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4.5\Finance\CAVA\FY 2020-21\Board Meetings\2021-06-June\.02-Preliminary Budget\CAVA SU\"/>
    </mc:Choice>
  </mc:AlternateContent>
  <xr:revisionPtr revIDLastSave="0" documentId="13_ncr:1_{1BC7EEE3-C6F9-4B43-AD88-36E71FC0629F}" xr6:coauthVersionLast="47" xr6:coauthVersionMax="47" xr10:uidLastSave="{00000000-0000-0000-0000-000000000000}"/>
  <bookViews>
    <workbookView xWindow="57480" yWindow="-120" windowWidth="29040" windowHeight="15840" xr2:uid="{70462138-2C8E-4CD7-AB84-ABE9CB8344EA}"/>
  </bookViews>
  <sheets>
    <sheet name="Certification" sheetId="32" r:id="rId1"/>
    <sheet name="Summary" sheetId="33" r:id="rId2"/>
    <sheet name="Adopted Budget Detail" sheetId="34" r:id="rId3"/>
    <sheet name="MYP" sheetId="35" r:id="rId4"/>
    <sheet name="MYP Assumptions" sheetId="31" r:id="rId5"/>
    <sheet name="Cashflow" sheetId="44" r:id="rId6"/>
    <sheet name="Titles" sheetId="40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_" localSheetId="6">'[1]Computer Pages'!#REF!</definedName>
    <definedName name="_">'[1]Computer Pages'!#REF!</definedName>
    <definedName name="__123Graph_D" localSheetId="6" hidden="1">'[2]R&amp;R'!#REF!</definedName>
    <definedName name="__123Graph_D" hidden="1">'[2]R&amp;R'!#REF!</definedName>
    <definedName name="__FDS_HYPERLINK_TOGGLE_STATE__">"ON"</definedName>
    <definedName name="_1_0__123Grap" localSheetId="6" hidden="1">'[3]R&amp;R'!#REF!</definedName>
    <definedName name="_1_0__123Grap" hidden="1">'[3]R&amp;R'!#REF!</definedName>
    <definedName name="_1_123Grap" localSheetId="6" hidden="1">'[3]R&amp;R'!#REF!</definedName>
    <definedName name="_1_123Grap" hidden="1">'[3]R&amp;R'!#REF!</definedName>
    <definedName name="_123g" localSheetId="6" hidden="1">'[2]R&amp;R'!#REF!</definedName>
    <definedName name="_123g" hidden="1">'[2]R&amp;R'!#REF!</definedName>
    <definedName name="_123Graph_D" localSheetId="6" hidden="1">'[2]R&amp;R'!#REF!</definedName>
    <definedName name="_123Graph_D" hidden="1">'[2]R&amp;R'!#REF!</definedName>
    <definedName name="_2_0__123Grap" localSheetId="6" hidden="1">'[3]R&amp;R'!#REF!</definedName>
    <definedName name="_2_0__123Grap" hidden="1">'[3]R&amp;R'!#REF!</definedName>
    <definedName name="_Dist_Bin" localSheetId="6" hidden="1">#REF!</definedName>
    <definedName name="_Dist_Bin" hidden="1">#REF!</definedName>
    <definedName name="_Dist_Values" localSheetId="6" hidden="1">#REF!</definedName>
    <definedName name="_Dist_Values" hidden="1">#REF!</definedName>
    <definedName name="_Fill" localSheetId="6" hidden="1">'[3]R&amp;R'!#REF!</definedName>
    <definedName name="_Fill" hidden="1">'[3]R&amp;R'!#REF!</definedName>
    <definedName name="_Key1" localSheetId="6" hidden="1">#REF!</definedName>
    <definedName name="_Key1" hidden="1">#REF!</definedName>
    <definedName name="_Order1">255</definedName>
    <definedName name="_Regression_Int">1</definedName>
    <definedName name="_Sort" localSheetId="6" hidden="1">#REF!</definedName>
    <definedName name="_Sort" hidden="1">#REF!</definedName>
    <definedName name="_T" localSheetId="6" hidden="1">#REF!</definedName>
    <definedName name="_T" hidden="1">#REF!</definedName>
    <definedName name="_T1" hidden="1">#REF!</definedName>
    <definedName name="_Table2_In1" localSheetId="6" hidden="1">#REF!</definedName>
    <definedName name="_Table2_In1" hidden="1">#REF!</definedName>
    <definedName name="_Table2_In2" hidden="1">#REF!</definedName>
    <definedName name="_Table2_Out" hidden="1">#REF!</definedName>
    <definedName name="A">#REF!</definedName>
    <definedName name="a1\" localSheetId="6">'[4]HTA VSP'!$D$223</definedName>
    <definedName name="a1\">'[4]HTA VSP'!$D$223</definedName>
    <definedName name="AAasdfas" hidden="1">#REF!</definedName>
    <definedName name="account" localSheetId="6">'[5]Lookup Tables'!$J$4:$J$555</definedName>
    <definedName name="account">'[5]Lookup Tables'!$J$4:$J$555</definedName>
    <definedName name="AccrualBasis">'[6]Alternative Form'!$F$105:$G$105,'[6]Alternative Form'!$F$177:$G$177,'[6]Alternative Form'!$F$191:$G$191</definedName>
    <definedName name="AccrualBasisEnable">'[6]Alternative Form'!$F$158:$G$158,'[6]Alternative Form'!$G$159</definedName>
    <definedName name="accttable" localSheetId="6">'[5]Lookup Tables'!$J$4:$K$555</definedName>
    <definedName name="accttable">'[5]Lookup Tables'!$J$4:$K$555</definedName>
    <definedName name="AdminFormulas" localSheetId="6">'[7]Admin Wages Salaries &amp; Bonuses'!#REF!</definedName>
    <definedName name="AdminFormulas">'[7]Admin Wages Salaries &amp; Bonuses'!#REF!</definedName>
    <definedName name="ADMINS_COMPUTER_BILL" localSheetId="6">'[8]Computer Pages'!#REF!</definedName>
    <definedName name="ADMINS_COMPUTER_BILL">'[8]Computer Pages'!#REF!</definedName>
    <definedName name="adsfa" localSheetId="6" hidden="1">#REF!</definedName>
    <definedName name="adsfa" hidden="1">#REF!</definedName>
    <definedName name="afdadfsas" localSheetId="6" hidden="1">{#N/A,#N/A,TRUE,"DCF Summary (2)";#N/A,#N/A,TRUE,"DCF Summary";#N/A,"Middle Case Drivers",TRUE,"DCF"}</definedName>
    <definedName name="afdadfsas" hidden="1">{#N/A,#N/A,TRUE,"DCF Summary (2)";#N/A,#N/A,TRUE,"DCF Summary";#N/A,"Middle Case Drivers",TRUE,"DCF"}</definedName>
    <definedName name="afdkljaf" localSheetId="6" hidden="1">{#N/A,#N/A,TRUE,"DCF Summary (2)";#N/A,#N/A,TRUE,"DCF Summary";#N/A,"Middle Case Drivers",TRUE,"DCF"}</definedName>
    <definedName name="afdkljaf" hidden="1">{#N/A,#N/A,TRUE,"DCF Summary (2)";#N/A,#N/A,TRUE,"DCF Summary";#N/A,"Middle Case Drivers",TRUE,"DCF"}</definedName>
    <definedName name="afdssaffds" localSheetId="6" hidden="1">{#N/A,#N/A,TRUE,"DCF Summary (2)";#N/A,#N/A,TRUE,"DCF Summary";#N/A,"Middle Case Drivers",TRUE,"DCF"}</definedName>
    <definedName name="afdssaffds" hidden="1">{#N/A,#N/A,TRUE,"DCF Summary (2)";#N/A,#N/A,TRUE,"DCF Summary";#N/A,"Middle Case Drivers",TRUE,"DCF"}</definedName>
    <definedName name="ags" localSheetId="6" hidden="1">#REF!</definedName>
    <definedName name="ags" hidden="1">#REF!</definedName>
    <definedName name="ALTHeading">[6]Certification!$K$7,[6]Certification!$K$9,[6]Certification!$K$10,[6]Certification!$K$11</definedName>
    <definedName name="amount">'[9]Exp Forecast'!$R$14:$R$146</definedName>
    <definedName name="angelique">'[1]K12 Assumptions'!#REF!</definedName>
    <definedName name="angeliques">'[1]Computer Pages'!#REF!</definedName>
    <definedName name="aped" localSheetId="6">#REF!</definedName>
    <definedName name="aped">#REF!</definedName>
    <definedName name="ApprovingEntity">[6]Certification!$I$17,[6]Certification!$I$19,[6]Certification!$I$21,[6]Certification!$I$23</definedName>
    <definedName name="aqqq" hidden="1">'[2]R&amp;R'!#REF!</definedName>
    <definedName name="AR">#REF!</definedName>
    <definedName name="as" localSheetId="6" hidden="1">{#N/A,#N/A,TRUE,"DCF Summary (2)";#N/A,#N/A,TRUE,"DCF Summary";#N/A,"Middle Case Drivers",TRUE,"DCF"}</definedName>
    <definedName name="as" hidden="1">{#N/A,#N/A,TRUE,"DCF Summary (2)";#N/A,#N/A,TRUE,"DCF Summary";#N/A,"Middle Case Drivers",TRUE,"DCF"}</definedName>
    <definedName name="AS2DocOpenMode" hidden="1">"AS2DocumentEdit"</definedName>
    <definedName name="AS2NamedRange" hidden="1">2</definedName>
    <definedName name="AS2ReportLS" hidden="1">2</definedName>
    <definedName name="AS2SyncStepLS" hidden="1">3</definedName>
    <definedName name="AS2VersionLS" hidden="1">220</definedName>
    <definedName name="asas" localSheetId="6" hidden="1">{#N/A,#N/A,TRUE,"DCF Summary (2)";#N/A,#N/A,TRUE,"DCF Summary";#N/A,"Middle Case Drivers",TRUE,"DCF"}</definedName>
    <definedName name="asas" hidden="1">{#N/A,#N/A,TRUE,"DCF Summary (2)";#N/A,#N/A,TRUE,"DCF Summary";#N/A,"Middle Case Drivers",TRUE,"DCF"}</definedName>
    <definedName name="asdf" localSheetId="6" hidden="1">{#N/A,#N/A,TRUE,"DCF Summary (2)";#N/A,#N/A,TRUE,"DCF Summary";#N/A,"Middle Case Drivers",TRUE,"DCF"}</definedName>
    <definedName name="asdf" hidden="1">{#N/A,#N/A,TRUE,"DCF Summary (2)";#N/A,#N/A,TRUE,"DCF Summary";#N/A,"Middle Case Drivers",TRUE,"DCF"}</definedName>
    <definedName name="asdfa" localSheetId="6" hidden="1">{#N/A,#N/A,TRUE,"DCF Summary (2)";#N/A,#N/A,TRUE,"DCF Summary";#N/A,"Middle Case Drivers",TRUE,"DCF"}</definedName>
    <definedName name="asdfa" hidden="1">{#N/A,#N/A,TRUE,"DCF Summary (2)";#N/A,#N/A,TRUE,"DCF Summary";#N/A,"Middle Case Drivers",TRUE,"DCF"}</definedName>
    <definedName name="asdfafdas" localSheetId="6" hidden="1">{#N/A,#N/A,TRUE,"DCF Summary (2)";#N/A,#N/A,TRUE,"DCF Summary";#N/A,"Middle Case Drivers",TRUE,"DCF"}</definedName>
    <definedName name="asdfafdas" hidden="1">{#N/A,#N/A,TRUE,"DCF Summary (2)";#N/A,#N/A,TRUE,"DCF Summary";#N/A,"Middle Case Drivers",TRUE,"DCF"}</definedName>
    <definedName name="asdfasdf" hidden="1">#REF!</definedName>
    <definedName name="asdfasdfasdf" hidden="1">#REF!</definedName>
    <definedName name="asdfasdfasdfasdfas" hidden="1">#REF!</definedName>
    <definedName name="asdfasfasf" localSheetId="6" hidden="1">{#N/A,#N/A,TRUE,"DCF Summary (2)";#N/A,#N/A,TRUE,"DCF Summary";#N/A,"Middle Case Drivers",TRUE,"DCF"}</definedName>
    <definedName name="asdfasfasf" hidden="1">{#N/A,#N/A,TRUE,"DCF Summary (2)";#N/A,#N/A,TRUE,"DCF Summary";#N/A,"Middle Case Drivers",TRUE,"DCF"}</definedName>
    <definedName name="asdfasfdasf" hidden="1">#REF!</definedName>
    <definedName name="asdff" localSheetId="6" hidden="1">{#N/A,#N/A,TRUE,"DCF Summary (2)";#N/A,#N/A,TRUE,"DCF Summary";#N/A,"Middle Case Drivers",TRUE,"DCF"}</definedName>
    <definedName name="asdff" hidden="1">{#N/A,#N/A,TRUE,"DCF Summary (2)";#N/A,#N/A,TRUE,"DCF Summary";#N/A,"Middle Case Drivers",TRUE,"DCF"}</definedName>
    <definedName name="asdfs" localSheetId="6" hidden="1">{#N/A,#N/A,TRUE,"DCF Summary (2)";#N/A,#N/A,TRUE,"DCF Summary";#N/A,"Middle Case Drivers",TRUE,"DCF"}</definedName>
    <definedName name="asdfs" hidden="1">{#N/A,#N/A,TRUE,"DCF Summary (2)";#N/A,#N/A,TRUE,"DCF Summary";#N/A,"Middle Case Drivers",TRUE,"DCF"}</definedName>
    <definedName name="asdhfjkashfds" localSheetId="6" hidden="1">{#N/A,#N/A,TRUE,"DCF Summary (2)";#N/A,#N/A,TRUE,"DCF Summary";#N/A,"Middle Case Drivers",TRUE,"DCF"}</definedName>
    <definedName name="asdhfjkashfds" hidden="1">{#N/A,#N/A,TRUE,"DCF Summary (2)";#N/A,#N/A,TRUE,"DCF Summary";#N/A,"Middle Case Drivers",TRUE,"DCF"}</definedName>
    <definedName name="asds" localSheetId="6" hidden="1">{#N/A,#N/A,TRUE,"DCF Summary (2)";#N/A,#N/A,TRUE,"DCF Summary";#N/A,"Middle Case Drivers",TRUE,"DCF"}</definedName>
    <definedName name="asds" hidden="1">{#N/A,#N/A,TRUE,"DCF Summary (2)";#N/A,#N/A,TRUE,"DCF Summary";#N/A,"Middle Case Drivers",TRUE,"DCF"}</definedName>
    <definedName name="asfd" localSheetId="6" hidden="1">{#N/A,#N/A,TRUE,"DCF Summary (2)";#N/A,#N/A,TRUE,"DCF Summary";#N/A,"Middle Case Drivers",TRUE,"DCF"}</definedName>
    <definedName name="asfd" hidden="1">{#N/A,#N/A,TRUE,"DCF Summary (2)";#N/A,#N/A,TRUE,"DCF Summary";#N/A,"Middle Case Drivers",TRUE,"DCF"}</definedName>
    <definedName name="asfdsdfdsafasdfsadff" localSheetId="6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asfdsdfdsafasdfsadff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Aug" localSheetId="6">#REF!</definedName>
    <definedName name="Aug">#REF!</definedName>
    <definedName name="b" localSheetId="6" hidden="1">{#N/A,#N/A,TRUE,"DCF Summary (2)";#N/A,#N/A,TRUE,"DCF Summary";#N/A,"Middle Case Drivers",TRUE,"DCF"}</definedName>
    <definedName name="b" hidden="1">{#N/A,#N/A,TRUE,"DCF Summary (2)";#N/A,#N/A,TRUE,"DCF Summary";#N/A,"Middle Case Drivers",TRUE,"DCF"}</definedName>
    <definedName name="B6Total">'[6]Alternative Form'!$H$106</definedName>
    <definedName name="B7DebtServiceTotal">'[6]Alternative Form'!$H$118</definedName>
    <definedName name="B8Total">'[6]Alternative Form'!$H$121:$H$121</definedName>
    <definedName name="BNE_MESSAGES_HIDDEN" localSheetId="6" hidden="1">#REF!</definedName>
    <definedName name="BNE_MESSAGES_HIDDEN" hidden="1">#REF!</definedName>
    <definedName name="bu">[10]Info!$A$2:$A$9</definedName>
    <definedName name="budetail">[10]Info!$B$2:$B$7</definedName>
    <definedName name="BudgetNewnameSW" localSheetId="6" hidden="1">{#N/A,#N/A,FALSE,"Lesson Summary";#N/A,#N/A,FALSE,"601";#N/A,#N/A,FALSE,"602";#N/A,#N/A,FALSE,"603";#N/A,#N/A,FALSE,"604";#N/A,#N/A,FALSE,"701";#N/A,#N/A,FALSE,"702";#N/A,#N/A,FALSE,"703";#N/A,#N/A,FALSE,"704";#N/A,#N/A,FALSE,"801";#N/A,#N/A,FALSE,"802";#N/A,#N/A,FALSE,"803";#N/A,#N/A,FALSE,"804"}</definedName>
    <definedName name="BudgetNewnameSW" hidden="1">{#N/A,#N/A,FALSE,"Lesson Summary";#N/A,#N/A,FALSE,"601";#N/A,#N/A,FALSE,"602";#N/A,#N/A,FALSE,"603";#N/A,#N/A,FALSE,"604";#N/A,#N/A,FALSE,"701";#N/A,#N/A,FALSE,"702";#N/A,#N/A,FALSE,"703";#N/A,#N/A,FALSE,"704";#N/A,#N/A,FALSE,"801";#N/A,#N/A,FALSE,"802";#N/A,#N/A,FALSE,"803";#N/A,#N/A,FALSE,"804"}</definedName>
    <definedName name="BUs">'[11]Business Unit'!$A$1:$E$121</definedName>
    <definedName name="Case">'[12]Detailed 5 yr Projections'!$A$1</definedName>
    <definedName name="CaseNumber" localSheetId="6">#REF!</definedName>
    <definedName name="CaseNumber">#REF!</definedName>
    <definedName name="Cases" localSheetId="6">'[1]Computer Pages'!#REF!</definedName>
    <definedName name="Cases">'[1]Computer Pages'!#REF!</definedName>
    <definedName name="CASES_1" localSheetId="6">'[1]Computer Pages'!#REF!</definedName>
    <definedName name="CASES_1">'[1]Computer Pages'!#REF!</definedName>
    <definedName name="cc" localSheetId="6">#REF!</definedName>
    <definedName name="cc">#REF!</definedName>
    <definedName name="cc." localSheetId="6">#REF!</definedName>
    <definedName name="cc.">#REF!</definedName>
    <definedName name="cctable" localSheetId="6">'[5]Lookup Tables'!$E$4:$F$683</definedName>
    <definedName name="cctable">'[5]Lookup Tables'!$E$4:$F$683</definedName>
    <definedName name="CentralRegion" localSheetId="6">'[1]Computer Pages'!#REF!</definedName>
    <definedName name="CentralRegion">'[1]Computer Pages'!#REF!</definedName>
    <definedName name="CharterInfoReport">#REF!</definedName>
    <definedName name="CharterSchool">[6]Certification!$O$17,[6]Certification!$O$19,[6]Certification!$O$21,[6]Certification!$O$23</definedName>
    <definedName name="COE">#REF!</definedName>
    <definedName name="Company">'[13]General Info'!$A$8</definedName>
    <definedName name="companytable" localSheetId="6">#REF!</definedName>
    <definedName name="companytable">#REF!</definedName>
    <definedName name="Contractors" localSheetId="6">'[14]Staffing Plan Details'!#REF!</definedName>
    <definedName name="Contractors">'[14]Staffing Plan Details'!#REF!</definedName>
    <definedName name="conv" localSheetId="6">[15]administrative!$A$1</definedName>
    <definedName name="conv">[15]administrative!$A$1</definedName>
    <definedName name="costcenter">[9]Summary_Spend!$F$174</definedName>
    <definedName name="costelement">'[9]Exp Forecast'!$D$14:$D$146</definedName>
    <definedName name="CountyContact">[6]Certification!$E$17,[6]Certification!$E$19,[6]Certification!$E$21,[6]Certification!$E$23</definedName>
    <definedName name="CurrentColumnIndex" localSheetId="6">#REF!</definedName>
    <definedName name="CurrentColumnIndex">#REF!</definedName>
    <definedName name="CurrentColumnRowIndex" localSheetId="6">#REF!</definedName>
    <definedName name="CurrentColumnRowIndex">#REF!</definedName>
    <definedName name="CurrentRowLineItemIndex" localSheetId="6">#REF!</definedName>
    <definedName name="CurrentRowLineItemIndex">#REF!</definedName>
    <definedName name="d" hidden="1">#REF!</definedName>
    <definedName name="Data">[16]OutputData!$A$5:$T$36</definedName>
    <definedName name="data64" localSheetId="6">#REF!</definedName>
    <definedName name="data64">#REF!</definedName>
    <definedName name="data8" localSheetId="6">#REF!</definedName>
    <definedName name="data8">#REF!</definedName>
    <definedName name="_xlnm.Database">#REF!</definedName>
    <definedName name="DatabaseName">#REF!</definedName>
    <definedName name="date" localSheetId="6">'[5]other lists'!$E$1:$E$12</definedName>
    <definedName name="date">'[5]other lists'!$E$1:$E$12</definedName>
    <definedName name="ddd" localSheetId="6" hidden="1">{#N/A,#N/A,TRUE,"DCF Summary (2)";#N/A,#N/A,TRUE,"DCF Summary";#N/A,"Middle Case Drivers",TRUE,"DCF"}</definedName>
    <definedName name="ddd" hidden="1">{#N/A,#N/A,TRUE,"DCF Summary (2)";#N/A,#N/A,TRUE,"DCF Summary";#N/A,"Middle Case Drivers",TRUE,"DCF"}</definedName>
    <definedName name="del" localSheetId="6">'[17]Lookup Tables'!#REF!</definedName>
    <definedName name="del">'[17]Lookup Tables'!#REF!</definedName>
    <definedName name="deltype" localSheetId="6">'[5]Lookup Tables'!$P$4:$P$25</definedName>
    <definedName name="deltype">'[5]Lookup Tables'!$P$4:$P$25</definedName>
    <definedName name="deltypetable" localSheetId="6">#REF!</definedName>
    <definedName name="deltypetable">#REF!</definedName>
    <definedName name="dept" localSheetId="6">#REF!</definedName>
    <definedName name="dept">#REF!</definedName>
    <definedName name="depttable" localSheetId="6">#REF!</definedName>
    <definedName name="depttable">#REF!</definedName>
    <definedName name="DFCS">#REF!</definedName>
    <definedName name="DFCS_Extract_from_ConApp___EDs_version_with_Scode_Without_Matchi">#REF!</definedName>
    <definedName name="dfcs1">#REF!</definedName>
    <definedName name="dfd" localSheetId="6" hidden="1">{#N/A,#N/A,TRUE,"DCF Summary (2)";#N/A,#N/A,TRUE,"DCF Summary";#N/A,"Middle Case Drivers",TRUE,"DCF"}</definedName>
    <definedName name="dfd" hidden="1">{#N/A,#N/A,TRUE,"DCF Summary (2)";#N/A,#N/A,TRUE,"DCF Summary";#N/A,"Middle Case Drivers",TRUE,"DCF"}</definedName>
    <definedName name="dfhsf" localSheetId="6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dfhsf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dflt1">#REF!</definedName>
    <definedName name="dflt2">#REF!</definedName>
    <definedName name="dflt3">#REF!</definedName>
    <definedName name="dflt4">#REF!</definedName>
    <definedName name="dflt5">#REF!</definedName>
    <definedName name="dflt6">#REF!</definedName>
    <definedName name="dflt7">#REF!</definedName>
    <definedName name="dfs">#REF!</definedName>
    <definedName name="DME_BeforeCloseCompleted">"False"</definedName>
    <definedName name="dsf" localSheetId="6" hidden="1">{#N/A,#N/A,TRUE,"DCF Summary (2)";#N/A,#N/A,TRUE,"DCF Summary";#N/A,"Middle Case Drivers",TRUE,"DCF"}</definedName>
    <definedName name="dsf" hidden="1">{#N/A,#N/A,TRUE,"DCF Summary (2)";#N/A,#N/A,TRUE,"DCF Summary";#N/A,"Middle Case Drivers",TRUE,"DCF"}</definedName>
    <definedName name="dsfasdfasdf">#REF!</definedName>
    <definedName name="dynEnroll" localSheetId="6">OFFSET([18]Data!$A$1,0,0,COUNTA([18]Data!$A$1:$A$65536),COUNTA([18]Data!$A$1:$IV$1))</definedName>
    <definedName name="dynEnroll">OFFSET([18]Data!$A$1,0,0,COUNTA([18]Data!$A$1:$A$65536),COUNTA([18]Data!$A$1:$IV$1))</definedName>
    <definedName name="dynRegister" localSheetId="6">OFFSET(#REF!,0,0,COUNTA(#REF!),COUNTA(#REF!))</definedName>
    <definedName name="dynRegister">OFFSET(#REF!,0,0,COUNTA(#REF!),COUNTA(#REF!))</definedName>
    <definedName name="e" localSheetId="6">#REF!</definedName>
    <definedName name="e">#REF!</definedName>
    <definedName name="EDUCATIONALSERVICES" localSheetId="6">'[8]Admin-Facilities Assumptions'!#REF!</definedName>
    <definedName name="EDUCATIONALSERVICES">'[8]Admin-Facilities Assumptions'!#REF!</definedName>
    <definedName name="eef" localSheetId="6">#REF!</definedName>
    <definedName name="eef">#REF!</definedName>
    <definedName name="EL_Count_and_Criteria">'[19]137-MRPD-EL'!#REF!</definedName>
    <definedName name="Entity" localSheetId="6">#REF!</definedName>
    <definedName name="Entity">#REF!</definedName>
    <definedName name="EV__LASTREFTIME__">38163.733900463</definedName>
    <definedName name="EventsAdj">[20]EVENTS!$B$16:$M$19,[20]EVENTS!$B$21:$M$25,[20]EVENTS!$B$26:$M$30,[20]EVENTS!$B$31:$M$34,[20]EVENTS!$B$36:$M$39,[20]EVENTS!$B$41:$M$44</definedName>
    <definedName name="Excel_BuiltIn_Print_Area_9_1" localSheetId="6">#REF!</definedName>
    <definedName name="Excel_BuiltIn_Print_Area_9_1">#REF!</definedName>
    <definedName name="Expensecategory">[21]MappingTable!$C$56:$E$1353</definedName>
    <definedName name="f">'[22]Detailed 5 yr Projections'!$A$1</definedName>
    <definedName name="F2F1Restricted">'[6]Alternative Form'!$G$158:$G$158</definedName>
    <definedName name="F2F1Unrestricted">'[6]Alternative Form'!$F$158:$F$158</definedName>
    <definedName name="F2F3RestrictedSum">'[6]Alternative Form'!$G$161:$G$161</definedName>
    <definedName name="F2FRestricted">'[6]Alternative Form'!$G$158:$G$159</definedName>
    <definedName name="F2Restricted">'[6]Alternative Form'!$G$141:$G$141</definedName>
    <definedName name="F2Unrestricted">'[6]Alternative Form'!$F$141:$F$141</definedName>
    <definedName name="fa" localSheetId="6" hidden="1">{#N/A,#N/A,TRUE,"DCF Summary (2)";#N/A,#N/A,TRUE,"DCF Summary";#N/A,"Middle Case Drivers",TRUE,"DCF"}</definedName>
    <definedName name="fa" hidden="1">{#N/A,#N/A,TRUE,"DCF Summary (2)";#N/A,#N/A,TRUE,"DCF Summary";#N/A,"Middle Case Drivers",TRUE,"DCF"}</definedName>
    <definedName name="fd" localSheetId="6" hidden="1">{#N/A,#N/A,TRUE,"DCF Summary (2)";#N/A,#N/A,TRUE,"DCF Summary";#N/A,"Middle Case Drivers",TRUE,"DCF"}</definedName>
    <definedName name="fd" hidden="1">{#N/A,#N/A,TRUE,"DCF Summary (2)";#N/A,#N/A,TRUE,"DCF Summary";#N/A,"Middle Case Drivers",TRUE,"DCF"}</definedName>
    <definedName name="fdf" localSheetId="6" hidden="1">{#N/A,#N/A,TRUE,"DCF Summary (2)";#N/A,#N/A,TRUE,"DCF Summary";#N/A,"Middle Case Drivers",TRUE,"DCF"}</definedName>
    <definedName name="fdf" hidden="1">{#N/A,#N/A,TRUE,"DCF Summary (2)";#N/A,#N/A,TRUE,"DCF Summary";#N/A,"Middle Case Drivers",TRUE,"DCF"}</definedName>
    <definedName name="FDP_10_1_aDrv" localSheetId="6" hidden="1">#REF!</definedName>
    <definedName name="FDP_10_1_aDrv" hidden="1">#REF!</definedName>
    <definedName name="FDP_12_1_aUrv" localSheetId="6" hidden="1">#REF!</definedName>
    <definedName name="FDP_12_1_aUrv" hidden="1">#REF!</definedName>
    <definedName name="FDP_13_1_aUrv" localSheetId="6" hidden="1">#REF!</definedName>
    <definedName name="FDP_13_1_aUrv" hidden="1">#REF!</definedName>
    <definedName name="FDP_141_1_aUrv" hidden="1">#REF!</definedName>
    <definedName name="FDP_155_1_aUrv" hidden="1">#REF!</definedName>
    <definedName name="FDP_156_1_aDrv" hidden="1">#REF!</definedName>
    <definedName name="FDP_157_1_aUrv" hidden="1">#REF!</definedName>
    <definedName name="FDP_161_1_aUrv" hidden="1">#REF!</definedName>
    <definedName name="FDP_163_1_aUrv" hidden="1">#REF!</definedName>
    <definedName name="FDP_25_1_aDrv" hidden="1">#REF!</definedName>
    <definedName name="FDP_26_1_aDrv" hidden="1">#REF!</definedName>
    <definedName name="FDP_28_1_aDrv" hidden="1">#REF!</definedName>
    <definedName name="FDP_29_1_aDrv" hidden="1">#REF!</definedName>
    <definedName name="FDP_30_1_aDrv" hidden="1">#REF!</definedName>
    <definedName name="FDP_31_1_aDrv" hidden="1">#REF!</definedName>
    <definedName name="FDP_32_1_aDrv" hidden="1">#REF!</definedName>
    <definedName name="FDP_39_1_aUrv" hidden="1">#REF!</definedName>
    <definedName name="FDP_4_1_aUrv" hidden="1">#REF!</definedName>
    <definedName name="FDP_45_1_aUrv" hidden="1">#REF!</definedName>
    <definedName name="FDP_46_1_aUrv" hidden="1">#REF!</definedName>
    <definedName name="FDP_5_1_aUrv" hidden="1">#REF!</definedName>
    <definedName name="FDP_52_1_aUrv" hidden="1">#REF!</definedName>
    <definedName name="FDP_54_1_aDdv" hidden="1">#REF!</definedName>
    <definedName name="FDP_6_1_aUrv" hidden="1">#REF!</definedName>
    <definedName name="FDP_65_1_aUrv" hidden="1">#REF!</definedName>
    <definedName name="FDP_66_1_aUrv" hidden="1">#REF!</definedName>
    <definedName name="FDP_67_1_rUrv" hidden="1">#REF!</definedName>
    <definedName name="FDP_68_1_aUrv" hidden="1">#REF!</definedName>
    <definedName name="FDP_69_1_aUrv" hidden="1">#REF!</definedName>
    <definedName name="FDP_7_1_aUrv" hidden="1">#REF!</definedName>
    <definedName name="FDP_9_1_aUrv" hidden="1">#REF!</definedName>
    <definedName name="FederalRevenue">'[6]Alternative Form'!$H$34:$H$34</definedName>
    <definedName name="fgdf">#REF!</definedName>
    <definedName name="Fiscal_Year" localSheetId="6">'[23] MYP'!$N$19:$P$29</definedName>
    <definedName name="Fiscal_Year">MYP!$N$19:$P$29</definedName>
    <definedName name="FiscalYear">[24]Sheet1!$A$1:$A$14</definedName>
    <definedName name="fs">#REF!</definedName>
    <definedName name="fsa" localSheetId="6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fsa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fsd" localSheetId="6" hidden="1">{"inputs raw data",#N/A,TRUE,"INPUT"}</definedName>
    <definedName name="fsd" hidden="1">{"inputs raw data",#N/A,TRUE,"INPUT"}</definedName>
    <definedName name="FullTimeAdj">'[20]Full Time Instruction'!$E$22:$F$26,'[20]Full Time Instruction'!$F$28,'[20]Full Time Instruction'!$I$29:$T$30</definedName>
    <definedName name="FullTimeFormulas" localSheetId="6">'[7]Full Time Instruction'!#REF!</definedName>
    <definedName name="FullTimeFormulas">'[7]Full Time Instruction'!#REF!</definedName>
    <definedName name="Function_Dropdown" localSheetId="6">#REF!</definedName>
    <definedName name="Function_Dropdown">#REF!</definedName>
    <definedName name="FY" localSheetId="6">'[15]Project set-up'!$M$63</definedName>
    <definedName name="FY">'[15]Project set-up'!$M$63</definedName>
    <definedName name="GE" localSheetId="6">#REF!</definedName>
    <definedName name="GE">#REF!</definedName>
    <definedName name="general" localSheetId="6">#REF!</definedName>
    <definedName name="general">#REF!</definedName>
    <definedName name="GEPIVOT" localSheetId="6">#REF!</definedName>
    <definedName name="GEPIVOT">#REF!</definedName>
    <definedName name="gerg" localSheetId="6">[25]Assumptions!#REF!</definedName>
    <definedName name="gerg">[25]Assumptions!#REF!</definedName>
    <definedName name="geteacher" localSheetId="6">#REF!</definedName>
    <definedName name="geteacher">#REF!</definedName>
    <definedName name="gkg" localSheetId="6" hidden="1">#REF!</definedName>
    <definedName name="gkg" hidden="1">#REF!</definedName>
    <definedName name="hddd" localSheetId="6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hddd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Hol" localSheetId="6">'[14]Staffing Plan Details'!$D$90:$D$170</definedName>
    <definedName name="Hol">'[14]Staffing Plan Details'!$D$90:$D$170</definedName>
    <definedName name="HTML_CodePage">1252</definedName>
    <definedName name="HTML_Control" localSheetId="6">{"'Check Request'!$A$1:$BF$37"}</definedName>
    <definedName name="HTML_Control">{"'Check Request'!$A$1:$BF$37"}</definedName>
    <definedName name="HTML_Control_1" localSheetId="6">{"'AssumptionsHTML'!$B$9:$E$357","'SummationHTML'!$A$4:$J$93","'Difference'!$A$11:$K$101","'DifferenceFTE'!$A$11:$K$101","'Detail1'!$A$11:$I$97","'Detail2'!$A$11:$J$97","'Detail3'!$A$11:$J$97","'Categorical1'!$A$11:$L$97"}</definedName>
    <definedName name="HTML_Control_1">{"'AssumptionsHTML'!$B$9:$E$357","'SummationHTML'!$A$4:$J$93","'Difference'!$A$11:$K$101","'DifferenceFTE'!$A$11:$K$101","'Detail1'!$A$11:$I$97","'Detail2'!$A$11:$J$97","'Detail3'!$A$11:$J$97","'Categorical1'!$A$11:$L$97"}</definedName>
    <definedName name="HTML_Control_2" localSheetId="6">{"'AssumptionsHTML'!$B$9:$E$357","'SummationHTML'!$A$4:$J$93","'Difference'!$A$11:$K$101","'DifferenceFTE'!$A$11:$K$101","'Detail1'!$A$11:$I$97","'Detail2'!$A$11:$J$97","'Detail3'!$A$11:$J$97","'Categorical1'!$A$11:$L$97"}</definedName>
    <definedName name="HTML_Control_2">{"'AssumptionsHTML'!$B$9:$E$357","'SummationHTML'!$A$4:$J$93","'Difference'!$A$11:$K$101","'DifferenceFTE'!$A$11:$K$101","'Detail1'!$A$11:$I$97","'Detail2'!$A$11:$J$97","'Detail3'!$A$11:$J$97","'Categorical1'!$A$11:$L$97"}</definedName>
    <definedName name="HTML_Control_3" localSheetId="6">{"'AssumptionsHTML'!$B$9:$E$357","'SummationHTML'!$A$4:$J$93","'Difference'!$A$11:$K$101","'DifferenceFTE'!$A$11:$K$101","'Detail1'!$A$11:$I$97","'Detail2'!$A$11:$J$97","'Detail3'!$A$11:$J$97","'Categorical1'!$A$11:$L$97"}</definedName>
    <definedName name="HTML_Control_3">{"'AssumptionsHTML'!$B$9:$E$357","'SummationHTML'!$A$4:$J$93","'Difference'!$A$11:$K$101","'DifferenceFTE'!$A$11:$K$101","'Detail1'!$A$11:$I$97","'Detail2'!$A$11:$J$97","'Detail3'!$A$11:$J$97","'Categorical1'!$A$11:$L$97"}</definedName>
    <definedName name="HTML_Description">""</definedName>
    <definedName name="HTML_Email">""</definedName>
    <definedName name="HTML_Header">"Check Request"</definedName>
    <definedName name="HTML_LastUpdate">"3/9/99"</definedName>
    <definedName name="HTML_LineAfter">FALSE</definedName>
    <definedName name="HTML_LineBefore">FALSE</definedName>
    <definedName name="HTML_Name">"a12604"</definedName>
    <definedName name="HTML_OBDlg2">TRUE</definedName>
    <definedName name="HTML_OBDlg4">TRUE</definedName>
    <definedName name="HTML_OS">0</definedName>
    <definedName name="HTML_PathFile">"C:\InetPub\wwwroot\jenny\CHECK_REQUEST_FORM1.htm"</definedName>
    <definedName name="HTML_Title">""</definedName>
    <definedName name="iiasdfa" hidden="1">#REF!</definedName>
    <definedName name="iMentorFormulas" localSheetId="6">#REF!</definedName>
    <definedName name="iMentorFormulas">#REF!</definedName>
    <definedName name="Interest" localSheetId="6">[26]Sheet1!$A$1:$A$8</definedName>
    <definedName name="Interest">[26]Sheet1!$A$1:$A$8</definedName>
    <definedName name="IQ_ACCOUNT_CHANGE">"c1449"</definedName>
    <definedName name="IQ_ACCOUNTING_STANDARD">"c4539"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DIN">"AUTO"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MT_OUT">"c2145"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BROKER_REC_NO_REUT">"c5315"</definedName>
    <definedName name="IQ_AVG_BROKER_REC_REUT">"c3630"</definedName>
    <definedName name="IQ_AVG_DAILY_VOL">"c65"</definedName>
    <definedName name="IQ_AVG_INDUSTRY_REC">"c4455"</definedName>
    <definedName name="IQ_AVG_INDUSTRY_REC_NO">"c4454"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OUTSTANDING_CURRENT_EST">"c4128"</definedName>
    <definedName name="IQ_BASIC_OUTSTANDING_CURRENT_HIGH_EST">"c4129"</definedName>
    <definedName name="IQ_BASIC_OUTSTANDING_CURRENT_LOW_EST">"c4130"</definedName>
    <definedName name="IQ_BASIC_OUTSTANDING_CURRENT_MEDIAN_EST">"c4131"</definedName>
    <definedName name="IQ_BASIC_OUTSTANDING_CURRENT_NUM_EST">"c4132"</definedName>
    <definedName name="IQ_BASIC_OUTSTANDING_CURRENT_STDDEV_EST">"c4133"</definedName>
    <definedName name="IQ_BASIC_OUTSTANDING_EST">"c4134"</definedName>
    <definedName name="IQ_BASIC_OUTSTANDING_HIGH_EST">"c4135"</definedName>
    <definedName name="IQ_BASIC_OUTSTANDING_LOW_EST">"c4136"</definedName>
    <definedName name="IQ_BASIC_OUTSTANDING_MEDIAN_EST">"c4137"</definedName>
    <definedName name="IQ_BASIC_OUTSTANDING_NUM_EST">"c4138"</definedName>
    <definedName name="IQ_BASIC_OUTSTANDING_STDDEV_EST">"c4139"</definedName>
    <definedName name="IQ_BASIC_WEIGHT">"c87"</definedName>
    <definedName name="IQ_BASIC_WEIGHT_EST">"c4140"</definedName>
    <definedName name="IQ_BASIC_WEIGHT_GUIDANCE">"c4141"</definedName>
    <definedName name="IQ_BASIC_WEIGHT_HIGH_EST">"c4142"</definedName>
    <definedName name="IQ_BASIC_WEIGHT_LOW_EST">"c4143"</definedName>
    <definedName name="IQ_BASIC_WEIGHT_MEDIAN_EST">"c4144"</definedName>
    <definedName name="IQ_BASIC_WEIGHT_NUM_EST">"c4145"</definedName>
    <definedName name="IQ_BASIC_WEIGHT_STDDEV_EST">"c4146"</definedName>
    <definedName name="IQ_BENCHMARK_SECURITY">"c2154"</definedName>
    <definedName name="IQ_BENCHMARK_SPRD">"c2153"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OND_COUPON">"c2183"</definedName>
    <definedName name="IQ_BOND_COUPON_TYPE">"c2184"</definedName>
    <definedName name="IQ_BOND_PRICE">"c2162"</definedName>
    <definedName name="IQ_BROK_COMISSION">"c98"</definedName>
    <definedName name="IQ_BROK_COMMISSION">"c3514"</definedName>
    <definedName name="IQ_BUILDINGS">"c99"</definedName>
    <definedName name="IQ_BUS_SEG_ASSETS">"c4067"</definedName>
    <definedName name="IQ_BUS_SEG_ASSETS_ABS">"c4089"</definedName>
    <definedName name="IQ_BUS_SEG_ASSETS_TOTAL">"c4112"</definedName>
    <definedName name="IQ_BUS_SEG_CAPEX">"c4079"</definedName>
    <definedName name="IQ_BUS_SEG_CAPEX_ABS">"c4101"</definedName>
    <definedName name="IQ_BUS_SEG_CAPEX_TOTAL">"c4116"</definedName>
    <definedName name="IQ_BUS_SEG_DA">"c4078"</definedName>
    <definedName name="IQ_BUS_SEG_DA_ABS">"c4100"</definedName>
    <definedName name="IQ_BUS_SEG_DA_TOTAL">"c4115"</definedName>
    <definedName name="IQ_BUS_SEG_EARNINGS_OP">"c4063"</definedName>
    <definedName name="IQ_BUS_SEG_EARNINGS_OP_ABS">"c4085"</definedName>
    <definedName name="IQ_BUS_SEG_EARNINGS_OP_TOTAL">"c4108"</definedName>
    <definedName name="IQ_BUS_SEG_EBT">"c4064"</definedName>
    <definedName name="IQ_BUS_SEG_EBT_ABS">"c4086"</definedName>
    <definedName name="IQ_BUS_SEG_EBT_TOTAL">"c4110"</definedName>
    <definedName name="IQ_BUS_SEG_GP">"c4066"</definedName>
    <definedName name="IQ_BUS_SEG_GP_ABS">"c4088"</definedName>
    <definedName name="IQ_BUS_SEG_GP_TOTAL">"c4109"</definedName>
    <definedName name="IQ_BUS_SEG_INC_TAX">"c4077"</definedName>
    <definedName name="IQ_BUS_SEG_INC_TAX_ABS">"c4099"</definedName>
    <definedName name="IQ_BUS_SEG_INC_TAX_TOTAL">"c4114"</definedName>
    <definedName name="IQ_BUS_SEG_INTEREST_EXP">"c4076"</definedName>
    <definedName name="IQ_BUS_SEG_INTEREST_EXP_ABS">"c4098"</definedName>
    <definedName name="IQ_BUS_SEG_INTEREST_EXP_TOTAL">"c4113"</definedName>
    <definedName name="IQ_BUS_SEG_NAME">"c5482"</definedName>
    <definedName name="IQ_BUS_SEG_NAME_ABS">"c5483"</definedName>
    <definedName name="IQ_BUS_SEG_NI">"c4065"</definedName>
    <definedName name="IQ_BUS_SEG_NI_ABS">"c4087"</definedName>
    <definedName name="IQ_BUS_SEG_NI_TOTAL">"c4111"</definedName>
    <definedName name="IQ_BUS_SEG_OPER_INC">"c4062"</definedName>
    <definedName name="IQ_BUS_SEG_OPER_INC_ABS">"c4084"</definedName>
    <definedName name="IQ_BUS_SEG_OPER_INC_TOTAL">"c4107"</definedName>
    <definedName name="IQ_BUS_SEG_REV">"c4068"</definedName>
    <definedName name="IQ_BUS_SEG_REV_ABS">"c4090"</definedName>
    <definedName name="IQ_BUS_SEG_REV_TOTAL">"c4106"</definedName>
    <definedName name="IQ_BUSINESS_DESCRIPTION">"c322"</definedName>
    <definedName name="IQ_BV_ACT_OR_EST_REUT">"c5471"</definedName>
    <definedName name="IQ_BV_EST_REUT">"c5403"</definedName>
    <definedName name="IQ_BV_HIGH_EST_REUT">"c5405"</definedName>
    <definedName name="IQ_BV_LOW_EST_REUT">"c5406"</definedName>
    <definedName name="IQ_BV_MEDIAN_EST_REUT">"c5404"</definedName>
    <definedName name="IQ_BV_NUM_EST_REUT">"c5407"</definedName>
    <definedName name="IQ_BV_OVER_SHARES">"c1349"</definedName>
    <definedName name="IQ_BV_SHARE">"c100"</definedName>
    <definedName name="IQ_BV_SHARE_ACT_OR_EST">"c3587"</definedName>
    <definedName name="IQ_BV_SHARE_ACT_OR_EST_REUT">"c5477"</definedName>
    <definedName name="IQ_BV_SHARE_EST">"c3541"</definedName>
    <definedName name="IQ_BV_SHARE_EST_REUT">"c5439"</definedName>
    <definedName name="IQ_BV_SHARE_HIGH_EST">"c3542"</definedName>
    <definedName name="IQ_BV_SHARE_HIGH_EST_REUT">"c5441"</definedName>
    <definedName name="IQ_BV_SHARE_LOW_EST">"c3543"</definedName>
    <definedName name="IQ_BV_SHARE_LOW_EST_REUT">"c5442"</definedName>
    <definedName name="IQ_BV_SHARE_MEDIAN_EST">"c3544"</definedName>
    <definedName name="IQ_BV_SHARE_MEDIAN_EST_REUT">"c5440"</definedName>
    <definedName name="IQ_BV_SHARE_NUM_EST">"c3539"</definedName>
    <definedName name="IQ_BV_SHARE_NUM_EST_REUT">"c5443"</definedName>
    <definedName name="IQ_BV_SHARE_STDDEV_EST">"c3540"</definedName>
    <definedName name="IQ_BV_SHARE_STDDEV_EST_REUT">"c5444"</definedName>
    <definedName name="IQ_BV_STDDEV_EST_REUT">"c5408"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LC_TYPE_BS">"c3086"</definedName>
    <definedName name="IQ_CALC_TYPE_CF">"c3085"</definedName>
    <definedName name="IQ_CALC_TYPE_IS">"c3084"</definedName>
    <definedName name="IQ_CALL_DATE_SCHEDULE">"c2481"</definedName>
    <definedName name="IQ_CALL_FEATURE">"c2197"</definedName>
    <definedName name="IQ_CALL_PRICE_SCHEDULE">"c2482"</definedName>
    <definedName name="IQ_CALLABLE">"c2196"</definedName>
    <definedName name="IQ_CAP_LOSS_CF_1YR">"c3474"</definedName>
    <definedName name="IQ_CAP_LOSS_CF_2YR">"c3475"</definedName>
    <definedName name="IQ_CAP_LOSS_CF_3YR">"c3476"</definedName>
    <definedName name="IQ_CAP_LOSS_CF_4YR">"c3477"</definedName>
    <definedName name="IQ_CAP_LOSS_CF_5YR">"c3478"</definedName>
    <definedName name="IQ_CAP_LOSS_CF_AFTER_FIVE">"c3479"</definedName>
    <definedName name="IQ_CAP_LOSS_CF_MAX_YEAR">"c3482"</definedName>
    <definedName name="IQ_CAP_LOSS_CF_NO_EXP">"c3480"</definedName>
    <definedName name="IQ_CAP_LOSS_CF_TOTAL">"c3481"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ACT_OR_EST">"c3584"</definedName>
    <definedName name="IQ_CAPEX_ACT_OR_EST_REUT">"c5474"</definedName>
    <definedName name="IQ_CAPEX_BNK">"c110"</definedName>
    <definedName name="IQ_CAPEX_BR">"c111"</definedName>
    <definedName name="IQ_CAPEX_EST">"c3523"</definedName>
    <definedName name="IQ_CAPEX_EST_REUT">"c3969"</definedName>
    <definedName name="IQ_CAPEX_FIN">"c112"</definedName>
    <definedName name="IQ_CAPEX_GUIDANCE">"c4150"</definedName>
    <definedName name="IQ_CAPEX_HIGH_EST">"c3524"</definedName>
    <definedName name="IQ_CAPEX_HIGH_EST_REUT">"c3971"</definedName>
    <definedName name="IQ_CAPEX_HIGH_GUIDANCE">"c4180"</definedName>
    <definedName name="IQ_CAPEX_INS">"c113"</definedName>
    <definedName name="IQ_CAPEX_LOW_EST">"c3525"</definedName>
    <definedName name="IQ_CAPEX_LOW_EST_REUT">"c3972"</definedName>
    <definedName name="IQ_CAPEX_LOW_GUIDANCE">"c4220"</definedName>
    <definedName name="IQ_CAPEX_MEDIAN_EST">"c3526"</definedName>
    <definedName name="IQ_CAPEX_MEDIAN_EST_REUT">"c3970"</definedName>
    <definedName name="IQ_CAPEX_NUM_EST">"c3521"</definedName>
    <definedName name="IQ_CAPEX_NUM_EST_REUT">"c3973"</definedName>
    <definedName name="IQ_CAPEX_STDDEV_EST">"c3522"</definedName>
    <definedName name="IQ_CAPEX_STDDEV_EST_REUT">"c3974"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PITALIZED_INTEREST_1">"c3460"</definedName>
    <definedName name="IQ_CAPITALIZED_INTEREST_BOP">"c3459"</definedName>
    <definedName name="IQ_CAPITALIZED_INTEREST_EOP">"c3464"</definedName>
    <definedName name="IQ_CAPITALIZED_INTEREST_EXP">"c3461"</definedName>
    <definedName name="IQ_CAPITALIZED_INTEREST_OTHER_ADJ">"c3463"</definedName>
    <definedName name="IQ_CAPITALIZED_INTEREST_WRITE_OFF">"c3462"</definedName>
    <definedName name="IQ_CASH">"c1458"</definedName>
    <definedName name="IQ_CASH_ACQUIRE_CF">"c1630"</definedName>
    <definedName name="IQ_CASH_ACQUIRE_CF_1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FLOW_ACT_OR_EST">"c4154"</definedName>
    <definedName name="IQ_CASH_FLOW_EST">"c4153"</definedName>
    <definedName name="IQ_CASH_FLOW_GUIDANCE">"c4155"</definedName>
    <definedName name="IQ_CASH_FLOW_HIGH_EST">"c4156"</definedName>
    <definedName name="IQ_CASH_FLOW_HIGH_GUIDANCE">"c4201"</definedName>
    <definedName name="IQ_CASH_FLOW_LOW_EST">"c4157"</definedName>
    <definedName name="IQ_CASH_FLOW_LOW_GUIDANCE">"c4241"</definedName>
    <definedName name="IQ_CASH_FLOW_MEDIAN_EST">"c4158"</definedName>
    <definedName name="IQ_CASH_FLOW_NUM_EST">"c4159"</definedName>
    <definedName name="IQ_CASH_FLOW_STDDEV_EST">"c4160"</definedName>
    <definedName name="IQ_CASH_INTEREST">"c120"</definedName>
    <definedName name="IQ_CASH_INVEST">"c121"</definedName>
    <definedName name="IQ_CASH_OPER">"c122"</definedName>
    <definedName name="IQ_CASH_OPER_ACT_OR_EST">"c4164"</definedName>
    <definedName name="IQ_CASH_OPER_EST">"c4163"</definedName>
    <definedName name="IQ_CASH_OPER_GUIDANCE">"c4165"</definedName>
    <definedName name="IQ_CASH_OPER_HIGH_EST">"c4166"</definedName>
    <definedName name="IQ_CASH_OPER_HIGH_GUIDANCE">"c4185"</definedName>
    <definedName name="IQ_CASH_OPER_LOW_EST">"c4244"</definedName>
    <definedName name="IQ_CASH_OPER_LOW_GUIDANCE">"c4225"</definedName>
    <definedName name="IQ_CASH_OPER_MEDIAN_EST">"c4245"</definedName>
    <definedName name="IQ_CASH_OPER_NUM_EST">"c4246"</definedName>
    <definedName name="IQ_CASH_OPER_STDDEV_EST">"c4247"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ST_INVEST_EST">"c4249"</definedName>
    <definedName name="IQ_CASH_ST_INVEST_GUIDANCE">"c4250"</definedName>
    <definedName name="IQ_CASH_ST_INVEST_HIGH_EST">"c4251"</definedName>
    <definedName name="IQ_CASH_ST_INVEST_HIGH_GUIDANCE">"c4195"</definedName>
    <definedName name="IQ_CASH_ST_INVEST_LOW_EST">"c4252"</definedName>
    <definedName name="IQ_CASH_ST_INVEST_LOW_GUIDANCE">"c4235"</definedName>
    <definedName name="IQ_CASH_ST_INVEST_MEDIAN_EST">"c4253"</definedName>
    <definedName name="IQ_CASH_ST_INVEST_NUM_EST">"c4254"</definedName>
    <definedName name="IQ_CASH_ST_INVEST_STDDEV_EST">"c4255"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ACT_OR_EST_REUT">"c5463"</definedName>
    <definedName name="IQ_CFPS_EST">"c1667"</definedName>
    <definedName name="IQ_CFPS_EST_REUT">"c3844"</definedName>
    <definedName name="IQ_CFPS_GUIDANCE">"c4256"</definedName>
    <definedName name="IQ_CFPS_HIGH_EST">"c1669"</definedName>
    <definedName name="IQ_CFPS_HIGH_EST_REUT">"c3846"</definedName>
    <definedName name="IQ_CFPS_HIGH_GUIDANCE">"c4167"</definedName>
    <definedName name="IQ_CFPS_LOW_EST">"c1670"</definedName>
    <definedName name="IQ_CFPS_LOW_EST_REUT">"c3847"</definedName>
    <definedName name="IQ_CFPS_LOW_GUIDANCE">"c4207"</definedName>
    <definedName name="IQ_CFPS_MEDIAN_EST">"c1668"</definedName>
    <definedName name="IQ_CFPS_MEDIAN_EST_REUT">"c3845"</definedName>
    <definedName name="IQ_CFPS_NUM_EST">"c1671"</definedName>
    <definedName name="IQ_CFPS_NUM_EST_REUT">"c3848"</definedName>
    <definedName name="IQ_CFPS_STDDEV_EST">"c1672"</definedName>
    <definedName name="IQ_CFPS_STDDEV_EST_REUT">"c3849"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OPER_ASSETS">"c3592"</definedName>
    <definedName name="IQ_CHANGE_NET_WORKING_CAPITAL">"c1909"</definedName>
    <definedName name="IQ_CHANGE_OTHER_NET_OPER_ASSETS">"c3593"</definedName>
    <definedName name="IQ_CHANGE_OTHER_NET_OPER_ASSETS_BNK">"c3594"</definedName>
    <definedName name="IQ_CHANGE_OTHER_NET_OPER_ASSETS_BR">"c3595"</definedName>
    <definedName name="IQ_CHANGE_OTHER_NET_OPER_ASSETS_FIN">"c3596"</definedName>
    <definedName name="IQ_CHANGE_OTHER_NET_OPER_ASSETS_INS">"c3597"</definedName>
    <definedName name="IQ_CHANGE_OTHER_NET_OPER_ASSETS_REIT">"c3598"</definedName>
    <definedName name="IQ_CHANGE_OTHER_NET_OPER_ASSETS_UTI">"c3599"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ID">"c3513"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_DATE">"c2191"</definedName>
    <definedName name="IQ_CONV_EXP_DATE">"c3043"</definedName>
    <definedName name="IQ_CONV_PREMIUM">"c2195"</definedName>
    <definedName name="IQ_CONV_PRICE">"c2193"</definedName>
    <definedName name="IQ_CONV_RATIO">"c2192"</definedName>
    <definedName name="IQ_CONV_SECURITY">"c2189"</definedName>
    <definedName name="IQ_CONV_SECURITY_ISSUER">"c2190"</definedName>
    <definedName name="IQ_CONV_SECURITY_PRICE">"c2194"</definedName>
    <definedName name="IQ_CONVERT">"c2536"</definedName>
    <definedName name="IQ_CONVERT_PCT">"c2537"</definedName>
    <definedName name="IQ_CONVEXITY">"c2182"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EBITDA">"c5528"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TED_DATE">"c2185"</definedName>
    <definedName name="IQ_DAY_COUNT">"c2161"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TY_EST">"c4257"</definedName>
    <definedName name="IQ_DEBT_EQUITY_HIGH_EST">"c4258"</definedName>
    <definedName name="IQ_DEBT_EQUITY_LOW_EST">"c4259"</definedName>
    <definedName name="IQ_DEBT_EQUITY_MEDIAN_EST">"c4260"</definedName>
    <definedName name="IQ_DEBT_EQUITY_NUM_EST">"c4261"</definedName>
    <definedName name="IQ_DEBT_EQUITY_STDDEV_EST">"c4262"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OSITS_INTEREST_SECURITIES">"c5509"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FF_LASTCLOSE_TARGET_PRICE_REUT">"c5436"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OUTSTANDING_CURRENT_EST">"c4263"</definedName>
    <definedName name="IQ_DILUT_OUTSTANDING_CURRENT_HIGH_EST">"c4264"</definedName>
    <definedName name="IQ_DILUT_OUTSTANDING_CURRENT_LOW_EST">"c4265"</definedName>
    <definedName name="IQ_DILUT_OUTSTANDING_CURRENT_MEDIAN_EST">"c4266"</definedName>
    <definedName name="IQ_DILUT_OUTSTANDING_CURRENT_NUM_EST">"c4267"</definedName>
    <definedName name="IQ_DILUT_OUTSTANDING_CURRENT_STDDEV_EST">"c4268"</definedName>
    <definedName name="IQ_DILUT_WEIGHT">"c326"</definedName>
    <definedName name="IQ_DILUT_WEIGHT_EST">"c4269"</definedName>
    <definedName name="IQ_DILUT_WEIGHT_GUIDANCE">"c4270"</definedName>
    <definedName name="IQ_DILUT_WEIGHT_HIGH_EST">"c4271"</definedName>
    <definedName name="IQ_DILUT_WEIGHT_LOW_EST">"c4272"</definedName>
    <definedName name="IQ_DILUT_WEIGHT_MEDIAN_EST">"c4273"</definedName>
    <definedName name="IQ_DILUT_WEIGHT_NUM_EST">"c4274"</definedName>
    <definedName name="IQ_DILUT_WEIGHT_STDDEV_EST">"c4275"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ACT_OR_EST">"c4278"</definedName>
    <definedName name="IQ_DISTRIBUTABLE_CASH_EST">"c4277"</definedName>
    <definedName name="IQ_DISTRIBUTABLE_CASH_GUIDANCE">"c4279"</definedName>
    <definedName name="IQ_DISTRIBUTABLE_CASH_HIGH_EST">"c4280"</definedName>
    <definedName name="IQ_DISTRIBUTABLE_CASH_HIGH_GUIDANCE">"c4198"</definedName>
    <definedName name="IQ_DISTRIBUTABLE_CASH_LOW_EST">"c4281"</definedName>
    <definedName name="IQ_DISTRIBUTABLE_CASH_LOW_GUIDANCE">"c4238"</definedName>
    <definedName name="IQ_DISTRIBUTABLE_CASH_MEDIAN_EST">"c4282"</definedName>
    <definedName name="IQ_DISTRIBUTABLE_CASH_NUM_EST">"c4283"</definedName>
    <definedName name="IQ_DISTRIBUTABLE_CASH_PAYOUT">"c3005"</definedName>
    <definedName name="IQ_DISTRIBUTABLE_CASH_SHARE">"c3003"</definedName>
    <definedName name="IQ_DISTRIBUTABLE_CASH_SHARE_ACT_OR_EST">"c4286"</definedName>
    <definedName name="IQ_DISTRIBUTABLE_CASH_SHARE_EST">"c4285"</definedName>
    <definedName name="IQ_DISTRIBUTABLE_CASH_SHARE_GUIDANCE">"c4287"</definedName>
    <definedName name="IQ_DISTRIBUTABLE_CASH_SHARE_HIGH_EST">"c4288"</definedName>
    <definedName name="IQ_DISTRIBUTABLE_CASH_SHARE_HIGH_GUIDANCE">"c4199"</definedName>
    <definedName name="IQ_DISTRIBUTABLE_CASH_SHARE_LOW_EST">"c4289"</definedName>
    <definedName name="IQ_DISTRIBUTABLE_CASH_SHARE_LOW_GUIDANCE">"c4239"</definedName>
    <definedName name="IQ_DISTRIBUTABLE_CASH_SHARE_MEDIAN_EST">"c4290"</definedName>
    <definedName name="IQ_DISTRIBUTABLE_CASH_SHARE_NUM_EST">"c4291"</definedName>
    <definedName name="IQ_DISTRIBUTABLE_CASH_SHARE_STDDEV_EST">"c4292"</definedName>
    <definedName name="IQ_DISTRIBUTABLE_CASH_STDDEV_EST">"c4294"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EST">"c4296"</definedName>
    <definedName name="IQ_DIVIDEND_HIGH_EST">"c4297"</definedName>
    <definedName name="IQ_DIVIDEND_LOW_EST">"c4298"</definedName>
    <definedName name="IQ_DIVIDEND_MEDIAN_EST">"c4299"</definedName>
    <definedName name="IQ_DIVIDEND_NUM_EST">"c4300"</definedName>
    <definedName name="IQ_DIVIDEND_STDDEV_EST">"c4301"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ACT_OR_EST_REUT">"c5464"</definedName>
    <definedName name="IQ_DPS_EST">"c1674"</definedName>
    <definedName name="IQ_DPS_EST_BOTTOM_UP">"c5493"</definedName>
    <definedName name="IQ_DPS_EST_BOTTOM_UP_REUT">"c5501"</definedName>
    <definedName name="IQ_DPS_EST_REUT">"c3851"</definedName>
    <definedName name="IQ_DPS_GUIDANCE">"c4302"</definedName>
    <definedName name="IQ_DPS_HIGH_EST">"c1676"</definedName>
    <definedName name="IQ_DPS_HIGH_EST_REUT">"c3853"</definedName>
    <definedName name="IQ_DPS_HIGH_GUIDANCE">"c4168"</definedName>
    <definedName name="IQ_DPS_LOW_EST">"c1677"</definedName>
    <definedName name="IQ_DPS_LOW_EST_REUT">"c3854"</definedName>
    <definedName name="IQ_DPS_LOW_GUIDANCE">"c4208"</definedName>
    <definedName name="IQ_DPS_MEDIAN_EST">"c1675"</definedName>
    <definedName name="IQ_DPS_MEDIAN_EST_REUT">"c3852"</definedName>
    <definedName name="IQ_DPS_NUM_EST">"c1678"</definedName>
    <definedName name="IQ_DPS_NUM_EST_REUT">"c3855"</definedName>
    <definedName name="IQ_DPS_STDDEV_EST">"c1679"</definedName>
    <definedName name="IQ_DPS_STDDEV_EST_REUT">"c3856"</definedName>
    <definedName name="IQ_DURATION">"c2181"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ARNINGS_ANNOUNCE_DATE_REUT">"c5314"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ACT_OR_EST_REUT">"c5465"</definedName>
    <definedName name="IQ_EBIT_EQ_INC">"c3498"</definedName>
    <definedName name="IQ_EBIT_EQ_INC_EXCL_SBC">"c3502"</definedName>
    <definedName name="IQ_EBIT_EST">"c1681"</definedName>
    <definedName name="IQ_EBIT_EST_REUT">"c5333"</definedName>
    <definedName name="IQ_EBIT_EXCL_SBC">"c3082"</definedName>
    <definedName name="IQ_EBIT_GUIDANCE">"c4303"</definedName>
    <definedName name="IQ_EBIT_GW_ACT_OR_EST">"c4306"</definedName>
    <definedName name="IQ_EBIT_GW_EST">"c4305"</definedName>
    <definedName name="IQ_EBIT_GW_GUIDANCE">"c4307"</definedName>
    <definedName name="IQ_EBIT_GW_HIGH_EST">"c4308"</definedName>
    <definedName name="IQ_EBIT_GW_HIGH_GUIDANCE">"c4171"</definedName>
    <definedName name="IQ_EBIT_GW_LOW_EST">"c4309"</definedName>
    <definedName name="IQ_EBIT_GW_LOW_GUIDANCE">"c4211"</definedName>
    <definedName name="IQ_EBIT_GW_MEDIAN_EST">"c4310"</definedName>
    <definedName name="IQ_EBIT_GW_NUM_EST">"c4311"</definedName>
    <definedName name="IQ_EBIT_GW_STDDEV_EST">"c4312"</definedName>
    <definedName name="IQ_EBIT_HIGH_EST">"c1683"</definedName>
    <definedName name="IQ_EBIT_HIGH_EST_REUT">"c5335"</definedName>
    <definedName name="IQ_EBIT_HIGH_GUIDANCE">"c4172"</definedName>
    <definedName name="IQ_EBIT_INT">"c360"</definedName>
    <definedName name="IQ_EBIT_LOW_EST">"c1684"</definedName>
    <definedName name="IQ_EBIT_LOW_EST_REUT">"c5336"</definedName>
    <definedName name="IQ_EBIT_LOW_GUIDANCE">"c4212"</definedName>
    <definedName name="IQ_EBIT_MARGIN">"c359"</definedName>
    <definedName name="IQ_EBIT_MEDIAN_EST">"c1682"</definedName>
    <definedName name="IQ_EBIT_MEDIAN_EST_REUT">"c5334"</definedName>
    <definedName name="IQ_EBIT_NUM_EST">"c1685"</definedName>
    <definedName name="IQ_EBIT_NUM_EST_REUT">"c5337"</definedName>
    <definedName name="IQ_EBIT_OVER_IE">"c1369"</definedName>
    <definedName name="IQ_EBIT_SBC_ACT_OR_EST">"c4316"</definedName>
    <definedName name="IQ_EBIT_SBC_EST">"c4315"</definedName>
    <definedName name="IQ_EBIT_SBC_GUIDANCE">"c4317"</definedName>
    <definedName name="IQ_EBIT_SBC_GW_ACT_OR_EST">"c4320"</definedName>
    <definedName name="IQ_EBIT_SBC_GW_EST">"c4319"</definedName>
    <definedName name="IQ_EBIT_SBC_GW_GUIDANCE">"c4321"</definedName>
    <definedName name="IQ_EBIT_SBC_GW_HIGH_EST">"c4322"</definedName>
    <definedName name="IQ_EBIT_SBC_GW_HIGH_GUIDANCE">"c4193"</definedName>
    <definedName name="IQ_EBIT_SBC_GW_LOW_EST">"c4323"</definedName>
    <definedName name="IQ_EBIT_SBC_GW_LOW_GUIDANCE">"c4233"</definedName>
    <definedName name="IQ_EBIT_SBC_GW_MEDIAN_EST">"c4324"</definedName>
    <definedName name="IQ_EBIT_SBC_GW_NUM_EST">"c4325"</definedName>
    <definedName name="IQ_EBIT_SBC_GW_STDDEV_EST">"c4326"</definedName>
    <definedName name="IQ_EBIT_SBC_HIGH_EST">"c4328"</definedName>
    <definedName name="IQ_EBIT_SBC_HIGH_GUIDANCE">"c4192"</definedName>
    <definedName name="IQ_EBIT_SBC_LOW_EST">"c4329"</definedName>
    <definedName name="IQ_EBIT_SBC_LOW_GUIDANCE">"c4232"</definedName>
    <definedName name="IQ_EBIT_SBC_MEDIAN_EST">"c4330"</definedName>
    <definedName name="IQ_EBIT_SBC_NUM_EST">"c4331"</definedName>
    <definedName name="IQ_EBIT_SBC_STDDEV_EST">"c4332"</definedName>
    <definedName name="IQ_EBIT_STDDEV_EST">"c1686"</definedName>
    <definedName name="IQ_EBIT_STDDEV_EST_REUT">"c5338"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EQ_INC">"c3497"</definedName>
    <definedName name="IQ_EBITA_EQ_INC_EXCL_SBC">"c3501"</definedName>
    <definedName name="IQ_EBITA_EXCL_SBC">"c3080"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ACT_OR_EST_REUT">"c5462"</definedName>
    <definedName name="IQ_EBITDA_CAPEX_INT">"c368"</definedName>
    <definedName name="IQ_EBITDA_CAPEX_OVER_TOTAL_IE">"c1370"</definedName>
    <definedName name="IQ_EBITDA_EQ_INC">"c3496"</definedName>
    <definedName name="IQ_EBITDA_EQ_INC_EXCL_SBC">"c3500"</definedName>
    <definedName name="IQ_EBITDA_EST">"c369"</definedName>
    <definedName name="IQ_EBITDA_EST_REUT">"c3640"</definedName>
    <definedName name="IQ_EBITDA_EXCL_SBC">"c3081"</definedName>
    <definedName name="IQ_EBITDA_GUIDANCE">"c4334"</definedName>
    <definedName name="IQ_EBITDA_HIGH_EST">"c370"</definedName>
    <definedName name="IQ_EBITDA_HIGH_EST_REUT">"c3642"</definedName>
    <definedName name="IQ_EBITDA_HIGH_GUIDANCE">"c4170"</definedName>
    <definedName name="IQ_EBITDA_INT">"c373"</definedName>
    <definedName name="IQ_EBITDA_LOW_EST">"c371"</definedName>
    <definedName name="IQ_EBITDA_LOW_EST_REUT">"c3643"</definedName>
    <definedName name="IQ_EBITDA_LOW_GUIDANCE">"c4210"</definedName>
    <definedName name="IQ_EBITDA_MARGIN">"c372"</definedName>
    <definedName name="IQ_EBITDA_MEDIAN_EST">"c1663"</definedName>
    <definedName name="IQ_EBITDA_MEDIAN_EST_REUT">"c3641"</definedName>
    <definedName name="IQ_EBITDA_NUM_EST">"c374"</definedName>
    <definedName name="IQ_EBITDA_NUM_EST_REUT">"c3644"</definedName>
    <definedName name="IQ_EBITDA_OVER_TOTAL_IE">"c1371"</definedName>
    <definedName name="IQ_EBITDA_SBC_ACT_OR_EST">"c4337"</definedName>
    <definedName name="IQ_EBITDA_SBC_EST">"c4336"</definedName>
    <definedName name="IQ_EBITDA_SBC_GUIDANCE">"c4338"</definedName>
    <definedName name="IQ_EBITDA_SBC_HIGH_EST">"c4339"</definedName>
    <definedName name="IQ_EBITDA_SBC_HIGH_GUIDANCE">"c4194"</definedName>
    <definedName name="IQ_EBITDA_SBC_LOW_EST">"c4340"</definedName>
    <definedName name="IQ_EBITDA_SBC_LOW_GUIDANCE">"c4234"</definedName>
    <definedName name="IQ_EBITDA_SBC_MEDIAN_EST">"c4341"</definedName>
    <definedName name="IQ_EBITDA_SBC_NUM_EST">"c4342"</definedName>
    <definedName name="IQ_EBITDA_SBC_STDDEV_EST">"c4343"</definedName>
    <definedName name="IQ_EBITDA_STDDEV_EST">"c375"</definedName>
    <definedName name="IQ_EBITDA_STDDEV_EST_REUT">"c3645"</definedName>
    <definedName name="IQ_EBITDAR">"c2989"</definedName>
    <definedName name="IQ_EBITDAR_EQ_INC">"c3499"</definedName>
    <definedName name="IQ_EBITDAR_EQ_INC_EXCL_SBC">"c3503"</definedName>
    <definedName name="IQ_EBITDAR_EXCL_SBC">"c3083"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GAAP_GUIDANCE">"c4345"</definedName>
    <definedName name="IQ_EBT_GAAP_HIGH_GUIDANCE">"c4174"</definedName>
    <definedName name="IQ_EBT_GAAP_LOW_GUIDANCE">"c4214"</definedName>
    <definedName name="IQ_EBT_GUIDANCE">"c4346"</definedName>
    <definedName name="IQ_EBT_GW_GUIDANCE">"c4347"</definedName>
    <definedName name="IQ_EBT_GW_HIGH_GUIDANCE">"c4175"</definedName>
    <definedName name="IQ_EBT_GW_LOW_GUIDANCE">"c4215"</definedName>
    <definedName name="IQ_EBT_HIGH_GUIDANCE">"c4173"</definedName>
    <definedName name="IQ_EBT_INCL_MARGIN">"c387"</definedName>
    <definedName name="IQ_EBT_INS">"c388"</definedName>
    <definedName name="IQ_EBT_LOW_GUIDANCE">"c4213"</definedName>
    <definedName name="IQ_EBT_REIT">"c389"</definedName>
    <definedName name="IQ_EBT_SBC_ACT_OR_EST">"c4350"</definedName>
    <definedName name="IQ_EBT_SBC_EST">"c4349"</definedName>
    <definedName name="IQ_EBT_SBC_GUIDANCE">"c4351"</definedName>
    <definedName name="IQ_EBT_SBC_GW_ACT_OR_EST">"c4354"</definedName>
    <definedName name="IQ_EBT_SBC_GW_EST">"c4353"</definedName>
    <definedName name="IQ_EBT_SBC_GW_GUIDANCE">"c4355"</definedName>
    <definedName name="IQ_EBT_SBC_GW_HIGH_EST">"c4356"</definedName>
    <definedName name="IQ_EBT_SBC_GW_HIGH_GUIDANCE">"c4191"</definedName>
    <definedName name="IQ_EBT_SBC_GW_LOW_EST">"c4357"</definedName>
    <definedName name="IQ_EBT_SBC_GW_LOW_GUIDANCE">"c4231"</definedName>
    <definedName name="IQ_EBT_SBC_GW_MEDIAN_EST">"c4358"</definedName>
    <definedName name="IQ_EBT_SBC_GW_NUM_EST">"c4359"</definedName>
    <definedName name="IQ_EBT_SBC_GW_STDDEV_EST">"c4360"</definedName>
    <definedName name="IQ_EBT_SBC_HIGH_EST">"c4362"</definedName>
    <definedName name="IQ_EBT_SBC_HIGH_GUIDANCE">"c4190"</definedName>
    <definedName name="IQ_EBT_SBC_LOW_EST">"c4363"</definedName>
    <definedName name="IQ_EBT_SBC_LOW_GUIDANCE">"c4230"</definedName>
    <definedName name="IQ_EBT_SBC_MEDIAN_EST">"c4364"</definedName>
    <definedName name="IQ_EBT_SBC_NUM_EST">"c4365"</definedName>
    <definedName name="IQ_EBT_SBC_STDDEV_EST">"c4366"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ACT_OR_EST_REUT">"c5460"</definedName>
    <definedName name="IQ_EPS_EST">"c399"</definedName>
    <definedName name="IQ_EPS_EST_BOTTOM_UP">"c5489"</definedName>
    <definedName name="IQ_EPS_EST_BOTTOM_UP_REUT">"c5497"</definedName>
    <definedName name="IQ_EPS_EST_REUT">"c5453"</definedName>
    <definedName name="IQ_EPS_EXCL_GUIDANCE">"c4368"</definedName>
    <definedName name="IQ_EPS_EXCL_HIGH_GUIDANCE">"c4369"</definedName>
    <definedName name="IQ_EPS_EXCL_LOW_GUIDANCE">"c4204"</definedName>
    <definedName name="IQ_EPS_GAAP_GUIDANCE">"c4370"</definedName>
    <definedName name="IQ_EPS_GAAP_HIGH_GUIDANCE">"c4371"</definedName>
    <definedName name="IQ_EPS_GAAP_LOW_GUIDANCE">"c4205"</definedName>
    <definedName name="IQ_EPS_GW_ACT_OR_EST">"c2223"</definedName>
    <definedName name="IQ_EPS_GW_ACT_OR_EST_REUT">"c5469"</definedName>
    <definedName name="IQ_EPS_GW_EST">"c1737"</definedName>
    <definedName name="IQ_EPS_GW_EST_BOTTOM_UP">"c5491"</definedName>
    <definedName name="IQ_EPS_GW_EST_BOTTOM_UP_REUT">"c5499"</definedName>
    <definedName name="IQ_EPS_GW_EST_REUT">"c5389"</definedName>
    <definedName name="IQ_EPS_GW_GUIDANCE">"c4372"</definedName>
    <definedName name="IQ_EPS_GW_HIGH_EST">"c1739"</definedName>
    <definedName name="IQ_EPS_GW_HIGH_EST_REUT">"c5391"</definedName>
    <definedName name="IQ_EPS_GW_HIGH_GUIDANCE">"c4373"</definedName>
    <definedName name="IQ_EPS_GW_LOW_EST">"c1740"</definedName>
    <definedName name="IQ_EPS_GW_LOW_EST_REUT">"c5392"</definedName>
    <definedName name="IQ_EPS_GW_LOW_GUIDANCE">"c4206"</definedName>
    <definedName name="IQ_EPS_GW_MEDIAN_EST">"c1738"</definedName>
    <definedName name="IQ_EPS_GW_MEDIAN_EST_REUT">"c5390"</definedName>
    <definedName name="IQ_EPS_GW_NUM_EST">"c1741"</definedName>
    <definedName name="IQ_EPS_GW_NUM_EST_REUT">"c5393"</definedName>
    <definedName name="IQ_EPS_GW_STDDEV_EST">"c1742"</definedName>
    <definedName name="IQ_EPS_GW_STDDEV_EST_REUT">"c5394"</definedName>
    <definedName name="IQ_EPS_HIGH_EST">"c400"</definedName>
    <definedName name="IQ_EPS_HIGH_EST_REUT">"c5454"</definedName>
    <definedName name="IQ_EPS_LOW_EST">"c401"</definedName>
    <definedName name="IQ_EPS_LOW_EST_REUT">"c5455"</definedName>
    <definedName name="IQ_EPS_MEDIAN_EST">"c1661"</definedName>
    <definedName name="IQ_EPS_MEDIAN_EST_REUT">"c5456"</definedName>
    <definedName name="IQ_EPS_NORM">"c1902"</definedName>
    <definedName name="IQ_EPS_NORM_EST">"c2226"</definedName>
    <definedName name="IQ_EPS_NORM_EST_BOTTOM_UP">"c5490"</definedName>
    <definedName name="IQ_EPS_NORM_EST_BOTTOM_UP_REUT">"c5498"</definedName>
    <definedName name="IQ_EPS_NORM_EST_REUT">"c5326"</definedName>
    <definedName name="IQ_EPS_NORM_HIGH_EST">"c2228"</definedName>
    <definedName name="IQ_EPS_NORM_HIGH_EST_REUT">"c5328"</definedName>
    <definedName name="IQ_EPS_NORM_LOW_EST">"c2229"</definedName>
    <definedName name="IQ_EPS_NORM_LOW_EST_REUT">"c5329"</definedName>
    <definedName name="IQ_EPS_NORM_MEDIAN_EST">"c2227"</definedName>
    <definedName name="IQ_EPS_NORM_MEDIAN_EST_REUT">"c5327"</definedName>
    <definedName name="IQ_EPS_NORM_NUM_EST">"c2230"</definedName>
    <definedName name="IQ_EPS_NORM_NUM_EST_REUT">"c5330"</definedName>
    <definedName name="IQ_EPS_NORM_STDDEV_EST">"c2231"</definedName>
    <definedName name="IQ_EPS_NORM_STDDEV_EST_REUT">"c5331"</definedName>
    <definedName name="IQ_EPS_NUM_EST">"c402"</definedName>
    <definedName name="IQ_EPS_NUM_EST_REUT">"c5451"</definedName>
    <definedName name="IQ_EPS_REPORT_ACT_OR_EST">"c2224"</definedName>
    <definedName name="IQ_EPS_REPORT_ACT_OR_EST_REUT">"c5470"</definedName>
    <definedName name="IQ_EPS_REPORTED_EST">"c1744"</definedName>
    <definedName name="IQ_EPS_REPORTED_EST_BOTTOM_UP">"c5492"</definedName>
    <definedName name="IQ_EPS_REPORTED_EST_BOTTOM_UP_REUT">"c5500"</definedName>
    <definedName name="IQ_EPS_REPORTED_EST_REUT">"c5396"</definedName>
    <definedName name="IQ_EPS_REPORTED_HIGH_EST">"c1746"</definedName>
    <definedName name="IQ_EPS_REPORTED_HIGH_EST_REUT">"c5398"</definedName>
    <definedName name="IQ_EPS_REPORTED_LOW_EST">"c1747"</definedName>
    <definedName name="IQ_EPS_REPORTED_LOW_EST_REUT">"c5399"</definedName>
    <definedName name="IQ_EPS_REPORTED_MEDIAN_EST">"c1745"</definedName>
    <definedName name="IQ_EPS_REPORTED_MEDIAN_EST_REUT">"c5397"</definedName>
    <definedName name="IQ_EPS_REPORTED_NUM_EST">"c1748"</definedName>
    <definedName name="IQ_EPS_REPORTED_NUM_EST_REUT">"c5400"</definedName>
    <definedName name="IQ_EPS_REPORTED_STDDEV_EST">"c1749"</definedName>
    <definedName name="IQ_EPS_REPORTED_STDDEV_EST_REUT">"c5401"</definedName>
    <definedName name="IQ_EPS_SBC_ACT_OR_EST">"c4376"</definedName>
    <definedName name="IQ_EPS_SBC_EST">"c4375"</definedName>
    <definedName name="IQ_EPS_SBC_GUIDANCE">"c4377"</definedName>
    <definedName name="IQ_EPS_SBC_GW_ACT_OR_EST">"c4380"</definedName>
    <definedName name="IQ_EPS_SBC_GW_EST">"c4379"</definedName>
    <definedName name="IQ_EPS_SBC_GW_GUIDANCE">"c4381"</definedName>
    <definedName name="IQ_EPS_SBC_GW_HIGH_EST">"c4382"</definedName>
    <definedName name="IQ_EPS_SBC_GW_HIGH_GUIDANCE">"c4189"</definedName>
    <definedName name="IQ_EPS_SBC_GW_LOW_EST">"c4383"</definedName>
    <definedName name="IQ_EPS_SBC_GW_LOW_GUIDANCE">"c4229"</definedName>
    <definedName name="IQ_EPS_SBC_GW_MEDIAN_EST">"c4384"</definedName>
    <definedName name="IQ_EPS_SBC_GW_NUM_EST">"c4385"</definedName>
    <definedName name="IQ_EPS_SBC_GW_STDDEV_EST">"c4386"</definedName>
    <definedName name="IQ_EPS_SBC_HIGH_EST">"c4388"</definedName>
    <definedName name="IQ_EPS_SBC_HIGH_GUIDANCE">"c4188"</definedName>
    <definedName name="IQ_EPS_SBC_LOW_EST">"c4389"</definedName>
    <definedName name="IQ_EPS_SBC_LOW_GUIDANCE">"c4228"</definedName>
    <definedName name="IQ_EPS_SBC_MEDIAN_EST">"c4390"</definedName>
    <definedName name="IQ_EPS_SBC_NUM_EST">"c4391"</definedName>
    <definedName name="IQ_EPS_SBC_STDDEV_EST">"c4392"</definedName>
    <definedName name="IQ_EPS_STDDEV_EST">"c403"</definedName>
    <definedName name="IQ_EPS_STDDEV_EST_REUT">"c5452"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BV_REUT">"c5409"</definedName>
    <definedName name="IQ_EST_ACT_BV_SHARE">"c3549"</definedName>
    <definedName name="IQ_EST_ACT_BV_SHARE_REUT">"c5445"</definedName>
    <definedName name="IQ_EST_ACT_CAPEX">"c3546"</definedName>
    <definedName name="IQ_EST_ACT_CAPEX_REUT">"c3975"</definedName>
    <definedName name="IQ_EST_ACT_CASH_FLOW">"c4394"</definedName>
    <definedName name="IQ_EST_ACT_CASH_OPER">"c4395"</definedName>
    <definedName name="IQ_EST_ACT_CFPS">"c1673"</definedName>
    <definedName name="IQ_EST_ACT_CFPS_REUT">"c3850"</definedName>
    <definedName name="IQ_EST_ACT_DISTRIBUTABLE_CASH">"c4396"</definedName>
    <definedName name="IQ_EST_ACT_DISTRIBUTABLE_CASH_SHARE">"c4397"</definedName>
    <definedName name="IQ_EST_ACT_DPS">"c1680"</definedName>
    <definedName name="IQ_EST_ACT_DPS_REUT">"c3857"</definedName>
    <definedName name="IQ_EST_ACT_EBIT">"c1687"</definedName>
    <definedName name="IQ_EST_ACT_EBIT_GW">"c4398"</definedName>
    <definedName name="IQ_EST_ACT_EBIT_REUT">"c5339"</definedName>
    <definedName name="IQ_EST_ACT_EBIT_SBC">"c4399"</definedName>
    <definedName name="IQ_EST_ACT_EBIT_SBC_GW">"c4400"</definedName>
    <definedName name="IQ_EST_ACT_EBITDA">"c1664"</definedName>
    <definedName name="IQ_EST_ACT_EBITDA_REUT">"c3836"</definedName>
    <definedName name="IQ_EST_ACT_EBITDA_SBC">"c4401"</definedName>
    <definedName name="IQ_EST_ACT_EBT_SBC">"c4402"</definedName>
    <definedName name="IQ_EST_ACT_EBT_SBC_GW">"c4403"</definedName>
    <definedName name="IQ_EST_ACT_EPS">"c1648"</definedName>
    <definedName name="IQ_EST_ACT_EPS_GW">"c1743"</definedName>
    <definedName name="IQ_EST_ACT_EPS_GW_REUT">"c5395"</definedName>
    <definedName name="IQ_EST_ACT_EPS_NORM">"c2232"</definedName>
    <definedName name="IQ_EST_ACT_EPS_NORM_REUT">"c5332"</definedName>
    <definedName name="IQ_EST_ACT_EPS_REPORTED">"c1750"</definedName>
    <definedName name="IQ_EST_ACT_EPS_REPORTED_REUT">"c5402"</definedName>
    <definedName name="IQ_EST_ACT_EPS_REUT">"c5457"</definedName>
    <definedName name="IQ_EST_ACT_EPS_SBC">"c4404"</definedName>
    <definedName name="IQ_EST_ACT_EPS_SBC_GW">"c4405"</definedName>
    <definedName name="IQ_EST_ACT_FFO">"c1666"</definedName>
    <definedName name="IQ_EST_ACT_FFO_ADJ">"c4406"</definedName>
    <definedName name="IQ_EST_ACT_FFO_REUT">"c3843"</definedName>
    <definedName name="IQ_EST_ACT_FFO_SHARE">"c4407"</definedName>
    <definedName name="IQ_EST_ACT_GROSS_MARGIN">"c5553"</definedName>
    <definedName name="IQ_EST_ACT_MAINT_CAPEX">"c4408"</definedName>
    <definedName name="IQ_EST_ACT_NAV">"c1757"</definedName>
    <definedName name="IQ_EST_ACT_NET_DEBT">"c3545"</definedName>
    <definedName name="IQ_EST_ACT_NET_DEBT_REUT">"c5446"</definedName>
    <definedName name="IQ_EST_ACT_NI">"c1722"</definedName>
    <definedName name="IQ_EST_ACT_NI_GW">"c1729"</definedName>
    <definedName name="IQ_EST_ACT_NI_GW_REUT">"c5381"</definedName>
    <definedName name="IQ_EST_ACT_NI_REPORTED">"c1736"</definedName>
    <definedName name="IQ_EST_ACT_NI_REPORTED_REUT">"c5388"</definedName>
    <definedName name="IQ_EST_ACT_NI_REUT">"c5374"</definedName>
    <definedName name="IQ_EST_ACT_NI_SBC">"c4409"</definedName>
    <definedName name="IQ_EST_ACT_NI_SBC_GW">"c4410"</definedName>
    <definedName name="IQ_EST_ACT_OPER_INC">"c1694"</definedName>
    <definedName name="IQ_EST_ACT_OPER_INC_REUT">"c5346"</definedName>
    <definedName name="IQ_EST_ACT_PRETAX_GW_INC">"c1708"</definedName>
    <definedName name="IQ_EST_ACT_PRETAX_GW_INC_REUT">"c5360"</definedName>
    <definedName name="IQ_EST_ACT_PRETAX_INC">"c1701"</definedName>
    <definedName name="IQ_EST_ACT_PRETAX_INC_REUT">"c5353"</definedName>
    <definedName name="IQ_EST_ACT_PRETAX_REPORT_INC">"c1715"</definedName>
    <definedName name="IQ_EST_ACT_PRETAX_REPORT_INC_REUT">"c5367"</definedName>
    <definedName name="IQ_EST_ACT_RECURRING_PROFIT">"c4411"</definedName>
    <definedName name="IQ_EST_ACT_RECURRING_PROFIT_SHARE">"c4412"</definedName>
    <definedName name="IQ_EST_ACT_RETURN_ASSETS">"c3547"</definedName>
    <definedName name="IQ_EST_ACT_RETURN_ASSETS_REUT">"c3996"</definedName>
    <definedName name="IQ_EST_ACT_RETURN_EQUITY">"c3548"</definedName>
    <definedName name="IQ_EST_ACT_RETURN_EQUITY_REUT">"c3989"</definedName>
    <definedName name="IQ_EST_ACT_REV">"c2113"</definedName>
    <definedName name="IQ_EST_ACT_REV_REUT">"c3835"</definedName>
    <definedName name="IQ_EST_BV_DIFF_REUT">"c5433"</definedName>
    <definedName name="IQ_EST_BV_SHARE_DIFF">"c4147"</definedName>
    <definedName name="IQ_EST_BV_SHARE_SURPRISE_PERCENT">"c4148"</definedName>
    <definedName name="IQ_EST_BV_SURPRISE_PERCENT_REUT">"c5434"</definedName>
    <definedName name="IQ_EST_CAPEX_DIFF">"c4149"</definedName>
    <definedName name="IQ_EST_CAPEX_GROWTH_1YR">"c3588"</definedName>
    <definedName name="IQ_EST_CAPEX_GROWTH_1YR_REUT">"c5447"</definedName>
    <definedName name="IQ_EST_CAPEX_GROWTH_2YR">"c3589"</definedName>
    <definedName name="IQ_EST_CAPEX_GROWTH_2YR_REUT">"c5448"</definedName>
    <definedName name="IQ_EST_CAPEX_GROWTH_Q_1YR">"c3590"</definedName>
    <definedName name="IQ_EST_CAPEX_GROWTH_Q_1YR_REUT">"c5449"</definedName>
    <definedName name="IQ_EST_CAPEX_SEQ_GROWTH_Q">"c3591"</definedName>
    <definedName name="IQ_EST_CAPEX_SEQ_GROWTH_Q_REUT">"c5450"</definedName>
    <definedName name="IQ_EST_CAPEX_SURPRISE_PERCENT">"c4151"</definedName>
    <definedName name="IQ_EST_CASH_FLOW_DIFF">"c4152"</definedName>
    <definedName name="IQ_EST_CASH_FLOW_SURPRISE_PERCENT">"c4161"</definedName>
    <definedName name="IQ_EST_CASH_OPER_DIFF">"c4162"</definedName>
    <definedName name="IQ_EST_CASH_OPER_SURPRISE_PERCENT">"c4248"</definedName>
    <definedName name="IQ_EST_CFPS_DIFF">"c1871"</definedName>
    <definedName name="IQ_EST_CFPS_DIFF_REUT">"c3892"</definedName>
    <definedName name="IQ_EST_CFPS_GROWTH_1YR">"c1774"</definedName>
    <definedName name="IQ_EST_CFPS_GROWTH_1YR_REUT">"c3878"</definedName>
    <definedName name="IQ_EST_CFPS_GROWTH_2YR">"c1775"</definedName>
    <definedName name="IQ_EST_CFPS_GROWTH_2YR_REUT">"c3879"</definedName>
    <definedName name="IQ_EST_CFPS_GROWTH_Q_1YR">"c1776"</definedName>
    <definedName name="IQ_EST_CFPS_GROWTH_Q_1YR_REUT">"c3880"</definedName>
    <definedName name="IQ_EST_CFPS_SEQ_GROWTH_Q">"c1777"</definedName>
    <definedName name="IQ_EST_CFPS_SEQ_GROWTH_Q_REUT">"c3881"</definedName>
    <definedName name="IQ_EST_CFPS_SURPRISE_PERCENT">"c1872"</definedName>
    <definedName name="IQ_EST_CFPS_SURPRISE_PERCENT_REUT">"c3893"</definedName>
    <definedName name="IQ_EST_CURRENCY">"c2140"</definedName>
    <definedName name="IQ_EST_CURRENCY_REUT">"c5437"</definedName>
    <definedName name="IQ_EST_DATE">"c1634"</definedName>
    <definedName name="IQ_EST_DATE_REUT">"c5438"</definedName>
    <definedName name="IQ_EST_DISTRIBUTABLE_CASH_DIFF">"c4276"</definedName>
    <definedName name="IQ_EST_DISTRIBUTABLE_CASH_GROWTH_1YR">"c4413"</definedName>
    <definedName name="IQ_EST_DISTRIBUTABLE_CASH_GROWTH_2YR">"c4414"</definedName>
    <definedName name="IQ_EST_DISTRIBUTABLE_CASH_GROWTH_Q_1YR">"c4415"</definedName>
    <definedName name="IQ_EST_DISTRIBUTABLE_CASH_SEQ_GROWTH_Q">"c4416"</definedName>
    <definedName name="IQ_EST_DISTRIBUTABLE_CASH_SHARE_DIFF">"c4284"</definedName>
    <definedName name="IQ_EST_DISTRIBUTABLE_CASH_SHARE_GROWTH_1YR">"c4417"</definedName>
    <definedName name="IQ_EST_DISTRIBUTABLE_CASH_SHARE_GROWTH_2YR">"c4418"</definedName>
    <definedName name="IQ_EST_DISTRIBUTABLE_CASH_SHARE_GROWTH_Q_1YR">"c4419"</definedName>
    <definedName name="IQ_EST_DISTRIBUTABLE_CASH_SHARE_SEQ_GROWTH_Q">"c4420"</definedName>
    <definedName name="IQ_EST_DISTRIBUTABLE_CASH_SHARE_SURPRISE_PERCENT">"c4293"</definedName>
    <definedName name="IQ_EST_DISTRIBUTABLE_CASH_SURPRISE_PERCENT">"c4295"</definedName>
    <definedName name="IQ_EST_DPS_DIFF">"c1873"</definedName>
    <definedName name="IQ_EST_DPS_DIFF_REUT">"c3894"</definedName>
    <definedName name="IQ_EST_DPS_GROWTH_1YR">"c1778"</definedName>
    <definedName name="IQ_EST_DPS_GROWTH_1YR_REUT">"c3882"</definedName>
    <definedName name="IQ_EST_DPS_GROWTH_2YR">"c1779"</definedName>
    <definedName name="IQ_EST_DPS_GROWTH_2YR_REUT">"c3883"</definedName>
    <definedName name="IQ_EST_DPS_GROWTH_Q_1YR">"c1780"</definedName>
    <definedName name="IQ_EST_DPS_GROWTH_Q_1YR_REUT">"c3884"</definedName>
    <definedName name="IQ_EST_DPS_SEQ_GROWTH_Q">"c1781"</definedName>
    <definedName name="IQ_EST_DPS_SEQ_GROWTH_Q_REUT">"c3885"</definedName>
    <definedName name="IQ_EST_DPS_SURPRISE_PERCENT">"c1874"</definedName>
    <definedName name="IQ_EST_DPS_SURPRISE_PERCENT_REUT">"c3895"</definedName>
    <definedName name="IQ_EST_EBIT_DIFF">"c1875"</definedName>
    <definedName name="IQ_EST_EBIT_DIFF_REUT">"c5413"</definedName>
    <definedName name="IQ_EST_EBIT_GW_DIFF">"c4304"</definedName>
    <definedName name="IQ_EST_EBIT_GW_SURPRISE_PERCENT">"c4313"</definedName>
    <definedName name="IQ_EST_EBIT_SBC_DIFF">"c4314"</definedName>
    <definedName name="IQ_EST_EBIT_SBC_GW_DIFF">"c4318"</definedName>
    <definedName name="IQ_EST_EBIT_SBC_GW_SURPRISE_PERCENT">"c4327"</definedName>
    <definedName name="IQ_EST_EBIT_SBC_SURPRISE_PERCENT">"c4333"</definedName>
    <definedName name="IQ_EST_EBIT_SURPRISE_PERCENT">"c1876"</definedName>
    <definedName name="IQ_EST_EBIT_SURPRISE_PERCENT_REUT">"c5414"</definedName>
    <definedName name="IQ_EST_EBITDA_DIFF">"c1867"</definedName>
    <definedName name="IQ_EST_EBITDA_DIFF_REUT">"c3888"</definedName>
    <definedName name="IQ_EST_EBITDA_GROWTH_1YR">"c1766"</definedName>
    <definedName name="IQ_EST_EBITDA_GROWTH_1YR_REUT">"c3864"</definedName>
    <definedName name="IQ_EST_EBITDA_GROWTH_2YR">"c1767"</definedName>
    <definedName name="IQ_EST_EBITDA_GROWTH_2YR_REUT">"c3865"</definedName>
    <definedName name="IQ_EST_EBITDA_GROWTH_Q_1YR">"c1768"</definedName>
    <definedName name="IQ_EST_EBITDA_GROWTH_Q_1YR_REUT">"c3866"</definedName>
    <definedName name="IQ_EST_EBITDA_SBC_DIFF">"c4335"</definedName>
    <definedName name="IQ_EST_EBITDA_SBC_SURPRISE_PERCENT">"c4344"</definedName>
    <definedName name="IQ_EST_EBITDA_SEQ_GROWTH_Q">"c1769"</definedName>
    <definedName name="IQ_EST_EBITDA_SEQ_GROWTH_Q_REUT">"c3867"</definedName>
    <definedName name="IQ_EST_EBITDA_SURPRISE_PERCENT">"c1868"</definedName>
    <definedName name="IQ_EST_EBITDA_SURPRISE_PERCENT_REUT">"c3889"</definedName>
    <definedName name="IQ_EST_EBT_SBC_DIFF">"c4348"</definedName>
    <definedName name="IQ_EST_EBT_SBC_GW_DIFF">"c4352"</definedName>
    <definedName name="IQ_EST_EBT_SBC_GW_SURPRISE_PERCENT">"c4361"</definedName>
    <definedName name="IQ_EST_EBT_SBC_SURPRISE_PERCENT">"c4367"</definedName>
    <definedName name="IQ_EST_EPS_DIFF">"c1864"</definedName>
    <definedName name="IQ_EST_EPS_DIFF_REUT">"c5458"</definedName>
    <definedName name="IQ_EST_EPS_GROWTH_1YR">"c1636"</definedName>
    <definedName name="IQ_EST_EPS_GROWTH_1YR_REUT">"c3646"</definedName>
    <definedName name="IQ_EST_EPS_GROWTH_2YR">"c1637"</definedName>
    <definedName name="IQ_EST_EPS_GROWTH_2YR_REUT">"c3858"</definedName>
    <definedName name="IQ_EST_EPS_GROWTH_5YR">"c1655"</definedName>
    <definedName name="IQ_EST_EPS_GROWTH_5YR_BOTTOM_UP">"c5487"</definedName>
    <definedName name="IQ_EST_EPS_GROWTH_5YR_BOTTOM_UP_REUT">"c5495"</definedName>
    <definedName name="IQ_EST_EPS_GROWTH_5YR_HIGH">"c1657"</definedName>
    <definedName name="IQ_EST_EPS_GROWTH_5YR_HIGH_REUT">"c5322"</definedName>
    <definedName name="IQ_EST_EPS_GROWTH_5YR_LOW">"c1658"</definedName>
    <definedName name="IQ_EST_EPS_GROWTH_5YR_LOW_REUT">"c5323"</definedName>
    <definedName name="IQ_EST_EPS_GROWTH_5YR_MEDIAN">"c1656"</definedName>
    <definedName name="IQ_EST_EPS_GROWTH_5YR_MEDIAN_REUT">"c5321"</definedName>
    <definedName name="IQ_EST_EPS_GROWTH_5YR_NUM">"c1659"</definedName>
    <definedName name="IQ_EST_EPS_GROWTH_5YR_NUM_REUT">"c5324"</definedName>
    <definedName name="IQ_EST_EPS_GROWTH_5YR_REUT">"c3633"</definedName>
    <definedName name="IQ_EST_EPS_GROWTH_5YR_STDDEV">"c1660"</definedName>
    <definedName name="IQ_EST_EPS_GROWTH_5YR_STDDEV_REUT">"c5325"</definedName>
    <definedName name="IQ_EST_EPS_GROWTH_Q_1YR">"c1641"</definedName>
    <definedName name="IQ_EST_EPS_GROWTH_Q_1YR_REUT">"c5410"</definedName>
    <definedName name="IQ_EST_EPS_GW_DIFF">"c1891"</definedName>
    <definedName name="IQ_EST_EPS_GW_DIFF_REUT">"c5429"</definedName>
    <definedName name="IQ_EST_EPS_GW_SURPRISE_PERCENT">"c1892"</definedName>
    <definedName name="IQ_EST_EPS_GW_SURPRISE_PERCENT_REUT">"c5430"</definedName>
    <definedName name="IQ_EST_EPS_NORM_DIFF">"c2247"</definedName>
    <definedName name="IQ_EST_EPS_NORM_DIFF_REUT">"c5411"</definedName>
    <definedName name="IQ_EST_EPS_NORM_SURPRISE_PERCENT">"c2248"</definedName>
    <definedName name="IQ_EST_EPS_NORM_SURPRISE_PERCENT_REUT">"c5412"</definedName>
    <definedName name="IQ_EST_EPS_REPORT_DIFF">"c1893"</definedName>
    <definedName name="IQ_EST_EPS_REPORT_DIFF_REUT">"c5431"</definedName>
    <definedName name="IQ_EST_EPS_REPORT_SURPRISE_PERCENT">"c1894"</definedName>
    <definedName name="IQ_EST_EPS_REPORT_SURPRISE_PERCENT_REUT">"c5432"</definedName>
    <definedName name="IQ_EST_EPS_SBC_DIFF">"c4374"</definedName>
    <definedName name="IQ_EST_EPS_SBC_GW_DIFF">"c4378"</definedName>
    <definedName name="IQ_EST_EPS_SBC_GW_SURPRISE_PERCENT">"c4387"</definedName>
    <definedName name="IQ_EST_EPS_SBC_SURPRISE_PERCENT">"c4393"</definedName>
    <definedName name="IQ_EST_EPS_SEQ_GROWTH_Q">"c1764"</definedName>
    <definedName name="IQ_EST_EPS_SEQ_GROWTH_Q_REUT">"c3859"</definedName>
    <definedName name="IQ_EST_EPS_SURPRISE_PERCENT">"c1635"</definedName>
    <definedName name="IQ_EST_EPS_SURPRISE_PERCENT_REUT">"c5459"</definedName>
    <definedName name="IQ_EST_FFO_ADJ_DIFF">"c4433"</definedName>
    <definedName name="IQ_EST_FFO_ADJ_GROWTH_1YR">"c4421"</definedName>
    <definedName name="IQ_EST_FFO_ADJ_GROWTH_2YR">"c4422"</definedName>
    <definedName name="IQ_EST_FFO_ADJ_GROWTH_Q_1YR">"c4423"</definedName>
    <definedName name="IQ_EST_FFO_ADJ_SEQ_GROWTH_Q">"c4424"</definedName>
    <definedName name="IQ_EST_FFO_ADJ_SURPRISE_PERCENT">"c4442"</definedName>
    <definedName name="IQ_EST_FFO_DIFF">"c1869"</definedName>
    <definedName name="IQ_EST_FFO_DIFF_REUT">"c3890"</definedName>
    <definedName name="IQ_EST_FFO_GROWTH_1YR">"c1770"</definedName>
    <definedName name="IQ_EST_FFO_GROWTH_1YR_REUT">"c3874"</definedName>
    <definedName name="IQ_EST_FFO_GROWTH_2YR">"c1771"</definedName>
    <definedName name="IQ_EST_FFO_GROWTH_2YR_REUT">"c3875"</definedName>
    <definedName name="IQ_EST_FFO_GROWTH_Q_1YR">"c1772"</definedName>
    <definedName name="IQ_EST_FFO_GROWTH_Q_1YR_REUT">"c3876"</definedName>
    <definedName name="IQ_EST_FFO_SEQ_GROWTH_Q">"c1773"</definedName>
    <definedName name="IQ_EST_FFO_SEQ_GROWTH_Q_REUT">"c3877"</definedName>
    <definedName name="IQ_EST_FFO_SHARE_DIFF">"c4444"</definedName>
    <definedName name="IQ_EST_FFO_SHARE_GROWTH_1YR">"c4425"</definedName>
    <definedName name="IQ_EST_FFO_SHARE_GROWTH_2YR">"c4426"</definedName>
    <definedName name="IQ_EST_FFO_SHARE_GROWTH_Q_1YR">"c4427"</definedName>
    <definedName name="IQ_EST_FFO_SHARE_SEQ_GROWTH_Q">"c4428"</definedName>
    <definedName name="IQ_EST_FFO_SHARE_SURPRISE_PERCENT">"c4453"</definedName>
    <definedName name="IQ_EST_FFO_SURPRISE_PERCENT">"c1870"</definedName>
    <definedName name="IQ_EST_FFO_SURPRISE_PERCENT_REUT">"c3891"</definedName>
    <definedName name="IQ_EST_FOOTNOTE">"c4540"</definedName>
    <definedName name="IQ_EST_FOOTNOTE_REUT">"c5478"</definedName>
    <definedName name="IQ_EST_MAINT_CAPEX_DIFF">"c4456"</definedName>
    <definedName name="IQ_EST_MAINT_CAPEX_GROWTH_1YR">"c4429"</definedName>
    <definedName name="IQ_EST_MAINT_CAPEX_GROWTH_2YR">"c4430"</definedName>
    <definedName name="IQ_EST_MAINT_CAPEX_GROWTH_Q_1YR">"c4431"</definedName>
    <definedName name="IQ_EST_MAINT_CAPEX_SEQ_GROWTH_Q">"c4432"</definedName>
    <definedName name="IQ_EST_MAINT_CAPEX_SURPRISE_PERCENT">"c4465"</definedName>
    <definedName name="IQ_EST_NAV_DIFF">"c1895"</definedName>
    <definedName name="IQ_EST_NAV_SURPRISE_PERCENT">"c1896"</definedName>
    <definedName name="IQ_EST_NET_DEBT_DIFF">"c4466"</definedName>
    <definedName name="IQ_EST_NET_DEBT_SURPRISE_PERCENT">"c4468"</definedName>
    <definedName name="IQ_EST_NI_DIFF">"c1885"</definedName>
    <definedName name="IQ_EST_NI_DIFF_REUT">"c5423"</definedName>
    <definedName name="IQ_EST_NI_GW_DIFF">"c1887"</definedName>
    <definedName name="IQ_EST_NI_GW_DIFF_REUT">"c5425"</definedName>
    <definedName name="IQ_EST_NI_GW_SURPRISE_PERCENT">"c1888"</definedName>
    <definedName name="IQ_EST_NI_GW_SURPRISE_PERCENT_REUT">"c5426"</definedName>
    <definedName name="IQ_EST_NI_REPORT_DIFF">"c1889"</definedName>
    <definedName name="IQ_EST_NI_REPORT_DIFF_REUT">"c5427"</definedName>
    <definedName name="IQ_EST_NI_REPORT_SURPRISE_PERCENT">"c1890"</definedName>
    <definedName name="IQ_EST_NI_REPORT_SURPRISE_PERCENT_REUT">"c5428"</definedName>
    <definedName name="IQ_EST_NI_SBC_DIFF">"c4472"</definedName>
    <definedName name="IQ_EST_NI_SBC_GW_DIFF">"c4476"</definedName>
    <definedName name="IQ_EST_NI_SBC_GW_SURPRISE_PERCENT">"c4485"</definedName>
    <definedName name="IQ_EST_NI_SBC_SURPRISE_PERCENT">"c4491"</definedName>
    <definedName name="IQ_EST_NI_SURPRISE_PERCENT">"c1886"</definedName>
    <definedName name="IQ_EST_NI_SURPRISE_PERCENT_REUT">"c5424"</definedName>
    <definedName name="IQ_EST_NUM_BUY">"c1759"</definedName>
    <definedName name="IQ_EST_NUM_BUY_REUT">"c3869"</definedName>
    <definedName name="IQ_EST_NUM_HOLD">"c1761"</definedName>
    <definedName name="IQ_EST_NUM_HOLD_REUT">"c3871"</definedName>
    <definedName name="IQ_EST_NUM_NO_OPINION">"c1758"</definedName>
    <definedName name="IQ_EST_NUM_NO_OPINION_REUT">"c3868"</definedName>
    <definedName name="IQ_EST_NUM_OUTPERFORM">"c1760"</definedName>
    <definedName name="IQ_EST_NUM_OUTPERFORM_REUT">"c3870"</definedName>
    <definedName name="IQ_EST_NUM_SELL">"c1763"</definedName>
    <definedName name="IQ_EST_NUM_SELL_REUT">"c3873"</definedName>
    <definedName name="IQ_EST_NUM_UNDERPERFORM">"c1762"</definedName>
    <definedName name="IQ_EST_NUM_UNDERPERFORM_REUT">"c3872"</definedName>
    <definedName name="IQ_EST_OPER_INC_DIFF">"c1877"</definedName>
    <definedName name="IQ_EST_OPER_INC_DIFF_REUT">"c5415"</definedName>
    <definedName name="IQ_EST_OPER_INC_SURPRISE_PERCENT">"c1878"</definedName>
    <definedName name="IQ_EST_OPER_INC_SURPRISE_PERCENT_REUT">"c5416"</definedName>
    <definedName name="IQ_EST_PRE_TAX_DIFF">"c1879"</definedName>
    <definedName name="IQ_EST_PRE_TAX_DIFF_REUT">"c5417"</definedName>
    <definedName name="IQ_EST_PRE_TAX_GW_DIFF">"c1881"</definedName>
    <definedName name="IQ_EST_PRE_TAX_GW_DIFF_REUT">"c5419"</definedName>
    <definedName name="IQ_EST_PRE_TAX_GW_SURPRISE_PERCENT">"c1882"</definedName>
    <definedName name="IQ_EST_PRE_TAX_GW_SURPRISE_PERCENT_REUT">"c5420"</definedName>
    <definedName name="IQ_EST_PRE_TAX_REPORT_DIFF">"c1883"</definedName>
    <definedName name="IQ_EST_PRE_TAX_REPORT_DIFF_REUT">"c5421"</definedName>
    <definedName name="IQ_EST_PRE_TAX_REPORT_SURPRISE_PERCENT">"c1884"</definedName>
    <definedName name="IQ_EST_PRE_TAX_REPORT_SURPRISE_PERCENT_REUT">"c5422"</definedName>
    <definedName name="IQ_EST_PRE_TAX_SURPRISE_PERCENT">"c1880"</definedName>
    <definedName name="IQ_EST_PRE_TAX_SURPRISE_PERCENT_REUT">"c5418"</definedName>
    <definedName name="IQ_EST_RECURRING_PROFIT_SHARE_DIFF">"c4505"</definedName>
    <definedName name="IQ_EST_RECURRING_PROFIT_SHARE_SURPRISE_PERCENT">"c4515"</definedName>
    <definedName name="IQ_EST_REV_DIFF">"c1865"</definedName>
    <definedName name="IQ_EST_REV_DIFF_REUT">"c3886"</definedName>
    <definedName name="IQ_EST_REV_GROWTH_1YR">"c1638"</definedName>
    <definedName name="IQ_EST_REV_GROWTH_1YR_REUT">"c3860"</definedName>
    <definedName name="IQ_EST_REV_GROWTH_2YR">"c1639"</definedName>
    <definedName name="IQ_EST_REV_GROWTH_2YR_REUT">"c3861"</definedName>
    <definedName name="IQ_EST_REV_GROWTH_Q_1YR">"c1640"</definedName>
    <definedName name="IQ_EST_REV_GROWTH_Q_1YR_REUT">"c3862"</definedName>
    <definedName name="IQ_EST_REV_SEQ_GROWTH_Q">"c1765"</definedName>
    <definedName name="IQ_EST_REV_SEQ_GROWTH_Q_REUT">"c3863"</definedName>
    <definedName name="IQ_EST_REV_SURPRISE_PERCENT">"c1866"</definedName>
    <definedName name="IQ_EST_REV_SURPRISE_PERCENT_REUT">"c3887"</definedName>
    <definedName name="IQ_EST_VENDOR">"c5564"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VAL_DATE">"c2180"</definedName>
    <definedName name="IQ_EXCHANGE">"c405"</definedName>
    <definedName name="IQ_EXCISE_TAXES_EXCL_SALES">"c5515"</definedName>
    <definedName name="IQ_EXCISE_TAXES_INCL_SALES">"c5514"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ADJ_ACT_OR_EST">"c4435"</definedName>
    <definedName name="IQ_FFO_ADJ_EST">"c4434"</definedName>
    <definedName name="IQ_FFO_ADJ_GUIDANCE">"c4436"</definedName>
    <definedName name="IQ_FFO_ADJ_HIGH_EST">"c4437"</definedName>
    <definedName name="IQ_FFO_ADJ_HIGH_GUIDANCE">"c4202"</definedName>
    <definedName name="IQ_FFO_ADJ_LOW_EST">"c4438"</definedName>
    <definedName name="IQ_FFO_ADJ_LOW_GUIDANCE">"c4242"</definedName>
    <definedName name="IQ_FFO_ADJ_MEDIAN_EST">"c4439"</definedName>
    <definedName name="IQ_FFO_ADJ_NUM_EST">"c4440"</definedName>
    <definedName name="IQ_FFO_ADJ_STDDEV_EST">"c4441"</definedName>
    <definedName name="IQ_FFO_EST">"c418"</definedName>
    <definedName name="IQ_FFO_EST_REUT">"c3837"</definedName>
    <definedName name="IQ_FFO_GUIDANCE">"c4443"</definedName>
    <definedName name="IQ_FFO_HIGH_EST">"c419"</definedName>
    <definedName name="IQ_FFO_HIGH_EST_REUT">"c3839"</definedName>
    <definedName name="IQ_FFO_HIGH_GUIDANCE">"c4184"</definedName>
    <definedName name="IQ_FFO_LOW_EST">"c420"</definedName>
    <definedName name="IQ_FFO_LOW_EST_REUT">"c3840"</definedName>
    <definedName name="IQ_FFO_LOW_GUIDANCE">"c4224"</definedName>
    <definedName name="IQ_FFO_MEDIAN_EST">"c1665"</definedName>
    <definedName name="IQ_FFO_MEDIAN_EST_REUT">"c3838"</definedName>
    <definedName name="IQ_FFO_NUM_EST">"c421"</definedName>
    <definedName name="IQ_FFO_NUM_EST_REUT">"c3841"</definedName>
    <definedName name="IQ_FFO_PAYOUT_RATIO">"c3492"</definedName>
    <definedName name="IQ_FFO_SHARE_ACT_OR_EST">"c4446"</definedName>
    <definedName name="IQ_FFO_SHARE_EST">"c4445"</definedName>
    <definedName name="IQ_FFO_SHARE_GUIDANCE">"c4447"</definedName>
    <definedName name="IQ_FFO_SHARE_HIGH_EST">"c4448"</definedName>
    <definedName name="IQ_FFO_SHARE_HIGH_GUIDANCE">"c4203"</definedName>
    <definedName name="IQ_FFO_SHARE_LOW_EST">"c4449"</definedName>
    <definedName name="IQ_FFO_SHARE_LOW_GUIDANCE">"c4243"</definedName>
    <definedName name="IQ_FFO_SHARE_MEDIAN_EST">"c4450"</definedName>
    <definedName name="IQ_FFO_SHARE_NUM_EST">"c4451"</definedName>
    <definedName name="IQ_FFO_SHARE_STDDEV_EST">"c4452"</definedName>
    <definedName name="IQ_FFO_STDDEV_EST">"c422"</definedName>
    <definedName name="IQ_FFO_STDDEV_EST_REUT">"c3842"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CURRENT_PORT_DEBT_TOTAL">"c5524"</definedName>
    <definedName name="IQ_FIN_DIV_CURRENT_PORT_LEASES_TOTAL">"c5523"</definedName>
    <definedName name="IQ_FIN_DIV_DEBT_CURRENT">"c429"</definedName>
    <definedName name="IQ_FIN_DIV_DEBT_LT">"c430"</definedName>
    <definedName name="IQ_FIN_DIV_DEBT_LT_TOTAL">"c5526"</definedName>
    <definedName name="IQ_FIN_DIV_EXP">"c431"</definedName>
    <definedName name="IQ_FIN_DIV_INT_EXP">"c432"</definedName>
    <definedName name="IQ_FIN_DIV_LEASES_LT_TOTAL">"c5525"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NOTES_PAY_TOTAL">"c5522"</definedName>
    <definedName name="IQ_FIN_DIV_REV">"c437"</definedName>
    <definedName name="IQ_FIN_DIV_ST_DEBT_TOTAL">"c5527"</definedName>
    <definedName name="IQ_FINANCING_CASH">"c1405"</definedName>
    <definedName name="IQ_FINANCING_CASH_SUPPL">"c1406"</definedName>
    <definedName name="IQ_FINISHED_INV">"c438"</definedName>
    <definedName name="IQ_FIRST_INT_DATE">"c2186"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EO_SEG_ASSETS">"c4069"</definedName>
    <definedName name="IQ_GEO_SEG_ASSETS_ABS">"c4091"</definedName>
    <definedName name="IQ_GEO_SEG_ASSETS_TOTAL">"c4123"</definedName>
    <definedName name="IQ_GEO_SEG_CAPEX">"c4083"</definedName>
    <definedName name="IQ_GEO_SEG_CAPEX_ABS">"c4105"</definedName>
    <definedName name="IQ_GEO_SEG_CAPEX_TOTAL">"c4127"</definedName>
    <definedName name="IQ_GEO_SEG_DA">"c4082"</definedName>
    <definedName name="IQ_GEO_SEG_DA_ABS">"c4104"</definedName>
    <definedName name="IQ_GEO_SEG_DA_TOTAL">"c4126"</definedName>
    <definedName name="IQ_GEO_SEG_EARNINGS_OP">"c4073"</definedName>
    <definedName name="IQ_GEO_SEG_EARNINGS_OP_ABS">"c4095"</definedName>
    <definedName name="IQ_GEO_SEG_EARNINGS_OP_TOTAL">"c4119"</definedName>
    <definedName name="IQ_GEO_SEG_EBT">"c4072"</definedName>
    <definedName name="IQ_GEO_SEG_EBT_ABS">"c4094"</definedName>
    <definedName name="IQ_GEO_SEG_EBT_TOTAL">"c4121"</definedName>
    <definedName name="IQ_GEO_SEG_GP">"c4070"</definedName>
    <definedName name="IQ_GEO_SEG_GP_ABS">"c4092"</definedName>
    <definedName name="IQ_GEO_SEG_GP_TOTAL">"c4120"</definedName>
    <definedName name="IQ_GEO_SEG_INC_TAX">"c4081"</definedName>
    <definedName name="IQ_GEO_SEG_INC_TAX_ABS">"c4103"</definedName>
    <definedName name="IQ_GEO_SEG_INC_TAX_TOTAL">"c4125"</definedName>
    <definedName name="IQ_GEO_SEG_INTEREST_EXP">"c4080"</definedName>
    <definedName name="IQ_GEO_SEG_INTEREST_EXP_ABS">"c4102"</definedName>
    <definedName name="IQ_GEO_SEG_INTEREST_EXP_TOTAL">"c4124"</definedName>
    <definedName name="IQ_GEO_SEG_NAME">"c5484"</definedName>
    <definedName name="IQ_GEO_SEG_NAME_ABS">"c5485"</definedName>
    <definedName name="IQ_GEO_SEG_NI">"c4071"</definedName>
    <definedName name="IQ_GEO_SEG_NI_ABS">"c4093"</definedName>
    <definedName name="IQ_GEO_SEG_NI_TOTAL">"c4122"</definedName>
    <definedName name="IQ_GEO_SEG_OPER_INC">"c4075"</definedName>
    <definedName name="IQ_GEO_SEG_OPER_INC_ABS">"c4097"</definedName>
    <definedName name="IQ_GEO_SEG_OPER_INC_TOTAL">"c4118"</definedName>
    <definedName name="IQ_GEO_SEG_REV">"c4074"</definedName>
    <definedName name="IQ_GEO_SEG_REV_ABS">"c4096"</definedName>
    <definedName name="IQ_GEO_SEG_REV_TOTAL">"c4117"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MARGIN_ACT_OR_EST">"c5554"</definedName>
    <definedName name="IQ_GROSS_MARGIN_EST">"c5547"</definedName>
    <definedName name="IQ_GROSS_MARGIN_HIGH_EST">"c5549"</definedName>
    <definedName name="IQ_GROSS_MARGIN_LOW_EST">"c5550"</definedName>
    <definedName name="IQ_GROSS_MARGIN_MEDIAN_EST">"c5548"</definedName>
    <definedName name="IQ_GROSS_MARGIN_NUM_EST">"c5551"</definedName>
    <definedName name="IQ_GROSS_MARGIN_STDDEV_EST">"c5552"</definedName>
    <definedName name="IQ_GROSS_PC_EARNED">"c2747"</definedName>
    <definedName name="IQ_GROSS_PROFIT">"c1378"</definedName>
    <definedName name="IQ_GROSS_SPRD">"c2155"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_TARGET_PRICE_REUT">"c5317"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DUSTRY">"c3601"</definedName>
    <definedName name="IQ_INDUSTRY_GROUP">"c3602"</definedName>
    <definedName name="IQ_INDUSTRY_SECTOR">"c3603"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GOV_SECURITY">"c5510"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MUNI_SECURITY">"c5512"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NVEST_SECURITY_SUPPL">"c5511"</definedName>
    <definedName name="IQ_IPRD">"c644"</definedName>
    <definedName name="IQ_ISS_DEBT_NET">"c1391"</definedName>
    <definedName name="IQ_ISS_STOCK_NET">"c1601"</definedName>
    <definedName name="IQ_ISSUE_CURRENCY">"c2156"</definedName>
    <definedName name="IQ_ISSUE_NAME">"c2142"</definedName>
    <definedName name="IQ_ISSUER">"c2143"</definedName>
    <definedName name="IQ_ISSUER_CIQID">"c2258"</definedName>
    <definedName name="IQ_ISSUER_PARENT">"c2144"</definedName>
    <definedName name="IQ_ISSUER_PARENT_CIQID">"c2260"</definedName>
    <definedName name="IQ_ISSUER_PARENT_TICKER">"c2259"</definedName>
    <definedName name="IQ_ISSUER_TICKER">"c2252"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PMT_DATE">"c2188"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_TARGET_PRICE_REUT">"c5318"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CAPEX_ACT_OR_EST">"c4458"</definedName>
    <definedName name="IQ_MAINT_CAPEX_EST">"c4457"</definedName>
    <definedName name="IQ_MAINT_CAPEX_GUIDANCE">"c4459"</definedName>
    <definedName name="IQ_MAINT_CAPEX_HIGH_EST">"c4460"</definedName>
    <definedName name="IQ_MAINT_CAPEX_HIGH_GUIDANCE">"c4197"</definedName>
    <definedName name="IQ_MAINT_CAPEX_LOW_EST">"c4461"</definedName>
    <definedName name="IQ_MAINT_CAPEX_LOW_GUIDANCE">"c4237"</definedName>
    <definedName name="IQ_MAINT_CAPEX_MEDIAN_EST">"c4462"</definedName>
    <definedName name="IQ_MAINT_CAPEX_NUM_EST">"c4463"</definedName>
    <definedName name="IQ_MAINT_CAPEX_STDDEV_EST">"c4464"</definedName>
    <definedName name="IQ_MAINT_REPAIR">"c2087"</definedName>
    <definedName name="IQ_MAKE_WHOLE_END_DATE">"c2493"</definedName>
    <definedName name="IQ_MAKE_WHOLE_SPREAD">"c2494"</definedName>
    <definedName name="IQ_MAKE_WHOLE_START_DATE">"c2492"</definedName>
    <definedName name="IQ_MARKET_CAP_LFCF">"c2209"</definedName>
    <definedName name="IQ_MARKETCAP">"c712"</definedName>
    <definedName name="IQ_MARKETING">"c2239"</definedName>
    <definedName name="IQ_MATURITY_DATE">"c2146"</definedName>
    <definedName name="IQ_MC_RATIO">"c2783"</definedName>
    <definedName name="IQ_MC_STATUTORY_SURPLUS">"c2772"</definedName>
    <definedName name="IQ_MEDIAN_TARGET_PRICE">"c1650"</definedName>
    <definedName name="IQ_MEDIAN_TARGET_PRICE_REUT">"c5316"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KTCAP_TOTAL_REV_FWD_REUT">"c4048"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ACT_OR_EST">"c3583"</definedName>
    <definedName name="IQ_NET_DEBT_ACT_OR_EST_REUT">"c5473"</definedName>
    <definedName name="IQ_NET_DEBT_EBITDA">"c750"</definedName>
    <definedName name="IQ_NET_DEBT_EBITDA_CAPEX">"c2949"</definedName>
    <definedName name="IQ_NET_DEBT_EST">"c3517"</definedName>
    <definedName name="IQ_NET_DEBT_EST_REUT">"c3976"</definedName>
    <definedName name="IQ_NET_DEBT_GUIDANCE">"c4467"</definedName>
    <definedName name="IQ_NET_DEBT_HIGH_EST">"c3518"</definedName>
    <definedName name="IQ_NET_DEBT_HIGH_EST_REUT">"c3978"</definedName>
    <definedName name="IQ_NET_DEBT_HIGH_GUIDANCE">"c4181"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DEBT_LOW_EST">"c3519"</definedName>
    <definedName name="IQ_NET_DEBT_LOW_EST_REUT">"c3979"</definedName>
    <definedName name="IQ_NET_DEBT_LOW_GUIDANCE">"c4221"</definedName>
    <definedName name="IQ_NET_DEBT_MEDIAN_EST">"c3520"</definedName>
    <definedName name="IQ_NET_DEBT_MEDIAN_EST_REUT">"c3977"</definedName>
    <definedName name="IQ_NET_DEBT_NUM_EST">"c3515"</definedName>
    <definedName name="IQ_NET_DEBT_NUM_EST_REUT">"c3980"</definedName>
    <definedName name="IQ_NET_DEBT_STDDEV_EST">"c3516"</definedName>
    <definedName name="IQ_NET_DEBT_STDDEV_EST_REUT">"c3981"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ORKING_CAP">"c3493"</definedName>
    <definedName name="IQ_NET_WRITTEN">"c2728"</definedName>
    <definedName name="IQ_NEW_PREM">"c2785"</definedName>
    <definedName name="IQ_NEXT_CALL_DATE">"c2198"</definedName>
    <definedName name="IQ_NEXT_CALL_PRICE">"c2199"</definedName>
    <definedName name="IQ_NEXT_INT_DATE">"c2187"</definedName>
    <definedName name="IQ_NEXT_PUT_DATE">"c2200"</definedName>
    <definedName name="IQ_NEXT_PUT_PRICE">"c2201"</definedName>
    <definedName name="IQ_NEXT_SINK_FUND_AMOUNT">"c2490"</definedName>
    <definedName name="IQ_NEXT_SINK_FUND_DATE">"c2489"</definedName>
    <definedName name="IQ_NEXT_SINK_FUND_PRICE">"c2491"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CT_OR_EST_REUT">"c5468"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EST_REUT">"c5368"</definedName>
    <definedName name="IQ_NI_GAAP_GUIDANCE">"c4470"</definedName>
    <definedName name="IQ_NI_GAAP_HIGH_GUIDANCE">"c4177"</definedName>
    <definedName name="IQ_NI_GAAP_LOW_GUIDANCE">"c4217"</definedName>
    <definedName name="IQ_NI_GUIDANCE">"c4469"</definedName>
    <definedName name="IQ_NI_GW_EST">"c1723"</definedName>
    <definedName name="IQ_NI_GW_EST_REUT">"c5375"</definedName>
    <definedName name="IQ_NI_GW_GUIDANCE">"c4471"</definedName>
    <definedName name="IQ_NI_GW_HIGH_EST">"c1725"</definedName>
    <definedName name="IQ_NI_GW_HIGH_EST_REUT">"c5377"</definedName>
    <definedName name="IQ_NI_GW_HIGH_GUIDANCE">"c4178"</definedName>
    <definedName name="IQ_NI_GW_LOW_EST">"c1726"</definedName>
    <definedName name="IQ_NI_GW_LOW_EST_REUT">"c5378"</definedName>
    <definedName name="IQ_NI_GW_LOW_GUIDANCE">"c4218"</definedName>
    <definedName name="IQ_NI_GW_MEDIAN_EST">"c1724"</definedName>
    <definedName name="IQ_NI_GW_MEDIAN_EST_REUT">"c5376"</definedName>
    <definedName name="IQ_NI_GW_NUM_EST">"c1727"</definedName>
    <definedName name="IQ_NI_GW_NUM_EST_REUT">"c5379"</definedName>
    <definedName name="IQ_NI_GW_STDDEV_EST">"c1728"</definedName>
    <definedName name="IQ_NI_GW_STDDEV_EST_REUT">"c5380"</definedName>
    <definedName name="IQ_NI_HIGH_EST">"c1718"</definedName>
    <definedName name="IQ_NI_HIGH_EST_REUT">"c5370"</definedName>
    <definedName name="IQ_NI_HIGH_GUIDANCE">"c4176"</definedName>
    <definedName name="IQ_NI_LOW_EST">"c1719"</definedName>
    <definedName name="IQ_NI_LOW_EST_REUT">"c5371"</definedName>
    <definedName name="IQ_NI_LOW_GUIDANCE">"c4216"</definedName>
    <definedName name="IQ_NI_MARGIN">"c794"</definedName>
    <definedName name="IQ_NI_MEDIAN_EST">"c1717"</definedName>
    <definedName name="IQ_NI_MEDIAN_EST_REUT">"c5369"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NUM_EST_REUT">"c5372"</definedName>
    <definedName name="IQ_NI_REPORTED_EST">"c1730"</definedName>
    <definedName name="IQ_NI_REPORTED_EST_REUT">"c5382"</definedName>
    <definedName name="IQ_NI_REPORTED_HIGH_EST">"c1732"</definedName>
    <definedName name="IQ_NI_REPORTED_HIGH_EST_REUT">"c5384"</definedName>
    <definedName name="IQ_NI_REPORTED_LOW_EST">"c1733"</definedName>
    <definedName name="IQ_NI_REPORTED_LOW_EST_REUT">"c5385"</definedName>
    <definedName name="IQ_NI_REPORTED_MEDIAN_EST">"c1731"</definedName>
    <definedName name="IQ_NI_REPORTED_MEDIAN_EST_REUT">"c5383"</definedName>
    <definedName name="IQ_NI_REPORTED_NUM_EST">"c1734"</definedName>
    <definedName name="IQ_NI_REPORTED_NUM_EST_REUT">"c5386"</definedName>
    <definedName name="IQ_NI_REPORTED_STDDEV_EST">"c1735"</definedName>
    <definedName name="IQ_NI_REPORTED_STDDEV_EST_REUT">"c5387"</definedName>
    <definedName name="IQ_NI_SBC_ACT_OR_EST">"c4474"</definedName>
    <definedName name="IQ_NI_SBC_EST">"c4473"</definedName>
    <definedName name="IQ_NI_SBC_GUIDANCE">"c4475"</definedName>
    <definedName name="IQ_NI_SBC_GW_ACT_OR_EST">"c4478"</definedName>
    <definedName name="IQ_NI_SBC_GW_EST">"c4477"</definedName>
    <definedName name="IQ_NI_SBC_GW_GUIDANCE">"c4479"</definedName>
    <definedName name="IQ_NI_SBC_GW_HIGH_EST">"c4480"</definedName>
    <definedName name="IQ_NI_SBC_GW_HIGH_GUIDANCE">"c4187"</definedName>
    <definedName name="IQ_NI_SBC_GW_LOW_EST">"c4481"</definedName>
    <definedName name="IQ_NI_SBC_GW_LOW_GUIDANCE">"c4227"</definedName>
    <definedName name="IQ_NI_SBC_GW_MEDIAN_EST">"c4482"</definedName>
    <definedName name="IQ_NI_SBC_GW_NUM_EST">"c4483"</definedName>
    <definedName name="IQ_NI_SBC_GW_STDDEV_EST">"c4484"</definedName>
    <definedName name="IQ_NI_SBC_HIGH_EST">"c4486"</definedName>
    <definedName name="IQ_NI_SBC_HIGH_GUIDANCE">"c4186"</definedName>
    <definedName name="IQ_NI_SBC_LOW_EST">"c4487"</definedName>
    <definedName name="IQ_NI_SBC_LOW_GUIDANCE">"c4226"</definedName>
    <definedName name="IQ_NI_SBC_MEDIAN_EST">"c4488"</definedName>
    <definedName name="IQ_NI_SBC_NUM_EST">"c4489"</definedName>
    <definedName name="IQ_NI_SBC_STDDEV_EST">"c4490"</definedName>
    <definedName name="IQ_NI_SFAS">"c795"</definedName>
    <definedName name="IQ_NI_STDDEV_EST">"c1721"</definedName>
    <definedName name="IQ_NI_STDDEV_EST_REUT">"c5373"</definedName>
    <definedName name="IQ_NOL_CF_1YR">"c3465"</definedName>
    <definedName name="IQ_NOL_CF_2YR">"c3466"</definedName>
    <definedName name="IQ_NOL_CF_3YR">"c3467"</definedName>
    <definedName name="IQ_NOL_CF_4YR">"c3468"</definedName>
    <definedName name="IQ_NOL_CF_5YR">"c3469"</definedName>
    <definedName name="IQ_NOL_CF_AFTER_FIVE">"c3470"</definedName>
    <definedName name="IQ_NOL_CF_MAX_YEAR">"c3473"</definedName>
    <definedName name="IQ_NOL_CF_NO_EXP">"c3471"</definedName>
    <definedName name="IQ_NOL_CF_TOTAL">"c3472"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_EPS_ACT_OR_EST_REUT">"c5472"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FFER_AMOUNT">"c2152"</definedName>
    <definedName name="IQ_OFFER_COUPON">"c2147"</definedName>
    <definedName name="IQ_OFFER_COUPON_TYPE">"c2148"</definedName>
    <definedName name="IQ_OFFER_DATE">"c2149"</definedName>
    <definedName name="IQ_OFFER_PRICE">"c2150"</definedName>
    <definedName name="IQ_OFFER_YIELD">"c2151"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B_ACCRUED_LIAB">"c3308"</definedName>
    <definedName name="IQ_OPEB_ACCRUED_LIAB_DOM">"c3306"</definedName>
    <definedName name="IQ_OPEB_ACCRUED_LIAB_FOREIGN">"c3307"</definedName>
    <definedName name="IQ_OPEB_ACCUM_OTHER_CI">"c3314"</definedName>
    <definedName name="IQ_OPEB_ACCUM_OTHER_CI_DOM">"c3312"</definedName>
    <definedName name="IQ_OPEB_ACCUM_OTHER_CI_FOREIGN">"c3313"</definedName>
    <definedName name="IQ_OPEB_ASSETS">"c3356"</definedName>
    <definedName name="IQ_OPEB_ASSETS_ACQ">"c3347"</definedName>
    <definedName name="IQ_OPEB_ASSETS_ACQ_DOM">"c3345"</definedName>
    <definedName name="IQ_OPEB_ASSETS_ACQ_FOREIGN">"c3346"</definedName>
    <definedName name="IQ_OPEB_ASSETS_ACTUAL_RETURN">"c3332"</definedName>
    <definedName name="IQ_OPEB_ASSETS_ACTUAL_RETURN_DOM">"c3330"</definedName>
    <definedName name="IQ_OPEB_ASSETS_ACTUAL_RETURN_FOREIGN">"c3331"</definedName>
    <definedName name="IQ_OPEB_ASSETS_BEG">"c3329"</definedName>
    <definedName name="IQ_OPEB_ASSETS_BEG_DOM">"c3327"</definedName>
    <definedName name="IQ_OPEB_ASSETS_BEG_FOREIGN">"c3328"</definedName>
    <definedName name="IQ_OPEB_ASSETS_BENEFITS_PAID">"c3341"</definedName>
    <definedName name="IQ_OPEB_ASSETS_BENEFITS_PAID_DOM">"c3339"</definedName>
    <definedName name="IQ_OPEB_ASSETS_BENEFITS_PAID_FOREIGN">"c3340"</definedName>
    <definedName name="IQ_OPEB_ASSETS_CURTAIL">"c3350"</definedName>
    <definedName name="IQ_OPEB_ASSETS_CURTAIL_DOM">"c3348"</definedName>
    <definedName name="IQ_OPEB_ASSETS_CURTAIL_FOREIGN">"c3349"</definedName>
    <definedName name="IQ_OPEB_ASSETS_DOM">"c3354"</definedName>
    <definedName name="IQ_OPEB_ASSETS_EMPLOYER_CONTRIBUTIONS">"c3335"</definedName>
    <definedName name="IQ_OPEB_ASSETS_EMPLOYER_CONTRIBUTIONS_DOM">"c3333"</definedName>
    <definedName name="IQ_OPEB_ASSETS_EMPLOYER_CONTRIBUTIONS_FOREIGN">"c3334"</definedName>
    <definedName name="IQ_OPEB_ASSETS_FOREIGN">"c3355"</definedName>
    <definedName name="IQ_OPEB_ASSETS_FX_ADJ">"c3344"</definedName>
    <definedName name="IQ_OPEB_ASSETS_FX_ADJ_DOM">"c3342"</definedName>
    <definedName name="IQ_OPEB_ASSETS_FX_ADJ_FOREIGN">"c3343"</definedName>
    <definedName name="IQ_OPEB_ASSETS_OTHER_PLAN_ADJ">"c3353"</definedName>
    <definedName name="IQ_OPEB_ASSETS_OTHER_PLAN_ADJ_DOM">"c3351"</definedName>
    <definedName name="IQ_OPEB_ASSETS_OTHER_PLAN_ADJ_FOREIGN">"c3352"</definedName>
    <definedName name="IQ_OPEB_ASSETS_PARTICIP_CONTRIBUTIONS">"c3338"</definedName>
    <definedName name="IQ_OPEB_ASSETS_PARTICIP_CONTRIBUTIONS_DOM">"c3336"</definedName>
    <definedName name="IQ_OPEB_ASSETS_PARTICIP_CONTRIBUTIONS_FOREIGN">"c3337"</definedName>
    <definedName name="IQ_OPEB_BENEFIT_INFO_DATE">"c3410"</definedName>
    <definedName name="IQ_OPEB_BENEFIT_INFO_DATE_DOM">"c3408"</definedName>
    <definedName name="IQ_OPEB_BENEFIT_INFO_DATE_FOREIGN">"c3409"</definedName>
    <definedName name="IQ_OPEB_BREAKDOWN_EQ">"c3275"</definedName>
    <definedName name="IQ_OPEB_BREAKDOWN_EQ_DOM">"c3273"</definedName>
    <definedName name="IQ_OPEB_BREAKDOWN_EQ_FOREIGN">"c3274"</definedName>
    <definedName name="IQ_OPEB_BREAKDOWN_FI">"c3278"</definedName>
    <definedName name="IQ_OPEB_BREAKDOWN_FI_DOM">"c3276"</definedName>
    <definedName name="IQ_OPEB_BREAKDOWN_FI_FOREIGN">"c3277"</definedName>
    <definedName name="IQ_OPEB_BREAKDOWN_OTHER">"c3284"</definedName>
    <definedName name="IQ_OPEB_BREAKDOWN_OTHER_DOM">"c3282"</definedName>
    <definedName name="IQ_OPEB_BREAKDOWN_OTHER_FOREIGN">"c3283"</definedName>
    <definedName name="IQ_OPEB_BREAKDOWN_PCT_EQ">"c3263"</definedName>
    <definedName name="IQ_OPEB_BREAKDOWN_PCT_EQ_DOM">"c3261"</definedName>
    <definedName name="IQ_OPEB_BREAKDOWN_PCT_EQ_FOREIGN">"c3262"</definedName>
    <definedName name="IQ_OPEB_BREAKDOWN_PCT_FI">"c3266"</definedName>
    <definedName name="IQ_OPEB_BREAKDOWN_PCT_FI_DOM">"c3264"</definedName>
    <definedName name="IQ_OPEB_BREAKDOWN_PCT_FI_FOREIGN">"c3265"</definedName>
    <definedName name="IQ_OPEB_BREAKDOWN_PCT_OTHER">"c3272"</definedName>
    <definedName name="IQ_OPEB_BREAKDOWN_PCT_OTHER_DOM">"c3270"</definedName>
    <definedName name="IQ_OPEB_BREAKDOWN_PCT_OTHER_FOREIGN">"c3271"</definedName>
    <definedName name="IQ_OPEB_BREAKDOWN_PCT_RE">"c3269"</definedName>
    <definedName name="IQ_OPEB_BREAKDOWN_PCT_RE_DOM">"c3267"</definedName>
    <definedName name="IQ_OPEB_BREAKDOWN_PCT_RE_FOREIGN">"c3268"</definedName>
    <definedName name="IQ_OPEB_BREAKDOWN_RE">"c3281"</definedName>
    <definedName name="IQ_OPEB_BREAKDOWN_RE_DOM">"c3279"</definedName>
    <definedName name="IQ_OPEB_BREAKDOWN_RE_FOREIGN">"c3280"</definedName>
    <definedName name="IQ_OPEB_DECREASE_EFFECT_PBO">"c3458"</definedName>
    <definedName name="IQ_OPEB_DECREASE_EFFECT_PBO_DOM">"c3456"</definedName>
    <definedName name="IQ_OPEB_DECREASE_EFFECT_PBO_FOREIGN">"c3457"</definedName>
    <definedName name="IQ_OPEB_DECREASE_EFFECT_SERVICE_INT_COST">"c3455"</definedName>
    <definedName name="IQ_OPEB_DECREASE_EFFECT_SERVICE_INT_COST_DOM">"c3453"</definedName>
    <definedName name="IQ_OPEB_DECREASE_EFFECT_SERVICE_INT_COST_FOREIGN">"c3454"</definedName>
    <definedName name="IQ_OPEB_DISC_RATE_MAX">"c3422"</definedName>
    <definedName name="IQ_OPEB_DISC_RATE_MAX_DOM">"c3420"</definedName>
    <definedName name="IQ_OPEB_DISC_RATE_MAX_FOREIGN">"c3421"</definedName>
    <definedName name="IQ_OPEB_DISC_RATE_MIN">"c3419"</definedName>
    <definedName name="IQ_OPEB_DISC_RATE_MIN_DOM">"c3417"</definedName>
    <definedName name="IQ_OPEB_DISC_RATE_MIN_FOREIGN">"c3418"</definedName>
    <definedName name="IQ_OPEB_EST_BENEFIT_1YR">"c3287"</definedName>
    <definedName name="IQ_OPEB_EST_BENEFIT_1YR_DOM">"c3285"</definedName>
    <definedName name="IQ_OPEB_EST_BENEFIT_1YR_FOREIGN">"c3286"</definedName>
    <definedName name="IQ_OPEB_EST_BENEFIT_2YR">"c3290"</definedName>
    <definedName name="IQ_OPEB_EST_BENEFIT_2YR_DOM">"c3288"</definedName>
    <definedName name="IQ_OPEB_EST_BENEFIT_2YR_FOREIGN">"c3289"</definedName>
    <definedName name="IQ_OPEB_EST_BENEFIT_3YR">"c3293"</definedName>
    <definedName name="IQ_OPEB_EST_BENEFIT_3YR_DOM">"c3291"</definedName>
    <definedName name="IQ_OPEB_EST_BENEFIT_3YR_FOREIGN">"c3292"</definedName>
    <definedName name="IQ_OPEB_EST_BENEFIT_4YR">"c3296"</definedName>
    <definedName name="IQ_OPEB_EST_BENEFIT_4YR_DOM">"c3294"</definedName>
    <definedName name="IQ_OPEB_EST_BENEFIT_4YR_FOREIGN">"c3295"</definedName>
    <definedName name="IQ_OPEB_EST_BENEFIT_5YR">"c3299"</definedName>
    <definedName name="IQ_OPEB_EST_BENEFIT_5YR_DOM">"c3297"</definedName>
    <definedName name="IQ_OPEB_EST_BENEFIT_5YR_FOREIGN">"c3298"</definedName>
    <definedName name="IQ_OPEB_EST_BENEFIT_AFTER5">"c3302"</definedName>
    <definedName name="IQ_OPEB_EST_BENEFIT_AFTER5_DOM">"c3300"</definedName>
    <definedName name="IQ_OPEB_EST_BENEFIT_AFTER5_FOREIGN">"c3301"</definedName>
    <definedName name="IQ_OPEB_EXP_RATE_RETURN_MAX">"c3434"</definedName>
    <definedName name="IQ_OPEB_EXP_RATE_RETURN_MAX_DOM">"c3432"</definedName>
    <definedName name="IQ_OPEB_EXP_RATE_RETURN_MAX_FOREIGN">"c3433"</definedName>
    <definedName name="IQ_OPEB_EXP_RATE_RETURN_MIN">"c3431"</definedName>
    <definedName name="IQ_OPEB_EXP_RATE_RETURN_MIN_DOM">"c3429"</definedName>
    <definedName name="IQ_OPEB_EXP_RATE_RETURN_MIN_FOREIGN">"c3430"</definedName>
    <definedName name="IQ_OPEB_EXP_RETURN">"c3398"</definedName>
    <definedName name="IQ_OPEB_EXP_RETURN_DOM">"c3396"</definedName>
    <definedName name="IQ_OPEB_EXP_RETURN_FOREIGN">"c3397"</definedName>
    <definedName name="IQ_OPEB_HEALTH_COST_TREND_INITIAL">"c3413"</definedName>
    <definedName name="IQ_OPEB_HEALTH_COST_TREND_INITIAL_DOM">"c3411"</definedName>
    <definedName name="IQ_OPEB_HEALTH_COST_TREND_INITIAL_FOREIGN">"c3412"</definedName>
    <definedName name="IQ_OPEB_HEALTH_COST_TREND_ULTIMATE">"c3416"</definedName>
    <definedName name="IQ_OPEB_HEALTH_COST_TREND_ULTIMATE_DOM">"c3414"</definedName>
    <definedName name="IQ_OPEB_HEALTH_COST_TREND_ULTIMATE_FOREIGN">"c3415"</definedName>
    <definedName name="IQ_OPEB_INCREASE_EFFECT_PBO">"c3452"</definedName>
    <definedName name="IQ_OPEB_INCREASE_EFFECT_PBO_DOM">"c3450"</definedName>
    <definedName name="IQ_OPEB_INCREASE_EFFECT_PBO_FOREIGN">"c3451"</definedName>
    <definedName name="IQ_OPEB_INCREASE_EFFECT_SERVICE_INT_COST">"c3449"</definedName>
    <definedName name="IQ_OPEB_INCREASE_EFFECT_SERVICE_INT_COST_DOM">"c3447"</definedName>
    <definedName name="IQ_OPEB_INCREASE_EFFECT_SERVICE_INT_COST_FOREIGN">"c3448"</definedName>
    <definedName name="IQ_OPEB_INTAN_ASSETS">"c3311"</definedName>
    <definedName name="IQ_OPEB_INTAN_ASSETS_DOM">"c3309"</definedName>
    <definedName name="IQ_OPEB_INTAN_ASSETS_FOREIGN">"c3310"</definedName>
    <definedName name="IQ_OPEB_INTEREST_COST">"c3395"</definedName>
    <definedName name="IQ_OPEB_INTEREST_COST_DOM">"c3393"</definedName>
    <definedName name="IQ_OPEB_INTEREST_COST_FOREIGN">"c3394"</definedName>
    <definedName name="IQ_OPEB_NET_ASSET_RECOG">"c3326"</definedName>
    <definedName name="IQ_OPEB_NET_ASSET_RECOG_DOM">"c3324"</definedName>
    <definedName name="IQ_OPEB_NET_ASSET_RECOG_FOREIGN">"c3325"</definedName>
    <definedName name="IQ_OPEB_OBLIGATION_ACCUMULATED">"c3407"</definedName>
    <definedName name="IQ_OPEB_OBLIGATION_ACCUMULATED_DOM">"c3405"</definedName>
    <definedName name="IQ_OPEB_OBLIGATION_ACCUMULATED_FOREIGN">"c3406"</definedName>
    <definedName name="IQ_OPEB_OBLIGATION_ACQ">"c3380"</definedName>
    <definedName name="IQ_OPEB_OBLIGATION_ACQ_DOM">"c3378"</definedName>
    <definedName name="IQ_OPEB_OBLIGATION_ACQ_FOREIGN">"c3379"</definedName>
    <definedName name="IQ_OPEB_OBLIGATION_ACTUARIAL_GAIN_LOSS">"c3371"</definedName>
    <definedName name="IQ_OPEB_OBLIGATION_ACTUARIAL_GAIN_LOSS_DOM">"c3369"</definedName>
    <definedName name="IQ_OPEB_OBLIGATION_ACTUARIAL_GAIN_LOSS_FOREIGN">"c3370"</definedName>
    <definedName name="IQ_OPEB_OBLIGATION_BEG">"c3359"</definedName>
    <definedName name="IQ_OPEB_OBLIGATION_BEG_DOM">"c3357"</definedName>
    <definedName name="IQ_OPEB_OBLIGATION_BEG_FOREIGN">"c3358"</definedName>
    <definedName name="IQ_OPEB_OBLIGATION_CURTAIL">"c3383"</definedName>
    <definedName name="IQ_OPEB_OBLIGATION_CURTAIL_DOM">"c3381"</definedName>
    <definedName name="IQ_OPEB_OBLIGATION_CURTAIL_FOREIGN">"c3382"</definedName>
    <definedName name="IQ_OPEB_OBLIGATION_EMPLOYEE_CONTRIBUTIONS">"c3368"</definedName>
    <definedName name="IQ_OPEB_OBLIGATION_EMPLOYEE_CONTRIBUTIONS_DOM">"c3366"</definedName>
    <definedName name="IQ_OPEB_OBLIGATION_EMPLOYEE_CONTRIBUTIONS_FOREIGN">"c3367"</definedName>
    <definedName name="IQ_OPEB_OBLIGATION_FX_ADJ">"c3377"</definedName>
    <definedName name="IQ_OPEB_OBLIGATION_FX_ADJ_DOM">"c3375"</definedName>
    <definedName name="IQ_OPEB_OBLIGATION_FX_ADJ_FOREIGN">"c3376"</definedName>
    <definedName name="IQ_OPEB_OBLIGATION_INTEREST_COST">"c3365"</definedName>
    <definedName name="IQ_OPEB_OBLIGATION_INTEREST_COST_DOM">"c3363"</definedName>
    <definedName name="IQ_OPEB_OBLIGATION_INTEREST_COST_FOREIGN">"c3364"</definedName>
    <definedName name="IQ_OPEB_OBLIGATION_OTHER_PLAN_ADJ">"c3386"</definedName>
    <definedName name="IQ_OPEB_OBLIGATION_OTHER_PLAN_ADJ_DOM">"c3384"</definedName>
    <definedName name="IQ_OPEB_OBLIGATION_OTHER_PLAN_ADJ_FOREIGN">"c3385"</definedName>
    <definedName name="IQ_OPEB_OBLIGATION_PAID">"c3374"</definedName>
    <definedName name="IQ_OPEB_OBLIGATION_PAID_DOM">"c3372"</definedName>
    <definedName name="IQ_OPEB_OBLIGATION_PAID_FOREIGN">"c3373"</definedName>
    <definedName name="IQ_OPEB_OBLIGATION_PROJECTED">"c3389"</definedName>
    <definedName name="IQ_OPEB_OBLIGATION_PROJECTED_DOM">"c3387"</definedName>
    <definedName name="IQ_OPEB_OBLIGATION_PROJECTED_FOREIGN">"c3388"</definedName>
    <definedName name="IQ_OPEB_OBLIGATION_SERVICE_COST">"c3362"</definedName>
    <definedName name="IQ_OPEB_OBLIGATION_SERVICE_COST_DOM">"c3360"</definedName>
    <definedName name="IQ_OPEB_OBLIGATION_SERVICE_COST_FOREIGN">"c3361"</definedName>
    <definedName name="IQ_OPEB_OTHER">"c3317"</definedName>
    <definedName name="IQ_OPEB_OTHER_ADJ">"c3323"</definedName>
    <definedName name="IQ_OPEB_OTHER_ADJ_DOM">"c3321"</definedName>
    <definedName name="IQ_OPEB_OTHER_ADJ_FOREIGN">"c3322"</definedName>
    <definedName name="IQ_OPEB_OTHER_COST">"c3401"</definedName>
    <definedName name="IQ_OPEB_OTHER_COST_DOM">"c3399"</definedName>
    <definedName name="IQ_OPEB_OTHER_COST_FOREIGN">"c3400"</definedName>
    <definedName name="IQ_OPEB_OTHER_DOM">"c3315"</definedName>
    <definedName name="IQ_OPEB_OTHER_FOREIGN">"c3316"</definedName>
    <definedName name="IQ_OPEB_PBO_ASSUMED_RATE_RET_MAX">"c3440"</definedName>
    <definedName name="IQ_OPEB_PBO_ASSUMED_RATE_RET_MAX_DOM">"c3438"</definedName>
    <definedName name="IQ_OPEB_PBO_ASSUMED_RATE_RET_MAX_FOREIGN">"c3439"</definedName>
    <definedName name="IQ_OPEB_PBO_ASSUMED_RATE_RET_MIN">"c3437"</definedName>
    <definedName name="IQ_OPEB_PBO_ASSUMED_RATE_RET_MIN_DOM">"c3435"</definedName>
    <definedName name="IQ_OPEB_PBO_ASSUMED_RATE_RET_MIN_FOREIGN">"c3436"</definedName>
    <definedName name="IQ_OPEB_PBO_RATE_COMP_INCREASE_MAX">"c3446"</definedName>
    <definedName name="IQ_OPEB_PBO_RATE_COMP_INCREASE_MAX_DOM">"c3444"</definedName>
    <definedName name="IQ_OPEB_PBO_RATE_COMP_INCREASE_MAX_FOREIGN">"c3445"</definedName>
    <definedName name="IQ_OPEB_PBO_RATE_COMP_INCREASE_MIN">"c3443"</definedName>
    <definedName name="IQ_OPEB_PBO_RATE_COMP_INCREASE_MIN_DOM">"c3441"</definedName>
    <definedName name="IQ_OPEB_PBO_RATE_COMP_INCREASE_MIN_FOREIGN">"c3442"</definedName>
    <definedName name="IQ_OPEB_PREPAID_COST">"c3305"</definedName>
    <definedName name="IQ_OPEB_PREPAID_COST_DOM">"c3303"</definedName>
    <definedName name="IQ_OPEB_PREPAID_COST_FOREIGN">"c3304"</definedName>
    <definedName name="IQ_OPEB_RATE_COMP_INCREASE_MAX">"c3428"</definedName>
    <definedName name="IQ_OPEB_RATE_COMP_INCREASE_MAX_DOM">"c3426"</definedName>
    <definedName name="IQ_OPEB_RATE_COMP_INCREASE_MAX_FOREIGN">"c3427"</definedName>
    <definedName name="IQ_OPEB_RATE_COMP_INCREASE_MIN">"c3425"</definedName>
    <definedName name="IQ_OPEB_RATE_COMP_INCREASE_MIN_DOM">"c3423"</definedName>
    <definedName name="IQ_OPEB_RATE_COMP_INCREASE_MIN_FOREIGN">"c3424"</definedName>
    <definedName name="IQ_OPEB_SERVICE_COST">"c3392"</definedName>
    <definedName name="IQ_OPEB_SERVICE_COST_DOM">"c3390"</definedName>
    <definedName name="IQ_OPEB_SERVICE_COST_FOREIGN">"c3391"</definedName>
    <definedName name="IQ_OPEB_TOTAL_COST">"c3404"</definedName>
    <definedName name="IQ_OPEB_TOTAL_COST_DOM">"c3402"</definedName>
    <definedName name="IQ_OPEB_TOTAL_COST_FOREIGN">"c3403"</definedName>
    <definedName name="IQ_OPEB_UNRECOG_PRIOR">"c3320"</definedName>
    <definedName name="IQ_OPEB_UNRECOG_PRIOR_DOM">"c3318"</definedName>
    <definedName name="IQ_OPEB_UNRECOG_PRIOR_FOREIGN">"c3319"</definedName>
    <definedName name="IQ_OPENPRICE">"c848"</definedName>
    <definedName name="IQ_OPER_INC">"c849"</definedName>
    <definedName name="IQ_OPER_INC_ACT_OR_EST">"c2220"</definedName>
    <definedName name="IQ_OPER_INC_ACT_OR_EST_REUT">"c5466"</definedName>
    <definedName name="IQ_OPER_INC_BR">"c850"</definedName>
    <definedName name="IQ_OPER_INC_EST">"c1688"</definedName>
    <definedName name="IQ_OPER_INC_EST_REUT">"c5340"</definedName>
    <definedName name="IQ_OPER_INC_FIN">"c851"</definedName>
    <definedName name="IQ_OPER_INC_HIGH_EST">"c1690"</definedName>
    <definedName name="IQ_OPER_INC_HIGH_EST_REUT">"c5342"</definedName>
    <definedName name="IQ_OPER_INC_INS">"c852"</definedName>
    <definedName name="IQ_OPER_INC_LOW_EST">"c1691"</definedName>
    <definedName name="IQ_OPER_INC_LOW_EST_REUT">"c5343"</definedName>
    <definedName name="IQ_OPER_INC_MARGIN">"c1448"</definedName>
    <definedName name="IQ_OPER_INC_MEDIAN_EST">"c1689"</definedName>
    <definedName name="IQ_OPER_INC_MEDIAN_EST_REUT">"c5341"</definedName>
    <definedName name="IQ_OPER_INC_NUM_EST">"c1692"</definedName>
    <definedName name="IQ_OPER_INC_NUM_EST_REUT">"c5344"</definedName>
    <definedName name="IQ_OPER_INC_REIT">"c853"</definedName>
    <definedName name="IQ_OPER_INC_STDDEV_EST">"c1693"</definedName>
    <definedName name="IQ_OPER_INC_STDDEV_EST_REUT">"c5345"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MORT">"c5563"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"c2127"</definedName>
    <definedName name="IQ_OUTSTANDING_FILING_DATE_1">"c1023"</definedName>
    <definedName name="IQ_OWNERSHIP">"c2160"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EXCL_FWD_REUT">"c4049"</definedName>
    <definedName name="IQ_PE_NORMALIZED">"c2207"</definedName>
    <definedName name="IQ_PE_RATIO">"c1610"</definedName>
    <definedName name="IQ_PEG_FWD">"c1863"</definedName>
    <definedName name="IQ_PEG_FWD_REUT">"c4052"</definedName>
    <definedName name="IQ_PENSION">"c1031"</definedName>
    <definedName name="IQ_PENSION_ACCRUED_LIAB">"c3134"</definedName>
    <definedName name="IQ_PENSION_ACCRUED_LIAB_DOM">"c3132"</definedName>
    <definedName name="IQ_PENSION_ACCRUED_LIAB_FOREIGN">"c3133"</definedName>
    <definedName name="IQ_PENSION_ACCUM_OTHER_CI">"c3140"</definedName>
    <definedName name="IQ_PENSION_ACCUM_OTHER_CI_DOM">"c3138"</definedName>
    <definedName name="IQ_PENSION_ACCUM_OTHER_CI_FOREIGN">"c3139"</definedName>
    <definedName name="IQ_PENSION_ACCUMULATED_OBLIGATION">"c3570"</definedName>
    <definedName name="IQ_PENSION_ACCUMULATED_OBLIGATION_DOMESTIC">"c3568"</definedName>
    <definedName name="IQ_PENSION_ACCUMULATED_OBLIGATION_FOREIGN">"c3569"</definedName>
    <definedName name="IQ_PENSION_ASSETS">"c3182"</definedName>
    <definedName name="IQ_PENSION_ASSETS_ACQ">"c3173"</definedName>
    <definedName name="IQ_PENSION_ASSETS_ACQ_DOM">"c3171"</definedName>
    <definedName name="IQ_PENSION_ASSETS_ACQ_FOREIGN">"c3172"</definedName>
    <definedName name="IQ_PENSION_ASSETS_ACTUAL_RETURN">"c3158"</definedName>
    <definedName name="IQ_PENSION_ASSETS_ACTUAL_RETURN_DOM">"c3156"</definedName>
    <definedName name="IQ_PENSION_ASSETS_ACTUAL_RETURN_FOREIGN">"c3157"</definedName>
    <definedName name="IQ_PENSION_ASSETS_BEG">"c3155"</definedName>
    <definedName name="IQ_PENSION_ASSETS_BEG_DOM">"c3153"</definedName>
    <definedName name="IQ_PENSION_ASSETS_BEG_FOREIGN">"c3154"</definedName>
    <definedName name="IQ_PENSION_ASSETS_BENEFITS_PAID">"c3167"</definedName>
    <definedName name="IQ_PENSION_ASSETS_BENEFITS_PAID_DOM">"c3165"</definedName>
    <definedName name="IQ_PENSION_ASSETS_BENEFITS_PAID_FOREIGN">"c3166"</definedName>
    <definedName name="IQ_PENSION_ASSETS_CURTAIL">"c3176"</definedName>
    <definedName name="IQ_PENSION_ASSETS_CURTAIL_DOM">"c3174"</definedName>
    <definedName name="IQ_PENSION_ASSETS_CURTAIL_FOREIGN">"c3175"</definedName>
    <definedName name="IQ_PENSION_ASSETS_DOM">"c3180"</definedName>
    <definedName name="IQ_PENSION_ASSETS_EMPLOYER_CONTRIBUTIONS">"c3161"</definedName>
    <definedName name="IQ_PENSION_ASSETS_EMPLOYER_CONTRIBUTIONS_DOM">"c3159"</definedName>
    <definedName name="IQ_PENSION_ASSETS_EMPLOYER_CONTRIBUTIONS_FOREIGN">"c3160"</definedName>
    <definedName name="IQ_PENSION_ASSETS_FOREIGN">"c3181"</definedName>
    <definedName name="IQ_PENSION_ASSETS_FX_ADJ">"c3170"</definedName>
    <definedName name="IQ_PENSION_ASSETS_FX_ADJ_DOM">"c3168"</definedName>
    <definedName name="IQ_PENSION_ASSETS_FX_ADJ_FOREIGN">"c3169"</definedName>
    <definedName name="IQ_PENSION_ASSETS_OTHER_PLAN_ADJ">"c3179"</definedName>
    <definedName name="IQ_PENSION_ASSETS_OTHER_PLAN_ADJ_DOM">"c3177"</definedName>
    <definedName name="IQ_PENSION_ASSETS_OTHER_PLAN_ADJ_FOREIGN">"c3178"</definedName>
    <definedName name="IQ_PENSION_ASSETS_PARTICIP_CONTRIBUTIONS">"c3164"</definedName>
    <definedName name="IQ_PENSION_ASSETS_PARTICIP_CONTRIBUTIONS_DOM">"c3162"</definedName>
    <definedName name="IQ_PENSION_ASSETS_PARTICIP_CONTRIBUTIONS_FOREIGN">"c3163"</definedName>
    <definedName name="IQ_PENSION_BENEFIT_INFO_DATE">"c3230"</definedName>
    <definedName name="IQ_PENSION_BENEFIT_INFO_DATE_DOM">"c3228"</definedName>
    <definedName name="IQ_PENSION_BENEFIT_INFO_DATE_FOREIGN">"c3229"</definedName>
    <definedName name="IQ_PENSION_BREAKDOWN_EQ">"c3101"</definedName>
    <definedName name="IQ_PENSION_BREAKDOWN_EQ_DOM">"c3099"</definedName>
    <definedName name="IQ_PENSION_BREAKDOWN_EQ_FOREIGN">"c3100"</definedName>
    <definedName name="IQ_PENSION_BREAKDOWN_FI">"c3104"</definedName>
    <definedName name="IQ_PENSION_BREAKDOWN_FI_DOM">"c3102"</definedName>
    <definedName name="IQ_PENSION_BREAKDOWN_FI_FOREIGN">"c3103"</definedName>
    <definedName name="IQ_PENSION_BREAKDOWN_OTHER">"c3110"</definedName>
    <definedName name="IQ_PENSION_BREAKDOWN_OTHER_DOM">"c3108"</definedName>
    <definedName name="IQ_PENSION_BREAKDOWN_OTHER_FOREIGN">"c3109"</definedName>
    <definedName name="IQ_PENSION_BREAKDOWN_PCT_EQ">"c3089"</definedName>
    <definedName name="IQ_PENSION_BREAKDOWN_PCT_EQ_DOM">"c3087"</definedName>
    <definedName name="IQ_PENSION_BREAKDOWN_PCT_EQ_FOREIGN">"c3088"</definedName>
    <definedName name="IQ_PENSION_BREAKDOWN_PCT_FI">"c3092"</definedName>
    <definedName name="IQ_PENSION_BREAKDOWN_PCT_FI_DOM">"c3090"</definedName>
    <definedName name="IQ_PENSION_BREAKDOWN_PCT_FI_FOREIGN">"c3091"</definedName>
    <definedName name="IQ_PENSION_BREAKDOWN_PCT_OTHER">"c3098"</definedName>
    <definedName name="IQ_PENSION_BREAKDOWN_PCT_OTHER_DOM">"c3096"</definedName>
    <definedName name="IQ_PENSION_BREAKDOWN_PCT_OTHER_FOREIGN">"c3097"</definedName>
    <definedName name="IQ_PENSION_BREAKDOWN_PCT_RE">"c3095"</definedName>
    <definedName name="IQ_PENSION_BREAKDOWN_PCT_RE_DOM">"c3093"</definedName>
    <definedName name="IQ_PENSION_BREAKDOWN_PCT_RE_FOREIGN">"c3094"</definedName>
    <definedName name="IQ_PENSION_BREAKDOWN_RE">"c3107"</definedName>
    <definedName name="IQ_PENSION_BREAKDOWN_RE_DOM">"c3105"</definedName>
    <definedName name="IQ_PENSION_BREAKDOWN_RE_FOREIGN">"c3106"</definedName>
    <definedName name="IQ_PENSION_CONTRIBUTION_TOTAL_COST">"c3559"</definedName>
    <definedName name="IQ_PENSION_DISC_RATE_MAX">"c3236"</definedName>
    <definedName name="IQ_PENSION_DISC_RATE_MAX_DOM">"c3234"</definedName>
    <definedName name="IQ_PENSION_DISC_RATE_MAX_FOREIGN">"c3235"</definedName>
    <definedName name="IQ_PENSION_DISC_RATE_MIN">"c3233"</definedName>
    <definedName name="IQ_PENSION_DISC_RATE_MIN_DOM">"c3231"</definedName>
    <definedName name="IQ_PENSION_DISC_RATE_MIN_FOREIGN">"c3232"</definedName>
    <definedName name="IQ_PENSION_DISCOUNT_RATE_DOMESTIC">"c3573"</definedName>
    <definedName name="IQ_PENSION_DISCOUNT_RATE_FOREIGN">"c3574"</definedName>
    <definedName name="IQ_PENSION_EST_BENEFIT_1YR">"c3113"</definedName>
    <definedName name="IQ_PENSION_EST_BENEFIT_1YR_DOM">"c3111"</definedName>
    <definedName name="IQ_PENSION_EST_BENEFIT_1YR_FOREIGN">"c3112"</definedName>
    <definedName name="IQ_PENSION_EST_BENEFIT_2YR">"c3116"</definedName>
    <definedName name="IQ_PENSION_EST_BENEFIT_2YR_DOM">"c3114"</definedName>
    <definedName name="IQ_PENSION_EST_BENEFIT_2YR_FOREIGN">"c3115"</definedName>
    <definedName name="IQ_PENSION_EST_BENEFIT_3YR">"c3119"</definedName>
    <definedName name="IQ_PENSION_EST_BENEFIT_3YR_DOM">"c3117"</definedName>
    <definedName name="IQ_PENSION_EST_BENEFIT_3YR_FOREIGN">"c3118"</definedName>
    <definedName name="IQ_PENSION_EST_BENEFIT_4YR">"c3122"</definedName>
    <definedName name="IQ_PENSION_EST_BENEFIT_4YR_DOM">"c3120"</definedName>
    <definedName name="IQ_PENSION_EST_BENEFIT_4YR_FOREIGN">"c3121"</definedName>
    <definedName name="IQ_PENSION_EST_BENEFIT_5YR">"c3125"</definedName>
    <definedName name="IQ_PENSION_EST_BENEFIT_5YR_DOM">"c3123"</definedName>
    <definedName name="IQ_PENSION_EST_BENEFIT_5YR_FOREIGN">"c3124"</definedName>
    <definedName name="IQ_PENSION_EST_BENEFIT_AFTER5">"c3128"</definedName>
    <definedName name="IQ_PENSION_EST_BENEFIT_AFTER5_DOM">"c3126"</definedName>
    <definedName name="IQ_PENSION_EST_BENEFIT_AFTER5_FOREIGN">"c3127"</definedName>
    <definedName name="IQ_PENSION_EST_CONTRIBUTIONS_NEXTYR">"c3218"</definedName>
    <definedName name="IQ_PENSION_EST_CONTRIBUTIONS_NEXTYR_DOM">"c3216"</definedName>
    <definedName name="IQ_PENSION_EST_CONTRIBUTIONS_NEXTYR_FOREIGN">"c3217"</definedName>
    <definedName name="IQ_PENSION_EXP_RATE_RETURN_MAX">"c3248"</definedName>
    <definedName name="IQ_PENSION_EXP_RATE_RETURN_MAX_DOM">"c3246"</definedName>
    <definedName name="IQ_PENSION_EXP_RATE_RETURN_MAX_FOREIGN">"c3247"</definedName>
    <definedName name="IQ_PENSION_EXP_RATE_RETURN_MIN">"c3245"</definedName>
    <definedName name="IQ_PENSION_EXP_RATE_RETURN_MIN_DOM">"c3243"</definedName>
    <definedName name="IQ_PENSION_EXP_RATE_RETURN_MIN_FOREIGN">"c3244"</definedName>
    <definedName name="IQ_PENSION_EXP_RETURN_DOMESTIC">"c3571"</definedName>
    <definedName name="IQ_PENSION_EXP_RETURN_FOREIGN">"c3572"</definedName>
    <definedName name="IQ_PENSION_INTAN_ASSETS">"c3137"</definedName>
    <definedName name="IQ_PENSION_INTAN_ASSETS_DOM">"c3135"</definedName>
    <definedName name="IQ_PENSION_INTAN_ASSETS_FOREIGN">"c3136"</definedName>
    <definedName name="IQ_PENSION_INTEREST_COST">"c3582"</definedName>
    <definedName name="IQ_PENSION_INTEREST_COST_DOM">"c3580"</definedName>
    <definedName name="IQ_PENSION_INTEREST_COST_FOREIGN">"c3581"</definedName>
    <definedName name="IQ_PENSION_NET_ASSET_RECOG">"c3152"</definedName>
    <definedName name="IQ_PENSION_NET_ASSET_RECOG_DOM">"c3150"</definedName>
    <definedName name="IQ_PENSION_NET_ASSET_RECOG_FOREIGN">"c3151"</definedName>
    <definedName name="IQ_PENSION_OBLIGATION_ACQ">"c3206"</definedName>
    <definedName name="IQ_PENSION_OBLIGATION_ACQ_DOM">"c3204"</definedName>
    <definedName name="IQ_PENSION_OBLIGATION_ACQ_FOREIGN">"c3205"</definedName>
    <definedName name="IQ_PENSION_OBLIGATION_ACTUARIAL_GAIN_LOSS">"c3197"</definedName>
    <definedName name="IQ_PENSION_OBLIGATION_ACTUARIAL_GAIN_LOSS_DOM">"c3195"</definedName>
    <definedName name="IQ_PENSION_OBLIGATION_ACTUARIAL_GAIN_LOSS_FOREIGN">"c3196"</definedName>
    <definedName name="IQ_PENSION_OBLIGATION_BEG">"c3185"</definedName>
    <definedName name="IQ_PENSION_OBLIGATION_BEG_DOM">"c3183"</definedName>
    <definedName name="IQ_PENSION_OBLIGATION_BEG_FOREIGN">"c3184"</definedName>
    <definedName name="IQ_PENSION_OBLIGATION_CURTAIL">"c3209"</definedName>
    <definedName name="IQ_PENSION_OBLIGATION_CURTAIL_DOM">"c3207"</definedName>
    <definedName name="IQ_PENSION_OBLIGATION_CURTAIL_FOREIGN">"c3208"</definedName>
    <definedName name="IQ_PENSION_OBLIGATION_EMPLOYEE_CONTRIBUTIONS">"c3194"</definedName>
    <definedName name="IQ_PENSION_OBLIGATION_EMPLOYEE_CONTRIBUTIONS_DOM">"c3192"</definedName>
    <definedName name="IQ_PENSION_OBLIGATION_EMPLOYEE_CONTRIBUTIONS_FOREIGN">"c3193"</definedName>
    <definedName name="IQ_PENSION_OBLIGATION_FX_ADJ">"c3203"</definedName>
    <definedName name="IQ_PENSION_OBLIGATION_FX_ADJ_DOM">"c3201"</definedName>
    <definedName name="IQ_PENSION_OBLIGATION_FX_ADJ_FOREIGN">"c3202"</definedName>
    <definedName name="IQ_PENSION_OBLIGATION_INTEREST_COST">"c3191"</definedName>
    <definedName name="IQ_PENSION_OBLIGATION_INTEREST_COST_DOM">"c3189"</definedName>
    <definedName name="IQ_PENSION_OBLIGATION_INTEREST_COST_FOREIGN">"c3190"</definedName>
    <definedName name="IQ_PENSION_OBLIGATION_OTHER_COST">"c3555"</definedName>
    <definedName name="IQ_PENSION_OBLIGATION_OTHER_COST_DOM">"c3553"</definedName>
    <definedName name="IQ_PENSION_OBLIGATION_OTHER_COST_FOREIGN">"c3554"</definedName>
    <definedName name="IQ_PENSION_OBLIGATION_OTHER_PLAN_ADJ">"c3212"</definedName>
    <definedName name="IQ_PENSION_OBLIGATION_OTHER_PLAN_ADJ_DOM">"c3210"</definedName>
    <definedName name="IQ_PENSION_OBLIGATION_OTHER_PLAN_ADJ_FOREIGN">"c3211"</definedName>
    <definedName name="IQ_PENSION_OBLIGATION_PAID">"c3200"</definedName>
    <definedName name="IQ_PENSION_OBLIGATION_PAID_DOM">"c3198"</definedName>
    <definedName name="IQ_PENSION_OBLIGATION_PAID_FOREIGN">"c3199"</definedName>
    <definedName name="IQ_PENSION_OBLIGATION_PROJECTED">"c3215"</definedName>
    <definedName name="IQ_PENSION_OBLIGATION_PROJECTED_DOM">"c3213"</definedName>
    <definedName name="IQ_PENSION_OBLIGATION_PROJECTED_FOREIGN">"c3214"</definedName>
    <definedName name="IQ_PENSION_OBLIGATION_ROA">"c3552"</definedName>
    <definedName name="IQ_PENSION_OBLIGATION_ROA_DOM">"c3550"</definedName>
    <definedName name="IQ_PENSION_OBLIGATION_ROA_FOREIGN">"c3551"</definedName>
    <definedName name="IQ_PENSION_OBLIGATION_SERVICE_COST">"c3188"</definedName>
    <definedName name="IQ_PENSION_OBLIGATION_SERVICE_COST_DOM">"c3186"</definedName>
    <definedName name="IQ_PENSION_OBLIGATION_SERVICE_COST_FOREIGN">"c3187"</definedName>
    <definedName name="IQ_PENSION_OBLIGATION_TOTAL_COST">"c3558"</definedName>
    <definedName name="IQ_PENSION_OBLIGATION_TOTAL_COST_DOM">"c3556"</definedName>
    <definedName name="IQ_PENSION_OBLIGATION_TOTAL_COST_FOREIGN">"c3557"</definedName>
    <definedName name="IQ_PENSION_OTHER">"c3143"</definedName>
    <definedName name="IQ_PENSION_OTHER_ADJ">"c3149"</definedName>
    <definedName name="IQ_PENSION_OTHER_ADJ_DOM">"c3147"</definedName>
    <definedName name="IQ_PENSION_OTHER_ADJ_FOREIGN">"c3148"</definedName>
    <definedName name="IQ_PENSION_OTHER_DOM">"c3141"</definedName>
    <definedName name="IQ_PENSION_OTHER_FOREIGN">"c3142"</definedName>
    <definedName name="IQ_PENSION_PBO_ASSUMED_RATE_RET_MAX">"c3254"</definedName>
    <definedName name="IQ_PENSION_PBO_ASSUMED_RATE_RET_MAX_DOM">"c3252"</definedName>
    <definedName name="IQ_PENSION_PBO_ASSUMED_RATE_RET_MAX_FOREIGN">"c3253"</definedName>
    <definedName name="IQ_PENSION_PBO_ASSUMED_RATE_RET_MIN">"c3251"</definedName>
    <definedName name="IQ_PENSION_PBO_ASSUMED_RATE_RET_MIN_DOM">"c3249"</definedName>
    <definedName name="IQ_PENSION_PBO_ASSUMED_RATE_RET_MIN_FOREIGN">"c3250"</definedName>
    <definedName name="IQ_PENSION_PBO_RATE_COMP_INCREASE_MAX">"c3260"</definedName>
    <definedName name="IQ_PENSION_PBO_RATE_COMP_INCREASE_MAX_DOM">"c3258"</definedName>
    <definedName name="IQ_PENSION_PBO_RATE_COMP_INCREASE_MAX_FOREIGN">"c3259"</definedName>
    <definedName name="IQ_PENSION_PBO_RATE_COMP_INCREASE_MIN">"c3257"</definedName>
    <definedName name="IQ_PENSION_PBO_RATE_COMP_INCREASE_MIN_DOM">"c3255"</definedName>
    <definedName name="IQ_PENSION_PBO_RATE_COMP_INCREASE_MIN_FOREIGN">"c3256"</definedName>
    <definedName name="IQ_PENSION_PREPAID_COST">"c3131"</definedName>
    <definedName name="IQ_PENSION_PREPAID_COST_DOM">"c3129"</definedName>
    <definedName name="IQ_PENSION_PREPAID_COST_FOREIGN">"c3130"</definedName>
    <definedName name="IQ_PENSION_PROJECTED_OBLIGATION">"c3566"</definedName>
    <definedName name="IQ_PENSION_PROJECTED_OBLIGATION_DOMESTIC">"c3564"</definedName>
    <definedName name="IQ_PENSION_PROJECTED_OBLIGATION_FOREIGN">"c3565"</definedName>
    <definedName name="IQ_PENSION_QUART_ADDL_CONTRIBUTIONS_EXP">"c3224"</definedName>
    <definedName name="IQ_PENSION_QUART_ADDL_CONTRIBUTIONS_EXP_DOM">"c3222"</definedName>
    <definedName name="IQ_PENSION_QUART_ADDL_CONTRIBUTIONS_EXP_FOREIGN">"c3223"</definedName>
    <definedName name="IQ_PENSION_QUART_EMPLOYER_CONTRIBUTIONS">"c3221"</definedName>
    <definedName name="IQ_PENSION_QUART_EMPLOYER_CONTRIBUTIONS_DOM">"c3219"</definedName>
    <definedName name="IQ_PENSION_QUART_EMPLOYER_CONTRIBUTIONS_FOREIGN">"c3220"</definedName>
    <definedName name="IQ_PENSION_RATE_COMP_GROWTH_DOMESTIC">"c3575"</definedName>
    <definedName name="IQ_PENSION_RATE_COMP_GROWTH_FOREIGN">"c3576"</definedName>
    <definedName name="IQ_PENSION_RATE_COMP_INCREASE_MAX">"c3242"</definedName>
    <definedName name="IQ_PENSION_RATE_COMP_INCREASE_MAX_DOM">"c3240"</definedName>
    <definedName name="IQ_PENSION_RATE_COMP_INCREASE_MAX_FOREIGN">"c3241"</definedName>
    <definedName name="IQ_PENSION_RATE_COMP_INCREASE_MIN">"c3239"</definedName>
    <definedName name="IQ_PENSION_RATE_COMP_INCREASE_MIN_DOM">"c3237"</definedName>
    <definedName name="IQ_PENSION_RATE_COMP_INCREASE_MIN_FOREIGN">"c3238"</definedName>
    <definedName name="IQ_PENSION_SERVICE_COST">"c3579"</definedName>
    <definedName name="IQ_PENSION_SERVICE_COST_DOM">"c3577"</definedName>
    <definedName name="IQ_PENSION_SERVICE_COST_FOREIGN">"c3578"</definedName>
    <definedName name="IQ_PENSION_TOTAL_ASSETS">"c3563"</definedName>
    <definedName name="IQ_PENSION_TOTAL_ASSETS_DOMESTIC">"c3561"</definedName>
    <definedName name="IQ_PENSION_TOTAL_ASSETS_FOREIGN">"c3562"</definedName>
    <definedName name="IQ_PENSION_TOTAL_EXP">"c3560"</definedName>
    <definedName name="IQ_PENSION_UNFUNDED_ADDL_MIN_LIAB">"c3227"</definedName>
    <definedName name="IQ_PENSION_UNFUNDED_ADDL_MIN_LIAB_DOM">"c3225"</definedName>
    <definedName name="IQ_PENSION_UNFUNDED_ADDL_MIN_LIAB_FOREIGN">"c3226"</definedName>
    <definedName name="IQ_PENSION_UNRECOG_PRIOR">"c3146"</definedName>
    <definedName name="IQ_PENSION_UNRECOG_PRIOR_DOM">"c3144"</definedName>
    <definedName name="IQ_PENSION_UNRECOG_PRIOR_FOREIGN">"c3145"</definedName>
    <definedName name="IQ_PENSION_UV_LIAB">"c3567"</definedName>
    <definedName name="IQ_PERCENT_CHANGE_EST_5YR_GROWTH_RATE_12MONTHS">"c1852"</definedName>
    <definedName name="IQ_PERCENT_CHANGE_EST_5YR_GROWTH_RATE_12MONTHS_REUT">"c3959"</definedName>
    <definedName name="IQ_PERCENT_CHANGE_EST_5YR_GROWTH_RATE_18MONTHS">"c1853"</definedName>
    <definedName name="IQ_PERCENT_CHANGE_EST_5YR_GROWTH_RATE_18MONTHS_REUT">"c3960"</definedName>
    <definedName name="IQ_PERCENT_CHANGE_EST_5YR_GROWTH_RATE_3MONTHS">"c1849"</definedName>
    <definedName name="IQ_PERCENT_CHANGE_EST_5YR_GROWTH_RATE_3MONTHS_REUT">"c3956"</definedName>
    <definedName name="IQ_PERCENT_CHANGE_EST_5YR_GROWTH_RATE_6MONTHS">"c1850"</definedName>
    <definedName name="IQ_PERCENT_CHANGE_EST_5YR_GROWTH_RATE_6MONTHS_REUT">"c3957"</definedName>
    <definedName name="IQ_PERCENT_CHANGE_EST_5YR_GROWTH_RATE_9MONTHS">"c1851"</definedName>
    <definedName name="IQ_PERCENT_CHANGE_EST_5YR_GROWTH_RATE_9MONTHS_REUT">"c3958"</definedName>
    <definedName name="IQ_PERCENT_CHANGE_EST_5YR_GROWTH_RATE_DAY">"c1846"</definedName>
    <definedName name="IQ_PERCENT_CHANGE_EST_5YR_GROWTH_RATE_DAY_REUT">"c3954"</definedName>
    <definedName name="IQ_PERCENT_CHANGE_EST_5YR_GROWTH_RATE_MONTH">"c1848"</definedName>
    <definedName name="IQ_PERCENT_CHANGE_EST_5YR_GROWTH_RATE_MONTH_REUT">"c3955"</definedName>
    <definedName name="IQ_PERCENT_CHANGE_EST_5YR_GROWTH_RATE_WEEK">"c1847"</definedName>
    <definedName name="IQ_PERCENT_CHANGE_EST_5YR_GROWTH_RATE_WEEK_REUT">"c5435"</definedName>
    <definedName name="IQ_PERCENT_CHANGE_EST_CFPS_12MONTHS">"c1812"</definedName>
    <definedName name="IQ_PERCENT_CHANGE_EST_CFPS_12MONTHS_REUT">"c3924"</definedName>
    <definedName name="IQ_PERCENT_CHANGE_EST_CFPS_18MONTHS">"c1813"</definedName>
    <definedName name="IQ_PERCENT_CHANGE_EST_CFPS_18MONTHS_REUT">"c3925"</definedName>
    <definedName name="IQ_PERCENT_CHANGE_EST_CFPS_3MONTHS">"c1809"</definedName>
    <definedName name="IQ_PERCENT_CHANGE_EST_CFPS_3MONTHS_REUT">"c3921"</definedName>
    <definedName name="IQ_PERCENT_CHANGE_EST_CFPS_6MONTHS">"c1810"</definedName>
    <definedName name="IQ_PERCENT_CHANGE_EST_CFPS_6MONTHS_REUT">"c3922"</definedName>
    <definedName name="IQ_PERCENT_CHANGE_EST_CFPS_9MONTHS">"c1811"</definedName>
    <definedName name="IQ_PERCENT_CHANGE_EST_CFPS_9MONTHS_REUT">"c3923"</definedName>
    <definedName name="IQ_PERCENT_CHANGE_EST_CFPS_DAY">"c1806"</definedName>
    <definedName name="IQ_PERCENT_CHANGE_EST_CFPS_DAY_REUT">"c3919"</definedName>
    <definedName name="IQ_PERCENT_CHANGE_EST_CFPS_MONTH">"c1808"</definedName>
    <definedName name="IQ_PERCENT_CHANGE_EST_CFPS_MONTH_REUT">"c3920"</definedName>
    <definedName name="IQ_PERCENT_CHANGE_EST_CFPS_WEEK">"c1807"</definedName>
    <definedName name="IQ_PERCENT_CHANGE_EST_CFPS_WEEK_REUT">"c3962"</definedName>
    <definedName name="IQ_PERCENT_CHANGE_EST_DPS_12MONTHS">"c1820"</definedName>
    <definedName name="IQ_PERCENT_CHANGE_EST_DPS_12MONTHS_REUT">"c3931"</definedName>
    <definedName name="IQ_PERCENT_CHANGE_EST_DPS_18MONTHS">"c1821"</definedName>
    <definedName name="IQ_PERCENT_CHANGE_EST_DPS_18MONTHS_REUT">"c3932"</definedName>
    <definedName name="IQ_PERCENT_CHANGE_EST_DPS_3MONTHS">"c1817"</definedName>
    <definedName name="IQ_PERCENT_CHANGE_EST_DPS_3MONTHS_REUT">"c3928"</definedName>
    <definedName name="IQ_PERCENT_CHANGE_EST_DPS_6MONTHS">"c1818"</definedName>
    <definedName name="IQ_PERCENT_CHANGE_EST_DPS_6MONTHS_REUT">"c3929"</definedName>
    <definedName name="IQ_PERCENT_CHANGE_EST_DPS_9MONTHS">"c1819"</definedName>
    <definedName name="IQ_PERCENT_CHANGE_EST_DPS_9MONTHS_REUT">"c3930"</definedName>
    <definedName name="IQ_PERCENT_CHANGE_EST_DPS_DAY">"c1814"</definedName>
    <definedName name="IQ_PERCENT_CHANGE_EST_DPS_DAY_REUT">"c3926"</definedName>
    <definedName name="IQ_PERCENT_CHANGE_EST_DPS_MONTH">"c1816"</definedName>
    <definedName name="IQ_PERCENT_CHANGE_EST_DPS_MONTH_REUT">"c3927"</definedName>
    <definedName name="IQ_PERCENT_CHANGE_EST_DPS_WEEK">"c1815"</definedName>
    <definedName name="IQ_PERCENT_CHANGE_EST_DPS_WEEK_REUT">"c3963"</definedName>
    <definedName name="IQ_PERCENT_CHANGE_EST_EBITDA_12MONTHS">"c1804"</definedName>
    <definedName name="IQ_PERCENT_CHANGE_EST_EBITDA_12MONTHS_REUT">"c3917"</definedName>
    <definedName name="IQ_PERCENT_CHANGE_EST_EBITDA_18MONTHS">"c1805"</definedName>
    <definedName name="IQ_PERCENT_CHANGE_EST_EBITDA_18MONTHS_REUT">"c3918"</definedName>
    <definedName name="IQ_PERCENT_CHANGE_EST_EBITDA_3MONTHS">"c1801"</definedName>
    <definedName name="IQ_PERCENT_CHANGE_EST_EBITDA_3MONTHS_REUT">"c3914"</definedName>
    <definedName name="IQ_PERCENT_CHANGE_EST_EBITDA_6MONTHS">"c1802"</definedName>
    <definedName name="IQ_PERCENT_CHANGE_EST_EBITDA_6MONTHS_REUT">"c3915"</definedName>
    <definedName name="IQ_PERCENT_CHANGE_EST_EBITDA_9MONTHS">"c1803"</definedName>
    <definedName name="IQ_PERCENT_CHANGE_EST_EBITDA_9MONTHS_REUT">"c3916"</definedName>
    <definedName name="IQ_PERCENT_CHANGE_EST_EBITDA_DAY">"c1798"</definedName>
    <definedName name="IQ_PERCENT_CHANGE_EST_EBITDA_DAY_REUT">"c3912"</definedName>
    <definedName name="IQ_PERCENT_CHANGE_EST_EBITDA_MONTH">"c1800"</definedName>
    <definedName name="IQ_PERCENT_CHANGE_EST_EBITDA_MONTH_REUT">"c3913"</definedName>
    <definedName name="IQ_PERCENT_CHANGE_EST_EBITDA_WEEK">"c1799"</definedName>
    <definedName name="IQ_PERCENT_CHANGE_EST_EBITDA_WEEK_REUT">"c3961"</definedName>
    <definedName name="IQ_PERCENT_CHANGE_EST_EPS_12MONTHS">"c1788"</definedName>
    <definedName name="IQ_PERCENT_CHANGE_EST_EPS_12MONTHS_REUT">"c3902"</definedName>
    <definedName name="IQ_PERCENT_CHANGE_EST_EPS_18MONTHS">"c1789"</definedName>
    <definedName name="IQ_PERCENT_CHANGE_EST_EPS_18MONTHS_REUT">"c3903"</definedName>
    <definedName name="IQ_PERCENT_CHANGE_EST_EPS_3MONTHS">"c1785"</definedName>
    <definedName name="IQ_PERCENT_CHANGE_EST_EPS_3MONTHS_REUT">"c3899"</definedName>
    <definedName name="IQ_PERCENT_CHANGE_EST_EPS_6MONTHS">"c1786"</definedName>
    <definedName name="IQ_PERCENT_CHANGE_EST_EPS_6MONTHS_REUT">"c3900"</definedName>
    <definedName name="IQ_PERCENT_CHANGE_EST_EPS_9MONTHS">"c1787"</definedName>
    <definedName name="IQ_PERCENT_CHANGE_EST_EPS_9MONTHS_REUT">"c3901"</definedName>
    <definedName name="IQ_PERCENT_CHANGE_EST_EPS_DAY">"c1782"</definedName>
    <definedName name="IQ_PERCENT_CHANGE_EST_EPS_DAY_REUT">"c3896"</definedName>
    <definedName name="IQ_PERCENT_CHANGE_EST_EPS_MONTH">"c1784"</definedName>
    <definedName name="IQ_PERCENT_CHANGE_EST_EPS_MONTH_REUT">"c3898"</definedName>
    <definedName name="IQ_PERCENT_CHANGE_EST_EPS_WEEK">"c1783"</definedName>
    <definedName name="IQ_PERCENT_CHANGE_EST_EPS_WEEK_REUT">"c3897"</definedName>
    <definedName name="IQ_PERCENT_CHANGE_EST_FFO_12MONTHS">"c1828"</definedName>
    <definedName name="IQ_PERCENT_CHANGE_EST_FFO_12MONTHS_REUT">"c3938"</definedName>
    <definedName name="IQ_PERCENT_CHANGE_EST_FFO_18MONTHS">"c1829"</definedName>
    <definedName name="IQ_PERCENT_CHANGE_EST_FFO_18MONTHS_REUT">"c3939"</definedName>
    <definedName name="IQ_PERCENT_CHANGE_EST_FFO_3MONTHS">"c1825"</definedName>
    <definedName name="IQ_PERCENT_CHANGE_EST_FFO_3MONTHS_REUT">"c3935"</definedName>
    <definedName name="IQ_PERCENT_CHANGE_EST_FFO_6MONTHS">"c1826"</definedName>
    <definedName name="IQ_PERCENT_CHANGE_EST_FFO_6MONTHS_REUT">"c3936"</definedName>
    <definedName name="IQ_PERCENT_CHANGE_EST_FFO_9MONTHS">"c1827"</definedName>
    <definedName name="IQ_PERCENT_CHANGE_EST_FFO_9MONTHS_REUT">"c3937"</definedName>
    <definedName name="IQ_PERCENT_CHANGE_EST_FFO_DAY">"c1822"</definedName>
    <definedName name="IQ_PERCENT_CHANGE_EST_FFO_DAY_REUT">"c3933"</definedName>
    <definedName name="IQ_PERCENT_CHANGE_EST_FFO_MONTH">"c1824"</definedName>
    <definedName name="IQ_PERCENT_CHANGE_EST_FFO_MONTH_REUT">"c3934"</definedName>
    <definedName name="IQ_PERCENT_CHANGE_EST_FFO_WEEK">"c1823"</definedName>
    <definedName name="IQ_PERCENT_CHANGE_EST_FFO_WEEK_REUT">"c3964"</definedName>
    <definedName name="IQ_PERCENT_CHANGE_EST_PRICE_TARGET_12MONTHS">"c1844"</definedName>
    <definedName name="IQ_PERCENT_CHANGE_EST_PRICE_TARGET_12MONTHS_REUT">"c3952"</definedName>
    <definedName name="IQ_PERCENT_CHANGE_EST_PRICE_TARGET_18MONTHS">"c1845"</definedName>
    <definedName name="IQ_PERCENT_CHANGE_EST_PRICE_TARGET_18MONTHS_REUT">"c3953"</definedName>
    <definedName name="IQ_PERCENT_CHANGE_EST_PRICE_TARGET_3MONTHS">"c1841"</definedName>
    <definedName name="IQ_PERCENT_CHANGE_EST_PRICE_TARGET_3MONTHS_REUT">"c3949"</definedName>
    <definedName name="IQ_PERCENT_CHANGE_EST_PRICE_TARGET_6MONTHS">"c1842"</definedName>
    <definedName name="IQ_PERCENT_CHANGE_EST_PRICE_TARGET_6MONTHS_REUT">"c3950"</definedName>
    <definedName name="IQ_PERCENT_CHANGE_EST_PRICE_TARGET_9MONTHS">"c1843"</definedName>
    <definedName name="IQ_PERCENT_CHANGE_EST_PRICE_TARGET_9MONTHS_REUT">"c3951"</definedName>
    <definedName name="IQ_PERCENT_CHANGE_EST_PRICE_TARGET_DAY">"c1838"</definedName>
    <definedName name="IQ_PERCENT_CHANGE_EST_PRICE_TARGET_DAY_REUT">"c3947"</definedName>
    <definedName name="IQ_PERCENT_CHANGE_EST_PRICE_TARGET_MONTH">"c1840"</definedName>
    <definedName name="IQ_PERCENT_CHANGE_EST_PRICE_TARGET_MONTH_REUT">"c3948"</definedName>
    <definedName name="IQ_PERCENT_CHANGE_EST_PRICE_TARGET_WEEK">"c1839"</definedName>
    <definedName name="IQ_PERCENT_CHANGE_EST_PRICE_TARGET_WEEK_REUT">"c3967"</definedName>
    <definedName name="IQ_PERCENT_CHANGE_EST_RECO_12MONTHS">"c1836"</definedName>
    <definedName name="IQ_PERCENT_CHANGE_EST_RECO_12MONTHS_REUT">"c3945"</definedName>
    <definedName name="IQ_PERCENT_CHANGE_EST_RECO_18MONTHS">"c1837"</definedName>
    <definedName name="IQ_PERCENT_CHANGE_EST_RECO_18MONTHS_REUT">"c3946"</definedName>
    <definedName name="IQ_PERCENT_CHANGE_EST_RECO_3MONTHS">"c1833"</definedName>
    <definedName name="IQ_PERCENT_CHANGE_EST_RECO_3MONTHS_REUT">"c3942"</definedName>
    <definedName name="IQ_PERCENT_CHANGE_EST_RECO_6MONTHS">"c1834"</definedName>
    <definedName name="IQ_PERCENT_CHANGE_EST_RECO_6MONTHS_REUT">"c3943"</definedName>
    <definedName name="IQ_PERCENT_CHANGE_EST_RECO_9MONTHS">"c1835"</definedName>
    <definedName name="IQ_PERCENT_CHANGE_EST_RECO_9MONTHS_REUT">"c3944"</definedName>
    <definedName name="IQ_PERCENT_CHANGE_EST_RECO_DAY">"c1830"</definedName>
    <definedName name="IQ_PERCENT_CHANGE_EST_RECO_DAY_REUT">"c3940"</definedName>
    <definedName name="IQ_PERCENT_CHANGE_EST_RECO_MONTH">"c1832"</definedName>
    <definedName name="IQ_PERCENT_CHANGE_EST_RECO_MONTH_REUT">"c3941"</definedName>
    <definedName name="IQ_PERCENT_CHANGE_EST_RECO_WEEK">"c1831"</definedName>
    <definedName name="IQ_PERCENT_CHANGE_EST_RECO_WEEK_REUT">"c3965"</definedName>
    <definedName name="IQ_PERCENT_CHANGE_EST_REV_12MONTHS">"c1796"</definedName>
    <definedName name="IQ_PERCENT_CHANGE_EST_REV_12MONTHS_REUT">"c3910"</definedName>
    <definedName name="IQ_PERCENT_CHANGE_EST_REV_18MONTHS">"c1797"</definedName>
    <definedName name="IQ_PERCENT_CHANGE_EST_REV_18MONTHS_REUT">"c3911"</definedName>
    <definedName name="IQ_PERCENT_CHANGE_EST_REV_3MONTHS">"c1793"</definedName>
    <definedName name="IQ_PERCENT_CHANGE_EST_REV_3MONTHS_REUT">"c3907"</definedName>
    <definedName name="IQ_PERCENT_CHANGE_EST_REV_6MONTHS">"c1794"</definedName>
    <definedName name="IQ_PERCENT_CHANGE_EST_REV_6MONTHS_REUT">"c3908"</definedName>
    <definedName name="IQ_PERCENT_CHANGE_EST_REV_9MONTHS">"c1795"</definedName>
    <definedName name="IQ_PERCENT_CHANGE_EST_REV_9MONTHS_REUT">"c3909"</definedName>
    <definedName name="IQ_PERCENT_CHANGE_EST_REV_DAY">"c1790"</definedName>
    <definedName name="IQ_PERCENT_CHANGE_EST_REV_DAY_REUT">"c3904"</definedName>
    <definedName name="IQ_PERCENT_CHANGE_EST_REV_MONTH">"c1792"</definedName>
    <definedName name="IQ_PERCENT_CHANGE_EST_REV_MONTH_REUT">"c3906"</definedName>
    <definedName name="IQ_PERCENT_CHANGE_EST_REV_WEEK">"c1791"</definedName>
    <definedName name="IQ_PERCENT_CHANGE_EST_REV_WEEK_REUT">"c3905"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MT_FREQ">"c2236"</definedName>
    <definedName name="IQ_POISON_PUT_EFFECT_DATE">"c2486"</definedName>
    <definedName name="IQ_POISON_PUT_EXPIRATION_DATE">"c2487"</definedName>
    <definedName name="IQ_POISON_PUT_PRICE">"c2488"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OTENTIAL_UPSIDE_REUT">"c3968"</definedName>
    <definedName name="IQ_PRE_OPEN_COST">"c1040"</definedName>
    <definedName name="IQ_PRE_TAX_ACT_OR_EST">"c2221"</definedName>
    <definedName name="IQ_PRE_TAX_ACT_OR_EST_REUT">"c5467"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EST_REUT">"c5354"</definedName>
    <definedName name="IQ_PRETAX_GW_INC_HIGH_EST">"c1704"</definedName>
    <definedName name="IQ_PRETAX_GW_INC_HIGH_EST_REUT">"c5356"</definedName>
    <definedName name="IQ_PRETAX_GW_INC_LOW_EST">"c1705"</definedName>
    <definedName name="IQ_PRETAX_GW_INC_LOW_EST_REUT">"c5357"</definedName>
    <definedName name="IQ_PRETAX_GW_INC_MEDIAN_EST">"c1703"</definedName>
    <definedName name="IQ_PRETAX_GW_INC_MEDIAN_EST_REUT">"c5355"</definedName>
    <definedName name="IQ_PRETAX_GW_INC_NUM_EST">"c1706"</definedName>
    <definedName name="IQ_PRETAX_GW_INC_NUM_EST_REUT">"c5358"</definedName>
    <definedName name="IQ_PRETAX_GW_INC_STDDEV_EST">"c1707"</definedName>
    <definedName name="IQ_PRETAX_GW_INC_STDDEV_EST_REUT">"c5359"</definedName>
    <definedName name="IQ_PRETAX_INC_EST">"c1695"</definedName>
    <definedName name="IQ_PRETAX_INC_EST_REUT">"c5347"</definedName>
    <definedName name="IQ_PRETAX_INC_HIGH_EST">"c1697"</definedName>
    <definedName name="IQ_PRETAX_INC_HIGH_EST_REUT">"c5349"</definedName>
    <definedName name="IQ_PRETAX_INC_LOW_EST">"c1698"</definedName>
    <definedName name="IQ_PRETAX_INC_LOW_EST_REUT">"c5350"</definedName>
    <definedName name="IQ_PRETAX_INC_MEDIAN_EST">"c1696"</definedName>
    <definedName name="IQ_PRETAX_INC_MEDIAN_EST_REUT">"c5348"</definedName>
    <definedName name="IQ_PRETAX_INC_NUM_EST">"c1699"</definedName>
    <definedName name="IQ_PRETAX_INC_NUM_EST_REUT">"c5351"</definedName>
    <definedName name="IQ_PRETAX_INC_STDDEV_EST">"c1700"</definedName>
    <definedName name="IQ_PRETAX_INC_STDDEV_EST_REUT">"c5352"</definedName>
    <definedName name="IQ_PRETAX_REPORT_INC_EST">"c1709"</definedName>
    <definedName name="IQ_PRETAX_REPORT_INC_EST_REUT">"c5361"</definedName>
    <definedName name="IQ_PRETAX_REPORT_INC_HIGH_EST">"c1711"</definedName>
    <definedName name="IQ_PRETAX_REPORT_INC_HIGH_EST_REUT">"c5363"</definedName>
    <definedName name="IQ_PRETAX_REPORT_INC_LOW_EST">"c1712"</definedName>
    <definedName name="IQ_PRETAX_REPORT_INC_LOW_EST_REUT">"c5364"</definedName>
    <definedName name="IQ_PRETAX_REPORT_INC_MEDIAN_EST">"c1710"</definedName>
    <definedName name="IQ_PRETAX_REPORT_INC_MEDIAN_EST_REUT">"c5362"</definedName>
    <definedName name="IQ_PRETAX_REPORT_INC_NUM_EST">"c1713"</definedName>
    <definedName name="IQ_PRETAX_REPORT_INC_NUM_EST_REUT">"c5365"</definedName>
    <definedName name="IQ_PRETAX_REPORT_INC_STDDEV_EST">"c1714"</definedName>
    <definedName name="IQ_PRETAX_REPORT_INC_STDDEV_EST_REUT">"c5366"</definedName>
    <definedName name="IQ_PRICE_CFPS_FWD">"c2237"</definedName>
    <definedName name="IQ_PRICE_CFPS_FWD_REUT">"c4053"</definedName>
    <definedName name="IQ_PRICE_OVER_BVPS">"c1412"</definedName>
    <definedName name="IQ_PRICE_OVER_LTM_EPS">"c1413"</definedName>
    <definedName name="IQ_PRICE_TARGET">"c82"</definedName>
    <definedName name="IQ_PRICE_TARGET_BOTTOM_UP">"c5486"</definedName>
    <definedName name="IQ_PRICE_TARGET_BOTTOM_UP_REUT">"c5494"</definedName>
    <definedName name="IQ_PRICE_TARGET_REUT">"c3631"</definedName>
    <definedName name="IQ_PRICE_VOLATILITY_EST">"c4492"</definedName>
    <definedName name="IQ_PRICE_VOLATILITY_HIGH">"c4493"</definedName>
    <definedName name="IQ_PRICE_VOLATILITY_LOW">"c4494"</definedName>
    <definedName name="IQ_PRICE_VOLATILITY_MEDIAN">"c4495"</definedName>
    <definedName name="IQ_PRICE_VOLATILITY_NUM">"c4496"</definedName>
    <definedName name="IQ_PRICE_VOLATILITY_STDDEV">"c4497"</definedName>
    <definedName name="IQ_PRICEDATE">"c1069"</definedName>
    <definedName name="IQ_PRICING_DATE">"c1613"</definedName>
    <definedName name="IQ_PRIMARY_EPS_TYPE">"c4498"</definedName>
    <definedName name="IQ_PRIMARY_EPS_TYPE_REUT">"c5481"</definedName>
    <definedName name="IQ_PRIMARY_INDUSTRY">"c1070"</definedName>
    <definedName name="IQ_PRINCIPAL_AMT">"c2157"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PUT_DATE_SCHEDULE">"c2483"</definedName>
    <definedName name="IQ_PUT_NOTIFICATION">"c2485"</definedName>
    <definedName name="IQ_PUT_PRICE_SCHEDULE">"c2484"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CURRING_PROFIT_ACT_OR_EST">"c4507"</definedName>
    <definedName name="IQ_RECURRING_PROFIT_EST">"c4499"</definedName>
    <definedName name="IQ_RECURRING_PROFIT_GUIDANCE">"c4500"</definedName>
    <definedName name="IQ_RECURRING_PROFIT_HIGH_EST">"c4501"</definedName>
    <definedName name="IQ_RECURRING_PROFIT_HIGH_GUIDANCE">"c4179"</definedName>
    <definedName name="IQ_RECURRING_PROFIT_LOW_EST">"c4502"</definedName>
    <definedName name="IQ_RECURRING_PROFIT_LOW_GUIDANCE">"c4219"</definedName>
    <definedName name="IQ_RECURRING_PROFIT_MEDIAN_EST">"c4503"</definedName>
    <definedName name="IQ_RECURRING_PROFIT_NUM_EST">"c4504"</definedName>
    <definedName name="IQ_RECURRING_PROFIT_SHARE_ACT_OR_EST">"c4508"</definedName>
    <definedName name="IQ_RECURRING_PROFIT_SHARE_EST">"c4506"</definedName>
    <definedName name="IQ_RECURRING_PROFIT_SHARE_GUIDANCE">"c4509"</definedName>
    <definedName name="IQ_RECURRING_PROFIT_SHARE_HIGH_EST">"c4510"</definedName>
    <definedName name="IQ_RECURRING_PROFIT_SHARE_HIGH_GUIDANCE">"c4200"</definedName>
    <definedName name="IQ_RECURRING_PROFIT_SHARE_LOW_EST">"c4511"</definedName>
    <definedName name="IQ_RECURRING_PROFIT_SHARE_LOW_GUIDANCE">"c4240"</definedName>
    <definedName name="IQ_RECURRING_PROFIT_SHARE_MEDIAN_EST">"c4512"</definedName>
    <definedName name="IQ_RECURRING_PROFIT_SHARE_NUM_EST">"c4513"</definedName>
    <definedName name="IQ_RECURRING_PROFIT_SHARE_STDDEV_EST">"c4514"</definedName>
    <definedName name="IQ_RECURRING_PROFIT_STDDEV_EST">"c4516"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_STOCK_COMP">"c3506"</definedName>
    <definedName name="IQ_RESTR_STOCK_COMP_PRETAX">"c3504"</definedName>
    <definedName name="IQ_RESTR_STOCK_COMP_TAX">"c3505"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"c2895"</definedName>
    <definedName name="IQ_RETAIL_ACQUIRED_OWNED_STORES">"c2903"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ACT_OR_EST">"c3585"</definedName>
    <definedName name="IQ_RETURN_ASSETS_ACT_OR_EST_REUT">"c5475"</definedName>
    <definedName name="IQ_RETURN_ASSETS_BANK">"c1114"</definedName>
    <definedName name="IQ_RETURN_ASSETS_BROK">"c1115"</definedName>
    <definedName name="IQ_RETURN_ASSETS_EST">"c3529"</definedName>
    <definedName name="IQ_RETURN_ASSETS_EST_REUT">"c3990"</definedName>
    <definedName name="IQ_RETURN_ASSETS_FS">"c1116"</definedName>
    <definedName name="IQ_RETURN_ASSETS_GUIDANCE">"c4517"</definedName>
    <definedName name="IQ_RETURN_ASSETS_HIGH_EST">"c3530"</definedName>
    <definedName name="IQ_RETURN_ASSETS_HIGH_EST_REUT">"c3992"</definedName>
    <definedName name="IQ_RETURN_ASSETS_HIGH_GUIDANCE">"c4183"</definedName>
    <definedName name="IQ_RETURN_ASSETS_LOW_EST">"c3531"</definedName>
    <definedName name="IQ_RETURN_ASSETS_LOW_EST_REUT">"c3993"</definedName>
    <definedName name="IQ_RETURN_ASSETS_LOW_GUIDANCE">"c4223"</definedName>
    <definedName name="IQ_RETURN_ASSETS_MEDIAN_EST">"c3532"</definedName>
    <definedName name="IQ_RETURN_ASSETS_MEDIAN_EST_REUT">"c3991"</definedName>
    <definedName name="IQ_RETURN_ASSETS_NUM_EST">"c3527"</definedName>
    <definedName name="IQ_RETURN_ASSETS_NUM_EST_REUT">"c3994"</definedName>
    <definedName name="IQ_RETURN_ASSETS_STDDEV_EST">"c3528"</definedName>
    <definedName name="IQ_RETURN_ASSETS_STDDEV_EST_REUT">"c3995"</definedName>
    <definedName name="IQ_RETURN_CAPITAL">"c1117"</definedName>
    <definedName name="IQ_RETURN_EQUITY">"c1118"</definedName>
    <definedName name="IQ_RETURN_EQUITY_ACT_OR_EST">"c3586"</definedName>
    <definedName name="IQ_RETURN_EQUITY_ACT_OR_EST_REUT">"c5476"</definedName>
    <definedName name="IQ_RETURN_EQUITY_BANK">"c1119"</definedName>
    <definedName name="IQ_RETURN_EQUITY_BROK">"c1120"</definedName>
    <definedName name="IQ_RETURN_EQUITY_EST">"c3535"</definedName>
    <definedName name="IQ_RETURN_EQUITY_EST_REUT">"c3983"</definedName>
    <definedName name="IQ_RETURN_EQUITY_FS">"c1121"</definedName>
    <definedName name="IQ_RETURN_EQUITY_GUIDANCE">"c4518"</definedName>
    <definedName name="IQ_RETURN_EQUITY_HIGH_EST">"c3536"</definedName>
    <definedName name="IQ_RETURN_EQUITY_HIGH_EST_REUT">"c3985"</definedName>
    <definedName name="IQ_RETURN_EQUITY_HIGH_GUIDANCE">"c4182"</definedName>
    <definedName name="IQ_RETURN_EQUITY_LOW_EST">"c3537"</definedName>
    <definedName name="IQ_RETURN_EQUITY_LOW_EST_REUT">"c3986"</definedName>
    <definedName name="IQ_RETURN_EQUITY_LOW_GUIDANCE">"c4222"</definedName>
    <definedName name="IQ_RETURN_EQUITY_MEDIAN_EST">"c3538"</definedName>
    <definedName name="IQ_RETURN_EQUITY_MEDIAN_EST_REUT">"c3984"</definedName>
    <definedName name="IQ_RETURN_EQUITY_NUM_EST">"c3533"</definedName>
    <definedName name="IQ_RETURN_EQUITY_NUM_EST_REUT">"c3987"</definedName>
    <definedName name="IQ_RETURN_EQUITY_STDDEV_EST">"c3534"</definedName>
    <definedName name="IQ_RETURN_EQUITY_STDDEV_EST_REUT">"c3988"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STDDEV_EST_REUT">"c3639"</definedName>
    <definedName name="IQ_REV_UTI">"c1125"</definedName>
    <definedName name="IQ_REVENUE">"c1422"</definedName>
    <definedName name="IQ_REVENUE_ACT_OR_EST">"c2214"</definedName>
    <definedName name="IQ_REVENUE_ACT_OR_EST_REUT">"c5461"</definedName>
    <definedName name="IQ_REVENUE_EST">"c1126"</definedName>
    <definedName name="IQ_REVENUE_EST_BOTTOM_UP">"c5488"</definedName>
    <definedName name="IQ_REVENUE_EST_BOTTOM_UP_REUT">"c5496"</definedName>
    <definedName name="IQ_REVENUE_EST_REUT">"c3634"</definedName>
    <definedName name="IQ_REVENUE_GUIDANCE">"c4519"</definedName>
    <definedName name="IQ_REVENUE_HIGH_EST">"c1127"</definedName>
    <definedName name="IQ_REVENUE_HIGH_EST_REUT">"c3636"</definedName>
    <definedName name="IQ_REVENUE_HIGH_GUIDANCE">"c4169"</definedName>
    <definedName name="IQ_REVENUE_LOW_EST">"c1128"</definedName>
    <definedName name="IQ_REVENUE_LOW_EST_REUT">"c3637"</definedName>
    <definedName name="IQ_REVENUE_LOW_GUIDANCE">"c4209"</definedName>
    <definedName name="IQ_REVENUE_MEDIAN_EST">"c1662"</definedName>
    <definedName name="IQ_REVENUE_MEDIAN_EST_REUT">"c3635"</definedName>
    <definedName name="IQ_REVENUE_NUM_EST">"c1129"</definedName>
    <definedName name="IQ_REVENUE_NUM_EST_REUT">"c3638"</definedName>
    <definedName name="IQ_REVISION_DATE_">39502.387337963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_PURCHASED_RESELL">"c5513"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LEVEL">"c2159"</definedName>
    <definedName name="IQ_SECURITY_NOTES">"c2202"</definedName>
    <definedName name="IQ_SECURITY_OWN">"c1153"</definedName>
    <definedName name="IQ_SECURITY_RESELL">"c1154"</definedName>
    <definedName name="IQ_SECURITY_TYPE">"c2158"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_BANK">"c2637"</definedName>
    <definedName name="IQ_SP_BANK_ACTION">"c2636"</definedName>
    <definedName name="IQ_SP_BANK_DATE">"c2635"</definedName>
    <definedName name="IQ_SP_FIN_ENHANCE_FX">"c2631"</definedName>
    <definedName name="IQ_SP_FIN_ENHANCE_FX_ACTION">"c2630"</definedName>
    <definedName name="IQ_SP_FIN_ENHANCE_FX_DATE">"c2629"</definedName>
    <definedName name="IQ_SP_FIN_ENHANCE_LC">"c2634"</definedName>
    <definedName name="IQ_SP_FIN_ENHANCE_LC_ACTION">"c2633"</definedName>
    <definedName name="IQ_SP_FIN_ENHANCE_LC_DATE">"c2632"</definedName>
    <definedName name="IQ_SP_FIN_STRENGTH_LC_ACTION_LT">"c2625"</definedName>
    <definedName name="IQ_SP_FIN_STRENGTH_LC_ACTION_ST">"c2626"</definedName>
    <definedName name="IQ_SP_FIN_STRENGTH_LC_DATE_LT">"c2623"</definedName>
    <definedName name="IQ_SP_FIN_STRENGTH_LC_DATE_ST">"c2624"</definedName>
    <definedName name="IQ_SP_FIN_STRENGTH_LC_LT">"c2627"</definedName>
    <definedName name="IQ_SP_FIN_STRENGTH_LC_ST">"c2628"</definedName>
    <definedName name="IQ_SP_FX_ACTION_LT">"c2613"</definedName>
    <definedName name="IQ_SP_FX_ACTION_ST">"c2614"</definedName>
    <definedName name="IQ_SP_FX_DATE_LT">"c2611"</definedName>
    <definedName name="IQ_SP_FX_DATE_ST">"c2612"</definedName>
    <definedName name="IQ_SP_FX_LT">"c2615"</definedName>
    <definedName name="IQ_SP_FX_ST">"c2616"</definedName>
    <definedName name="IQ_SP_ISSUE_ACTION">"c2644"</definedName>
    <definedName name="IQ_SP_ISSUE_DATE">"c2643"</definedName>
    <definedName name="IQ_SP_ISSUE_LT">"c2645"</definedName>
    <definedName name="IQ_SP_ISSUE_OUTLOOK_WATCH">"c2650"</definedName>
    <definedName name="IQ_SP_ISSUE_OUTLOOK_WATCH_DATE">"c2649"</definedName>
    <definedName name="IQ_SP_ISSUE_RECOVER">"c2648"</definedName>
    <definedName name="IQ_SP_ISSUE_RECOVER_ACTION">"c2647"</definedName>
    <definedName name="IQ_SP_ISSUE_RECOVER_DATE">"c2646"</definedName>
    <definedName name="IQ_SP_LC_ACTION_LT">"c2619"</definedName>
    <definedName name="IQ_SP_LC_ACTION_ST">"c2620"</definedName>
    <definedName name="IQ_SP_LC_DATE_LT">"c2617"</definedName>
    <definedName name="IQ_SP_LC_DATE_ST">"c2618"</definedName>
    <definedName name="IQ_SP_LC_LT">"c2621"</definedName>
    <definedName name="IQ_SP_LC_ST">"c2622"</definedName>
    <definedName name="IQ_SP_OUTLOOK_WATCH">"c2639"</definedName>
    <definedName name="IQ_SP_OUTLOOK_WATCH_DATE">"c2638"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COMP">"c3512"</definedName>
    <definedName name="IQ_STOCK_BASED_COMP_PRETAX">"c3510"</definedName>
    <definedName name="IQ_STOCK_BASED_COMP_TAX">"c3511"</definedName>
    <definedName name="IQ_STOCK_BASED_EST">"c4520"</definedName>
    <definedName name="IQ_STOCK_BASED_GA">"c2993"</definedName>
    <definedName name="IQ_STOCK_BASED_HIGH_EST">"c4521"</definedName>
    <definedName name="IQ_STOCK_BASED_LOW_EST">"c4522"</definedName>
    <definedName name="IQ_STOCK_BASED_MEDIAN_EST">"c4523"</definedName>
    <definedName name="IQ_STOCK_BASED_NUM_EST">"c4524"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STDDEV_EST">"c4525"</definedName>
    <definedName name="IQ_STOCK_BASED_TOTAL">"c3040"</definedName>
    <definedName name="IQ_STOCK_OPTIONS_COMP">"c3509"</definedName>
    <definedName name="IQ_STOCK_OPTIONS_COMP_PRETAX">"c3507"</definedName>
    <definedName name="IQ_STOCK_OPTIONS_COMP_TAX">"c3508"</definedName>
    <definedName name="IQ_STRIKE_PRICE_ISSUED">"c1645"</definedName>
    <definedName name="IQ_STRIKE_PRICE_OS">"c1646"</definedName>
    <definedName name="IQ_STW">"c2166"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NUM_REUT">"c5319"</definedName>
    <definedName name="IQ_TARGET_PRICE_STDDEV">"c1654"</definedName>
    <definedName name="IQ_TARGET_PRICE_STDDEV_REUT">"c5320"</definedName>
    <definedName name="IQ_TAX_BENEFIT_CF_1YR">"c3483"</definedName>
    <definedName name="IQ_TAX_BENEFIT_CF_2YR">"c3484"</definedName>
    <definedName name="IQ_TAX_BENEFIT_CF_3YR">"c3485"</definedName>
    <definedName name="IQ_TAX_BENEFIT_CF_4YR">"c3486"</definedName>
    <definedName name="IQ_TAX_BENEFIT_CF_5YR">"c3487"</definedName>
    <definedName name="IQ_TAX_BENEFIT_CF_AFTER_FIVE">"c3488"</definedName>
    <definedName name="IQ_TAX_BENEFIT_CF_MAX_YEAR">"c3491"</definedName>
    <definedName name="IQ_TAX_BENEFIT_CF_NO_EXP">"c3489"</definedName>
    <definedName name="IQ_TAX_BENEFIT_CF_TOTAL">"c3490"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_FWD_REUT">"c4054"</definedName>
    <definedName name="IQ_TEV_EBITDA">"c1222"</definedName>
    <definedName name="IQ_TEV_EBITDA_AVG">"c1223"</definedName>
    <definedName name="IQ_TEV_EBITDA_FWD">"c1224"</definedName>
    <definedName name="IQ_TEV_EBITDA_FWD_REUT">"c4050"</definedName>
    <definedName name="IQ_TEV_EMPLOYEE_AVG">"c1225"</definedName>
    <definedName name="IQ_TEV_EST">"c4526"</definedName>
    <definedName name="IQ_TEV_HIGH_EST">"c4527"</definedName>
    <definedName name="IQ_TEV_LOW_EST">"c4528"</definedName>
    <definedName name="IQ_TEV_MEDIAN_EST">"c4529"</definedName>
    <definedName name="IQ_TEV_NUM_EST">"c4530"</definedName>
    <definedName name="IQ_TEV_STDDEV_EST">"c4531"</definedName>
    <definedName name="IQ_TEV_TOTAL_REV">"c1226"</definedName>
    <definedName name="IQ_TEV_TOTAL_REV_AVG">"c1227"</definedName>
    <definedName name="IQ_TEV_TOTAL_REV_FWD">"c1228"</definedName>
    <definedName name="IQ_TEV_TOTAL_REV_FWD_REUT">"c4051"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ST">"c4532"</definedName>
    <definedName name="IQ_TOTAL_DEBT_EXCL_FIN">"c2937"</definedName>
    <definedName name="IQ_TOTAL_DEBT_GUIDANCE">"c4533"</definedName>
    <definedName name="IQ_TOTAL_DEBT_HIGH_EST">"c4534"</definedName>
    <definedName name="IQ_TOTAL_DEBT_HIGH_GUIDANCE">"c4196"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LOW_EST">"c4535"</definedName>
    <definedName name="IQ_TOTAL_DEBT_LOW_GUIDANCE">"c4236"</definedName>
    <definedName name="IQ_TOTAL_DEBT_MEDIAN_EST">"c4536"</definedName>
    <definedName name="IQ_TOTAL_DEBT_NUM_EST">"c4537"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BT_STDDEV_EST">"c4538"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UNUSUAL_BNK">"c5516"</definedName>
    <definedName name="IQ_TOTAL_UNUSUAL_BR">"c5517"</definedName>
    <definedName name="IQ_TOTAL_UNUSUAL_FIN">"c5518"</definedName>
    <definedName name="IQ_TOTAL_UNUSUAL_INS">"c5519"</definedName>
    <definedName name="IQ_TOTAL_UNUSUAL_REIT">"c5520"</definedName>
    <definedName name="IQ_TOTAL_UNUSUAL_UTI">"c5521"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_EQ_INC">"c3611"</definedName>
    <definedName name="IQ_TR_ACQ_EBITDA">"c2381"</definedName>
    <definedName name="IQ_TR_ACQ_EBITDA_EQ_INC">"c3610"</definedName>
    <definedName name="IQ_TR_ACQ_FILING_CURRENCY">"c3033"</definedName>
    <definedName name="IQ_TR_ACQ_FILINGDATE">"c3607"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ERIODDATE">"c3606"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INIT_FILED_DATE">"c3495"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_EQ_INC">"c3609"</definedName>
    <definedName name="IQ_TR_TARGET_EBITDA">"c2334"</definedName>
    <definedName name="IQ_TR_TARGET_EBITDA_EQ_INC">"c3608"</definedName>
    <definedName name="IQ_TR_TARGET_FILING_CURRENCY">"c3034"</definedName>
    <definedName name="IQ_TR_TARGET_FILINGDATE">"c3605"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ERIODDATE">"c3604"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LT_PARENT">"c3037"</definedName>
    <definedName name="IQ_ULT_PARENT_CIQID">"c3039"</definedName>
    <definedName name="IQ_ULT_PARENT_TICKER">"c3038"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COST_REV_ADJ">"c2951"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ING_CAP">"c3494"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W">"c2163"</definedName>
    <definedName name="IQ_YTW_DATE">"c2164"</definedName>
    <definedName name="IQ_YTW_DATE_TYPE">"c2165"</definedName>
    <definedName name="IQ_Z_SCORE">"c1339"</definedName>
    <definedName name="j" localSheetId="6" hidden="1">#REF!</definedName>
    <definedName name="j" hidden="1">#REF!</definedName>
    <definedName name="J2Total">'[6]Alternative Form'!$G$243:$G$243</definedName>
    <definedName name="J3ATotalExpenditures">'[6]Alternative Form'!$G$251:$G$251</definedName>
    <definedName name="J3BLessFederal">'[6]Alternative Form'!$G$254:$G$254</definedName>
    <definedName name="J3CTotal">'[6]Alternative Form'!$G$257:$G$257</definedName>
    <definedName name="J3DTotal">'[6]Alternative Form'!$G$260:$G$260</definedName>
    <definedName name="J3ETotal">'[6]Alternative Form'!$G$263:$G$263</definedName>
    <definedName name="Janpivot" localSheetId="6">#REF!</definedName>
    <definedName name="Janpivot">#REF!</definedName>
    <definedName name="jetypelist" localSheetId="6">'[5]other lists'!$A$1:$A$3</definedName>
    <definedName name="jetypelist">'[5]other lists'!$A$1:$A$3</definedName>
    <definedName name="jj">#REF!</definedName>
    <definedName name="jl" localSheetId="6" hidden="1">#REF!</definedName>
    <definedName name="jl" hidden="1">#REF!</definedName>
    <definedName name="JnlData" localSheetId="6">#REF!</definedName>
    <definedName name="JnlData">#REF!</definedName>
    <definedName name="job">#REF!</definedName>
    <definedName name="Jun" localSheetId="6">#REF!</definedName>
    <definedName name="Jun">#REF!</definedName>
    <definedName name="June" localSheetId="6">{"'Check Request'!$A$1:$BF$37"}</definedName>
    <definedName name="June">{"'Check Request'!$A$1:$BF$37"}</definedName>
    <definedName name="June_1" localSheetId="6" hidden="1">{"'Check Request'!$A$1:$BF$37"}</definedName>
    <definedName name="June_1" hidden="1">{"'Check Request'!$A$1:$BF$37"}</definedName>
    <definedName name="June_2" localSheetId="6" hidden="1">{"'Check Request'!$A$1:$BF$37"}</definedName>
    <definedName name="June_2" hidden="1">{"'Check Request'!$A$1:$BF$37"}</definedName>
    <definedName name="June_3" localSheetId="6" hidden="1">{"'Check Request'!$A$1:$BF$37"}</definedName>
    <definedName name="June_3" hidden="1">{"'Check Request'!$A$1:$BF$37"}</definedName>
    <definedName name="KAplan">'[27]Lookup Tables'!$B$4:$B$16</definedName>
    <definedName name="kcdl" localSheetId="6">'[28]Roll-UP'!#REF!</definedName>
    <definedName name="kcdl">'[28]Roll-UP'!#REF!</definedName>
    <definedName name="kjg" localSheetId="6" hidden="1">#REF!</definedName>
    <definedName name="kjg" hidden="1">#REF!</definedName>
    <definedName name="kkasdfads" hidden="1">#REF!</definedName>
    <definedName name="l" localSheetId="6" hidden="1">#REF!</definedName>
    <definedName name="l" hidden="1">#REF!</definedName>
    <definedName name="LEA_Plan">#REF!</definedName>
    <definedName name="lk" localSheetId="6" hidden="1">#REF!</definedName>
    <definedName name="lk" hidden="1">#REF!</definedName>
    <definedName name="lnk_CoName" hidden="1">#REF!</definedName>
    <definedName name="lnk_countryID" hidden="1">#REF!</definedName>
    <definedName name="lnk_cpyID" hidden="1">#REF!</definedName>
    <definedName name="lnk_display_Currency" hidden="1">#REF!</definedName>
    <definedName name="lnk_IndustryType" hidden="1">#REF!</definedName>
    <definedName name="lnk_LastFiscalYear" hidden="1">#REF!</definedName>
    <definedName name="lnk_numForecastYears" hidden="1">#REF!</definedName>
    <definedName name="lnk_numHistoricalYears" hidden="1">#REF!</definedName>
    <definedName name="lnk_Print_Area" hidden="1">#REF!</definedName>
    <definedName name="lnk_rData_Start_Driver" hidden="1">#REF!</definedName>
    <definedName name="lnk_rDataStart" hidden="1">#REF!</definedName>
    <definedName name="lnk_rSourceFore" hidden="1">#REF!</definedName>
    <definedName name="lnk_rSourceFore1st" hidden="1">#REF!</definedName>
    <definedName name="lnk_rSourceHist" hidden="1">#REF!</definedName>
    <definedName name="lnk_rYearRow" hidden="1">#REF!</definedName>
    <definedName name="lnk_rYearRow_Driver" hidden="1">#REF!</definedName>
    <definedName name="lnk_ScenarioName" hidden="1">#REF!</definedName>
    <definedName name="lnk_TICK" hidden="1">#REF!</definedName>
    <definedName name="lnk_update" hidden="1">#REF!</definedName>
    <definedName name="lnk_version" hidden="1">#REF!</definedName>
    <definedName name="lookup">#REF!</definedName>
    <definedName name="LookupTable">'[13]Business Function Master List'!$C$7:$E$98</definedName>
    <definedName name="LookupTable_TH">'[13]Business Function Master List'!$I$7:$K$123</definedName>
    <definedName name="M_PlaceofPath">"F:\GCAPPELL\VDF_Models\Education\COCO_VDF.xls"</definedName>
    <definedName name="MAP_H" localSheetId="6">[29]Data!$X$46:$Y$60</definedName>
    <definedName name="MAP_H">[29]Data!$X$46:$Y$60</definedName>
    <definedName name="Map_T" localSheetId="6">[29]Data!$X$62:$Y$76</definedName>
    <definedName name="Map_T">[29]Data!$X$62:$Y$76</definedName>
    <definedName name="MarketingAdj" localSheetId="6">#REF!</definedName>
    <definedName name="MarketingAdj">#REF!</definedName>
    <definedName name="MenuInsertColumnValues" localSheetId="6">#REF!</definedName>
    <definedName name="MenuInsertColumnValues">#REF!</definedName>
    <definedName name="MenuInsertRowValues" localSheetId="6">#REF!</definedName>
    <definedName name="MenuInsertRowValues">#REF!</definedName>
    <definedName name="Merged_CBEDS_Charter_Data">#REF!</definedName>
    <definedName name="Message">'[13]Business Function Master List'!$M$7</definedName>
    <definedName name="metric" localSheetId="6">'[15]Project set-up'!$H$17</definedName>
    <definedName name="metric">'[15]Project set-up'!$H$17</definedName>
    <definedName name="MILL" localSheetId="6">#REF!</definedName>
    <definedName name="MILL">#REF!</definedName>
    <definedName name="ModifiedBasis">'[6]Alternative Form'!$F$99:$G$100,'[6]Alternative Form'!$F$102:$G$104,'[6]Alternative Form'!$F$117:$G$117</definedName>
    <definedName name="monthend">[9]Summary_Spend!$C$4</definedName>
    <definedName name="NAl" localSheetId="6">'[13]Business Function Master List'!#REF!</definedName>
    <definedName name="NAl">'[13]Business Function Master List'!#REF!</definedName>
    <definedName name="new">#REF!</definedName>
    <definedName name="newinfo" localSheetId="6" hidden="1">{#N/A,#N/A,TRUE,"DCF Summary (2)";#N/A,#N/A,TRUE,"DCF Summary";#N/A,"Middle Case Drivers",TRUE,"DCF"}</definedName>
    <definedName name="newinfo" hidden="1">{#N/A,#N/A,TRUE,"DCF Summary (2)";#N/A,#N/A,TRUE,"DCF Summary";#N/A,"Middle Case Drivers",TRUE,"DCF"}</definedName>
    <definedName name="newp" localSheetId="6" hidden="1">{#N/A,#N/A,TRUE,"DCF Summary (2)";#N/A,#N/A,TRUE,"DCF Summary";#N/A,"Middle Case Drivers",TRUE,"DCF"}</definedName>
    <definedName name="newp" hidden="1">{#N/A,#N/A,TRUE,"DCF Summary (2)";#N/A,#N/A,TRUE,"DCF Summary";#N/A,"Middle Case Drivers",TRUE,"DCF"}</definedName>
    <definedName name="newpdt" localSheetId="6" hidden="1">{#N/A,#N/A,TRUE,"DCF Summary (2)";#N/A,#N/A,TRUE,"DCF Summary";#N/A,"Middle Case Drivers",TRUE,"DCF"}</definedName>
    <definedName name="newpdt" hidden="1">{#N/A,#N/A,TRUE,"DCF Summary (2)";#N/A,#N/A,TRUE,"DCF Summary";#N/A,"Middle Case Drivers",TRUE,"DCF"}</definedName>
    <definedName name="newt" localSheetId="6" hidden="1">{#N/A,#N/A,TRUE,"DCF Summary (2)";#N/A,#N/A,TRUE,"DCF Summary";#N/A,"Middle Case Drivers",TRUE,"DCF"}</definedName>
    <definedName name="newt" hidden="1">{#N/A,#N/A,TRUE,"DCF Summary (2)";#N/A,#N/A,TRUE,"DCF Summary";#N/A,"Middle Case Drivers",TRUE,"DCF"}</definedName>
    <definedName name="newty" localSheetId="6" hidden="1">{#N/A,#N/A,TRUE,"DCF Summary (2)";#N/A,#N/A,TRUE,"DCF Summary";#N/A,"Middle Case Drivers",TRUE,"DCF"}</definedName>
    <definedName name="newty" hidden="1">{#N/A,#N/A,TRUE,"DCF Summary (2)";#N/A,#N/A,TRUE,"DCF Summary";#N/A,"Middle Case Drivers",TRUE,"DCF"}</definedName>
    <definedName name="now">#REF!</definedName>
    <definedName name="num" localSheetId="6" hidden="1">#REF!</definedName>
    <definedName name="num" hidden="1">#REF!</definedName>
    <definedName name="NumberOfColumnHeadingLines" localSheetId="6">#REF!</definedName>
    <definedName name="NumberOfColumnHeadingLines">#REF!</definedName>
    <definedName name="Oct" localSheetId="6">#REF!</definedName>
    <definedName name="Oct">#REF!</definedName>
    <definedName name="OHSCase">#REF!</definedName>
    <definedName name="old" localSheetId="6" hidden="1">{"Income",#N/A,FALSE,"income";"Sales",#N/A,FALSE,"income";"Critical",#N/A,FALSE,"income";"Market",#N/A,FALSE,"Market";"Returns",#N/A,FALSE,"returns";"Balance",#N/A,FALSE,"balance";"Cash Flow",#N/A,FALSE,"balance"}</definedName>
    <definedName name="old" hidden="1">{"Income",#N/A,FALSE,"income";"Sales",#N/A,FALSE,"income";"Critical",#N/A,FALSE,"income";"Market",#N/A,FALSE,"Market";"Returns",#N/A,FALSE,"returns";"Balance",#N/A,FALSE,"balance";"Cash Flow",#N/A,FALSE,"balance"}</definedName>
    <definedName name="OldRegConversion" localSheetId="6">[30]SubsCapturedToDate!$F$10:$R$11</definedName>
    <definedName name="OldRegConversion">[30]SubsCapturedToDate!$F$10:$R$11</definedName>
    <definedName name="Open_ClosedSchools">#REF!</definedName>
    <definedName name="part">#REF!</definedName>
    <definedName name="PartTimeAdj" localSheetId="6">#REF!</definedName>
    <definedName name="PartTimeAdj">#REF!</definedName>
    <definedName name="pay" localSheetId="6">[31]Sheet2!$1:$1048576</definedName>
    <definedName name="pay">[31]Sheet2!$1:$1048576</definedName>
    <definedName name="PayabletoKern">'[1]Computer Pages'!#REF!</definedName>
    <definedName name="Payroll_Salaries_Table" localSheetId="6">#REF!</definedName>
    <definedName name="Payroll_Salaries_Table">#REF!</definedName>
    <definedName name="PDBudget" localSheetId="6" hidden="1">{#N/A,#N/A,FALSE,"Lesson Summary";#N/A,#N/A,FALSE,"601";#N/A,#N/A,FALSE,"602";#N/A,#N/A,FALSE,"603";#N/A,#N/A,FALSE,"604";#N/A,#N/A,FALSE,"701";#N/A,#N/A,FALSE,"702";#N/A,#N/A,FALSE,"703";#N/A,#N/A,FALSE,"704";#N/A,#N/A,FALSE,"801";#N/A,#N/A,FALSE,"802";#N/A,#N/A,FALSE,"803";#N/A,#N/A,FALSE,"804"}</definedName>
    <definedName name="PDBudget" hidden="1">{#N/A,#N/A,FALSE,"Lesson Summary";#N/A,#N/A,FALSE,"601";#N/A,#N/A,FALSE,"602";#N/A,#N/A,FALSE,"603";#N/A,#N/A,FALSE,"604";#N/A,#N/A,FALSE,"701";#N/A,#N/A,FALSE,"702";#N/A,#N/A,FALSE,"703";#N/A,#N/A,FALSE,"704";#N/A,#N/A,FALSE,"801";#N/A,#N/A,FALSE,"802";#N/A,#N/A,FALSE,"803";#N/A,#N/A,FALSE,"804"}</definedName>
    <definedName name="Per_Inc_2nd_Interim">[32]Sheet3!$C$2</definedName>
    <definedName name="pivot" localSheetId="6">#REF!</definedName>
    <definedName name="pivot">#REF!</definedName>
    <definedName name="PivotData" localSheetId="6">#REF!</definedName>
    <definedName name="PivotData">#REF!</definedName>
    <definedName name="PL_EDSERVICES" localSheetId="6">'[8]Admin-Facilities Assumptions'!#REF!</definedName>
    <definedName name="PL_EDSERVICES">'[8]Admin-Facilities Assumptions'!#REF!</definedName>
    <definedName name="PL_TECHSERVICES" localSheetId="6">'[8]Admin-Facilities Assumptions'!#REF!</definedName>
    <definedName name="PL_TECHSERVICES">'[8]Admin-Facilities Assumptions'!#REF!</definedName>
    <definedName name="PLRollup" localSheetId="6">'[33]Insight Budget Temp'!$H$14:$S$19,'[33]Insight Budget Temp'!$H$25:$S$29,'[33]Insight Budget Temp'!$H$37:$S$57</definedName>
    <definedName name="PLRollup">'[33]Insight Budget Temp'!$H$14:$S$19,'[33]Insight Budget Temp'!$H$25:$S$29,'[33]Insight Budget Temp'!$H$37:$S$57</definedName>
    <definedName name="_xlnm.Print_Area" localSheetId="2">'Adopted Budget Detail'!$A$1:$N$160</definedName>
    <definedName name="_xlnm.Print_Area" localSheetId="5">Cashflow!$B$1:$S$53</definedName>
    <definedName name="_xlnm.Print_Area" localSheetId="0">Certification!$A$1:$P$52</definedName>
    <definedName name="_xlnm.Print_Area" localSheetId="3">MYP!$A$1:$J$165</definedName>
    <definedName name="_xlnm.Print_Area" localSheetId="4">'MYP Assumptions'!$B$2:$M$26</definedName>
    <definedName name="_xlnm.Print_Area" localSheetId="1">Summary!$B$2:$M$70</definedName>
    <definedName name="_xlnm.Print_Area" localSheetId="6">Titles!$A$1:$F$26</definedName>
    <definedName name="_xlnm.Print_Titles" localSheetId="2">'Adopted Budget Detail'!$1:$20</definedName>
    <definedName name="_xlnm.Print_Titles" localSheetId="5">Cashflow!$C:$D,Cashflow!$7:$16</definedName>
    <definedName name="_xlnm.Print_Titles" localSheetId="3">MYP!$1:$20</definedName>
    <definedName name="_xlnm.Print_Titles" localSheetId="1">Summary!$2:$18</definedName>
    <definedName name="prod" localSheetId="6">'[17]Lookup Tables'!#REF!</definedName>
    <definedName name="prod">'[17]Lookup Tables'!#REF!</definedName>
    <definedName name="product" localSheetId="6">'[5]Lookup Tables'!$M$4:$M$294</definedName>
    <definedName name="product">'[5]Lookup Tables'!$M$4:$M$294</definedName>
    <definedName name="producttable" localSheetId="6">#REF!</definedName>
    <definedName name="producttable">#REF!</definedName>
    <definedName name="PSWSeries_3_2_Values" hidden="1">[34]Calculations!#REF!</definedName>
    <definedName name="qqq" hidden="1">'[3]R&amp;R'!#REF!</definedName>
    <definedName name="qry_08_09_AdjSchLvl___Dist___LFs">#REF!</definedName>
    <definedName name="qry_may_7_master_IV_16_programs">#REF!</definedName>
    <definedName name="qryAggreLFCS_NonCharter_SchLev">#REF!</definedName>
    <definedName name="qryChartersActive">#REF!</definedName>
    <definedName name="qryFed_File_District_Level_no_DFCS">#REF!</definedName>
    <definedName name="qryFED_LFCS_NonCharters_aggreDistLev">#REF!</definedName>
    <definedName name="qryFED_LFCS_NonCharters_AggreLEALev">#REF!</definedName>
    <definedName name="qryPubschls">#REF!</definedName>
    <definedName name="QryReorgedDistricts">#REF!</definedName>
    <definedName name="qwe" localSheetId="6" hidden="1">{"Income",#N/A,FALSE,"income";"Sales",#N/A,FALSE,"income";"Critical",#N/A,FALSE,"income";"Market",#N/A,FALSE,"Market";"Returns",#N/A,FALSE,"returns";"Balance",#N/A,FALSE,"balance";"Cash Flow",#N/A,FALSE,"balance"}</definedName>
    <definedName name="qwe" hidden="1">{"Income",#N/A,FALSE,"income";"Sales",#N/A,FALSE,"income";"Critical",#N/A,FALSE,"income";"Market",#N/A,FALSE,"Market";"Returns",#N/A,FALSE,"returns";"Balance",#N/A,FALSE,"balance";"Cash Flow",#N/A,FALSE,"balance"}</definedName>
    <definedName name="random" localSheetId="6" hidden="1">#REF!</definedName>
    <definedName name="random" hidden="1">#REF!</definedName>
    <definedName name="range_value" localSheetId="6">#REF!</definedName>
    <definedName name="range_value">#REF!</definedName>
    <definedName name="Reg_data" localSheetId="6">OFFSET([35]Reg_data!$A$1,0,0,COUNTA([35]Reg_data!$A$1:$A$65536),COUNTA([35]Reg_data!$A$1:$IV$1))</definedName>
    <definedName name="Reg_data">OFFSET([35]Reg_data!$A$1,0,0,COUNTA([35]Reg_data!$A$1:$A$65536),COUNTA([35]Reg_data!$A$1:$IV$1))</definedName>
    <definedName name="reverse" localSheetId="6">'[5]other lists'!$C$1:$C$2</definedName>
    <definedName name="reverse">'[5]other lists'!$C$1:$C$2</definedName>
    <definedName name="RevType">'[11]Rev Type'!$A$1:$B$24</definedName>
    <definedName name="Rollup" localSheetId="6">'[33]Insight Budget Temp'!$H$14:$S$19,'[33]Insight Budget Temp'!$H$25:$S$29</definedName>
    <definedName name="Rollup">'[33]Insight Budget Temp'!$H$14:$S$19,'[33]Insight Budget Temp'!$H$25:$S$29</definedName>
    <definedName name="RunRate_FTS" localSheetId="6">[36]Lookups!$E$30</definedName>
    <definedName name="RunRate_FTS">[36]Lookups!$E$30</definedName>
    <definedName name="ryan" localSheetId="6" hidden="1">#REF!</definedName>
    <definedName name="ryan" hidden="1">#REF!</definedName>
    <definedName name="s" localSheetId="6">#REF!</definedName>
    <definedName name="s">#REF!</definedName>
    <definedName name="SAPBEXrevision">2</definedName>
    <definedName name="SAPBEXsysID">"PBW"</definedName>
    <definedName name="SAPBEXwbID">"3XEUAYA7IG9XEWFAMM9HC9V0U"</definedName>
    <definedName name="SchoolDetailExpanded">#REF!</definedName>
    <definedName name="SchoolDetailExpanded2">#REF!</definedName>
    <definedName name="SchoolIDs">'[11]School IDs'!$1:$1048576</definedName>
    <definedName name="SchoolNames">'[11]School Names'!$A:$B</definedName>
    <definedName name="sd" localSheetId="6" hidden="1">{#N/A,#N/A,TRUE,"DCF Summary (2)";#N/A,#N/A,TRUE,"DCF Summary";#N/A,"Middle Case Drivers",TRUE,"DCF"}</definedName>
    <definedName name="sd" hidden="1">{#N/A,#N/A,TRUE,"DCF Summary (2)";#N/A,#N/A,TRUE,"DCF Summary";#N/A,"Middle Case Drivers",TRUE,"DCF"}</definedName>
    <definedName name="sdasd" localSheetId="6" hidden="1">#REF!</definedName>
    <definedName name="sdasd" hidden="1">#REF!</definedName>
    <definedName name="sdf" localSheetId="6" hidden="1">{#N/A,#N/A,TRUE,"DCF Summary (2)";#N/A,#N/A,TRUE,"DCF Summary";#N/A,"Middle Case Drivers",TRUE,"DCF"}</definedName>
    <definedName name="sdf" hidden="1">{#N/A,#N/A,TRUE,"DCF Summary (2)";#N/A,#N/A,TRUE,"DCF Summary";#N/A,"Middle Case Drivers",TRUE,"DCF"}</definedName>
    <definedName name="sdfa" localSheetId="6" hidden="1">{#N/A,#N/A,TRUE,"DCF Summary (2)";#N/A,#N/A,TRUE,"DCF Summary";#N/A,"Middle Case Drivers",TRUE,"DCF"}</definedName>
    <definedName name="sdfa" hidden="1">{#N/A,#N/A,TRUE,"DCF Summary (2)";#N/A,#N/A,TRUE,"DCF Summary";#N/A,"Middle Case Drivers",TRUE,"DCF"}</definedName>
    <definedName name="sdfasdf" localSheetId="6" hidden="1">{#N/A,#N/A,TRUE,"DCF Summary (2)";#N/A,#N/A,TRUE,"DCF Summary";#N/A,"Middle Case Drivers",TRUE,"DCF"}</definedName>
    <definedName name="sdfasdf" hidden="1">{#N/A,#N/A,TRUE,"DCF Summary (2)";#N/A,#N/A,TRUE,"DCF Summary";#N/A,"Middle Case Drivers",TRUE,"DCF"}</definedName>
    <definedName name="sdfd" localSheetId="6" hidden="1">#REF!</definedName>
    <definedName name="sdfd" hidden="1">#REF!</definedName>
    <definedName name="sdfgdsggfsg" localSheetId="6" hidden="1">{#N/A,#N/A,TRUE,"DCF Summary (2)";#N/A,#N/A,TRUE,"DCF Summary";#N/A,"Middle Case Drivers",TRUE,"DCF"}</definedName>
    <definedName name="sdfgdsggfsg" hidden="1">{#N/A,#N/A,TRUE,"DCF Summary (2)";#N/A,#N/A,TRUE,"DCF Summary";#N/A,"Middle Case Drivers",TRUE,"DCF"}</definedName>
    <definedName name="sdfgfds" localSheetId="6" hidden="1">{#N/A,#N/A,TRUE,"DCF Summary (2)";#N/A,#N/A,TRUE,"DCF Summary";#N/A,"Middle Case Drivers",TRUE,"DCF"}</definedName>
    <definedName name="sdfgfds" hidden="1">{#N/A,#N/A,TRUE,"DCF Summary (2)";#N/A,#N/A,TRUE,"DCF Summary";#N/A,"Middle Case Drivers",TRUE,"DCF"}</definedName>
    <definedName name="sdfgsdfg" localSheetId="6" hidden="1">{#N/A,#N/A,TRUE,"DCF Summary (2)";#N/A,#N/A,TRUE,"DCF Summary";#N/A,"Middle Case Drivers",TRUE,"DCF"}</definedName>
    <definedName name="sdfgsdfg" hidden="1">{#N/A,#N/A,TRUE,"DCF Summary (2)";#N/A,#N/A,TRUE,"DCF Summary";#N/A,"Middle Case Drivers",TRUE,"DCF"}</definedName>
    <definedName name="sdfgsdg" localSheetId="6" hidden="1">{#N/A,#N/A,TRUE,"DCF Summary (2)";#N/A,#N/A,TRUE,"DCF Summary";#N/A,"Middle Case Drivers",TRUE,"DCF"}</definedName>
    <definedName name="sdfgsdg" hidden="1">{#N/A,#N/A,TRUE,"DCF Summary (2)";#N/A,#N/A,TRUE,"DCF Summary";#N/A,"Middle Case Drivers",TRUE,"DCF"}</definedName>
    <definedName name="sdfsd" localSheetId="6" hidden="1">{#N/A,#N/A,TRUE,"DCF Summary (2)";#N/A,#N/A,TRUE,"DCF Summary";#N/A,"Middle Case Drivers",TRUE,"DCF"}</definedName>
    <definedName name="sdfsd" hidden="1">{#N/A,#N/A,TRUE,"DCF Summary (2)";#N/A,#N/A,TRUE,"DCF Summary";#N/A,"Middle Case Drivers",TRUE,"DCF"}</definedName>
    <definedName name="sdfsdfsdf" localSheetId="6" hidden="1">{#N/A,#N/A,TRUE,"DCF Summary (2)";#N/A,#N/A,TRUE,"DCF Summary";#N/A,"Middle Case Drivers",TRUE,"DCF"}</definedName>
    <definedName name="sdfsdfsdf" hidden="1">{#N/A,#N/A,TRUE,"DCF Summary (2)";#N/A,#N/A,TRUE,"DCF Summary";#N/A,"Middle Case Drivers",TRUE,"DCF"}</definedName>
    <definedName name="sdfstf" localSheetId="6" hidden="1">{#N/A,#N/A,TRUE,"DCF Summary (2)";#N/A,#N/A,TRUE,"DCF Summary";#N/A,"Middle Case Drivers",TRUE,"DCF"}</definedName>
    <definedName name="sdfstf" hidden="1">{#N/A,#N/A,TRUE,"DCF Summary (2)";#N/A,#N/A,TRUE,"DCF Summary";#N/A,"Middle Case Drivers",TRUE,"DCF"}</definedName>
    <definedName name="sds" localSheetId="6">#REF!</definedName>
    <definedName name="sds">#REF!</definedName>
    <definedName name="SectionA2Total">'[6]Alternative Form'!$H$227</definedName>
    <definedName name="ServerName">#REF!</definedName>
    <definedName name="sfdg" localSheetId="6" hidden="1">{#N/A,#N/A,TRUE,"DCF Summary (2)";#N/A,#N/A,TRUE,"DCF Summary";#N/A,"Middle Case Drivers",TRUE,"DCF"}</definedName>
    <definedName name="sfdg" hidden="1">{#N/A,#N/A,TRUE,"DCF Summary (2)";#N/A,#N/A,TRUE,"DCF Summary";#N/A,"Middle Case Drivers",TRUE,"DCF"}</definedName>
    <definedName name="sfg" hidden="1">#REF!</definedName>
    <definedName name="sh" hidden="1">#REF!</definedName>
    <definedName name="SocialCost">[37]Assumptions!$B$68</definedName>
    <definedName name="SOURCENAME">'[38]Student Assumptions'!$C$56</definedName>
    <definedName name="SP_Extract" localSheetId="6">'[14]Staffing Plan Details'!#REF!</definedName>
    <definedName name="SP_Extract">'[14]Staffing Plan Details'!#REF!</definedName>
    <definedName name="sped" localSheetId="6">#REF!</definedName>
    <definedName name="sped">#REF!</definedName>
    <definedName name="SpedFormulas" localSheetId="6">'[7]Sped Wages &amp; Salaries'!#REF!</definedName>
    <definedName name="SpedFormulas">'[7]Sped Wages &amp; Salaries'!#REF!</definedName>
    <definedName name="spedmt" localSheetId="6">#REF!</definedName>
    <definedName name="spedmt">#REF!</definedName>
    <definedName name="SPEDOTHERPCT" localSheetId="6">'[8]Student Assumptions'!#REF!</definedName>
    <definedName name="SPEDOTHERPCT">'[8]Student Assumptions'!#REF!</definedName>
    <definedName name="SpEdpivot" localSheetId="6">#REF!</definedName>
    <definedName name="SpEdpivot">#REF!</definedName>
    <definedName name="StartColumnIndex" localSheetId="6">#REF!</definedName>
    <definedName name="StartColumnIndex">#REF!</definedName>
    <definedName name="StartColumnRowIndex" localSheetId="6">#REF!</definedName>
    <definedName name="StartColumnRowIndex">#REF!</definedName>
    <definedName name="StartRowLineItemIndex">#REF!</definedName>
    <definedName name="ste">'[1]K12 Assumptions'!#REF!</definedName>
    <definedName name="STUDENT_COMPUTER_COST_K12" localSheetId="6">'[8]Computer Pages'!#REF!</definedName>
    <definedName name="STUDENT_COMPUTER_COST_K12">'[8]Computer Pages'!#REF!</definedName>
    <definedName name="STUDENTISP_K12COST" localSheetId="6">'[8]K12 Assumptions'!#REF!</definedName>
    <definedName name="STUDENTISP_K12COST">'[8]K12 Assumptions'!#REF!</definedName>
    <definedName name="STUDENTS_AVG_FULLDAY_TOTAL_COMPUTERELIGIBLE" localSheetId="6">[8]Drivers!#REF!</definedName>
    <definedName name="STUDENTS_AVG_FULLDAY_TOTAL_COMPUTERELIGIBLE">[8]Drivers!#REF!</definedName>
    <definedName name="SubsToDateLkup" localSheetId="6">[30]LkUps!$H$6:$I$18</definedName>
    <definedName name="SubsToDateLkup">[30]LkUps!$H$6:$I$18</definedName>
    <definedName name="SUMMARY" localSheetId="6">'[39]district disk'!#REF!</definedName>
    <definedName name="SUMMARY">'[39]district disk'!#REF!</definedName>
    <definedName name="summer" localSheetId="6" hidden="1">{#N/A,#N/A,FALSE,"Lesson Summary";#N/A,#N/A,FALSE,"601";#N/A,#N/A,FALSE,"602";#N/A,#N/A,FALSE,"603";#N/A,#N/A,FALSE,"604";#N/A,#N/A,FALSE,"701";#N/A,#N/A,FALSE,"702";#N/A,#N/A,FALSE,"703";#N/A,#N/A,FALSE,"704";#N/A,#N/A,FALSE,"801";#N/A,#N/A,FALSE,"802";#N/A,#N/A,FALSE,"803";#N/A,#N/A,FALSE,"804"}</definedName>
    <definedName name="summer" hidden="1">{#N/A,#N/A,FALSE,"Lesson Summary";#N/A,#N/A,FALSE,"601";#N/A,#N/A,FALSE,"602";#N/A,#N/A,FALSE,"603";#N/A,#N/A,FALSE,"604";#N/A,#N/A,FALSE,"701";#N/A,#N/A,FALSE,"702";#N/A,#N/A,FALSE,"703";#N/A,#N/A,FALSE,"704";#N/A,#N/A,FALSE,"801";#N/A,#N/A,FALSE,"802";#N/A,#N/A,FALSE,"803";#N/A,#N/A,FALSE,"804"}</definedName>
    <definedName name="summer1" localSheetId="6" hidden="1">{#N/A,#N/A,FALSE,"Lesson Summary";#N/A,#N/A,FALSE,"601";#N/A,#N/A,FALSE,"602";#N/A,#N/A,FALSE,"603";#N/A,#N/A,FALSE,"604";#N/A,#N/A,FALSE,"701";#N/A,#N/A,FALSE,"702";#N/A,#N/A,FALSE,"703";#N/A,#N/A,FALSE,"704";#N/A,#N/A,FALSE,"801";#N/A,#N/A,FALSE,"802";#N/A,#N/A,FALSE,"803";#N/A,#N/A,FALSE,"804"}</definedName>
    <definedName name="summer1" hidden="1">{#N/A,#N/A,FALSE,"Lesson Summary";#N/A,#N/A,FALSE,"601";#N/A,#N/A,FALSE,"602";#N/A,#N/A,FALSE,"603";#N/A,#N/A,FALSE,"604";#N/A,#N/A,FALSE,"701";#N/A,#N/A,FALSE,"702";#N/A,#N/A,FALSE,"703";#N/A,#N/A,FALSE,"704";#N/A,#N/A,FALSE,"801";#N/A,#N/A,FALSE,"802";#N/A,#N/A,FALSE,"803";#N/A,#N/A,FALSE,"804"}</definedName>
    <definedName name="T" hidden="1">#REF!</definedName>
    <definedName name="Table_of_Contents" localSheetId="6">#REF!</definedName>
    <definedName name="Table_of_Contents">#REF!</definedName>
    <definedName name="TableName">"Dummy"</definedName>
    <definedName name="tbd" localSheetId="6">'[5]Lookup Tables'!$S$4:$S$13</definedName>
    <definedName name="tbd">'[5]Lookup Tables'!$S$4:$S$13</definedName>
    <definedName name="tbdtable" localSheetId="6">#REF!</definedName>
    <definedName name="tbdtable">#REF!</definedName>
    <definedName name="tbl_Agg" localSheetId="6">'[40]Field Key'!$M$25:$M$31</definedName>
    <definedName name="tbl_Agg">'[40]Field Key'!$M$25:$M$31</definedName>
    <definedName name="tbl_DataType" localSheetId="6">'[40]Field Key'!$H$25:$H$31</definedName>
    <definedName name="tbl_DataType">'[40]Field Key'!$H$25:$H$31</definedName>
    <definedName name="tbl_DatStor" localSheetId="6">'[40]Field Key'!$J$25:$J$31</definedName>
    <definedName name="tbl_DatStor">'[40]Field Key'!$J$25:$J$31</definedName>
    <definedName name="tbl_oper" localSheetId="6">'[40]Field Key'!$C$25:$C$31</definedName>
    <definedName name="tbl_oper">'[40]Field Key'!$C$25:$C$31</definedName>
    <definedName name="tbl_PlanType" localSheetId="6">'[40]Field Key'!$L$25:$L$26</definedName>
    <definedName name="tbl_PlanType">'[40]Field Key'!$L$25:$L$26</definedName>
    <definedName name="teacher" localSheetId="6">#REF!</definedName>
    <definedName name="teacher">#REF!</definedName>
    <definedName name="TEACHER_COMPUTER_BILL" localSheetId="6">'[8]Computer Pages'!#REF!</definedName>
    <definedName name="TEACHER_COMPUTER_BILL">'[8]Computer Pages'!#REF!</definedName>
    <definedName name="Teacher_Name" localSheetId="6">'[41]Assignment Summary'!#REF!</definedName>
    <definedName name="Teacher_Name">'[41]Assignment Summary'!#REF!</definedName>
    <definedName name="TEACHERISP_K12COST">'[8]K12 Assumptions'!#REF!</definedName>
    <definedName name="teachers" localSheetId="6">#REF!</definedName>
    <definedName name="teachers">#REF!</definedName>
    <definedName name="TEACHERS_TOTAL_FULL_INCREMENTAL" localSheetId="6">[8]Drivers!#REF!</definedName>
    <definedName name="TEACHERS_TOTAL_FULL_INCREMENTAL">[8]Drivers!#REF!</definedName>
    <definedName name="TECHSERVICES" localSheetId="6">'[8]Admin-Facilities Assumptions'!#REF!</definedName>
    <definedName name="TECHSERVICES">'[8]Admin-Facilities Assumptions'!#REF!</definedName>
    <definedName name="TempAdj" localSheetId="6">#REF!</definedName>
    <definedName name="TempAdj">#REF!</definedName>
    <definedName name="test" localSheetId="6">#REF!</definedName>
    <definedName name="test">#REF!</definedName>
    <definedName name="TEST_A" localSheetId="6">'[1]Computer Pages'!#REF!</definedName>
    <definedName name="TEST_A">'[1]Computer Pages'!#REF!</definedName>
    <definedName name="test1" localSheetId="6" hidden="1">{"Cash Flow",#N/A,FALSE,"Cash Flow"}</definedName>
    <definedName name="test1" hidden="1">{"Cash Flow",#N/A,FALSE,"Cash Flow"}</definedName>
    <definedName name="TextRefCopyRangeCount" hidden="1">1</definedName>
    <definedName name="TF">'[13]Business Function Master List'!#REF!</definedName>
    <definedName name="TH">'[13]Business Function Master List'!#REF!</definedName>
    <definedName name="Timeline" localSheetId="6" hidden="1">{"Income",#N/A,FALSE,"income";"Sales",#N/A,FALSE,"income";"Critical",#N/A,FALSE,"income";"Market",#N/A,FALSE,"Market";"Returns",#N/A,FALSE,"returns";"Balance",#N/A,FALSE,"balance";"Cash Flow",#N/A,FALSE,"balance"}</definedName>
    <definedName name="Timeline" hidden="1">{"Income",#N/A,FALSE,"income";"Sales",#N/A,FALSE,"income";"Critical",#N/A,FALSE,"income";"Market",#N/A,FALSE,"Market";"Returns",#N/A,FALSE,"returns";"Balance",#N/A,FALSE,"balance";"Cash Flow",#N/A,FALSE,"balance"}</definedName>
    <definedName name="tix_rev_ebita" localSheetId="6" hidden="1">{#N/A,#N/A,TRUE,"DCF Summary (2)";#N/A,#N/A,TRUE,"DCF Summary";#N/A,"Middle Case Drivers",TRUE,"DCF"}</definedName>
    <definedName name="tix_rev_ebita" hidden="1">{#N/A,#N/A,TRUE,"DCF Summary (2)";#N/A,#N/A,TRUE,"DCF Summary";#N/A,"Middle Case Drivers",TRUE,"DCF"}</definedName>
    <definedName name="TLRI">'[13]Business Function Master List'!#REF!</definedName>
    <definedName name="TravelAdj">'[20]T &amp; E'!$B$16:$M$16,'[20]T &amp; E'!$B$20:$M$20,'[20]T &amp; E'!$B$24:$M$24,'[20]T &amp; E'!$B$28:$M$28,'[20]T &amp; E'!$B$32:$M$32,'[20]T &amp; E'!$B$35:$M$35</definedName>
    <definedName name="TravelTypes">'[42]Travel Assumptions'!$V$16:$W$44</definedName>
    <definedName name="TS" localSheetId="6">'[13]Business Function Master List'!#REF!</definedName>
    <definedName name="TS">'[13]Business Function Master List'!#REF!</definedName>
    <definedName name="TT" localSheetId="6">#REF!</definedName>
    <definedName name="TT">#REF!</definedName>
    <definedName name="TTA" localSheetId="6">'[13]Business Function Master List'!#REF!</definedName>
    <definedName name="TTA">'[13]Business Function Master List'!#REF!</definedName>
    <definedName name="TTC" localSheetId="6">'[13]Business Function Master List'!#REF!</definedName>
    <definedName name="TTC">'[13]Business Function Master List'!#REF!</definedName>
    <definedName name="tttt" localSheetId="6" hidden="1">{#N/A,#N/A,TRUE,"DCF Summary (2)";#N/A,#N/A,TRUE,"DCF Summary";#N/A,"Middle Case Drivers",TRUE,"DCF"}</definedName>
    <definedName name="tttt" hidden="1">{#N/A,#N/A,TRUE,"DCF Summary (2)";#N/A,#N/A,TRUE,"DCF Summary";#N/A,"Middle Case Drivers",TRUE,"DCF"}</definedName>
    <definedName name="TW" localSheetId="6" hidden="1">{#N/A,#N/A,TRUE,"DCF Summary (2)";#N/A,#N/A,TRUE,"DCF Summary";#N/A,"Middle Case Drivers",TRUE,"DCF"}</definedName>
    <definedName name="TW" hidden="1">{#N/A,#N/A,TRUE,"DCF Summary (2)";#N/A,#N/A,TRUE,"DCF Summary";#N/A,"Middle Case Drivers",TRUE,"DCF"}</definedName>
    <definedName name="Unrestricted" localSheetId="6">[18]Display!#REF!</definedName>
    <definedName name="Unrestricted">[18]Display!#REF!</definedName>
    <definedName name="USF" localSheetId="6">#REF!</definedName>
    <definedName name="USF">#REF!</definedName>
    <definedName name="uy" hidden="1">#REF!</definedName>
    <definedName name="vendor" localSheetId="6">#REF!</definedName>
    <definedName name="vendor">#REF!</definedName>
    <definedName name="vital5" localSheetId="6">#REF!</definedName>
    <definedName name="vital5">#REF!</definedName>
    <definedName name="w">#REF!</definedName>
    <definedName name="w23r" localSheetId="6" hidden="1">{"Cash Flow",#N/A,FALSE,"Cash Flow"}</definedName>
    <definedName name="w23r" hidden="1">{"Cash Flow",#N/A,FALSE,"Cash Flow"}</definedName>
    <definedName name="wd" localSheetId="6" hidden="1">#REF!</definedName>
    <definedName name="wd" hidden="1">#REF!</definedName>
    <definedName name="wd_data" localSheetId="6">OFFSET([35]wd_data!$A$1,0,0,COUNTA([35]wd_data!$A$1:$A$65536),COUNTA([35]wd_data!$A$1:$IV$1))</definedName>
    <definedName name="wd_data">OFFSET([35]wd_data!$A$1,0,0,COUNTA([35]wd_data!$A$1:$A$65536),COUNTA([35]wd_data!$A$1:$IV$1))</definedName>
    <definedName name="wdwd" localSheetId="6">#REF!</definedName>
    <definedName name="wdwd">#REF!</definedName>
    <definedName name="wef" localSheetId="6" hidden="1">{"Cash Flow",#N/A,FALSE,"Cash Flow"}</definedName>
    <definedName name="wef" hidden="1">{"Cash Flow",#N/A,FALSE,"Cash Flow"}</definedName>
    <definedName name="wefr" localSheetId="6" hidden="1">{"Income",#N/A,FALSE,"Earnings";"Critical Measures",#N/A,FALSE,"Earnings";"Balance",#N/A,FALSE,"Balance";"Cash Flow",#N/A,FALSE,"Balance";"Market",#N/A,FALSE,"Market";"Returns",#N/A,FALSE,"Returns"}</definedName>
    <definedName name="wefr" hidden="1">{"Income",#N/A,FALSE,"Earnings";"Critical Measures",#N/A,FALSE,"Earnings";"Balance",#N/A,FALSE,"Balance";"Cash Flow",#N/A,FALSE,"Balance";"Market",#N/A,FALSE,"Market";"Returns",#N/A,FALSE,"Returns"}</definedName>
    <definedName name="wer" localSheetId="6" hidden="1">{"Income",#N/A,FALSE,"income";"Critical",#N/A,FALSE,"income";"Balance",#N/A,FALSE,"Balance";"Cash Flow",#N/A,FALSE,"Balance";"Returns",#N/A,FALSE,"Returns";"Market",#N/A,FALSE,"Market"}</definedName>
    <definedName name="wer" hidden="1">{"Income",#N/A,FALSE,"income";"Critical",#N/A,FALSE,"income";"Balance",#N/A,FALSE,"Balance";"Cash Flow",#N/A,FALSE,"Balance";"Returns",#N/A,FALSE,"Returns";"Market",#N/A,FALSE,"Market"}</definedName>
    <definedName name="what" localSheetId="6" hidden="1">#REF!</definedName>
    <definedName name="what" hidden="1">#REF!</definedName>
    <definedName name="whatever" localSheetId="6" hidden="1">#REF!</definedName>
    <definedName name="whatever" hidden="1">#REF!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6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1" localSheetId="6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Base_Middle_Drivers." localSheetId="6" hidden="1">{#N/A,#N/A,TRUE,"DCF Summary (2)";#N/A,#N/A,TRUE,"DCF Summary";#N/A,"Middle Case Drivers",TRUE,"DCF"}</definedName>
    <definedName name="wrn.Base_Middle_Drivers." hidden="1">{#N/A,#N/A,TRUE,"DCF Summary (2)";#N/A,#N/A,TRUE,"DCF Summary";#N/A,"Middle Case Drivers",TRUE,"DCF"}</definedName>
    <definedName name="wrn.Board." localSheetId="6" hidden="1">{#N/A,#N/A,TRUE,"TOC";#N/A,#N/A,TRUE,"Results";#N/A,#N/A,TRUE,"Variance Analysis";#N/A,#N/A,TRUE,"Key Overview";#N/A,#N/A,TRUE,"Key Overview Per Ticket";#N/A,#N/A,TRUE,"Cash Flow";#N/A,#N/A,TRUE,"Balance Sheet";#N/A,#N/A,TRUE,"Forecast";#N/A,#N/A,TRUE,"Forecast-Tickets";#N/A,#N/A,TRUE,"Forecast-Revenue";#N/A,#N/A,TRUE,"Forecast-Direct";#N/A,#N/A,TRUE,"Forecast-Indirect";#N/A,#N/A,TRUE,"Forecast - EBITDA";#N/A,#N/A,TRUE,"Csh Flow Proj";#N/A,#N/A,TRUE,"RankMTD";#N/A,#N/A,TRUE,"Head Count";#N/A,#N/A,TRUE,"Call Centre";#N/A,#N/A,TRUE,"Related";#N/A,#N/A,TRUE,"MbyM";#N/A,#N/A,TRUE,"Ticket # Consol";#N/A,#N/A,TRUE,"Ticket-Melb";#N/A,#N/A,TRUE,"Ticket-Syd";#N/A,#N/A,TRUE,"Ticket-BNE";#N/A,#N/A,TRUE,"Ticket-Perth";#N/A,#N/A,TRUE,"Rev Consol";#N/A,#N/A,TRUE,"Rev Melb";#N/A,#N/A,TRUE,"Rev Syd";#N/A,#N/A,TRUE,"Rev BNE";#N/A,#N/A,TRUE,"Rev Perth";#N/A,#N/A,TRUE,"Costs Consol";#N/A,#N/A,TRUE,"Direct Costs X State";#N/A,#N/A,TRUE,"InDirect Costs"}</definedName>
    <definedName name="wrn.Board." hidden="1">{#N/A,#N/A,TRUE,"TOC";#N/A,#N/A,TRUE,"Results";#N/A,#N/A,TRUE,"Variance Analysis";#N/A,#N/A,TRUE,"Key Overview";#N/A,#N/A,TRUE,"Key Overview Per Ticket";#N/A,#N/A,TRUE,"Cash Flow";#N/A,#N/A,TRUE,"Balance Sheet";#N/A,#N/A,TRUE,"Forecast";#N/A,#N/A,TRUE,"Forecast-Tickets";#N/A,#N/A,TRUE,"Forecast-Revenue";#N/A,#N/A,TRUE,"Forecast-Direct";#N/A,#N/A,TRUE,"Forecast-Indirect";#N/A,#N/A,TRUE,"Forecast - EBITDA";#N/A,#N/A,TRUE,"Csh Flow Proj";#N/A,#N/A,TRUE,"RankMTD";#N/A,#N/A,TRUE,"Head Count";#N/A,#N/A,TRUE,"Call Centre";#N/A,#N/A,TRUE,"Related";#N/A,#N/A,TRUE,"MbyM";#N/A,#N/A,TRUE,"Ticket # Consol";#N/A,#N/A,TRUE,"Ticket-Melb";#N/A,#N/A,TRUE,"Ticket-Syd";#N/A,#N/A,TRUE,"Ticket-BNE";#N/A,#N/A,TRUE,"Ticket-Perth";#N/A,#N/A,TRUE,"Rev Consol";#N/A,#N/A,TRUE,"Rev Melb";#N/A,#N/A,TRUE,"Rev Syd";#N/A,#N/A,TRUE,"Rev BNE";#N/A,#N/A,TRUE,"Rev Perth";#N/A,#N/A,TRUE,"Costs Consol";#N/A,#N/A,TRUE,"Direct Costs X State";#N/A,#N/A,TRUE,"InDirect Costs"}</definedName>
    <definedName name="wrn.Board._.Summary." localSheetId="6" hidden="1">{#N/A,#N/A,TRUE,"TOC";#N/A,#N/A,TRUE,"Results";#N/A,#N/A,TRUE,"Variance Analysis";#N/A,#N/A,TRUE,"Key Overview";#N/A,#N/A,TRUE,"Key Overview Per Ticket";#N/A,#N/A,TRUE,"Cash Flow";#N/A,#N/A,TRUE,"Balance Sheet";#N/A,#N/A,TRUE,"Forecast";#N/A,#N/A,TRUE,"Forecast-Tickets";#N/A,#N/A,TRUE,"Forecast-Revenue";#N/A,#N/A,TRUE,"Forecast-Direct";#N/A,#N/A,TRUE,"Forecast-Indirect";#N/A,#N/A,TRUE,"Forecast - EBITDA";#N/A,#N/A,TRUE,"Csh Flow Proj";#N/A,#N/A,TRUE,"RankMTD";#N/A,#N/A,TRUE,"Head Count";#N/A,#N/A,TRUE,"Call Centre";#N/A,#N/A,TRUE,"Related"}</definedName>
    <definedName name="wrn.Board._.Summary." hidden="1">{#N/A,#N/A,TRUE,"TOC";#N/A,#N/A,TRUE,"Results";#N/A,#N/A,TRUE,"Variance Analysis";#N/A,#N/A,TRUE,"Key Overview";#N/A,#N/A,TRUE,"Key Overview Per Ticket";#N/A,#N/A,TRUE,"Cash Flow";#N/A,#N/A,TRUE,"Balance Sheet";#N/A,#N/A,TRUE,"Forecast";#N/A,#N/A,TRUE,"Forecast-Tickets";#N/A,#N/A,TRUE,"Forecast-Revenue";#N/A,#N/A,TRUE,"Forecast-Direct";#N/A,#N/A,TRUE,"Forecast-Indirect";#N/A,#N/A,TRUE,"Forecast - EBITDA";#N/A,#N/A,TRUE,"Csh Flow Proj";#N/A,#N/A,TRUE,"RankMTD";#N/A,#N/A,TRUE,"Head Count";#N/A,#N/A,TRUE,"Call Centre";#N/A,#N/A,TRUE,"Related"}</definedName>
    <definedName name="wrn.Cost._.Report." localSheetId="6" hidden="1">{"Cost View",#N/A,TRUE,"CP Staffing"}</definedName>
    <definedName name="wrn.Cost._.Report." hidden="1">{"Cost View",#N/A,TRUE,"CP Staffing"}</definedName>
    <definedName name="wrn.Cost._.Report._1" localSheetId="6" hidden="1">{"Cost View",#N/A,TRUE,"CP Staffing"}</definedName>
    <definedName name="wrn.Cost._.Report._1" hidden="1">{"Cost View",#N/A,TRUE,"CP Staffing"}</definedName>
    <definedName name="wrn.Cost._.Report._2" localSheetId="6" hidden="1">{"Cost View",#N/A,TRUE,"CP Staffing"}</definedName>
    <definedName name="wrn.Cost._.Report._2" hidden="1">{"Cost View",#N/A,TRUE,"CP Staffing"}</definedName>
    <definedName name="wrn.Cost._.Report._3" localSheetId="6" hidden="1">{"Cost View",#N/A,TRUE,"CP Staffing"}</definedName>
    <definedName name="wrn.Cost._.Report._3" hidden="1">{"Cost View",#N/A,TRUE,"CP Staffing"}</definedName>
    <definedName name="wrn.EntireModel." localSheetId="6" hidden="1">{"cvr",#N/A,FALSE,"CVR";"sum",#N/A,FALSE,"SUM";"obal",#N/A,FALSE,"OBAL";#N/A,#N/A,FALSE,"INC1";#N/A,#N/A,FALSE,"INC2";"bal1",#N/A,FALSE,"BAL1";"inc",#N/A,FALSE,"INC";"bal",#N/A,FALSE,"BAL";"cash",#N/A,FALSE,"CASH";"debt",#N/A,FALSE,"DEBT";"eqty",#N/A,FALSE,"EQTY";"tax",#N/A,FALSE,"TAX";"depr",#N/A,FALSE,"DEPR";#N/A,#N/A,FALSE,"IRR";"strip1",#N/A,FALSE,"STRP";"fee",#N/A,FALSE,"FEE"}</definedName>
    <definedName name="wrn.EntireModel." hidden="1">{"cvr",#N/A,FALSE,"CVR";"sum",#N/A,FALSE,"SUM";"obal",#N/A,FALSE,"OBAL";#N/A,#N/A,FALSE,"INC1";#N/A,#N/A,FALSE,"INC2";"bal1",#N/A,FALSE,"BAL1";"inc",#N/A,FALSE,"INC";"bal",#N/A,FALSE,"BAL";"cash",#N/A,FALSE,"CASH";"debt",#N/A,FALSE,"DEBT";"eqty",#N/A,FALSE,"EQTY";"tax",#N/A,FALSE,"TAX";"depr",#N/A,FALSE,"DEPR";#N/A,#N/A,FALSE,"IRR";"strip1",#N/A,FALSE,"STRP";"fee",#N/A,FALSE,"FEE"}</definedName>
    <definedName name="wrn.Full._.Financials." localSheetId="6" hidden="1">{#N/A,#N/A,TRUE,"Financials";#N/A,#N/A,TRUE,"Operating Statistics";#N/A,#N/A,TRUE,"Capex &amp; Depreciation";#N/A,#N/A,TRUE,"Debt"}</definedName>
    <definedName name="wrn.Full._.Financials." hidden="1">{#N/A,#N/A,TRUE,"Financials";#N/A,#N/A,TRUE,"Operating Statistics";#N/A,#N/A,TRUE,"Capex &amp; Depreciation";#N/A,#N/A,TRUE,"Debt"}</definedName>
    <definedName name="wrn.Full._.Financials.1" localSheetId="6" hidden="1">{#N/A,#N/A,TRUE,"Financials";#N/A,#N/A,TRUE,"Operating Statistics";#N/A,#N/A,TRUE,"Capex &amp; Depreciation";#N/A,#N/A,TRUE,"Debt"}</definedName>
    <definedName name="wrn.Full._.Financials.1" hidden="1">{#N/A,#N/A,TRUE,"Financials";#N/A,#N/A,TRUE,"Operating Statistics";#N/A,#N/A,TRUE,"Capex &amp; Depreciation";#N/A,#N/A,TRUE,"Debt"}</definedName>
    <definedName name="wrn.Full_Analysis_Analyst." localSheetId="6" hidden="1">{#N/A,#N/A,TRUE,"DCF Summary (2)";#N/A,#N/A,TRUE,"DCF Summary";#N/A,"Analyst Value Drivers",TRUE,"DCF"}</definedName>
    <definedName name="wrn.Full_Analysis_Analyst." hidden="1">{#N/A,#N/A,TRUE,"DCF Summary (2)";#N/A,#N/A,TRUE,"DCF Summary";#N/A,"Analyst Value Drivers",TRUE,"DCF"}</definedName>
    <definedName name="wrn.Full_Analysis_Base." localSheetId="6" hidden="1">{#N/A,#N/A,TRUE,"DCF Summary (2)";#N/A,#N/A,TRUE,"DCF Summary";#N/A,"Base Case Value Drivers",TRUE,"DCF"}</definedName>
    <definedName name="wrn.Full_Analysis_Base." hidden="1">{#N/A,#N/A,TRUE,"DCF Summary (2)";#N/A,#N/A,TRUE,"DCF Summary";#N/A,"Base Case Value Drivers",TRUE,"DCF"}</definedName>
    <definedName name="wrn.Full_Analysis_Middle." localSheetId="6" hidden="1">{#N/A,#N/A,TRUE,"DCF Summary (2)";#N/A,#N/A,TRUE,"DCF Summary";#N/A,"Middle Case Drivers",TRUE,"DCF"}</definedName>
    <definedName name="wrn.Full_Analysis_Middle." hidden="1">{#N/A,#N/A,TRUE,"DCF Summary (2)";#N/A,#N/A,TRUE,"DCF Summary";#N/A,"Middle Case Drivers",TRUE,"DCF"}</definedName>
    <definedName name="wrn.Head._.Count._.Report." localSheetId="6" hidden="1">{"Head Count",#N/A,TRUE,"CP Staffing"}</definedName>
    <definedName name="wrn.Head._.Count._.Report." hidden="1">{"Head Count",#N/A,TRUE,"CP Staffing"}</definedName>
    <definedName name="wrn.Head._.Count._.Report._1" localSheetId="6" hidden="1">{"Head Count",#N/A,TRUE,"CP Staffing"}</definedName>
    <definedName name="wrn.Head._.Count._.Report._1" hidden="1">{"Head Count",#N/A,TRUE,"CP Staffing"}</definedName>
    <definedName name="wrn.Head._.Count._.Report._2" localSheetId="6" hidden="1">{"Head Count",#N/A,TRUE,"CP Staffing"}</definedName>
    <definedName name="wrn.Head._.Count._.Report._2" hidden="1">{"Head Count",#N/A,TRUE,"CP Staffing"}</definedName>
    <definedName name="wrn.Head._.Count._.Report._3" localSheetId="6" hidden="1">{"Head Count",#N/A,TRUE,"CP Staffing"}</definedName>
    <definedName name="wrn.Head._.Count._.Report._3" hidden="1">{"Head Count",#N/A,TRUE,"CP Staffing"}</definedName>
    <definedName name="wrn.no.1." localSheetId="6" hidden="1">{#N/A,#N/A,FALSE,"Const";#N/A,#N/A,FALSE,"P&amp;L";#N/A,#N/A,FALSE,"Sale"}</definedName>
    <definedName name="wrn.no.1." hidden="1">{#N/A,#N/A,FALSE,"Const";#N/A,#N/A,FALSE,"P&amp;L";#N/A,#N/A,FALSE,"Sale"}</definedName>
    <definedName name="wrn.One._.Pager._.plus._.Technicals." localSheetId="6" hidden="1">{#N/A,#N/A,FALSE,"One Pager";#N/A,#N/A,FALSE,"Technical"}</definedName>
    <definedName name="wrn.One._.Pager._.plus._.Technicals." hidden="1">{#N/A,#N/A,FALSE,"One Pager";#N/A,#N/A,FALSE,"Technical"}</definedName>
    <definedName name="wrn.Palmer._.Report." localSheetId="6" hidden="1">{"Annual Income Statement",#N/A,FALSE,"PWIR";"Income1995",#N/A,FALSE,"PWIR";"Income1996",#N/A,FALSE,"PWIR";"Income1997",#N/A,FALSE,"PWIR";"Income1998",#N/A,FALSE,"PWIR";"Annual Cash Flow Statement",#N/A,FALSE,"PWIR";"Annual Valuation Model",#N/A,FALSE,"PWIR"}</definedName>
    <definedName name="wrn.Palmer._.Report." hidden="1">{"Annual Income Statement",#N/A,FALSE,"PWIR";"Income1995",#N/A,FALSE,"PWIR";"Income1996",#N/A,FALSE,"PWIR";"Income1997",#N/A,FALSE,"PWIR";"Income1998",#N/A,FALSE,"PWIR";"Annual Cash Flow Statement",#N/A,FALSE,"PWIR";"Annual Valuation Model",#N/A,FALSE,"PWIR"}</definedName>
    <definedName name="wrn.Palmer.a" localSheetId="6" hidden="1">{"Annual Income Statement",#N/A,FALSE,"PWIR";"Income1995",#N/A,FALSE,"PWIR";"Income1996",#N/A,FALSE,"PWIR";"Income1997",#N/A,FALSE,"PWIR";"Income1998",#N/A,FALSE,"PWIR";"Annual Cash Flow Statement",#N/A,FALSE,"PWIR";"Annual Valuation Model",#N/A,FALSE,"PWIR"}</definedName>
    <definedName name="wrn.Palmer.a" hidden="1">{"Annual Income Statement",#N/A,FALSE,"PWIR";"Income1995",#N/A,FALSE,"PWIR";"Income1996",#N/A,FALSE,"PWIR";"Income1997",#N/A,FALSE,"PWIR";"Income1998",#N/A,FALSE,"PWIR";"Annual Cash Flow Statement",#N/A,FALSE,"PWIR";"Annual Valuation Model",#N/A,FALSE,"PWIR"}</definedName>
    <definedName name="wrn.PD._.Budget." localSheetId="6" hidden="1">{#N/A,#N/A,FALSE,"Lesson Summary";#N/A,#N/A,FALSE,"601";#N/A,#N/A,FALSE,"602";#N/A,#N/A,FALSE,"603";#N/A,#N/A,FALSE,"604";#N/A,#N/A,FALSE,"701";#N/A,#N/A,FALSE,"702";#N/A,#N/A,FALSE,"703";#N/A,#N/A,FALSE,"704";#N/A,#N/A,FALSE,"801";#N/A,#N/A,FALSE,"802";#N/A,#N/A,FALSE,"803";#N/A,#N/A,FALSE,"804"}</definedName>
    <definedName name="wrn.PD._.Budget." hidden="1">{#N/A,#N/A,FALSE,"Lesson Summary";#N/A,#N/A,FALSE,"601";#N/A,#N/A,FALSE,"602";#N/A,#N/A,FALSE,"603";#N/A,#N/A,FALSE,"604";#N/A,#N/A,FALSE,"701";#N/A,#N/A,FALSE,"702";#N/A,#N/A,FALSE,"703";#N/A,#N/A,FALSE,"704";#N/A,#N/A,FALSE,"801";#N/A,#N/A,FALSE,"802";#N/A,#N/A,FALSE,"803";#N/A,#N/A,FALSE,"804"}</definedName>
    <definedName name="wrn.print._.graphs." localSheetId="6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6" hidden="1">{"inputs raw data",#N/A,TRUE,"INPUT"}</definedName>
    <definedName name="wrn.print._.raw._.data._.entry." hidden="1">{"inputs raw data",#N/A,TRUE,"INPUT"}</definedName>
    <definedName name="wrn.print._.summary._.sheets." localSheetId="6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Seven._.Page." localSheetId="6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hidden="1">{"Income",#N/A,FALSE,"income";"Sales",#N/A,FALSE,"income";"Critical",#N/A,FALSE,"income";"Market",#N/A,FALSE,"Market";"Returns",#N/A,FALSE,"returns";"Balance",#N/A,FALSE,"balance";"Cash Flow",#N/A,FALSE,"balance"}</definedName>
    <definedName name="wrn.Six._.Page." localSheetId="6" hidden="1">{"Income",#N/A,FALSE,"Earnings";"Critical Measures",#N/A,FALSE,"Earnings";"Balance",#N/A,FALSE,"Balance";"Cash Flow",#N/A,FALSE,"Balance";"Market",#N/A,FALSE,"Market";"Returns",#N/A,FALSE,"Returns"}</definedName>
    <definedName name="wrn.Six._.Page." hidden="1">{"Income",#N/A,FALSE,"Earnings";"Critical Measures",#N/A,FALSE,"Earnings";"Balance",#N/A,FALSE,"Balance";"Cash Flow",#N/A,FALSE,"Balance";"Market",#N/A,FALSE,"Market";"Returns",#N/A,FALSE,"Returns"}</definedName>
    <definedName name="wrn.Sixpage." localSheetId="6" hidden="1">{"Income",#N/A,FALSE,"income";"Critical",#N/A,FALSE,"income";"Balance",#N/A,FALSE,"Balance";"Cash Flow",#N/A,FALSE,"Balance";"Returns",#N/A,FALSE,"Returns";"Market",#N/A,FALSE,"Market"}</definedName>
    <definedName name="wrn.Sixpage." hidden="1">{"Income",#N/A,FALSE,"income";"Critical",#N/A,FALSE,"income";"Balance",#N/A,FALSE,"Balance";"Cash Flow",#N/A,FALSE,"Balance";"Returns",#N/A,FALSE,"Returns";"Market",#N/A,FALSE,"Market"}</definedName>
    <definedName name="wrn.test." localSheetId="6" hidden="1">{"Cash Flow",#N/A,FALSE,"Cash Flow"}</definedName>
    <definedName name="wrn.test." hidden="1">{"Cash Flow",#N/A,FALSE,"Cash Flow"}</definedName>
    <definedName name="wvu.inputs._.raw._.data." localSheetId="6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6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6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6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x">'[43]Detailed 5 yr Projections'!$A$1</definedName>
    <definedName name="XREF_COLUMN_1" hidden="1">#REF!</definedName>
    <definedName name="XREF_COLUMN_2" hidden="1">#REF!</definedName>
    <definedName name="XRefColumnsCount" hidden="1">3</definedName>
    <definedName name="XRefCopy1" hidden="1">#REF!</definedName>
    <definedName name="XRefCopy1Row" hidden="1">#REF!</definedName>
    <definedName name="XRefCopy3Row" hidden="1">[44]XREF!#REF!</definedName>
    <definedName name="XRefCopyRangeCount" hidden="1">5</definedName>
    <definedName name="XRefPasteRangeCount" hidden="1">1</definedName>
    <definedName name="xx">'[1]Admin-Facilities Assumptions'!#REF!</definedName>
    <definedName name="xxx">#REF!</definedName>
    <definedName name="Year_1" localSheetId="6">[15]administrative!$D$162</definedName>
    <definedName name="Year_1">[15]administrative!$D$162</definedName>
    <definedName name="Year_2" localSheetId="6">[15]administrative!$D$163</definedName>
    <definedName name="Year_2">[15]administrative!$D$163</definedName>
    <definedName name="Year_3" localSheetId="6">[15]administrative!$D$164</definedName>
    <definedName name="Year_3">[15]administrative!$D$164</definedName>
    <definedName name="Year_4" localSheetId="6">[15]administrative!$D$165</definedName>
    <definedName name="Year_4">[15]administrative!$D$165</definedName>
    <definedName name="yesno" localSheetId="6">[25]Assumptions!#REF!</definedName>
    <definedName name="yesno">[25]Assumptions!#REF!</definedName>
    <definedName name="zx" localSheetId="6" hidden="1">#REF!</definedName>
    <definedName name="zx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" i="33" l="1"/>
  <c r="F8" i="33"/>
  <c r="F9" i="33"/>
  <c r="F10" i="33"/>
  <c r="F11" i="33"/>
  <c r="F12" i="33"/>
  <c r="G122" i="34" l="1"/>
  <c r="F122" i="34"/>
  <c r="G50" i="34"/>
  <c r="G34" i="34"/>
  <c r="F50" i="34" l="1"/>
  <c r="F34" i="34"/>
  <c r="F41" i="34"/>
  <c r="F37" i="35" l="1"/>
  <c r="F23" i="35"/>
  <c r="F33" i="35"/>
  <c r="N31" i="34"/>
  <c r="F29" i="35"/>
  <c r="N28" i="34"/>
  <c r="N27" i="34"/>
  <c r="F26" i="35"/>
  <c r="N25" i="34"/>
  <c r="G143" i="34"/>
  <c r="F143" i="34"/>
  <c r="M50" i="34"/>
  <c r="E17" i="32"/>
  <c r="C11" i="44"/>
  <c r="C8" i="44"/>
  <c r="C5" i="44"/>
  <c r="C2" i="44"/>
  <c r="Q46" i="44"/>
  <c r="P46" i="44"/>
  <c r="O46" i="44"/>
  <c r="N46" i="44"/>
  <c r="M46" i="44"/>
  <c r="L46" i="44"/>
  <c r="K46" i="44"/>
  <c r="J46" i="44"/>
  <c r="I46" i="44"/>
  <c r="H46" i="44"/>
  <c r="G46" i="44"/>
  <c r="F46" i="44"/>
  <c r="E46" i="44"/>
  <c r="R45" i="44"/>
  <c r="R44" i="44"/>
  <c r="R41" i="44"/>
  <c r="R40" i="44"/>
  <c r="R39" i="44"/>
  <c r="R28" i="44"/>
  <c r="D8" i="31"/>
  <c r="D7" i="31"/>
  <c r="D5" i="31"/>
  <c r="D4" i="31"/>
  <c r="I51" i="35"/>
  <c r="J51" i="35"/>
  <c r="J13" i="31"/>
  <c r="H13" i="31"/>
  <c r="F13" i="31"/>
  <c r="F38" i="35"/>
  <c r="F39" i="35"/>
  <c r="G164" i="35"/>
  <c r="G162" i="35"/>
  <c r="F162" i="35"/>
  <c r="G160" i="35"/>
  <c r="F160" i="35"/>
  <c r="G159" i="35"/>
  <c r="F159" i="35"/>
  <c r="F157" i="35"/>
  <c r="G156" i="35"/>
  <c r="F156" i="35"/>
  <c r="G155" i="35"/>
  <c r="F155" i="35"/>
  <c r="G154" i="35"/>
  <c r="F154" i="35"/>
  <c r="G153" i="35"/>
  <c r="F153" i="35"/>
  <c r="G147" i="35"/>
  <c r="F147" i="35"/>
  <c r="G146" i="35"/>
  <c r="F146" i="35"/>
  <c r="J140" i="35"/>
  <c r="I140" i="35"/>
  <c r="G136" i="35"/>
  <c r="F136" i="35"/>
  <c r="G135" i="35"/>
  <c r="F135" i="35"/>
  <c r="J133" i="35"/>
  <c r="I133" i="35"/>
  <c r="G124" i="35"/>
  <c r="F124" i="35"/>
  <c r="G123" i="35"/>
  <c r="F123" i="35"/>
  <c r="G121" i="35"/>
  <c r="F121" i="35"/>
  <c r="G120" i="35"/>
  <c r="F120" i="35"/>
  <c r="G119" i="35"/>
  <c r="F119" i="35"/>
  <c r="G118" i="35"/>
  <c r="F118" i="35"/>
  <c r="G117" i="35"/>
  <c r="F117" i="35"/>
  <c r="J72" i="35"/>
  <c r="I72" i="35"/>
  <c r="J71" i="35"/>
  <c r="J132" i="35" s="1"/>
  <c r="I71" i="35"/>
  <c r="I132" i="35" s="1"/>
  <c r="G50" i="35"/>
  <c r="G51" i="35" s="1"/>
  <c r="F45" i="35"/>
  <c r="F40" i="35"/>
  <c r="G39" i="35"/>
  <c r="G33" i="35"/>
  <c r="G32" i="35"/>
  <c r="G31" i="35"/>
  <c r="F31" i="35"/>
  <c r="G29" i="35"/>
  <c r="G28" i="35"/>
  <c r="G27" i="35"/>
  <c r="G26" i="35"/>
  <c r="G25" i="35"/>
  <c r="G24" i="35"/>
  <c r="G23" i="35"/>
  <c r="E12" i="35"/>
  <c r="F19" i="35" s="1"/>
  <c r="E11" i="35"/>
  <c r="E10" i="35"/>
  <c r="E9" i="35"/>
  <c r="E8" i="35"/>
  <c r="E7" i="35"/>
  <c r="E6" i="35"/>
  <c r="N157" i="34"/>
  <c r="I67" i="33" s="1"/>
  <c r="K157" i="34"/>
  <c r="H157" i="34"/>
  <c r="J67" i="33" s="1"/>
  <c r="N155" i="34"/>
  <c r="I65" i="33" s="1"/>
  <c r="K155" i="34"/>
  <c r="H155" i="34"/>
  <c r="J65" i="33" s="1"/>
  <c r="N154" i="34"/>
  <c r="K64" i="33" s="1"/>
  <c r="K154" i="34"/>
  <c r="H154" i="34"/>
  <c r="J64" i="33" s="1"/>
  <c r="N151" i="34"/>
  <c r="I61" i="33" s="1"/>
  <c r="K151" i="34"/>
  <c r="H151" i="34"/>
  <c r="J61" i="33" s="1"/>
  <c r="N150" i="34"/>
  <c r="I60" i="33" s="1"/>
  <c r="K150" i="34"/>
  <c r="H150" i="34"/>
  <c r="J60" i="33" s="1"/>
  <c r="N149" i="34"/>
  <c r="I59" i="33" s="1"/>
  <c r="K149" i="34"/>
  <c r="H149" i="34"/>
  <c r="J59" i="33" s="1"/>
  <c r="N148" i="34"/>
  <c r="K58" i="33" s="1"/>
  <c r="K148" i="34"/>
  <c r="H148" i="34"/>
  <c r="J58" i="33" s="1"/>
  <c r="M143" i="34"/>
  <c r="L143" i="34"/>
  <c r="J143" i="34"/>
  <c r="I143" i="34"/>
  <c r="N142" i="34"/>
  <c r="I52" i="33" s="1"/>
  <c r="K142" i="34"/>
  <c r="H142" i="34"/>
  <c r="J52" i="33" s="1"/>
  <c r="N141" i="34"/>
  <c r="K141" i="34"/>
  <c r="H141" i="34"/>
  <c r="J51" i="33" s="1"/>
  <c r="N131" i="34"/>
  <c r="I41" i="33" s="1"/>
  <c r="K131" i="34"/>
  <c r="H131" i="34"/>
  <c r="J41" i="33" s="1"/>
  <c r="N130" i="34"/>
  <c r="I40" i="33" s="1"/>
  <c r="K130" i="34"/>
  <c r="H130" i="34"/>
  <c r="J40" i="33" s="1"/>
  <c r="M122" i="34"/>
  <c r="L122" i="34"/>
  <c r="N121" i="34"/>
  <c r="H121" i="34"/>
  <c r="N120" i="34"/>
  <c r="H120" i="34"/>
  <c r="N118" i="34"/>
  <c r="H118" i="34"/>
  <c r="N117" i="34"/>
  <c r="H117" i="34"/>
  <c r="N116" i="34"/>
  <c r="H116" i="34"/>
  <c r="N115" i="34"/>
  <c r="H115" i="34"/>
  <c r="N114" i="34"/>
  <c r="H114" i="34"/>
  <c r="H49" i="34"/>
  <c r="H50" i="34" s="1"/>
  <c r="J23" i="33" s="1"/>
  <c r="H37" i="34"/>
  <c r="M34" i="34"/>
  <c r="H33" i="34"/>
  <c r="H32" i="34"/>
  <c r="H31" i="34"/>
  <c r="H29" i="34"/>
  <c r="H28" i="34"/>
  <c r="H27" i="34"/>
  <c r="H25" i="34"/>
  <c r="H24" i="34"/>
  <c r="H23" i="34"/>
  <c r="A2" i="34"/>
  <c r="M68" i="33"/>
  <c r="M66" i="33"/>
  <c r="M57" i="33"/>
  <c r="F13" i="33"/>
  <c r="B3" i="33"/>
  <c r="F26" i="32"/>
  <c r="E26" i="32"/>
  <c r="J13" i="32"/>
  <c r="J12" i="32"/>
  <c r="J11" i="32"/>
  <c r="J10" i="32"/>
  <c r="J9" i="32"/>
  <c r="J8" i="32"/>
  <c r="J7" i="32"/>
  <c r="H26" i="34"/>
  <c r="K37" i="34"/>
  <c r="G38" i="35"/>
  <c r="H44" i="34"/>
  <c r="K59" i="34"/>
  <c r="H59" i="34"/>
  <c r="H39" i="34"/>
  <c r="H38" i="34"/>
  <c r="K59" i="33" l="1"/>
  <c r="K67" i="33"/>
  <c r="H160" i="35"/>
  <c r="N23" i="34"/>
  <c r="I114" i="35"/>
  <c r="H159" i="35"/>
  <c r="I159" i="35" s="1"/>
  <c r="J159" i="35" s="1"/>
  <c r="H31" i="35"/>
  <c r="H118" i="35"/>
  <c r="H123" i="35"/>
  <c r="H136" i="35"/>
  <c r="H153" i="35"/>
  <c r="I153" i="35" s="1"/>
  <c r="J153" i="35" s="1"/>
  <c r="H124" i="35"/>
  <c r="H154" i="35"/>
  <c r="I154" i="35" s="1"/>
  <c r="J154" i="35" s="1"/>
  <c r="H146" i="35"/>
  <c r="H39" i="35"/>
  <c r="K143" i="34"/>
  <c r="K40" i="33"/>
  <c r="M40" i="33" s="1"/>
  <c r="K41" i="33"/>
  <c r="L41" i="33" s="1"/>
  <c r="H122" i="34"/>
  <c r="J33" i="33" s="1"/>
  <c r="K52" i="33"/>
  <c r="G148" i="35"/>
  <c r="H119" i="35"/>
  <c r="F125" i="35"/>
  <c r="H121" i="35"/>
  <c r="H135" i="35"/>
  <c r="H147" i="35"/>
  <c r="H156" i="35"/>
  <c r="I156" i="35" s="1"/>
  <c r="N143" i="34"/>
  <c r="K61" i="33"/>
  <c r="M61" i="33" s="1"/>
  <c r="K65" i="33"/>
  <c r="M65" i="33" s="1"/>
  <c r="M41" i="33"/>
  <c r="N122" i="34"/>
  <c r="K33" i="33" s="1"/>
  <c r="L33" i="33" s="1"/>
  <c r="K51" i="33"/>
  <c r="M51" i="33" s="1"/>
  <c r="F148" i="35"/>
  <c r="H120" i="35"/>
  <c r="H162" i="35"/>
  <c r="I162" i="35" s="1"/>
  <c r="J162" i="35" s="1"/>
  <c r="H155" i="35"/>
  <c r="I155" i="35" s="1"/>
  <c r="G125" i="35"/>
  <c r="L64" i="33"/>
  <c r="G34" i="35"/>
  <c r="M58" i="33"/>
  <c r="L58" i="33"/>
  <c r="L59" i="33"/>
  <c r="M59" i="33"/>
  <c r="I160" i="35"/>
  <c r="J160" i="35" s="1"/>
  <c r="J53" i="33"/>
  <c r="M67" i="33"/>
  <c r="L67" i="33"/>
  <c r="M64" i="33"/>
  <c r="H33" i="35"/>
  <c r="I64" i="33"/>
  <c r="L52" i="33"/>
  <c r="H143" i="34"/>
  <c r="H23" i="35"/>
  <c r="M52" i="33"/>
  <c r="H117" i="35"/>
  <c r="I51" i="33"/>
  <c r="I53" i="33" s="1"/>
  <c r="H26" i="35"/>
  <c r="J156" i="35"/>
  <c r="I58" i="33"/>
  <c r="K60" i="33"/>
  <c r="H29" i="35"/>
  <c r="G101" i="35"/>
  <c r="N44" i="34"/>
  <c r="F101" i="35"/>
  <c r="N33" i="34"/>
  <c r="F132" i="35"/>
  <c r="F71" i="35"/>
  <c r="K32" i="34"/>
  <c r="F27" i="35"/>
  <c r="H27" i="35" s="1"/>
  <c r="R46" i="44"/>
  <c r="K44" i="34"/>
  <c r="J41" i="34"/>
  <c r="H34" i="34"/>
  <c r="I46" i="34"/>
  <c r="K92" i="34"/>
  <c r="I50" i="34"/>
  <c r="J114" i="35"/>
  <c r="F25" i="35"/>
  <c r="H25" i="35" s="1"/>
  <c r="F28" i="35"/>
  <c r="H28" i="35" s="1"/>
  <c r="N29" i="34"/>
  <c r="J34" i="35"/>
  <c r="I34" i="35"/>
  <c r="N26" i="34"/>
  <c r="I69" i="35"/>
  <c r="K57" i="34"/>
  <c r="J50" i="34"/>
  <c r="K67" i="34"/>
  <c r="K24" i="34"/>
  <c r="K23" i="34"/>
  <c r="K85" i="34"/>
  <c r="G37" i="35"/>
  <c r="H37" i="35" s="1"/>
  <c r="N37" i="34"/>
  <c r="L50" i="34"/>
  <c r="N49" i="34"/>
  <c r="F50" i="35"/>
  <c r="H50" i="35" s="1"/>
  <c r="K107" i="34"/>
  <c r="G45" i="35"/>
  <c r="K66" i="34"/>
  <c r="K117" i="34"/>
  <c r="K110" i="34"/>
  <c r="K65" i="34"/>
  <c r="K33" i="34"/>
  <c r="K104" i="34"/>
  <c r="K29" i="34"/>
  <c r="K87" i="34"/>
  <c r="K115" i="34"/>
  <c r="K27" i="34"/>
  <c r="I68" i="34"/>
  <c r="K26" i="34"/>
  <c r="K63" i="34"/>
  <c r="N38" i="34"/>
  <c r="K108" i="34"/>
  <c r="K25" i="34"/>
  <c r="K39" i="34"/>
  <c r="K120" i="34"/>
  <c r="J125" i="35"/>
  <c r="K95" i="34"/>
  <c r="I122" i="34"/>
  <c r="K88" i="34"/>
  <c r="N39" i="34"/>
  <c r="K121" i="34"/>
  <c r="K28" i="34"/>
  <c r="K114" i="34"/>
  <c r="K31" i="34"/>
  <c r="K118" i="34"/>
  <c r="K40" i="34"/>
  <c r="I125" i="35"/>
  <c r="K105" i="34"/>
  <c r="K116" i="34"/>
  <c r="J122" i="34"/>
  <c r="K94" i="34"/>
  <c r="J111" i="34"/>
  <c r="K109" i="34"/>
  <c r="I34" i="34"/>
  <c r="H38" i="35"/>
  <c r="F41" i="35"/>
  <c r="I111" i="34"/>
  <c r="L41" i="34"/>
  <c r="J34" i="34"/>
  <c r="K64" i="34" l="1"/>
  <c r="J68" i="34"/>
  <c r="M46" i="34"/>
  <c r="H125" i="35"/>
  <c r="F66" i="35"/>
  <c r="G90" i="35"/>
  <c r="G65" i="35"/>
  <c r="G108" i="35"/>
  <c r="G68" i="35"/>
  <c r="G107" i="35"/>
  <c r="G88" i="35"/>
  <c r="N110" i="34"/>
  <c r="N94" i="34"/>
  <c r="F98" i="35"/>
  <c r="F111" i="35"/>
  <c r="F95" i="35"/>
  <c r="G98" i="35"/>
  <c r="F68" i="35"/>
  <c r="G91" i="35"/>
  <c r="F64" i="35"/>
  <c r="G113" i="35"/>
  <c r="K96" i="34"/>
  <c r="F99" i="35" s="1"/>
  <c r="G67" i="35"/>
  <c r="F91" i="35"/>
  <c r="G112" i="35"/>
  <c r="G95" i="35"/>
  <c r="G110" i="35"/>
  <c r="F88" i="35"/>
  <c r="N50" i="34"/>
  <c r="K23" i="33" s="1"/>
  <c r="M23" i="33" s="1"/>
  <c r="H101" i="35"/>
  <c r="G46" i="34"/>
  <c r="M33" i="33"/>
  <c r="L51" i="33"/>
  <c r="L61" i="33"/>
  <c r="L40" i="33"/>
  <c r="L65" i="33"/>
  <c r="H148" i="35"/>
  <c r="K53" i="33"/>
  <c r="J155" i="35"/>
  <c r="M60" i="33"/>
  <c r="L60" i="33"/>
  <c r="H98" i="34"/>
  <c r="G97" i="35"/>
  <c r="G66" i="35"/>
  <c r="G58" i="35"/>
  <c r="H67" i="34"/>
  <c r="H66" i="34"/>
  <c r="F65" i="35"/>
  <c r="K86" i="34"/>
  <c r="H88" i="34"/>
  <c r="H95" i="34"/>
  <c r="F24" i="35"/>
  <c r="H24" i="35" s="1"/>
  <c r="N24" i="34"/>
  <c r="J20" i="33"/>
  <c r="K45" i="34"/>
  <c r="K46" i="34" s="1"/>
  <c r="K38" i="34"/>
  <c r="K41" i="34" s="1"/>
  <c r="I41" i="34"/>
  <c r="I52" i="34" s="1"/>
  <c r="K100" i="34"/>
  <c r="K49" i="34"/>
  <c r="K50" i="34" s="1"/>
  <c r="J46" i="34"/>
  <c r="J52" i="34" s="1"/>
  <c r="K93" i="34"/>
  <c r="K72" i="34"/>
  <c r="K71" i="34"/>
  <c r="F51" i="35"/>
  <c r="H51" i="35" s="1"/>
  <c r="H45" i="35"/>
  <c r="F110" i="35"/>
  <c r="F90" i="35"/>
  <c r="F107" i="35"/>
  <c r="K34" i="34"/>
  <c r="K68" i="34"/>
  <c r="K122" i="34"/>
  <c r="F32" i="35"/>
  <c r="L34" i="34"/>
  <c r="N32" i="34"/>
  <c r="I41" i="35"/>
  <c r="F108" i="35"/>
  <c r="K111" i="34"/>
  <c r="K78" i="34" l="1"/>
  <c r="N40" i="34"/>
  <c r="N41" i="34" s="1"/>
  <c r="M41" i="34"/>
  <c r="M52" i="34" s="1"/>
  <c r="G40" i="35"/>
  <c r="N45" i="34"/>
  <c r="N46" i="34" s="1"/>
  <c r="G46" i="35"/>
  <c r="G47" i="35" s="1"/>
  <c r="K77" i="34"/>
  <c r="G99" i="35"/>
  <c r="H99" i="35" s="1"/>
  <c r="R24" i="44"/>
  <c r="N108" i="34"/>
  <c r="H65" i="35"/>
  <c r="H95" i="35"/>
  <c r="K80" i="34"/>
  <c r="G103" i="35"/>
  <c r="H110" i="35"/>
  <c r="G89" i="35"/>
  <c r="F89" i="35"/>
  <c r="H66" i="35"/>
  <c r="R30" i="44"/>
  <c r="R38" i="44"/>
  <c r="H94" i="34"/>
  <c r="H88" i="35"/>
  <c r="H107" i="34"/>
  <c r="H90" i="35"/>
  <c r="H98" i="35"/>
  <c r="G41" i="34"/>
  <c r="G52" i="34" s="1"/>
  <c r="H40" i="34"/>
  <c r="H41" i="34" s="1"/>
  <c r="H58" i="34"/>
  <c r="F46" i="34"/>
  <c r="F52" i="34" s="1"/>
  <c r="H45" i="34"/>
  <c r="H46" i="34" s="1"/>
  <c r="J22" i="33" s="1"/>
  <c r="N66" i="34"/>
  <c r="H91" i="35"/>
  <c r="N57" i="34"/>
  <c r="H65" i="34"/>
  <c r="H105" i="34"/>
  <c r="G68" i="34"/>
  <c r="H64" i="34"/>
  <c r="H87" i="34"/>
  <c r="H57" i="34"/>
  <c r="F111" i="34"/>
  <c r="H104" i="34"/>
  <c r="H63" i="34"/>
  <c r="G96" i="35"/>
  <c r="H86" i="34"/>
  <c r="F68" i="34"/>
  <c r="H110" i="34"/>
  <c r="H85" i="34"/>
  <c r="G111" i="34"/>
  <c r="H108" i="34"/>
  <c r="K79" i="34"/>
  <c r="H109" i="34"/>
  <c r="H92" i="34"/>
  <c r="I47" i="35"/>
  <c r="I53" i="35" s="1"/>
  <c r="F58" i="35"/>
  <c r="H58" i="35" s="1"/>
  <c r="L46" i="34"/>
  <c r="L52" i="34" s="1"/>
  <c r="F46" i="35"/>
  <c r="N67" i="34"/>
  <c r="H68" i="35"/>
  <c r="J69" i="35"/>
  <c r="N85" i="34"/>
  <c r="F103" i="35"/>
  <c r="N92" i="34"/>
  <c r="N64" i="34"/>
  <c r="L23" i="33"/>
  <c r="N107" i="34"/>
  <c r="N105" i="34"/>
  <c r="N88" i="34"/>
  <c r="M68" i="34"/>
  <c r="N104" i="34"/>
  <c r="N87" i="34"/>
  <c r="L111" i="34"/>
  <c r="G111" i="35"/>
  <c r="H111" i="35" s="1"/>
  <c r="N65" i="34"/>
  <c r="K52" i="34"/>
  <c r="M111" i="34"/>
  <c r="F113" i="35"/>
  <c r="H113" i="35" s="1"/>
  <c r="N95" i="34"/>
  <c r="L68" i="34"/>
  <c r="F67" i="35"/>
  <c r="H67" i="35" s="1"/>
  <c r="N63" i="34"/>
  <c r="G64" i="35"/>
  <c r="H64" i="35" s="1"/>
  <c r="F97" i="35"/>
  <c r="H97" i="35" s="1"/>
  <c r="H107" i="35"/>
  <c r="N109" i="34"/>
  <c r="F112" i="35"/>
  <c r="H112" i="35" s="1"/>
  <c r="N34" i="34"/>
  <c r="H108" i="35"/>
  <c r="J47" i="35"/>
  <c r="J41" i="35"/>
  <c r="H32" i="35"/>
  <c r="F34" i="35"/>
  <c r="N96" i="34" l="1"/>
  <c r="K22" i="33"/>
  <c r="I31" i="44"/>
  <c r="K21" i="33"/>
  <c r="H40" i="35"/>
  <c r="G41" i="35"/>
  <c r="E31" i="44"/>
  <c r="H96" i="34"/>
  <c r="R23" i="44"/>
  <c r="G60" i="35"/>
  <c r="F60" i="35"/>
  <c r="H103" i="35"/>
  <c r="G75" i="35"/>
  <c r="J21" i="33"/>
  <c r="H52" i="34"/>
  <c r="H89" i="35"/>
  <c r="H68" i="34"/>
  <c r="J28" i="33" s="1"/>
  <c r="H72" i="34"/>
  <c r="K99" i="34"/>
  <c r="N86" i="34"/>
  <c r="H93" i="34"/>
  <c r="H111" i="34"/>
  <c r="J32" i="33" s="1"/>
  <c r="H100" i="34"/>
  <c r="F47" i="35"/>
  <c r="H47" i="35" s="1"/>
  <c r="H46" i="35"/>
  <c r="N100" i="34"/>
  <c r="G114" i="35"/>
  <c r="N68" i="34"/>
  <c r="N93" i="34"/>
  <c r="F96" i="35"/>
  <c r="H96" i="35" s="1"/>
  <c r="N111" i="34"/>
  <c r="F75" i="35"/>
  <c r="F69" i="35"/>
  <c r="G69" i="35"/>
  <c r="F114" i="35"/>
  <c r="J53" i="35"/>
  <c r="K20" i="33"/>
  <c r="N52" i="34"/>
  <c r="R22" i="44"/>
  <c r="H34" i="35"/>
  <c r="K31" i="44" l="1"/>
  <c r="L22" i="33"/>
  <c r="G31" i="44"/>
  <c r="H31" i="44"/>
  <c r="J31" i="44"/>
  <c r="M22" i="33"/>
  <c r="L31" i="44"/>
  <c r="F31" i="44"/>
  <c r="N72" i="34"/>
  <c r="L21" i="33"/>
  <c r="G53" i="35"/>
  <c r="H41" i="35"/>
  <c r="M21" i="33"/>
  <c r="G102" i="35"/>
  <c r="H60" i="35"/>
  <c r="H99" i="34"/>
  <c r="N31" i="44"/>
  <c r="O31" i="44"/>
  <c r="R27" i="44"/>
  <c r="H75" i="35"/>
  <c r="F53" i="35"/>
  <c r="H53" i="35" s="1"/>
  <c r="J24" i="33"/>
  <c r="H114" i="35"/>
  <c r="K28" i="33"/>
  <c r="M28" i="33" s="1"/>
  <c r="K32" i="33"/>
  <c r="N59" i="34"/>
  <c r="H69" i="35"/>
  <c r="M20" i="33"/>
  <c r="L20" i="33"/>
  <c r="K24" i="33"/>
  <c r="L24" i="33" l="1"/>
  <c r="N99" i="34"/>
  <c r="F102" i="35"/>
  <c r="H102" i="35" s="1"/>
  <c r="M31" i="44"/>
  <c r="R29" i="44"/>
  <c r="R26" i="44"/>
  <c r="P31" i="44"/>
  <c r="R25" i="44"/>
  <c r="K75" i="34"/>
  <c r="J60" i="34"/>
  <c r="K76" i="34"/>
  <c r="G59" i="35"/>
  <c r="K58" i="34"/>
  <c r="F59" i="35"/>
  <c r="N58" i="34"/>
  <c r="L28" i="33"/>
  <c r="M32" i="33"/>
  <c r="L32" i="33"/>
  <c r="M24" i="33"/>
  <c r="I104" i="35" l="1"/>
  <c r="I92" i="35"/>
  <c r="I101" i="34"/>
  <c r="J101" i="34"/>
  <c r="Q31" i="44"/>
  <c r="R31" i="44" s="1"/>
  <c r="K97" i="34"/>
  <c r="K101" i="34" s="1"/>
  <c r="H59" i="35"/>
  <c r="J61" i="35" s="1"/>
  <c r="I61" i="35"/>
  <c r="L60" i="34"/>
  <c r="N56" i="34"/>
  <c r="F57" i="35"/>
  <c r="I60" i="34"/>
  <c r="K56" i="34"/>
  <c r="G57" i="35"/>
  <c r="G61" i="35" s="1"/>
  <c r="M60" i="34"/>
  <c r="J92" i="35" l="1"/>
  <c r="J104" i="35"/>
  <c r="G101" i="34"/>
  <c r="M101" i="34"/>
  <c r="L101" i="34"/>
  <c r="N71" i="34"/>
  <c r="G74" i="35"/>
  <c r="K60" i="34"/>
  <c r="H57" i="35"/>
  <c r="F61" i="35"/>
  <c r="H61" i="35" s="1"/>
  <c r="N60" i="34"/>
  <c r="H97" i="34" l="1"/>
  <c r="H101" i="34" s="1"/>
  <c r="J31" i="33" s="1"/>
  <c r="F101" i="34"/>
  <c r="G60" i="34"/>
  <c r="F60" i="34"/>
  <c r="N97" i="34"/>
  <c r="N101" i="34" s="1"/>
  <c r="F100" i="35"/>
  <c r="F104" i="35" s="1"/>
  <c r="G100" i="35"/>
  <c r="G104" i="35" s="1"/>
  <c r="F74" i="35"/>
  <c r="H74" i="35" s="1"/>
  <c r="K27" i="33"/>
  <c r="H104" i="35" l="1"/>
  <c r="H56" i="34"/>
  <c r="H60" i="34" s="1"/>
  <c r="J27" i="33" s="1"/>
  <c r="L27" i="33" s="1"/>
  <c r="I89" i="34"/>
  <c r="H100" i="35"/>
  <c r="J89" i="34"/>
  <c r="K84" i="34"/>
  <c r="H71" i="34"/>
  <c r="K31" i="33"/>
  <c r="G89" i="34" l="1"/>
  <c r="R37" i="44"/>
  <c r="R34" i="44"/>
  <c r="K89" i="34"/>
  <c r="M27" i="33"/>
  <c r="K73" i="34"/>
  <c r="J81" i="34"/>
  <c r="J124" i="34" s="1"/>
  <c r="J127" i="34" s="1"/>
  <c r="I133" i="34" s="1"/>
  <c r="L31" i="33"/>
  <c r="M31" i="33"/>
  <c r="R33" i="44" l="1"/>
  <c r="M89" i="34"/>
  <c r="G87" i="35"/>
  <c r="G92" i="35" s="1"/>
  <c r="L89" i="34"/>
  <c r="N84" i="34"/>
  <c r="F87" i="35"/>
  <c r="F89" i="34"/>
  <c r="H84" i="34"/>
  <c r="H89" i="34" s="1"/>
  <c r="J30" i="33" s="1"/>
  <c r="I135" i="34"/>
  <c r="J133" i="34"/>
  <c r="J135" i="34" s="1"/>
  <c r="J137" i="34" s="1"/>
  <c r="J144" i="34" s="1"/>
  <c r="H87" i="35" l="1"/>
  <c r="F92" i="35"/>
  <c r="H92" i="35" s="1"/>
  <c r="N89" i="34"/>
  <c r="K133" i="34"/>
  <c r="K135" i="34" s="1"/>
  <c r="J152" i="34"/>
  <c r="K152" i="34" s="1"/>
  <c r="K30" i="33" l="1"/>
  <c r="J160" i="34"/>
  <c r="K74" i="34"/>
  <c r="I81" i="34"/>
  <c r="L30" i="33" l="1"/>
  <c r="M30" i="33"/>
  <c r="K81" i="34"/>
  <c r="I124" i="34"/>
  <c r="I127" i="34" s="1"/>
  <c r="I137" i="34" s="1"/>
  <c r="I144" i="34" s="1"/>
  <c r="G82" i="35" l="1"/>
  <c r="G81" i="35"/>
  <c r="G83" i="35"/>
  <c r="G80" i="35"/>
  <c r="G79" i="35"/>
  <c r="G78" i="35"/>
  <c r="K124" i="34"/>
  <c r="H76" i="34" l="1"/>
  <c r="L81" i="34"/>
  <c r="L124" i="34" s="1"/>
  <c r="L127" i="34" s="1"/>
  <c r="G77" i="35"/>
  <c r="H78" i="34"/>
  <c r="H77" i="34"/>
  <c r="H79" i="34"/>
  <c r="H80" i="34"/>
  <c r="H73" i="34"/>
  <c r="H75" i="34"/>
  <c r="G81" i="34"/>
  <c r="G124" i="34" s="1"/>
  <c r="G127" i="34" s="1"/>
  <c r="N76" i="34"/>
  <c r="F79" i="35"/>
  <c r="H79" i="35" s="1"/>
  <c r="G76" i="35"/>
  <c r="K127" i="34"/>
  <c r="K137" i="34" s="1"/>
  <c r="K144" i="34" s="1"/>
  <c r="I159" i="34"/>
  <c r="F83" i="35"/>
  <c r="H83" i="35" s="1"/>
  <c r="N80" i="34"/>
  <c r="N73" i="34"/>
  <c r="F76" i="35"/>
  <c r="N75" i="34"/>
  <c r="F78" i="35"/>
  <c r="H78" i="35" s="1"/>
  <c r="F80" i="35"/>
  <c r="H80" i="35" s="1"/>
  <c r="N77" i="34"/>
  <c r="N79" i="34"/>
  <c r="F82" i="35"/>
  <c r="H82" i="35" s="1"/>
  <c r="N78" i="34"/>
  <c r="F81" i="35"/>
  <c r="H81" i="35" s="1"/>
  <c r="H74" i="34" l="1"/>
  <c r="F133" i="34"/>
  <c r="F81" i="34"/>
  <c r="F124" i="34" s="1"/>
  <c r="F127" i="34" s="1"/>
  <c r="M81" i="34"/>
  <c r="M124" i="34" s="1"/>
  <c r="M127" i="34" s="1"/>
  <c r="L133" i="34" s="1"/>
  <c r="M133" i="34" s="1"/>
  <c r="F77" i="35"/>
  <c r="H77" i="35" s="1"/>
  <c r="N74" i="34"/>
  <c r="G84" i="35"/>
  <c r="G127" i="35" s="1"/>
  <c r="G130" i="35" s="1"/>
  <c r="H76" i="35"/>
  <c r="K159" i="34"/>
  <c r="I160" i="34"/>
  <c r="K160" i="34" s="1"/>
  <c r="H81" i="34" l="1"/>
  <c r="N81" i="34"/>
  <c r="N124" i="34" s="1"/>
  <c r="G133" i="34"/>
  <c r="G135" i="34" s="1"/>
  <c r="G137" i="34" s="1"/>
  <c r="G144" i="34" s="1"/>
  <c r="F135" i="34"/>
  <c r="F137" i="34" s="1"/>
  <c r="F144" i="34" s="1"/>
  <c r="F84" i="35"/>
  <c r="F138" i="35"/>
  <c r="L135" i="34"/>
  <c r="L137" i="34" s="1"/>
  <c r="L144" i="34" s="1"/>
  <c r="K29" i="33" l="1"/>
  <c r="H124" i="34"/>
  <c r="H127" i="34" s="1"/>
  <c r="J29" i="33"/>
  <c r="J34" i="33" s="1"/>
  <c r="J37" i="33" s="1"/>
  <c r="H133" i="34"/>
  <c r="H135" i="34" s="1"/>
  <c r="G152" i="34"/>
  <c r="H152" i="34" s="1"/>
  <c r="J62" i="33" s="1"/>
  <c r="F140" i="35"/>
  <c r="I37" i="33"/>
  <c r="M135" i="34"/>
  <c r="M137" i="34" s="1"/>
  <c r="M144" i="34" s="1"/>
  <c r="M152" i="34" s="1"/>
  <c r="G138" i="35"/>
  <c r="G140" i="35" s="1"/>
  <c r="G142" i="35" s="1"/>
  <c r="G149" i="35" s="1"/>
  <c r="N127" i="34"/>
  <c r="L159" i="34"/>
  <c r="N133" i="34"/>
  <c r="H84" i="35"/>
  <c r="F127" i="35"/>
  <c r="K34" i="33" l="1"/>
  <c r="M29" i="33"/>
  <c r="L29" i="33"/>
  <c r="L34" i="33" s="1"/>
  <c r="L37" i="33" s="1"/>
  <c r="F159" i="34"/>
  <c r="H159" i="34" s="1"/>
  <c r="J69" i="33" s="1"/>
  <c r="G160" i="34"/>
  <c r="J43" i="33"/>
  <c r="J45" i="33" s="1"/>
  <c r="H137" i="34"/>
  <c r="H144" i="34" s="1"/>
  <c r="K43" i="33"/>
  <c r="I43" i="33"/>
  <c r="I45" i="33" s="1"/>
  <c r="N135" i="34"/>
  <c r="N137" i="34" s="1"/>
  <c r="N144" i="34" s="1"/>
  <c r="M160" i="34"/>
  <c r="G165" i="35" s="1"/>
  <c r="G157" i="35"/>
  <c r="H157" i="35" s="1"/>
  <c r="N152" i="34"/>
  <c r="L160" i="34"/>
  <c r="F164" i="35"/>
  <c r="H164" i="35" s="1"/>
  <c r="I164" i="35" s="1"/>
  <c r="N159" i="34"/>
  <c r="H127" i="35"/>
  <c r="F130" i="35"/>
  <c r="K37" i="33"/>
  <c r="M34" i="33"/>
  <c r="H140" i="35"/>
  <c r="H138" i="35"/>
  <c r="I42" i="44" l="1"/>
  <c r="I48" i="44" s="1"/>
  <c r="J42" i="44"/>
  <c r="J48" i="44" s="1"/>
  <c r="E42" i="44"/>
  <c r="E48" i="44" s="1"/>
  <c r="E50" i="44" s="1"/>
  <c r="F19" i="44" s="1"/>
  <c r="F42" i="44"/>
  <c r="F48" i="44" s="1"/>
  <c r="P42" i="44"/>
  <c r="P48" i="44" s="1"/>
  <c r="L42" i="44"/>
  <c r="L48" i="44" s="1"/>
  <c r="N42" i="44"/>
  <c r="N48" i="44" s="1"/>
  <c r="O42" i="44"/>
  <c r="O48" i="44" s="1"/>
  <c r="K42" i="44"/>
  <c r="K48" i="44" s="1"/>
  <c r="M42" i="44"/>
  <c r="M48" i="44" s="1"/>
  <c r="G42" i="44"/>
  <c r="G48" i="44" s="1"/>
  <c r="H42" i="44"/>
  <c r="H48" i="44" s="1"/>
  <c r="I47" i="33"/>
  <c r="F160" i="34"/>
  <c r="H160" i="34" s="1"/>
  <c r="J70" i="33" s="1"/>
  <c r="J47" i="33"/>
  <c r="I84" i="35"/>
  <c r="I127" i="35" s="1"/>
  <c r="I130" i="35" s="1"/>
  <c r="I142" i="35" s="1"/>
  <c r="J164" i="35"/>
  <c r="K62" i="33"/>
  <c r="I62" i="33"/>
  <c r="F165" i="35"/>
  <c r="H165" i="35" s="1"/>
  <c r="N160" i="34"/>
  <c r="J84" i="35"/>
  <c r="J127" i="35" s="1"/>
  <c r="J130" i="35" s="1"/>
  <c r="M37" i="33"/>
  <c r="I157" i="35"/>
  <c r="J157" i="35" s="1"/>
  <c r="H130" i="35"/>
  <c r="F142" i="35"/>
  <c r="K69" i="33"/>
  <c r="I69" i="33"/>
  <c r="L43" i="33"/>
  <c r="L45" i="33" s="1"/>
  <c r="L47" i="33" s="1"/>
  <c r="K45" i="33"/>
  <c r="M43" i="33"/>
  <c r="F50" i="44" l="1"/>
  <c r="G19" i="44" s="1"/>
  <c r="G50" i="44" s="1"/>
  <c r="H19" i="44" s="1"/>
  <c r="H50" i="44" s="1"/>
  <c r="I19" i="44" s="1"/>
  <c r="I50" i="44" s="1"/>
  <c r="J19" i="44" s="1"/>
  <c r="J50" i="44" s="1"/>
  <c r="K19" i="44" s="1"/>
  <c r="K50" i="44" s="1"/>
  <c r="L19" i="44" s="1"/>
  <c r="L50" i="44" s="1"/>
  <c r="M19" i="44" s="1"/>
  <c r="M50" i="44" s="1"/>
  <c r="N19" i="44" s="1"/>
  <c r="N50" i="44" s="1"/>
  <c r="O19" i="44" s="1"/>
  <c r="O50" i="44" s="1"/>
  <c r="P19" i="44" s="1"/>
  <c r="P50" i="44" s="1"/>
  <c r="R35" i="44"/>
  <c r="Q42" i="44"/>
  <c r="Q48" i="44" s="1"/>
  <c r="I54" i="33"/>
  <c r="J54" i="33"/>
  <c r="H142" i="35"/>
  <c r="F149" i="35"/>
  <c r="H149" i="35" s="1"/>
  <c r="I146" i="35" s="1"/>
  <c r="I148" i="35" s="1"/>
  <c r="I149" i="35" s="1"/>
  <c r="J146" i="35" s="1"/>
  <c r="J148" i="35" s="1"/>
  <c r="K70" i="33"/>
  <c r="L62" i="33"/>
  <c r="M62" i="33"/>
  <c r="J142" i="35"/>
  <c r="K47" i="33"/>
  <c r="M45" i="33"/>
  <c r="L69" i="33"/>
  <c r="M69" i="33"/>
  <c r="R42" i="44" l="1"/>
  <c r="R36" i="44"/>
  <c r="R48" i="44"/>
  <c r="R52" i="44"/>
  <c r="J149" i="35"/>
  <c r="J165" i="35" s="1"/>
  <c r="K54" i="33"/>
  <c r="M47" i="33"/>
  <c r="M70" i="33"/>
  <c r="L70" i="33"/>
  <c r="I165" i="35"/>
</calcChain>
</file>

<file path=xl/sharedStrings.xml><?xml version="1.0" encoding="utf-8"?>
<sst xmlns="http://schemas.openxmlformats.org/spreadsheetml/2006/main" count="914" uniqueCount="393">
  <si>
    <t xml:space="preserve"> </t>
  </si>
  <si>
    <t>A.</t>
  </si>
  <si>
    <t>REVENUES</t>
  </si>
  <si>
    <t>1.</t>
  </si>
  <si>
    <t>2.</t>
  </si>
  <si>
    <t>3.</t>
  </si>
  <si>
    <t>4.</t>
  </si>
  <si>
    <t>TOTAL REVENUES</t>
  </si>
  <si>
    <t>B.</t>
  </si>
  <si>
    <t>5.</t>
  </si>
  <si>
    <t>6.</t>
  </si>
  <si>
    <t>7.</t>
  </si>
  <si>
    <t>8.</t>
  </si>
  <si>
    <t>TOTAL EXPENDITURES</t>
  </si>
  <si>
    <t>C.</t>
  </si>
  <si>
    <t>D.</t>
  </si>
  <si>
    <t>E.</t>
  </si>
  <si>
    <t>F.</t>
  </si>
  <si>
    <t>FUND BALANCE, RESERVES</t>
  </si>
  <si>
    <t>a.</t>
  </si>
  <si>
    <t>b.</t>
  </si>
  <si>
    <t>Special Education - Federal</t>
  </si>
  <si>
    <t>Child Nutrition - Federal</t>
  </si>
  <si>
    <t>All Other State Revenues</t>
  </si>
  <si>
    <t>Other Federal Revenues</t>
  </si>
  <si>
    <t>Employee Benefits</t>
  </si>
  <si>
    <t>STRS</t>
  </si>
  <si>
    <t>PERS</t>
  </si>
  <si>
    <t>Health and Welfare Benefits</t>
  </si>
  <si>
    <t>Unemployment Insurance</t>
  </si>
  <si>
    <t>Other Employee Benefits</t>
  </si>
  <si>
    <t>Books and Supplies</t>
  </si>
  <si>
    <t>Services and Other Operating Expenditures</t>
  </si>
  <si>
    <t>Travel and Conferences</t>
  </si>
  <si>
    <t>Communications</t>
  </si>
  <si>
    <t>Books and Media for New School Libraries or Major</t>
  </si>
  <si>
    <t xml:space="preserve">     Expansion of School Libraries</t>
  </si>
  <si>
    <t xml:space="preserve">Equipment </t>
  </si>
  <si>
    <t>Equipment Replacement</t>
  </si>
  <si>
    <t>Tuition to Other Schools</t>
  </si>
  <si>
    <t>Certificated Pupil Support Salaries</t>
  </si>
  <si>
    <t>Certificated Supervisors' and Administrators' Salaries</t>
  </si>
  <si>
    <t>Other Certificated Salaries</t>
  </si>
  <si>
    <t xml:space="preserve">     Interest</t>
  </si>
  <si>
    <t>c.</t>
  </si>
  <si>
    <t>Certificated Salaries</t>
  </si>
  <si>
    <t>OASDI / Medicare / Alternative</t>
  </si>
  <si>
    <t xml:space="preserve">          Total, Certificated Salaries</t>
  </si>
  <si>
    <t>Clerical and Office Salaries</t>
  </si>
  <si>
    <t xml:space="preserve">          Total, Employee Benefits</t>
  </si>
  <si>
    <t>Approved Textbooks and Core Curricula Materials</t>
  </si>
  <si>
    <t>Books and Other Reference Materials</t>
  </si>
  <si>
    <t>Materials and Supplies</t>
  </si>
  <si>
    <t>Noncapitalized Equipment</t>
  </si>
  <si>
    <t>Food</t>
  </si>
  <si>
    <t xml:space="preserve">          Total, Books and Supplies</t>
  </si>
  <si>
    <t>Insurance</t>
  </si>
  <si>
    <t xml:space="preserve">          Total, Services and Other Operating Expenditures</t>
  </si>
  <si>
    <t>Buildings and Improvements of Buildings</t>
  </si>
  <si>
    <t xml:space="preserve">          Total, Capital Outlay</t>
  </si>
  <si>
    <t xml:space="preserve">          Total, Other Outgo</t>
  </si>
  <si>
    <t xml:space="preserve">          Total, Federal Revenues </t>
  </si>
  <si>
    <t xml:space="preserve">          Total, Local Revenues</t>
  </si>
  <si>
    <t>Other State Revenues</t>
  </si>
  <si>
    <t xml:space="preserve">         Total, Other State Revenues</t>
  </si>
  <si>
    <t>Other Local Revenues</t>
  </si>
  <si>
    <t>Special Education - State</t>
  </si>
  <si>
    <t>All Other Local Revenues</t>
  </si>
  <si>
    <t>Dues and Memberships</t>
  </si>
  <si>
    <t>All Other Transfers</t>
  </si>
  <si>
    <t>Debt Service:</t>
  </si>
  <si>
    <t>EXPENDITURES</t>
  </si>
  <si>
    <t>Rentals, Leases, Repairs, and Noncap. Improvements</t>
  </si>
  <si>
    <t>Object Code</t>
  </si>
  <si>
    <t>3101-3102</t>
  </si>
  <si>
    <t>3201-3202</t>
  </si>
  <si>
    <t>3301-3302</t>
  </si>
  <si>
    <t>3401-3402</t>
  </si>
  <si>
    <t>3501-3502</t>
  </si>
  <si>
    <t>3701-3702</t>
  </si>
  <si>
    <t>3801-3802</t>
  </si>
  <si>
    <t>3901-3902</t>
  </si>
  <si>
    <t>7110-7143</t>
  </si>
  <si>
    <t>7211-7213</t>
  </si>
  <si>
    <t>8980-8999</t>
  </si>
  <si>
    <t>Adjustments to Beginning Balance</t>
  </si>
  <si>
    <t>Operations and Housekeeping Services</t>
  </si>
  <si>
    <t>Professional/Consulting Services and Operating Expend.</t>
  </si>
  <si>
    <t>Transfers of Pass-through Revenues to Other LEAs</t>
  </si>
  <si>
    <t>EXCESS (DEFICIENCY) OF REVENUES OVER EXPEND.</t>
  </si>
  <si>
    <t>Workers' Compensation Insurance</t>
  </si>
  <si>
    <t>State Aid - Current Year</t>
  </si>
  <si>
    <t>State Aid - Prior Years</t>
  </si>
  <si>
    <t>Non-certificated Support Salaries</t>
  </si>
  <si>
    <t>Non-certificated Supervisors' and Administrators' Sal.</t>
  </si>
  <si>
    <t>Other Non-certificated Salaries</t>
  </si>
  <si>
    <t xml:space="preserve">          Total, Non-certificated Salaries</t>
  </si>
  <si>
    <t>Non-certificated Salaries</t>
  </si>
  <si>
    <t>8091, 8097</t>
  </si>
  <si>
    <t>8181, 8182</t>
  </si>
  <si>
    <t>Other Sources</t>
  </si>
  <si>
    <t xml:space="preserve">NET INCREASE (DECREASE) IN FUND BALANCE (C + D4) </t>
  </si>
  <si>
    <t>8930-8979</t>
  </si>
  <si>
    <t>7630-7699</t>
  </si>
  <si>
    <t>PERS Reduction (for revenue limit funded schools)</t>
  </si>
  <si>
    <t>BEFORE OTHER FINANCING SOURCES AND USES (A5-B8)</t>
  </si>
  <si>
    <t>Charter School Name:</t>
  </si>
  <si>
    <t>Charter Approving Entity:</t>
  </si>
  <si>
    <t>County:</t>
  </si>
  <si>
    <t>Signed:</t>
  </si>
  <si>
    <t xml:space="preserve">      Date:</t>
  </si>
  <si>
    <t>Charter School Official</t>
  </si>
  <si>
    <t>(Original signature required)</t>
  </si>
  <si>
    <t xml:space="preserve">       Title:</t>
  </si>
  <si>
    <t>To the County Superintendent of Schools:</t>
  </si>
  <si>
    <t>Authorized Representative of
Charter Approving Entity</t>
  </si>
  <si>
    <t>For Approving Entity:</t>
  </si>
  <si>
    <t>For Charter School:</t>
  </si>
  <si>
    <t>Name</t>
  </si>
  <si>
    <t>Title</t>
  </si>
  <si>
    <t xml:space="preserve">              Description</t>
  </si>
  <si>
    <t>3601-3602</t>
  </si>
  <si>
    <t>Ending Fund Balance, June 30 (E + F.1.c.)</t>
  </si>
  <si>
    <t>OTHER FINANCING SOURCES / USES</t>
  </si>
  <si>
    <t>TOTAL OTHER FINANCING SOURCES / USES</t>
  </si>
  <si>
    <t>Contributions Between Unrestricted and Restricted Accounts</t>
  </si>
  <si>
    <t>As of July 1</t>
  </si>
  <si>
    <t>CDS #:</t>
  </si>
  <si>
    <t>Charter #:</t>
  </si>
  <si>
    <t>9793, 9795</t>
  </si>
  <si>
    <t>(</t>
  </si>
  <si>
    <t>)</t>
  </si>
  <si>
    <t>To the entity that approved the charter school:</t>
  </si>
  <si>
    <t>Less:  Other Uses</t>
  </si>
  <si>
    <t xml:space="preserve">Other Outgo </t>
  </si>
  <si>
    <t>(must net to zero)</t>
  </si>
  <si>
    <t>StateRevSE</t>
  </si>
  <si>
    <t>StateRevAO</t>
  </si>
  <si>
    <t>LocalRevAO</t>
  </si>
  <si>
    <t>7221-7223SE</t>
  </si>
  <si>
    <t>7221-7223AO</t>
  </si>
  <si>
    <t>Transfers of Apportionments to Other LEAs - Spec. Ed.</t>
  </si>
  <si>
    <t>Transfers of Apportionments to Other LEAs - All Other</t>
  </si>
  <si>
    <t>8110, 8260-8299</t>
  </si>
  <si>
    <t xml:space="preserve">CHARTER SCHOOL </t>
  </si>
  <si>
    <t>$ Difference</t>
  </si>
  <si>
    <t>% Change</t>
  </si>
  <si>
    <t>Fiscal Year:</t>
  </si>
  <si>
    <t>CHARTER SCHOOL</t>
  </si>
  <si>
    <t>Print
Name:</t>
  </si>
  <si>
    <t>Phone</t>
  </si>
  <si>
    <t>E-mail</t>
  </si>
  <si>
    <t>This charter school uses the following basis of accounting:</t>
  </si>
  <si>
    <t>Unrestricted</t>
  </si>
  <si>
    <t>Restricted</t>
  </si>
  <si>
    <t>Total</t>
  </si>
  <si>
    <t>(Z) vs. (X)</t>
  </si>
  <si>
    <t>This report has been verified for mathematical accuracy by the County Superintendent of Schools,</t>
  </si>
  <si>
    <t>Federal Revenues</t>
  </si>
  <si>
    <t>Date</t>
  </si>
  <si>
    <t>(continued)</t>
  </si>
  <si>
    <t>Subagreements for Services</t>
  </si>
  <si>
    <t>Land and Land Improvements</t>
  </si>
  <si>
    <t>6100-6170</t>
  </si>
  <si>
    <t>7281-7299</t>
  </si>
  <si>
    <t>MULTI-YEAR PROJECTION - ALTERNATIVE FORM</t>
  </si>
  <si>
    <t>Look-up Table - Do Not Delete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</si>
  <si>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</si>
  <si>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</si>
  <si>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</si>
  <si>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</si>
  <si>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</si>
  <si>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</si>
  <si>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</si>
  <si>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</si>
  <si>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2014/15</t>
  </si>
  <si>
    <t>7280-7299</t>
  </si>
  <si>
    <t>3751-3752</t>
  </si>
  <si>
    <t>OPEB, Allocated</t>
  </si>
  <si>
    <t>OPEB, Active Employees</t>
  </si>
  <si>
    <t>Certificated Teachers' Salaries</t>
  </si>
  <si>
    <t>Non-certificated Instructional Aides' Salaries</t>
  </si>
  <si>
    <t>Depreciation Expense (for accrual basis only)</t>
  </si>
  <si>
    <t xml:space="preserve">     Principal (for modified accrual basis only)</t>
  </si>
  <si>
    <t>All Others</t>
  </si>
  <si>
    <t xml:space="preserve">a. </t>
  </si>
  <si>
    <t>Nonspendable</t>
  </si>
  <si>
    <t>b. Restricted</t>
  </si>
  <si>
    <t>Committed</t>
  </si>
  <si>
    <t>Stabilization Arrangements</t>
  </si>
  <si>
    <t>Other Commitments</t>
  </si>
  <si>
    <t>d</t>
  </si>
  <si>
    <t>Assigned</t>
  </si>
  <si>
    <t xml:space="preserve">e. </t>
  </si>
  <si>
    <t>Unassigned/Unappropriated</t>
  </si>
  <si>
    <t>Reserve for Economic Uncertainties</t>
  </si>
  <si>
    <t>Unassigned/Unappropriated Amount</t>
  </si>
  <si>
    <t xml:space="preserve">Revolving Cash (equals object 9130) </t>
  </si>
  <si>
    <t>Stores (equals object 9320)</t>
  </si>
  <si>
    <t>Prepaid Expenditures (equals object 9330)</t>
  </si>
  <si>
    <t>c</t>
  </si>
  <si>
    <t>e.</t>
  </si>
  <si>
    <t>Revolving Cash (equals object 9130)</t>
  </si>
  <si>
    <t>b</t>
  </si>
  <si>
    <t>Reserve for Economic Uncertainities</t>
  </si>
  <si>
    <t>d.</t>
  </si>
  <si>
    <t>e</t>
  </si>
  <si>
    <t>Education Protection Account State Aid - Current Year</t>
  </si>
  <si>
    <t xml:space="preserve">          Total, LCFF/Revenue Limit Sources</t>
  </si>
  <si>
    <t>County Representative</t>
  </si>
  <si>
    <t>Projections</t>
  </si>
  <si>
    <t>Transfers of Direct Costs</t>
  </si>
  <si>
    <t>X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</si>
  <si>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</si>
  <si>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</si>
  <si>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</si>
  <si>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</si>
  <si>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</si>
  <si>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</si>
  <si>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</si>
  <si>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</si>
  <si>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</si>
  <si>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</si>
  <si>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</si>
  <si>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</si>
  <si>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Charter Schools Gen. Purpose Entitlement - State Aid</t>
  </si>
  <si>
    <t>8020-8039</t>
  </si>
  <si>
    <t xml:space="preserve">Tax Relief Subventions </t>
  </si>
  <si>
    <t>8040-8079</t>
  </si>
  <si>
    <t xml:space="preserve">County and District Taxes </t>
  </si>
  <si>
    <t>8080-8089</t>
  </si>
  <si>
    <t>Miscellaneous Funds</t>
  </si>
  <si>
    <t>LCFF/Revenue Limit Transfers:</t>
  </si>
  <si>
    <t xml:space="preserve">    PERS Reduction Transfer</t>
  </si>
  <si>
    <t xml:space="preserve">    Charter Schools Funding in lieu of Property Taxes</t>
  </si>
  <si>
    <t xml:space="preserve">    Other LCFF/Revenue Limit Transfers</t>
  </si>
  <si>
    <t>Factor</t>
  </si>
  <si>
    <t>Year 1</t>
  </si>
  <si>
    <t>Year 2</t>
  </si>
  <si>
    <t>Year 3</t>
  </si>
  <si>
    <t>Salaries (Min Wage Schedule)</t>
  </si>
  <si>
    <t>2021-22</t>
  </si>
  <si>
    <t>2022-23</t>
  </si>
  <si>
    <t>Local Control Funding Formula</t>
  </si>
  <si>
    <t>Sutter</t>
  </si>
  <si>
    <t>Special Education</t>
  </si>
  <si>
    <t>Francis Burke</t>
  </si>
  <si>
    <t>April Warren</t>
  </si>
  <si>
    <t>Head of School</t>
  </si>
  <si>
    <t>California Virtual Academy @</t>
  </si>
  <si>
    <t>BUDGET FINANCIAL REPORT - ALTERNATIVE FORM</t>
  </si>
  <si>
    <t>Increase (Decrease)</t>
  </si>
  <si>
    <t>LCFF/Revenue Limit Sources</t>
  </si>
  <si>
    <t>8010-8099</t>
  </si>
  <si>
    <t>8100-8299</t>
  </si>
  <si>
    <t>8300-8599</t>
  </si>
  <si>
    <t>8600-8799</t>
  </si>
  <si>
    <t>1000-1999</t>
  </si>
  <si>
    <t>2000-2999</t>
  </si>
  <si>
    <t>3000-3999</t>
  </si>
  <si>
    <t>4000-4999</t>
  </si>
  <si>
    <t>5000-5999</t>
  </si>
  <si>
    <t>6000-6999</t>
  </si>
  <si>
    <t>7100-7499</t>
  </si>
  <si>
    <t>Beginning Fund Balance</t>
  </si>
  <si>
    <t>Adjusted Beginning Balance</t>
  </si>
  <si>
    <t>Components of Ending Fund Balance :</t>
  </si>
  <si>
    <t>Other Assignments</t>
  </si>
  <si>
    <t>No Child Left Behind</t>
  </si>
  <si>
    <t>2015/16</t>
  </si>
  <si>
    <t>2016/17</t>
  </si>
  <si>
    <t>2017/18</t>
  </si>
  <si>
    <t xml:space="preserve">No Child Left Behind </t>
  </si>
  <si>
    <t>Components of Ending Fund Balance:</t>
  </si>
  <si>
    <t>Expenditures</t>
  </si>
  <si>
    <t>Titles</t>
  </si>
  <si>
    <t>School Name</t>
  </si>
  <si>
    <t>Fiscal Year</t>
  </si>
  <si>
    <t>PF Title</t>
  </si>
  <si>
    <t>Title 1</t>
  </si>
  <si>
    <t>Title 2</t>
  </si>
  <si>
    <t>Revenues</t>
  </si>
  <si>
    <t>Title 3</t>
  </si>
  <si>
    <t>Title 4</t>
  </si>
  <si>
    <t>Revenues and Expenditures</t>
  </si>
  <si>
    <t>Title 5</t>
  </si>
  <si>
    <t>Multi-Year Projection</t>
  </si>
  <si>
    <t>Title 6</t>
  </si>
  <si>
    <t>Title 7</t>
  </si>
  <si>
    <t>3 Year Comparison</t>
  </si>
  <si>
    <t>1606</t>
  </si>
  <si>
    <t>Multi-Year Projection Assumptions</t>
  </si>
  <si>
    <t>School Name Header</t>
  </si>
  <si>
    <t>at</t>
  </si>
  <si>
    <t>School Name Conjunction</t>
  </si>
  <si>
    <t>California Virtual Academy</t>
  </si>
  <si>
    <t>CalPERS Employer Rate (statutory)</t>
  </si>
  <si>
    <t>CalSTRS Employer Rate (statutory)</t>
  </si>
  <si>
    <t>Low-Performing Students Block Grant</t>
  </si>
  <si>
    <t>Board Presentation</t>
  </si>
  <si>
    <t>(805) 387-2809</t>
  </si>
  <si>
    <t>fburke@k12.com</t>
  </si>
  <si>
    <t>Object</t>
  </si>
  <si>
    <t>Accruals</t>
  </si>
  <si>
    <t>A. BEGINNING CASH</t>
  </si>
  <si>
    <t>B. RECEIPTS</t>
  </si>
  <si>
    <t>Property Tax</t>
  </si>
  <si>
    <t>8020-8079</t>
  </si>
  <si>
    <t xml:space="preserve">State Aid - LCFF &amp; EPA </t>
  </si>
  <si>
    <t>8010-8019</t>
  </si>
  <si>
    <t>Other</t>
  </si>
  <si>
    <t>8080-8099</t>
  </si>
  <si>
    <t>Interfund Transfers In</t>
  </si>
  <si>
    <t>8910-8929</t>
  </si>
  <si>
    <t>All Other Financing Sources</t>
  </si>
  <si>
    <t>8931-8979</t>
  </si>
  <si>
    <t>Other Receipts/Non-Revenue</t>
  </si>
  <si>
    <t>TOTAL RECEIPTS</t>
  </si>
  <si>
    <t>C. DISBURSEMENTS</t>
  </si>
  <si>
    <t>Classified Salaries</t>
  </si>
  <si>
    <t>Supplies and Services</t>
  </si>
  <si>
    <t>4000-5999</t>
  </si>
  <si>
    <t>Capital Outlays</t>
  </si>
  <si>
    <t>6000-6599</t>
  </si>
  <si>
    <t>Other Outgo</t>
  </si>
  <si>
    <t>7000-7499</t>
  </si>
  <si>
    <t>Interfund Transfers Out</t>
  </si>
  <si>
    <t>7600-7629</t>
  </si>
  <si>
    <t>All Other Financing Uses</t>
  </si>
  <si>
    <t>Other Disbursements/non Expenditures</t>
  </si>
  <si>
    <t>TOTAL DISBURSEMENTS</t>
  </si>
  <si>
    <t>D. PRIOR YEAR TRANSACTIONS</t>
  </si>
  <si>
    <t>Accounts Receivable</t>
  </si>
  <si>
    <t>Accounts Payable</t>
  </si>
  <si>
    <t>TOTAL PRIOR YEAR TRANSACTIONS</t>
  </si>
  <si>
    <t>E. NET INCREASE/DECREASE (B - C + D)</t>
  </si>
  <si>
    <t>F. ENDING CASH (A + E)</t>
  </si>
  <si>
    <t>G. ENDING CASH, PLUS ACCRUALS</t>
  </si>
  <si>
    <t>Actuals Thru</t>
  </si>
  <si>
    <t>Forecast Beginning</t>
  </si>
  <si>
    <t>PF Fiscal Year</t>
  </si>
  <si>
    <t>Cost-of-Living Allowance (COLA)</t>
  </si>
  <si>
    <t>California Consumer Price Index (CA CPI)</t>
  </si>
  <si>
    <t>Forecast Cash Flow</t>
  </si>
  <si>
    <t>Cash Flow Worksheet</t>
  </si>
  <si>
    <t>Sr. Finance Manager</t>
  </si>
  <si>
    <r>
      <t xml:space="preserve">has been approved, and is hereby filed by the charter school pursuant to </t>
    </r>
    <r>
      <rPr>
        <i/>
        <sz val="10"/>
        <rFont val="Calibri"/>
        <family val="2"/>
        <scheme val="minor"/>
      </rPr>
      <t>Education Code</t>
    </r>
    <r>
      <rPr>
        <sz val="10"/>
        <rFont val="Calibri"/>
        <family val="2"/>
        <scheme val="minor"/>
      </rPr>
      <t xml:space="preserve"> Section 47604.33.</t>
    </r>
  </si>
  <si>
    <r>
      <t xml:space="preserve">is hereby filed with the County Superintendent pursuant to </t>
    </r>
    <r>
      <rPr>
        <i/>
        <sz val="10"/>
        <rFont val="Calibri"/>
        <family val="2"/>
        <scheme val="minor"/>
      </rPr>
      <t>Education Code</t>
    </r>
    <r>
      <rPr>
        <sz val="10"/>
        <rFont val="Calibri"/>
        <family val="2"/>
        <scheme val="minor"/>
      </rPr>
      <t xml:space="preserve"> Section 47604.33.</t>
    </r>
  </si>
  <si>
    <r>
      <t xml:space="preserve">pursuant to </t>
    </r>
    <r>
      <rPr>
        <i/>
        <sz val="11"/>
        <rFont val="Calibri"/>
        <family val="2"/>
        <scheme val="minor"/>
      </rPr>
      <t>Education Code</t>
    </r>
    <r>
      <rPr>
        <sz val="11"/>
        <rFont val="Calibri"/>
        <family val="2"/>
        <scheme val="minor"/>
      </rPr>
      <t xml:space="preserve"> Section 47604.33.</t>
    </r>
  </si>
  <si>
    <r>
      <t xml:space="preserve">Capital Outlay </t>
    </r>
    <r>
      <rPr>
        <sz val="8"/>
        <color indexed="8"/>
        <rFont val="Calibri"/>
        <family val="2"/>
        <scheme val="minor"/>
      </rPr>
      <t>(</t>
    </r>
    <r>
      <rPr>
        <sz val="9"/>
        <color indexed="8"/>
        <rFont val="Calibri"/>
        <family val="2"/>
        <scheme val="minor"/>
      </rPr>
      <t>Objects 6100-6170, 6200-6500 modified accrual basis only)</t>
    </r>
  </si>
  <si>
    <r>
      <t>Budget (X</t>
    </r>
    <r>
      <rPr>
        <b/>
        <vertAlign val="subscript"/>
        <sz val="12"/>
        <color rgb="FF000000"/>
        <rFont val="Calibri"/>
        <family val="2"/>
        <scheme val="minor"/>
      </rPr>
      <t>0</t>
    </r>
    <r>
      <rPr>
        <b/>
        <sz val="12"/>
        <color indexed="8"/>
        <rFont val="Calibri"/>
        <family val="2"/>
        <scheme val="minor"/>
      </rPr>
      <t>)</t>
    </r>
  </si>
  <si>
    <r>
      <t>Interim (X</t>
    </r>
    <r>
      <rPr>
        <b/>
        <vertAlign val="subscript"/>
        <sz val="12"/>
        <color rgb="FF000000"/>
        <rFont val="Calibri"/>
        <family val="2"/>
        <scheme val="minor"/>
      </rPr>
      <t>1</t>
    </r>
    <r>
      <rPr>
        <b/>
        <sz val="12"/>
        <color indexed="8"/>
        <rFont val="Calibri"/>
        <family val="2"/>
        <scheme val="minor"/>
      </rPr>
      <t>)</t>
    </r>
  </si>
  <si>
    <r>
      <t>Interim (X</t>
    </r>
    <r>
      <rPr>
        <b/>
        <vertAlign val="subscript"/>
        <sz val="12"/>
        <color rgb="FF000000"/>
        <rFont val="Calibri"/>
        <family val="2"/>
        <scheme val="minor"/>
      </rPr>
      <t>2</t>
    </r>
    <r>
      <rPr>
        <b/>
        <sz val="12"/>
        <color indexed="8"/>
        <rFont val="Calibri"/>
        <family val="2"/>
        <scheme val="minor"/>
      </rPr>
      <t>)</t>
    </r>
  </si>
  <si>
    <r>
      <t xml:space="preserve">   Accrual Basis</t>
    </r>
    <r>
      <rPr>
        <sz val="12"/>
        <color indexed="8"/>
        <rFont val="Calibri"/>
        <family val="2"/>
        <scheme val="minor"/>
      </rPr>
      <t xml:space="preserve"> (Applicable Capital Assets / Interest on Long-Term Debt / Long-Term Liabilities objects are 6900, 7438, 9400-9499, and 9660-9669)</t>
    </r>
  </si>
  <si>
    <r>
      <t xml:space="preserve">   </t>
    </r>
    <r>
      <rPr>
        <b/>
        <sz val="12"/>
        <color indexed="8"/>
        <rFont val="Calibri"/>
        <family val="2"/>
        <scheme val="minor"/>
      </rPr>
      <t>Modified Accrual Basis</t>
    </r>
    <r>
      <rPr>
        <sz val="12"/>
        <color indexed="8"/>
        <rFont val="Calibri"/>
        <family val="2"/>
        <scheme val="minor"/>
      </rPr>
      <t xml:space="preserve"> (Applicable Capital Outlay / Debt Service objects are 6100-6170, 6200-6500, 7438, and 7439)</t>
    </r>
  </si>
  <si>
    <r>
      <t xml:space="preserve">Capital Outlay  </t>
    </r>
    <r>
      <rPr>
        <sz val="9"/>
        <color indexed="8"/>
        <rFont val="Calibri"/>
        <family val="2"/>
        <scheme val="minor"/>
      </rPr>
      <t>(Objects 6100-6170, 6200-6500 for modified accrual basis only)</t>
    </r>
  </si>
  <si>
    <r>
      <t xml:space="preserve">Local Control Funding Formula (LCFF) </t>
    </r>
    <r>
      <rPr>
        <vertAlign val="superscript"/>
        <sz val="12"/>
        <rFont val="Calibri"/>
        <family val="2"/>
        <scheme val="minor"/>
      </rPr>
      <t>1</t>
    </r>
  </si>
  <si>
    <r>
      <rPr>
        <b/>
        <vertAlign val="superscript"/>
        <sz val="8"/>
        <rFont val="Calibri"/>
        <family val="2"/>
        <scheme val="minor"/>
      </rPr>
      <t xml:space="preserve">1 </t>
    </r>
    <r>
      <rPr>
        <b/>
        <sz val="8"/>
        <rFont val="Calibri"/>
        <family val="2"/>
        <scheme val="minor"/>
      </rPr>
      <t>Based on FCMAT Local Control Funding Formula calculator.</t>
    </r>
  </si>
  <si>
    <r>
      <t xml:space="preserve">   Accrual Basis</t>
    </r>
    <r>
      <rPr>
        <sz val="9.1999999999999993"/>
        <color indexed="8"/>
        <rFont val="Calibri"/>
        <family val="2"/>
        <scheme val="minor"/>
      </rPr>
      <t xml:space="preserve"> (Applicable Capital Assets / Interest on Long-Term Debt / Long-Term Liabilities objects are 6900, 7438, 9400-9499, and 9660-9669)</t>
    </r>
  </si>
  <si>
    <r>
      <t xml:space="preserve">   </t>
    </r>
    <r>
      <rPr>
        <b/>
        <sz val="9.1999999999999993"/>
        <color indexed="8"/>
        <rFont val="Calibri"/>
        <family val="2"/>
        <scheme val="minor"/>
      </rPr>
      <t>Modified Accrual Basis</t>
    </r>
    <r>
      <rPr>
        <sz val="9.1999999999999993"/>
        <color indexed="8"/>
        <rFont val="Calibri"/>
        <family val="2"/>
        <scheme val="minor"/>
      </rPr>
      <t xml:space="preserve"> (Applicable Capital Outlay / Debt Service objects are 6100-6170, 6200-6500, 7438, and 7439)</t>
    </r>
  </si>
  <si>
    <r>
      <t>Federal Revenues</t>
    </r>
    <r>
      <rPr>
        <sz val="11"/>
        <color indexed="10"/>
        <rFont val="Calibri"/>
        <family val="2"/>
        <scheme val="minor"/>
      </rPr>
      <t xml:space="preserve"> </t>
    </r>
  </si>
  <si>
    <r>
      <t xml:space="preserve">Capital Outlay </t>
    </r>
    <r>
      <rPr>
        <sz val="10"/>
        <color indexed="8"/>
        <rFont val="Calibri"/>
        <family val="2"/>
        <scheme val="minor"/>
      </rPr>
      <t>(Obj. 6100-6170, 6200-6500 for mod. accr. basis only)</t>
    </r>
  </si>
  <si>
    <t>Fiscal Year 2020-21</t>
  </si>
  <si>
    <t>2020-21                     Adopted</t>
  </si>
  <si>
    <t>2020-21                    First</t>
  </si>
  <si>
    <t>2020-21                    Second</t>
  </si>
  <si>
    <t>CAREs Act Funding</t>
  </si>
  <si>
    <t>Average Daily Attendance Growth Rate</t>
  </si>
  <si>
    <t>Fiscal Year 2021-22</t>
  </si>
  <si>
    <t>Estimated Actuals</t>
  </si>
  <si>
    <t>April 2021</t>
  </si>
  <si>
    <t>FY 2024-25
(Y3)</t>
  </si>
  <si>
    <t>FY 2023-24
(Y2)</t>
  </si>
  <si>
    <t>FY 2022-23
(Y1)</t>
  </si>
  <si>
    <t>2021-22 Adopted Budget - Detail</t>
  </si>
  <si>
    <t>2020-21 Estimated Actuals</t>
  </si>
  <si>
    <t>2020-21 Actuals thru 4/30</t>
  </si>
  <si>
    <t>2021-22 Adopted Budget</t>
  </si>
  <si>
    <t>2021-22 ADOPTED BUDGET - SUMMARY</t>
  </si>
  <si>
    <t>2020-21                     Estimated</t>
  </si>
  <si>
    <t>Actuals (X)</t>
  </si>
  <si>
    <t>2021-22                     Adopted</t>
  </si>
  <si>
    <t>Budget (Z)</t>
  </si>
  <si>
    <t>Estimated Actuals vs. Adopted Budget</t>
  </si>
  <si>
    <t>2021-22 ADOPTED BUDGET</t>
  </si>
  <si>
    <r>
      <t xml:space="preserve">CHARTER SCHOOL ADOPTED BUDGET FINANCIAL REPORT -- ALTERNATIVE FORM:  </t>
    </r>
    <r>
      <rPr>
        <sz val="10"/>
        <rFont val="Calibri"/>
        <family val="2"/>
        <scheme val="minor"/>
      </rPr>
      <t>This report</t>
    </r>
  </si>
  <si>
    <t>For additional information on the Adopted Budget, please contact:</t>
  </si>
  <si>
    <t>Adopted Budget</t>
  </si>
  <si>
    <t>California Virtual Academy at Sutter</t>
  </si>
  <si>
    <t>51-71415-0129007</t>
  </si>
  <si>
    <t>Meridian Elementary School</t>
  </si>
  <si>
    <t>June 9, 2021</t>
  </si>
  <si>
    <t>2023-24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</si>
</sst>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m/d;@"/>
    <numFmt numFmtId="166" formatCode="0.0%"/>
    <numFmt numFmtId="168" formatCode="_(* #,##0_);_(* \(#,##0\);_(* &quot;-&quot;??_);_(@_)"/>
    <numFmt numFmtId="170" formatCode="mm/dd/yy;@"/>
    <numFmt numFmtId="171" formatCode="_-[$€]* #,##0.00_-;\-[$€]* #,##0.00_-;_-[$€]* &quot;-&quot;??_-;_-@_-"/>
    <numFmt numFmtId="172" formatCode="[$-409]d\-mmm\-yyyy;@"/>
    <numFmt numFmtId="173" formatCode="&quot;$&quot;#,##0.0_);\(&quot;$&quot;#,##0.0\)"/>
    <numFmt numFmtId="174" formatCode="#,##0.0_);\(#,##0.0\)"/>
    <numFmt numFmtId="175" formatCode="General_)"/>
    <numFmt numFmtId="176" formatCode="\•\ \ @"/>
    <numFmt numFmtId="177" formatCode="#,##0;\-#,##0;&quot;-&quot;"/>
    <numFmt numFmtId="178" formatCode="#,##0.000_%_);\(#,##0.000\)_%;**;@_%_)"/>
    <numFmt numFmtId="179" formatCode="&quot;$&quot;#,##0.000_%_);\(&quot;$&quot;#,##0.000\)_%;**;@_%_)"/>
    <numFmt numFmtId="180" formatCode="mmm\-yy_)"/>
    <numFmt numFmtId="181" formatCode="_###0;_(* \(#,##0\);_(* &quot;-&quot;??_);_(@_)"/>
    <numFmt numFmtId="182" formatCode="#,##0.0\ ;\(#,##0.0\)"/>
    <numFmt numFmtId="183" formatCode="_([$€-2]* #,##0.00_);_([$€-2]* \(#,##0.00\);_([$€-2]* &quot;-&quot;??_)"/>
    <numFmt numFmtId="184" formatCode="#,##0.0_);[Red]\(#,##0.0\)"/>
    <numFmt numFmtId="185" formatCode="#,##0.0\x_);\(#,##0.0\x\);#,##0.0\x_);@_)"/>
    <numFmt numFmtId="186" formatCode="0.00_)"/>
    <numFmt numFmtId="187" formatCode="#,##0;_(* \(#,##0\);_(* &quot;-&quot;??_);_(@_)"/>
    <numFmt numFmtId="188" formatCode="0.0000E+00;\?"/>
    <numFmt numFmtId="189" formatCode="#,##0.0\%_);\(#,##0.0\%\);#,##0.0\%_);@_)"/>
    <numFmt numFmtId="190" formatCode="0.0%_);\(0.0%\);**;@_%_)"/>
    <numFmt numFmtId="191" formatCode="mm/dd/yy"/>
    <numFmt numFmtId="192" formatCode="#,##0.0"/>
  </numFmts>
  <fonts count="212">
    <font>
      <sz val="11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sz val="8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Calibri"/>
      <family val="2"/>
      <scheme val="minor"/>
    </font>
    <font>
      <b/>
      <sz val="12"/>
      <name val="Times New Roman"/>
      <family val="1"/>
    </font>
    <font>
      <b/>
      <sz val="11"/>
      <color rgb="FF000000"/>
      <name val="Arial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b/>
      <sz val="12"/>
      <color rgb="FFFF0000"/>
      <name val="Arial"/>
      <family val="2"/>
    </font>
    <font>
      <sz val="11"/>
      <color rgb="FFFF0000"/>
      <name val="Arial"/>
      <family val="2"/>
    </font>
    <font>
      <sz val="9"/>
      <name val="Arial"/>
      <family val="2"/>
    </font>
    <font>
      <sz val="2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Arial"/>
      <family val="2"/>
    </font>
    <font>
      <b/>
      <sz val="11"/>
      <color rgb="FF0000FF"/>
      <name val="Arial"/>
      <family val="2"/>
    </font>
    <font>
      <b/>
      <u/>
      <sz val="11"/>
      <color rgb="FF0000FF"/>
      <name val="Arial"/>
      <family val="2"/>
    </font>
    <font>
      <b/>
      <sz val="12"/>
      <color rgb="FF0000FF"/>
      <name val="Arial"/>
      <family val="2"/>
    </font>
    <font>
      <b/>
      <u/>
      <sz val="12"/>
      <color rgb="FF0000FF"/>
      <name val="Arial"/>
      <family val="2"/>
    </font>
    <font>
      <b/>
      <u/>
      <sz val="12"/>
      <color rgb="FFFF0000"/>
      <name val="Arial"/>
      <family val="2"/>
    </font>
    <font>
      <b/>
      <sz val="12"/>
      <color rgb="FF000000"/>
      <name val="Arial"/>
      <family val="2"/>
    </font>
    <font>
      <b/>
      <sz val="10"/>
      <color rgb="FF0000FF"/>
      <name val="Times New Roman"/>
      <family val="1"/>
    </font>
    <font>
      <b/>
      <sz val="10"/>
      <color rgb="FF008000"/>
      <name val="Times New Roman"/>
      <family val="1"/>
    </font>
    <font>
      <sz val="24"/>
      <color theme="1"/>
      <name val="Calibri"/>
      <family val="2"/>
      <scheme val="minor"/>
    </font>
    <font>
      <b/>
      <sz val="14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1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u/>
      <sz val="10"/>
      <color theme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0"/>
      <color indexed="10"/>
      <name val="Arial"/>
      <family val="2"/>
    </font>
    <font>
      <sz val="12"/>
      <color indexed="12"/>
      <name val="Arial"/>
      <family val="2"/>
    </font>
    <font>
      <b/>
      <sz val="10"/>
      <color indexed="9"/>
      <name val="Arial"/>
      <family val="2"/>
    </font>
    <font>
      <sz val="10"/>
      <color theme="1"/>
      <name val="Arial"/>
      <family val="2"/>
    </font>
    <font>
      <sz val="11"/>
      <color rgb="FF9C6500"/>
      <name val="Calibri"/>
      <family val="2"/>
      <scheme val="minor"/>
    </font>
    <font>
      <u/>
      <sz val="10"/>
      <color indexed="12"/>
      <name val="Arial"/>
      <family val="2"/>
    </font>
    <font>
      <u/>
      <sz val="8.25"/>
      <color indexed="36"/>
      <name val="‚l‚r ‚oƒSƒVƒbƒN"/>
      <family val="3"/>
    </font>
    <font>
      <sz val="11"/>
      <name val="‚l‚r ‚oƒSƒVƒbƒN"/>
      <family val="3"/>
      <charset val="12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9"/>
      <color indexed="0"/>
      <name val="Arial"/>
      <family val="2"/>
    </font>
    <font>
      <sz val="9"/>
      <color indexed="0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name val="Helv"/>
    </font>
    <font>
      <i/>
      <sz val="11"/>
      <color indexed="23"/>
      <name val="Calibri"/>
      <family val="2"/>
    </font>
    <font>
      <u/>
      <sz val="8.25"/>
      <color indexed="12"/>
      <name val="‚l‚r ‚oƒSƒVƒbƒN"/>
      <family val="3"/>
      <charset val="128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ＭＳ Ｐ明朝"/>
      <family val="1"/>
      <charset val="128"/>
    </font>
    <font>
      <sz val="12"/>
      <name val="ＭＳ Ｐ明朝"/>
      <family val="1"/>
      <charset val="128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name val="Times New Roman"/>
      <family val="1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8.25"/>
      <color indexed="12"/>
      <name val="ＭＳ Ｐゴシック"/>
      <family val="3"/>
      <charset val="128"/>
    </font>
    <font>
      <sz val="11"/>
      <name val="ＭＳ Ｐゴシック"/>
      <charset val="128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sz val="11"/>
      <color theme="0"/>
      <name val="Arial"/>
      <family val="2"/>
    </font>
    <font>
      <sz val="11"/>
      <color rgb="FF9C0006"/>
      <name val="Arial"/>
      <family val="2"/>
    </font>
    <font>
      <sz val="10"/>
      <color indexed="20"/>
      <name val="Arial"/>
      <family val="2"/>
    </font>
    <font>
      <sz val="12"/>
      <name val="Tms Rmn"/>
    </font>
    <font>
      <sz val="8"/>
      <name val="Times New Roman"/>
      <family val="1"/>
    </font>
    <font>
      <b/>
      <sz val="11"/>
      <color rgb="FFFA7D00"/>
      <name val="Arial"/>
      <family val="2"/>
    </font>
    <font>
      <b/>
      <sz val="10"/>
      <color indexed="52"/>
      <name val="Arial"/>
      <family val="2"/>
    </font>
    <font>
      <b/>
      <sz val="11"/>
      <color theme="0"/>
      <name val="Arial"/>
      <family val="2"/>
    </font>
    <font>
      <b/>
      <sz val="8"/>
      <name val="GillSans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color theme="1"/>
      <name val="Bookman Old Style"/>
      <family val="2"/>
    </font>
    <font>
      <sz val="8"/>
      <name val="Palatino"/>
      <family val="1"/>
    </font>
    <font>
      <sz val="12"/>
      <color theme="1"/>
      <name val="Calibri"/>
      <family val="2"/>
    </font>
    <font>
      <sz val="10"/>
      <name val="MS Serif"/>
      <family val="1"/>
    </font>
    <font>
      <sz val="8"/>
      <color indexed="16"/>
      <name val="Palatino"/>
      <family val="1"/>
    </font>
    <font>
      <sz val="10"/>
      <name val="Geneva"/>
    </font>
    <font>
      <sz val="9"/>
      <color indexed="12"/>
      <name val="Times New Roman"/>
      <family val="1"/>
    </font>
    <font>
      <sz val="10"/>
      <color indexed="16"/>
      <name val="MS Serif"/>
      <family val="1"/>
    </font>
    <font>
      <i/>
      <sz val="11"/>
      <color rgb="FF7F7F7F"/>
      <name val="Arial"/>
      <family val="2"/>
    </font>
    <font>
      <i/>
      <sz val="10"/>
      <color indexed="23"/>
      <name val="Arial"/>
      <family val="2"/>
    </font>
    <font>
      <u/>
      <sz val="10"/>
      <color indexed="20"/>
      <name val="Arial"/>
      <family val="2"/>
    </font>
    <font>
      <sz val="9"/>
      <name val="GillSans Light"/>
    </font>
    <font>
      <sz val="11"/>
      <color rgb="FF006100"/>
      <name val="Arial"/>
      <family val="2"/>
    </font>
    <font>
      <sz val="10"/>
      <color indexed="17"/>
      <name val="Arial"/>
      <family val="2"/>
    </font>
    <font>
      <b/>
      <sz val="15"/>
      <color theme="3"/>
      <name val="Arial"/>
      <family val="2"/>
    </font>
    <font>
      <b/>
      <sz val="15"/>
      <color indexed="56"/>
      <name val="Arial"/>
      <family val="2"/>
    </font>
    <font>
      <b/>
      <sz val="13"/>
      <color theme="3"/>
      <name val="Arial"/>
      <family val="2"/>
    </font>
    <font>
      <b/>
      <sz val="13"/>
      <color indexed="56"/>
      <name val="Arial"/>
      <family val="2"/>
    </font>
    <font>
      <b/>
      <sz val="11"/>
      <color theme="3"/>
      <name val="Arial"/>
      <family val="2"/>
    </font>
    <font>
      <b/>
      <sz val="11"/>
      <color indexed="56"/>
      <name val="Arial"/>
      <family val="2"/>
    </font>
    <font>
      <u/>
      <sz val="10"/>
      <color indexed="39"/>
      <name val="MS Sans Serif"/>
      <family val="2"/>
    </font>
    <font>
      <u/>
      <sz val="7.5"/>
      <color indexed="12"/>
      <name val="Arial"/>
      <family val="2"/>
    </font>
    <font>
      <sz val="11"/>
      <color rgb="FF3F3F76"/>
      <name val="Arial"/>
      <family val="2"/>
    </font>
    <font>
      <sz val="10"/>
      <color indexed="62"/>
      <name val="Arial"/>
      <family val="2"/>
    </font>
    <font>
      <sz val="10"/>
      <name val="GillSans Light"/>
    </font>
    <font>
      <sz val="11"/>
      <color rgb="FFFA7D00"/>
      <name val="Arial"/>
      <family val="2"/>
    </font>
    <font>
      <sz val="10"/>
      <color indexed="52"/>
      <name val="Arial"/>
      <family val="2"/>
    </font>
    <font>
      <sz val="11"/>
      <color rgb="FF9C6500"/>
      <name val="Arial"/>
      <family val="2"/>
    </font>
    <font>
      <sz val="10"/>
      <color indexed="60"/>
      <name val="Arial"/>
      <family val="2"/>
    </font>
    <font>
      <b/>
      <i/>
      <sz val="16"/>
      <name val="Helv"/>
    </font>
    <font>
      <sz val="10"/>
      <name val="Helv"/>
    </font>
    <font>
      <sz val="10"/>
      <color theme="1"/>
      <name val="Calibri"/>
      <family val="2"/>
    </font>
    <font>
      <sz val="9"/>
      <name val="Helv"/>
    </font>
    <font>
      <b/>
      <sz val="9"/>
      <name val="Helv"/>
    </font>
    <font>
      <b/>
      <sz val="11"/>
      <color rgb="FF3F3F3F"/>
      <name val="Arial"/>
      <family val="2"/>
    </font>
    <font>
      <b/>
      <sz val="10"/>
      <color indexed="63"/>
      <name val="Arial"/>
      <family val="2"/>
    </font>
    <font>
      <b/>
      <i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26"/>
      <name val="Times New Roman"/>
      <family val="1"/>
    </font>
    <font>
      <b/>
      <sz val="18"/>
      <name val="Times New Roman"/>
      <family val="1"/>
    </font>
    <font>
      <i/>
      <sz val="9"/>
      <name val="Helv"/>
    </font>
    <font>
      <sz val="10"/>
      <name val="Courier"/>
      <family val="3"/>
    </font>
    <font>
      <sz val="8"/>
      <name val="Helv"/>
    </font>
    <font>
      <sz val="8"/>
      <color indexed="12"/>
      <name val="Arial"/>
      <family val="2"/>
    </font>
    <font>
      <b/>
      <sz val="18"/>
      <color indexed="62"/>
      <name val="Cambria"/>
      <family val="2"/>
    </font>
    <font>
      <b/>
      <u/>
      <sz val="10"/>
      <color indexed="8"/>
      <name val="Arial"/>
      <family val="2"/>
    </font>
    <font>
      <sz val="10"/>
      <color indexed="8"/>
      <name val="Comic Sans MS"/>
      <family val="4"/>
    </font>
    <font>
      <b/>
      <sz val="10"/>
      <color indexed="8"/>
      <name val="Times New Roman"/>
      <family val="1"/>
    </font>
    <font>
      <b/>
      <sz val="10"/>
      <name val="GillSans"/>
    </font>
    <font>
      <b/>
      <u/>
      <sz val="9"/>
      <name val="Helv"/>
    </font>
    <font>
      <b/>
      <sz val="8"/>
      <color indexed="8"/>
      <name val="Helv"/>
    </font>
    <font>
      <sz val="7"/>
      <name val="Times New Roman"/>
      <family val="1"/>
    </font>
    <font>
      <b/>
      <sz val="11"/>
      <color indexed="9"/>
      <name val="GillSans"/>
    </font>
    <font>
      <b/>
      <sz val="11"/>
      <name val="GillSans"/>
    </font>
    <font>
      <u/>
      <sz val="10"/>
      <name val="Helv"/>
    </font>
    <font>
      <sz val="8"/>
      <color indexed="16"/>
      <name val="Helv"/>
    </font>
    <font>
      <sz val="8"/>
      <color indexed="8"/>
      <name val="Wingdings"/>
      <charset val="2"/>
    </font>
    <font>
      <sz val="12"/>
      <name val="Calibri"/>
      <family val="2"/>
      <scheme val="minor"/>
    </font>
    <font>
      <b/>
      <sz val="14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8.5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vertAlign val="subscript"/>
      <sz val="12"/>
      <color rgb="FF000000"/>
      <name val="Calibri"/>
      <family val="2"/>
      <scheme val="minor"/>
    </font>
    <font>
      <i/>
      <sz val="12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vertAlign val="superscript"/>
      <sz val="12"/>
      <name val="Calibri"/>
      <family val="2"/>
      <scheme val="minor"/>
    </font>
    <font>
      <b/>
      <vertAlign val="superscript"/>
      <sz val="8"/>
      <name val="Calibri"/>
      <family val="2"/>
      <scheme val="minor"/>
    </font>
    <font>
      <b/>
      <sz val="13"/>
      <color indexed="8"/>
      <name val="Calibri"/>
      <family val="2"/>
      <scheme val="minor"/>
    </font>
    <font>
      <b/>
      <u/>
      <sz val="13"/>
      <color indexed="8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sz val="9.1999999999999993"/>
      <color indexed="8"/>
      <name val="Calibri"/>
      <family val="2"/>
      <scheme val="minor"/>
    </font>
    <font>
      <sz val="9.1999999999999993"/>
      <color indexed="8"/>
      <name val="Calibri"/>
      <family val="2"/>
      <scheme val="minor"/>
    </font>
    <font>
      <sz val="11"/>
      <color indexed="10"/>
      <name val="Calibri"/>
      <family val="2"/>
      <scheme val="minor"/>
    </font>
    <font>
      <sz val="24"/>
      <name val="Calibri"/>
      <family val="2"/>
      <scheme val="minor"/>
    </font>
    <font>
      <sz val="22"/>
      <name val="Calibri"/>
      <family val="2"/>
      <scheme val="minor"/>
    </font>
    <font>
      <b/>
      <sz val="13"/>
      <name val="Calibri"/>
      <family val="2"/>
      <scheme val="minor"/>
    </font>
    <font>
      <b/>
      <i/>
      <sz val="14"/>
      <name val="Calibri"/>
      <family val="2"/>
      <scheme val="minor"/>
    </font>
    <font>
      <sz val="13"/>
      <name val="Calibri"/>
      <family val="2"/>
      <scheme val="minor"/>
    </font>
  </fonts>
  <fills count="9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47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5"/>
        <bgColor indexed="45"/>
      </patternFill>
    </fill>
    <fill>
      <patternFill patternType="solid">
        <fgColor indexed="26"/>
        <bgColor indexed="26"/>
      </patternFill>
    </fill>
    <fill>
      <patternFill patternType="solid">
        <fgColor indexed="43"/>
        <bgColor indexed="43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2"/>
      </patternFill>
    </fill>
    <fill>
      <patternFill patternType="lightUp">
        <fgColor indexed="22"/>
        <bgColor indexed="9"/>
      </patternFill>
    </fill>
    <fill>
      <patternFill patternType="solid">
        <fgColor indexed="63"/>
        <bgColor indexed="64"/>
      </patternFill>
    </fill>
    <fill>
      <patternFill patternType="mediumGray"/>
    </fill>
  </fills>
  <borders count="11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Dash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 diagonalDown="1"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57453">
    <xf numFmtId="0" fontId="0" fillId="0" borderId="0"/>
    <xf numFmtId="43" fontId="7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4" fontId="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8" fillId="0" borderId="0"/>
    <xf numFmtId="9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18" fillId="0" borderId="0"/>
    <xf numFmtId="43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8" fillId="0" borderId="0"/>
    <xf numFmtId="0" fontId="30" fillId="0" borderId="0"/>
    <xf numFmtId="43" fontId="8" fillId="0" borderId="0" applyFont="0" applyFill="0" applyBorder="0" applyAlignment="0" applyProtection="0"/>
    <xf numFmtId="0" fontId="30" fillId="0" borderId="0"/>
    <xf numFmtId="43" fontId="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7" fillId="0" borderId="0"/>
    <xf numFmtId="44" fontId="7" fillId="0" borderId="0" applyFont="0" applyFill="0" applyBorder="0" applyAlignment="0" applyProtection="0"/>
    <xf numFmtId="0" fontId="8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55" fillId="0" borderId="0" applyNumberFormat="0" applyFill="0" applyBorder="0" applyAlignment="0" applyProtection="0"/>
    <xf numFmtId="0" fontId="8" fillId="0" borderId="0"/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6" fillId="0" borderId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80" fillId="0" borderId="91">
      <alignment horizontal="left"/>
    </xf>
    <xf numFmtId="0" fontId="80" fillId="0" borderId="91">
      <alignment horizontal="left"/>
    </xf>
    <xf numFmtId="0" fontId="80" fillId="0" borderId="91">
      <alignment horizontal="left"/>
    </xf>
    <xf numFmtId="0" fontId="81" fillId="0" borderId="91">
      <alignment horizontal="left" wrapText="1"/>
    </xf>
    <xf numFmtId="0" fontId="81" fillId="0" borderId="91">
      <alignment horizontal="left" wrapText="1"/>
    </xf>
    <xf numFmtId="0" fontId="81" fillId="0" borderId="91">
      <alignment horizontal="left" wrapText="1"/>
    </xf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1" fillId="0" borderId="0">
      <alignment horizontal="right" vertical="center"/>
    </xf>
    <xf numFmtId="0" fontId="81" fillId="0" borderId="0">
      <alignment horizontal="right" vertical="center"/>
    </xf>
    <xf numFmtId="0" fontId="81" fillId="0" borderId="0">
      <alignment horizontal="right" vertical="center"/>
    </xf>
    <xf numFmtId="0" fontId="80" fillId="0" borderId="0">
      <alignment horizontal="center" vertical="center" wrapText="1"/>
    </xf>
    <xf numFmtId="0" fontId="80" fillId="0" borderId="0">
      <alignment horizontal="center" vertical="center" wrapText="1"/>
    </xf>
    <xf numFmtId="0" fontId="80" fillId="0" borderId="0">
      <alignment horizontal="center" vertical="center" wrapText="1"/>
    </xf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8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3" fillId="0" borderId="0"/>
    <xf numFmtId="0" fontId="94" fillId="0" borderId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73" fillId="2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37" fontId="96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7" fillId="0" borderId="0"/>
    <xf numFmtId="0" fontId="8" fillId="0" borderId="0"/>
    <xf numFmtId="0" fontId="8" fillId="0" borderId="0"/>
    <xf numFmtId="0" fontId="8" fillId="0" borderId="0"/>
    <xf numFmtId="0" fontId="77" fillId="0" borderId="0"/>
    <xf numFmtId="0" fontId="77" fillId="0" borderId="0"/>
    <xf numFmtId="0" fontId="8" fillId="0" borderId="0"/>
    <xf numFmtId="0" fontId="8" fillId="0" borderId="0"/>
    <xf numFmtId="0" fontId="8" fillId="0" borderId="0"/>
    <xf numFmtId="0" fontId="77" fillId="0" borderId="0"/>
    <xf numFmtId="0" fontId="77" fillId="0" borderId="0"/>
    <xf numFmtId="0" fontId="8" fillId="0" borderId="0"/>
    <xf numFmtId="0" fontId="8" fillId="0" borderId="0"/>
    <xf numFmtId="0" fontId="8" fillId="0" borderId="0"/>
    <xf numFmtId="0" fontId="77" fillId="0" borderId="0"/>
    <xf numFmtId="0" fontId="77" fillId="0" borderId="0"/>
    <xf numFmtId="0" fontId="8" fillId="0" borderId="0"/>
    <xf numFmtId="0" fontId="8" fillId="0" borderId="0"/>
    <xf numFmtId="0" fontId="8" fillId="0" borderId="0"/>
    <xf numFmtId="0" fontId="77" fillId="0" borderId="0"/>
    <xf numFmtId="0" fontId="77" fillId="0" borderId="0"/>
    <xf numFmtId="0" fontId="8" fillId="0" borderId="0"/>
    <xf numFmtId="0" fontId="8" fillId="0" borderId="0"/>
    <xf numFmtId="0" fontId="8" fillId="0" borderId="0"/>
    <xf numFmtId="0" fontId="77" fillId="0" borderId="0"/>
    <xf numFmtId="0" fontId="77" fillId="0" borderId="0"/>
    <xf numFmtId="0" fontId="8" fillId="0" borderId="0"/>
    <xf numFmtId="0" fontId="8" fillId="0" borderId="0"/>
    <xf numFmtId="0" fontId="8" fillId="0" borderId="0"/>
    <xf numFmtId="0" fontId="77" fillId="0" borderId="0"/>
    <xf numFmtId="0" fontId="77" fillId="0" borderId="0"/>
    <xf numFmtId="0" fontId="8" fillId="0" borderId="0"/>
    <xf numFmtId="0" fontId="8" fillId="0" borderId="0"/>
    <xf numFmtId="0" fontId="8" fillId="0" borderId="0"/>
    <xf numFmtId="0" fontId="77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77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77" fillId="0" borderId="0"/>
    <xf numFmtId="0" fontId="77" fillId="0" borderId="0"/>
    <xf numFmtId="0" fontId="8" fillId="0" borderId="0"/>
    <xf numFmtId="0" fontId="77" fillId="0" borderId="0"/>
    <xf numFmtId="0" fontId="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8" fillId="0" borderId="0" applyNumberFormat="0" applyFont="0" applyFill="0" applyBorder="0" applyAlignment="0" applyProtection="0">
      <alignment horizontal="left"/>
    </xf>
    <xf numFmtId="0" fontId="81" fillId="0" borderId="0">
      <alignment horizontal="left" vertical="center" wrapText="1"/>
    </xf>
    <xf numFmtId="0" fontId="81" fillId="0" borderId="0">
      <alignment horizontal="left" vertical="center" wrapText="1"/>
    </xf>
    <xf numFmtId="0" fontId="81" fillId="0" borderId="0">
      <alignment horizontal="left" vertical="center" wrapText="1"/>
    </xf>
    <xf numFmtId="4" fontId="14" fillId="70" borderId="100" applyNumberFormat="0" applyProtection="0">
      <alignment vertical="center"/>
    </xf>
    <xf numFmtId="4" fontId="99" fillId="7" borderId="100" applyNumberFormat="0" applyProtection="0">
      <alignment vertical="center"/>
    </xf>
    <xf numFmtId="4" fontId="14" fillId="7" borderId="100" applyNumberFormat="0" applyProtection="0">
      <alignment horizontal="left" vertical="center" indent="1"/>
    </xf>
    <xf numFmtId="0" fontId="14" fillId="7" borderId="100" applyNumberFormat="0" applyProtection="0">
      <alignment horizontal="left" vertical="top" indent="1"/>
    </xf>
    <xf numFmtId="4" fontId="14" fillId="72" borderId="0" applyNumberFormat="0" applyProtection="0">
      <alignment horizontal="left" vertical="center" indent="1"/>
    </xf>
    <xf numFmtId="4" fontId="11" fillId="51" borderId="100" applyNumberFormat="0" applyProtection="0">
      <alignment horizontal="right" vertical="center"/>
    </xf>
    <xf numFmtId="4" fontId="11" fillId="57" borderId="100" applyNumberFormat="0" applyProtection="0">
      <alignment horizontal="right" vertical="center"/>
    </xf>
    <xf numFmtId="4" fontId="11" fillId="65" borderId="100" applyNumberFormat="0" applyProtection="0">
      <alignment horizontal="right" vertical="center"/>
    </xf>
    <xf numFmtId="4" fontId="11" fillId="59" borderId="100" applyNumberFormat="0" applyProtection="0">
      <alignment horizontal="right" vertical="center"/>
    </xf>
    <xf numFmtId="4" fontId="11" fillId="63" borderId="100" applyNumberFormat="0" applyProtection="0">
      <alignment horizontal="right" vertical="center"/>
    </xf>
    <xf numFmtId="4" fontId="11" fillId="67" borderId="100" applyNumberFormat="0" applyProtection="0">
      <alignment horizontal="right" vertical="center"/>
    </xf>
    <xf numFmtId="4" fontId="11" fillId="66" borderId="100" applyNumberFormat="0" applyProtection="0">
      <alignment horizontal="right" vertical="center"/>
    </xf>
    <xf numFmtId="4" fontId="11" fillId="73" borderId="100" applyNumberFormat="0" applyProtection="0">
      <alignment horizontal="right" vertical="center"/>
    </xf>
    <xf numFmtId="4" fontId="11" fillId="58" borderId="100" applyNumberFormat="0" applyProtection="0">
      <alignment horizontal="right" vertical="center"/>
    </xf>
    <xf numFmtId="4" fontId="14" fillId="74" borderId="101" applyNumberFormat="0" applyProtection="0">
      <alignment horizontal="left" vertical="center" indent="1"/>
    </xf>
    <xf numFmtId="4" fontId="11" fillId="75" borderId="0" applyNumberFormat="0" applyProtection="0">
      <alignment horizontal="left" vertical="center" indent="1"/>
    </xf>
    <xf numFmtId="4" fontId="10" fillId="76" borderId="0" applyNumberFormat="0" applyProtection="0">
      <alignment horizontal="left" vertical="center" indent="1"/>
    </xf>
    <xf numFmtId="4" fontId="11" fillId="77" borderId="100" applyNumberFormat="0" applyProtection="0">
      <alignment horizontal="right" vertical="center"/>
    </xf>
    <xf numFmtId="4" fontId="11" fillId="75" borderId="0" applyNumberFormat="0" applyProtection="0">
      <alignment horizontal="left" vertical="center" indent="1"/>
    </xf>
    <xf numFmtId="4" fontId="11" fillId="72" borderId="0" applyNumberFormat="0" applyProtection="0">
      <alignment horizontal="left" vertical="center" indent="1"/>
    </xf>
    <xf numFmtId="0" fontId="8" fillId="76" borderId="100" applyNumberFormat="0" applyProtection="0">
      <alignment horizontal="left" vertical="center" indent="1"/>
    </xf>
    <xf numFmtId="0" fontId="8" fillId="76" borderId="100" applyNumberFormat="0" applyProtection="0">
      <alignment horizontal="left" vertical="top" indent="1"/>
    </xf>
    <xf numFmtId="0" fontId="8" fillId="72" borderId="100" applyNumberFormat="0" applyProtection="0">
      <alignment horizontal="left" vertical="center" indent="1"/>
    </xf>
    <xf numFmtId="0" fontId="8" fillId="72" borderId="100" applyNumberFormat="0" applyProtection="0">
      <alignment horizontal="left" vertical="top" indent="1"/>
    </xf>
    <xf numFmtId="0" fontId="8" fillId="49" borderId="100" applyNumberFormat="0" applyProtection="0">
      <alignment horizontal="left" vertical="center" indent="1"/>
    </xf>
    <xf numFmtId="0" fontId="8" fillId="49" borderId="100" applyNumberFormat="0" applyProtection="0">
      <alignment horizontal="left" vertical="top" indent="1"/>
    </xf>
    <xf numFmtId="0" fontId="8" fillId="3" borderId="100" applyNumberFormat="0" applyProtection="0">
      <alignment horizontal="left" vertical="center" indent="1"/>
    </xf>
    <xf numFmtId="0" fontId="8" fillId="3" borderId="100" applyNumberFormat="0" applyProtection="0">
      <alignment horizontal="left" vertical="top" indent="1"/>
    </xf>
    <xf numFmtId="4" fontId="11" fillId="78" borderId="100" applyNumberFormat="0" applyProtection="0">
      <alignment vertical="center"/>
    </xf>
    <xf numFmtId="4" fontId="100" fillId="78" borderId="100" applyNumberFormat="0" applyProtection="0">
      <alignment vertical="center"/>
    </xf>
    <xf numFmtId="4" fontId="11" fillId="78" borderId="100" applyNumberFormat="0" applyProtection="0">
      <alignment horizontal="left" vertical="center" indent="1"/>
    </xf>
    <xf numFmtId="0" fontId="11" fillId="78" borderId="100" applyNumberFormat="0" applyProtection="0">
      <alignment horizontal="left" vertical="top" indent="1"/>
    </xf>
    <xf numFmtId="4" fontId="11" fillId="75" borderId="100" applyNumberFormat="0" applyProtection="0">
      <alignment horizontal="right" vertical="center"/>
    </xf>
    <xf numFmtId="4" fontId="100" fillId="75" borderId="100" applyNumberFormat="0" applyProtection="0">
      <alignment horizontal="right" vertical="center"/>
    </xf>
    <xf numFmtId="4" fontId="11" fillId="77" borderId="100" applyNumberFormat="0" applyProtection="0">
      <alignment horizontal="left" vertical="center" indent="1"/>
    </xf>
    <xf numFmtId="0" fontId="11" fillId="72" borderId="100" applyNumberFormat="0" applyProtection="0">
      <alignment horizontal="left" vertical="top" indent="1"/>
    </xf>
    <xf numFmtId="4" fontId="101" fillId="79" borderId="0" applyNumberFormat="0" applyProtection="0">
      <alignment horizontal="left" vertical="center" indent="1"/>
    </xf>
    <xf numFmtId="4" fontId="69" fillId="75" borderId="100" applyNumberFormat="0" applyProtection="0">
      <alignment horizontal="right" vertical="center"/>
    </xf>
    <xf numFmtId="0" fontId="102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11" fillId="0" borderId="0" applyNumberFormat="0" applyBorder="0" applyAlignment="0"/>
    <xf numFmtId="0" fontId="67" fillId="0" borderId="0" applyNumberFormat="0" applyBorder="0" applyAlignment="0"/>
    <xf numFmtId="0" fontId="68" fillId="0" borderId="0" applyNumberFormat="0" applyBorder="0" applyAlignment="0"/>
    <xf numFmtId="0" fontId="103" fillId="0" borderId="0" applyNumberFormat="0" applyBorder="0" applyAlignment="0"/>
    <xf numFmtId="0" fontId="98" fillId="0" borderId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>
      <alignment vertical="top"/>
      <protection locked="0"/>
    </xf>
    <xf numFmtId="0" fontId="108" fillId="0" borderId="0"/>
    <xf numFmtId="44" fontId="8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77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52" borderId="0" applyNumberFormat="0" applyBorder="0" applyAlignment="0" applyProtection="0"/>
    <xf numFmtId="0" fontId="77" fillId="53" borderId="0" applyNumberFormat="0" applyBorder="0" applyAlignment="0" applyProtection="0"/>
    <xf numFmtId="0" fontId="77" fillId="54" borderId="0" applyNumberFormat="0" applyBorder="0" applyAlignment="0" applyProtection="0"/>
    <xf numFmtId="0" fontId="77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7" borderId="0" applyNumberFormat="0" applyBorder="0" applyAlignment="0" applyProtection="0"/>
    <xf numFmtId="0" fontId="77" fillId="58" borderId="0" applyNumberFormat="0" applyBorder="0" applyAlignment="0" applyProtection="0"/>
    <xf numFmtId="0" fontId="77" fillId="53" borderId="0" applyNumberFormat="0" applyBorder="0" applyAlignment="0" applyProtection="0"/>
    <xf numFmtId="0" fontId="77" fillId="56" borderId="0" applyNumberFormat="0" applyBorder="0" applyAlignment="0" applyProtection="0"/>
    <xf numFmtId="0" fontId="77" fillId="59" borderId="0" applyNumberFormat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8" fillId="0" borderId="0"/>
    <xf numFmtId="0" fontId="8" fillId="0" borderId="0"/>
    <xf numFmtId="37" fontId="9" fillId="0" borderId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172" fontId="75" fillId="0" borderId="0" applyNumberFormat="0" applyFill="0" applyBorder="0" applyAlignment="0" applyProtection="0">
      <alignment vertical="top"/>
      <protection locked="0"/>
    </xf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77" fillId="50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77" fillId="50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7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7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7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7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7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7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7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77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77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7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7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7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7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7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7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7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77" fillId="52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77" fillId="52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7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7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7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7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7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7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7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77" fillId="5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77" fillId="5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7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7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7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7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7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7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7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77" fillId="54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77" fillId="54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7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7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7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7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7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7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7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77" fillId="55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77" fillId="55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7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7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7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7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7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7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7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77" fillId="56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77" fillId="56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77" fillId="5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77" fillId="5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77" fillId="58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77" fillId="58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7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7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7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7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7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7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7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77" fillId="53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77" fillId="53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7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7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7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7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7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7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7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77" fillId="56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77" fillId="56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7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7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7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7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7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7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7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77" fillId="59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77" fillId="59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7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7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7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7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7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7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7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111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09" fillId="60" borderId="0" applyNumberFormat="0" applyBorder="0" applyAlignment="0" applyProtection="0"/>
    <xf numFmtId="0" fontId="109" fillId="60" borderId="0" applyNumberFormat="0" applyBorder="0" applyAlignment="0" applyProtection="0"/>
    <xf numFmtId="0" fontId="109" fillId="60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111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09" fillId="57" borderId="0" applyNumberFormat="0" applyBorder="0" applyAlignment="0" applyProtection="0"/>
    <xf numFmtId="0" fontId="109" fillId="57" borderId="0" applyNumberFormat="0" applyBorder="0" applyAlignment="0" applyProtection="0"/>
    <xf numFmtId="0" fontId="109" fillId="57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111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09" fillId="58" borderId="0" applyNumberFormat="0" applyBorder="0" applyAlignment="0" applyProtection="0"/>
    <xf numFmtId="0" fontId="109" fillId="58" borderId="0" applyNumberFormat="0" applyBorder="0" applyAlignment="0" applyProtection="0"/>
    <xf numFmtId="0" fontId="109" fillId="58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111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09" fillId="61" borderId="0" applyNumberFormat="0" applyBorder="0" applyAlignment="0" applyProtection="0"/>
    <xf numFmtId="0" fontId="109" fillId="61" borderId="0" applyNumberFormat="0" applyBorder="0" applyAlignment="0" applyProtection="0"/>
    <xf numFmtId="0" fontId="109" fillId="61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111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09" fillId="62" borderId="0" applyNumberFormat="0" applyBorder="0" applyAlignment="0" applyProtection="0"/>
    <xf numFmtId="0" fontId="109" fillId="62" borderId="0" applyNumberFormat="0" applyBorder="0" applyAlignment="0" applyProtection="0"/>
    <xf numFmtId="0" fontId="109" fillId="62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111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77" fillId="80" borderId="0" applyNumberFormat="0" applyBorder="0" applyAlignment="0" applyProtection="0"/>
    <xf numFmtId="0" fontId="77" fillId="81" borderId="0" applyNumberFormat="0" applyBorder="0" applyAlignment="0" applyProtection="0"/>
    <xf numFmtId="0" fontId="78" fillId="82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111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09" fillId="64" borderId="0" applyNumberFormat="0" applyBorder="0" applyAlignment="0" applyProtection="0"/>
    <xf numFmtId="0" fontId="109" fillId="64" borderId="0" applyNumberFormat="0" applyBorder="0" applyAlignment="0" applyProtection="0"/>
    <xf numFmtId="0" fontId="109" fillId="64" borderId="0" applyNumberFormat="0" applyBorder="0" applyAlignment="0" applyProtection="0"/>
    <xf numFmtId="0" fontId="77" fillId="80" borderId="0" applyNumberFormat="0" applyBorder="0" applyAlignment="0" applyProtection="0"/>
    <xf numFmtId="0" fontId="77" fillId="83" borderId="0" applyNumberFormat="0" applyBorder="0" applyAlignment="0" applyProtection="0"/>
    <xf numFmtId="0" fontId="78" fillId="84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111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09" fillId="65" borderId="0" applyNumberFormat="0" applyBorder="0" applyAlignment="0" applyProtection="0"/>
    <xf numFmtId="0" fontId="109" fillId="65" borderId="0" applyNumberFormat="0" applyBorder="0" applyAlignment="0" applyProtection="0"/>
    <xf numFmtId="0" fontId="109" fillId="65" borderId="0" applyNumberFormat="0" applyBorder="0" applyAlignment="0" applyProtection="0"/>
    <xf numFmtId="0" fontId="77" fillId="80" borderId="0" applyNumberFormat="0" applyBorder="0" applyAlignment="0" applyProtection="0"/>
    <xf numFmtId="0" fontId="77" fillId="80" borderId="0" applyNumberFormat="0" applyBorder="0" applyAlignment="0" applyProtection="0"/>
    <xf numFmtId="0" fontId="78" fillId="83" borderId="0" applyNumberFormat="0" applyBorder="0" applyAlignment="0" applyProtection="0"/>
    <xf numFmtId="0" fontId="78" fillId="66" borderId="0" applyNumberFormat="0" applyBorder="0" applyAlignment="0" applyProtection="0"/>
    <xf numFmtId="0" fontId="78" fillId="66" borderId="0" applyNumberFormat="0" applyBorder="0" applyAlignment="0" applyProtection="0"/>
    <xf numFmtId="0" fontId="111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09" fillId="66" borderId="0" applyNumberFormat="0" applyBorder="0" applyAlignment="0" applyProtection="0"/>
    <xf numFmtId="0" fontId="109" fillId="66" borderId="0" applyNumberFormat="0" applyBorder="0" applyAlignment="0" applyProtection="0"/>
    <xf numFmtId="0" fontId="109" fillId="66" borderId="0" applyNumberFormat="0" applyBorder="0" applyAlignment="0" applyProtection="0"/>
    <xf numFmtId="0" fontId="77" fillId="80" borderId="0" applyNumberFormat="0" applyBorder="0" applyAlignment="0" applyProtection="0"/>
    <xf numFmtId="0" fontId="77" fillId="83" borderId="0" applyNumberFormat="0" applyBorder="0" applyAlignment="0" applyProtection="0"/>
    <xf numFmtId="0" fontId="78" fillId="85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111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09" fillId="61" borderId="0" applyNumberFormat="0" applyBorder="0" applyAlignment="0" applyProtection="0"/>
    <xf numFmtId="0" fontId="109" fillId="61" borderId="0" applyNumberFormat="0" applyBorder="0" applyAlignment="0" applyProtection="0"/>
    <xf numFmtId="0" fontId="109" fillId="61" borderId="0" applyNumberFormat="0" applyBorder="0" applyAlignment="0" applyProtection="0"/>
    <xf numFmtId="0" fontId="77" fillId="80" borderId="0" applyNumberFormat="0" applyBorder="0" applyAlignment="0" applyProtection="0"/>
    <xf numFmtId="0" fontId="77" fillId="82" borderId="0" applyNumberFormat="0" applyBorder="0" applyAlignment="0" applyProtection="0"/>
    <xf numFmtId="0" fontId="78" fillId="82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111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09" fillId="62" borderId="0" applyNumberFormat="0" applyBorder="0" applyAlignment="0" applyProtection="0"/>
    <xf numFmtId="0" fontId="109" fillId="62" borderId="0" applyNumberFormat="0" applyBorder="0" applyAlignment="0" applyProtection="0"/>
    <xf numFmtId="0" fontId="109" fillId="62" borderId="0" applyNumberFormat="0" applyBorder="0" applyAlignment="0" applyProtection="0"/>
    <xf numFmtId="0" fontId="77" fillId="80" borderId="0" applyNumberFormat="0" applyBorder="0" applyAlignment="0" applyProtection="0"/>
    <xf numFmtId="0" fontId="77" fillId="86" borderId="0" applyNumberFormat="0" applyBorder="0" applyAlignment="0" applyProtection="0"/>
    <xf numFmtId="0" fontId="78" fillId="87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111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09" fillId="67" borderId="0" applyNumberFormat="0" applyBorder="0" applyAlignment="0" applyProtection="0"/>
    <xf numFmtId="0" fontId="109" fillId="67" borderId="0" applyNumberFormat="0" applyBorder="0" applyAlignment="0" applyProtection="0"/>
    <xf numFmtId="0" fontId="109" fillId="67" borderId="0" applyNumberFormat="0" applyBorder="0" applyAlignment="0" applyProtection="0"/>
    <xf numFmtId="0" fontId="24" fillId="0" borderId="103" applyNumberFormat="0" applyFill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112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0" fontId="113" fillId="51" borderId="0" applyNumberFormat="0" applyBorder="0" applyAlignment="0" applyProtection="0"/>
    <xf numFmtId="173" fontId="70" fillId="0" borderId="0"/>
    <xf numFmtId="166" fontId="70" fillId="0" borderId="0"/>
    <xf numFmtId="174" fontId="70" fillId="0" borderId="0"/>
    <xf numFmtId="0" fontId="114" fillId="0" borderId="0" applyNumberFormat="0" applyFill="0" applyBorder="0" applyAlignment="0" applyProtection="0"/>
    <xf numFmtId="0" fontId="26" fillId="0" borderId="3" applyNumberFormat="0" applyFill="0" applyAlignment="0" applyProtection="0"/>
    <xf numFmtId="0" fontId="115" fillId="0" borderId="35" applyNumberFormat="0" applyFont="0" applyFill="0" applyAlignment="0" applyProtection="0"/>
    <xf numFmtId="175" fontId="8" fillId="0" borderId="104" applyNumberFormat="0" applyFill="0" applyAlignment="0" applyProtection="0"/>
    <xf numFmtId="176" fontId="16" fillId="0" borderId="0" applyFont="0" applyFill="0" applyBorder="0" applyAlignment="0" applyProtection="0"/>
    <xf numFmtId="177" fontId="11" fillId="0" borderId="0" applyFill="0" applyBorder="0" applyAlignment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116" fillId="22" borderId="85" applyNumberFormat="0" applyAlignment="0" applyProtection="0"/>
    <xf numFmtId="0" fontId="63" fillId="22" borderId="85" applyNumberFormat="0" applyAlignment="0" applyProtection="0"/>
    <xf numFmtId="0" fontId="63" fillId="22" borderId="85" applyNumberFormat="0" applyAlignment="0" applyProtection="0"/>
    <xf numFmtId="0" fontId="63" fillId="22" borderId="85" applyNumberFormat="0" applyAlignment="0" applyProtection="0"/>
    <xf numFmtId="0" fontId="63" fillId="22" borderId="85" applyNumberFormat="0" applyAlignment="0" applyProtection="0"/>
    <xf numFmtId="0" fontId="63" fillId="22" borderId="85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63" fillId="22" borderId="85" applyNumberFormat="0" applyAlignment="0" applyProtection="0"/>
    <xf numFmtId="0" fontId="63" fillId="22" borderId="85" applyNumberFormat="0" applyAlignment="0" applyProtection="0"/>
    <xf numFmtId="0" fontId="63" fillId="22" borderId="85" applyNumberFormat="0" applyAlignment="0" applyProtection="0"/>
    <xf numFmtId="0" fontId="63" fillId="22" borderId="85" applyNumberFormat="0" applyAlignment="0" applyProtection="0"/>
    <xf numFmtId="0" fontId="63" fillId="22" borderId="85" applyNumberFormat="0" applyAlignment="0" applyProtection="0"/>
    <xf numFmtId="0" fontId="63" fillId="22" borderId="85" applyNumberFormat="0" applyAlignment="0" applyProtection="0"/>
    <xf numFmtId="0" fontId="117" fillId="68" borderId="92" applyNumberFormat="0" applyAlignment="0" applyProtection="0"/>
    <xf numFmtId="0" fontId="117" fillId="68" borderId="92" applyNumberFormat="0" applyAlignment="0" applyProtection="0"/>
    <xf numFmtId="0" fontId="117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2" fillId="68" borderId="92" applyNumberFormat="0" applyAlignment="0" applyProtection="0"/>
    <xf numFmtId="0" fontId="83" fillId="69" borderId="93" applyNumberFormat="0" applyAlignment="0" applyProtection="0"/>
    <xf numFmtId="0" fontId="83" fillId="69" borderId="93" applyNumberFormat="0" applyAlignment="0" applyProtection="0"/>
    <xf numFmtId="0" fontId="118" fillId="23" borderId="88" applyNumberFormat="0" applyAlignment="0" applyProtection="0"/>
    <xf numFmtId="0" fontId="65" fillId="23" borderId="88" applyNumberFormat="0" applyAlignment="0" applyProtection="0"/>
    <xf numFmtId="0" fontId="65" fillId="23" borderId="88" applyNumberFormat="0" applyAlignment="0" applyProtection="0"/>
    <xf numFmtId="0" fontId="65" fillId="23" borderId="88" applyNumberFormat="0" applyAlignment="0" applyProtection="0"/>
    <xf numFmtId="0" fontId="65" fillId="23" borderId="88" applyNumberFormat="0" applyAlignment="0" applyProtection="0"/>
    <xf numFmtId="0" fontId="65" fillId="23" borderId="88" applyNumberFormat="0" applyAlignment="0" applyProtection="0"/>
    <xf numFmtId="0" fontId="65" fillId="23" borderId="88" applyNumberFormat="0" applyAlignment="0" applyProtection="0"/>
    <xf numFmtId="0" fontId="65" fillId="23" borderId="88" applyNumberFormat="0" applyAlignment="0" applyProtection="0"/>
    <xf numFmtId="0" fontId="65" fillId="23" borderId="88" applyNumberFormat="0" applyAlignment="0" applyProtection="0"/>
    <xf numFmtId="0" fontId="65" fillId="23" borderId="88" applyNumberFormat="0" applyAlignment="0" applyProtection="0"/>
    <xf numFmtId="0" fontId="65" fillId="23" borderId="88" applyNumberFormat="0" applyAlignment="0" applyProtection="0"/>
    <xf numFmtId="0" fontId="65" fillId="23" borderId="88" applyNumberFormat="0" applyAlignment="0" applyProtection="0"/>
    <xf numFmtId="0" fontId="65" fillId="23" borderId="88" applyNumberFormat="0" applyAlignment="0" applyProtection="0"/>
    <xf numFmtId="0" fontId="65" fillId="23" borderId="88" applyNumberFormat="0" applyAlignment="0" applyProtection="0"/>
    <xf numFmtId="0" fontId="65" fillId="23" borderId="88" applyNumberFormat="0" applyAlignment="0" applyProtection="0"/>
    <xf numFmtId="0" fontId="71" fillId="69" borderId="93" applyNumberFormat="0" applyAlignment="0" applyProtection="0"/>
    <xf numFmtId="0" fontId="71" fillId="69" borderId="93" applyNumberFormat="0" applyAlignment="0" applyProtection="0"/>
    <xf numFmtId="0" fontId="71" fillId="69" borderId="93" applyNumberFormat="0" applyAlignment="0" applyProtection="0"/>
    <xf numFmtId="0" fontId="8" fillId="6" borderId="16" applyNumberFormat="0" applyProtection="0"/>
    <xf numFmtId="0" fontId="119" fillId="0" borderId="105" applyNumberFormat="0" applyFill="0" applyProtection="0">
      <alignment horizontal="left" vertical="center"/>
    </xf>
    <xf numFmtId="0" fontId="71" fillId="88" borderId="0">
      <alignment horizontal="left"/>
    </xf>
    <xf numFmtId="0" fontId="120" fillId="88" borderId="0">
      <alignment horizontal="right"/>
    </xf>
    <xf numFmtId="0" fontId="121" fillId="89" borderId="0">
      <alignment horizontal="center"/>
    </xf>
    <xf numFmtId="0" fontId="120" fillId="88" borderId="0">
      <alignment horizontal="right"/>
    </xf>
    <xf numFmtId="0" fontId="122" fillId="89" borderId="0">
      <alignment horizontal="left"/>
    </xf>
    <xf numFmtId="41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1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126" fillId="0" borderId="0" applyNumberFormat="0" applyAlignment="0">
      <alignment horizontal="left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8" fontId="8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9" fontId="12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03" fillId="0" borderId="106">
      <alignment horizontal="center"/>
    </xf>
    <xf numFmtId="17" fontId="23" fillId="0" borderId="0" applyFill="0" applyBorder="0">
      <alignment horizontal="right"/>
    </xf>
    <xf numFmtId="175" fontId="115" fillId="0" borderId="0" applyFont="0" applyFill="0" applyBorder="0" applyProtection="0">
      <alignment horizontal="right"/>
    </xf>
    <xf numFmtId="181" fontId="128" fillId="0" borderId="0"/>
    <xf numFmtId="182" fontId="129" fillId="0" borderId="5" applyNumberFormat="0" applyBorder="0"/>
    <xf numFmtId="0" fontId="105" fillId="90" borderId="0" applyNumberFormat="0" applyBorder="0" applyAlignment="0" applyProtection="0"/>
    <xf numFmtId="0" fontId="105" fillId="91" borderId="0" applyNumberFormat="0" applyBorder="0" applyAlignment="0" applyProtection="0"/>
    <xf numFmtId="0" fontId="105" fillId="92" borderId="0" applyNumberFormat="0" applyBorder="0" applyAlignment="0" applyProtection="0"/>
    <xf numFmtId="0" fontId="130" fillId="0" borderId="0" applyNumberFormat="0" applyAlignment="0">
      <alignment horizontal="left"/>
    </xf>
    <xf numFmtId="183" fontId="8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172" fontId="86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34" fillId="0" borderId="0" applyNumberFormat="0" applyFill="0" applyBorder="0" applyProtection="0">
      <alignment horizontal="left" vertical="center"/>
    </xf>
    <xf numFmtId="184" fontId="24" fillId="9" borderId="16" applyFont="0" applyBorder="0" applyAlignment="0" applyProtection="0">
      <alignment vertical="top"/>
    </xf>
    <xf numFmtId="0" fontId="87" fillId="52" borderId="0" applyNumberFormat="0" applyBorder="0" applyAlignment="0" applyProtection="0"/>
    <xf numFmtId="0" fontId="87" fillId="52" borderId="0" applyNumberFormat="0" applyBorder="0" applyAlignment="0" applyProtection="0"/>
    <xf numFmtId="0" fontId="135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36" fillId="52" borderId="0" applyNumberFormat="0" applyBorder="0" applyAlignment="0" applyProtection="0"/>
    <xf numFmtId="0" fontId="136" fillId="52" borderId="0" applyNumberFormat="0" applyBorder="0" applyAlignment="0" applyProtection="0"/>
    <xf numFmtId="0" fontId="136" fillId="52" borderId="0" applyNumberFormat="0" applyBorder="0" applyAlignment="0" applyProtection="0"/>
    <xf numFmtId="0" fontId="8" fillId="93" borderId="16" applyNumberFormat="0" applyProtection="0"/>
    <xf numFmtId="38" fontId="24" fillId="6" borderId="0" applyNumberFormat="0" applyFont="0" applyBorder="0" applyAlignment="0">
      <protection hidden="1"/>
    </xf>
    <xf numFmtId="0" fontId="12" fillId="0" borderId="32" applyNumberFormat="0" applyAlignment="0" applyProtection="0">
      <alignment horizontal="left" vertical="center"/>
    </xf>
    <xf numFmtId="0" fontId="12" fillId="0" borderId="36">
      <alignment horizontal="left" vertical="center"/>
    </xf>
    <xf numFmtId="0" fontId="46" fillId="0" borderId="0"/>
    <xf numFmtId="0" fontId="88" fillId="0" borderId="94" applyNumberFormat="0" applyFill="0" applyAlignment="0" applyProtection="0"/>
    <xf numFmtId="0" fontId="88" fillId="0" borderId="94" applyNumberFormat="0" applyFill="0" applyAlignment="0" applyProtection="0"/>
    <xf numFmtId="0" fontId="137" fillId="0" borderId="82" applyNumberFormat="0" applyFill="0" applyAlignment="0" applyProtection="0"/>
    <xf numFmtId="0" fontId="56" fillId="0" borderId="82" applyNumberFormat="0" applyFill="0" applyAlignment="0" applyProtection="0"/>
    <xf numFmtId="0" fontId="56" fillId="0" borderId="82" applyNumberFormat="0" applyFill="0" applyAlignment="0" applyProtection="0"/>
    <xf numFmtId="0" fontId="56" fillId="0" borderId="82" applyNumberFormat="0" applyFill="0" applyAlignment="0" applyProtection="0"/>
    <xf numFmtId="0" fontId="56" fillId="0" borderId="82" applyNumberFormat="0" applyFill="0" applyAlignment="0" applyProtection="0"/>
    <xf numFmtId="0" fontId="56" fillId="0" borderId="82" applyNumberFormat="0" applyFill="0" applyAlignment="0" applyProtection="0"/>
    <xf numFmtId="0" fontId="56" fillId="0" borderId="82" applyNumberFormat="0" applyFill="0" applyAlignment="0" applyProtection="0"/>
    <xf numFmtId="0" fontId="56" fillId="0" borderId="82" applyNumberFormat="0" applyFill="0" applyAlignment="0" applyProtection="0"/>
    <xf numFmtId="0" fontId="56" fillId="0" borderId="82" applyNumberFormat="0" applyFill="0" applyAlignment="0" applyProtection="0"/>
    <xf numFmtId="0" fontId="56" fillId="0" borderId="82" applyNumberFormat="0" applyFill="0" applyAlignment="0" applyProtection="0"/>
    <xf numFmtId="0" fontId="56" fillId="0" borderId="82" applyNumberFormat="0" applyFill="0" applyAlignment="0" applyProtection="0"/>
    <xf numFmtId="0" fontId="56" fillId="0" borderId="82" applyNumberFormat="0" applyFill="0" applyAlignment="0" applyProtection="0"/>
    <xf numFmtId="0" fontId="56" fillId="0" borderId="82" applyNumberFormat="0" applyFill="0" applyAlignment="0" applyProtection="0"/>
    <xf numFmtId="0" fontId="56" fillId="0" borderId="82" applyNumberFormat="0" applyFill="0" applyAlignment="0" applyProtection="0"/>
    <xf numFmtId="0" fontId="56" fillId="0" borderId="82" applyNumberFormat="0" applyFill="0" applyAlignment="0" applyProtection="0"/>
    <xf numFmtId="0" fontId="138" fillId="0" borderId="94" applyNumberFormat="0" applyFill="0" applyAlignment="0" applyProtection="0"/>
    <xf numFmtId="0" fontId="138" fillId="0" borderId="94" applyNumberFormat="0" applyFill="0" applyAlignment="0" applyProtection="0"/>
    <xf numFmtId="0" fontId="138" fillId="0" borderId="94" applyNumberFormat="0" applyFill="0" applyAlignment="0" applyProtection="0"/>
    <xf numFmtId="0" fontId="89" fillId="0" borderId="95" applyNumberFormat="0" applyFill="0" applyAlignment="0" applyProtection="0"/>
    <xf numFmtId="0" fontId="89" fillId="0" borderId="95" applyNumberFormat="0" applyFill="0" applyAlignment="0" applyProtection="0"/>
    <xf numFmtId="0" fontId="139" fillId="0" borderId="83" applyNumberFormat="0" applyFill="0" applyAlignment="0" applyProtection="0"/>
    <xf numFmtId="0" fontId="57" fillId="0" borderId="83" applyNumberFormat="0" applyFill="0" applyAlignment="0" applyProtection="0"/>
    <xf numFmtId="0" fontId="57" fillId="0" borderId="83" applyNumberFormat="0" applyFill="0" applyAlignment="0" applyProtection="0"/>
    <xf numFmtId="0" fontId="57" fillId="0" borderId="83" applyNumberFormat="0" applyFill="0" applyAlignment="0" applyProtection="0"/>
    <xf numFmtId="0" fontId="57" fillId="0" borderId="83" applyNumberFormat="0" applyFill="0" applyAlignment="0" applyProtection="0"/>
    <xf numFmtId="0" fontId="57" fillId="0" borderId="83" applyNumberFormat="0" applyFill="0" applyAlignment="0" applyProtection="0"/>
    <xf numFmtId="0" fontId="57" fillId="0" borderId="83" applyNumberFormat="0" applyFill="0" applyAlignment="0" applyProtection="0"/>
    <xf numFmtId="0" fontId="57" fillId="0" borderId="83" applyNumberFormat="0" applyFill="0" applyAlignment="0" applyProtection="0"/>
    <xf numFmtId="0" fontId="57" fillId="0" borderId="83" applyNumberFormat="0" applyFill="0" applyAlignment="0" applyProtection="0"/>
    <xf numFmtId="0" fontId="57" fillId="0" borderId="83" applyNumberFormat="0" applyFill="0" applyAlignment="0" applyProtection="0"/>
    <xf numFmtId="0" fontId="57" fillId="0" borderId="83" applyNumberFormat="0" applyFill="0" applyAlignment="0" applyProtection="0"/>
    <xf numFmtId="0" fontId="57" fillId="0" borderId="83" applyNumberFormat="0" applyFill="0" applyAlignment="0" applyProtection="0"/>
    <xf numFmtId="0" fontId="57" fillId="0" borderId="83" applyNumberFormat="0" applyFill="0" applyAlignment="0" applyProtection="0"/>
    <xf numFmtId="0" fontId="57" fillId="0" borderId="83" applyNumberFormat="0" applyFill="0" applyAlignment="0" applyProtection="0"/>
    <xf numFmtId="0" fontId="57" fillId="0" borderId="83" applyNumberFormat="0" applyFill="0" applyAlignment="0" applyProtection="0"/>
    <xf numFmtId="0" fontId="140" fillId="0" borderId="95" applyNumberFormat="0" applyFill="0" applyAlignment="0" applyProtection="0"/>
    <xf numFmtId="0" fontId="140" fillId="0" borderId="95" applyNumberFormat="0" applyFill="0" applyAlignment="0" applyProtection="0"/>
    <xf numFmtId="0" fontId="140" fillId="0" borderId="95" applyNumberFormat="0" applyFill="0" applyAlignment="0" applyProtection="0"/>
    <xf numFmtId="0" fontId="90" fillId="0" borderId="96" applyNumberFormat="0" applyFill="0" applyAlignment="0" applyProtection="0"/>
    <xf numFmtId="0" fontId="90" fillId="0" borderId="96" applyNumberFormat="0" applyFill="0" applyAlignment="0" applyProtection="0"/>
    <xf numFmtId="0" fontId="141" fillId="0" borderId="84" applyNumberFormat="0" applyFill="0" applyAlignment="0" applyProtection="0"/>
    <xf numFmtId="0" fontId="58" fillId="0" borderId="84" applyNumberFormat="0" applyFill="0" applyAlignment="0" applyProtection="0"/>
    <xf numFmtId="0" fontId="58" fillId="0" borderId="84" applyNumberFormat="0" applyFill="0" applyAlignment="0" applyProtection="0"/>
    <xf numFmtId="0" fontId="58" fillId="0" borderId="84" applyNumberFormat="0" applyFill="0" applyAlignment="0" applyProtection="0"/>
    <xf numFmtId="0" fontId="58" fillId="0" borderId="84" applyNumberFormat="0" applyFill="0" applyAlignment="0" applyProtection="0"/>
    <xf numFmtId="0" fontId="58" fillId="0" borderId="84" applyNumberFormat="0" applyFill="0" applyAlignment="0" applyProtection="0"/>
    <xf numFmtId="0" fontId="58" fillId="0" borderId="84" applyNumberFormat="0" applyFill="0" applyAlignment="0" applyProtection="0"/>
    <xf numFmtId="0" fontId="58" fillId="0" borderId="84" applyNumberFormat="0" applyFill="0" applyAlignment="0" applyProtection="0"/>
    <xf numFmtId="0" fontId="58" fillId="0" borderId="84" applyNumberFormat="0" applyFill="0" applyAlignment="0" applyProtection="0"/>
    <xf numFmtId="0" fontId="58" fillId="0" borderId="84" applyNumberFormat="0" applyFill="0" applyAlignment="0" applyProtection="0"/>
    <xf numFmtId="0" fontId="58" fillId="0" borderId="84" applyNumberFormat="0" applyFill="0" applyAlignment="0" applyProtection="0"/>
    <xf numFmtId="0" fontId="58" fillId="0" borderId="84" applyNumberFormat="0" applyFill="0" applyAlignment="0" applyProtection="0"/>
    <xf numFmtId="0" fontId="58" fillId="0" borderId="84" applyNumberFormat="0" applyFill="0" applyAlignment="0" applyProtection="0"/>
    <xf numFmtId="0" fontId="58" fillId="0" borderId="84" applyNumberFormat="0" applyFill="0" applyAlignment="0" applyProtection="0"/>
    <xf numFmtId="0" fontId="58" fillId="0" borderId="84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144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0" fontId="24" fillId="78" borderId="16" applyNumberFormat="0" applyBorder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145" fillId="21" borderId="85" applyNumberFormat="0" applyAlignment="0" applyProtection="0"/>
    <xf numFmtId="0" fontId="61" fillId="21" borderId="85" applyNumberFormat="0" applyAlignment="0" applyProtection="0"/>
    <xf numFmtId="0" fontId="61" fillId="21" borderId="85" applyNumberFormat="0" applyAlignment="0" applyProtection="0"/>
    <xf numFmtId="0" fontId="61" fillId="21" borderId="85" applyNumberFormat="0" applyAlignment="0" applyProtection="0"/>
    <xf numFmtId="0" fontId="61" fillId="21" borderId="85" applyNumberFormat="0" applyAlignment="0" applyProtection="0"/>
    <xf numFmtId="0" fontId="61" fillId="21" borderId="85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61" fillId="21" borderId="85" applyNumberFormat="0" applyAlignment="0" applyProtection="0"/>
    <xf numFmtId="0" fontId="61" fillId="21" borderId="85" applyNumberFormat="0" applyAlignment="0" applyProtection="0"/>
    <xf numFmtId="0" fontId="61" fillId="21" borderId="85" applyNumberFormat="0" applyAlignment="0" applyProtection="0"/>
    <xf numFmtId="0" fontId="61" fillId="21" borderId="85" applyNumberFormat="0" applyAlignment="0" applyProtection="0"/>
    <xf numFmtId="0" fontId="61" fillId="21" borderId="85" applyNumberFormat="0" applyAlignment="0" applyProtection="0"/>
    <xf numFmtId="0" fontId="61" fillId="21" borderId="85" applyNumberFormat="0" applyAlignment="0" applyProtection="0"/>
    <xf numFmtId="0" fontId="146" fillId="55" borderId="92" applyNumberFormat="0" applyAlignment="0" applyProtection="0"/>
    <xf numFmtId="0" fontId="146" fillId="55" borderId="92" applyNumberFormat="0" applyAlignment="0" applyProtection="0"/>
    <xf numFmtId="0" fontId="146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91" fillId="55" borderId="92" applyNumberFormat="0" applyAlignment="0" applyProtection="0"/>
    <xf numFmtId="0" fontId="147" fillId="0" borderId="0" applyNumberFormat="0" applyFill="0" applyBorder="0" applyProtection="0">
      <alignment horizontal="left" vertical="center"/>
    </xf>
    <xf numFmtId="0" fontId="71" fillId="88" borderId="0">
      <alignment horizontal="left"/>
    </xf>
    <xf numFmtId="0" fontId="14" fillId="89" borderId="0">
      <alignment horizontal="left"/>
    </xf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148" fillId="0" borderId="87" applyNumberFormat="0" applyFill="0" applyAlignment="0" applyProtection="0"/>
    <xf numFmtId="0" fontId="64" fillId="0" borderId="87" applyNumberFormat="0" applyFill="0" applyAlignment="0" applyProtection="0"/>
    <xf numFmtId="0" fontId="64" fillId="0" borderId="87" applyNumberFormat="0" applyFill="0" applyAlignment="0" applyProtection="0"/>
    <xf numFmtId="0" fontId="64" fillId="0" borderId="87" applyNumberFormat="0" applyFill="0" applyAlignment="0" applyProtection="0"/>
    <xf numFmtId="0" fontId="64" fillId="0" borderId="87" applyNumberFormat="0" applyFill="0" applyAlignment="0" applyProtection="0"/>
    <xf numFmtId="0" fontId="64" fillId="0" borderId="87" applyNumberFormat="0" applyFill="0" applyAlignment="0" applyProtection="0"/>
    <xf numFmtId="0" fontId="64" fillId="0" borderId="87" applyNumberFormat="0" applyFill="0" applyAlignment="0" applyProtection="0"/>
    <xf numFmtId="0" fontId="64" fillId="0" borderId="87" applyNumberFormat="0" applyFill="0" applyAlignment="0" applyProtection="0"/>
    <xf numFmtId="0" fontId="64" fillId="0" borderId="87" applyNumberFormat="0" applyFill="0" applyAlignment="0" applyProtection="0"/>
    <xf numFmtId="0" fontId="64" fillId="0" borderId="87" applyNumberFormat="0" applyFill="0" applyAlignment="0" applyProtection="0"/>
    <xf numFmtId="0" fontId="64" fillId="0" borderId="87" applyNumberFormat="0" applyFill="0" applyAlignment="0" applyProtection="0"/>
    <xf numFmtId="0" fontId="64" fillId="0" borderId="87" applyNumberFormat="0" applyFill="0" applyAlignment="0" applyProtection="0"/>
    <xf numFmtId="0" fontId="64" fillId="0" borderId="87" applyNumberFormat="0" applyFill="0" applyAlignment="0" applyProtection="0"/>
    <xf numFmtId="0" fontId="64" fillId="0" borderId="87" applyNumberFormat="0" applyFill="0" applyAlignment="0" applyProtection="0"/>
    <xf numFmtId="0" fontId="64" fillId="0" borderId="87" applyNumberFormat="0" applyFill="0" applyAlignment="0" applyProtection="0"/>
    <xf numFmtId="0" fontId="149" fillId="0" borderId="97" applyNumberFormat="0" applyFill="0" applyAlignment="0" applyProtection="0"/>
    <xf numFmtId="0" fontId="149" fillId="0" borderId="97" applyNumberFormat="0" applyFill="0" applyAlignment="0" applyProtection="0"/>
    <xf numFmtId="0" fontId="149" fillId="0" borderId="97" applyNumberFormat="0" applyFill="0" applyAlignment="0" applyProtection="0"/>
    <xf numFmtId="0" fontId="93" fillId="0" borderId="0"/>
    <xf numFmtId="0" fontId="93" fillId="0" borderId="0"/>
    <xf numFmtId="172" fontId="93" fillId="0" borderId="0"/>
    <xf numFmtId="0" fontId="94" fillId="0" borderId="0"/>
    <xf numFmtId="0" fontId="94" fillId="0" borderId="0"/>
    <xf numFmtId="172" fontId="94" fillId="0" borderId="0"/>
    <xf numFmtId="185" fontId="124" fillId="0" borderId="0" applyFont="0" applyFill="0" applyBorder="0" applyProtection="0">
      <alignment horizontal="right"/>
    </xf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150" fillId="20" borderId="0" applyNumberFormat="0" applyBorder="0" applyAlignment="0" applyProtection="0"/>
    <xf numFmtId="0" fontId="73" fillId="20" borderId="0" applyNumberFormat="0" applyBorder="0" applyAlignment="0" applyProtection="0"/>
    <xf numFmtId="0" fontId="73" fillId="20" borderId="0" applyNumberFormat="0" applyBorder="0" applyAlignment="0" applyProtection="0"/>
    <xf numFmtId="0" fontId="73" fillId="20" borderId="0" applyNumberFormat="0" applyBorder="0" applyAlignment="0" applyProtection="0"/>
    <xf numFmtId="0" fontId="73" fillId="20" borderId="0" applyNumberFormat="0" applyBorder="0" applyAlignment="0" applyProtection="0"/>
    <xf numFmtId="0" fontId="73" fillId="20" borderId="0" applyNumberFormat="0" applyBorder="0" applyAlignment="0" applyProtection="0"/>
    <xf numFmtId="0" fontId="73" fillId="20" borderId="0" applyNumberFormat="0" applyBorder="0" applyAlignment="0" applyProtection="0"/>
    <xf numFmtId="0" fontId="73" fillId="20" borderId="0" applyNumberFormat="0" applyBorder="0" applyAlignment="0" applyProtection="0"/>
    <xf numFmtId="0" fontId="73" fillId="20" borderId="0" applyNumberFormat="0" applyBorder="0" applyAlignment="0" applyProtection="0"/>
    <xf numFmtId="0" fontId="73" fillId="20" borderId="0" applyNumberFormat="0" applyBorder="0" applyAlignment="0" applyProtection="0"/>
    <xf numFmtId="0" fontId="73" fillId="20" borderId="0" applyNumberFormat="0" applyBorder="0" applyAlignment="0" applyProtection="0"/>
    <xf numFmtId="0" fontId="73" fillId="20" borderId="0" applyNumberFormat="0" applyBorder="0" applyAlignment="0" applyProtection="0"/>
    <xf numFmtId="0" fontId="73" fillId="20" borderId="0" applyNumberFormat="0" applyBorder="0" applyAlignment="0" applyProtection="0"/>
    <xf numFmtId="0" fontId="73" fillId="20" borderId="0" applyNumberFormat="0" applyBorder="0" applyAlignment="0" applyProtection="0"/>
    <xf numFmtId="0" fontId="73" fillId="20" borderId="0" applyNumberFormat="0" applyBorder="0" applyAlignment="0" applyProtection="0"/>
    <xf numFmtId="0" fontId="151" fillId="70" borderId="0" applyNumberFormat="0" applyBorder="0" applyAlignment="0" applyProtection="0"/>
    <xf numFmtId="0" fontId="151" fillId="70" borderId="0" applyNumberFormat="0" applyBorder="0" applyAlignment="0" applyProtection="0"/>
    <xf numFmtId="0" fontId="151" fillId="70" borderId="0" applyNumberFormat="0" applyBorder="0" applyAlignment="0" applyProtection="0"/>
    <xf numFmtId="0" fontId="67" fillId="0" borderId="0">
      <alignment horizontal="left"/>
    </xf>
    <xf numFmtId="0" fontId="8" fillId="0" borderId="0"/>
    <xf numFmtId="186" fontId="152" fillId="0" borderId="0"/>
    <xf numFmtId="184" fontId="8" fillId="0" borderId="0" applyFont="0" applyFill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0"/>
    <xf numFmtId="0" fontId="4" fillId="0" borderId="0"/>
    <xf numFmtId="0" fontId="7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7" fillId="0" borderId="0"/>
    <xf numFmtId="0" fontId="4" fillId="0" borderId="0"/>
    <xf numFmtId="0" fontId="72" fillId="0" borderId="0"/>
    <xf numFmtId="0" fontId="8" fillId="0" borderId="0"/>
    <xf numFmtId="0" fontId="8" fillId="0" borderId="0"/>
    <xf numFmtId="0" fontId="77" fillId="0" borderId="0"/>
    <xf numFmtId="0" fontId="77" fillId="0" borderId="0"/>
    <xf numFmtId="0" fontId="8" fillId="0" borderId="0"/>
    <xf numFmtId="0" fontId="8" fillId="0" borderId="0"/>
    <xf numFmtId="0" fontId="77" fillId="0" borderId="0"/>
    <xf numFmtId="0" fontId="77" fillId="0" borderId="0"/>
    <xf numFmtId="0" fontId="8" fillId="0" borderId="0"/>
    <xf numFmtId="0" fontId="8" fillId="0" borderId="0"/>
    <xf numFmtId="0" fontId="77" fillId="0" borderId="0"/>
    <xf numFmtId="0" fontId="77" fillId="0" borderId="0"/>
    <xf numFmtId="0" fontId="8" fillId="0" borderId="0"/>
    <xf numFmtId="0" fontId="8" fillId="0" borderId="0"/>
    <xf numFmtId="0" fontId="77" fillId="0" borderId="0"/>
    <xf numFmtId="0" fontId="77" fillId="0" borderId="0"/>
    <xf numFmtId="0" fontId="8" fillId="0" borderId="0"/>
    <xf numFmtId="0" fontId="8" fillId="0" borderId="0"/>
    <xf numFmtId="0" fontId="77" fillId="0" borderId="0"/>
    <xf numFmtId="0" fontId="77" fillId="0" borderId="0"/>
    <xf numFmtId="0" fontId="8" fillId="0" borderId="0"/>
    <xf numFmtId="0" fontId="8" fillId="0" borderId="0"/>
    <xf numFmtId="0" fontId="77" fillId="0" borderId="0"/>
    <xf numFmtId="0" fontId="77" fillId="0" borderId="0"/>
    <xf numFmtId="0" fontId="8" fillId="0" borderId="0"/>
    <xf numFmtId="0" fontId="153" fillId="0" borderId="0"/>
    <xf numFmtId="0" fontId="15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2" fillId="0" borderId="0"/>
    <xf numFmtId="0" fontId="4" fillId="0" borderId="0"/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2" fillId="0" borderId="0"/>
    <xf numFmtId="0" fontId="4" fillId="0" borderId="0"/>
    <xf numFmtId="0" fontId="7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7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77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72" fillId="0" borderId="0"/>
    <xf numFmtId="0" fontId="7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1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72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3" fillId="0" borderId="0" applyNumberFormat="0" applyFill="0" applyBorder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7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7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7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7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7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7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7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11" fillId="71" borderId="98" applyNumberFormat="0" applyFont="0" applyAlignment="0" applyProtection="0"/>
    <xf numFmtId="0" fontId="11" fillId="71" borderId="98" applyNumberFormat="0" applyFont="0" applyAlignment="0" applyProtection="0"/>
    <xf numFmtId="0" fontId="11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8" fillId="71" borderId="98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8" fillId="71" borderId="98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8" fillId="71" borderId="98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77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8" fillId="71" borderId="98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0" fontId="4" fillId="24" borderId="89" applyNumberFormat="0" applyFont="0" applyAlignment="0" applyProtection="0"/>
    <xf numFmtId="187" fontId="128" fillId="0" borderId="0"/>
    <xf numFmtId="182" fontId="155" fillId="0" borderId="9" applyBorder="0"/>
    <xf numFmtId="182" fontId="156" fillId="0" borderId="9" applyBorder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157" fillId="22" borderId="86" applyNumberFormat="0" applyAlignment="0" applyProtection="0"/>
    <xf numFmtId="0" fontId="62" fillId="22" borderId="86" applyNumberFormat="0" applyAlignment="0" applyProtection="0"/>
    <xf numFmtId="0" fontId="62" fillId="22" borderId="86" applyNumberFormat="0" applyAlignment="0" applyProtection="0"/>
    <xf numFmtId="0" fontId="62" fillId="22" borderId="86" applyNumberFormat="0" applyAlignment="0" applyProtection="0"/>
    <xf numFmtId="0" fontId="62" fillId="22" borderId="86" applyNumberFormat="0" applyAlignment="0" applyProtection="0"/>
    <xf numFmtId="0" fontId="62" fillId="22" borderId="86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62" fillId="22" borderId="86" applyNumberFormat="0" applyAlignment="0" applyProtection="0"/>
    <xf numFmtId="0" fontId="62" fillId="22" borderId="86" applyNumberFormat="0" applyAlignment="0" applyProtection="0"/>
    <xf numFmtId="0" fontId="62" fillId="22" borderId="86" applyNumberFormat="0" applyAlignment="0" applyProtection="0"/>
    <xf numFmtId="0" fontId="62" fillId="22" borderId="86" applyNumberFormat="0" applyAlignment="0" applyProtection="0"/>
    <xf numFmtId="0" fontId="62" fillId="22" borderId="86" applyNumberFormat="0" applyAlignment="0" applyProtection="0"/>
    <xf numFmtId="0" fontId="62" fillId="22" borderId="86" applyNumberFormat="0" applyAlignment="0" applyProtection="0"/>
    <xf numFmtId="0" fontId="158" fillId="68" borderId="99" applyNumberFormat="0" applyAlignment="0" applyProtection="0"/>
    <xf numFmtId="0" fontId="158" fillId="68" borderId="99" applyNumberFormat="0" applyAlignment="0" applyProtection="0"/>
    <xf numFmtId="0" fontId="158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0" fontId="97" fillId="68" borderId="99" applyNumberFormat="0" applyAlignment="0" applyProtection="0"/>
    <xf numFmtId="4" fontId="11" fillId="9" borderId="0">
      <alignment horizontal="right"/>
    </xf>
    <xf numFmtId="0" fontId="159" fillId="9" borderId="0">
      <alignment horizontal="center" vertical="center"/>
    </xf>
    <xf numFmtId="0" fontId="14" fillId="9" borderId="17"/>
    <xf numFmtId="0" fontId="159" fillId="9" borderId="0" applyBorder="0">
      <alignment horizontal="centerContinuous"/>
    </xf>
    <xf numFmtId="0" fontId="160" fillId="9" borderId="0" applyBorder="0">
      <alignment horizontal="centerContinuous"/>
    </xf>
    <xf numFmtId="0" fontId="161" fillId="0" borderId="0" applyFill="0" applyBorder="0" applyProtection="0">
      <alignment horizontal="left"/>
    </xf>
    <xf numFmtId="0" fontId="162" fillId="0" borderId="0" applyFill="0" applyBorder="0" applyProtection="0">
      <alignment horizontal="left"/>
    </xf>
    <xf numFmtId="0" fontId="33" fillId="14" borderId="16" applyNumberFormat="0" applyProtection="0"/>
    <xf numFmtId="166" fontId="163" fillId="0" borderId="9" applyBorder="0"/>
    <xf numFmtId="188" fontId="128" fillId="0" borderId="0" applyFont="0" applyFill="0" applyBorder="0" applyAlignment="0"/>
    <xf numFmtId="9" fontId="72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189" fontId="115" fillId="0" borderId="0" applyFont="0" applyFill="0" applyBorder="0" applyProtection="0">
      <alignment horizontal="right"/>
    </xf>
    <xf numFmtId="190" fontId="127" fillId="0" borderId="0" applyFont="0" applyFill="0" applyBorder="0" applyAlignment="0" applyProtection="0"/>
    <xf numFmtId="166" fontId="164" fillId="0" borderId="0"/>
    <xf numFmtId="166" fontId="164" fillId="0" borderId="0"/>
    <xf numFmtId="166" fontId="164" fillId="0" borderId="0"/>
    <xf numFmtId="166" fontId="164" fillId="0" borderId="0"/>
    <xf numFmtId="166" fontId="164" fillId="0" borderId="0"/>
    <xf numFmtId="166" fontId="164" fillId="0" borderId="0"/>
    <xf numFmtId="166" fontId="164" fillId="0" borderId="0"/>
    <xf numFmtId="166" fontId="164" fillId="0" borderId="0"/>
    <xf numFmtId="166" fontId="164" fillId="0" borderId="0"/>
    <xf numFmtId="166" fontId="164" fillId="0" borderId="0"/>
    <xf numFmtId="166" fontId="164" fillId="0" borderId="0"/>
    <xf numFmtId="166" fontId="164" fillId="0" borderId="0"/>
    <xf numFmtId="166" fontId="164" fillId="0" borderId="0"/>
    <xf numFmtId="166" fontId="164" fillId="0" borderId="0"/>
    <xf numFmtId="166" fontId="164" fillId="0" borderId="0"/>
    <xf numFmtId="166" fontId="164" fillId="0" borderId="0"/>
    <xf numFmtId="166" fontId="164" fillId="0" borderId="0"/>
    <xf numFmtId="166" fontId="164" fillId="0" borderId="0"/>
    <xf numFmtId="166" fontId="164" fillId="0" borderId="0"/>
    <xf numFmtId="166" fontId="164" fillId="0" borderId="0"/>
    <xf numFmtId="166" fontId="164" fillId="0" borderId="0"/>
    <xf numFmtId="166" fontId="164" fillId="0" borderId="0"/>
    <xf numFmtId="166" fontId="164" fillId="0" borderId="0"/>
    <xf numFmtId="166" fontId="164" fillId="0" borderId="0"/>
    <xf numFmtId="166" fontId="164" fillId="0" borderId="0"/>
    <xf numFmtId="166" fontId="164" fillId="0" borderId="0"/>
    <xf numFmtId="166" fontId="164" fillId="0" borderId="0"/>
    <xf numFmtId="166" fontId="164" fillId="0" borderId="0"/>
    <xf numFmtId="166" fontId="164" fillId="0" borderId="0"/>
    <xf numFmtId="166" fontId="164" fillId="0" borderId="0"/>
    <xf numFmtId="0" fontId="98" fillId="0" borderId="0" applyNumberFormat="0" applyFont="0" applyFill="0" applyBorder="0" applyAlignment="0" applyProtection="0">
      <alignment horizontal="left"/>
    </xf>
    <xf numFmtId="0" fontId="98" fillId="0" borderId="0" applyNumberFormat="0" applyFont="0" applyFill="0" applyBorder="0" applyAlignment="0" applyProtection="0">
      <alignment horizontal="left"/>
    </xf>
    <xf numFmtId="172" fontId="98" fillId="0" borderId="0" applyNumberFormat="0" applyFont="0" applyFill="0" applyBorder="0" applyAlignment="0" applyProtection="0">
      <alignment horizontal="left"/>
    </xf>
    <xf numFmtId="174" fontId="164" fillId="0" borderId="0"/>
    <xf numFmtId="174" fontId="164" fillId="0" borderId="0"/>
    <xf numFmtId="174" fontId="164" fillId="0" borderId="0"/>
    <xf numFmtId="174" fontId="164" fillId="0" borderId="0"/>
    <xf numFmtId="174" fontId="164" fillId="0" borderId="0"/>
    <xf numFmtId="174" fontId="164" fillId="0" borderId="0"/>
    <xf numFmtId="174" fontId="164" fillId="0" borderId="0"/>
    <xf numFmtId="174" fontId="164" fillId="0" borderId="0"/>
    <xf numFmtId="174" fontId="164" fillId="0" borderId="0"/>
    <xf numFmtId="174" fontId="164" fillId="0" borderId="0"/>
    <xf numFmtId="174" fontId="164" fillId="0" borderId="0"/>
    <xf numFmtId="174" fontId="164" fillId="0" borderId="0"/>
    <xf numFmtId="174" fontId="164" fillId="0" borderId="0"/>
    <xf numFmtId="174" fontId="164" fillId="0" borderId="0"/>
    <xf numFmtId="174" fontId="164" fillId="0" borderId="0"/>
    <xf numFmtId="174" fontId="164" fillId="0" borderId="0"/>
    <xf numFmtId="174" fontId="164" fillId="0" borderId="0"/>
    <xf numFmtId="174" fontId="164" fillId="0" borderId="0"/>
    <xf numFmtId="174" fontId="164" fillId="0" borderId="0"/>
    <xf numFmtId="174" fontId="164" fillId="0" borderId="0"/>
    <xf numFmtId="174" fontId="164" fillId="0" borderId="0"/>
    <xf numFmtId="174" fontId="164" fillId="0" borderId="0"/>
    <xf numFmtId="174" fontId="164" fillId="0" borderId="0"/>
    <xf numFmtId="174" fontId="164" fillId="0" borderId="0"/>
    <xf numFmtId="174" fontId="164" fillId="0" borderId="0"/>
    <xf numFmtId="174" fontId="164" fillId="0" borderId="0"/>
    <xf numFmtId="174" fontId="164" fillId="0" borderId="0"/>
    <xf numFmtId="174" fontId="164" fillId="0" borderId="0"/>
    <xf numFmtId="174" fontId="164" fillId="0" borderId="0"/>
    <xf numFmtId="174" fontId="164" fillId="0" borderId="0"/>
    <xf numFmtId="0" fontId="14" fillId="70" borderId="0">
      <alignment horizontal="center"/>
    </xf>
    <xf numFmtId="49" fontId="10" fillId="89" borderId="0">
      <alignment horizontal="center"/>
    </xf>
    <xf numFmtId="191" fontId="165" fillId="0" borderId="0" applyNumberFormat="0" applyFill="0" applyBorder="0" applyAlignment="0" applyProtection="0">
      <alignment horizontal="left"/>
    </xf>
    <xf numFmtId="0" fontId="147" fillId="0" borderId="0" applyNumberFormat="0" applyFill="0" applyBorder="0" applyProtection="0">
      <alignment horizontal="right" vertical="center"/>
    </xf>
    <xf numFmtId="0" fontId="120" fillId="88" borderId="0">
      <alignment horizontal="center"/>
    </xf>
    <xf numFmtId="0" fontId="120" fillId="88" borderId="0">
      <alignment horizontal="centerContinuous"/>
    </xf>
    <xf numFmtId="0" fontId="17" fillId="89" borderId="0">
      <alignment horizontal="left"/>
    </xf>
    <xf numFmtId="49" fontId="17" fillId="89" borderId="0">
      <alignment horizontal="center"/>
    </xf>
    <xf numFmtId="0" fontId="71" fillId="88" borderId="0">
      <alignment horizontal="left"/>
    </xf>
    <xf numFmtId="49" fontId="17" fillId="89" borderId="0">
      <alignment horizontal="left"/>
    </xf>
    <xf numFmtId="0" fontId="71" fillId="88" borderId="0">
      <alignment horizontal="centerContinuous"/>
    </xf>
    <xf numFmtId="0" fontId="71" fillId="88" borderId="0">
      <alignment horizontal="right"/>
    </xf>
    <xf numFmtId="49" fontId="14" fillId="89" borderId="0">
      <alignment horizontal="left"/>
    </xf>
    <xf numFmtId="0" fontId="120" fillId="88" borderId="0">
      <alignment horizontal="right"/>
    </xf>
    <xf numFmtId="0" fontId="17" fillId="68" borderId="0">
      <alignment horizontal="center"/>
    </xf>
    <xf numFmtId="0" fontId="166" fillId="68" borderId="0">
      <alignment horizontal="center"/>
    </xf>
    <xf numFmtId="4" fontId="14" fillId="70" borderId="100" applyNumberFormat="0" applyProtection="0">
      <alignment vertical="center"/>
    </xf>
    <xf numFmtId="4" fontId="14" fillId="70" borderId="100" applyNumberFormat="0" applyProtection="0">
      <alignment vertical="center"/>
    </xf>
    <xf numFmtId="4" fontId="14" fillId="70" borderId="100" applyNumberFormat="0" applyProtection="0">
      <alignment vertical="center"/>
    </xf>
    <xf numFmtId="4" fontId="14" fillId="70" borderId="100" applyNumberFormat="0" applyProtection="0">
      <alignment vertical="center"/>
    </xf>
    <xf numFmtId="4" fontId="14" fillId="70" borderId="100" applyNumberFormat="0" applyProtection="0">
      <alignment vertical="center"/>
    </xf>
    <xf numFmtId="4" fontId="14" fillId="70" borderId="100" applyNumberFormat="0" applyProtection="0">
      <alignment vertical="center"/>
    </xf>
    <xf numFmtId="4" fontId="99" fillId="7" borderId="100" applyNumberFormat="0" applyProtection="0">
      <alignment vertical="center"/>
    </xf>
    <xf numFmtId="4" fontId="99" fillId="7" borderId="100" applyNumberFormat="0" applyProtection="0">
      <alignment vertical="center"/>
    </xf>
    <xf numFmtId="4" fontId="99" fillId="7" borderId="100" applyNumberFormat="0" applyProtection="0">
      <alignment vertical="center"/>
    </xf>
    <xf numFmtId="4" fontId="99" fillId="7" borderId="100" applyNumberFormat="0" applyProtection="0">
      <alignment vertical="center"/>
    </xf>
    <xf numFmtId="4" fontId="99" fillId="7" borderId="100" applyNumberFormat="0" applyProtection="0">
      <alignment vertical="center"/>
    </xf>
    <xf numFmtId="4" fontId="99" fillId="7" borderId="100" applyNumberFormat="0" applyProtection="0">
      <alignment vertical="center"/>
    </xf>
    <xf numFmtId="4" fontId="14" fillId="7" borderId="100" applyNumberFormat="0" applyProtection="0">
      <alignment horizontal="left" vertical="center" indent="1"/>
    </xf>
    <xf numFmtId="4" fontId="14" fillId="7" borderId="100" applyNumberFormat="0" applyProtection="0">
      <alignment horizontal="left" vertical="center" indent="1"/>
    </xf>
    <xf numFmtId="4" fontId="14" fillId="7" borderId="100" applyNumberFormat="0" applyProtection="0">
      <alignment horizontal="left" vertical="center" indent="1"/>
    </xf>
    <xf numFmtId="4" fontId="14" fillId="7" borderId="100" applyNumberFormat="0" applyProtection="0">
      <alignment horizontal="left" vertical="center" indent="1"/>
    </xf>
    <xf numFmtId="4" fontId="14" fillId="7" borderId="100" applyNumberFormat="0" applyProtection="0">
      <alignment horizontal="left" vertical="center" indent="1"/>
    </xf>
    <xf numFmtId="4" fontId="14" fillId="7" borderId="100" applyNumberFormat="0" applyProtection="0">
      <alignment horizontal="left" vertical="center" indent="1"/>
    </xf>
    <xf numFmtId="0" fontId="14" fillId="7" borderId="100" applyNumberFormat="0" applyProtection="0">
      <alignment horizontal="left" vertical="top" indent="1"/>
    </xf>
    <xf numFmtId="0" fontId="14" fillId="7" borderId="100" applyNumberFormat="0" applyProtection="0">
      <alignment horizontal="left" vertical="top" indent="1"/>
    </xf>
    <xf numFmtId="0" fontId="14" fillId="7" borderId="100" applyNumberFormat="0" applyProtection="0">
      <alignment horizontal="left" vertical="top" indent="1"/>
    </xf>
    <xf numFmtId="0" fontId="14" fillId="7" borderId="100" applyNumberFormat="0" applyProtection="0">
      <alignment horizontal="left" vertical="top" indent="1"/>
    </xf>
    <xf numFmtId="0" fontId="14" fillId="7" borderId="100" applyNumberFormat="0" applyProtection="0">
      <alignment horizontal="left" vertical="top" indent="1"/>
    </xf>
    <xf numFmtId="0" fontId="14" fillId="7" borderId="100" applyNumberFormat="0" applyProtection="0">
      <alignment horizontal="left" vertical="top" indent="1"/>
    </xf>
    <xf numFmtId="4" fontId="11" fillId="51" borderId="100" applyNumberFormat="0" applyProtection="0">
      <alignment horizontal="right" vertical="center"/>
    </xf>
    <xf numFmtId="4" fontId="11" fillId="51" borderId="100" applyNumberFormat="0" applyProtection="0">
      <alignment horizontal="right" vertical="center"/>
    </xf>
    <xf numFmtId="4" fontId="11" fillId="51" borderId="100" applyNumberFormat="0" applyProtection="0">
      <alignment horizontal="right" vertical="center"/>
    </xf>
    <xf numFmtId="4" fontId="11" fillId="51" borderId="100" applyNumberFormat="0" applyProtection="0">
      <alignment horizontal="right" vertical="center"/>
    </xf>
    <xf numFmtId="4" fontId="11" fillId="51" borderId="100" applyNumberFormat="0" applyProtection="0">
      <alignment horizontal="right" vertical="center"/>
    </xf>
    <xf numFmtId="4" fontId="11" fillId="51" borderId="100" applyNumberFormat="0" applyProtection="0">
      <alignment horizontal="right" vertical="center"/>
    </xf>
    <xf numFmtId="4" fontId="11" fillId="57" borderId="100" applyNumberFormat="0" applyProtection="0">
      <alignment horizontal="right" vertical="center"/>
    </xf>
    <xf numFmtId="4" fontId="11" fillId="57" borderId="100" applyNumberFormat="0" applyProtection="0">
      <alignment horizontal="right" vertical="center"/>
    </xf>
    <xf numFmtId="4" fontId="11" fillId="57" borderId="100" applyNumberFormat="0" applyProtection="0">
      <alignment horizontal="right" vertical="center"/>
    </xf>
    <xf numFmtId="4" fontId="11" fillId="57" borderId="100" applyNumberFormat="0" applyProtection="0">
      <alignment horizontal="right" vertical="center"/>
    </xf>
    <xf numFmtId="4" fontId="11" fillId="57" borderId="100" applyNumberFormat="0" applyProtection="0">
      <alignment horizontal="right" vertical="center"/>
    </xf>
    <xf numFmtId="4" fontId="11" fillId="57" borderId="100" applyNumberFormat="0" applyProtection="0">
      <alignment horizontal="right" vertical="center"/>
    </xf>
    <xf numFmtId="4" fontId="11" fillId="65" borderId="100" applyNumberFormat="0" applyProtection="0">
      <alignment horizontal="right" vertical="center"/>
    </xf>
    <xf numFmtId="4" fontId="11" fillId="65" borderId="100" applyNumberFormat="0" applyProtection="0">
      <alignment horizontal="right" vertical="center"/>
    </xf>
    <xf numFmtId="4" fontId="11" fillId="65" borderId="100" applyNumberFormat="0" applyProtection="0">
      <alignment horizontal="right" vertical="center"/>
    </xf>
    <xf numFmtId="4" fontId="11" fillId="65" borderId="100" applyNumberFormat="0" applyProtection="0">
      <alignment horizontal="right" vertical="center"/>
    </xf>
    <xf numFmtId="4" fontId="11" fillId="65" borderId="100" applyNumberFormat="0" applyProtection="0">
      <alignment horizontal="right" vertical="center"/>
    </xf>
    <xf numFmtId="4" fontId="11" fillId="65" borderId="100" applyNumberFormat="0" applyProtection="0">
      <alignment horizontal="right" vertical="center"/>
    </xf>
    <xf numFmtId="4" fontId="11" fillId="59" borderId="100" applyNumberFormat="0" applyProtection="0">
      <alignment horizontal="right" vertical="center"/>
    </xf>
    <xf numFmtId="4" fontId="11" fillId="59" borderId="100" applyNumberFormat="0" applyProtection="0">
      <alignment horizontal="right" vertical="center"/>
    </xf>
    <xf numFmtId="4" fontId="11" fillId="59" borderId="100" applyNumberFormat="0" applyProtection="0">
      <alignment horizontal="right" vertical="center"/>
    </xf>
    <xf numFmtId="4" fontId="11" fillId="59" borderId="100" applyNumberFormat="0" applyProtection="0">
      <alignment horizontal="right" vertical="center"/>
    </xf>
    <xf numFmtId="4" fontId="11" fillId="59" borderId="100" applyNumberFormat="0" applyProtection="0">
      <alignment horizontal="right" vertical="center"/>
    </xf>
    <xf numFmtId="4" fontId="11" fillId="59" borderId="100" applyNumberFormat="0" applyProtection="0">
      <alignment horizontal="right" vertical="center"/>
    </xf>
    <xf numFmtId="4" fontId="11" fillId="63" borderId="100" applyNumberFormat="0" applyProtection="0">
      <alignment horizontal="right" vertical="center"/>
    </xf>
    <xf numFmtId="4" fontId="11" fillId="63" borderId="100" applyNumberFormat="0" applyProtection="0">
      <alignment horizontal="right" vertical="center"/>
    </xf>
    <xf numFmtId="4" fontId="11" fillId="63" borderId="100" applyNumberFormat="0" applyProtection="0">
      <alignment horizontal="right" vertical="center"/>
    </xf>
    <xf numFmtId="4" fontId="11" fillId="63" borderId="100" applyNumberFormat="0" applyProtection="0">
      <alignment horizontal="right" vertical="center"/>
    </xf>
    <xf numFmtId="4" fontId="11" fillId="63" borderId="100" applyNumberFormat="0" applyProtection="0">
      <alignment horizontal="right" vertical="center"/>
    </xf>
    <xf numFmtId="4" fontId="11" fillId="63" borderId="100" applyNumberFormat="0" applyProtection="0">
      <alignment horizontal="right" vertical="center"/>
    </xf>
    <xf numFmtId="4" fontId="11" fillId="67" borderId="100" applyNumberFormat="0" applyProtection="0">
      <alignment horizontal="right" vertical="center"/>
    </xf>
    <xf numFmtId="4" fontId="11" fillId="67" borderId="100" applyNumberFormat="0" applyProtection="0">
      <alignment horizontal="right" vertical="center"/>
    </xf>
    <xf numFmtId="4" fontId="11" fillId="67" borderId="100" applyNumberFormat="0" applyProtection="0">
      <alignment horizontal="right" vertical="center"/>
    </xf>
    <xf numFmtId="4" fontId="11" fillId="67" borderId="100" applyNumberFormat="0" applyProtection="0">
      <alignment horizontal="right" vertical="center"/>
    </xf>
    <xf numFmtId="4" fontId="11" fillId="67" borderId="100" applyNumberFormat="0" applyProtection="0">
      <alignment horizontal="right" vertical="center"/>
    </xf>
    <xf numFmtId="4" fontId="11" fillId="67" borderId="100" applyNumberFormat="0" applyProtection="0">
      <alignment horizontal="right" vertical="center"/>
    </xf>
    <xf numFmtId="4" fontId="11" fillId="66" borderId="100" applyNumberFormat="0" applyProtection="0">
      <alignment horizontal="right" vertical="center"/>
    </xf>
    <xf numFmtId="4" fontId="11" fillId="66" borderId="100" applyNumberFormat="0" applyProtection="0">
      <alignment horizontal="right" vertical="center"/>
    </xf>
    <xf numFmtId="4" fontId="11" fillId="66" borderId="100" applyNumberFormat="0" applyProtection="0">
      <alignment horizontal="right" vertical="center"/>
    </xf>
    <xf numFmtId="4" fontId="11" fillId="66" borderId="100" applyNumberFormat="0" applyProtection="0">
      <alignment horizontal="right" vertical="center"/>
    </xf>
    <xf numFmtId="4" fontId="11" fillId="66" borderId="100" applyNumberFormat="0" applyProtection="0">
      <alignment horizontal="right" vertical="center"/>
    </xf>
    <xf numFmtId="4" fontId="11" fillId="66" borderId="100" applyNumberFormat="0" applyProtection="0">
      <alignment horizontal="right" vertical="center"/>
    </xf>
    <xf numFmtId="4" fontId="11" fillId="73" borderId="100" applyNumberFormat="0" applyProtection="0">
      <alignment horizontal="right" vertical="center"/>
    </xf>
    <xf numFmtId="4" fontId="11" fillId="73" borderId="100" applyNumberFormat="0" applyProtection="0">
      <alignment horizontal="right" vertical="center"/>
    </xf>
    <xf numFmtId="4" fontId="11" fillId="73" borderId="100" applyNumberFormat="0" applyProtection="0">
      <alignment horizontal="right" vertical="center"/>
    </xf>
    <xf numFmtId="4" fontId="11" fillId="73" borderId="100" applyNumberFormat="0" applyProtection="0">
      <alignment horizontal="right" vertical="center"/>
    </xf>
    <xf numFmtId="4" fontId="11" fillId="73" borderId="100" applyNumberFormat="0" applyProtection="0">
      <alignment horizontal="right" vertical="center"/>
    </xf>
    <xf numFmtId="4" fontId="11" fillId="73" borderId="100" applyNumberFormat="0" applyProtection="0">
      <alignment horizontal="right" vertical="center"/>
    </xf>
    <xf numFmtId="4" fontId="11" fillId="58" borderId="100" applyNumberFormat="0" applyProtection="0">
      <alignment horizontal="right" vertical="center"/>
    </xf>
    <xf numFmtId="4" fontId="11" fillId="58" borderId="100" applyNumberFormat="0" applyProtection="0">
      <alignment horizontal="right" vertical="center"/>
    </xf>
    <xf numFmtId="4" fontId="11" fillId="58" borderId="100" applyNumberFormat="0" applyProtection="0">
      <alignment horizontal="right" vertical="center"/>
    </xf>
    <xf numFmtId="4" fontId="11" fillId="58" borderId="100" applyNumberFormat="0" applyProtection="0">
      <alignment horizontal="right" vertical="center"/>
    </xf>
    <xf numFmtId="4" fontId="11" fillId="58" borderId="100" applyNumberFormat="0" applyProtection="0">
      <alignment horizontal="right" vertical="center"/>
    </xf>
    <xf numFmtId="4" fontId="11" fillId="58" borderId="100" applyNumberFormat="0" applyProtection="0">
      <alignment horizontal="right" vertical="center"/>
    </xf>
    <xf numFmtId="4" fontId="11" fillId="77" borderId="100" applyNumberFormat="0" applyProtection="0">
      <alignment horizontal="right" vertical="center"/>
    </xf>
    <xf numFmtId="4" fontId="11" fillId="77" borderId="100" applyNumberFormat="0" applyProtection="0">
      <alignment horizontal="right" vertical="center"/>
    </xf>
    <xf numFmtId="4" fontId="11" fillId="77" borderId="100" applyNumberFormat="0" applyProtection="0">
      <alignment horizontal="right" vertical="center"/>
    </xf>
    <xf numFmtId="4" fontId="11" fillId="77" borderId="100" applyNumberFormat="0" applyProtection="0">
      <alignment horizontal="right" vertical="center"/>
    </xf>
    <xf numFmtId="4" fontId="11" fillId="77" borderId="100" applyNumberFormat="0" applyProtection="0">
      <alignment horizontal="right" vertical="center"/>
    </xf>
    <xf numFmtId="4" fontId="11" fillId="77" borderId="100" applyNumberFormat="0" applyProtection="0">
      <alignment horizontal="right" vertical="center"/>
    </xf>
    <xf numFmtId="0" fontId="8" fillId="76" borderId="100" applyNumberFormat="0" applyProtection="0">
      <alignment horizontal="left" vertical="center" indent="1"/>
    </xf>
    <xf numFmtId="0" fontId="8" fillId="76" borderId="100" applyNumberFormat="0" applyProtection="0">
      <alignment horizontal="left" vertical="center" indent="1"/>
    </xf>
    <xf numFmtId="0" fontId="8" fillId="76" borderId="100" applyNumberFormat="0" applyProtection="0">
      <alignment horizontal="left" vertical="center" indent="1"/>
    </xf>
    <xf numFmtId="0" fontId="8" fillId="76" borderId="100" applyNumberFormat="0" applyProtection="0">
      <alignment horizontal="left" vertical="center" indent="1"/>
    </xf>
    <xf numFmtId="0" fontId="8" fillId="76" borderId="100" applyNumberFormat="0" applyProtection="0">
      <alignment horizontal="left" vertical="center" indent="1"/>
    </xf>
    <xf numFmtId="0" fontId="8" fillId="76" borderId="100" applyNumberFormat="0" applyProtection="0">
      <alignment horizontal="left" vertical="center" indent="1"/>
    </xf>
    <xf numFmtId="0" fontId="8" fillId="76" borderId="100" applyNumberFormat="0" applyProtection="0">
      <alignment horizontal="left" vertical="top" indent="1"/>
    </xf>
    <xf numFmtId="0" fontId="8" fillId="76" borderId="100" applyNumberFormat="0" applyProtection="0">
      <alignment horizontal="left" vertical="top" indent="1"/>
    </xf>
    <xf numFmtId="0" fontId="8" fillId="76" borderId="100" applyNumberFormat="0" applyProtection="0">
      <alignment horizontal="left" vertical="top" indent="1"/>
    </xf>
    <xf numFmtId="0" fontId="8" fillId="76" borderId="100" applyNumberFormat="0" applyProtection="0">
      <alignment horizontal="left" vertical="top" indent="1"/>
    </xf>
    <xf numFmtId="0" fontId="8" fillId="76" borderId="100" applyNumberFormat="0" applyProtection="0">
      <alignment horizontal="left" vertical="top" indent="1"/>
    </xf>
    <xf numFmtId="0" fontId="8" fillId="76" borderId="100" applyNumberFormat="0" applyProtection="0">
      <alignment horizontal="left" vertical="top" indent="1"/>
    </xf>
    <xf numFmtId="0" fontId="8" fillId="72" borderId="100" applyNumberFormat="0" applyProtection="0">
      <alignment horizontal="left" vertical="center" indent="1"/>
    </xf>
    <xf numFmtId="0" fontId="8" fillId="72" borderId="100" applyNumberFormat="0" applyProtection="0">
      <alignment horizontal="left" vertical="center" indent="1"/>
    </xf>
    <xf numFmtId="0" fontId="8" fillId="72" borderId="100" applyNumberFormat="0" applyProtection="0">
      <alignment horizontal="left" vertical="center" indent="1"/>
    </xf>
    <xf numFmtId="0" fontId="8" fillId="72" borderId="100" applyNumberFormat="0" applyProtection="0">
      <alignment horizontal="left" vertical="center" indent="1"/>
    </xf>
    <xf numFmtId="0" fontId="8" fillId="72" borderId="100" applyNumberFormat="0" applyProtection="0">
      <alignment horizontal="left" vertical="center" indent="1"/>
    </xf>
    <xf numFmtId="0" fontId="8" fillId="72" borderId="100" applyNumberFormat="0" applyProtection="0">
      <alignment horizontal="left" vertical="center" indent="1"/>
    </xf>
    <xf numFmtId="0" fontId="8" fillId="72" borderId="100" applyNumberFormat="0" applyProtection="0">
      <alignment horizontal="left" vertical="top" indent="1"/>
    </xf>
    <xf numFmtId="0" fontId="8" fillId="72" borderId="100" applyNumberFormat="0" applyProtection="0">
      <alignment horizontal="left" vertical="top" indent="1"/>
    </xf>
    <xf numFmtId="0" fontId="8" fillId="72" borderId="100" applyNumberFormat="0" applyProtection="0">
      <alignment horizontal="left" vertical="top" indent="1"/>
    </xf>
    <xf numFmtId="0" fontId="8" fillId="72" borderId="100" applyNumberFormat="0" applyProtection="0">
      <alignment horizontal="left" vertical="top" indent="1"/>
    </xf>
    <xf numFmtId="0" fontId="8" fillId="72" borderId="100" applyNumberFormat="0" applyProtection="0">
      <alignment horizontal="left" vertical="top" indent="1"/>
    </xf>
    <xf numFmtId="0" fontId="8" fillId="72" borderId="100" applyNumberFormat="0" applyProtection="0">
      <alignment horizontal="left" vertical="top" indent="1"/>
    </xf>
    <xf numFmtId="0" fontId="8" fillId="49" borderId="100" applyNumberFormat="0" applyProtection="0">
      <alignment horizontal="left" vertical="center" indent="1"/>
    </xf>
    <xf numFmtId="0" fontId="8" fillId="49" borderId="100" applyNumberFormat="0" applyProtection="0">
      <alignment horizontal="left" vertical="center" indent="1"/>
    </xf>
    <xf numFmtId="0" fontId="8" fillId="49" borderId="100" applyNumberFormat="0" applyProtection="0">
      <alignment horizontal="left" vertical="center" indent="1"/>
    </xf>
    <xf numFmtId="0" fontId="8" fillId="49" borderId="100" applyNumberFormat="0" applyProtection="0">
      <alignment horizontal="left" vertical="center" indent="1"/>
    </xf>
    <xf numFmtId="0" fontId="8" fillId="49" borderId="100" applyNumberFormat="0" applyProtection="0">
      <alignment horizontal="left" vertical="center" indent="1"/>
    </xf>
    <xf numFmtId="0" fontId="8" fillId="49" borderId="100" applyNumberFormat="0" applyProtection="0">
      <alignment horizontal="left" vertical="center" indent="1"/>
    </xf>
    <xf numFmtId="0" fontId="8" fillId="49" borderId="100" applyNumberFormat="0" applyProtection="0">
      <alignment horizontal="left" vertical="top" indent="1"/>
    </xf>
    <xf numFmtId="0" fontId="8" fillId="49" borderId="100" applyNumberFormat="0" applyProtection="0">
      <alignment horizontal="left" vertical="top" indent="1"/>
    </xf>
    <xf numFmtId="0" fontId="8" fillId="49" borderId="100" applyNumberFormat="0" applyProtection="0">
      <alignment horizontal="left" vertical="top" indent="1"/>
    </xf>
    <xf numFmtId="0" fontId="8" fillId="49" borderId="100" applyNumberFormat="0" applyProtection="0">
      <alignment horizontal="left" vertical="top" indent="1"/>
    </xf>
    <xf numFmtId="0" fontId="8" fillId="49" borderId="100" applyNumberFormat="0" applyProtection="0">
      <alignment horizontal="left" vertical="top" indent="1"/>
    </xf>
    <xf numFmtId="0" fontId="8" fillId="49" borderId="100" applyNumberFormat="0" applyProtection="0">
      <alignment horizontal="left" vertical="top" indent="1"/>
    </xf>
    <xf numFmtId="0" fontId="8" fillId="3" borderId="100" applyNumberFormat="0" applyProtection="0">
      <alignment horizontal="left" vertical="center" indent="1"/>
    </xf>
    <xf numFmtId="0" fontId="8" fillId="3" borderId="100" applyNumberFormat="0" applyProtection="0">
      <alignment horizontal="left" vertical="center" indent="1"/>
    </xf>
    <xf numFmtId="0" fontId="8" fillId="3" borderId="100" applyNumberFormat="0" applyProtection="0">
      <alignment horizontal="left" vertical="center" indent="1"/>
    </xf>
    <xf numFmtId="0" fontId="8" fillId="3" borderId="100" applyNumberFormat="0" applyProtection="0">
      <alignment horizontal="left" vertical="center" indent="1"/>
    </xf>
    <xf numFmtId="0" fontId="8" fillId="3" borderId="100" applyNumberFormat="0" applyProtection="0">
      <alignment horizontal="left" vertical="center" indent="1"/>
    </xf>
    <xf numFmtId="0" fontId="8" fillId="3" borderId="100" applyNumberFormat="0" applyProtection="0">
      <alignment horizontal="left" vertical="center" indent="1"/>
    </xf>
    <xf numFmtId="0" fontId="8" fillId="3" borderId="100" applyNumberFormat="0" applyProtection="0">
      <alignment horizontal="left" vertical="top" indent="1"/>
    </xf>
    <xf numFmtId="0" fontId="8" fillId="3" borderId="100" applyNumberFormat="0" applyProtection="0">
      <alignment horizontal="left" vertical="top" indent="1"/>
    </xf>
    <xf numFmtId="0" fontId="8" fillId="3" borderId="100" applyNumberFormat="0" applyProtection="0">
      <alignment horizontal="left" vertical="top" indent="1"/>
    </xf>
    <xf numFmtId="0" fontId="8" fillId="3" borderId="100" applyNumberFormat="0" applyProtection="0">
      <alignment horizontal="left" vertical="top" indent="1"/>
    </xf>
    <xf numFmtId="0" fontId="8" fillId="3" borderId="100" applyNumberFormat="0" applyProtection="0">
      <alignment horizontal="left" vertical="top" indent="1"/>
    </xf>
    <xf numFmtId="0" fontId="8" fillId="3" borderId="100" applyNumberFormat="0" applyProtection="0">
      <alignment horizontal="left" vertical="top" indent="1"/>
    </xf>
    <xf numFmtId="4" fontId="11" fillId="78" borderId="100" applyNumberFormat="0" applyProtection="0">
      <alignment vertical="center"/>
    </xf>
    <xf numFmtId="4" fontId="11" fillId="78" borderId="100" applyNumberFormat="0" applyProtection="0">
      <alignment vertical="center"/>
    </xf>
    <xf numFmtId="4" fontId="11" fillId="78" borderId="100" applyNumberFormat="0" applyProtection="0">
      <alignment vertical="center"/>
    </xf>
    <xf numFmtId="4" fontId="11" fillId="78" borderId="100" applyNumberFormat="0" applyProtection="0">
      <alignment vertical="center"/>
    </xf>
    <xf numFmtId="4" fontId="11" fillId="78" borderId="100" applyNumberFormat="0" applyProtection="0">
      <alignment vertical="center"/>
    </xf>
    <xf numFmtId="4" fontId="11" fillId="78" borderId="100" applyNumberFormat="0" applyProtection="0">
      <alignment vertical="center"/>
    </xf>
    <xf numFmtId="4" fontId="100" fillId="78" borderId="100" applyNumberFormat="0" applyProtection="0">
      <alignment vertical="center"/>
    </xf>
    <xf numFmtId="4" fontId="100" fillId="78" borderId="100" applyNumberFormat="0" applyProtection="0">
      <alignment vertical="center"/>
    </xf>
    <xf numFmtId="4" fontId="100" fillId="78" borderId="100" applyNumberFormat="0" applyProtection="0">
      <alignment vertical="center"/>
    </xf>
    <xf numFmtId="4" fontId="100" fillId="78" borderId="100" applyNumberFormat="0" applyProtection="0">
      <alignment vertical="center"/>
    </xf>
    <xf numFmtId="4" fontId="100" fillId="78" borderId="100" applyNumberFormat="0" applyProtection="0">
      <alignment vertical="center"/>
    </xf>
    <xf numFmtId="4" fontId="100" fillId="78" borderId="100" applyNumberFormat="0" applyProtection="0">
      <alignment vertical="center"/>
    </xf>
    <xf numFmtId="4" fontId="11" fillId="78" borderId="100" applyNumberFormat="0" applyProtection="0">
      <alignment horizontal="left" vertical="center" indent="1"/>
    </xf>
    <xf numFmtId="4" fontId="11" fillId="78" borderId="100" applyNumberFormat="0" applyProtection="0">
      <alignment horizontal="left" vertical="center" indent="1"/>
    </xf>
    <xf numFmtId="4" fontId="11" fillId="78" borderId="100" applyNumberFormat="0" applyProtection="0">
      <alignment horizontal="left" vertical="center" indent="1"/>
    </xf>
    <xf numFmtId="4" fontId="11" fillId="78" borderId="100" applyNumberFormat="0" applyProtection="0">
      <alignment horizontal="left" vertical="center" indent="1"/>
    </xf>
    <xf numFmtId="4" fontId="11" fillId="78" borderId="100" applyNumberFormat="0" applyProtection="0">
      <alignment horizontal="left" vertical="center" indent="1"/>
    </xf>
    <xf numFmtId="4" fontId="11" fillId="78" borderId="100" applyNumberFormat="0" applyProtection="0">
      <alignment horizontal="left" vertical="center" indent="1"/>
    </xf>
    <xf numFmtId="0" fontId="11" fillId="78" borderId="100" applyNumberFormat="0" applyProtection="0">
      <alignment horizontal="left" vertical="top" indent="1"/>
    </xf>
    <xf numFmtId="0" fontId="11" fillId="78" borderId="100" applyNumberFormat="0" applyProtection="0">
      <alignment horizontal="left" vertical="top" indent="1"/>
    </xf>
    <xf numFmtId="0" fontId="11" fillId="78" borderId="100" applyNumberFormat="0" applyProtection="0">
      <alignment horizontal="left" vertical="top" indent="1"/>
    </xf>
    <xf numFmtId="0" fontId="11" fillId="78" borderId="100" applyNumberFormat="0" applyProtection="0">
      <alignment horizontal="left" vertical="top" indent="1"/>
    </xf>
    <xf numFmtId="0" fontId="11" fillId="78" borderId="100" applyNumberFormat="0" applyProtection="0">
      <alignment horizontal="left" vertical="top" indent="1"/>
    </xf>
    <xf numFmtId="0" fontId="11" fillId="78" borderId="100" applyNumberFormat="0" applyProtection="0">
      <alignment horizontal="left" vertical="top" indent="1"/>
    </xf>
    <xf numFmtId="4" fontId="11" fillId="75" borderId="100" applyNumberFormat="0" applyProtection="0">
      <alignment horizontal="right" vertical="center"/>
    </xf>
    <xf numFmtId="4" fontId="11" fillId="75" borderId="100" applyNumberFormat="0" applyProtection="0">
      <alignment horizontal="right" vertical="center"/>
    </xf>
    <xf numFmtId="4" fontId="11" fillId="75" borderId="100" applyNumberFormat="0" applyProtection="0">
      <alignment horizontal="right" vertical="center"/>
    </xf>
    <xf numFmtId="4" fontId="11" fillId="75" borderId="100" applyNumberFormat="0" applyProtection="0">
      <alignment horizontal="right" vertical="center"/>
    </xf>
    <xf numFmtId="4" fontId="11" fillId="75" borderId="100" applyNumberFormat="0" applyProtection="0">
      <alignment horizontal="right" vertical="center"/>
    </xf>
    <xf numFmtId="4" fontId="11" fillId="75" borderId="100" applyNumberFormat="0" applyProtection="0">
      <alignment horizontal="right" vertical="center"/>
    </xf>
    <xf numFmtId="4" fontId="100" fillId="75" borderId="100" applyNumberFormat="0" applyProtection="0">
      <alignment horizontal="right" vertical="center"/>
    </xf>
    <xf numFmtId="4" fontId="100" fillId="75" borderId="100" applyNumberFormat="0" applyProtection="0">
      <alignment horizontal="right" vertical="center"/>
    </xf>
    <xf numFmtId="4" fontId="100" fillId="75" borderId="100" applyNumberFormat="0" applyProtection="0">
      <alignment horizontal="right" vertical="center"/>
    </xf>
    <xf numFmtId="4" fontId="100" fillId="75" borderId="100" applyNumberFormat="0" applyProtection="0">
      <alignment horizontal="right" vertical="center"/>
    </xf>
    <xf numFmtId="4" fontId="100" fillId="75" borderId="100" applyNumberFormat="0" applyProtection="0">
      <alignment horizontal="right" vertical="center"/>
    </xf>
    <xf numFmtId="4" fontId="100" fillId="75" borderId="100" applyNumberFormat="0" applyProtection="0">
      <alignment horizontal="right" vertical="center"/>
    </xf>
    <xf numFmtId="4" fontId="11" fillId="77" borderId="100" applyNumberFormat="0" applyProtection="0">
      <alignment horizontal="left" vertical="center" indent="1"/>
    </xf>
    <xf numFmtId="4" fontId="11" fillId="77" borderId="100" applyNumberFormat="0" applyProtection="0">
      <alignment horizontal="left" vertical="center" indent="1"/>
    </xf>
    <xf numFmtId="4" fontId="11" fillId="77" borderId="100" applyNumberFormat="0" applyProtection="0">
      <alignment horizontal="left" vertical="center" indent="1"/>
    </xf>
    <xf numFmtId="4" fontId="11" fillId="77" borderId="100" applyNumberFormat="0" applyProtection="0">
      <alignment horizontal="left" vertical="center" indent="1"/>
    </xf>
    <xf numFmtId="4" fontId="11" fillId="77" borderId="100" applyNumberFormat="0" applyProtection="0">
      <alignment horizontal="left" vertical="center" indent="1"/>
    </xf>
    <xf numFmtId="4" fontId="11" fillId="77" borderId="100" applyNumberFormat="0" applyProtection="0">
      <alignment horizontal="left" vertical="center" indent="1"/>
    </xf>
    <xf numFmtId="0" fontId="11" fillId="72" borderId="100" applyNumberFormat="0" applyProtection="0">
      <alignment horizontal="left" vertical="top" indent="1"/>
    </xf>
    <xf numFmtId="0" fontId="11" fillId="72" borderId="100" applyNumberFormat="0" applyProtection="0">
      <alignment horizontal="left" vertical="top" indent="1"/>
    </xf>
    <xf numFmtId="0" fontId="11" fillId="72" borderId="100" applyNumberFormat="0" applyProtection="0">
      <alignment horizontal="left" vertical="top" indent="1"/>
    </xf>
    <xf numFmtId="0" fontId="11" fillId="72" borderId="100" applyNumberFormat="0" applyProtection="0">
      <alignment horizontal="left" vertical="top" indent="1"/>
    </xf>
    <xf numFmtId="0" fontId="11" fillId="72" borderId="100" applyNumberFormat="0" applyProtection="0">
      <alignment horizontal="left" vertical="top" indent="1"/>
    </xf>
    <xf numFmtId="0" fontId="11" fillId="72" borderId="100" applyNumberFormat="0" applyProtection="0">
      <alignment horizontal="left" vertical="top" indent="1"/>
    </xf>
    <xf numFmtId="4" fontId="69" fillId="75" borderId="100" applyNumberFormat="0" applyProtection="0">
      <alignment horizontal="right" vertical="center"/>
    </xf>
    <xf numFmtId="4" fontId="69" fillId="75" borderId="100" applyNumberFormat="0" applyProtection="0">
      <alignment horizontal="right" vertical="center"/>
    </xf>
    <xf numFmtId="4" fontId="69" fillId="75" borderId="100" applyNumberFormat="0" applyProtection="0">
      <alignment horizontal="right" vertical="center"/>
    </xf>
    <xf numFmtId="4" fontId="69" fillId="75" borderId="100" applyNumberFormat="0" applyProtection="0">
      <alignment horizontal="right" vertical="center"/>
    </xf>
    <xf numFmtId="4" fontId="69" fillId="75" borderId="100" applyNumberFormat="0" applyProtection="0">
      <alignment horizontal="right" vertical="center"/>
    </xf>
    <xf numFmtId="4" fontId="69" fillId="75" borderId="100" applyNumberFormat="0" applyProtection="0">
      <alignment horizontal="right" vertical="center"/>
    </xf>
    <xf numFmtId="0" fontId="102" fillId="94" borderId="0" applyNumberFormat="0" applyFont="0" applyBorder="0" applyAlignment="0" applyProtection="0"/>
    <xf numFmtId="0" fontId="16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0" fillId="0" borderId="0" applyNumberFormat="0" applyBorder="0" applyAlignment="0"/>
    <xf numFmtId="0" fontId="67" fillId="0" borderId="0" applyNumberFormat="0" applyBorder="0" applyAlignment="0"/>
    <xf numFmtId="0" fontId="67" fillId="0" borderId="0" applyNumberFormat="0" applyBorder="0" applyAlignment="0"/>
    <xf numFmtId="0" fontId="103" fillId="0" borderId="0" applyNumberFormat="0" applyBorder="0" applyAlignment="0"/>
    <xf numFmtId="0" fontId="103" fillId="0" borderId="0" applyNumberFormat="0" applyBorder="0" applyAlignment="0"/>
    <xf numFmtId="0" fontId="168" fillId="0" borderId="0" applyNumberFormat="0" applyBorder="0" applyAlignment="0"/>
    <xf numFmtId="0" fontId="14" fillId="0" borderId="0" applyNumberFormat="0" applyBorder="0" applyAlignment="0"/>
    <xf numFmtId="0" fontId="169" fillId="0" borderId="0" applyNumberFormat="0" applyBorder="0" applyAlignment="0"/>
    <xf numFmtId="0" fontId="159" fillId="68" borderId="0" applyNumberFormat="0" applyBorder="0" applyAlignment="0"/>
    <xf numFmtId="0" fontId="121" fillId="0" borderId="0" applyNumberFormat="0" applyBorder="0" applyAlignment="0"/>
    <xf numFmtId="0" fontId="159" fillId="68" borderId="0" applyNumberFormat="0" applyBorder="0" applyAlignment="0"/>
    <xf numFmtId="0" fontId="159" fillId="68" borderId="0" applyNumberFormat="0" applyBorder="0" applyAlignment="0"/>
    <xf numFmtId="0" fontId="159" fillId="68" borderId="0" applyNumberFormat="0" applyBorder="0" applyAlignment="0"/>
    <xf numFmtId="0" fontId="170" fillId="0" borderId="0" applyNumberFormat="0" applyBorder="0" applyAlignment="0"/>
    <xf numFmtId="0" fontId="171" fillId="0" borderId="0" applyNumberFormat="0" applyFill="0" applyBorder="0" applyProtection="0">
      <alignment horizontal="left" vertical="center"/>
    </xf>
    <xf numFmtId="192" fontId="172" fillId="0" borderId="9" applyBorder="0"/>
    <xf numFmtId="40" fontId="173" fillId="0" borderId="0" applyBorder="0">
      <alignment horizontal="right"/>
    </xf>
    <xf numFmtId="0" fontId="26" fillId="0" borderId="105">
      <alignment horizontal="centerContinuous"/>
    </xf>
    <xf numFmtId="0" fontId="36" fillId="0" borderId="0" applyFill="0" applyBorder="0" applyProtection="0">
      <alignment horizontal="center" vertical="center"/>
    </xf>
    <xf numFmtId="0" fontId="36" fillId="0" borderId="0" applyFill="0" applyBorder="0" applyProtection="0"/>
    <xf numFmtId="0" fontId="13" fillId="0" borderId="0" applyFill="0" applyBorder="0" applyProtection="0">
      <alignment horizontal="left"/>
    </xf>
    <xf numFmtId="0" fontId="174" fillId="0" borderId="0" applyFill="0" applyBorder="0" applyProtection="0">
      <alignment horizontal="left" vertical="top"/>
    </xf>
    <xf numFmtId="0" fontId="11" fillId="0" borderId="16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75" fillId="95" borderId="0" applyNumberFormat="0" applyBorder="0" applyProtection="0">
      <alignment horizontal="left" vertical="center"/>
    </xf>
    <xf numFmtId="0" fontId="176" fillId="1" borderId="0" applyNumberFormat="0" applyBorder="0" applyProtection="0">
      <alignment horizontal="left" vertical="center"/>
    </xf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48" fillId="0" borderId="90" applyNumberFormat="0" applyFill="0" applyAlignment="0" applyProtection="0"/>
    <xf numFmtId="0" fontId="21" fillId="0" borderId="90" applyNumberFormat="0" applyFill="0" applyAlignment="0" applyProtection="0"/>
    <xf numFmtId="0" fontId="21" fillId="0" borderId="90" applyNumberFormat="0" applyFill="0" applyAlignment="0" applyProtection="0"/>
    <xf numFmtId="0" fontId="21" fillId="0" borderId="90" applyNumberFormat="0" applyFill="0" applyAlignment="0" applyProtection="0"/>
    <xf numFmtId="0" fontId="21" fillId="0" borderId="90" applyNumberFormat="0" applyFill="0" applyAlignment="0" applyProtection="0"/>
    <xf numFmtId="0" fontId="21" fillId="0" borderId="90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21" fillId="0" borderId="90" applyNumberFormat="0" applyFill="0" applyAlignment="0" applyProtection="0"/>
    <xf numFmtId="0" fontId="21" fillId="0" borderId="90" applyNumberFormat="0" applyFill="0" applyAlignment="0" applyProtection="0"/>
    <xf numFmtId="0" fontId="21" fillId="0" borderId="90" applyNumberFormat="0" applyFill="0" applyAlignment="0" applyProtection="0"/>
    <xf numFmtId="0" fontId="21" fillId="0" borderId="90" applyNumberFormat="0" applyFill="0" applyAlignment="0" applyProtection="0"/>
    <xf numFmtId="0" fontId="21" fillId="0" borderId="90" applyNumberFormat="0" applyFill="0" applyAlignment="0" applyProtection="0"/>
    <xf numFmtId="0" fontId="21" fillId="0" borderId="90" applyNumberFormat="0" applyFill="0" applyAlignment="0" applyProtection="0"/>
    <xf numFmtId="0" fontId="14" fillId="0" borderId="102" applyNumberFormat="0" applyFill="0" applyAlignment="0" applyProtection="0"/>
    <xf numFmtId="0" fontId="14" fillId="0" borderId="102" applyNumberFormat="0" applyFill="0" applyAlignment="0" applyProtection="0"/>
    <xf numFmtId="0" fontId="14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0" fontId="105" fillId="0" borderId="102" applyNumberFormat="0" applyFill="0" applyAlignment="0" applyProtection="0"/>
    <xf numFmtId="40" fontId="153" fillId="0" borderId="0"/>
    <xf numFmtId="184" fontId="177" fillId="0" borderId="0"/>
    <xf numFmtId="182" fontId="178" fillId="0" borderId="0" applyNumberFormat="0"/>
    <xf numFmtId="0" fontId="179" fillId="89" borderId="0">
      <alignment horizontal="center"/>
    </xf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75" fontId="115" fillId="0" borderId="0" applyFont="0" applyFill="0" applyBorder="0" applyProtection="0">
      <alignment horizontal="right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172" fontId="10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25">
    <xf numFmtId="0" fontId="0" fillId="0" borderId="0" xfId="0"/>
    <xf numFmtId="0" fontId="8" fillId="11" borderId="0" xfId="17" applyFill="1" applyAlignment="1">
      <alignment vertical="center"/>
    </xf>
    <xf numFmtId="0" fontId="13" fillId="11" borderId="0" xfId="17" applyFont="1" applyFill="1" applyAlignment="1">
      <alignment vertical="center"/>
    </xf>
    <xf numFmtId="166" fontId="13" fillId="11" borderId="0" xfId="7" applyNumberFormat="1" applyFont="1" applyFill="1" applyAlignment="1">
      <alignment horizontal="left" vertical="center"/>
    </xf>
    <xf numFmtId="0" fontId="8" fillId="11" borderId="54" xfId="17" applyFill="1" applyBorder="1" applyAlignment="1">
      <alignment vertical="center"/>
    </xf>
    <xf numFmtId="0" fontId="13" fillId="11" borderId="33" xfId="17" applyFont="1" applyFill="1" applyBorder="1" applyAlignment="1">
      <alignment vertical="center"/>
    </xf>
    <xf numFmtId="166" fontId="13" fillId="11" borderId="33" xfId="7" applyNumberFormat="1" applyFont="1" applyFill="1" applyBorder="1" applyAlignment="1">
      <alignment horizontal="left" vertical="center"/>
    </xf>
    <xf numFmtId="0" fontId="8" fillId="11" borderId="60" xfId="17" applyFill="1" applyBorder="1" applyAlignment="1">
      <alignment vertical="center"/>
    </xf>
    <xf numFmtId="0" fontId="8" fillId="11" borderId="38" xfId="17" applyFill="1" applyBorder="1" applyAlignment="1">
      <alignment vertical="center"/>
    </xf>
    <xf numFmtId="0" fontId="8" fillId="11" borderId="61" xfId="17" applyFill="1" applyBorder="1" applyAlignment="1">
      <alignment vertical="center"/>
    </xf>
    <xf numFmtId="0" fontId="13" fillId="12" borderId="16" xfId="17" applyFont="1" applyFill="1" applyBorder="1" applyAlignment="1">
      <alignment vertical="center"/>
    </xf>
    <xf numFmtId="0" fontId="13" fillId="11" borderId="16" xfId="17" applyFont="1" applyFill="1" applyBorder="1" applyAlignment="1">
      <alignment horizontal="left" vertical="center"/>
    </xf>
    <xf numFmtId="166" fontId="13" fillId="11" borderId="16" xfId="7" applyNumberFormat="1" applyFont="1" applyFill="1" applyBorder="1" applyAlignment="1">
      <alignment horizontal="left" vertical="center" wrapText="1"/>
    </xf>
    <xf numFmtId="166" fontId="13" fillId="11" borderId="16" xfId="7" applyNumberFormat="1" applyFont="1" applyFill="1" applyBorder="1" applyAlignment="1">
      <alignment horizontal="left" vertical="center"/>
    </xf>
    <xf numFmtId="0" fontId="8" fillId="11" borderId="50" xfId="17" applyFill="1" applyBorder="1" applyAlignment="1">
      <alignment vertical="center"/>
    </xf>
    <xf numFmtId="0" fontId="13" fillId="11" borderId="35" xfId="17" applyFont="1" applyFill="1" applyBorder="1" applyAlignment="1">
      <alignment vertical="center"/>
    </xf>
    <xf numFmtId="166" fontId="13" fillId="11" borderId="35" xfId="7" applyNumberFormat="1" applyFont="1" applyFill="1" applyBorder="1" applyAlignment="1">
      <alignment horizontal="left" vertical="center"/>
    </xf>
    <xf numFmtId="0" fontId="8" fillId="11" borderId="62" xfId="17" applyFill="1" applyBorder="1" applyAlignment="1">
      <alignment vertical="center"/>
    </xf>
    <xf numFmtId="0" fontId="34" fillId="11" borderId="0" xfId="0" applyFont="1" applyFill="1" applyAlignment="1">
      <alignment vertical="center"/>
    </xf>
    <xf numFmtId="0" fontId="34" fillId="11" borderId="0" xfId="0" applyFont="1" applyFill="1" applyAlignment="1">
      <alignment vertical="center" wrapText="1"/>
    </xf>
    <xf numFmtId="0" fontId="45" fillId="11" borderId="0" xfId="0" applyFont="1" applyFill="1" applyAlignment="1">
      <alignment vertical="center" wrapText="1"/>
    </xf>
    <xf numFmtId="166" fontId="13" fillId="11" borderId="16" xfId="7" quotePrefix="1" applyNumberFormat="1" applyFont="1" applyFill="1" applyBorder="1" applyAlignment="1">
      <alignment horizontal="left" vertical="center"/>
    </xf>
    <xf numFmtId="0" fontId="3" fillId="11" borderId="0" xfId="34" applyFont="1" applyFill="1"/>
    <xf numFmtId="0" fontId="34" fillId="11" borderId="0" xfId="0" applyFont="1" applyFill="1" applyAlignment="1">
      <alignment horizontal="center" vertical="center" wrapText="1"/>
    </xf>
    <xf numFmtId="0" fontId="29" fillId="11" borderId="0" xfId="0" applyFont="1" applyFill="1"/>
    <xf numFmtId="44" fontId="54" fillId="12" borderId="16" xfId="6" applyFont="1" applyFill="1" applyBorder="1" applyAlignment="1">
      <alignment horizontal="center" vertical="center" wrapText="1"/>
    </xf>
    <xf numFmtId="0" fontId="29" fillId="11" borderId="0" xfId="31" applyFont="1" applyFill="1"/>
    <xf numFmtId="0" fontId="54" fillId="11" borderId="0" xfId="31" applyFont="1" applyFill="1" applyAlignment="1">
      <alignment horizontal="right"/>
    </xf>
    <xf numFmtId="0" fontId="35" fillId="11" borderId="0" xfId="3" applyFont="1" applyFill="1" applyAlignment="1">
      <alignment horizontal="centerContinuous"/>
    </xf>
    <xf numFmtId="0" fontId="25" fillId="11" borderId="0" xfId="3" applyFont="1" applyFill="1" applyAlignment="1">
      <alignment horizontal="centerContinuous"/>
    </xf>
    <xf numFmtId="0" fontId="25" fillId="11" borderId="0" xfId="3" applyFont="1" applyFill="1"/>
    <xf numFmtId="0" fontId="51" fillId="11" borderId="0" xfId="3" applyFont="1" applyFill="1" applyAlignment="1">
      <alignment horizontal="right"/>
    </xf>
    <xf numFmtId="0" fontId="183" fillId="11" borderId="0" xfId="31" applyFont="1" applyFill="1" applyAlignment="1">
      <alignment horizontal="right"/>
    </xf>
    <xf numFmtId="0" fontId="35" fillId="11" borderId="0" xfId="3" applyFont="1" applyFill="1" applyAlignment="1">
      <alignment horizontal="center"/>
    </xf>
    <xf numFmtId="49" fontId="185" fillId="11" borderId="0" xfId="31" applyNumberFormat="1" applyFont="1" applyFill="1"/>
    <xf numFmtId="0" fontId="29" fillId="11" borderId="0" xfId="3" applyFont="1" applyFill="1"/>
    <xf numFmtId="0" fontId="25" fillId="11" borderId="4" xfId="3" applyFont="1" applyFill="1" applyBorder="1"/>
    <xf numFmtId="0" fontId="29" fillId="11" borderId="4" xfId="3" applyFont="1" applyFill="1" applyBorder="1"/>
    <xf numFmtId="0" fontId="25" fillId="11" borderId="3" xfId="3" applyFont="1" applyFill="1" applyBorder="1" applyAlignment="1" applyProtection="1">
      <alignment horizontal="center"/>
      <protection locked="0"/>
    </xf>
    <xf numFmtId="2" fontId="29" fillId="11" borderId="0" xfId="3" applyNumberFormat="1" applyFont="1" applyFill="1" applyAlignment="1">
      <alignment horizontal="center"/>
    </xf>
    <xf numFmtId="0" fontId="29" fillId="11" borderId="0" xfId="3" quotePrefix="1" applyFont="1" applyFill="1" applyAlignment="1">
      <alignment horizontal="left"/>
    </xf>
    <xf numFmtId="0" fontId="25" fillId="11" borderId="0" xfId="3" quotePrefix="1" applyFont="1" applyFill="1" applyAlignment="1">
      <alignment horizontal="left"/>
    </xf>
    <xf numFmtId="0" fontId="25" fillId="11" borderId="0" xfId="3" applyFont="1" applyFill="1" applyAlignment="1">
      <alignment horizontal="centerContinuous" vertical="top"/>
    </xf>
    <xf numFmtId="0" fontId="29" fillId="11" borderId="0" xfId="31" applyFont="1" applyFill="1" applyAlignment="1">
      <alignment horizontal="centerContinuous" vertical="top"/>
    </xf>
    <xf numFmtId="0" fontId="29" fillId="11" borderId="0" xfId="3" quotePrefix="1" applyFont="1" applyFill="1" applyAlignment="1">
      <alignment horizontal="left" wrapText="1"/>
    </xf>
    <xf numFmtId="0" fontId="29" fillId="11" borderId="6" xfId="3" applyFont="1" applyFill="1" applyBorder="1"/>
    <xf numFmtId="0" fontId="25" fillId="11" borderId="5" xfId="3" applyFont="1" applyFill="1" applyBorder="1" applyAlignment="1">
      <alignment horizontal="centerContinuous" wrapText="1"/>
    </xf>
    <xf numFmtId="0" fontId="25" fillId="11" borderId="5" xfId="3" applyFont="1" applyFill="1" applyBorder="1"/>
    <xf numFmtId="0" fontId="186" fillId="11" borderId="0" xfId="3" applyFont="1" applyFill="1"/>
    <xf numFmtId="0" fontId="29" fillId="11" borderId="5" xfId="3" applyFont="1" applyFill="1" applyBorder="1"/>
    <xf numFmtId="0" fontId="25" fillId="11" borderId="3" xfId="2" applyFont="1" applyFill="1" applyBorder="1" applyAlignment="1" applyProtection="1">
      <alignment horizontal="left"/>
      <protection locked="0"/>
    </xf>
    <xf numFmtId="0" fontId="50" fillId="11" borderId="3" xfId="3" applyFont="1" applyFill="1" applyBorder="1" applyAlignment="1" applyProtection="1">
      <alignment horizontal="left"/>
      <protection locked="0"/>
    </xf>
    <xf numFmtId="0" fontId="29" fillId="11" borderId="5" xfId="3" quotePrefix="1" applyFont="1" applyFill="1" applyBorder="1" applyAlignment="1">
      <alignment horizontal="left"/>
    </xf>
    <xf numFmtId="0" fontId="29" fillId="11" borderId="0" xfId="31" quotePrefix="1" applyFont="1" applyFill="1" applyAlignment="1">
      <alignment horizontal="left"/>
    </xf>
    <xf numFmtId="164" fontId="29" fillId="11" borderId="0" xfId="31" applyNumberFormat="1" applyFont="1" applyFill="1"/>
    <xf numFmtId="0" fontId="29" fillId="6" borderId="8" xfId="31" applyFont="1" applyFill="1" applyBorder="1"/>
    <xf numFmtId="0" fontId="29" fillId="6" borderId="36" xfId="31" applyFont="1" applyFill="1" applyBorder="1"/>
    <xf numFmtId="0" fontId="29" fillId="6" borderId="37" xfId="31" applyFont="1" applyFill="1" applyBorder="1"/>
    <xf numFmtId="0" fontId="29" fillId="0" borderId="0" xfId="31" applyFont="1"/>
    <xf numFmtId="0" fontId="29" fillId="6" borderId="0" xfId="31" applyFont="1" applyFill="1"/>
    <xf numFmtId="0" fontId="29" fillId="6" borderId="17" xfId="31" applyFont="1" applyFill="1" applyBorder="1"/>
    <xf numFmtId="0" fontId="185" fillId="11" borderId="1" xfId="31" applyFont="1" applyFill="1" applyBorder="1" applyAlignment="1">
      <alignment horizontal="center"/>
    </xf>
    <xf numFmtId="0" fontId="185" fillId="11" borderId="0" xfId="31" applyFont="1" applyFill="1" applyBorder="1"/>
    <xf numFmtId="0" fontId="185" fillId="11" borderId="17" xfId="31" applyFont="1" applyFill="1" applyBorder="1"/>
    <xf numFmtId="0" fontId="191" fillId="11" borderId="1" xfId="31" applyFont="1" applyFill="1" applyBorder="1" applyAlignment="1">
      <alignment horizontal="right"/>
    </xf>
    <xf numFmtId="0" fontId="191" fillId="11" borderId="0" xfId="31" applyFont="1" applyFill="1" applyBorder="1" applyAlignment="1">
      <alignment horizontal="right"/>
    </xf>
    <xf numFmtId="0" fontId="183" fillId="11" borderId="0" xfId="31" applyFont="1" applyFill="1" applyBorder="1" applyAlignment="1">
      <alignment horizontal="right"/>
    </xf>
    <xf numFmtId="0" fontId="29" fillId="11" borderId="0" xfId="31" applyFont="1" applyFill="1" applyBorder="1"/>
    <xf numFmtId="0" fontId="29" fillId="11" borderId="17" xfId="31" applyFont="1" applyFill="1" applyBorder="1"/>
    <xf numFmtId="49" fontId="29" fillId="11" borderId="0" xfId="31" applyNumberFormat="1" applyFont="1" applyFill="1" applyBorder="1"/>
    <xf numFmtId="0" fontId="185" fillId="11" borderId="0" xfId="31" applyFont="1" applyFill="1" applyBorder="1" applyAlignment="1">
      <alignment horizontal="left"/>
    </xf>
    <xf numFmtId="49" fontId="185" fillId="11" borderId="0" xfId="31" applyNumberFormat="1" applyFont="1" applyFill="1" applyBorder="1" applyAlignment="1">
      <alignment horizontal="left"/>
    </xf>
    <xf numFmtId="49" fontId="29" fillId="11" borderId="0" xfId="31" applyNumberFormat="1" applyFont="1" applyFill="1" applyBorder="1" applyAlignment="1">
      <alignment horizontal="left"/>
    </xf>
    <xf numFmtId="0" fontId="29" fillId="6" borderId="1" xfId="31" applyFont="1" applyFill="1" applyBorder="1"/>
    <xf numFmtId="0" fontId="185" fillId="11" borderId="2" xfId="31" applyFont="1" applyFill="1" applyBorder="1"/>
    <xf numFmtId="0" fontId="185" fillId="11" borderId="3" xfId="31" applyFont="1" applyFill="1" applyBorder="1"/>
    <xf numFmtId="3" fontId="185" fillId="11" borderId="3" xfId="31" applyNumberFormat="1" applyFont="1" applyFill="1" applyBorder="1"/>
    <xf numFmtId="0" fontId="29" fillId="6" borderId="9" xfId="31" applyFont="1" applyFill="1" applyBorder="1"/>
    <xf numFmtId="49" fontId="191" fillId="11" borderId="1" xfId="31" applyNumberFormat="1" applyFont="1" applyFill="1" applyBorder="1"/>
    <xf numFmtId="49" fontId="191" fillId="11" borderId="0" xfId="31" applyNumberFormat="1" applyFont="1" applyFill="1"/>
    <xf numFmtId="0" fontId="185" fillId="11" borderId="15" xfId="31" applyFont="1" applyFill="1" applyBorder="1" applyAlignment="1">
      <alignment horizontal="center"/>
    </xf>
    <xf numFmtId="40" fontId="185" fillId="2" borderId="8" xfId="31" applyNumberFormat="1" applyFont="1" applyFill="1" applyBorder="1" applyAlignment="1">
      <alignment horizontal="right"/>
    </xf>
    <xf numFmtId="3" fontId="185" fillId="4" borderId="8" xfId="31" applyNumberFormat="1" applyFont="1" applyFill="1" applyBorder="1"/>
    <xf numFmtId="3" fontId="185" fillId="0" borderId="8" xfId="31" applyNumberFormat="1" applyFont="1" applyBorder="1"/>
    <xf numFmtId="49" fontId="191" fillId="11" borderId="0" xfId="31" quotePrefix="1" applyNumberFormat="1" applyFont="1" applyFill="1"/>
    <xf numFmtId="0" fontId="185" fillId="11" borderId="22" xfId="31" applyFont="1" applyFill="1" applyBorder="1" applyAlignment="1">
      <alignment horizontal="center"/>
    </xf>
    <xf numFmtId="3" fontId="185" fillId="2" borderId="7" xfId="31" applyNumberFormat="1" applyFont="1" applyFill="1" applyBorder="1" applyAlignment="1">
      <alignment horizontal="right"/>
    </xf>
    <xf numFmtId="3" fontId="185" fillId="4" borderId="7" xfId="31" applyNumberFormat="1" applyFont="1" applyFill="1" applyBorder="1"/>
    <xf numFmtId="3" fontId="185" fillId="0" borderId="10" xfId="1" applyNumberFormat="1" applyFont="1" applyBorder="1"/>
    <xf numFmtId="10" fontId="185" fillId="0" borderId="10" xfId="4" applyNumberFormat="1" applyFont="1" applyBorder="1" applyAlignment="1">
      <alignment horizontal="right"/>
    </xf>
    <xf numFmtId="49" fontId="185" fillId="11" borderId="0" xfId="31" quotePrefix="1" applyNumberFormat="1" applyFont="1" applyFill="1" applyAlignment="1">
      <alignment horizontal="left"/>
    </xf>
    <xf numFmtId="49" fontId="185" fillId="11" borderId="1" xfId="31" applyNumberFormat="1" applyFont="1" applyFill="1" applyBorder="1"/>
    <xf numFmtId="10" fontId="185" fillId="0" borderId="9" xfId="4" applyNumberFormat="1" applyFont="1" applyBorder="1" applyAlignment="1">
      <alignment horizontal="right"/>
    </xf>
    <xf numFmtId="3" fontId="185" fillId="2" borderId="20" xfId="1" applyNumberFormat="1" applyFont="1" applyFill="1" applyBorder="1" applyAlignment="1">
      <alignment horizontal="right"/>
    </xf>
    <xf numFmtId="3" fontId="185" fillId="4" borderId="20" xfId="1" applyNumberFormat="1" applyFont="1" applyFill="1" applyBorder="1" applyAlignment="1">
      <alignment horizontal="right"/>
    </xf>
    <xf numFmtId="3" fontId="185" fillId="0" borderId="20" xfId="1" applyNumberFormat="1" applyFont="1" applyBorder="1" applyAlignment="1">
      <alignment horizontal="right"/>
    </xf>
    <xf numFmtId="10" fontId="185" fillId="0" borderId="20" xfId="4" applyNumberFormat="1" applyFont="1" applyBorder="1" applyAlignment="1">
      <alignment horizontal="right"/>
    </xf>
    <xf numFmtId="3" fontId="185" fillId="2" borderId="34" xfId="1" applyNumberFormat="1" applyFont="1" applyFill="1" applyBorder="1" applyAlignment="1">
      <alignment horizontal="right"/>
    </xf>
    <xf numFmtId="3" fontId="185" fillId="4" borderId="34" xfId="1" applyNumberFormat="1" applyFont="1" applyFill="1" applyBorder="1"/>
    <xf numFmtId="3" fontId="185" fillId="0" borderId="34" xfId="1" applyNumberFormat="1" applyFont="1" applyBorder="1"/>
    <xf numFmtId="39" fontId="185" fillId="0" borderId="34" xfId="31" applyNumberFormat="1" applyFont="1" applyBorder="1" applyAlignment="1">
      <alignment horizontal="right"/>
    </xf>
    <xf numFmtId="49" fontId="191" fillId="11" borderId="1" xfId="31" quotePrefix="1" applyNumberFormat="1" applyFont="1" applyFill="1" applyBorder="1"/>
    <xf numFmtId="3" fontId="185" fillId="2" borderId="9" xfId="1" applyNumberFormat="1" applyFont="1" applyFill="1" applyBorder="1" applyAlignment="1">
      <alignment horizontal="right"/>
    </xf>
    <xf numFmtId="3" fontId="185" fillId="4" borderId="9" xfId="1" applyNumberFormat="1" applyFont="1" applyFill="1" applyBorder="1"/>
    <xf numFmtId="3" fontId="185" fillId="0" borderId="9" xfId="1" applyNumberFormat="1" applyFont="1" applyBorder="1"/>
    <xf numFmtId="39" fontId="185" fillId="0" borderId="9" xfId="31" applyNumberFormat="1" applyFont="1" applyBorder="1" applyAlignment="1">
      <alignment horizontal="right"/>
    </xf>
    <xf numFmtId="3" fontId="185" fillId="0" borderId="7" xfId="1" applyNumberFormat="1" applyFont="1" applyBorder="1"/>
    <xf numFmtId="10" fontId="185" fillId="0" borderId="7" xfId="4" applyNumberFormat="1" applyFont="1" applyBorder="1" applyAlignment="1">
      <alignment horizontal="right"/>
    </xf>
    <xf numFmtId="0" fontId="185" fillId="11" borderId="1" xfId="31" applyFont="1" applyFill="1" applyBorder="1"/>
    <xf numFmtId="0" fontId="191" fillId="11" borderId="0" xfId="31" quotePrefix="1" applyFont="1" applyFill="1"/>
    <xf numFmtId="0" fontId="185" fillId="11" borderId="0" xfId="31" applyFont="1" applyFill="1"/>
    <xf numFmtId="49" fontId="192" fillId="11" borderId="0" xfId="31" quotePrefix="1" applyNumberFormat="1" applyFont="1" applyFill="1" applyAlignment="1">
      <alignment horizontal="left"/>
    </xf>
    <xf numFmtId="3" fontId="185" fillId="2" borderId="31" xfId="31" applyNumberFormat="1" applyFont="1" applyFill="1" applyBorder="1" applyAlignment="1">
      <alignment horizontal="right"/>
    </xf>
    <xf numFmtId="3" fontId="185" fillId="4" borderId="31" xfId="31" applyNumberFormat="1" applyFont="1" applyFill="1" applyBorder="1"/>
    <xf numFmtId="3" fontId="185" fillId="0" borderId="31" xfId="1" applyNumberFormat="1" applyFont="1" applyBorder="1"/>
    <xf numFmtId="39" fontId="185" fillId="0" borderId="31" xfId="31" applyNumberFormat="1" applyFont="1" applyBorder="1" applyAlignment="1">
      <alignment horizontal="right"/>
    </xf>
    <xf numFmtId="0" fontId="185" fillId="11" borderId="9" xfId="31" applyFont="1" applyFill="1" applyBorder="1" applyAlignment="1">
      <alignment horizontal="center"/>
    </xf>
    <xf numFmtId="3" fontId="185" fillId="4" borderId="30" xfId="1" applyNumberFormat="1" applyFont="1" applyFill="1" applyBorder="1" applyAlignment="1">
      <alignment horizontal="right"/>
    </xf>
    <xf numFmtId="3" fontId="185" fillId="2" borderId="1" xfId="1" applyNumberFormat="1" applyFont="1" applyFill="1" applyBorder="1" applyAlignment="1">
      <alignment horizontal="right"/>
    </xf>
    <xf numFmtId="3" fontId="185" fillId="4" borderId="0" xfId="1" applyNumberFormat="1" applyFont="1" applyFill="1"/>
    <xf numFmtId="3" fontId="185" fillId="0" borderId="0" xfId="1" applyNumberFormat="1" applyFont="1"/>
    <xf numFmtId="39" fontId="185" fillId="0" borderId="17" xfId="31" applyNumberFormat="1" applyFont="1" applyBorder="1" applyAlignment="1">
      <alignment horizontal="right"/>
    </xf>
    <xf numFmtId="3" fontId="185" fillId="0" borderId="35" xfId="1" applyNumberFormat="1" applyFont="1" applyBorder="1"/>
    <xf numFmtId="49" fontId="185" fillId="11" borderId="17" xfId="31" applyNumberFormat="1" applyFont="1" applyFill="1" applyBorder="1"/>
    <xf numFmtId="3" fontId="185" fillId="0" borderId="31" xfId="1" applyNumberFormat="1" applyFont="1" applyBorder="1" applyAlignment="1">
      <alignment horizontal="right"/>
    </xf>
    <xf numFmtId="3" fontId="185" fillId="4" borderId="0" xfId="1" applyNumberFormat="1" applyFont="1" applyFill="1" applyAlignment="1">
      <alignment horizontal="right"/>
    </xf>
    <xf numFmtId="3" fontId="185" fillId="0" borderId="33" xfId="1" applyNumberFormat="1" applyFont="1" applyBorder="1" applyAlignment="1">
      <alignment horizontal="right"/>
    </xf>
    <xf numFmtId="10" fontId="185" fillId="0" borderId="17" xfId="4" applyNumberFormat="1" applyFont="1" applyBorder="1" applyAlignment="1">
      <alignment horizontal="right"/>
    </xf>
    <xf numFmtId="0" fontId="185" fillId="11" borderId="10" xfId="31" applyFont="1" applyFill="1" applyBorder="1" applyAlignment="1">
      <alignment horizontal="center"/>
    </xf>
    <xf numFmtId="3" fontId="185" fillId="2" borderId="2" xfId="1" applyNumberFormat="1" applyFont="1" applyFill="1" applyBorder="1" applyAlignment="1">
      <alignment horizontal="right"/>
    </xf>
    <xf numFmtId="3" fontId="185" fillId="4" borderId="3" xfId="1" applyNumberFormat="1" applyFont="1" applyFill="1" applyBorder="1"/>
    <xf numFmtId="3" fontId="185" fillId="0" borderId="3" xfId="1" applyNumberFormat="1" applyFont="1" applyBorder="1"/>
    <xf numFmtId="39" fontId="185" fillId="0" borderId="14" xfId="31" applyNumberFormat="1" applyFont="1" applyBorder="1" applyAlignment="1">
      <alignment horizontal="right"/>
    </xf>
    <xf numFmtId="3" fontId="185" fillId="0" borderId="69" xfId="1" applyNumberFormat="1" applyFont="1" applyBorder="1"/>
    <xf numFmtId="10" fontId="185" fillId="0" borderId="69" xfId="4" applyNumberFormat="1" applyFont="1" applyBorder="1" applyAlignment="1">
      <alignment horizontal="right"/>
    </xf>
    <xf numFmtId="0" fontId="185" fillId="11" borderId="24" xfId="31" applyFont="1" applyFill="1" applyBorder="1" applyAlignment="1">
      <alignment horizontal="center"/>
    </xf>
    <xf numFmtId="3" fontId="185" fillId="2" borderId="11" xfId="1" applyNumberFormat="1" applyFont="1" applyFill="1" applyBorder="1" applyAlignment="1">
      <alignment horizontal="right"/>
    </xf>
    <xf numFmtId="3" fontId="185" fillId="4" borderId="11" xfId="1" applyNumberFormat="1" applyFont="1" applyFill="1" applyBorder="1"/>
    <xf numFmtId="3" fontId="185" fillId="0" borderId="11" xfId="1" applyNumberFormat="1" applyFont="1" applyBorder="1"/>
    <xf numFmtId="39" fontId="185" fillId="0" borderId="11" xfId="31" applyNumberFormat="1" applyFont="1" applyBorder="1" applyAlignment="1">
      <alignment horizontal="right"/>
    </xf>
    <xf numFmtId="0" fontId="185" fillId="11" borderId="12" xfId="31" applyFont="1" applyFill="1" applyBorder="1" applyAlignment="1">
      <alignment horizontal="center"/>
    </xf>
    <xf numFmtId="3" fontId="185" fillId="2" borderId="15" xfId="1" applyNumberFormat="1" applyFont="1" applyFill="1" applyBorder="1" applyAlignment="1">
      <alignment horizontal="right"/>
    </xf>
    <xf numFmtId="3" fontId="185" fillId="4" borderId="21" xfId="1" applyNumberFormat="1" applyFont="1" applyFill="1" applyBorder="1"/>
    <xf numFmtId="3" fontId="185" fillId="0" borderId="21" xfId="1" applyNumberFormat="1" applyFont="1" applyBorder="1"/>
    <xf numFmtId="39" fontId="185" fillId="0" borderId="19" xfId="31" applyNumberFormat="1" applyFont="1" applyBorder="1" applyAlignment="1">
      <alignment horizontal="right"/>
    </xf>
    <xf numFmtId="3" fontId="185" fillId="4" borderId="32" xfId="1" applyNumberFormat="1" applyFont="1" applyFill="1" applyBorder="1"/>
    <xf numFmtId="3" fontId="185" fillId="0" borderId="32" xfId="1" applyNumberFormat="1" applyFont="1" applyBorder="1"/>
    <xf numFmtId="3" fontId="185" fillId="2" borderId="70" xfId="1" applyNumberFormat="1" applyFont="1" applyFill="1" applyBorder="1" applyAlignment="1">
      <alignment horizontal="right"/>
    </xf>
    <xf numFmtId="3" fontId="185" fillId="4" borderId="33" xfId="1" applyNumberFormat="1" applyFont="1" applyFill="1" applyBorder="1"/>
    <xf numFmtId="3" fontId="185" fillId="0" borderId="33" xfId="1" applyNumberFormat="1" applyFont="1" applyBorder="1"/>
    <xf numFmtId="39" fontId="185" fillId="0" borderId="71" xfId="31" applyNumberFormat="1" applyFont="1" applyBorder="1" applyAlignment="1">
      <alignment horizontal="right"/>
    </xf>
    <xf numFmtId="3" fontId="185" fillId="2" borderId="10" xfId="1" applyNumberFormat="1" applyFont="1" applyFill="1" applyBorder="1" applyAlignment="1">
      <alignment horizontal="right"/>
    </xf>
    <xf numFmtId="3" fontId="185" fillId="4" borderId="10" xfId="1" applyNumberFormat="1" applyFont="1" applyFill="1" applyBorder="1"/>
    <xf numFmtId="3" fontId="185" fillId="11" borderId="11" xfId="31" quotePrefix="1" applyNumberFormat="1" applyFont="1" applyFill="1" applyBorder="1" applyAlignment="1">
      <alignment horizontal="center"/>
    </xf>
    <xf numFmtId="3" fontId="185" fillId="2" borderId="8" xfId="1" applyNumberFormat="1" applyFont="1" applyFill="1" applyBorder="1" applyAlignment="1">
      <alignment horizontal="right"/>
    </xf>
    <xf numFmtId="3" fontId="185" fillId="4" borderId="8" xfId="1" applyNumberFormat="1" applyFont="1" applyFill="1" applyBorder="1" applyAlignment="1">
      <alignment horizontal="right"/>
    </xf>
    <xf numFmtId="3" fontId="185" fillId="6" borderId="15" xfId="1" applyNumberFormat="1" applyFont="1" applyFill="1" applyBorder="1" applyAlignment="1">
      <alignment horizontal="right"/>
    </xf>
    <xf numFmtId="10" fontId="185" fillId="6" borderId="19" xfId="4" applyNumberFormat="1" applyFont="1" applyFill="1" applyBorder="1" applyAlignment="1">
      <alignment horizontal="right"/>
    </xf>
    <xf numFmtId="0" fontId="191" fillId="11" borderId="3" xfId="31" quotePrefix="1" applyFont="1" applyFill="1" applyBorder="1"/>
    <xf numFmtId="0" fontId="185" fillId="11" borderId="7" xfId="31" applyFont="1" applyFill="1" applyBorder="1" applyAlignment="1">
      <alignment horizontal="center"/>
    </xf>
    <xf numFmtId="3" fontId="185" fillId="6" borderId="2" xfId="1" applyNumberFormat="1" applyFont="1" applyFill="1" applyBorder="1" applyAlignment="1">
      <alignment horizontal="right"/>
    </xf>
    <xf numFmtId="10" fontId="185" fillId="6" borderId="14" xfId="4" applyNumberFormat="1" applyFont="1" applyFill="1" applyBorder="1" applyAlignment="1">
      <alignment horizontal="right"/>
    </xf>
    <xf numFmtId="49" fontId="185" fillId="11" borderId="15" xfId="31" applyNumberFormat="1" applyFont="1" applyFill="1" applyBorder="1"/>
    <xf numFmtId="49" fontId="191" fillId="11" borderId="5" xfId="31" quotePrefix="1" applyNumberFormat="1" applyFont="1" applyFill="1" applyBorder="1"/>
    <xf numFmtId="49" fontId="185" fillId="11" borderId="5" xfId="31" applyNumberFormat="1" applyFont="1" applyFill="1" applyBorder="1"/>
    <xf numFmtId="0" fontId="185" fillId="11" borderId="8" xfId="31" applyFont="1" applyFill="1" applyBorder="1" applyAlignment="1">
      <alignment horizontal="center"/>
    </xf>
    <xf numFmtId="43" fontId="185" fillId="2" borderId="34" xfId="1" applyFont="1" applyFill="1" applyBorder="1" applyAlignment="1">
      <alignment horizontal="right"/>
    </xf>
    <xf numFmtId="43" fontId="185" fillId="4" borderId="34" xfId="1" applyFont="1" applyFill="1" applyBorder="1"/>
    <xf numFmtId="43" fontId="185" fillId="0" borderId="34" xfId="1" applyFont="1" applyBorder="1"/>
    <xf numFmtId="43" fontId="185" fillId="8" borderId="7" xfId="1" applyFont="1" applyFill="1" applyBorder="1" applyAlignment="1">
      <alignment horizontal="right"/>
    </xf>
    <xf numFmtId="43" fontId="185" fillId="8" borderId="7" xfId="1" applyFont="1" applyFill="1" applyBorder="1"/>
    <xf numFmtId="39" fontId="185" fillId="8" borderId="7" xfId="31" applyNumberFormat="1" applyFont="1" applyFill="1" applyBorder="1" applyAlignment="1">
      <alignment horizontal="right"/>
    </xf>
    <xf numFmtId="43" fontId="185" fillId="2" borderId="10" xfId="1" applyFont="1" applyFill="1" applyBorder="1" applyAlignment="1">
      <alignment horizontal="right"/>
    </xf>
    <xf numFmtId="43" fontId="185" fillId="4" borderId="10" xfId="1" applyFont="1" applyFill="1" applyBorder="1"/>
    <xf numFmtId="43" fontId="185" fillId="0" borderId="10" xfId="1" applyFont="1" applyBorder="1"/>
    <xf numFmtId="0" fontId="185" fillId="11" borderId="11" xfId="31" applyFont="1" applyFill="1" applyBorder="1" applyAlignment="1">
      <alignment horizontal="center"/>
    </xf>
    <xf numFmtId="43" fontId="185" fillId="8" borderId="10" xfId="1" applyFont="1" applyFill="1" applyBorder="1" applyAlignment="1">
      <alignment horizontal="right"/>
    </xf>
    <xf numFmtId="43" fontId="185" fillId="8" borderId="10" xfId="1" applyFont="1" applyFill="1" applyBorder="1"/>
    <xf numFmtId="10" fontId="185" fillId="8" borderId="10" xfId="4" applyNumberFormat="1" applyFont="1" applyFill="1" applyBorder="1" applyAlignment="1">
      <alignment horizontal="right"/>
    </xf>
    <xf numFmtId="0" fontId="185" fillId="11" borderId="11" xfId="31" quotePrefix="1" applyFont="1" applyFill="1" applyBorder="1" applyAlignment="1">
      <alignment horizontal="center"/>
    </xf>
    <xf numFmtId="43" fontId="185" fillId="0" borderId="11" xfId="1" applyFont="1" applyBorder="1"/>
    <xf numFmtId="10" fontId="185" fillId="0" borderId="11" xfId="4" applyNumberFormat="1" applyFont="1" applyBorder="1" applyAlignment="1">
      <alignment horizontal="right"/>
    </xf>
    <xf numFmtId="0" fontId="29" fillId="6" borderId="7" xfId="31" applyFont="1" applyFill="1" applyBorder="1"/>
    <xf numFmtId="0" fontId="185" fillId="11" borderId="13" xfId="31" applyFont="1" applyFill="1" applyBorder="1" applyAlignment="1">
      <alignment horizontal="center"/>
    </xf>
    <xf numFmtId="43" fontId="185" fillId="2" borderId="13" xfId="1" applyFont="1" applyFill="1" applyBorder="1" applyAlignment="1">
      <alignment horizontal="right"/>
    </xf>
    <xf numFmtId="43" fontId="185" fillId="4" borderId="13" xfId="1" applyFont="1" applyFill="1" applyBorder="1"/>
    <xf numFmtId="43" fontId="185" fillId="0" borderId="7" xfId="1" applyFont="1" applyBorder="1" applyAlignment="1">
      <alignment horizontal="right"/>
    </xf>
    <xf numFmtId="0" fontId="29" fillId="6" borderId="14" xfId="31" applyFont="1" applyFill="1" applyBorder="1"/>
    <xf numFmtId="0" fontId="29" fillId="6" borderId="3" xfId="31" applyFont="1" applyFill="1" applyBorder="1"/>
    <xf numFmtId="0" fontId="180" fillId="6" borderId="9" xfId="31" applyFont="1" applyFill="1" applyBorder="1"/>
    <xf numFmtId="49" fontId="195" fillId="3" borderId="15" xfId="31" applyNumberFormat="1" applyFont="1" applyFill="1" applyBorder="1" applyAlignment="1">
      <alignment horizontal="center"/>
    </xf>
    <xf numFmtId="49" fontId="195" fillId="3" borderId="5" xfId="31" applyNumberFormat="1" applyFont="1" applyFill="1" applyBorder="1" applyAlignment="1">
      <alignment horizontal="center"/>
    </xf>
    <xf numFmtId="4" fontId="189" fillId="2" borderId="8" xfId="31" applyNumberFormat="1" applyFont="1" applyFill="1" applyBorder="1" applyAlignment="1">
      <alignment horizontal="center" wrapText="1"/>
    </xf>
    <xf numFmtId="4" fontId="189" fillId="4" borderId="8" xfId="31" applyNumberFormat="1" applyFont="1" applyFill="1" applyBorder="1" applyAlignment="1">
      <alignment horizontal="center" wrapText="1"/>
    </xf>
    <xf numFmtId="4" fontId="189" fillId="3" borderId="8" xfId="31" quotePrefix="1" applyNumberFormat="1" applyFont="1" applyFill="1" applyBorder="1" applyAlignment="1">
      <alignment horizontal="center"/>
    </xf>
    <xf numFmtId="0" fontId="180" fillId="6" borderId="17" xfId="31" applyFont="1" applyFill="1" applyBorder="1"/>
    <xf numFmtId="0" fontId="180" fillId="0" borderId="0" xfId="31" applyFont="1"/>
    <xf numFmtId="49" fontId="195" fillId="3" borderId="2" xfId="31" applyNumberFormat="1" applyFont="1" applyFill="1" applyBorder="1" applyAlignment="1">
      <alignment horizontal="center"/>
    </xf>
    <xf numFmtId="49" fontId="195" fillId="3" borderId="3" xfId="31" applyNumberFormat="1" applyFont="1" applyFill="1" applyBorder="1" applyAlignment="1">
      <alignment horizontal="center"/>
    </xf>
    <xf numFmtId="4" fontId="189" fillId="2" borderId="7" xfId="31" quotePrefix="1" applyNumberFormat="1" applyFont="1" applyFill="1" applyBorder="1" applyAlignment="1">
      <alignment horizontal="center" wrapText="1"/>
    </xf>
    <xf numFmtId="4" fontId="189" fillId="4" borderId="7" xfId="31" quotePrefix="1" applyNumberFormat="1" applyFont="1" applyFill="1" applyBorder="1" applyAlignment="1">
      <alignment horizontal="center"/>
    </xf>
    <xf numFmtId="4" fontId="189" fillId="3" borderId="14" xfId="31" quotePrefix="1" applyNumberFormat="1" applyFont="1" applyFill="1" applyBorder="1" applyAlignment="1">
      <alignment horizontal="center"/>
    </xf>
    <xf numFmtId="0" fontId="29" fillId="0" borderId="0" xfId="0" applyFont="1"/>
    <xf numFmtId="0" fontId="185" fillId="11" borderId="0" xfId="31" applyFont="1" applyFill="1" applyAlignment="1">
      <alignment horizontal="center"/>
    </xf>
    <xf numFmtId="0" fontId="191" fillId="11" borderId="0" xfId="31" applyFont="1" applyFill="1" applyAlignment="1">
      <alignment horizontal="right"/>
    </xf>
    <xf numFmtId="0" fontId="191" fillId="11" borderId="0" xfId="31" applyFont="1" applyFill="1" applyAlignment="1" applyProtection="1">
      <alignment horizontal="left"/>
      <protection locked="0"/>
    </xf>
    <xf numFmtId="0" fontId="185" fillId="11" borderId="0" xfId="31" applyFont="1" applyFill="1" applyAlignment="1">
      <alignment horizontal="left"/>
    </xf>
    <xf numFmtId="49" fontId="191" fillId="11" borderId="0" xfId="31" applyNumberFormat="1" applyFont="1" applyFill="1" applyAlignment="1" applyProtection="1">
      <alignment horizontal="left"/>
      <protection locked="0"/>
    </xf>
    <xf numFmtId="49" fontId="185" fillId="11" borderId="0" xfId="31" applyNumberFormat="1" applyFont="1" applyFill="1" applyAlignment="1">
      <alignment horizontal="left"/>
    </xf>
    <xf numFmtId="49" fontId="29" fillId="11" borderId="0" xfId="31" applyNumberFormat="1" applyFont="1" applyFill="1"/>
    <xf numFmtId="49" fontId="191" fillId="11" borderId="0" xfId="31" applyNumberFormat="1" applyFont="1" applyFill="1" applyAlignment="1">
      <alignment horizontal="left"/>
    </xf>
    <xf numFmtId="49" fontId="191" fillId="11" borderId="0" xfId="31" quotePrefix="1" applyNumberFormat="1" applyFont="1" applyFill="1" applyAlignment="1" applyProtection="1">
      <alignment horizontal="left"/>
      <protection locked="0"/>
    </xf>
    <xf numFmtId="49" fontId="29" fillId="11" borderId="0" xfId="31" applyNumberFormat="1" applyFont="1" applyFill="1" applyAlignment="1">
      <alignment horizontal="left"/>
    </xf>
    <xf numFmtId="0" fontId="197" fillId="11" borderId="0" xfId="31" quotePrefix="1" applyFont="1" applyFill="1" applyAlignment="1">
      <alignment vertical="center"/>
    </xf>
    <xf numFmtId="0" fontId="191" fillId="11" borderId="0" xfId="31" applyFont="1" applyFill="1"/>
    <xf numFmtId="0" fontId="191" fillId="11" borderId="16" xfId="31" applyFont="1" applyFill="1" applyBorder="1" applyAlignment="1" applyProtection="1">
      <alignment horizontal="center" vertical="center"/>
      <protection locked="0"/>
    </xf>
    <xf numFmtId="0" fontId="189" fillId="11" borderId="0" xfId="31" quotePrefix="1" applyFont="1" applyFill="1" applyAlignment="1">
      <alignment horizontal="left"/>
    </xf>
    <xf numFmtId="0" fontId="191" fillId="11" borderId="0" xfId="31" applyFont="1" applyFill="1" applyAlignment="1">
      <alignment horizontal="left"/>
    </xf>
    <xf numFmtId="0" fontId="189" fillId="11" borderId="0" xfId="31" applyFont="1" applyFill="1" applyAlignment="1">
      <alignment horizontal="right"/>
    </xf>
    <xf numFmtId="0" fontId="195" fillId="11" borderId="0" xfId="31" quotePrefix="1" applyFont="1" applyFill="1" applyAlignment="1">
      <alignment horizontal="left"/>
    </xf>
    <xf numFmtId="0" fontId="185" fillId="11" borderId="0" xfId="31" quotePrefix="1" applyFont="1" applyFill="1" applyAlignment="1">
      <alignment horizontal="left"/>
    </xf>
    <xf numFmtId="3" fontId="185" fillId="11" borderId="0" xfId="31" applyNumberFormat="1" applyFont="1" applyFill="1"/>
    <xf numFmtId="165" fontId="191" fillId="2" borderId="7" xfId="31" applyNumberFormat="1" applyFont="1" applyFill="1" applyBorder="1" applyAlignment="1">
      <alignment horizontal="center"/>
    </xf>
    <xf numFmtId="49" fontId="191" fillId="11" borderId="0" xfId="31" applyNumberFormat="1" applyFont="1" applyFill="1" applyBorder="1"/>
    <xf numFmtId="49" fontId="185" fillId="11" borderId="0" xfId="31" applyNumberFormat="1" applyFont="1" applyFill="1" applyBorder="1"/>
    <xf numFmtId="40" fontId="185" fillId="2" borderId="15" xfId="31" applyNumberFormat="1" applyFont="1" applyFill="1" applyBorder="1" applyAlignment="1">
      <alignment horizontal="right"/>
    </xf>
    <xf numFmtId="40" fontId="185" fillId="2" borderId="5" xfId="31" applyNumberFormat="1" applyFont="1" applyFill="1" applyBorder="1" applyAlignment="1">
      <alignment horizontal="right"/>
    </xf>
    <xf numFmtId="3" fontId="185" fillId="2" borderId="5" xfId="31" applyNumberFormat="1" applyFont="1" applyFill="1" applyBorder="1"/>
    <xf numFmtId="3" fontId="185" fillId="13" borderId="5" xfId="31" applyNumberFormat="1" applyFont="1" applyFill="1" applyBorder="1"/>
    <xf numFmtId="40" fontId="185" fillId="4" borderId="15" xfId="31" applyNumberFormat="1" applyFont="1" applyFill="1" applyBorder="1" applyAlignment="1">
      <alignment horizontal="right"/>
    </xf>
    <xf numFmtId="40" fontId="185" fillId="4" borderId="5" xfId="31" applyNumberFormat="1" applyFont="1" applyFill="1" applyBorder="1" applyAlignment="1">
      <alignment horizontal="right"/>
    </xf>
    <xf numFmtId="3" fontId="185" fillId="4" borderId="19" xfId="31" applyNumberFormat="1" applyFont="1" applyFill="1" applyBorder="1"/>
    <xf numFmtId="49" fontId="191" fillId="11" borderId="0" xfId="31" quotePrefix="1" applyNumberFormat="1" applyFont="1" applyFill="1" applyBorder="1"/>
    <xf numFmtId="40" fontId="185" fillId="2" borderId="2" xfId="31" applyNumberFormat="1" applyFont="1" applyFill="1" applyBorder="1" applyAlignment="1">
      <alignment horizontal="right"/>
    </xf>
    <xf numFmtId="40" fontId="185" fillId="2" borderId="3" xfId="31" applyNumberFormat="1" applyFont="1" applyFill="1" applyBorder="1" applyAlignment="1">
      <alignment horizontal="right"/>
    </xf>
    <xf numFmtId="3" fontId="185" fillId="2" borderId="3" xfId="31" applyNumberFormat="1" applyFont="1" applyFill="1" applyBorder="1"/>
    <xf numFmtId="3" fontId="185" fillId="13" borderId="3" xfId="31" applyNumberFormat="1" applyFont="1" applyFill="1" applyBorder="1"/>
    <xf numFmtId="40" fontId="185" fillId="4" borderId="2" xfId="31" applyNumberFormat="1" applyFont="1" applyFill="1" applyBorder="1" applyAlignment="1">
      <alignment horizontal="right"/>
    </xf>
    <xf numFmtId="40" fontId="185" fillId="4" borderId="3" xfId="31" applyNumberFormat="1" applyFont="1" applyFill="1" applyBorder="1" applyAlignment="1">
      <alignment horizontal="right"/>
    </xf>
    <xf numFmtId="3" fontId="185" fillId="4" borderId="14" xfId="31" applyNumberFormat="1" applyFont="1" applyFill="1" applyBorder="1"/>
    <xf numFmtId="168" fontId="185" fillId="0" borderId="10" xfId="1" applyNumberFormat="1" applyFont="1" applyBorder="1" applyAlignment="1" applyProtection="1">
      <alignment horizontal="right"/>
      <protection locked="0"/>
    </xf>
    <xf numFmtId="168" fontId="185" fillId="2" borderId="22" xfId="1" applyNumberFormat="1" applyFont="1" applyFill="1" applyBorder="1"/>
    <xf numFmtId="168" fontId="185" fillId="0" borderId="22" xfId="1" applyNumberFormat="1" applyFont="1" applyBorder="1"/>
    <xf numFmtId="168" fontId="185" fillId="13" borderId="22" xfId="1" applyNumberFormat="1" applyFont="1" applyFill="1" applyBorder="1"/>
    <xf numFmtId="168" fontId="185" fillId="4" borderId="10" xfId="1" applyNumberFormat="1" applyFont="1" applyFill="1" applyBorder="1"/>
    <xf numFmtId="168" fontId="29" fillId="0" borderId="0" xfId="31" applyNumberFormat="1" applyFont="1"/>
    <xf numFmtId="0" fontId="185" fillId="11" borderId="24" xfId="31" quotePrefix="1" applyFont="1" applyFill="1" applyBorder="1" applyAlignment="1">
      <alignment horizontal="center"/>
    </xf>
    <xf numFmtId="168" fontId="185" fillId="0" borderId="11" xfId="1" applyNumberFormat="1" applyFont="1" applyBorder="1" applyAlignment="1" applyProtection="1">
      <alignment horizontal="right"/>
      <protection locked="0"/>
    </xf>
    <xf numFmtId="168" fontId="185" fillId="2" borderId="24" xfId="1" applyNumberFormat="1" applyFont="1" applyFill="1" applyBorder="1"/>
    <xf numFmtId="168" fontId="185" fillId="4" borderId="11" xfId="1" applyNumberFormat="1" applyFont="1" applyFill="1" applyBorder="1"/>
    <xf numFmtId="168" fontId="185" fillId="2" borderId="24" xfId="1" applyNumberFormat="1" applyFont="1" applyFill="1" applyBorder="1" applyAlignment="1">
      <alignment horizontal="center"/>
    </xf>
    <xf numFmtId="168" fontId="185" fillId="2" borderId="23" xfId="1" applyNumberFormat="1" applyFont="1" applyFill="1" applyBorder="1" applyAlignment="1">
      <alignment horizontal="center"/>
    </xf>
    <xf numFmtId="168" fontId="185" fillId="2" borderId="27" xfId="1" applyNumberFormat="1" applyFont="1" applyFill="1" applyBorder="1" applyAlignment="1">
      <alignment horizontal="center"/>
    </xf>
    <xf numFmtId="168" fontId="185" fillId="13" borderId="24" xfId="1" applyNumberFormat="1" applyFont="1" applyFill="1" applyBorder="1" applyAlignment="1">
      <alignment horizontal="center"/>
    </xf>
    <xf numFmtId="168" fontId="185" fillId="13" borderId="23" xfId="1" applyNumberFormat="1" applyFont="1" applyFill="1" applyBorder="1" applyAlignment="1">
      <alignment horizontal="center"/>
    </xf>
    <xf numFmtId="168" fontId="185" fillId="13" borderId="27" xfId="1" applyNumberFormat="1" applyFont="1" applyFill="1" applyBorder="1"/>
    <xf numFmtId="168" fontId="185" fillId="4" borderId="22" xfId="1" applyNumberFormat="1" applyFont="1" applyFill="1" applyBorder="1" applyAlignment="1">
      <alignment horizontal="center"/>
    </xf>
    <xf numFmtId="168" fontId="185" fillId="4" borderId="23" xfId="1" applyNumberFormat="1" applyFont="1" applyFill="1" applyBorder="1" applyAlignment="1">
      <alignment horizontal="center"/>
    </xf>
    <xf numFmtId="168" fontId="185" fillId="4" borderId="27" xfId="1" applyNumberFormat="1" applyFont="1" applyFill="1" applyBorder="1" applyAlignment="1">
      <alignment horizontal="center"/>
    </xf>
    <xf numFmtId="49" fontId="185" fillId="11" borderId="0" xfId="31" quotePrefix="1" applyNumberFormat="1" applyFont="1" applyFill="1" applyBorder="1" applyAlignment="1">
      <alignment horizontal="left"/>
    </xf>
    <xf numFmtId="3" fontId="185" fillId="11" borderId="24" xfId="31" quotePrefix="1" applyNumberFormat="1" applyFont="1" applyFill="1" applyBorder="1" applyAlignment="1">
      <alignment horizontal="center"/>
    </xf>
    <xf numFmtId="0" fontId="185" fillId="11" borderId="25" xfId="31" applyFont="1" applyFill="1" applyBorder="1" applyAlignment="1">
      <alignment horizontal="center"/>
    </xf>
    <xf numFmtId="168" fontId="185" fillId="2" borderId="16" xfId="1" applyNumberFormat="1" applyFont="1" applyFill="1" applyBorder="1" applyAlignment="1">
      <alignment horizontal="right"/>
    </xf>
    <xf numFmtId="168" fontId="185" fillId="2" borderId="18" xfId="1" applyNumberFormat="1" applyFont="1" applyFill="1" applyBorder="1" applyAlignment="1">
      <alignment horizontal="right"/>
    </xf>
    <xf numFmtId="168" fontId="185" fillId="13" borderId="16" xfId="1" applyNumberFormat="1" applyFont="1" applyFill="1" applyBorder="1" applyAlignment="1">
      <alignment horizontal="right"/>
    </xf>
    <xf numFmtId="168" fontId="185" fillId="13" borderId="18" xfId="1" applyNumberFormat="1" applyFont="1" applyFill="1" applyBorder="1" applyAlignment="1">
      <alignment horizontal="right"/>
    </xf>
    <xf numFmtId="168" fontId="185" fillId="4" borderId="16" xfId="1" applyNumberFormat="1" applyFont="1" applyFill="1" applyBorder="1" applyAlignment="1">
      <alignment horizontal="right"/>
    </xf>
    <xf numFmtId="168" fontId="185" fillId="2" borderId="15" xfId="1" applyNumberFormat="1" applyFont="1" applyFill="1" applyBorder="1" applyAlignment="1">
      <alignment horizontal="right"/>
    </xf>
    <xf numFmtId="168" fontId="185" fillId="2" borderId="5" xfId="1" applyNumberFormat="1" applyFont="1" applyFill="1" applyBorder="1" applyAlignment="1">
      <alignment horizontal="right"/>
    </xf>
    <xf numFmtId="168" fontId="185" fillId="2" borderId="5" xfId="1" applyNumberFormat="1" applyFont="1" applyFill="1" applyBorder="1"/>
    <xf numFmtId="168" fontId="185" fillId="13" borderId="15" xfId="1" applyNumberFormat="1" applyFont="1" applyFill="1" applyBorder="1"/>
    <xf numFmtId="168" fontId="185" fillId="13" borderId="5" xfId="1" applyNumberFormat="1" applyFont="1" applyFill="1" applyBorder="1"/>
    <xf numFmtId="168" fontId="185" fillId="4" borderId="15" xfId="1" applyNumberFormat="1" applyFont="1" applyFill="1" applyBorder="1" applyAlignment="1">
      <alignment horizontal="right"/>
    </xf>
    <xf numFmtId="168" fontId="185" fillId="4" borderId="5" xfId="1" applyNumberFormat="1" applyFont="1" applyFill="1" applyBorder="1" applyAlignment="1">
      <alignment horizontal="right"/>
    </xf>
    <xf numFmtId="168" fontId="185" fillId="4" borderId="19" xfId="1" applyNumberFormat="1" applyFont="1" applyFill="1" applyBorder="1"/>
    <xf numFmtId="168" fontId="185" fillId="2" borderId="2" xfId="1" applyNumberFormat="1" applyFont="1" applyFill="1" applyBorder="1" applyAlignment="1">
      <alignment horizontal="right"/>
    </xf>
    <xf numFmtId="168" fontId="185" fillId="2" borderId="3" xfId="1" applyNumberFormat="1" applyFont="1" applyFill="1" applyBorder="1" applyAlignment="1">
      <alignment horizontal="right"/>
    </xf>
    <xf numFmtId="168" fontId="185" fillId="2" borderId="3" xfId="1" applyNumberFormat="1" applyFont="1" applyFill="1" applyBorder="1"/>
    <xf numFmtId="168" fontId="185" fillId="13" borderId="2" xfId="1" applyNumberFormat="1" applyFont="1" applyFill="1" applyBorder="1"/>
    <xf numFmtId="168" fontId="185" fillId="13" borderId="3" xfId="1" applyNumberFormat="1" applyFont="1" applyFill="1" applyBorder="1"/>
    <xf numFmtId="168" fontId="185" fillId="4" borderId="2" xfId="1" applyNumberFormat="1" applyFont="1" applyFill="1" applyBorder="1" applyAlignment="1">
      <alignment horizontal="right"/>
    </xf>
    <xf numFmtId="168" fontId="185" fillId="4" borderId="3" xfId="1" applyNumberFormat="1" applyFont="1" applyFill="1" applyBorder="1" applyAlignment="1">
      <alignment horizontal="right"/>
    </xf>
    <xf numFmtId="168" fontId="185" fillId="4" borderId="14" xfId="1" applyNumberFormat="1" applyFont="1" applyFill="1" applyBorder="1"/>
    <xf numFmtId="0" fontId="185" fillId="11" borderId="22" xfId="31" quotePrefix="1" applyFont="1" applyFill="1" applyBorder="1" applyAlignment="1">
      <alignment horizontal="center"/>
    </xf>
    <xf numFmtId="168" fontId="185" fillId="10" borderId="22" xfId="1" applyNumberFormat="1" applyFont="1" applyFill="1" applyBorder="1"/>
    <xf numFmtId="0" fontId="29" fillId="0" borderId="3" xfId="31" applyFont="1" applyBorder="1"/>
    <xf numFmtId="0" fontId="35" fillId="0" borderId="0" xfId="0" applyFont="1"/>
    <xf numFmtId="168" fontId="35" fillId="0" borderId="0" xfId="31" applyNumberFormat="1" applyFont="1"/>
    <xf numFmtId="0" fontId="192" fillId="11" borderId="24" xfId="31" quotePrefix="1" applyFont="1" applyFill="1" applyBorder="1" applyAlignment="1">
      <alignment horizontal="center"/>
    </xf>
    <xf numFmtId="43" fontId="35" fillId="0" borderId="0" xfId="0" applyNumberFormat="1" applyFont="1"/>
    <xf numFmtId="41" fontId="35" fillId="0" borderId="0" xfId="0" applyNumberFormat="1" applyFont="1"/>
    <xf numFmtId="168" fontId="185" fillId="13" borderId="15" xfId="1" applyNumberFormat="1" applyFont="1" applyFill="1" applyBorder="1" applyAlignment="1">
      <alignment horizontal="right"/>
    </xf>
    <xf numFmtId="168" fontId="185" fillId="13" borderId="5" xfId="1" applyNumberFormat="1" applyFont="1" applyFill="1" applyBorder="1" applyAlignment="1">
      <alignment horizontal="right"/>
    </xf>
    <xf numFmtId="49" fontId="185" fillId="11" borderId="2" xfId="31" applyNumberFormat="1" applyFont="1" applyFill="1" applyBorder="1"/>
    <xf numFmtId="49" fontId="191" fillId="11" borderId="3" xfId="31" quotePrefix="1" applyNumberFormat="1" applyFont="1" applyFill="1" applyBorder="1"/>
    <xf numFmtId="49" fontId="185" fillId="11" borderId="3" xfId="31" applyNumberFormat="1" applyFont="1" applyFill="1" applyBorder="1"/>
    <xf numFmtId="0" fontId="185" fillId="11" borderId="2" xfId="31" applyFont="1" applyFill="1" applyBorder="1" applyAlignment="1">
      <alignment horizontal="center"/>
    </xf>
    <xf numFmtId="168" fontId="185" fillId="2" borderId="20" xfId="1" applyNumberFormat="1" applyFont="1" applyFill="1" applyBorder="1" applyAlignment="1">
      <alignment horizontal="right"/>
    </xf>
    <xf numFmtId="168" fontId="185" fillId="2" borderId="30" xfId="1" applyNumberFormat="1" applyFont="1" applyFill="1" applyBorder="1" applyAlignment="1">
      <alignment horizontal="right"/>
    </xf>
    <xf numFmtId="168" fontId="185" fillId="13" borderId="20" xfId="1" applyNumberFormat="1" applyFont="1" applyFill="1" applyBorder="1" applyAlignment="1">
      <alignment horizontal="right"/>
    </xf>
    <xf numFmtId="168" fontId="185" fillId="13" borderId="30" xfId="1" applyNumberFormat="1" applyFont="1" applyFill="1" applyBorder="1" applyAlignment="1">
      <alignment horizontal="right"/>
    </xf>
    <xf numFmtId="168" fontId="185" fillId="4" borderId="20" xfId="1" applyNumberFormat="1" applyFont="1" applyFill="1" applyBorder="1" applyAlignment="1">
      <alignment horizontal="right"/>
    </xf>
    <xf numFmtId="168" fontId="185" fillId="2" borderId="19" xfId="1" applyNumberFormat="1" applyFont="1" applyFill="1" applyBorder="1" applyAlignment="1">
      <alignment horizontal="right"/>
    </xf>
    <xf numFmtId="168" fontId="185" fillId="13" borderId="0" xfId="1" applyNumberFormat="1" applyFont="1" applyFill="1" applyBorder="1"/>
    <xf numFmtId="168" fontId="185" fillId="2" borderId="1" xfId="1" applyNumberFormat="1" applyFont="1" applyFill="1" applyBorder="1" applyAlignment="1">
      <alignment horizontal="right"/>
    </xf>
    <xf numFmtId="168" fontId="185" fillId="2" borderId="0" xfId="1" applyNumberFormat="1" applyFont="1" applyFill="1" applyBorder="1" applyAlignment="1">
      <alignment horizontal="right"/>
    </xf>
    <xf numFmtId="168" fontId="185" fillId="2" borderId="17" xfId="1" applyNumberFormat="1" applyFont="1" applyFill="1" applyBorder="1"/>
    <xf numFmtId="168" fontId="185" fillId="4" borderId="1" xfId="1" applyNumberFormat="1" applyFont="1" applyFill="1" applyBorder="1" applyAlignment="1">
      <alignment horizontal="right"/>
    </xf>
    <xf numFmtId="168" fontId="185" fillId="4" borderId="0" xfId="1" applyNumberFormat="1" applyFont="1" applyFill="1" applyBorder="1" applyAlignment="1">
      <alignment horizontal="right"/>
    </xf>
    <xf numFmtId="168" fontId="185" fillId="4" borderId="17" xfId="1" applyNumberFormat="1" applyFont="1" applyFill="1" applyBorder="1"/>
    <xf numFmtId="168" fontId="185" fillId="2" borderId="14" xfId="1" applyNumberFormat="1" applyFont="1" applyFill="1" applyBorder="1"/>
    <xf numFmtId="168" fontId="185" fillId="2" borderId="10" xfId="1" applyNumberFormat="1" applyFont="1" applyFill="1" applyBorder="1"/>
    <xf numFmtId="168" fontId="185" fillId="13" borderId="10" xfId="1" applyNumberFormat="1" applyFont="1" applyFill="1" applyBorder="1"/>
    <xf numFmtId="168" fontId="185" fillId="2" borderId="19" xfId="1" applyNumberFormat="1" applyFont="1" applyFill="1" applyBorder="1"/>
    <xf numFmtId="0" fontId="191" fillId="11" borderId="0" xfId="31" quotePrefix="1" applyFont="1" applyFill="1" applyBorder="1"/>
    <xf numFmtId="0" fontId="185" fillId="11" borderId="0" xfId="31" quotePrefix="1" applyFont="1" applyFill="1" applyBorder="1" applyAlignment="1">
      <alignment horizontal="left"/>
    </xf>
    <xf numFmtId="168" fontId="185" fillId="4" borderId="19" xfId="1" applyNumberFormat="1" applyFont="1" applyFill="1" applyBorder="1" applyAlignment="1">
      <alignment horizontal="right"/>
    </xf>
    <xf numFmtId="49" fontId="185" fillId="11" borderId="0" xfId="31" applyNumberFormat="1" applyFont="1" applyFill="1" applyBorder="1" applyAlignment="1">
      <alignment wrapText="1"/>
    </xf>
    <xf numFmtId="0" fontId="185" fillId="11" borderId="10" xfId="31" quotePrefix="1" applyFont="1" applyFill="1" applyBorder="1" applyAlignment="1">
      <alignment horizontal="center"/>
    </xf>
    <xf numFmtId="0" fontId="185" fillId="11" borderId="12" xfId="31" quotePrefix="1" applyFont="1" applyFill="1" applyBorder="1" applyAlignment="1">
      <alignment horizontal="center"/>
    </xf>
    <xf numFmtId="41" fontId="29" fillId="0" borderId="0" xfId="31" applyNumberFormat="1" applyFont="1"/>
    <xf numFmtId="168" fontId="185" fillId="0" borderId="36" xfId="1" applyNumberFormat="1" applyFont="1" applyBorder="1" applyAlignment="1">
      <alignment horizontal="right"/>
    </xf>
    <xf numFmtId="168" fontId="185" fillId="0" borderId="18" xfId="1" applyNumberFormat="1" applyFont="1" applyBorder="1"/>
    <xf numFmtId="168" fontId="185" fillId="0" borderId="36" xfId="1" applyNumberFormat="1" applyFont="1" applyBorder="1"/>
    <xf numFmtId="168" fontId="185" fillId="0" borderId="37" xfId="1" applyNumberFormat="1" applyFont="1" applyBorder="1"/>
    <xf numFmtId="49" fontId="185" fillId="11" borderId="5" xfId="31" quotePrefix="1" applyNumberFormat="1" applyFont="1" applyFill="1" applyBorder="1" applyAlignment="1">
      <alignment horizontal="left"/>
    </xf>
    <xf numFmtId="0" fontId="185" fillId="11" borderId="69" xfId="31" applyFont="1" applyFill="1" applyBorder="1" applyAlignment="1">
      <alignment horizontal="center"/>
    </xf>
    <xf numFmtId="168" fontId="185" fillId="2" borderId="24" xfId="1" applyNumberFormat="1" applyFont="1" applyFill="1" applyBorder="1" applyAlignment="1">
      <alignment horizontal="right"/>
    </xf>
    <xf numFmtId="168" fontId="185" fillId="2" borderId="27" xfId="1" applyNumberFormat="1" applyFont="1" applyFill="1" applyBorder="1"/>
    <xf numFmtId="168" fontId="185" fillId="13" borderId="24" xfId="1" applyNumberFormat="1" applyFont="1" applyFill="1" applyBorder="1" applyAlignment="1">
      <alignment horizontal="right"/>
    </xf>
    <xf numFmtId="168" fontId="185" fillId="13" borderId="28" xfId="1" applyNumberFormat="1" applyFont="1" applyFill="1" applyBorder="1" applyAlignment="1">
      <alignment horizontal="right"/>
    </xf>
    <xf numFmtId="168" fontId="185" fillId="4" borderId="24" xfId="1" applyNumberFormat="1" applyFont="1" applyFill="1" applyBorder="1" applyAlignment="1">
      <alignment horizontal="right"/>
    </xf>
    <xf numFmtId="168" fontId="185" fillId="4" borderId="28" xfId="1" applyNumberFormat="1" applyFont="1" applyFill="1" applyBorder="1" applyAlignment="1">
      <alignment horizontal="right"/>
    </xf>
    <xf numFmtId="168" fontId="185" fillId="4" borderId="27" xfId="1" applyNumberFormat="1" applyFont="1" applyFill="1" applyBorder="1"/>
    <xf numFmtId="49" fontId="198" fillId="11" borderId="0" xfId="31" quotePrefix="1" applyNumberFormat="1" applyFont="1" applyFill="1" applyAlignment="1">
      <alignment horizontal="left"/>
    </xf>
    <xf numFmtId="0" fontId="198" fillId="11" borderId="11" xfId="31" applyFont="1" applyFill="1" applyBorder="1" applyAlignment="1">
      <alignment horizontal="center"/>
    </xf>
    <xf numFmtId="168" fontId="185" fillId="2" borderId="23" xfId="1" applyNumberFormat="1" applyFont="1" applyFill="1" applyBorder="1" applyAlignment="1">
      <alignment horizontal="right"/>
    </xf>
    <xf numFmtId="168" fontId="185" fillId="2" borderId="11" xfId="1" applyNumberFormat="1" applyFont="1" applyFill="1" applyBorder="1"/>
    <xf numFmtId="168" fontId="185" fillId="13" borderId="23" xfId="1" applyNumberFormat="1" applyFont="1" applyFill="1" applyBorder="1" applyAlignment="1">
      <alignment horizontal="right"/>
    </xf>
    <xf numFmtId="168" fontId="185" fillId="13" borderId="11" xfId="1" applyNumberFormat="1" applyFont="1" applyFill="1" applyBorder="1"/>
    <xf numFmtId="168" fontId="185" fillId="4" borderId="23" xfId="1" applyNumberFormat="1" applyFont="1" applyFill="1" applyBorder="1" applyAlignment="1">
      <alignment horizontal="right"/>
    </xf>
    <xf numFmtId="168" fontId="185" fillId="2" borderId="25" xfId="1" applyNumberFormat="1" applyFont="1" applyFill="1" applyBorder="1" applyAlignment="1">
      <alignment horizontal="right"/>
    </xf>
    <xf numFmtId="168" fontId="185" fillId="2" borderId="29" xfId="1" applyNumberFormat="1" applyFont="1" applyFill="1" applyBorder="1"/>
    <xf numFmtId="168" fontId="185" fillId="13" borderId="25" xfId="1" applyNumberFormat="1" applyFont="1" applyFill="1" applyBorder="1" applyAlignment="1">
      <alignment horizontal="right"/>
    </xf>
    <xf numFmtId="168" fontId="185" fillId="13" borderId="29" xfId="1" applyNumberFormat="1" applyFont="1" applyFill="1" applyBorder="1"/>
    <xf numFmtId="168" fontId="185" fillId="4" borderId="25" xfId="1" applyNumberFormat="1" applyFont="1" applyFill="1" applyBorder="1" applyAlignment="1">
      <alignment horizontal="right"/>
    </xf>
    <xf numFmtId="168" fontId="185" fillId="4" borderId="29" xfId="1" applyNumberFormat="1" applyFont="1" applyFill="1" applyBorder="1"/>
    <xf numFmtId="168" fontId="185" fillId="2" borderId="0" xfId="1" applyNumberFormat="1" applyFont="1" applyFill="1" applyAlignment="1">
      <alignment horizontal="right"/>
    </xf>
    <xf numFmtId="168" fontId="185" fillId="13" borderId="0" xfId="1" applyNumberFormat="1" applyFont="1" applyFill="1"/>
    <xf numFmtId="168" fontId="185" fillId="4" borderId="0" xfId="1" applyNumberFormat="1" applyFont="1" applyFill="1" applyAlignment="1">
      <alignment horizontal="right"/>
    </xf>
    <xf numFmtId="168" fontId="185" fillId="2" borderId="17" xfId="1" applyNumberFormat="1" applyFont="1" applyFill="1" applyBorder="1" applyAlignment="1">
      <alignment horizontal="right"/>
    </xf>
    <xf numFmtId="168" fontId="185" fillId="13" borderId="0" xfId="1" applyNumberFormat="1" applyFont="1" applyFill="1" applyAlignment="1">
      <alignment horizontal="right"/>
    </xf>
    <xf numFmtId="168" fontId="185" fillId="4" borderId="17" xfId="1" applyNumberFormat="1" applyFont="1" applyFill="1" applyBorder="1" applyAlignment="1">
      <alignment horizontal="right"/>
    </xf>
    <xf numFmtId="168" fontId="185" fillId="13" borderId="19" xfId="1" applyNumberFormat="1" applyFont="1" applyFill="1" applyBorder="1"/>
    <xf numFmtId="168" fontId="185" fillId="2" borderId="0" xfId="1" applyNumberFormat="1" applyFont="1" applyFill="1"/>
    <xf numFmtId="168" fontId="185" fillId="13" borderId="1" xfId="1" applyNumberFormat="1" applyFont="1" applyFill="1" applyBorder="1" applyAlignment="1">
      <alignment horizontal="right"/>
    </xf>
    <xf numFmtId="49" fontId="191" fillId="11" borderId="2" xfId="31" applyNumberFormat="1" applyFont="1" applyFill="1" applyBorder="1"/>
    <xf numFmtId="49" fontId="191" fillId="11" borderId="3" xfId="31" applyNumberFormat="1" applyFont="1" applyFill="1" applyBorder="1"/>
    <xf numFmtId="168" fontId="185" fillId="0" borderId="0" xfId="1" applyNumberFormat="1" applyFont="1" applyAlignment="1">
      <alignment horizontal="right"/>
    </xf>
    <xf numFmtId="168" fontId="185" fillId="0" borderId="0" xfId="1" applyNumberFormat="1" applyFont="1"/>
    <xf numFmtId="168" fontId="185" fillId="0" borderId="17" xfId="1" applyNumberFormat="1" applyFont="1" applyBorder="1"/>
    <xf numFmtId="49" fontId="191" fillId="11" borderId="15" xfId="31" applyNumberFormat="1" applyFont="1" applyFill="1" applyBorder="1"/>
    <xf numFmtId="49" fontId="191" fillId="11" borderId="5" xfId="31" applyNumberFormat="1" applyFont="1" applyFill="1" applyBorder="1"/>
    <xf numFmtId="168" fontId="185" fillId="2" borderId="8" xfId="1" applyNumberFormat="1" applyFont="1" applyFill="1" applyBorder="1" applyAlignment="1">
      <alignment horizontal="right"/>
    </xf>
    <xf numFmtId="168" fontId="185" fillId="13" borderId="8" xfId="1" applyNumberFormat="1" applyFont="1" applyFill="1" applyBorder="1" applyAlignment="1">
      <alignment horizontal="right"/>
    </xf>
    <xf numFmtId="168" fontId="185" fillId="4" borderId="8" xfId="1" applyNumberFormat="1" applyFont="1" applyFill="1" applyBorder="1" applyAlignment="1">
      <alignment horizontal="right"/>
    </xf>
    <xf numFmtId="0" fontId="185" fillId="8" borderId="10" xfId="31" applyFont="1" applyFill="1" applyBorder="1" applyAlignment="1" applyProtection="1">
      <alignment horizontal="center"/>
      <protection hidden="1"/>
    </xf>
    <xf numFmtId="168" fontId="185" fillId="8" borderId="10" xfId="1" applyNumberFormat="1" applyFont="1" applyFill="1" applyBorder="1" applyAlignment="1" applyProtection="1">
      <alignment horizontal="right"/>
      <protection hidden="1"/>
    </xf>
    <xf numFmtId="168" fontId="185" fillId="8" borderId="10" xfId="1" applyNumberFormat="1" applyFont="1" applyFill="1" applyBorder="1" applyProtection="1">
      <protection hidden="1"/>
    </xf>
    <xf numFmtId="0" fontId="185" fillId="8" borderId="11" xfId="31" applyFont="1" applyFill="1" applyBorder="1" applyAlignment="1" applyProtection="1">
      <alignment horizontal="center"/>
      <protection hidden="1"/>
    </xf>
    <xf numFmtId="168" fontId="185" fillId="0" borderId="10" xfId="1" applyNumberFormat="1" applyFont="1" applyBorder="1"/>
    <xf numFmtId="168" fontId="185" fillId="9" borderId="13" xfId="1" applyNumberFormat="1" applyFont="1" applyFill="1" applyBorder="1" applyAlignment="1">
      <alignment horizontal="right"/>
    </xf>
    <xf numFmtId="168" fontId="185" fillId="2" borderId="13" xfId="1" applyNumberFormat="1" applyFont="1" applyFill="1" applyBorder="1"/>
    <xf numFmtId="168" fontId="185" fillId="13" borderId="13" xfId="1" applyNumberFormat="1" applyFont="1" applyFill="1" applyBorder="1"/>
    <xf numFmtId="168" fontId="185" fillId="4" borderId="13" xfId="1" applyNumberFormat="1" applyFont="1" applyFill="1" applyBorder="1"/>
    <xf numFmtId="49" fontId="189" fillId="3" borderId="5" xfId="31" applyNumberFormat="1" applyFont="1" applyFill="1" applyBorder="1" applyAlignment="1">
      <alignment horizontal="left"/>
    </xf>
    <xf numFmtId="49" fontId="189" fillId="3" borderId="15" xfId="31" applyNumberFormat="1" applyFont="1" applyFill="1" applyBorder="1" applyAlignment="1">
      <alignment horizontal="center"/>
    </xf>
    <xf numFmtId="49" fontId="189" fillId="3" borderId="3" xfId="31" applyNumberFormat="1" applyFont="1" applyFill="1" applyBorder="1" applyAlignment="1">
      <alignment horizontal="left"/>
    </xf>
    <xf numFmtId="49" fontId="189" fillId="3" borderId="2" xfId="31" applyNumberFormat="1" applyFont="1" applyFill="1" applyBorder="1" applyAlignment="1">
      <alignment horizontal="center"/>
    </xf>
    <xf numFmtId="4" fontId="189" fillId="2" borderId="2" xfId="31" applyNumberFormat="1" applyFont="1" applyFill="1" applyBorder="1" applyAlignment="1">
      <alignment horizontal="center" wrapText="1"/>
    </xf>
    <xf numFmtId="165" fontId="189" fillId="2" borderId="7" xfId="31" applyNumberFormat="1" applyFont="1" applyFill="1" applyBorder="1" applyAlignment="1">
      <alignment horizontal="center"/>
    </xf>
    <xf numFmtId="4" fontId="189" fillId="2" borderId="14" xfId="31" applyNumberFormat="1" applyFont="1" applyFill="1" applyBorder="1" applyAlignment="1">
      <alignment horizontal="center"/>
    </xf>
    <xf numFmtId="4" fontId="189" fillId="13" borderId="2" xfId="31" applyNumberFormat="1" applyFont="1" applyFill="1" applyBorder="1" applyAlignment="1">
      <alignment horizontal="center" wrapText="1"/>
    </xf>
    <xf numFmtId="165" fontId="189" fillId="13" borderId="7" xfId="31" applyNumberFormat="1" applyFont="1" applyFill="1" applyBorder="1" applyAlignment="1">
      <alignment horizontal="center"/>
    </xf>
    <xf numFmtId="4" fontId="189" fillId="13" borderId="14" xfId="31" applyNumberFormat="1" applyFont="1" applyFill="1" applyBorder="1" applyAlignment="1">
      <alignment horizontal="center"/>
    </xf>
    <xf numFmtId="4" fontId="189" fillId="4" borderId="2" xfId="31" applyNumberFormat="1" applyFont="1" applyFill="1" applyBorder="1" applyAlignment="1">
      <alignment horizontal="center" wrapText="1"/>
    </xf>
    <xf numFmtId="165" fontId="189" fillId="4" borderId="7" xfId="31" applyNumberFormat="1" applyFont="1" applyFill="1" applyBorder="1" applyAlignment="1">
      <alignment horizontal="center"/>
    </xf>
    <xf numFmtId="4" fontId="189" fillId="4" borderId="14" xfId="31" applyNumberFormat="1" applyFont="1" applyFill="1" applyBorder="1" applyAlignment="1">
      <alignment horizontal="center"/>
    </xf>
    <xf numFmtId="0" fontId="51" fillId="11" borderId="15" xfId="0" applyFont="1" applyFill="1" applyBorder="1" applyAlignment="1">
      <alignment vertical="center"/>
    </xf>
    <xf numFmtId="0" fontId="52" fillId="11" borderId="5" xfId="0" applyFont="1" applyFill="1" applyBorder="1" applyAlignment="1">
      <alignment horizontal="left" vertical="center" wrapText="1"/>
    </xf>
    <xf numFmtId="44" fontId="52" fillId="11" borderId="5" xfId="0" applyNumberFormat="1" applyFont="1" applyFill="1" applyBorder="1" applyAlignment="1">
      <alignment horizontal="left" vertical="center" wrapText="1"/>
    </xf>
    <xf numFmtId="0" fontId="52" fillId="11" borderId="19" xfId="0" applyFont="1" applyFill="1" applyBorder="1" applyAlignment="1">
      <alignment horizontal="left" vertical="center" wrapText="1"/>
    </xf>
    <xf numFmtId="0" fontId="29" fillId="11" borderId="1" xfId="0" applyFont="1" applyFill="1" applyBorder="1" applyAlignment="1">
      <alignment vertical="center"/>
    </xf>
    <xf numFmtId="0" fontId="29" fillId="11" borderId="17" xfId="0" applyFont="1" applyFill="1" applyBorder="1" applyAlignment="1">
      <alignment vertical="center"/>
    </xf>
    <xf numFmtId="0" fontId="35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44" fontId="52" fillId="11" borderId="0" xfId="6" applyFont="1" applyFill="1" applyAlignment="1">
      <alignment horizontal="center" vertical="center" wrapText="1"/>
    </xf>
    <xf numFmtId="44" fontId="52" fillId="11" borderId="0" xfId="0" applyNumberFormat="1" applyFont="1" applyFill="1" applyAlignment="1">
      <alignment vertical="center"/>
    </xf>
    <xf numFmtId="0" fontId="181" fillId="12" borderId="16" xfId="0" applyFont="1" applyFill="1" applyBorder="1" applyAlignment="1">
      <alignment vertical="center"/>
    </xf>
    <xf numFmtId="44" fontId="54" fillId="11" borderId="0" xfId="0" applyNumberFormat="1" applyFont="1" applyFill="1" applyAlignment="1">
      <alignment vertical="center"/>
    </xf>
    <xf numFmtId="0" fontId="53" fillId="11" borderId="1" xfId="0" applyFont="1" applyFill="1" applyBorder="1" applyAlignment="1">
      <alignment vertical="center"/>
    </xf>
    <xf numFmtId="0" fontId="180" fillId="11" borderId="16" xfId="0" applyFont="1" applyFill="1" applyBorder="1" applyAlignment="1">
      <alignment vertical="center"/>
    </xf>
    <xf numFmtId="0" fontId="180" fillId="11" borderId="0" xfId="0" applyFont="1" applyFill="1" applyAlignment="1">
      <alignment vertical="center"/>
    </xf>
    <xf numFmtId="10" fontId="180" fillId="11" borderId="16" xfId="7" applyNumberFormat="1" applyFont="1" applyFill="1" applyBorder="1" applyAlignment="1">
      <alignment horizontal="center" vertical="center"/>
    </xf>
    <xf numFmtId="10" fontId="180" fillId="11" borderId="0" xfId="7" applyNumberFormat="1" applyFont="1" applyFill="1" applyAlignment="1">
      <alignment vertical="center"/>
    </xf>
    <xf numFmtId="0" fontId="53" fillId="11" borderId="17" xfId="0" applyFont="1" applyFill="1" applyBorder="1" applyAlignment="1">
      <alignment vertical="center"/>
    </xf>
    <xf numFmtId="0" fontId="51" fillId="11" borderId="2" xfId="0" applyFont="1" applyFill="1" applyBorder="1" applyAlignment="1">
      <alignment vertical="center"/>
    </xf>
    <xf numFmtId="0" fontId="52" fillId="11" borderId="3" xfId="0" applyFont="1" applyFill="1" applyBorder="1" applyAlignment="1">
      <alignment horizontal="left" vertical="center" wrapText="1"/>
    </xf>
    <xf numFmtId="44" fontId="52" fillId="11" borderId="3" xfId="0" applyNumberFormat="1" applyFont="1" applyFill="1" applyBorder="1" applyAlignment="1">
      <alignment horizontal="left" vertical="center" wrapText="1"/>
    </xf>
    <xf numFmtId="0" fontId="52" fillId="11" borderId="14" xfId="0" applyFont="1" applyFill="1" applyBorder="1" applyAlignment="1">
      <alignment horizontal="left" vertical="center" wrapText="1"/>
    </xf>
    <xf numFmtId="0" fontId="51" fillId="11" borderId="36" xfId="0" applyFont="1" applyFill="1" applyBorder="1" applyAlignment="1">
      <alignment vertical="center"/>
    </xf>
    <xf numFmtId="0" fontId="52" fillId="11" borderId="36" xfId="0" applyFont="1" applyFill="1" applyBorder="1" applyAlignment="1">
      <alignment horizontal="left" vertical="center" wrapText="1"/>
    </xf>
    <xf numFmtId="0" fontId="52" fillId="11" borderId="0" xfId="0" applyFont="1" applyFill="1" applyAlignment="1">
      <alignment vertical="center"/>
    </xf>
    <xf numFmtId="0" fontId="29" fillId="7" borderId="9" xfId="31" applyFont="1" applyFill="1" applyBorder="1"/>
    <xf numFmtId="0" fontId="201" fillId="11" borderId="0" xfId="31" applyFont="1" applyFill="1" applyAlignment="1">
      <alignment horizontal="center"/>
    </xf>
    <xf numFmtId="0" fontId="203" fillId="11" borderId="0" xfId="31" applyFont="1" applyFill="1"/>
    <xf numFmtId="49" fontId="180" fillId="11" borderId="0" xfId="31" applyNumberFormat="1" applyFont="1" applyFill="1" applyAlignment="1">
      <alignment horizontal="left"/>
    </xf>
    <xf numFmtId="0" fontId="180" fillId="7" borderId="9" xfId="31" applyFont="1" applyFill="1" applyBorder="1"/>
    <xf numFmtId="0" fontId="204" fillId="11" borderId="0" xfId="31" quotePrefix="1" applyFont="1" applyFill="1" applyAlignment="1">
      <alignment horizontal="left"/>
    </xf>
    <xf numFmtId="0" fontId="204" fillId="11" borderId="0" xfId="31" applyFont="1" applyFill="1" applyAlignment="1">
      <alignment horizontal="right"/>
    </xf>
    <xf numFmtId="0" fontId="205" fillId="11" borderId="0" xfId="31" quotePrefix="1" applyFont="1" applyFill="1" applyAlignment="1">
      <alignment horizontal="left"/>
    </xf>
    <xf numFmtId="0" fontId="185" fillId="11" borderId="35" xfId="31" applyFont="1" applyFill="1" applyBorder="1"/>
    <xf numFmtId="3" fontId="185" fillId="11" borderId="35" xfId="31" applyNumberFormat="1" applyFont="1" applyFill="1" applyBorder="1"/>
    <xf numFmtId="0" fontId="206" fillId="0" borderId="18" xfId="31" applyFont="1" applyBorder="1"/>
    <xf numFmtId="0" fontId="206" fillId="0" borderId="36" xfId="31" applyFont="1" applyBorder="1"/>
    <xf numFmtId="0" fontId="206" fillId="0" borderId="37" xfId="31" applyFont="1" applyBorder="1"/>
    <xf numFmtId="4" fontId="191" fillId="2" borderId="55" xfId="31" applyNumberFormat="1" applyFont="1" applyFill="1" applyBorder="1" applyAlignment="1">
      <alignment horizontal="center" wrapText="1"/>
    </xf>
    <xf numFmtId="0" fontId="29" fillId="7" borderId="17" xfId="31" applyFont="1" applyFill="1" applyBorder="1"/>
    <xf numFmtId="0" fontId="29" fillId="0" borderId="1" xfId="31" applyFont="1" applyBorder="1"/>
    <xf numFmtId="0" fontId="29" fillId="0" borderId="17" xfId="31" applyFont="1" applyBorder="1"/>
    <xf numFmtId="4" fontId="191" fillId="2" borderId="39" xfId="31" applyNumberFormat="1" applyFont="1" applyFill="1" applyBorder="1" applyAlignment="1">
      <alignment horizontal="center" wrapText="1"/>
    </xf>
    <xf numFmtId="4" fontId="191" fillId="2" borderId="41" xfId="31" applyNumberFormat="1" applyFont="1" applyFill="1" applyBorder="1" applyAlignment="1">
      <alignment horizontal="center"/>
    </xf>
    <xf numFmtId="4" fontId="191" fillId="2" borderId="42" xfId="31" quotePrefix="1" applyNumberFormat="1" applyFont="1" applyFill="1" applyBorder="1" applyAlignment="1">
      <alignment horizontal="center"/>
    </xf>
    <xf numFmtId="49" fontId="191" fillId="11" borderId="38" xfId="31" applyNumberFormat="1" applyFont="1" applyFill="1" applyBorder="1"/>
    <xf numFmtId="40" fontId="185" fillId="11" borderId="68" xfId="31" applyNumberFormat="1" applyFont="1" applyFill="1" applyBorder="1" applyAlignment="1">
      <alignment horizontal="right"/>
    </xf>
    <xf numFmtId="40" fontId="185" fillId="11" borderId="9" xfId="31" applyNumberFormat="1" applyFont="1" applyFill="1" applyBorder="1" applyAlignment="1">
      <alignment horizontal="right"/>
    </xf>
    <xf numFmtId="40" fontId="185" fillId="11" borderId="43" xfId="31" applyNumberFormat="1" applyFont="1" applyFill="1" applyBorder="1" applyAlignment="1">
      <alignment horizontal="right"/>
    </xf>
    <xf numFmtId="40" fontId="185" fillId="11" borderId="40" xfId="31" applyNumberFormat="1" applyFont="1" applyFill="1" applyBorder="1" applyAlignment="1">
      <alignment horizontal="right"/>
    </xf>
    <xf numFmtId="40" fontId="185" fillId="11" borderId="64" xfId="31" applyNumberFormat="1" applyFont="1" applyFill="1" applyBorder="1" applyAlignment="1">
      <alignment horizontal="right"/>
    </xf>
    <xf numFmtId="0" fontId="29" fillId="0" borderId="17" xfId="31" quotePrefix="1" applyFont="1" applyBorder="1" applyAlignment="1">
      <alignment horizontal="left"/>
    </xf>
    <xf numFmtId="37" fontId="185" fillId="11" borderId="72" xfId="31" applyNumberFormat="1" applyFont="1" applyFill="1" applyBorder="1" applyAlignment="1">
      <alignment horizontal="right"/>
    </xf>
    <xf numFmtId="37" fontId="185" fillId="11" borderId="26" xfId="31" applyNumberFormat="1" applyFont="1" applyFill="1" applyBorder="1" applyAlignment="1">
      <alignment horizontal="right"/>
    </xf>
    <xf numFmtId="37" fontId="185" fillId="11" borderId="44" xfId="31" applyNumberFormat="1" applyFont="1" applyFill="1" applyBorder="1" applyAlignment="1">
      <alignment horizontal="right"/>
    </xf>
    <xf numFmtId="37" fontId="185" fillId="11" borderId="45" xfId="31" applyNumberFormat="1" applyFont="1" applyFill="1" applyBorder="1" applyAlignment="1" applyProtection="1">
      <alignment horizontal="right"/>
      <protection locked="0"/>
    </xf>
    <xf numFmtId="0" fontId="29" fillId="0" borderId="0" xfId="31" quotePrefix="1" applyFont="1" applyAlignment="1">
      <alignment horizontal="left"/>
    </xf>
    <xf numFmtId="0" fontId="29" fillId="0" borderId="1" xfId="31" quotePrefix="1" applyFont="1" applyBorder="1" applyAlignment="1">
      <alignment horizontal="left"/>
    </xf>
    <xf numFmtId="0" fontId="29" fillId="0" borderId="2" xfId="31" applyFont="1" applyBorder="1"/>
    <xf numFmtId="0" fontId="29" fillId="0" borderId="14" xfId="31" applyFont="1" applyBorder="1"/>
    <xf numFmtId="37" fontId="185" fillId="6" borderId="73" xfId="31" applyNumberFormat="1" applyFont="1" applyFill="1" applyBorder="1" applyAlignment="1">
      <alignment horizontal="center"/>
    </xf>
    <xf numFmtId="37" fontId="185" fillId="6" borderId="29" xfId="31" applyNumberFormat="1" applyFont="1" applyFill="1" applyBorder="1" applyAlignment="1">
      <alignment horizontal="center"/>
    </xf>
    <xf numFmtId="37" fontId="185" fillId="6" borderId="56" xfId="31" applyNumberFormat="1" applyFont="1" applyFill="1" applyBorder="1" applyAlignment="1">
      <alignment horizontal="center"/>
    </xf>
    <xf numFmtId="37" fontId="185" fillId="6" borderId="57" xfId="31" applyNumberFormat="1" applyFont="1" applyFill="1" applyBorder="1" applyAlignment="1">
      <alignment horizontal="center"/>
    </xf>
    <xf numFmtId="37" fontId="185" fillId="5" borderId="65" xfId="31" applyNumberFormat="1" applyFont="1" applyFill="1" applyBorder="1" applyAlignment="1">
      <alignment horizontal="right"/>
    </xf>
    <xf numFmtId="37" fontId="185" fillId="5" borderId="37" xfId="31" applyNumberFormat="1" applyFont="1" applyFill="1" applyBorder="1" applyAlignment="1">
      <alignment horizontal="right"/>
    </xf>
    <xf numFmtId="37" fontId="185" fillId="5" borderId="46" xfId="31" applyNumberFormat="1" applyFont="1" applyFill="1" applyBorder="1" applyAlignment="1">
      <alignment horizontal="right"/>
    </xf>
    <xf numFmtId="37" fontId="185" fillId="5" borderId="47" xfId="31" applyNumberFormat="1" applyFont="1" applyFill="1" applyBorder="1" applyAlignment="1">
      <alignment horizontal="right"/>
    </xf>
    <xf numFmtId="37" fontId="185" fillId="11" borderId="68" xfId="31" applyNumberFormat="1" applyFont="1" applyFill="1" applyBorder="1" applyAlignment="1">
      <alignment horizontal="right"/>
    </xf>
    <xf numFmtId="37" fontId="185" fillId="11" borderId="19" xfId="31" applyNumberFormat="1" applyFont="1" applyFill="1" applyBorder="1" applyAlignment="1">
      <alignment horizontal="right"/>
    </xf>
    <xf numFmtId="37" fontId="185" fillId="11" borderId="48" xfId="31" applyNumberFormat="1" applyFont="1" applyFill="1" applyBorder="1" applyAlignment="1">
      <alignment horizontal="right"/>
    </xf>
    <xf numFmtId="37" fontId="185" fillId="11" borderId="49" xfId="31" applyNumberFormat="1" applyFont="1" applyFill="1" applyBorder="1" applyAlignment="1">
      <alignment horizontal="right"/>
    </xf>
    <xf numFmtId="37" fontId="185" fillId="11" borderId="64" xfId="31" applyNumberFormat="1" applyFont="1" applyFill="1" applyBorder="1" applyAlignment="1">
      <alignment horizontal="right"/>
    </xf>
    <xf numFmtId="37" fontId="185" fillId="11" borderId="17" xfId="31" applyNumberFormat="1" applyFont="1" applyFill="1" applyBorder="1" applyAlignment="1">
      <alignment horizontal="right"/>
    </xf>
    <xf numFmtId="37" fontId="185" fillId="11" borderId="43" xfId="31" applyNumberFormat="1" applyFont="1" applyFill="1" applyBorder="1" applyAlignment="1">
      <alignment horizontal="right"/>
    </xf>
    <xf numFmtId="37" fontId="185" fillId="11" borderId="40" xfId="31" applyNumberFormat="1" applyFont="1" applyFill="1" applyBorder="1" applyAlignment="1">
      <alignment horizontal="right"/>
    </xf>
    <xf numFmtId="49" fontId="185" fillId="11" borderId="38" xfId="31" applyNumberFormat="1" applyFont="1" applyFill="1" applyBorder="1"/>
    <xf numFmtId="37" fontId="185" fillId="11" borderId="45" xfId="31" applyNumberFormat="1" applyFont="1" applyFill="1" applyBorder="1" applyAlignment="1">
      <alignment horizontal="right"/>
    </xf>
    <xf numFmtId="0" fontId="185" fillId="11" borderId="43" xfId="31" applyFont="1" applyFill="1" applyBorder="1" applyAlignment="1">
      <alignment horizontal="center"/>
    </xf>
    <xf numFmtId="49" fontId="185" fillId="11" borderId="39" xfId="31" applyNumberFormat="1" applyFont="1" applyFill="1" applyBorder="1"/>
    <xf numFmtId="0" fontId="185" fillId="11" borderId="67" xfId="31" applyFont="1" applyFill="1" applyBorder="1" applyAlignment="1">
      <alignment horizontal="center"/>
    </xf>
    <xf numFmtId="49" fontId="191" fillId="11" borderId="38" xfId="31" quotePrefix="1" applyNumberFormat="1" applyFont="1" applyFill="1" applyBorder="1"/>
    <xf numFmtId="0" fontId="185" fillId="11" borderId="38" xfId="31" applyFont="1" applyFill="1" applyBorder="1"/>
    <xf numFmtId="0" fontId="185" fillId="11" borderId="56" xfId="31" applyFont="1" applyFill="1" applyBorder="1" applyAlignment="1">
      <alignment horizontal="center"/>
    </xf>
    <xf numFmtId="37" fontId="185" fillId="5" borderId="68" xfId="31" applyNumberFormat="1" applyFont="1" applyFill="1" applyBorder="1" applyAlignment="1">
      <alignment horizontal="right"/>
    </xf>
    <xf numFmtId="37" fontId="185" fillId="5" borderId="8" xfId="31" applyNumberFormat="1" applyFont="1" applyFill="1" applyBorder="1" applyAlignment="1">
      <alignment horizontal="right"/>
    </xf>
    <xf numFmtId="0" fontId="29" fillId="11" borderId="50" xfId="31" applyFont="1" applyFill="1" applyBorder="1"/>
    <xf numFmtId="0" fontId="29" fillId="11" borderId="35" xfId="31" applyFont="1" applyFill="1" applyBorder="1"/>
    <xf numFmtId="0" fontId="29" fillId="0" borderId="35" xfId="31" applyFont="1" applyBorder="1"/>
    <xf numFmtId="0" fontId="29" fillId="0" borderId="62" xfId="31" applyFont="1" applyBorder="1"/>
    <xf numFmtId="49" fontId="185" fillId="11" borderId="54" xfId="31" applyNumberFormat="1" applyFont="1" applyFill="1" applyBorder="1" applyAlignment="1">
      <alignment horizontal="center"/>
    </xf>
    <xf numFmtId="49" fontId="185" fillId="11" borderId="33" xfId="31" applyNumberFormat="1" applyFont="1" applyFill="1" applyBorder="1" applyAlignment="1">
      <alignment horizontal="center"/>
    </xf>
    <xf numFmtId="49" fontId="191" fillId="11" borderId="33" xfId="31" applyNumberFormat="1" applyFont="1" applyFill="1" applyBorder="1" applyAlignment="1">
      <alignment horizontal="left"/>
    </xf>
    <xf numFmtId="49" fontId="191" fillId="11" borderId="70" xfId="31" applyNumberFormat="1" applyFont="1" applyFill="1" applyBorder="1" applyAlignment="1">
      <alignment horizontal="center"/>
    </xf>
    <xf numFmtId="49" fontId="185" fillId="11" borderId="39" xfId="31" applyNumberFormat="1" applyFont="1" applyFill="1" applyBorder="1" applyAlignment="1">
      <alignment horizontal="center"/>
    </xf>
    <xf numFmtId="49" fontId="185" fillId="11" borderId="3" xfId="31" applyNumberFormat="1" applyFont="1" applyFill="1" applyBorder="1" applyAlignment="1">
      <alignment horizontal="center"/>
    </xf>
    <xf numFmtId="49" fontId="191" fillId="11" borderId="3" xfId="31" applyNumberFormat="1" applyFont="1" applyFill="1" applyBorder="1" applyAlignment="1">
      <alignment horizontal="left"/>
    </xf>
    <xf numFmtId="49" fontId="191" fillId="11" borderId="2" xfId="31" applyNumberFormat="1" applyFont="1" applyFill="1" applyBorder="1" applyAlignment="1">
      <alignment horizontal="center"/>
    </xf>
    <xf numFmtId="40" fontId="185" fillId="11" borderId="19" xfId="31" applyNumberFormat="1" applyFont="1" applyFill="1" applyBorder="1" applyAlignment="1">
      <alignment horizontal="right"/>
    </xf>
    <xf numFmtId="0" fontId="185" fillId="11" borderId="25" xfId="31" quotePrefix="1" applyFont="1" applyFill="1" applyBorder="1" applyAlignment="1">
      <alignment horizontal="center"/>
    </xf>
    <xf numFmtId="49" fontId="185" fillId="11" borderId="50" xfId="31" applyNumberFormat="1" applyFont="1" applyFill="1" applyBorder="1"/>
    <xf numFmtId="49" fontId="185" fillId="11" borderId="35" xfId="31" applyNumberFormat="1" applyFont="1" applyFill="1" applyBorder="1"/>
    <xf numFmtId="0" fontId="185" fillId="11" borderId="75" xfId="31" applyFont="1" applyFill="1" applyBorder="1" applyAlignment="1">
      <alignment horizontal="center"/>
    </xf>
    <xf numFmtId="37" fontId="185" fillId="5" borderId="66" xfId="31" applyNumberFormat="1" applyFont="1" applyFill="1" applyBorder="1" applyAlignment="1">
      <alignment horizontal="right"/>
    </xf>
    <xf numFmtId="37" fontId="185" fillId="5" borderId="51" xfId="31" applyNumberFormat="1" applyFont="1" applyFill="1" applyBorder="1" applyAlignment="1">
      <alignment horizontal="right"/>
    </xf>
    <xf numFmtId="37" fontId="185" fillId="5" borderId="52" xfId="31" applyNumberFormat="1" applyFont="1" applyFill="1" applyBorder="1" applyAlignment="1">
      <alignment horizontal="right"/>
    </xf>
    <xf numFmtId="37" fontId="185" fillId="5" borderId="53" xfId="31" applyNumberFormat="1" applyFont="1" applyFill="1" applyBorder="1" applyAlignment="1">
      <alignment horizontal="right"/>
    </xf>
    <xf numFmtId="49" fontId="185" fillId="11" borderId="54" xfId="31" applyNumberFormat="1" applyFont="1" applyFill="1" applyBorder="1"/>
    <xf numFmtId="49" fontId="185" fillId="11" borderId="33" xfId="31" applyNumberFormat="1" applyFont="1" applyFill="1" applyBorder="1"/>
    <xf numFmtId="0" fontId="185" fillId="11" borderId="70" xfId="31" applyFont="1" applyFill="1" applyBorder="1" applyAlignment="1">
      <alignment horizontal="center"/>
    </xf>
    <xf numFmtId="37" fontId="185" fillId="11" borderId="80" xfId="31" applyNumberFormat="1" applyFont="1" applyFill="1" applyBorder="1" applyAlignment="1">
      <alignment horizontal="right"/>
    </xf>
    <xf numFmtId="37" fontId="185" fillId="11" borderId="71" xfId="31" applyNumberFormat="1" applyFont="1" applyFill="1" applyBorder="1" applyAlignment="1">
      <alignment horizontal="right"/>
    </xf>
    <xf numFmtId="37" fontId="185" fillId="11" borderId="81" xfId="31" applyNumberFormat="1" applyFont="1" applyFill="1" applyBorder="1" applyAlignment="1">
      <alignment horizontal="right"/>
    </xf>
    <xf numFmtId="37" fontId="185" fillId="11" borderId="55" xfId="31" applyNumberFormat="1" applyFont="1" applyFill="1" applyBorder="1" applyAlignment="1">
      <alignment horizontal="right"/>
    </xf>
    <xf numFmtId="0" fontId="28" fillId="0" borderId="1" xfId="0" applyFont="1" applyBorder="1" applyAlignment="1">
      <alignment wrapText="1"/>
    </xf>
    <xf numFmtId="0" fontId="28" fillId="0" borderId="0" xfId="0" applyFont="1" applyAlignment="1">
      <alignment wrapText="1"/>
    </xf>
    <xf numFmtId="37" fontId="185" fillId="6" borderId="73" xfId="31" applyNumberFormat="1" applyFont="1" applyFill="1" applyBorder="1" applyAlignment="1">
      <alignment horizontal="right"/>
    </xf>
    <xf numFmtId="37" fontId="185" fillId="6" borderId="29" xfId="31" applyNumberFormat="1" applyFont="1" applyFill="1" applyBorder="1" applyAlignment="1">
      <alignment horizontal="right"/>
    </xf>
    <xf numFmtId="37" fontId="185" fillId="6" borderId="56" xfId="31" applyNumberFormat="1" applyFont="1" applyFill="1" applyBorder="1" applyAlignment="1">
      <alignment horizontal="right"/>
    </xf>
    <xf numFmtId="37" fontId="185" fillId="6" borderId="57" xfId="31" applyNumberFormat="1" applyFont="1" applyFill="1" applyBorder="1" applyAlignment="1">
      <alignment horizontal="right"/>
    </xf>
    <xf numFmtId="49" fontId="198" fillId="11" borderId="0" xfId="31" quotePrefix="1" applyNumberFormat="1" applyFont="1" applyFill="1" applyBorder="1" applyAlignment="1">
      <alignment horizontal="left"/>
    </xf>
    <xf numFmtId="0" fontId="198" fillId="11" borderId="24" xfId="31" applyFont="1" applyFill="1" applyBorder="1" applyAlignment="1">
      <alignment horizontal="center"/>
    </xf>
    <xf numFmtId="37" fontId="185" fillId="11" borderId="73" xfId="31" applyNumberFormat="1" applyFont="1" applyFill="1" applyBorder="1" applyAlignment="1">
      <alignment horizontal="right"/>
    </xf>
    <xf numFmtId="37" fontId="185" fillId="11" borderId="29" xfId="31" applyNumberFormat="1" applyFont="1" applyFill="1" applyBorder="1" applyAlignment="1">
      <alignment horizontal="right"/>
    </xf>
    <xf numFmtId="37" fontId="185" fillId="11" borderId="56" xfId="31" applyNumberFormat="1" applyFont="1" applyFill="1" applyBorder="1" applyAlignment="1">
      <alignment horizontal="right"/>
    </xf>
    <xf numFmtId="37" fontId="185" fillId="11" borderId="57" xfId="31" applyNumberFormat="1" applyFont="1" applyFill="1" applyBorder="1" applyAlignment="1">
      <alignment horizontal="right"/>
    </xf>
    <xf numFmtId="40" fontId="185" fillId="11" borderId="17" xfId="31" applyNumberFormat="1" applyFont="1" applyFill="1" applyBorder="1" applyAlignment="1">
      <alignment horizontal="right"/>
    </xf>
    <xf numFmtId="49" fontId="191" fillId="11" borderId="50" xfId="31" applyNumberFormat="1" applyFont="1" applyFill="1" applyBorder="1"/>
    <xf numFmtId="49" fontId="191" fillId="11" borderId="35" xfId="31" applyNumberFormat="1" applyFont="1" applyFill="1" applyBorder="1"/>
    <xf numFmtId="0" fontId="185" fillId="11" borderId="74" xfId="31" applyFont="1" applyFill="1" applyBorder="1" applyAlignment="1">
      <alignment horizontal="center"/>
    </xf>
    <xf numFmtId="37" fontId="185" fillId="6" borderId="68" xfId="31" applyNumberFormat="1" applyFont="1" applyFill="1" applyBorder="1" applyAlignment="1">
      <alignment horizontal="right"/>
    </xf>
    <xf numFmtId="37" fontId="185" fillId="6" borderId="19" xfId="31" applyNumberFormat="1" applyFont="1" applyFill="1" applyBorder="1" applyAlignment="1">
      <alignment horizontal="right"/>
    </xf>
    <xf numFmtId="37" fontId="185" fillId="6" borderId="43" xfId="31" applyNumberFormat="1" applyFont="1" applyFill="1" applyBorder="1" applyAlignment="1">
      <alignment horizontal="right"/>
    </xf>
    <xf numFmtId="37" fontId="185" fillId="6" borderId="40" xfId="31" applyNumberFormat="1" applyFont="1" applyFill="1" applyBorder="1" applyAlignment="1">
      <alignment horizontal="right"/>
    </xf>
    <xf numFmtId="37" fontId="185" fillId="14" borderId="64" xfId="31" applyNumberFormat="1" applyFont="1" applyFill="1" applyBorder="1" applyAlignment="1">
      <alignment horizontal="right"/>
    </xf>
    <xf numFmtId="37" fontId="185" fillId="14" borderId="17" xfId="31" applyNumberFormat="1" applyFont="1" applyFill="1" applyBorder="1" applyAlignment="1">
      <alignment horizontal="right"/>
    </xf>
    <xf numFmtId="37" fontId="185" fillId="14" borderId="43" xfId="31" applyNumberFormat="1" applyFont="1" applyFill="1" applyBorder="1" applyAlignment="1">
      <alignment horizontal="right"/>
    </xf>
    <xf numFmtId="37" fontId="185" fillId="14" borderId="40" xfId="31" applyNumberFormat="1" applyFont="1" applyFill="1" applyBorder="1" applyAlignment="1">
      <alignment horizontal="right"/>
    </xf>
    <xf numFmtId="0" fontId="185" fillId="11" borderId="50" xfId="31" applyFont="1" applyFill="1" applyBorder="1"/>
    <xf numFmtId="37" fontId="185" fillId="11" borderId="76" xfId="31" applyNumberFormat="1" applyFont="1" applyFill="1" applyBorder="1" applyAlignment="1">
      <alignment horizontal="right"/>
    </xf>
    <xf numFmtId="37" fontId="185" fillId="11" borderId="77" xfId="31" applyNumberFormat="1" applyFont="1" applyFill="1" applyBorder="1" applyAlignment="1">
      <alignment horizontal="right"/>
    </xf>
    <xf numFmtId="37" fontId="185" fillId="11" borderId="78" xfId="31" applyNumberFormat="1" applyFont="1" applyFill="1" applyBorder="1" applyAlignment="1">
      <alignment horizontal="right"/>
    </xf>
    <xf numFmtId="37" fontId="185" fillId="11" borderId="79" xfId="31" applyNumberFormat="1" applyFont="1" applyFill="1" applyBorder="1" applyAlignment="1">
      <alignment horizontal="right"/>
    </xf>
    <xf numFmtId="0" fontId="29" fillId="7" borderId="3" xfId="31" applyFont="1" applyFill="1" applyBorder="1"/>
    <xf numFmtId="0" fontId="29" fillId="7" borderId="14" xfId="31" applyFont="1" applyFill="1" applyBorder="1"/>
    <xf numFmtId="49" fontId="195" fillId="2" borderId="54" xfId="31" applyNumberFormat="1" applyFont="1" applyFill="1" applyBorder="1" applyAlignment="1">
      <alignment horizontal="center"/>
    </xf>
    <xf numFmtId="49" fontId="195" fillId="2" borderId="33" xfId="31" applyNumberFormat="1" applyFont="1" applyFill="1" applyBorder="1" applyAlignment="1">
      <alignment horizontal="center"/>
    </xf>
    <xf numFmtId="49" fontId="189" fillId="2" borderId="33" xfId="31" applyNumberFormat="1" applyFont="1" applyFill="1" applyBorder="1" applyAlignment="1">
      <alignment horizontal="left"/>
    </xf>
    <xf numFmtId="49" fontId="189" fillId="2" borderId="70" xfId="31" applyNumberFormat="1" applyFont="1" applyFill="1" applyBorder="1" applyAlignment="1">
      <alignment horizontal="center"/>
    </xf>
    <xf numFmtId="4" fontId="189" fillId="2" borderId="55" xfId="31" applyNumberFormat="1" applyFont="1" applyFill="1" applyBorder="1" applyAlignment="1">
      <alignment horizontal="center" wrapText="1"/>
    </xf>
    <xf numFmtId="0" fontId="180" fillId="7" borderId="17" xfId="31" applyFont="1" applyFill="1" applyBorder="1"/>
    <xf numFmtId="0" fontId="180" fillId="0" borderId="1" xfId="31" applyFont="1" applyBorder="1"/>
    <xf numFmtId="0" fontId="180" fillId="0" borderId="17" xfId="31" applyFont="1" applyBorder="1"/>
    <xf numFmtId="49" fontId="195" fillId="2" borderId="39" xfId="31" applyNumberFormat="1" applyFont="1" applyFill="1" applyBorder="1" applyAlignment="1">
      <alignment horizontal="center"/>
    </xf>
    <xf numFmtId="49" fontId="195" fillId="2" borderId="3" xfId="31" applyNumberFormat="1" applyFont="1" applyFill="1" applyBorder="1" applyAlignment="1">
      <alignment horizontal="center"/>
    </xf>
    <xf numFmtId="49" fontId="189" fillId="2" borderId="3" xfId="31" applyNumberFormat="1" applyFont="1" applyFill="1" applyBorder="1" applyAlignment="1">
      <alignment horizontal="left"/>
    </xf>
    <xf numFmtId="49" fontId="189" fillId="2" borderId="2" xfId="31" applyNumberFormat="1" applyFont="1" applyFill="1" applyBorder="1" applyAlignment="1">
      <alignment horizontal="center"/>
    </xf>
    <xf numFmtId="4" fontId="189" fillId="2" borderId="39" xfId="31" applyNumberFormat="1" applyFont="1" applyFill="1" applyBorder="1" applyAlignment="1">
      <alignment horizontal="center" wrapText="1"/>
    </xf>
    <xf numFmtId="4" fontId="189" fillId="2" borderId="41" xfId="31" applyNumberFormat="1" applyFont="1" applyFill="1" applyBorder="1" applyAlignment="1">
      <alignment horizontal="center"/>
    </xf>
    <xf numFmtId="4" fontId="189" fillId="2" borderId="42" xfId="31" quotePrefix="1" applyNumberFormat="1" applyFont="1" applyFill="1" applyBorder="1" applyAlignment="1">
      <alignment horizontal="center"/>
    </xf>
    <xf numFmtId="0" fontId="53" fillId="11" borderId="0" xfId="17" applyFont="1" applyFill="1"/>
    <xf numFmtId="0" fontId="53" fillId="11" borderId="16" xfId="17" applyFont="1" applyFill="1" applyBorder="1"/>
    <xf numFmtId="0" fontId="209" fillId="11" borderId="18" xfId="17" applyFont="1" applyFill="1" applyBorder="1" applyAlignment="1">
      <alignment horizontal="center"/>
    </xf>
    <xf numFmtId="0" fontId="181" fillId="11" borderId="16" xfId="17" applyFont="1" applyFill="1" applyBorder="1" applyAlignment="1">
      <alignment horizontal="center"/>
    </xf>
    <xf numFmtId="0" fontId="181" fillId="11" borderId="37" xfId="17" applyFont="1" applyFill="1" applyBorder="1" applyAlignment="1">
      <alignment horizontal="center"/>
    </xf>
    <xf numFmtId="0" fontId="209" fillId="17" borderId="16" xfId="17" applyFont="1" applyFill="1" applyBorder="1" applyProtection="1">
      <protection locked="0"/>
    </xf>
    <xf numFmtId="0" fontId="181" fillId="17" borderId="15" xfId="17" applyFont="1" applyFill="1" applyBorder="1" applyAlignment="1">
      <alignment horizontal="center"/>
    </xf>
    <xf numFmtId="0" fontId="181" fillId="17" borderId="16" xfId="17" applyFont="1" applyFill="1" applyBorder="1" applyAlignment="1">
      <alignment horizontal="center"/>
    </xf>
    <xf numFmtId="0" fontId="181" fillId="17" borderId="37" xfId="17" applyFont="1" applyFill="1" applyBorder="1" applyAlignment="1">
      <alignment horizontal="center"/>
    </xf>
    <xf numFmtId="0" fontId="53" fillId="0" borderId="0" xfId="17" applyFont="1"/>
    <xf numFmtId="0" fontId="209" fillId="12" borderId="16" xfId="17" applyFont="1" applyFill="1" applyBorder="1"/>
    <xf numFmtId="0" fontId="211" fillId="12" borderId="16" xfId="17" applyFont="1" applyFill="1" applyBorder="1" applyAlignment="1">
      <alignment horizontal="center"/>
    </xf>
    <xf numFmtId="37" fontId="209" fillId="12" borderId="7" xfId="17" applyNumberFormat="1" applyFont="1" applyFill="1" applyBorder="1" applyAlignment="1" applyProtection="1">
      <alignment horizontal="right"/>
      <protection locked="0"/>
    </xf>
    <xf numFmtId="37" fontId="209" fillId="12" borderId="7" xfId="17" applyNumberFormat="1" applyFont="1" applyFill="1" applyBorder="1" applyAlignment="1">
      <alignment horizontal="right"/>
    </xf>
    <xf numFmtId="37" fontId="211" fillId="17" borderId="7" xfId="17" applyNumberFormat="1" applyFont="1" applyFill="1" applyBorder="1" applyAlignment="1">
      <alignment horizontal="right"/>
    </xf>
    <xf numFmtId="37" fontId="211" fillId="17" borderId="16" xfId="17" applyNumberFormat="1" applyFont="1" applyFill="1" applyBorder="1" applyAlignment="1">
      <alignment horizontal="right"/>
    </xf>
    <xf numFmtId="0" fontId="209" fillId="11" borderId="8" xfId="17" applyFont="1" applyFill="1" applyBorder="1"/>
    <xf numFmtId="0" fontId="211" fillId="11" borderId="8" xfId="17" applyFont="1" applyFill="1" applyBorder="1" applyAlignment="1">
      <alignment horizontal="center"/>
    </xf>
    <xf numFmtId="37" fontId="211" fillId="11" borderId="8" xfId="17" applyNumberFormat="1" applyFont="1" applyFill="1" applyBorder="1" applyAlignment="1">
      <alignment horizontal="right"/>
    </xf>
    <xf numFmtId="0" fontId="211" fillId="11" borderId="9" xfId="17" applyFont="1" applyFill="1" applyBorder="1" applyAlignment="1">
      <alignment horizontal="left" indent="1"/>
    </xf>
    <xf numFmtId="49" fontId="211" fillId="11" borderId="17" xfId="17" applyNumberFormat="1" applyFont="1" applyFill="1" applyBorder="1" applyAlignment="1">
      <alignment horizontal="center"/>
    </xf>
    <xf numFmtId="37" fontId="211" fillId="11" borderId="9" xfId="17" applyNumberFormat="1" applyFont="1" applyFill="1" applyBorder="1" applyAlignment="1">
      <alignment horizontal="right"/>
    </xf>
    <xf numFmtId="0" fontId="211" fillId="11" borderId="9" xfId="17" applyFont="1" applyFill="1" applyBorder="1" applyAlignment="1">
      <alignment horizontal="left" indent="2"/>
    </xf>
    <xf numFmtId="0" fontId="211" fillId="11" borderId="9" xfId="17" applyFont="1" applyFill="1" applyBorder="1" applyAlignment="1">
      <alignment horizontal="center"/>
    </xf>
    <xf numFmtId="37" fontId="211" fillId="11" borderId="7" xfId="17" applyNumberFormat="1" applyFont="1" applyFill="1" applyBorder="1" applyAlignment="1" applyProtection="1">
      <alignment horizontal="right"/>
      <protection locked="0"/>
    </xf>
    <xf numFmtId="37" fontId="211" fillId="11" borderId="7" xfId="17" applyNumberFormat="1" applyFont="1" applyFill="1" applyBorder="1" applyAlignment="1">
      <alignment horizontal="right"/>
    </xf>
    <xf numFmtId="37" fontId="211" fillId="11" borderId="16" xfId="17" applyNumberFormat="1" applyFont="1" applyFill="1" applyBorder="1" applyAlignment="1">
      <alignment horizontal="right"/>
    </xf>
    <xf numFmtId="37" fontId="211" fillId="11" borderId="16" xfId="17" applyNumberFormat="1" applyFont="1" applyFill="1" applyBorder="1" applyAlignment="1" applyProtection="1">
      <alignment horizontal="right"/>
      <protection locked="0"/>
    </xf>
    <xf numFmtId="0" fontId="209" fillId="12" borderId="16" xfId="17" applyFont="1" applyFill="1" applyBorder="1" applyAlignment="1">
      <alignment horizontal="left" indent="1"/>
    </xf>
    <xf numFmtId="0" fontId="209" fillId="11" borderId="9" xfId="17" applyFont="1" applyFill="1" applyBorder="1"/>
    <xf numFmtId="37" fontId="211" fillId="11" borderId="8" xfId="17" applyNumberFormat="1" applyFont="1" applyFill="1" applyBorder="1" applyAlignment="1" applyProtection="1">
      <alignment horizontal="right"/>
      <protection locked="0"/>
    </xf>
    <xf numFmtId="37" fontId="209" fillId="12" borderId="16" xfId="17" applyNumberFormat="1" applyFont="1" applyFill="1" applyBorder="1" applyAlignment="1">
      <alignment horizontal="right"/>
    </xf>
    <xf numFmtId="0" fontId="209" fillId="12" borderId="8" xfId="17" applyFont="1" applyFill="1" applyBorder="1" applyAlignment="1">
      <alignment horizontal="left" indent="1"/>
    </xf>
    <xf numFmtId="0" fontId="211" fillId="12" borderId="8" xfId="17" applyFont="1" applyFill="1" applyBorder="1" applyAlignment="1">
      <alignment horizontal="center"/>
    </xf>
    <xf numFmtId="37" fontId="209" fillId="12" borderId="8" xfId="17" applyNumberFormat="1" applyFont="1" applyFill="1" applyBorder="1" applyAlignment="1">
      <alignment horizontal="right"/>
    </xf>
    <xf numFmtId="0" fontId="209" fillId="11" borderId="18" xfId="17" applyFont="1" applyFill="1" applyBorder="1" applyAlignment="1">
      <alignment horizontal="left" indent="1"/>
    </xf>
    <xf numFmtId="0" fontId="211" fillId="11" borderId="36" xfId="17" applyFont="1" applyFill="1" applyBorder="1" applyAlignment="1">
      <alignment horizontal="center"/>
    </xf>
    <xf numFmtId="37" fontId="211" fillId="11" borderId="36" xfId="17" applyNumberFormat="1" applyFont="1" applyFill="1" applyBorder="1" applyAlignment="1">
      <alignment horizontal="right"/>
    </xf>
    <xf numFmtId="37" fontId="211" fillId="11" borderId="37" xfId="17" applyNumberFormat="1" applyFont="1" applyFill="1" applyBorder="1" applyAlignment="1">
      <alignment horizontal="right"/>
    </xf>
    <xf numFmtId="0" fontId="209" fillId="12" borderId="7" xfId="17" applyFont="1" applyFill="1" applyBorder="1"/>
    <xf numFmtId="0" fontId="211" fillId="12" borderId="7" xfId="17" applyFont="1" applyFill="1" applyBorder="1" applyAlignment="1">
      <alignment horizontal="center"/>
    </xf>
    <xf numFmtId="0" fontId="209" fillId="12" borderId="8" xfId="17" applyFont="1" applyFill="1" applyBorder="1"/>
    <xf numFmtId="37" fontId="211" fillId="17" borderId="8" xfId="17" applyNumberFormat="1" applyFont="1" applyFill="1" applyBorder="1" applyAlignment="1">
      <alignment horizontal="right"/>
    </xf>
    <xf numFmtId="37" fontId="211" fillId="6" borderId="16" xfId="17" applyNumberFormat="1" applyFont="1" applyFill="1" applyBorder="1" applyAlignment="1">
      <alignment horizontal="right"/>
    </xf>
    <xf numFmtId="0" fontId="209" fillId="17" borderId="18" xfId="17" applyFont="1" applyFill="1" applyBorder="1"/>
    <xf numFmtId="0" fontId="211" fillId="17" borderId="36" xfId="17" applyFont="1" applyFill="1" applyBorder="1" applyAlignment="1">
      <alignment horizontal="center"/>
    </xf>
    <xf numFmtId="37" fontId="211" fillId="17" borderId="36" xfId="17" applyNumberFormat="1" applyFont="1" applyFill="1" applyBorder="1" applyAlignment="1">
      <alignment horizontal="right"/>
    </xf>
    <xf numFmtId="37" fontId="211" fillId="17" borderId="37" xfId="17" applyNumberFormat="1" applyFont="1" applyFill="1" applyBorder="1" applyAlignment="1">
      <alignment horizontal="right"/>
    </xf>
    <xf numFmtId="37" fontId="209" fillId="12" borderId="14" xfId="17" applyNumberFormat="1" applyFont="1" applyFill="1" applyBorder="1" applyAlignment="1">
      <alignment horizontal="right"/>
    </xf>
    <xf numFmtId="0" fontId="53" fillId="11" borderId="0" xfId="17" applyFont="1" applyFill="1" applyAlignment="1">
      <alignment horizontal="center"/>
    </xf>
    <xf numFmtId="37" fontId="185" fillId="5" borderId="110" xfId="31" applyNumberFormat="1" applyFont="1" applyFill="1" applyBorder="1" applyAlignment="1">
      <alignment horizontal="right"/>
    </xf>
    <xf numFmtId="9" fontId="185" fillId="13" borderId="3" xfId="4" applyFont="1" applyFill="1" applyBorder="1"/>
    <xf numFmtId="166" fontId="185" fillId="13" borderId="70" xfId="4" applyNumberFormat="1" applyFont="1" applyFill="1" applyBorder="1"/>
    <xf numFmtId="0" fontId="180" fillId="11" borderId="113" xfId="0" applyFont="1" applyFill="1" applyBorder="1" applyAlignment="1">
      <alignment vertical="center"/>
    </xf>
    <xf numFmtId="37" fontId="211" fillId="11" borderId="112" xfId="17" applyNumberFormat="1" applyFont="1" applyFill="1" applyBorder="1" applyAlignment="1" applyProtection="1">
      <alignment horizontal="right"/>
      <protection locked="0"/>
    </xf>
    <xf numFmtId="37" fontId="211" fillId="11" borderId="113" xfId="17" applyNumberFormat="1" applyFont="1" applyFill="1" applyBorder="1" applyAlignment="1" applyProtection="1">
      <alignment horizontal="right"/>
      <protection locked="0"/>
    </xf>
    <xf numFmtId="168" fontId="185" fillId="5" borderId="47" xfId="1" applyNumberFormat="1" applyFont="1" applyFill="1" applyBorder="1" applyAlignment="1">
      <alignment horizontal="right"/>
    </xf>
    <xf numFmtId="9" fontId="211" fillId="11" borderId="7" xfId="4" applyFont="1" applyFill="1" applyBorder="1" applyAlignment="1" applyProtection="1">
      <alignment horizontal="right"/>
      <protection locked="0"/>
    </xf>
    <xf numFmtId="0" fontId="191" fillId="11" borderId="109" xfId="31" quotePrefix="1" applyFont="1" applyFill="1" applyBorder="1" applyAlignment="1" applyProtection="1">
      <alignment horizontal="left"/>
      <protection locked="0"/>
    </xf>
    <xf numFmtId="0" fontId="191" fillId="11" borderId="109" xfId="31" applyFont="1" applyFill="1" applyBorder="1" applyAlignment="1" applyProtection="1">
      <alignment horizontal="left"/>
      <protection locked="0"/>
    </xf>
    <xf numFmtId="49" fontId="191" fillId="11" borderId="109" xfId="31" applyNumberFormat="1" applyFont="1" applyFill="1" applyBorder="1" applyAlignment="1">
      <alignment horizontal="left"/>
    </xf>
    <xf numFmtId="166" fontId="13" fillId="11" borderId="113" xfId="7" applyNumberFormat="1" applyFont="1" applyFill="1" applyBorder="1" applyAlignment="1">
      <alignment horizontal="left" vertical="center"/>
    </xf>
    <xf numFmtId="168" fontId="185" fillId="2" borderId="113" xfId="1" applyNumberFormat="1" applyFont="1" applyFill="1" applyBorder="1" applyAlignment="1">
      <alignment horizontal="right"/>
    </xf>
    <xf numFmtId="168" fontId="185" fillId="2" borderId="114" xfId="1" applyNumberFormat="1" applyFont="1" applyFill="1" applyBorder="1" applyAlignment="1">
      <alignment horizontal="right"/>
    </xf>
    <xf numFmtId="168" fontId="185" fillId="2" borderId="115" xfId="1" applyNumberFormat="1" applyFont="1" applyFill="1" applyBorder="1" applyAlignment="1">
      <alignment horizontal="right"/>
    </xf>
    <xf numFmtId="168" fontId="185" fillId="2" borderId="111" xfId="1" applyNumberFormat="1" applyFont="1" applyFill="1" applyBorder="1" applyAlignment="1">
      <alignment horizontal="right"/>
    </xf>
    <xf numFmtId="168" fontId="185" fillId="2" borderId="105" xfId="1" applyNumberFormat="1" applyFont="1" applyFill="1" applyBorder="1" applyAlignment="1">
      <alignment horizontal="right"/>
    </xf>
    <xf numFmtId="168" fontId="185" fillId="2" borderId="116" xfId="1" applyNumberFormat="1" applyFont="1" applyFill="1" applyBorder="1" applyAlignment="1">
      <alignment horizontal="right"/>
    </xf>
    <xf numFmtId="168" fontId="185" fillId="0" borderId="108" xfId="1" applyNumberFormat="1" applyFont="1" applyBorder="1" applyAlignment="1">
      <alignment horizontal="right"/>
    </xf>
    <xf numFmtId="168" fontId="185" fillId="0" borderId="109" xfId="1" applyNumberFormat="1" applyFont="1" applyBorder="1" applyAlignment="1">
      <alignment horizontal="right"/>
    </xf>
    <xf numFmtId="37" fontId="211" fillId="11" borderId="107" xfId="17" applyNumberFormat="1" applyFont="1" applyFill="1" applyBorder="1" applyAlignment="1" applyProtection="1">
      <alignment horizontal="right"/>
      <protection locked="0"/>
    </xf>
    <xf numFmtId="0" fontId="191" fillId="11" borderId="105" xfId="31" applyFont="1" applyFill="1" applyBorder="1" applyAlignment="1" applyProtection="1">
      <alignment horizontal="left"/>
      <protection locked="0"/>
    </xf>
    <xf numFmtId="49" fontId="191" fillId="11" borderId="109" xfId="31" applyNumberFormat="1" applyFont="1" applyFill="1" applyBorder="1" applyAlignment="1" applyProtection="1">
      <alignment horizontal="left"/>
      <protection locked="0"/>
    </xf>
    <xf numFmtId="49" fontId="191" fillId="11" borderId="109" xfId="31" quotePrefix="1" applyNumberFormat="1" applyFont="1" applyFill="1" applyBorder="1" applyAlignment="1" applyProtection="1">
      <alignment horizontal="left"/>
      <protection locked="0"/>
    </xf>
    <xf numFmtId="168" fontId="185" fillId="0" borderId="10" xfId="1" applyNumberFormat="1" applyFont="1" applyFill="1" applyBorder="1" applyAlignment="1" applyProtection="1">
      <alignment horizontal="right"/>
      <protection locked="0"/>
    </xf>
    <xf numFmtId="168" fontId="185" fillId="0" borderId="22" xfId="1" applyNumberFormat="1" applyFont="1" applyFill="1" applyBorder="1"/>
    <xf numFmtId="168" fontId="185" fillId="0" borderId="24" xfId="1" applyNumberFormat="1" applyFont="1" applyFill="1" applyBorder="1" applyAlignment="1">
      <alignment horizontal="right"/>
    </xf>
    <xf numFmtId="168" fontId="185" fillId="0" borderId="23" xfId="1" applyNumberFormat="1" applyFont="1" applyFill="1" applyBorder="1" applyAlignment="1">
      <alignment horizontal="right"/>
    </xf>
    <xf numFmtId="37" fontId="185" fillId="0" borderId="10" xfId="1" applyNumberFormat="1" applyFont="1" applyFill="1" applyBorder="1" applyAlignment="1" applyProtection="1">
      <alignment horizontal="right"/>
      <protection locked="0"/>
    </xf>
    <xf numFmtId="37" fontId="185" fillId="0" borderId="45" xfId="31" applyNumberFormat="1" applyFont="1" applyFill="1" applyBorder="1" applyAlignment="1" applyProtection="1">
      <alignment horizontal="right"/>
      <protection locked="0"/>
    </xf>
    <xf numFmtId="0" fontId="45" fillId="11" borderId="0" xfId="0" applyFont="1" applyFill="1" applyAlignment="1">
      <alignment horizontal="center" vertical="center" wrapText="1"/>
    </xf>
    <xf numFmtId="0" fontId="34" fillId="11" borderId="0" xfId="0" applyFont="1" applyFill="1" applyAlignment="1">
      <alignment horizontal="center" vertical="center" wrapText="1"/>
    </xf>
    <xf numFmtId="0" fontId="51" fillId="11" borderId="0" xfId="3" applyFont="1" applyFill="1" applyAlignment="1">
      <alignment horizontal="right"/>
    </xf>
    <xf numFmtId="0" fontId="51" fillId="11" borderId="36" xfId="3" applyFont="1" applyFill="1" applyBorder="1" applyAlignment="1">
      <alignment horizontal="left"/>
    </xf>
    <xf numFmtId="0" fontId="54" fillId="11" borderId="0" xfId="3" applyFont="1" applyFill="1" applyAlignment="1">
      <alignment horizontal="center"/>
    </xf>
    <xf numFmtId="0" fontId="182" fillId="11" borderId="0" xfId="3" applyFont="1" applyFill="1" applyAlignment="1">
      <alignment horizontal="center"/>
    </xf>
    <xf numFmtId="0" fontId="182" fillId="11" borderId="0" xfId="3" quotePrefix="1" applyFont="1" applyFill="1" applyAlignment="1">
      <alignment horizontal="center"/>
    </xf>
    <xf numFmtId="0" fontId="54" fillId="11" borderId="0" xfId="3" quotePrefix="1" applyFont="1" applyFill="1" applyAlignment="1">
      <alignment horizontal="center"/>
    </xf>
    <xf numFmtId="0" fontId="51" fillId="11" borderId="3" xfId="3" applyFont="1" applyFill="1" applyBorder="1" applyAlignment="1">
      <alignment horizontal="left"/>
    </xf>
    <xf numFmtId="0" fontId="184" fillId="11" borderId="36" xfId="3" applyFont="1" applyFill="1" applyBorder="1" applyAlignment="1">
      <alignment horizontal="left"/>
    </xf>
    <xf numFmtId="0" fontId="29" fillId="11" borderId="3" xfId="3" applyFont="1" applyFill="1" applyBorder="1" applyAlignment="1" applyProtection="1">
      <alignment horizontal="left"/>
      <protection locked="0"/>
    </xf>
    <xf numFmtId="0" fontId="29" fillId="11" borderId="3" xfId="31" applyFont="1" applyFill="1" applyBorder="1" applyAlignment="1" applyProtection="1">
      <alignment horizontal="left"/>
      <protection locked="0"/>
    </xf>
    <xf numFmtId="170" fontId="29" fillId="11" borderId="3" xfId="3" quotePrefix="1" applyNumberFormat="1" applyFont="1" applyFill="1" applyBorder="1" applyAlignment="1" applyProtection="1">
      <alignment horizontal="center"/>
      <protection locked="0"/>
    </xf>
    <xf numFmtId="170" fontId="29" fillId="11" borderId="3" xfId="3" applyNumberFormat="1" applyFont="1" applyFill="1" applyBorder="1" applyAlignment="1" applyProtection="1">
      <alignment horizontal="center"/>
      <protection locked="0"/>
    </xf>
    <xf numFmtId="0" fontId="29" fillId="11" borderId="3" xfId="3" applyFont="1" applyFill="1" applyBorder="1" applyAlignment="1" applyProtection="1">
      <alignment horizontal="center"/>
      <protection locked="0"/>
    </xf>
    <xf numFmtId="0" fontId="29" fillId="11" borderId="3" xfId="31" applyFont="1" applyFill="1" applyBorder="1" applyAlignment="1" applyProtection="1">
      <alignment horizontal="center"/>
      <protection locked="0"/>
    </xf>
    <xf numFmtId="14" fontId="29" fillId="11" borderId="3" xfId="3" applyNumberFormat="1" applyFont="1" applyFill="1" applyBorder="1" applyAlignment="1" applyProtection="1">
      <alignment horizontal="left"/>
      <protection locked="0"/>
    </xf>
    <xf numFmtId="0" fontId="187" fillId="11" borderId="3" xfId="2" applyFont="1" applyFill="1" applyBorder="1" applyAlignment="1" applyProtection="1">
      <alignment horizontal="left"/>
      <protection locked="0"/>
    </xf>
    <xf numFmtId="0" fontId="25" fillId="11" borderId="3" xfId="3" applyFont="1" applyFill="1" applyBorder="1" applyAlignment="1" applyProtection="1">
      <alignment horizontal="left"/>
      <protection locked="0"/>
    </xf>
    <xf numFmtId="14" fontId="29" fillId="11" borderId="3" xfId="31" applyNumberFormat="1" applyFont="1" applyFill="1" applyBorder="1" applyAlignment="1" applyProtection="1">
      <alignment horizontal="left"/>
      <protection locked="0"/>
    </xf>
    <xf numFmtId="0" fontId="189" fillId="11" borderId="15" xfId="31" applyFont="1" applyFill="1" applyBorder="1" applyAlignment="1">
      <alignment horizontal="center"/>
    </xf>
    <xf numFmtId="0" fontId="189" fillId="11" borderId="5" xfId="31" applyFont="1" applyFill="1" applyBorder="1" applyAlignment="1">
      <alignment horizontal="center"/>
    </xf>
    <xf numFmtId="0" fontId="189" fillId="11" borderId="19" xfId="31" applyFont="1" applyFill="1" applyBorder="1" applyAlignment="1">
      <alignment horizontal="center"/>
    </xf>
    <xf numFmtId="0" fontId="189" fillId="11" borderId="1" xfId="31" quotePrefix="1" applyFont="1" applyFill="1" applyBorder="1" applyAlignment="1">
      <alignment horizontal="center"/>
    </xf>
    <xf numFmtId="0" fontId="189" fillId="11" borderId="0" xfId="31" quotePrefix="1" applyFont="1" applyFill="1" applyBorder="1" applyAlignment="1">
      <alignment horizontal="center"/>
    </xf>
    <xf numFmtId="0" fontId="189" fillId="11" borderId="17" xfId="31" quotePrefix="1" applyFont="1" applyFill="1" applyBorder="1" applyAlignment="1">
      <alignment horizontal="center"/>
    </xf>
    <xf numFmtId="0" fontId="190" fillId="11" borderId="1" xfId="31" quotePrefix="1" applyFont="1" applyFill="1" applyBorder="1" applyAlignment="1">
      <alignment horizontal="center"/>
    </xf>
    <xf numFmtId="0" fontId="190" fillId="11" borderId="0" xfId="31" quotePrefix="1" applyFont="1" applyFill="1" applyBorder="1" applyAlignment="1">
      <alignment horizontal="center"/>
    </xf>
    <xf numFmtId="0" fontId="190" fillId="11" borderId="17" xfId="31" quotePrefix="1" applyFont="1" applyFill="1" applyBorder="1" applyAlignment="1">
      <alignment horizontal="center"/>
    </xf>
    <xf numFmtId="0" fontId="189" fillId="11" borderId="1" xfId="31" applyFont="1" applyFill="1" applyBorder="1" applyAlignment="1">
      <alignment horizontal="center"/>
    </xf>
    <xf numFmtId="0" fontId="189" fillId="11" borderId="0" xfId="31" applyFont="1" applyFill="1" applyBorder="1" applyAlignment="1">
      <alignment horizontal="center"/>
    </xf>
    <xf numFmtId="0" fontId="189" fillId="11" borderId="17" xfId="31" applyFont="1" applyFill="1" applyBorder="1" applyAlignment="1">
      <alignment horizontal="center"/>
    </xf>
    <xf numFmtId="0" fontId="191" fillId="11" borderId="1" xfId="31" applyFont="1" applyFill="1" applyBorder="1" applyAlignment="1">
      <alignment horizontal="right"/>
    </xf>
    <xf numFmtId="0" fontId="191" fillId="11" borderId="0" xfId="31" applyFont="1" applyFill="1" applyBorder="1" applyAlignment="1">
      <alignment horizontal="right"/>
    </xf>
    <xf numFmtId="0" fontId="191" fillId="11" borderId="105" xfId="31" applyFont="1" applyFill="1" applyBorder="1" applyAlignment="1">
      <alignment horizontal="left"/>
    </xf>
    <xf numFmtId="0" fontId="35" fillId="16" borderId="15" xfId="31" applyFont="1" applyFill="1" applyBorder="1" applyAlignment="1">
      <alignment horizontal="center"/>
    </xf>
    <xf numFmtId="0" fontId="35" fillId="16" borderId="19" xfId="31" applyFont="1" applyFill="1" applyBorder="1" applyAlignment="1">
      <alignment horizontal="center"/>
    </xf>
    <xf numFmtId="3" fontId="191" fillId="16" borderId="2" xfId="31" quotePrefix="1" applyNumberFormat="1" applyFont="1" applyFill="1" applyBorder="1" applyAlignment="1">
      <alignment horizontal="center"/>
    </xf>
    <xf numFmtId="3" fontId="191" fillId="16" borderId="14" xfId="31" quotePrefix="1" applyNumberFormat="1" applyFont="1" applyFill="1" applyBorder="1" applyAlignment="1">
      <alignment horizontal="center"/>
    </xf>
    <xf numFmtId="0" fontId="191" fillId="11" borderId="109" xfId="31" applyFont="1" applyFill="1" applyBorder="1" applyAlignment="1">
      <alignment horizontal="left"/>
    </xf>
    <xf numFmtId="49" fontId="189" fillId="3" borderId="19" xfId="31" applyNumberFormat="1" applyFont="1" applyFill="1" applyBorder="1" applyAlignment="1">
      <alignment horizontal="left" vertical="center" wrapText="1"/>
    </xf>
    <xf numFmtId="49" fontId="189" fillId="3" borderId="14" xfId="31" applyNumberFormat="1" applyFont="1" applyFill="1" applyBorder="1" applyAlignment="1">
      <alignment horizontal="left" vertical="center" wrapText="1"/>
    </xf>
    <xf numFmtId="49" fontId="189" fillId="3" borderId="8" xfId="31" applyNumberFormat="1" applyFont="1" applyFill="1" applyBorder="1" applyAlignment="1">
      <alignment horizontal="center" vertical="center" wrapText="1"/>
    </xf>
    <xf numFmtId="49" fontId="189" fillId="3" borderId="7" xfId="31" applyNumberFormat="1" applyFont="1" applyFill="1" applyBorder="1" applyAlignment="1">
      <alignment horizontal="center" vertical="center" wrapText="1"/>
    </xf>
    <xf numFmtId="0" fontId="191" fillId="11" borderId="36" xfId="31" applyFont="1" applyFill="1" applyBorder="1" applyAlignment="1">
      <alignment horizontal="left"/>
    </xf>
    <xf numFmtId="49" fontId="191" fillId="11" borderId="109" xfId="31" applyNumberFormat="1" applyFont="1" applyFill="1" applyBorder="1" applyAlignment="1" applyProtection="1">
      <alignment horizontal="left"/>
      <protection locked="0"/>
    </xf>
    <xf numFmtId="49" fontId="191" fillId="11" borderId="109" xfId="31" quotePrefix="1" applyNumberFormat="1" applyFont="1" applyFill="1" applyBorder="1" applyAlignment="1" applyProtection="1">
      <alignment horizontal="left"/>
      <protection locked="0"/>
    </xf>
    <xf numFmtId="4" fontId="189" fillId="2" borderId="18" xfId="31" applyNumberFormat="1" applyFont="1" applyFill="1" applyBorder="1" applyAlignment="1">
      <alignment horizontal="center" vertical="center" wrapText="1"/>
    </xf>
    <xf numFmtId="4" fontId="189" fillId="2" borderId="36" xfId="31" applyNumberFormat="1" applyFont="1" applyFill="1" applyBorder="1" applyAlignment="1">
      <alignment horizontal="center" vertical="center" wrapText="1"/>
    </xf>
    <xf numFmtId="4" fontId="189" fillId="2" borderId="37" xfId="31" applyNumberFormat="1" applyFont="1" applyFill="1" applyBorder="1" applyAlignment="1">
      <alignment horizontal="center" vertical="center" wrapText="1"/>
    </xf>
    <xf numFmtId="4" fontId="189" fillId="13" borderId="18" xfId="31" applyNumberFormat="1" applyFont="1" applyFill="1" applyBorder="1" applyAlignment="1">
      <alignment horizontal="center" vertical="center" wrapText="1"/>
    </xf>
    <xf numFmtId="4" fontId="189" fillId="13" borderId="36" xfId="31" applyNumberFormat="1" applyFont="1" applyFill="1" applyBorder="1" applyAlignment="1">
      <alignment horizontal="center" vertical="center" wrapText="1"/>
    </xf>
    <xf numFmtId="4" fontId="189" fillId="13" borderId="37" xfId="31" applyNumberFormat="1" applyFont="1" applyFill="1" applyBorder="1" applyAlignment="1">
      <alignment horizontal="center" vertical="center" wrapText="1"/>
    </xf>
    <xf numFmtId="4" fontId="189" fillId="4" borderId="18" xfId="31" applyNumberFormat="1" applyFont="1" applyFill="1" applyBorder="1" applyAlignment="1">
      <alignment horizontal="center" vertical="center" wrapText="1"/>
    </xf>
    <xf numFmtId="4" fontId="189" fillId="4" borderId="36" xfId="31" applyNumberFormat="1" applyFont="1" applyFill="1" applyBorder="1" applyAlignment="1">
      <alignment horizontal="center" vertical="center" wrapText="1"/>
    </xf>
    <xf numFmtId="4" fontId="189" fillId="4" borderId="37" xfId="31" applyNumberFormat="1" applyFont="1" applyFill="1" applyBorder="1" applyAlignment="1">
      <alignment horizontal="center" vertical="center" wrapText="1"/>
    </xf>
    <xf numFmtId="0" fontId="189" fillId="11" borderId="0" xfId="31" applyFont="1" applyFill="1" applyAlignment="1">
      <alignment horizontal="center"/>
    </xf>
    <xf numFmtId="0" fontId="189" fillId="11" borderId="0" xfId="31" quotePrefix="1" applyFont="1" applyFill="1" applyAlignment="1">
      <alignment horizontal="center"/>
    </xf>
    <xf numFmtId="0" fontId="190" fillId="11" borderId="0" xfId="31" quotePrefix="1" applyFont="1" applyFill="1" applyAlignment="1">
      <alignment horizontal="center"/>
    </xf>
    <xf numFmtId="0" fontId="191" fillId="11" borderId="105" xfId="31" applyFont="1" applyFill="1" applyBorder="1" applyAlignment="1" applyProtection="1">
      <alignment horizontal="left"/>
      <protection locked="0"/>
    </xf>
    <xf numFmtId="0" fontId="191" fillId="11" borderId="3" xfId="31" applyFont="1" applyFill="1" applyBorder="1" applyAlignment="1">
      <alignment horizontal="left"/>
    </xf>
    <xf numFmtId="0" fontId="201" fillId="11" borderId="0" xfId="31" applyFont="1" applyFill="1" applyAlignment="1">
      <alignment horizontal="center"/>
    </xf>
    <xf numFmtId="0" fontId="202" fillId="11" borderId="0" xfId="31" applyFont="1" applyFill="1" applyAlignment="1">
      <alignment horizontal="center"/>
    </xf>
    <xf numFmtId="0" fontId="189" fillId="11" borderId="0" xfId="31" applyFont="1" applyFill="1" applyAlignment="1">
      <alignment horizontal="right"/>
    </xf>
    <xf numFmtId="0" fontId="183" fillId="11" borderId="36" xfId="31" applyFont="1" applyFill="1" applyBorder="1" applyAlignment="1">
      <alignment horizontal="left"/>
    </xf>
    <xf numFmtId="4" fontId="191" fillId="2" borderId="63" xfId="31" applyNumberFormat="1" applyFont="1" applyFill="1" applyBorder="1" applyAlignment="1">
      <alignment horizontal="center" wrapText="1"/>
    </xf>
    <xf numFmtId="4" fontId="191" fillId="2" borderId="58" xfId="31" applyNumberFormat="1" applyFont="1" applyFill="1" applyBorder="1" applyAlignment="1">
      <alignment horizontal="center" wrapText="1"/>
    </xf>
    <xf numFmtId="4" fontId="191" fillId="2" borderId="59" xfId="31" applyNumberFormat="1" applyFont="1" applyFill="1" applyBorder="1" applyAlignment="1">
      <alignment horizontal="center" wrapText="1"/>
    </xf>
    <xf numFmtId="0" fontId="28" fillId="0" borderId="1" xfId="0" applyFont="1" applyBorder="1" applyAlignment="1">
      <alignment horizontal="center" vertical="top" wrapText="1"/>
    </xf>
    <xf numFmtId="0" fontId="28" fillId="0" borderId="0" xfId="0" applyFont="1" applyAlignment="1">
      <alignment horizontal="center" vertical="top" wrapText="1"/>
    </xf>
    <xf numFmtId="4" fontId="189" fillId="2" borderId="63" xfId="31" applyNumberFormat="1" applyFont="1" applyFill="1" applyBorder="1" applyAlignment="1">
      <alignment horizontal="center" wrapText="1"/>
    </xf>
    <xf numFmtId="4" fontId="189" fillId="2" borderId="58" xfId="31" applyNumberFormat="1" applyFont="1" applyFill="1" applyBorder="1" applyAlignment="1">
      <alignment horizontal="center" wrapText="1"/>
    </xf>
    <xf numFmtId="4" fontId="189" fillId="2" borderId="59" xfId="31" applyNumberFormat="1" applyFont="1" applyFill="1" applyBorder="1" applyAlignment="1">
      <alignment horizontal="center" wrapText="1"/>
    </xf>
    <xf numFmtId="0" fontId="181" fillId="12" borderId="18" xfId="0" applyFont="1" applyFill="1" applyBorder="1" applyAlignment="1">
      <alignment horizontal="center" vertical="center"/>
    </xf>
    <xf numFmtId="0" fontId="181" fillId="12" borderId="36" xfId="0" applyFont="1" applyFill="1" applyBorder="1" applyAlignment="1">
      <alignment horizontal="center" vertical="center"/>
    </xf>
    <xf numFmtId="0" fontId="181" fillId="12" borderId="37" xfId="0" applyFont="1" applyFill="1" applyBorder="1" applyAlignment="1">
      <alignment horizontal="center" vertical="center"/>
    </xf>
    <xf numFmtId="0" fontId="52" fillId="11" borderId="0" xfId="0" applyFont="1" applyFill="1" applyAlignment="1">
      <alignment horizontal="left" vertical="center" wrapText="1"/>
    </xf>
    <xf numFmtId="0" fontId="207" fillId="11" borderId="15" xfId="17" applyFont="1" applyFill="1" applyBorder="1" applyAlignment="1">
      <alignment horizontal="center" wrapText="1"/>
    </xf>
    <xf numFmtId="0" fontId="207" fillId="11" borderId="5" xfId="17" applyFont="1" applyFill="1" applyBorder="1" applyAlignment="1">
      <alignment horizontal="center" wrapText="1"/>
    </xf>
    <xf numFmtId="0" fontId="207" fillId="11" borderId="19" xfId="17" applyFont="1" applyFill="1" applyBorder="1" applyAlignment="1">
      <alignment horizontal="center" wrapText="1"/>
    </xf>
    <xf numFmtId="0" fontId="207" fillId="11" borderId="1" xfId="17" applyFont="1" applyFill="1" applyBorder="1" applyAlignment="1">
      <alignment horizontal="center" wrapText="1"/>
    </xf>
    <xf numFmtId="0" fontId="207" fillId="11" borderId="0" xfId="17" applyFont="1" applyFill="1" applyAlignment="1">
      <alignment horizontal="center" wrapText="1"/>
    </xf>
    <xf numFmtId="0" fontId="207" fillId="11" borderId="17" xfId="17" applyFont="1" applyFill="1" applyBorder="1" applyAlignment="1">
      <alignment horizontal="center" wrapText="1"/>
    </xf>
    <xf numFmtId="0" fontId="208" fillId="11" borderId="1" xfId="17" applyFont="1" applyFill="1" applyBorder="1" applyAlignment="1">
      <alignment horizontal="center" wrapText="1"/>
    </xf>
    <xf numFmtId="0" fontId="208" fillId="11" borderId="0" xfId="17" applyFont="1" applyFill="1" applyAlignment="1">
      <alignment horizontal="center" wrapText="1"/>
    </xf>
    <xf numFmtId="0" fontId="208" fillId="11" borderId="17" xfId="17" applyFont="1" applyFill="1" applyBorder="1" applyAlignment="1">
      <alignment horizontal="center" wrapText="1"/>
    </xf>
    <xf numFmtId="0" fontId="208" fillId="11" borderId="1" xfId="17" applyFont="1" applyFill="1" applyBorder="1" applyAlignment="1">
      <alignment horizontal="center" vertical="center" wrapText="1"/>
    </xf>
    <xf numFmtId="0" fontId="208" fillId="11" borderId="0" xfId="17" applyFont="1" applyFill="1" applyAlignment="1">
      <alignment horizontal="center" vertical="center" wrapText="1"/>
    </xf>
    <xf numFmtId="0" fontId="208" fillId="11" borderId="17" xfId="17" applyFont="1" applyFill="1" applyBorder="1" applyAlignment="1">
      <alignment horizontal="center" vertical="center" wrapText="1"/>
    </xf>
    <xf numFmtId="0" fontId="208" fillId="11" borderId="2" xfId="17" applyFont="1" applyFill="1" applyBorder="1" applyAlignment="1">
      <alignment horizontal="center" vertical="center" wrapText="1"/>
    </xf>
    <xf numFmtId="0" fontId="208" fillId="11" borderId="3" xfId="17" applyFont="1" applyFill="1" applyBorder="1" applyAlignment="1">
      <alignment horizontal="center" vertical="center" wrapText="1"/>
    </xf>
    <xf numFmtId="0" fontId="208" fillId="11" borderId="14" xfId="17" applyFont="1" applyFill="1" applyBorder="1" applyAlignment="1">
      <alignment horizontal="center" vertical="center" wrapText="1"/>
    </xf>
    <xf numFmtId="0" fontId="210" fillId="11" borderId="108" xfId="17" applyFont="1" applyFill="1" applyBorder="1" applyAlignment="1">
      <alignment horizontal="center"/>
    </xf>
    <xf numFmtId="0" fontId="210" fillId="11" borderId="109" xfId="17" applyFont="1" applyFill="1" applyBorder="1" applyAlignment="1">
      <alignment horizontal="center"/>
    </xf>
    <xf numFmtId="0" fontId="210" fillId="11" borderId="110" xfId="17" applyFont="1" applyFill="1" applyBorder="1" applyAlignment="1">
      <alignment horizontal="center"/>
    </xf>
    <xf numFmtId="0" fontId="12" fillId="15" borderId="18" xfId="17" applyFont="1" applyFill="1" applyBorder="1" applyAlignment="1">
      <alignment horizontal="center" vertical="center"/>
    </xf>
    <xf numFmtId="0" fontId="12" fillId="15" borderId="37" xfId="17" applyFont="1" applyFill="1" applyBorder="1" applyAlignment="1">
      <alignment horizontal="center" vertical="center"/>
    </xf>
  </cellXfs>
  <cellStyles count="57453">
    <cellStyle name="$" xfId="2380" xr:uid="{79ADF07E-2EB6-4836-8464-7CCB0E41167C}"/>
    <cellStyle name="%" xfId="2381" xr:uid="{2AB45433-27C4-4F9B-93E6-90DB296512D1}"/>
    <cellStyle name="******************************************" xfId="2382" xr:uid="{7FA5311F-1A4B-40CC-8E37-31439DE6BE0C}"/>
    <cellStyle name="_GSCCR" xfId="2383" xr:uid="{9FD75E6F-928E-408F-B325-2F1C2A2DD31F}"/>
    <cellStyle name="_Management" xfId="2384" xr:uid="{DF9976BA-B017-4FFC-92E1-07A32858472C}"/>
    <cellStyle name="_Operations" xfId="2385" xr:uid="{E0EE5369-1BE0-4B4C-8D41-383C5C1A3583}"/>
    <cellStyle name="_Service Desk" xfId="2386" xr:uid="{860F9795-DD31-4A13-ABB6-FCE6F0235F94}"/>
    <cellStyle name="_Volume" xfId="2387" xr:uid="{22114EDB-CB2A-4C73-AD38-8754E4640165}"/>
    <cellStyle name="£ BP" xfId="2388" xr:uid="{E2292D1D-8E40-49B3-B0FC-3F2E6F901F63}"/>
    <cellStyle name="¥ JY" xfId="2389" xr:uid="{636048D0-3971-4F03-A58B-32632616F82E}"/>
    <cellStyle name="•\Ž¦Ï‚Ý‚ÌƒnƒCƒp[ƒŠƒ“ƒN" xfId="43" xr:uid="{84AA6EB9-78E3-4124-B80E-10EEFC399484}"/>
    <cellStyle name="•\Ž¦Ï‚Ý‚ÌƒnƒCƒp[ƒŠƒ“ƒN 2" xfId="2390" xr:uid="{2F2DCC0E-4E82-4FF0-8B7B-757B7681B9A0}"/>
    <cellStyle name="•\Ž¦Ï‚Ý‚ÌƒnƒCƒp[ƒŠƒ“ƒN 3" xfId="2391" xr:uid="{3CEE80E1-8F56-4165-9F12-DB2CA3365A25}"/>
    <cellStyle name="•\Ž¦Ï‚Ý‚ÌƒnƒCƒp[ƒŠƒ“ƒN 4" xfId="2392" xr:uid="{4D3CC4C9-94EA-4A80-AC31-638EF7C95D38}"/>
    <cellStyle name="•W€_‚RŒÂ•Êƒvƒƒtƒ@ƒCƒ‹ƒIƒvƒVƒ‡ƒ“" xfId="44" xr:uid="{C9D14726-3AC5-4402-B0FA-20608D88B2EE}"/>
    <cellStyle name="20% - Accent1 10" xfId="45" xr:uid="{E1510123-042B-4F4B-8186-3196505E136B}"/>
    <cellStyle name="20% - Accent1 10 10" xfId="2393" xr:uid="{8E1B303D-1FF1-419B-BAA7-A25C4CF35E38}"/>
    <cellStyle name="20% - Accent1 10 10 2" xfId="2394" xr:uid="{45C0477F-4ACB-4CB7-8F34-C115FBB5FCE2}"/>
    <cellStyle name="20% - Accent1 10 10 2 2" xfId="2395" xr:uid="{A422C1EF-43AC-4646-A6A7-2ED011645827}"/>
    <cellStyle name="20% - Accent1 10 10 2 2 2" xfId="2396" xr:uid="{235742E0-6A00-441E-BAFE-4AF99D582E66}"/>
    <cellStyle name="20% - Accent1 10 10 2 3" xfId="2397" xr:uid="{C7B84B1B-DF8B-4BB1-A752-0A42B7BCC542}"/>
    <cellStyle name="20% - Accent1 10 10 3" xfId="2398" xr:uid="{91579A73-67FE-4B75-934C-B9E1E79555FF}"/>
    <cellStyle name="20% - Accent1 10 10 3 2" xfId="2399" xr:uid="{8CEE8B1D-21B6-47A0-99DF-5F6FCEDEF89C}"/>
    <cellStyle name="20% - Accent1 10 10 4" xfId="2400" xr:uid="{E0F4CCDC-5E8C-4CD9-B781-1705A6BB91BC}"/>
    <cellStyle name="20% - Accent1 10 10 4 2" xfId="2401" xr:uid="{26EF3FCA-87CA-42C2-9EAA-97059B3871BD}"/>
    <cellStyle name="20% - Accent1 10 10 5" xfId="2402" xr:uid="{DBA80D40-25CC-4898-92A3-D98F0C12CF17}"/>
    <cellStyle name="20% - Accent1 10 11" xfId="2403" xr:uid="{12329A59-EAEB-42D8-A683-E7370C10B0B5}"/>
    <cellStyle name="20% - Accent1 10 11 2" xfId="2404" xr:uid="{BC8129B4-4F44-4FC4-BC4B-56AF13463869}"/>
    <cellStyle name="20% - Accent1 10 11 2 2" xfId="2405" xr:uid="{421A81F2-A012-410F-9C74-8C5D2BD5EB39}"/>
    <cellStyle name="20% - Accent1 10 11 2 2 2" xfId="2406" xr:uid="{73F21E97-4C4A-43C7-99DE-26CABA0FDBCE}"/>
    <cellStyle name="20% - Accent1 10 11 2 3" xfId="2407" xr:uid="{18FA49C8-4D84-4491-91F8-5DD05E6D97B4}"/>
    <cellStyle name="20% - Accent1 10 11 3" xfId="2408" xr:uid="{AE141701-076B-4C98-BF9B-66553F99FB36}"/>
    <cellStyle name="20% - Accent1 10 11 3 2" xfId="2409" xr:uid="{B7DD7A5C-B7E7-47CB-9382-14EBE33D6222}"/>
    <cellStyle name="20% - Accent1 10 11 4" xfId="2410" xr:uid="{F8B92AF9-C687-4EF1-836C-819A37AC15B7}"/>
    <cellStyle name="20% - Accent1 10 11 4 2" xfId="2411" xr:uid="{F43F245D-F8F0-49B0-B2FF-46CDD3895E76}"/>
    <cellStyle name="20% - Accent1 10 11 5" xfId="2412" xr:uid="{88B6196A-99C8-4D73-8482-5186EF886DAA}"/>
    <cellStyle name="20% - Accent1 10 12" xfId="2413" xr:uid="{46133CA2-A8EA-4444-BEBA-64141A335EBF}"/>
    <cellStyle name="20% - Accent1 10 12 2" xfId="2414" xr:uid="{F6BC251E-54D6-4BF2-B338-A20D53473EBE}"/>
    <cellStyle name="20% - Accent1 10 12 2 2" xfId="2415" xr:uid="{5739FD26-A9A5-46C2-8761-D9AB0AB83E44}"/>
    <cellStyle name="20% - Accent1 10 12 2 2 2" xfId="2416" xr:uid="{B35EE2A0-31D3-4673-8B0C-5FFC11D3B01D}"/>
    <cellStyle name="20% - Accent1 10 12 2 3" xfId="2417" xr:uid="{22B1AFD7-980F-4F7C-8C08-A70319CD7371}"/>
    <cellStyle name="20% - Accent1 10 12 3" xfId="2418" xr:uid="{BB1DC6A5-C003-4068-8BBB-04558441A3A3}"/>
    <cellStyle name="20% - Accent1 10 12 3 2" xfId="2419" xr:uid="{18F4909B-DC6D-4A48-BC6E-6FAC99884ED3}"/>
    <cellStyle name="20% - Accent1 10 12 4" xfId="2420" xr:uid="{3909426C-59F7-4CE9-AA6B-D2DA357412AF}"/>
    <cellStyle name="20% - Accent1 10 12 4 2" xfId="2421" xr:uid="{EA6B0DCA-32BA-4682-A73C-ED854BE175C2}"/>
    <cellStyle name="20% - Accent1 10 12 5" xfId="2422" xr:uid="{6430A6E4-A2FA-4FF2-B1EF-B13CEDA2BE35}"/>
    <cellStyle name="20% - Accent1 10 13" xfId="2423" xr:uid="{6E07C53C-DB50-47F4-B781-A321DCD07FD9}"/>
    <cellStyle name="20% - Accent1 10 13 2" xfId="2424" xr:uid="{E7076C53-2241-4B6D-8C32-80BB3F1448F7}"/>
    <cellStyle name="20% - Accent1 10 13 2 2" xfId="2425" xr:uid="{7AA29326-653B-4F8F-818C-31DC9ABD3932}"/>
    <cellStyle name="20% - Accent1 10 13 2 2 2" xfId="2426" xr:uid="{1A744D68-09A5-45E5-9514-CD203E597779}"/>
    <cellStyle name="20% - Accent1 10 13 2 3" xfId="2427" xr:uid="{B8C0FC2A-CB38-4F85-B7C0-B4030A8D421A}"/>
    <cellStyle name="20% - Accent1 10 13 3" xfId="2428" xr:uid="{B6D362B8-B22E-45BC-8FF5-CF8D520D4A87}"/>
    <cellStyle name="20% - Accent1 10 13 3 2" xfId="2429" xr:uid="{9097C834-D7A7-42B3-BB53-7AFA69974309}"/>
    <cellStyle name="20% - Accent1 10 13 4" xfId="2430" xr:uid="{26E3A916-C81B-406C-B799-298213974083}"/>
    <cellStyle name="20% - Accent1 10 13 4 2" xfId="2431" xr:uid="{70E93382-8BAB-4B44-9DBC-432B06666973}"/>
    <cellStyle name="20% - Accent1 10 13 5" xfId="2432" xr:uid="{75F03C59-A597-4EC9-8FF9-0811B2CA133B}"/>
    <cellStyle name="20% - Accent1 10 14" xfId="2433" xr:uid="{CB7A8B9E-A0D7-4AB0-BEA6-646EF4413306}"/>
    <cellStyle name="20% - Accent1 10 14 2" xfId="2434" xr:uid="{87F4BAA7-87E2-4C0C-8060-DD36D43DC0F9}"/>
    <cellStyle name="20% - Accent1 10 14 2 2" xfId="2435" xr:uid="{62BD5868-C9BB-4A84-8BD7-59EC3A837456}"/>
    <cellStyle name="20% - Accent1 10 14 2 2 2" xfId="2436" xr:uid="{AB91655D-8EBD-4367-BCA1-6C2F3C813417}"/>
    <cellStyle name="20% - Accent1 10 14 2 3" xfId="2437" xr:uid="{8730D069-2C32-4360-93A0-8E6EFA297B30}"/>
    <cellStyle name="20% - Accent1 10 14 3" xfId="2438" xr:uid="{073F86BD-614F-48F2-804F-1A9CA5739C71}"/>
    <cellStyle name="20% - Accent1 10 14 3 2" xfId="2439" xr:uid="{3329D57E-FF79-4F8F-923D-CEF450AC56F3}"/>
    <cellStyle name="20% - Accent1 10 14 4" xfId="2440" xr:uid="{E1DC1BA4-F35C-4B6D-9566-D005D25E8557}"/>
    <cellStyle name="20% - Accent1 10 14 4 2" xfId="2441" xr:uid="{21DD4F5B-3612-40CD-8FCE-4565567D37BF}"/>
    <cellStyle name="20% - Accent1 10 14 5" xfId="2442" xr:uid="{37CB0873-ECF7-40BB-9680-11966ED49214}"/>
    <cellStyle name="20% - Accent1 10 15" xfId="2443" xr:uid="{E3727B08-F591-4186-9CB1-1F09E8391D8D}"/>
    <cellStyle name="20% - Accent1 10 15 2" xfId="2444" xr:uid="{77886AA1-3175-4C4B-A7AD-51568A8E9CB8}"/>
    <cellStyle name="20% - Accent1 10 15 2 2" xfId="2445" xr:uid="{55366838-3271-4601-8AD9-FE4F0A175FE0}"/>
    <cellStyle name="20% - Accent1 10 15 2 2 2" xfId="2446" xr:uid="{DDF32C67-745C-4A6F-8EA2-2AEBB534FED4}"/>
    <cellStyle name="20% - Accent1 10 15 2 3" xfId="2447" xr:uid="{BBBDFB7C-0ACD-4F2C-AF99-733F8AA4EE6E}"/>
    <cellStyle name="20% - Accent1 10 15 3" xfId="2448" xr:uid="{10390FA3-B192-4E18-9451-75235F5E1E1F}"/>
    <cellStyle name="20% - Accent1 10 15 3 2" xfId="2449" xr:uid="{5AE1FC13-C315-4A4A-8C30-D6560ABBA1A2}"/>
    <cellStyle name="20% - Accent1 10 15 4" xfId="2450" xr:uid="{2437046A-9B12-4A1B-95CD-788791D54D2D}"/>
    <cellStyle name="20% - Accent1 10 15 4 2" xfId="2451" xr:uid="{301EB890-F48E-46F5-B1EC-D447934C6771}"/>
    <cellStyle name="20% - Accent1 10 15 5" xfId="2452" xr:uid="{F37D7613-7E84-4A6B-9C04-9134EFB56244}"/>
    <cellStyle name="20% - Accent1 10 16" xfId="2453" xr:uid="{2E6EDA3E-C451-458C-85AB-2F501B434169}"/>
    <cellStyle name="20% - Accent1 10 16 2" xfId="2454" xr:uid="{A7EC5E13-FC3E-4E58-8EBE-03B1C4A24402}"/>
    <cellStyle name="20% - Accent1 10 16 2 2" xfId="2455" xr:uid="{19B8C9D3-FE22-4A40-8473-4491EF17B6A7}"/>
    <cellStyle name="20% - Accent1 10 16 3" xfId="2456" xr:uid="{A9573E71-4FEA-4B12-B863-D651D167E709}"/>
    <cellStyle name="20% - Accent1 10 17" xfId="2457" xr:uid="{0796BC68-C515-45C7-A4FA-A0AD275B043E}"/>
    <cellStyle name="20% - Accent1 10 17 2" xfId="2458" xr:uid="{5BD1EB44-E1D5-4359-A41A-B34ACD164A7B}"/>
    <cellStyle name="20% - Accent1 10 18" xfId="2459" xr:uid="{B766D230-9A4D-4272-9191-A62745E9C5B0}"/>
    <cellStyle name="20% - Accent1 10 18 2" xfId="2460" xr:uid="{0D982E05-4016-4908-9460-3D91D69FB368}"/>
    <cellStyle name="20% - Accent1 10 19" xfId="2461" xr:uid="{2A817E24-F1FB-4ABF-A7E6-D1C631D24C39}"/>
    <cellStyle name="20% - Accent1 10 2" xfId="46" xr:uid="{1D54417B-33AE-4853-8D3C-5BD6BDBD8675}"/>
    <cellStyle name="20% - Accent1 10 2 2" xfId="47" xr:uid="{B742C315-2636-44F1-8D60-320BC5030F8D}"/>
    <cellStyle name="20% - Accent1 10 2 2 2" xfId="2462" xr:uid="{0D9A73B3-37D2-458E-A12E-344166C0379F}"/>
    <cellStyle name="20% - Accent1 10 2 2 2 2" xfId="2463" xr:uid="{2C3EA4D7-ABFD-4E0F-B954-C80072EC8C1D}"/>
    <cellStyle name="20% - Accent1 10 2 2 3" xfId="2464" xr:uid="{5EE38DCE-298C-47BD-A873-ECAAC8407AC7}"/>
    <cellStyle name="20% - Accent1 10 2 2 4" xfId="2465" xr:uid="{5FFA290E-E67B-44D4-B2C3-F25CEEA93468}"/>
    <cellStyle name="20% - Accent1 10 2 3" xfId="2466" xr:uid="{51DD7E3D-60AE-47D8-A583-B220E7FF1694}"/>
    <cellStyle name="20% - Accent1 10 2 3 2" xfId="2467" xr:uid="{9809BFFF-D9E6-4F2F-8E74-E422B10F64D6}"/>
    <cellStyle name="20% - Accent1 10 2 4" xfId="2468" xr:uid="{2984BE30-541F-44A9-8E2C-0E9E6A041175}"/>
    <cellStyle name="20% - Accent1 10 2 4 2" xfId="2469" xr:uid="{865B41E3-0448-4DE9-B612-D1195CC93731}"/>
    <cellStyle name="20% - Accent1 10 2 5" xfId="2470" xr:uid="{EA68B8E9-3792-470B-9ED7-3625C0E63299}"/>
    <cellStyle name="20% - Accent1 10 20" xfId="2471" xr:uid="{DEB731F3-52B1-43A2-804D-68E96FDAABFE}"/>
    <cellStyle name="20% - Accent1 10 21" xfId="2472" xr:uid="{E7028DF4-36F9-4F20-A2E8-DC69AEA2B188}"/>
    <cellStyle name="20% - Accent1 10 22" xfId="2473" xr:uid="{624FD6CF-BC7D-4E5A-876A-62C5A2A126CB}"/>
    <cellStyle name="20% - Accent1 10 23" xfId="2474" xr:uid="{5AEC7993-CCE0-44DE-B745-49CA9143B174}"/>
    <cellStyle name="20% - Accent1 10 24" xfId="2475" xr:uid="{E88A1247-8DFD-4217-BC61-3CB07AAF6F25}"/>
    <cellStyle name="20% - Accent1 10 25" xfId="2476" xr:uid="{100712C2-26EE-4C09-90FB-FF6C480DAF41}"/>
    <cellStyle name="20% - Accent1 10 26" xfId="2477" xr:uid="{38830A40-949D-4324-8A32-08D418E4CA73}"/>
    <cellStyle name="20% - Accent1 10 27" xfId="2478" xr:uid="{BAE6AB89-A726-4342-96E8-69AF97F92856}"/>
    <cellStyle name="20% - Accent1 10 28" xfId="2479" xr:uid="{77D0EDD6-59F7-468E-A797-F804AACFFA1B}"/>
    <cellStyle name="20% - Accent1 10 29" xfId="2480" xr:uid="{5FA73810-B7DF-4098-8FB7-F651CB83145F}"/>
    <cellStyle name="20% - Accent1 10 3" xfId="48" xr:uid="{895182B2-BF2B-4A40-A6CB-A5F254E85AAE}"/>
    <cellStyle name="20% - Accent1 10 3 2" xfId="2481" xr:uid="{325C82CA-6410-4B05-B9A5-CDD6DC471328}"/>
    <cellStyle name="20% - Accent1 10 3 2 2" xfId="2482" xr:uid="{EC29B4E1-71F5-4992-B22B-FF379D6962A1}"/>
    <cellStyle name="20% - Accent1 10 3 2 2 2" xfId="2483" xr:uid="{FFA8D6B6-DECC-4F4C-9BDA-6AB89BACCCD3}"/>
    <cellStyle name="20% - Accent1 10 3 2 3" xfId="2484" xr:uid="{C4E4A484-2C33-464F-A36C-E48EEF4BE296}"/>
    <cellStyle name="20% - Accent1 10 3 3" xfId="2485" xr:uid="{41D85111-DDC3-44FE-A60C-BE474A23EDDB}"/>
    <cellStyle name="20% - Accent1 10 3 3 2" xfId="2486" xr:uid="{6964FD70-2317-4440-BF9A-9DDCD371C0A0}"/>
    <cellStyle name="20% - Accent1 10 3 4" xfId="2487" xr:uid="{C6181582-C6DB-4653-A5D2-64579DD14110}"/>
    <cellStyle name="20% - Accent1 10 3 4 2" xfId="2488" xr:uid="{7811FE3C-8B87-48EE-BA34-1D9665CEB5C0}"/>
    <cellStyle name="20% - Accent1 10 3 5" xfId="2489" xr:uid="{64D8B304-33ED-4C73-AF13-903A596CB8DD}"/>
    <cellStyle name="20% - Accent1 10 3 6" xfId="2490" xr:uid="{5B281397-DFB7-47DB-B9CA-6338E3D75AA8}"/>
    <cellStyle name="20% - Accent1 10 4" xfId="2491" xr:uid="{57019FC0-CF79-4D90-9367-150BDBEEC7A4}"/>
    <cellStyle name="20% - Accent1 10 4 2" xfId="2492" xr:uid="{C326CB3E-8303-4399-89F1-2A014A708AC2}"/>
    <cellStyle name="20% - Accent1 10 4 2 2" xfId="2493" xr:uid="{D862BDAA-C397-471E-B79B-6B0EFB3E5A99}"/>
    <cellStyle name="20% - Accent1 10 4 2 2 2" xfId="2494" xr:uid="{0F5682CD-3066-46C8-B7B4-15A1DDD2EB9C}"/>
    <cellStyle name="20% - Accent1 10 4 2 3" xfId="2495" xr:uid="{CD65B749-5974-4D4A-8C75-36504A9644E2}"/>
    <cellStyle name="20% - Accent1 10 4 3" xfId="2496" xr:uid="{DE4A2FD6-1BEA-44C0-8804-6AA46E91A134}"/>
    <cellStyle name="20% - Accent1 10 4 3 2" xfId="2497" xr:uid="{92BA42E8-1FC3-4D46-841F-963623B2DA3C}"/>
    <cellStyle name="20% - Accent1 10 4 4" xfId="2498" xr:uid="{8EAAEA30-EF88-41EE-AD1A-7314BC18ACF7}"/>
    <cellStyle name="20% - Accent1 10 4 4 2" xfId="2499" xr:uid="{A939CD6B-E045-4E5D-88F6-65994747E23E}"/>
    <cellStyle name="20% - Accent1 10 4 5" xfId="2500" xr:uid="{2EE9A120-110D-4345-8B23-E4A43A2A18BC}"/>
    <cellStyle name="20% - Accent1 10 5" xfId="2501" xr:uid="{66A286BF-0C88-4966-9BA5-EBB23D0ACA9E}"/>
    <cellStyle name="20% - Accent1 10 5 2" xfId="2502" xr:uid="{47C88538-054E-4E2A-8D67-AE924327531F}"/>
    <cellStyle name="20% - Accent1 10 5 2 2" xfId="2503" xr:uid="{31B8CF3D-3D47-42FD-8A69-521B0075BBB8}"/>
    <cellStyle name="20% - Accent1 10 5 2 2 2" xfId="2504" xr:uid="{0F6E2AD9-5AF8-4DA6-BB83-7AAD33A6ADD5}"/>
    <cellStyle name="20% - Accent1 10 5 2 3" xfId="2505" xr:uid="{3C2773DF-E57D-4DFB-8114-CDF5B059ACBE}"/>
    <cellStyle name="20% - Accent1 10 5 3" xfId="2506" xr:uid="{9034D958-5BAC-4A87-9745-B979D2D124B7}"/>
    <cellStyle name="20% - Accent1 10 5 3 2" xfId="2507" xr:uid="{949D0B1F-6FF8-4CB3-AED8-DAFC3845C387}"/>
    <cellStyle name="20% - Accent1 10 5 4" xfId="2508" xr:uid="{D21E86C1-6723-4912-8428-A11B063F9B5F}"/>
    <cellStyle name="20% - Accent1 10 5 4 2" xfId="2509" xr:uid="{FEE31160-A0EB-4773-AF4B-7A01FA2FE27C}"/>
    <cellStyle name="20% - Accent1 10 5 5" xfId="2510" xr:uid="{D065D878-E63A-406C-A541-2CE1F28C9011}"/>
    <cellStyle name="20% - Accent1 10 6" xfId="2511" xr:uid="{895FEB01-EBC6-4014-863F-FD77C170E7F3}"/>
    <cellStyle name="20% - Accent1 10 6 2" xfId="2512" xr:uid="{61C5BB62-7F0A-409F-8505-38C263419F8C}"/>
    <cellStyle name="20% - Accent1 10 6 2 2" xfId="2513" xr:uid="{59C465EB-2653-493E-B0FE-A83FCF23F712}"/>
    <cellStyle name="20% - Accent1 10 6 2 2 2" xfId="2514" xr:uid="{02AA8D04-A363-4C55-9D36-0DEA6EBF63B6}"/>
    <cellStyle name="20% - Accent1 10 6 2 3" xfId="2515" xr:uid="{DB3AFEF8-D0A4-4DDF-A016-1979D3CD59D8}"/>
    <cellStyle name="20% - Accent1 10 6 3" xfId="2516" xr:uid="{25911221-7317-44AF-B709-BEA75DA12AFF}"/>
    <cellStyle name="20% - Accent1 10 6 3 2" xfId="2517" xr:uid="{F3131DBE-A7F2-4BA9-A98F-E9AFE15BCB77}"/>
    <cellStyle name="20% - Accent1 10 6 4" xfId="2518" xr:uid="{03D5E592-E382-4940-BB22-8DF3D396204C}"/>
    <cellStyle name="20% - Accent1 10 6 4 2" xfId="2519" xr:uid="{95883133-6D7E-4CF1-A8BA-437878F13CC3}"/>
    <cellStyle name="20% - Accent1 10 6 5" xfId="2520" xr:uid="{293E859C-647E-41A8-956F-8C875525E12A}"/>
    <cellStyle name="20% - Accent1 10 7" xfId="2521" xr:uid="{0532EAB6-47DF-48E6-B5A8-6D8A55E4331B}"/>
    <cellStyle name="20% - Accent1 10 7 2" xfId="2522" xr:uid="{505D1C25-BA09-4FC4-8C53-2E9233BA719A}"/>
    <cellStyle name="20% - Accent1 10 7 2 2" xfId="2523" xr:uid="{DB0842D1-EC8D-491F-BE85-B9AF58BEFE95}"/>
    <cellStyle name="20% - Accent1 10 7 2 2 2" xfId="2524" xr:uid="{42B524F4-150F-47ED-B4A0-14C8D7059FDA}"/>
    <cellStyle name="20% - Accent1 10 7 2 3" xfId="2525" xr:uid="{AAE616AD-6E71-4B0B-BD26-BD8825276B15}"/>
    <cellStyle name="20% - Accent1 10 7 3" xfId="2526" xr:uid="{B24FFBF4-D461-4BDB-8201-8E43539FACDA}"/>
    <cellStyle name="20% - Accent1 10 7 3 2" xfId="2527" xr:uid="{82C3A445-A771-4B1B-A476-7930436B0BF2}"/>
    <cellStyle name="20% - Accent1 10 7 4" xfId="2528" xr:uid="{F6A17EED-C85F-4977-A2E3-DB082A143442}"/>
    <cellStyle name="20% - Accent1 10 7 4 2" xfId="2529" xr:uid="{90F56A19-E103-44A2-A30A-A318DEABEFC2}"/>
    <cellStyle name="20% - Accent1 10 7 5" xfId="2530" xr:uid="{6C51325F-D080-4FF0-B8EF-DB7EB5B9FFC4}"/>
    <cellStyle name="20% - Accent1 10 8" xfId="2531" xr:uid="{9C165921-8C7B-4BE1-A202-B34DF056714B}"/>
    <cellStyle name="20% - Accent1 10 8 2" xfId="2532" xr:uid="{5D45E556-A8B9-42FF-A5BA-4F3A7340E247}"/>
    <cellStyle name="20% - Accent1 10 8 2 2" xfId="2533" xr:uid="{536560F9-0233-43F0-B514-6F601B4B1C1D}"/>
    <cellStyle name="20% - Accent1 10 8 2 2 2" xfId="2534" xr:uid="{2AAA6B88-67A5-4C1F-AB37-FD68D48E3936}"/>
    <cellStyle name="20% - Accent1 10 8 2 3" xfId="2535" xr:uid="{79747846-957F-454E-88BA-D72BE03D85D2}"/>
    <cellStyle name="20% - Accent1 10 8 3" xfId="2536" xr:uid="{802EE2E0-222B-48FA-8343-6810D6553ECD}"/>
    <cellStyle name="20% - Accent1 10 8 3 2" xfId="2537" xr:uid="{9EA45BD9-3D37-437F-8691-BECAE86EDC6C}"/>
    <cellStyle name="20% - Accent1 10 8 4" xfId="2538" xr:uid="{56E776B8-463F-4D94-9695-C5079615D6D4}"/>
    <cellStyle name="20% - Accent1 10 8 4 2" xfId="2539" xr:uid="{E89C7093-20F4-4DA0-AF55-CD8B77838794}"/>
    <cellStyle name="20% - Accent1 10 8 5" xfId="2540" xr:uid="{49C2FE86-EB12-45E4-B8B8-7FDA9BF60FFE}"/>
    <cellStyle name="20% - Accent1 10 9" xfId="2541" xr:uid="{DA8B67B4-2620-4DF3-9159-6B32CCBF5CA9}"/>
    <cellStyle name="20% - Accent1 10 9 2" xfId="2542" xr:uid="{C984B4B9-BC45-4370-9EE1-7A06C615CEC2}"/>
    <cellStyle name="20% - Accent1 10 9 2 2" xfId="2543" xr:uid="{27CE526F-1581-4E80-809D-38D166BDA4F2}"/>
    <cellStyle name="20% - Accent1 10 9 2 2 2" xfId="2544" xr:uid="{98AE830B-F0B1-4E7C-87D4-E937C52FB88B}"/>
    <cellStyle name="20% - Accent1 10 9 2 3" xfId="2545" xr:uid="{6AEDBFD2-8DB9-41CC-A753-3B612BB0DD79}"/>
    <cellStyle name="20% - Accent1 10 9 3" xfId="2546" xr:uid="{35B018D6-E8EC-462E-B5A8-1CCC6663D116}"/>
    <cellStyle name="20% - Accent1 10 9 3 2" xfId="2547" xr:uid="{E4E5D834-74A7-44B8-859B-5756B04E34B6}"/>
    <cellStyle name="20% - Accent1 10 9 4" xfId="2548" xr:uid="{E097B8D0-AF1E-4AF5-9B9D-8D514AA76BDE}"/>
    <cellStyle name="20% - Accent1 10 9 4 2" xfId="2549" xr:uid="{8EDBA826-9040-4CBE-986C-9CAD5CBB56FA}"/>
    <cellStyle name="20% - Accent1 10 9 5" xfId="2550" xr:uid="{89AECCB0-CD54-41B7-8101-DD7577AFCE9D}"/>
    <cellStyle name="20% - Accent1 11" xfId="49" xr:uid="{AAB21F26-387B-480E-8B5F-8D39357BC454}"/>
    <cellStyle name="20% - Accent1 11 10" xfId="2551" xr:uid="{9B6B902B-EAD0-406F-A200-1229503EC76A}"/>
    <cellStyle name="20% - Accent1 11 10 2" xfId="2552" xr:uid="{483B623A-E07E-4B0D-9761-51C69F6F8953}"/>
    <cellStyle name="20% - Accent1 11 10 2 2" xfId="2553" xr:uid="{813295A8-0484-46E0-92EA-FB38E71B5163}"/>
    <cellStyle name="20% - Accent1 11 10 2 2 2" xfId="2554" xr:uid="{67628CB3-EA98-4D76-9BD4-646AC4E5B7BC}"/>
    <cellStyle name="20% - Accent1 11 10 2 3" xfId="2555" xr:uid="{DE92D7CF-6605-4722-A0BB-CBA2C448958D}"/>
    <cellStyle name="20% - Accent1 11 10 3" xfId="2556" xr:uid="{56C93452-22B6-4367-A0BB-B13B0ABAA023}"/>
    <cellStyle name="20% - Accent1 11 10 3 2" xfId="2557" xr:uid="{1E914B27-A8E0-472D-8CE0-1310BE88DA59}"/>
    <cellStyle name="20% - Accent1 11 10 4" xfId="2558" xr:uid="{7720E620-5AE9-4BA0-9C71-BD53C3C052BD}"/>
    <cellStyle name="20% - Accent1 11 10 4 2" xfId="2559" xr:uid="{C6D123D1-D25B-4001-B0A8-2DAE90282A3D}"/>
    <cellStyle name="20% - Accent1 11 10 5" xfId="2560" xr:uid="{A9F3746F-C198-4026-81D3-34E939011EB6}"/>
    <cellStyle name="20% - Accent1 11 11" xfId="2561" xr:uid="{BC972B04-8765-46D7-8F13-B9064EE9788F}"/>
    <cellStyle name="20% - Accent1 11 11 2" xfId="2562" xr:uid="{51FBEDD0-936A-46A8-A269-00A33E1CB4C1}"/>
    <cellStyle name="20% - Accent1 11 11 2 2" xfId="2563" xr:uid="{CD478C79-3417-462E-94A5-AA4A97E785C0}"/>
    <cellStyle name="20% - Accent1 11 11 2 2 2" xfId="2564" xr:uid="{DD5DB68E-411A-40CE-964B-34FDFEA30860}"/>
    <cellStyle name="20% - Accent1 11 11 2 3" xfId="2565" xr:uid="{7397C6AE-F711-4103-ACB2-5AAEA1E98EA5}"/>
    <cellStyle name="20% - Accent1 11 11 3" xfId="2566" xr:uid="{ECE194AB-9485-4C69-A359-C6246666A9DF}"/>
    <cellStyle name="20% - Accent1 11 11 3 2" xfId="2567" xr:uid="{EE44F844-EAF9-47AF-9BDF-62240629F2C9}"/>
    <cellStyle name="20% - Accent1 11 11 4" xfId="2568" xr:uid="{B7679815-859D-495A-999F-F60D7805E73A}"/>
    <cellStyle name="20% - Accent1 11 11 4 2" xfId="2569" xr:uid="{80DCB692-CF55-4BC2-BE7E-BD270F801A5D}"/>
    <cellStyle name="20% - Accent1 11 11 5" xfId="2570" xr:uid="{29C7ACB6-5492-42F6-B3E6-3C352D21D90C}"/>
    <cellStyle name="20% - Accent1 11 12" xfId="2571" xr:uid="{E6A1538C-488F-4780-B6FA-92DEA8CDD68D}"/>
    <cellStyle name="20% - Accent1 11 12 2" xfId="2572" xr:uid="{6A1AB849-7A81-4F3E-B6FC-AA28446665F4}"/>
    <cellStyle name="20% - Accent1 11 12 2 2" xfId="2573" xr:uid="{56AC93E6-83BA-451D-BF64-9BA78504780D}"/>
    <cellStyle name="20% - Accent1 11 12 2 2 2" xfId="2574" xr:uid="{59FA9CF4-2CFD-4E67-BAED-6D33BB38EAB1}"/>
    <cellStyle name="20% - Accent1 11 12 2 3" xfId="2575" xr:uid="{580E4D2C-66CB-4BD3-AE5A-97B2FC729765}"/>
    <cellStyle name="20% - Accent1 11 12 3" xfId="2576" xr:uid="{1BE259E1-BFF8-447A-BE8C-119978FB8CE6}"/>
    <cellStyle name="20% - Accent1 11 12 3 2" xfId="2577" xr:uid="{5390A0B1-F300-4D29-8472-04E64FDD7206}"/>
    <cellStyle name="20% - Accent1 11 12 4" xfId="2578" xr:uid="{B436D2B4-9E9F-44E1-9FB8-21E2D37EA6BC}"/>
    <cellStyle name="20% - Accent1 11 12 4 2" xfId="2579" xr:uid="{D78CFC04-0FE5-499C-8987-22329B3C9591}"/>
    <cellStyle name="20% - Accent1 11 12 5" xfId="2580" xr:uid="{BC4A3765-ED39-42BA-9D29-6FA8BAC1852E}"/>
    <cellStyle name="20% - Accent1 11 13" xfId="2581" xr:uid="{0817A20C-B7F3-41BC-A497-D533D8F65F0F}"/>
    <cellStyle name="20% - Accent1 11 13 2" xfId="2582" xr:uid="{ED6B9E97-29F3-4BB0-85C6-004CEE3CBC50}"/>
    <cellStyle name="20% - Accent1 11 13 2 2" xfId="2583" xr:uid="{0CC248E4-584A-4D53-BF45-05E6A4F064C8}"/>
    <cellStyle name="20% - Accent1 11 13 2 2 2" xfId="2584" xr:uid="{7823D841-148D-4A37-A8E3-CF0A031B0C5F}"/>
    <cellStyle name="20% - Accent1 11 13 2 3" xfId="2585" xr:uid="{07920B92-4F92-422B-A74B-72549E547F79}"/>
    <cellStyle name="20% - Accent1 11 13 3" xfId="2586" xr:uid="{95D21BC6-FA9D-4D0C-B73A-95843F528540}"/>
    <cellStyle name="20% - Accent1 11 13 3 2" xfId="2587" xr:uid="{47FFB587-3755-4FF0-B720-25526DC624FC}"/>
    <cellStyle name="20% - Accent1 11 13 4" xfId="2588" xr:uid="{91C92520-CC70-4005-A269-182EF5E6676E}"/>
    <cellStyle name="20% - Accent1 11 13 4 2" xfId="2589" xr:uid="{5A19A486-3A6D-47B1-B33F-F1BD1CA3CA28}"/>
    <cellStyle name="20% - Accent1 11 13 5" xfId="2590" xr:uid="{2C87570D-6816-4CCA-A94B-E8E3A6DE8424}"/>
    <cellStyle name="20% - Accent1 11 14" xfId="2591" xr:uid="{E00A80DB-B684-4876-B4A6-F7CA49085E10}"/>
    <cellStyle name="20% - Accent1 11 14 2" xfId="2592" xr:uid="{6D834DDC-15CA-4BA5-AEE8-8BDF81BDB6E2}"/>
    <cellStyle name="20% - Accent1 11 14 2 2" xfId="2593" xr:uid="{E91D6358-95D4-48CA-BF93-8077960EAD45}"/>
    <cellStyle name="20% - Accent1 11 14 2 2 2" xfId="2594" xr:uid="{297D7AAB-B5FD-41BD-AF52-48F753C8BAC2}"/>
    <cellStyle name="20% - Accent1 11 14 2 3" xfId="2595" xr:uid="{982E690D-9FA6-43FC-9783-B9AD901C50C7}"/>
    <cellStyle name="20% - Accent1 11 14 3" xfId="2596" xr:uid="{1F0CEB1D-03CF-4F72-B29F-EB9B5C8AF779}"/>
    <cellStyle name="20% - Accent1 11 14 3 2" xfId="2597" xr:uid="{4D89291A-F243-4236-93E0-651F8F6B52E8}"/>
    <cellStyle name="20% - Accent1 11 14 4" xfId="2598" xr:uid="{705F2BF6-2F73-4DD4-99B1-81B807920E7E}"/>
    <cellStyle name="20% - Accent1 11 14 4 2" xfId="2599" xr:uid="{5D87C8E9-354D-4D51-8FDC-0C23C11A9833}"/>
    <cellStyle name="20% - Accent1 11 14 5" xfId="2600" xr:uid="{6D0593CB-BCD0-46E4-87AE-A2A2493BE305}"/>
    <cellStyle name="20% - Accent1 11 15" xfId="2601" xr:uid="{297E6CDB-86DF-4CA6-93E2-875E9464F385}"/>
    <cellStyle name="20% - Accent1 11 15 2" xfId="2602" xr:uid="{FEAF66BC-47A1-4B89-BF5A-EBE276F5FC49}"/>
    <cellStyle name="20% - Accent1 11 15 2 2" xfId="2603" xr:uid="{FB157D9E-B99F-4BC8-9F72-60505BE20D9C}"/>
    <cellStyle name="20% - Accent1 11 15 2 2 2" xfId="2604" xr:uid="{D689A4AC-D932-462D-8349-01EB901C2DD4}"/>
    <cellStyle name="20% - Accent1 11 15 2 3" xfId="2605" xr:uid="{AEB6F8D3-E71E-486B-9CA9-CEDC68AB86CD}"/>
    <cellStyle name="20% - Accent1 11 15 3" xfId="2606" xr:uid="{62192308-2F5D-4145-A787-5821B0274DDA}"/>
    <cellStyle name="20% - Accent1 11 15 3 2" xfId="2607" xr:uid="{CF44ABF9-F7BA-4DEB-AACC-B95B9FC41E49}"/>
    <cellStyle name="20% - Accent1 11 15 4" xfId="2608" xr:uid="{A19EBEBD-3F8A-4BDF-9930-306442ED2F3C}"/>
    <cellStyle name="20% - Accent1 11 15 4 2" xfId="2609" xr:uid="{9F91F2BE-91B8-4786-88BF-1156A3ECFB65}"/>
    <cellStyle name="20% - Accent1 11 15 5" xfId="2610" xr:uid="{E37E06AE-8556-4343-9CD3-CC714F3926AF}"/>
    <cellStyle name="20% - Accent1 11 16" xfId="2611" xr:uid="{04694902-A5BD-43C5-9CA7-1DBBC1BFF688}"/>
    <cellStyle name="20% - Accent1 11 16 2" xfId="2612" xr:uid="{918FBBAA-575A-4DB8-9560-82BBE80FEA77}"/>
    <cellStyle name="20% - Accent1 11 16 2 2" xfId="2613" xr:uid="{3254C043-0954-4E2D-8C14-4EFA4A46B382}"/>
    <cellStyle name="20% - Accent1 11 16 3" xfId="2614" xr:uid="{CC401C5B-8FB5-488D-ACF5-A6933101FBE5}"/>
    <cellStyle name="20% - Accent1 11 17" xfId="2615" xr:uid="{C7AF088D-A089-4491-8C89-8CE79A319A46}"/>
    <cellStyle name="20% - Accent1 11 17 2" xfId="2616" xr:uid="{BF5C3BB5-BE31-4F64-9E42-A7F05AA27D70}"/>
    <cellStyle name="20% - Accent1 11 18" xfId="2617" xr:uid="{E8EDED5B-380C-478F-8407-5B8238FD47A1}"/>
    <cellStyle name="20% - Accent1 11 18 2" xfId="2618" xr:uid="{7CECE5FA-6915-4D27-9249-A552815BF084}"/>
    <cellStyle name="20% - Accent1 11 19" xfId="2619" xr:uid="{7B922CE9-4B6B-47EE-BDC9-432FEF011646}"/>
    <cellStyle name="20% - Accent1 11 2" xfId="50" xr:uid="{A4BCE9B9-3070-4F1F-BA1D-D9FF8B31E757}"/>
    <cellStyle name="20% - Accent1 11 2 2" xfId="51" xr:uid="{5DFC45B0-C010-4919-A375-0AC5EAEB3877}"/>
    <cellStyle name="20% - Accent1 11 2 2 2" xfId="2620" xr:uid="{BD0C7F51-795F-482B-A4EF-095CC1CB5CD5}"/>
    <cellStyle name="20% - Accent1 11 2 2 2 2" xfId="2621" xr:uid="{B4DBD7E6-52C0-46B7-80AB-00B4E17C5A95}"/>
    <cellStyle name="20% - Accent1 11 2 2 3" xfId="2622" xr:uid="{D475653A-9D86-4992-B852-6BA7CD3C6D43}"/>
    <cellStyle name="20% - Accent1 11 2 2 4" xfId="2623" xr:uid="{AEDD0D6B-0A20-4D26-A60A-6E59847BDE30}"/>
    <cellStyle name="20% - Accent1 11 2 3" xfId="2624" xr:uid="{49ECEA55-8E67-460A-843A-4B49E2B8CB92}"/>
    <cellStyle name="20% - Accent1 11 2 3 2" xfId="2625" xr:uid="{452E2640-0255-462E-B4BE-B51CCD9C61C7}"/>
    <cellStyle name="20% - Accent1 11 2 4" xfId="2626" xr:uid="{38F991D5-F56E-487C-BDFE-AB14439E586A}"/>
    <cellStyle name="20% - Accent1 11 2 4 2" xfId="2627" xr:uid="{B1C63A86-EA89-4F8F-A3D8-3F7EE725188C}"/>
    <cellStyle name="20% - Accent1 11 2 5" xfId="2628" xr:uid="{6AD26B7B-EDD1-4084-8DB7-6AE617FEF537}"/>
    <cellStyle name="20% - Accent1 11 20" xfId="2629" xr:uid="{8C1B519A-C656-4202-B521-EB9576AC029F}"/>
    <cellStyle name="20% - Accent1 11 21" xfId="2630" xr:uid="{928AB6CB-A5B6-4836-AB89-FC101FB630DC}"/>
    <cellStyle name="20% - Accent1 11 22" xfId="2631" xr:uid="{FF827A8C-85F7-4444-A421-7CD5556CF953}"/>
    <cellStyle name="20% - Accent1 11 23" xfId="2632" xr:uid="{499C8035-765B-4272-A343-9440E76585C4}"/>
    <cellStyle name="20% - Accent1 11 24" xfId="2633" xr:uid="{6238A2A6-4BEE-4086-B87B-6C45943217E1}"/>
    <cellStyle name="20% - Accent1 11 25" xfId="2634" xr:uid="{9E7FE891-3D34-4720-A438-888CEC2F6C59}"/>
    <cellStyle name="20% - Accent1 11 26" xfId="2635" xr:uid="{457E0923-F5F8-465D-8523-35DF2C729675}"/>
    <cellStyle name="20% - Accent1 11 27" xfId="2636" xr:uid="{E45EE5EB-250C-4C24-8EE6-72D14F9980F1}"/>
    <cellStyle name="20% - Accent1 11 28" xfId="2637" xr:uid="{83F62E36-3259-4420-9EB2-AB77D125267A}"/>
    <cellStyle name="20% - Accent1 11 29" xfId="2638" xr:uid="{C6681C35-2AF0-4FFC-A7A5-9CA29CF18755}"/>
    <cellStyle name="20% - Accent1 11 3" xfId="52" xr:uid="{EFC0FA9A-0F31-423B-9DF6-6AE0B92C7563}"/>
    <cellStyle name="20% - Accent1 11 3 2" xfId="2639" xr:uid="{E180CD64-4295-4121-A452-87D4DA6256E6}"/>
    <cellStyle name="20% - Accent1 11 3 2 2" xfId="2640" xr:uid="{07385A84-FC8B-4ED5-91EF-1E2B8F305014}"/>
    <cellStyle name="20% - Accent1 11 3 2 2 2" xfId="2641" xr:uid="{EB2761E2-9710-47EC-BD29-F4F8C8519D6A}"/>
    <cellStyle name="20% - Accent1 11 3 2 3" xfId="2642" xr:uid="{C5626017-0C46-448D-ACFB-C68C51866A58}"/>
    <cellStyle name="20% - Accent1 11 3 3" xfId="2643" xr:uid="{15F192E0-D045-47E6-85AF-6BA7CF56DA9D}"/>
    <cellStyle name="20% - Accent1 11 3 3 2" xfId="2644" xr:uid="{186499FA-D58D-437A-BDCB-22063723D070}"/>
    <cellStyle name="20% - Accent1 11 3 4" xfId="2645" xr:uid="{0A018D20-B2E8-4FFF-BFD2-AC444C07A4AF}"/>
    <cellStyle name="20% - Accent1 11 3 4 2" xfId="2646" xr:uid="{AE2F4124-9133-43D9-AFEE-B18D8089D525}"/>
    <cellStyle name="20% - Accent1 11 3 5" xfId="2647" xr:uid="{960E70DA-2E81-4191-A15E-ED0AA568B9B6}"/>
    <cellStyle name="20% - Accent1 11 3 6" xfId="2648" xr:uid="{AB9E51D0-AC26-41C6-83BF-E47CE651B541}"/>
    <cellStyle name="20% - Accent1 11 4" xfId="2649" xr:uid="{F4800C23-49D7-4B41-BDE1-03E2E08B08EA}"/>
    <cellStyle name="20% - Accent1 11 4 2" xfId="2650" xr:uid="{63245602-F4C9-4EAC-B100-173B308C88A5}"/>
    <cellStyle name="20% - Accent1 11 4 2 2" xfId="2651" xr:uid="{A037B767-930E-4A1F-821C-67A6A0A586B1}"/>
    <cellStyle name="20% - Accent1 11 4 2 2 2" xfId="2652" xr:uid="{ABDE0045-06E5-4249-A78E-F4F405907497}"/>
    <cellStyle name="20% - Accent1 11 4 2 3" xfId="2653" xr:uid="{7E853C7D-C3B4-422A-91DC-EB8F2E2B9933}"/>
    <cellStyle name="20% - Accent1 11 4 3" xfId="2654" xr:uid="{0CB16B01-1847-4358-8AB7-FA70A440E894}"/>
    <cellStyle name="20% - Accent1 11 4 3 2" xfId="2655" xr:uid="{7D5E428A-E6AD-4698-9AAE-6F9D35332970}"/>
    <cellStyle name="20% - Accent1 11 4 4" xfId="2656" xr:uid="{541EE762-34A4-4A55-B75C-076F47718F28}"/>
    <cellStyle name="20% - Accent1 11 4 4 2" xfId="2657" xr:uid="{61CF379D-0339-4E3B-B1D3-694869FAE668}"/>
    <cellStyle name="20% - Accent1 11 4 5" xfId="2658" xr:uid="{069AB6F3-57A7-4EFA-B40A-526B366BC3C2}"/>
    <cellStyle name="20% - Accent1 11 5" xfId="2659" xr:uid="{1D8CAE44-0A14-42A5-BC1E-047F996E46DD}"/>
    <cellStyle name="20% - Accent1 11 5 2" xfId="2660" xr:uid="{130A56EE-B5C2-4810-A5DB-AFAB1C535BDE}"/>
    <cellStyle name="20% - Accent1 11 5 2 2" xfId="2661" xr:uid="{027A053F-019E-4041-82A7-22A1BF350B16}"/>
    <cellStyle name="20% - Accent1 11 5 2 2 2" xfId="2662" xr:uid="{2BE85AD8-29C2-4409-8515-182BFCD9DA0B}"/>
    <cellStyle name="20% - Accent1 11 5 2 3" xfId="2663" xr:uid="{9AF2DCEB-6E92-47E9-A652-461508D630D7}"/>
    <cellStyle name="20% - Accent1 11 5 3" xfId="2664" xr:uid="{55BA1B5D-FE26-4719-B0E5-7181ACAA89F8}"/>
    <cellStyle name="20% - Accent1 11 5 3 2" xfId="2665" xr:uid="{BA568ED8-7612-44F5-9E9E-798C6DE06E1F}"/>
    <cellStyle name="20% - Accent1 11 5 4" xfId="2666" xr:uid="{57889530-8DA8-42B4-BD5D-74362D40EDC9}"/>
    <cellStyle name="20% - Accent1 11 5 4 2" xfId="2667" xr:uid="{2C90E325-6A97-4ACF-9E6F-07DD780079FC}"/>
    <cellStyle name="20% - Accent1 11 5 5" xfId="2668" xr:uid="{B8DDDBAD-F1C4-45CA-A2F4-DC0ED1EF819C}"/>
    <cellStyle name="20% - Accent1 11 6" xfId="2669" xr:uid="{E0467022-58B5-470F-AA2C-30722EC6ECC3}"/>
    <cellStyle name="20% - Accent1 11 6 2" xfId="2670" xr:uid="{0712903A-D934-4CD9-889B-36BDA02CE8C8}"/>
    <cellStyle name="20% - Accent1 11 6 2 2" xfId="2671" xr:uid="{78456D86-29F0-493D-9CE5-138F358D8503}"/>
    <cellStyle name="20% - Accent1 11 6 2 2 2" xfId="2672" xr:uid="{549F65A1-4573-4362-97F0-5C4A2ACB1694}"/>
    <cellStyle name="20% - Accent1 11 6 2 3" xfId="2673" xr:uid="{F5A94820-0225-45D5-9ACD-DCC032CA2250}"/>
    <cellStyle name="20% - Accent1 11 6 3" xfId="2674" xr:uid="{8F0D600A-411D-487C-B617-A4F3F147F933}"/>
    <cellStyle name="20% - Accent1 11 6 3 2" xfId="2675" xr:uid="{34AE2B21-529F-4876-8822-E7D28EF1F53D}"/>
    <cellStyle name="20% - Accent1 11 6 4" xfId="2676" xr:uid="{4D8520ED-D06E-4BCE-978F-A2718EB5AD02}"/>
    <cellStyle name="20% - Accent1 11 6 4 2" xfId="2677" xr:uid="{50C0C03A-CCF3-4C55-B04F-3F4CA525AEF1}"/>
    <cellStyle name="20% - Accent1 11 6 5" xfId="2678" xr:uid="{B95C3163-FF13-4FE3-ADB6-B195564DC30E}"/>
    <cellStyle name="20% - Accent1 11 7" xfId="2679" xr:uid="{B72AEA62-2D7D-4294-94A2-951A2A5033A2}"/>
    <cellStyle name="20% - Accent1 11 7 2" xfId="2680" xr:uid="{6E123CD2-33DB-4627-877A-94F180438E1D}"/>
    <cellStyle name="20% - Accent1 11 7 2 2" xfId="2681" xr:uid="{A3BB9746-BBBD-40B9-9D48-DAEDF3795C0E}"/>
    <cellStyle name="20% - Accent1 11 7 2 2 2" xfId="2682" xr:uid="{6667AEEF-EDC8-4A30-974C-F021A48B495D}"/>
    <cellStyle name="20% - Accent1 11 7 2 3" xfId="2683" xr:uid="{B713AF1C-BAB4-4902-9E1B-DCF41600849D}"/>
    <cellStyle name="20% - Accent1 11 7 3" xfId="2684" xr:uid="{0F1DCE21-3A2E-43B1-AEEC-E2BA434EDC12}"/>
    <cellStyle name="20% - Accent1 11 7 3 2" xfId="2685" xr:uid="{CAACCC7B-6D0F-429A-8556-7AE1EBEF739A}"/>
    <cellStyle name="20% - Accent1 11 7 4" xfId="2686" xr:uid="{4A530425-1C49-4BAF-A0FF-21DFB27FC2D9}"/>
    <cellStyle name="20% - Accent1 11 7 4 2" xfId="2687" xr:uid="{CB5B085A-93D1-49E9-B740-C4DDCCC0C452}"/>
    <cellStyle name="20% - Accent1 11 7 5" xfId="2688" xr:uid="{FBD28A4B-57F8-4E86-82F1-05A8953CEC33}"/>
    <cellStyle name="20% - Accent1 11 8" xfId="2689" xr:uid="{6A394588-7CE4-4B30-B08E-C29247F1B609}"/>
    <cellStyle name="20% - Accent1 11 8 2" xfId="2690" xr:uid="{8BBD63F6-6FB3-4A61-8E78-F0D7C40960A3}"/>
    <cellStyle name="20% - Accent1 11 8 2 2" xfId="2691" xr:uid="{F2BC6137-D414-4922-8728-402A5788FF33}"/>
    <cellStyle name="20% - Accent1 11 8 2 2 2" xfId="2692" xr:uid="{078B69E2-DF80-45EF-A6CE-4AAB8777037F}"/>
    <cellStyle name="20% - Accent1 11 8 2 3" xfId="2693" xr:uid="{2D5D9961-89E4-4498-A836-39841D2C58C0}"/>
    <cellStyle name="20% - Accent1 11 8 3" xfId="2694" xr:uid="{84D4E9B0-FFAF-422C-9E89-9F170A890B01}"/>
    <cellStyle name="20% - Accent1 11 8 3 2" xfId="2695" xr:uid="{29030B6E-2415-450A-852B-2F6A8CD4B7FB}"/>
    <cellStyle name="20% - Accent1 11 8 4" xfId="2696" xr:uid="{7FB68039-1FA0-4872-923E-B97C35F19186}"/>
    <cellStyle name="20% - Accent1 11 8 4 2" xfId="2697" xr:uid="{D7169371-3EF9-4824-8A17-B8CD2CAF74F4}"/>
    <cellStyle name="20% - Accent1 11 8 5" xfId="2698" xr:uid="{5026929E-3683-4B4C-973F-288241490468}"/>
    <cellStyle name="20% - Accent1 11 9" xfId="2699" xr:uid="{77FAB8ED-51D3-44B8-BEF1-0D06D14779E0}"/>
    <cellStyle name="20% - Accent1 11 9 2" xfId="2700" xr:uid="{B05E988C-6402-4A4E-B7E6-1DD9FC786465}"/>
    <cellStyle name="20% - Accent1 11 9 2 2" xfId="2701" xr:uid="{987B6E72-40F3-4C7D-B534-8C5405BE51C6}"/>
    <cellStyle name="20% - Accent1 11 9 2 2 2" xfId="2702" xr:uid="{70C22A90-5946-4173-9FB0-1F5BB113A125}"/>
    <cellStyle name="20% - Accent1 11 9 2 3" xfId="2703" xr:uid="{36C95DCB-9301-4595-8D78-98033BFE9373}"/>
    <cellStyle name="20% - Accent1 11 9 3" xfId="2704" xr:uid="{2CD5F4D3-6381-4BD5-8A54-D3E23541433A}"/>
    <cellStyle name="20% - Accent1 11 9 3 2" xfId="2705" xr:uid="{1C04C4D8-3FB3-4271-98C7-15CCC7B4BCF3}"/>
    <cellStyle name="20% - Accent1 11 9 4" xfId="2706" xr:uid="{D2474A83-B094-46BF-98A0-0006C48FA7EA}"/>
    <cellStyle name="20% - Accent1 11 9 4 2" xfId="2707" xr:uid="{63B2A830-A651-4F22-9005-863F0D6B054C}"/>
    <cellStyle name="20% - Accent1 11 9 5" xfId="2708" xr:uid="{8045068B-A144-400A-9244-35FF58B39948}"/>
    <cellStyle name="20% - Accent1 12" xfId="53" xr:uid="{E9B6E2C0-DFAC-44DB-B4AD-4BE11183E0B6}"/>
    <cellStyle name="20% - Accent1 12 10" xfId="2709" xr:uid="{4E23504B-26D4-4A77-8CD1-72197DACB7A8}"/>
    <cellStyle name="20% - Accent1 12 10 2" xfId="2710" xr:uid="{A467D2EE-165C-48DA-BCC6-E8B70DF1053B}"/>
    <cellStyle name="20% - Accent1 12 10 2 2" xfId="2711" xr:uid="{A396EB21-49D7-4CF3-AFCE-50AD66D414C8}"/>
    <cellStyle name="20% - Accent1 12 10 2 2 2" xfId="2712" xr:uid="{5E8D8EAD-636D-45B5-AB0F-670A36CE13D6}"/>
    <cellStyle name="20% - Accent1 12 10 2 3" xfId="2713" xr:uid="{F7832BF0-DB64-4FA5-97FF-858C6BEF5BA2}"/>
    <cellStyle name="20% - Accent1 12 10 3" xfId="2714" xr:uid="{19935BEC-8A58-4F96-80D9-F64571749D61}"/>
    <cellStyle name="20% - Accent1 12 10 3 2" xfId="2715" xr:uid="{13A82AC9-6375-4E8E-B22D-E56F8AA743F6}"/>
    <cellStyle name="20% - Accent1 12 10 4" xfId="2716" xr:uid="{5250B517-00CD-4C45-B61F-E7E17BB6F068}"/>
    <cellStyle name="20% - Accent1 12 10 4 2" xfId="2717" xr:uid="{A3B6E0D6-DA18-4ABE-802A-C5F9706C7BA1}"/>
    <cellStyle name="20% - Accent1 12 10 5" xfId="2718" xr:uid="{9FB7D930-B5B3-428D-8B74-5D080E81751F}"/>
    <cellStyle name="20% - Accent1 12 11" xfId="2719" xr:uid="{612732FF-0271-476A-90CC-CCEDC5C189DC}"/>
    <cellStyle name="20% - Accent1 12 11 2" xfId="2720" xr:uid="{1853B08C-D98E-4F11-BCC8-67766C877D2F}"/>
    <cellStyle name="20% - Accent1 12 11 2 2" xfId="2721" xr:uid="{359DF147-94A0-43C9-A24D-AE095A6A457A}"/>
    <cellStyle name="20% - Accent1 12 11 2 2 2" xfId="2722" xr:uid="{C5D6E207-1F72-4371-9735-22892AAEBE07}"/>
    <cellStyle name="20% - Accent1 12 11 2 3" xfId="2723" xr:uid="{8A91C954-B428-435A-9B90-2BD86E1B09EA}"/>
    <cellStyle name="20% - Accent1 12 11 3" xfId="2724" xr:uid="{8B3FE4BD-9CD8-467E-890F-7687743AC3C2}"/>
    <cellStyle name="20% - Accent1 12 11 3 2" xfId="2725" xr:uid="{35E33A10-C703-47DC-AA74-2DBA191A0490}"/>
    <cellStyle name="20% - Accent1 12 11 4" xfId="2726" xr:uid="{4E1D5836-2CB9-43E4-B222-87E4B7718609}"/>
    <cellStyle name="20% - Accent1 12 11 4 2" xfId="2727" xr:uid="{D6635D2A-ADA5-4415-85F5-2239D7A9E312}"/>
    <cellStyle name="20% - Accent1 12 11 5" xfId="2728" xr:uid="{7B7CDC83-0A62-47E5-804F-2C68A75B109D}"/>
    <cellStyle name="20% - Accent1 12 12" xfId="2729" xr:uid="{94B125E0-9F10-4C96-8AD4-264990337B56}"/>
    <cellStyle name="20% - Accent1 12 12 2" xfId="2730" xr:uid="{803F4403-C318-44D0-8398-31F6829C0E4F}"/>
    <cellStyle name="20% - Accent1 12 12 2 2" xfId="2731" xr:uid="{DDE785B3-B5F4-4BEA-BBB7-144DDA5DA2EF}"/>
    <cellStyle name="20% - Accent1 12 12 2 2 2" xfId="2732" xr:uid="{81B233AC-32AC-4A32-B119-BD72B78C2D23}"/>
    <cellStyle name="20% - Accent1 12 12 2 3" xfId="2733" xr:uid="{9EAA8DBB-9306-4B22-AC7D-42FAD927B7A8}"/>
    <cellStyle name="20% - Accent1 12 12 3" xfId="2734" xr:uid="{A8757357-F2C0-41C7-B5C6-E3298ADEC737}"/>
    <cellStyle name="20% - Accent1 12 12 3 2" xfId="2735" xr:uid="{9B49267E-3DA6-4892-858C-371FD1C66DD1}"/>
    <cellStyle name="20% - Accent1 12 12 4" xfId="2736" xr:uid="{F3ECF305-6A85-4BE6-9799-C4576F29A59B}"/>
    <cellStyle name="20% - Accent1 12 12 4 2" xfId="2737" xr:uid="{9335877F-CD24-432C-9236-558C3B47E4E1}"/>
    <cellStyle name="20% - Accent1 12 12 5" xfId="2738" xr:uid="{9409483A-7284-4B2B-AE18-17BB60C68947}"/>
    <cellStyle name="20% - Accent1 12 13" xfId="2739" xr:uid="{2E40EABE-EE84-4504-B1A1-0C80F65D975A}"/>
    <cellStyle name="20% - Accent1 12 13 2" xfId="2740" xr:uid="{690D6F7F-FA05-4BE8-A8C3-A2A775124FFE}"/>
    <cellStyle name="20% - Accent1 12 13 2 2" xfId="2741" xr:uid="{E282FC27-119D-4897-BD5F-9E8C079A0AEB}"/>
    <cellStyle name="20% - Accent1 12 13 2 2 2" xfId="2742" xr:uid="{5A26D77E-8FA7-4C20-A5F9-4C01B56AFA12}"/>
    <cellStyle name="20% - Accent1 12 13 2 3" xfId="2743" xr:uid="{F196C10F-F990-4C3B-97C7-13272629AB13}"/>
    <cellStyle name="20% - Accent1 12 13 3" xfId="2744" xr:uid="{2B4F2C8C-E0C9-401D-8D7C-2CC8AD65578F}"/>
    <cellStyle name="20% - Accent1 12 13 3 2" xfId="2745" xr:uid="{53B1AEF4-543E-468A-8340-DB968A0C9220}"/>
    <cellStyle name="20% - Accent1 12 13 4" xfId="2746" xr:uid="{1BCEED45-DFE2-4ABB-95D8-7DB9D9401712}"/>
    <cellStyle name="20% - Accent1 12 13 4 2" xfId="2747" xr:uid="{F09DB268-81B6-43BB-A510-AAAA78B4E315}"/>
    <cellStyle name="20% - Accent1 12 13 5" xfId="2748" xr:uid="{311B0A3B-768D-4073-A1A4-E4A5DD699F72}"/>
    <cellStyle name="20% - Accent1 12 14" xfId="2749" xr:uid="{CAB3722D-DB3D-428E-BF0B-6FEDF074D9E0}"/>
    <cellStyle name="20% - Accent1 12 14 2" xfId="2750" xr:uid="{11FEE0DD-BF26-41D2-8836-4367DF88E5E6}"/>
    <cellStyle name="20% - Accent1 12 14 2 2" xfId="2751" xr:uid="{AAB14A00-5ECF-48C5-9046-7D9228501262}"/>
    <cellStyle name="20% - Accent1 12 14 2 2 2" xfId="2752" xr:uid="{61379706-34FB-4E36-B03D-39922256C25F}"/>
    <cellStyle name="20% - Accent1 12 14 2 3" xfId="2753" xr:uid="{5E0A50EE-0FB7-4856-97CB-9A9493C410B6}"/>
    <cellStyle name="20% - Accent1 12 14 3" xfId="2754" xr:uid="{531B4194-9209-4579-81E3-AF6216F1D501}"/>
    <cellStyle name="20% - Accent1 12 14 3 2" xfId="2755" xr:uid="{CA11F76E-C289-488C-8941-53A1649CC22D}"/>
    <cellStyle name="20% - Accent1 12 14 4" xfId="2756" xr:uid="{39DDED47-01EC-438B-B703-88FFD4183603}"/>
    <cellStyle name="20% - Accent1 12 14 4 2" xfId="2757" xr:uid="{CF3E112D-118E-457B-A881-6EFE969B992F}"/>
    <cellStyle name="20% - Accent1 12 14 5" xfId="2758" xr:uid="{C50406B2-E092-4977-A0E5-302F54CF66A5}"/>
    <cellStyle name="20% - Accent1 12 15" xfId="2759" xr:uid="{F232BA25-AA98-43E9-9644-BFD7F7AF527B}"/>
    <cellStyle name="20% - Accent1 12 15 2" xfId="2760" xr:uid="{76741EAB-5796-4A83-A2BB-EF19035D17AC}"/>
    <cellStyle name="20% - Accent1 12 15 2 2" xfId="2761" xr:uid="{27FAF80D-2229-400F-942C-CF1D9EEA87C8}"/>
    <cellStyle name="20% - Accent1 12 15 2 2 2" xfId="2762" xr:uid="{F0531277-19BE-48C1-86CC-51D5F2D14388}"/>
    <cellStyle name="20% - Accent1 12 15 2 3" xfId="2763" xr:uid="{C6874375-9646-4E76-B7E3-B827E88EF013}"/>
    <cellStyle name="20% - Accent1 12 15 3" xfId="2764" xr:uid="{8B12DEA9-BFCB-4DAD-BE06-553F844E6B5E}"/>
    <cellStyle name="20% - Accent1 12 15 3 2" xfId="2765" xr:uid="{E5A549A6-2B38-4C0C-8600-5CEA9650BF67}"/>
    <cellStyle name="20% - Accent1 12 15 4" xfId="2766" xr:uid="{69D579CA-D0C4-42E6-9053-137FF8B0A70C}"/>
    <cellStyle name="20% - Accent1 12 15 4 2" xfId="2767" xr:uid="{B94BE907-0503-4D6B-BEA0-374F91352893}"/>
    <cellStyle name="20% - Accent1 12 15 5" xfId="2768" xr:uid="{087D9509-B5FC-4E1E-BE48-B5069C82B788}"/>
    <cellStyle name="20% - Accent1 12 16" xfId="2769" xr:uid="{2B0FF66F-36AE-40A6-8DA5-F910819E07DB}"/>
    <cellStyle name="20% - Accent1 12 16 2" xfId="2770" xr:uid="{EE40DAC6-0E4D-4D20-82C6-6DB95F6755A5}"/>
    <cellStyle name="20% - Accent1 12 16 2 2" xfId="2771" xr:uid="{E612D55C-363B-452F-BE54-B97257DAF951}"/>
    <cellStyle name="20% - Accent1 12 16 3" xfId="2772" xr:uid="{7CD7EE84-DFD0-4F7F-8ACB-0F6B2BD62DEB}"/>
    <cellStyle name="20% - Accent1 12 17" xfId="2773" xr:uid="{A1DD0D49-B871-4072-A65F-2DCDEC47C8F9}"/>
    <cellStyle name="20% - Accent1 12 17 2" xfId="2774" xr:uid="{34EDEC55-D1C1-4D08-A5F9-72D87120CF9F}"/>
    <cellStyle name="20% - Accent1 12 18" xfId="2775" xr:uid="{76343442-B14D-4835-AE40-C8B507379229}"/>
    <cellStyle name="20% - Accent1 12 18 2" xfId="2776" xr:uid="{6EF4FBB3-A702-41C1-952A-3B4217CD128C}"/>
    <cellStyle name="20% - Accent1 12 19" xfId="2777" xr:uid="{D2A8D4BF-DE40-4135-B871-97F2F3096130}"/>
    <cellStyle name="20% - Accent1 12 2" xfId="54" xr:uid="{22CFC683-906A-4A04-BB23-D614B7D4C180}"/>
    <cellStyle name="20% - Accent1 12 2 2" xfId="55" xr:uid="{B5F331A8-9A84-4C2B-9F3F-84CE5DE20F4B}"/>
    <cellStyle name="20% - Accent1 12 2 2 2" xfId="2778" xr:uid="{412B6041-BAD9-4777-B83C-C640A4742EE7}"/>
    <cellStyle name="20% - Accent1 12 2 2 2 2" xfId="2779" xr:uid="{39358C29-D4CD-42CD-9899-AA987D5E1F47}"/>
    <cellStyle name="20% - Accent1 12 2 2 3" xfId="2780" xr:uid="{2D7CF45C-2A16-4754-BE6A-A1238560F9FD}"/>
    <cellStyle name="20% - Accent1 12 2 2 4" xfId="2781" xr:uid="{DC4D79A7-76D7-4BAA-BAE3-56E11A01BD26}"/>
    <cellStyle name="20% - Accent1 12 2 3" xfId="2782" xr:uid="{AF9B796E-FDD4-4F18-86BC-452084244516}"/>
    <cellStyle name="20% - Accent1 12 2 3 2" xfId="2783" xr:uid="{42F42CA1-FB85-4C4B-A17F-BF2CBCD2387A}"/>
    <cellStyle name="20% - Accent1 12 2 4" xfId="2784" xr:uid="{C666E6B3-97DD-40FE-96B4-1BC13C6602D8}"/>
    <cellStyle name="20% - Accent1 12 2 4 2" xfId="2785" xr:uid="{3847898B-1EDE-449F-86C9-1C647513FA3B}"/>
    <cellStyle name="20% - Accent1 12 2 5" xfId="2786" xr:uid="{CF766E20-775B-43DD-BA00-1A87D8E70932}"/>
    <cellStyle name="20% - Accent1 12 20" xfId="2787" xr:uid="{5E9875E7-4721-437A-8566-AA4F14E2CC4D}"/>
    <cellStyle name="20% - Accent1 12 21" xfId="2788" xr:uid="{E491A590-CA5A-4A88-8B71-BBA8018FF811}"/>
    <cellStyle name="20% - Accent1 12 22" xfId="2789" xr:uid="{3E6775D4-AE0D-41E9-B44F-EA54CAC2546C}"/>
    <cellStyle name="20% - Accent1 12 23" xfId="2790" xr:uid="{6706E946-3BAB-4C40-AE77-12024E097853}"/>
    <cellStyle name="20% - Accent1 12 24" xfId="2791" xr:uid="{EBCE4A48-F909-4104-9AD8-D9B88FEDDEF6}"/>
    <cellStyle name="20% - Accent1 12 25" xfId="2792" xr:uid="{7398A516-39F1-4F92-981F-825448F86747}"/>
    <cellStyle name="20% - Accent1 12 26" xfId="2793" xr:uid="{677D161F-17B9-46EC-81E7-865752B5C405}"/>
    <cellStyle name="20% - Accent1 12 27" xfId="2794" xr:uid="{5C7A1B71-2964-4EFF-976E-2312233E4FAA}"/>
    <cellStyle name="20% - Accent1 12 28" xfId="2795" xr:uid="{083C5093-FBB6-4183-8E5B-4F5092D07A3B}"/>
    <cellStyle name="20% - Accent1 12 29" xfId="2796" xr:uid="{2B244112-DD4C-4AFF-AF4F-922CB9D399B0}"/>
    <cellStyle name="20% - Accent1 12 3" xfId="56" xr:uid="{E0D1DA36-0D3B-4F72-B8C3-8ECE0AEF0F7A}"/>
    <cellStyle name="20% - Accent1 12 3 2" xfId="2797" xr:uid="{00014D17-A8BA-4AF5-AE2F-1BBE7AE1C20B}"/>
    <cellStyle name="20% - Accent1 12 3 2 2" xfId="2798" xr:uid="{C4ECF1CB-1750-4ACF-8C26-1C22D283FCF7}"/>
    <cellStyle name="20% - Accent1 12 3 2 2 2" xfId="2799" xr:uid="{42C9ADEB-9A8B-4CA2-B5BF-D38263063FF3}"/>
    <cellStyle name="20% - Accent1 12 3 2 3" xfId="2800" xr:uid="{170ABCAE-245C-4FCE-AEB3-5C3A68F5ADC6}"/>
    <cellStyle name="20% - Accent1 12 3 3" xfId="2801" xr:uid="{ECB8D314-D41C-4CB8-BB81-BB3F3CB4140F}"/>
    <cellStyle name="20% - Accent1 12 3 3 2" xfId="2802" xr:uid="{3AD90370-C7AB-48F2-BB6D-F44DABEC2031}"/>
    <cellStyle name="20% - Accent1 12 3 4" xfId="2803" xr:uid="{A2E005AB-A2A6-4157-BCDA-240BF2195AC9}"/>
    <cellStyle name="20% - Accent1 12 3 4 2" xfId="2804" xr:uid="{F7576497-5A91-41D9-A803-CF0E469B4196}"/>
    <cellStyle name="20% - Accent1 12 3 5" xfId="2805" xr:uid="{B235DA43-7655-412C-A98B-30332A00BA47}"/>
    <cellStyle name="20% - Accent1 12 3 6" xfId="2806" xr:uid="{B3016E62-C558-448B-92C1-D666F549CF9E}"/>
    <cellStyle name="20% - Accent1 12 4" xfId="2807" xr:uid="{E2FD9F85-698B-4D17-ACDD-7B2AA834C26E}"/>
    <cellStyle name="20% - Accent1 12 4 2" xfId="2808" xr:uid="{492AC152-0E09-4470-BB03-726D171F7C3C}"/>
    <cellStyle name="20% - Accent1 12 4 2 2" xfId="2809" xr:uid="{05DA9CF6-47DC-4660-A73F-E6DDA86F28A6}"/>
    <cellStyle name="20% - Accent1 12 4 2 2 2" xfId="2810" xr:uid="{BC38BCF7-90D6-4A05-8821-94D75BB065C4}"/>
    <cellStyle name="20% - Accent1 12 4 2 3" xfId="2811" xr:uid="{63732611-F8CC-40D0-8DF6-7E8CA1305685}"/>
    <cellStyle name="20% - Accent1 12 4 3" xfId="2812" xr:uid="{B3CCB2E7-8B72-46C5-8F31-6E045A9AB0ED}"/>
    <cellStyle name="20% - Accent1 12 4 3 2" xfId="2813" xr:uid="{BA0DE9CF-2BC2-42B8-8075-7A3B91CD55CC}"/>
    <cellStyle name="20% - Accent1 12 4 4" xfId="2814" xr:uid="{364B3806-3E86-44A9-91DD-1700A6E1A0CE}"/>
    <cellStyle name="20% - Accent1 12 4 4 2" xfId="2815" xr:uid="{76A9B07D-C809-4322-8E0D-827B104F4C4D}"/>
    <cellStyle name="20% - Accent1 12 4 5" xfId="2816" xr:uid="{D4E31794-C0EE-4ED8-88A0-2D934C796559}"/>
    <cellStyle name="20% - Accent1 12 5" xfId="2817" xr:uid="{B1063588-44AF-46B9-BC30-FF241C5D0282}"/>
    <cellStyle name="20% - Accent1 12 5 2" xfId="2818" xr:uid="{8BCF68BD-D50D-4EA8-99CC-957224485CA7}"/>
    <cellStyle name="20% - Accent1 12 5 2 2" xfId="2819" xr:uid="{9B338C5A-0B2F-45B8-9D28-217B4067D7C8}"/>
    <cellStyle name="20% - Accent1 12 5 2 2 2" xfId="2820" xr:uid="{7DBCDF1B-793B-411E-861A-A74313ECFC2D}"/>
    <cellStyle name="20% - Accent1 12 5 2 3" xfId="2821" xr:uid="{6042D03B-FC26-492D-9C42-A9F452F00A2B}"/>
    <cellStyle name="20% - Accent1 12 5 3" xfId="2822" xr:uid="{75CAE133-0643-4AEE-A75F-A38DA5C92D3D}"/>
    <cellStyle name="20% - Accent1 12 5 3 2" xfId="2823" xr:uid="{DDC1F7A0-E955-4EEC-8493-E3852E3963CF}"/>
    <cellStyle name="20% - Accent1 12 5 4" xfId="2824" xr:uid="{E026E05E-9800-428A-BDCC-73B7DD3E4B13}"/>
    <cellStyle name="20% - Accent1 12 5 4 2" xfId="2825" xr:uid="{238AB983-F216-49E6-9732-A272E51B1801}"/>
    <cellStyle name="20% - Accent1 12 5 5" xfId="2826" xr:uid="{E1F60A0D-CD28-47D4-BD20-D27F592321FA}"/>
    <cellStyle name="20% - Accent1 12 6" xfId="2827" xr:uid="{A1D7472F-F14B-4E65-97B6-6542DECF2D70}"/>
    <cellStyle name="20% - Accent1 12 6 2" xfId="2828" xr:uid="{F2D70D30-378F-4C5C-B7E9-DB396EF7E8E2}"/>
    <cellStyle name="20% - Accent1 12 6 2 2" xfId="2829" xr:uid="{DDAAA812-9591-4B12-BF0B-A19BF31658CB}"/>
    <cellStyle name="20% - Accent1 12 6 2 2 2" xfId="2830" xr:uid="{371B3BAB-B269-449B-A0DA-F7772E4518B7}"/>
    <cellStyle name="20% - Accent1 12 6 2 3" xfId="2831" xr:uid="{B73A745C-09BF-4CAE-82D6-907310C2B6E9}"/>
    <cellStyle name="20% - Accent1 12 6 3" xfId="2832" xr:uid="{963E0E29-1FCA-4E48-B29C-61C8CCAD0245}"/>
    <cellStyle name="20% - Accent1 12 6 3 2" xfId="2833" xr:uid="{7A8552F4-80A5-4FB6-84A3-21C971FBAA6B}"/>
    <cellStyle name="20% - Accent1 12 6 4" xfId="2834" xr:uid="{528062E8-A493-4718-9064-05E6A4100C52}"/>
    <cellStyle name="20% - Accent1 12 6 4 2" xfId="2835" xr:uid="{73917688-6200-444F-8D30-874DE3426AAC}"/>
    <cellStyle name="20% - Accent1 12 6 5" xfId="2836" xr:uid="{28B581D3-E893-44F2-9B95-70AA687F1B50}"/>
    <cellStyle name="20% - Accent1 12 7" xfId="2837" xr:uid="{1B5259A8-E594-4F73-8A42-7CEB13314B9C}"/>
    <cellStyle name="20% - Accent1 12 7 2" xfId="2838" xr:uid="{CBB8FE82-BE9A-404E-87CB-818052E62F26}"/>
    <cellStyle name="20% - Accent1 12 7 2 2" xfId="2839" xr:uid="{9E519276-670A-4459-8D67-A5C0842F4921}"/>
    <cellStyle name="20% - Accent1 12 7 2 2 2" xfId="2840" xr:uid="{5E54358A-D362-41FF-8858-79B39AEF5CEB}"/>
    <cellStyle name="20% - Accent1 12 7 2 3" xfId="2841" xr:uid="{2F8170B9-198D-4611-9D02-962132CE6CE6}"/>
    <cellStyle name="20% - Accent1 12 7 3" xfId="2842" xr:uid="{BD5D6ED9-0446-4D74-BA44-9901A686B3AC}"/>
    <cellStyle name="20% - Accent1 12 7 3 2" xfId="2843" xr:uid="{77082375-E235-4345-8519-5F76641A362A}"/>
    <cellStyle name="20% - Accent1 12 7 4" xfId="2844" xr:uid="{B4067F5E-1212-4152-B7F1-46B562766856}"/>
    <cellStyle name="20% - Accent1 12 7 4 2" xfId="2845" xr:uid="{A572E300-D40B-4D8F-9848-5C549A1709AD}"/>
    <cellStyle name="20% - Accent1 12 7 5" xfId="2846" xr:uid="{B514615A-3C60-41E1-B547-01E4C4228423}"/>
    <cellStyle name="20% - Accent1 12 8" xfId="2847" xr:uid="{3BC54E61-4E40-47A2-B401-B80E66EA94D0}"/>
    <cellStyle name="20% - Accent1 12 8 2" xfId="2848" xr:uid="{6883DD26-72F1-4EB4-8403-B4C0CDD3043E}"/>
    <cellStyle name="20% - Accent1 12 8 2 2" xfId="2849" xr:uid="{2D79EB02-46DE-476E-8788-CB76FFFF7BD6}"/>
    <cellStyle name="20% - Accent1 12 8 2 2 2" xfId="2850" xr:uid="{29DAB8B8-DA25-407D-BBFA-23093FDD6F33}"/>
    <cellStyle name="20% - Accent1 12 8 2 3" xfId="2851" xr:uid="{A1948C67-4467-475D-A32B-98A975612C35}"/>
    <cellStyle name="20% - Accent1 12 8 3" xfId="2852" xr:uid="{C1031D55-406B-42E4-8237-57667562AB64}"/>
    <cellStyle name="20% - Accent1 12 8 3 2" xfId="2853" xr:uid="{731C6F6D-2FC9-4F38-8F71-73C4AE8BB5A8}"/>
    <cellStyle name="20% - Accent1 12 8 4" xfId="2854" xr:uid="{71659C2C-A981-4999-B1D4-23FFD64BF7D4}"/>
    <cellStyle name="20% - Accent1 12 8 4 2" xfId="2855" xr:uid="{18C994BC-CCD7-488E-A898-B2F4ADC0219C}"/>
    <cellStyle name="20% - Accent1 12 8 5" xfId="2856" xr:uid="{50881250-B081-428C-A134-6A58ED62383B}"/>
    <cellStyle name="20% - Accent1 12 9" xfId="2857" xr:uid="{263E0B33-8753-4E97-A49D-25331F8996BD}"/>
    <cellStyle name="20% - Accent1 12 9 2" xfId="2858" xr:uid="{76CD395F-696B-4A69-9633-03A9AF207AEA}"/>
    <cellStyle name="20% - Accent1 12 9 2 2" xfId="2859" xr:uid="{32050F38-6956-45E0-BF3D-0966BB174A97}"/>
    <cellStyle name="20% - Accent1 12 9 2 2 2" xfId="2860" xr:uid="{55058760-0F57-451F-B5CE-41043909BE93}"/>
    <cellStyle name="20% - Accent1 12 9 2 3" xfId="2861" xr:uid="{B7F61A0B-6134-40BC-83D5-4C412572E350}"/>
    <cellStyle name="20% - Accent1 12 9 3" xfId="2862" xr:uid="{2A2F8424-01C5-4BA1-8338-0EF60690BD21}"/>
    <cellStyle name="20% - Accent1 12 9 3 2" xfId="2863" xr:uid="{A2CC3069-7EC3-4F3A-8814-C1DF3B81F90C}"/>
    <cellStyle name="20% - Accent1 12 9 4" xfId="2864" xr:uid="{2AAFE2DC-FD7E-426B-B3F7-92FD1158F8FA}"/>
    <cellStyle name="20% - Accent1 12 9 4 2" xfId="2865" xr:uid="{DD319D12-38D2-4CD8-B6CB-CCEF1632BAF9}"/>
    <cellStyle name="20% - Accent1 12 9 5" xfId="2866" xr:uid="{22746C05-D4C8-4609-9481-18366482C8E1}"/>
    <cellStyle name="20% - Accent1 13" xfId="57" xr:uid="{BD8F4B1F-49B9-48E9-ABF7-E6F7A2AA4388}"/>
    <cellStyle name="20% - Accent1 13 10" xfId="2867" xr:uid="{B97B2CDB-1D20-4A43-AD80-25197F9A421F}"/>
    <cellStyle name="20% - Accent1 13 10 2" xfId="2868" xr:uid="{BBA1E83D-DDC0-4EF2-8ADB-AE7E9A684389}"/>
    <cellStyle name="20% - Accent1 13 10 2 2" xfId="2869" xr:uid="{9B35BBD8-B9E4-4AAB-BA28-910FC5CE769B}"/>
    <cellStyle name="20% - Accent1 13 10 2 2 2" xfId="2870" xr:uid="{8F546CFD-BA1F-4F3C-B780-8A24192DC2BC}"/>
    <cellStyle name="20% - Accent1 13 10 2 3" xfId="2871" xr:uid="{8680BE12-E74C-4F74-9C7B-5E6D628E30D7}"/>
    <cellStyle name="20% - Accent1 13 10 3" xfId="2872" xr:uid="{58166663-37D8-4D6D-9263-8AC5C5422F87}"/>
    <cellStyle name="20% - Accent1 13 10 3 2" xfId="2873" xr:uid="{E1B9DE5B-48DD-4530-BE4C-ABAE753C0C74}"/>
    <cellStyle name="20% - Accent1 13 10 4" xfId="2874" xr:uid="{DE3AD765-E186-41E1-8EE2-4C66D960A135}"/>
    <cellStyle name="20% - Accent1 13 10 4 2" xfId="2875" xr:uid="{F0FB9614-FE9F-45F6-82AA-6D1E629D07D1}"/>
    <cellStyle name="20% - Accent1 13 10 5" xfId="2876" xr:uid="{C081174B-E0CB-4B1D-B013-0B93FBEBBBD1}"/>
    <cellStyle name="20% - Accent1 13 11" xfId="2877" xr:uid="{0CB4A92F-4144-4CB3-BF89-CC4CF2F7836A}"/>
    <cellStyle name="20% - Accent1 13 11 2" xfId="2878" xr:uid="{09DFD369-B495-4500-BF15-40241D3F138B}"/>
    <cellStyle name="20% - Accent1 13 11 2 2" xfId="2879" xr:uid="{B2842997-33AB-478D-A194-821B8C2494C9}"/>
    <cellStyle name="20% - Accent1 13 11 2 2 2" xfId="2880" xr:uid="{BE901C22-7DDE-4392-B3FF-D7768267D08B}"/>
    <cellStyle name="20% - Accent1 13 11 2 3" xfId="2881" xr:uid="{847397C4-EC20-4AF6-A6F5-824B60D5F44B}"/>
    <cellStyle name="20% - Accent1 13 11 3" xfId="2882" xr:uid="{16ECF58A-4E62-44F1-8D06-13B5CE0B2368}"/>
    <cellStyle name="20% - Accent1 13 11 3 2" xfId="2883" xr:uid="{6B766BBE-3F8C-4BDD-AC54-8D79C3C370C4}"/>
    <cellStyle name="20% - Accent1 13 11 4" xfId="2884" xr:uid="{0DF3BA78-0A71-484C-92DE-DF6F39DBC536}"/>
    <cellStyle name="20% - Accent1 13 11 4 2" xfId="2885" xr:uid="{4B2670C8-FBFE-481E-BE82-A1A0B9F92DA0}"/>
    <cellStyle name="20% - Accent1 13 11 5" xfId="2886" xr:uid="{6D3020D9-E026-45F0-976E-3715ED1470F6}"/>
    <cellStyle name="20% - Accent1 13 12" xfId="2887" xr:uid="{321CB540-FF65-49E6-A0D6-A8B146E63858}"/>
    <cellStyle name="20% - Accent1 13 12 2" xfId="2888" xr:uid="{1A4603FD-C653-47EC-8596-625386BCE894}"/>
    <cellStyle name="20% - Accent1 13 12 2 2" xfId="2889" xr:uid="{2BA97DF8-3AC4-47E7-BF2A-58359E357234}"/>
    <cellStyle name="20% - Accent1 13 12 2 2 2" xfId="2890" xr:uid="{B04D03A2-1B8E-4957-920C-35360E1EECCE}"/>
    <cellStyle name="20% - Accent1 13 12 2 3" xfId="2891" xr:uid="{6582FB04-E1CF-43A1-9DC9-04C1D37CD4AA}"/>
    <cellStyle name="20% - Accent1 13 12 3" xfId="2892" xr:uid="{210922AF-40E2-4D25-B9D0-2D6B790AE190}"/>
    <cellStyle name="20% - Accent1 13 12 3 2" xfId="2893" xr:uid="{7D4789A9-2206-4173-84A2-27EEDEBA859E}"/>
    <cellStyle name="20% - Accent1 13 12 4" xfId="2894" xr:uid="{F06F447A-CA0B-4D34-A1E9-8D0B9D352C72}"/>
    <cellStyle name="20% - Accent1 13 12 4 2" xfId="2895" xr:uid="{5C7B7BD9-C525-4980-AA50-469F2F3C474C}"/>
    <cellStyle name="20% - Accent1 13 12 5" xfId="2896" xr:uid="{B5433C67-C336-486F-A86E-B5F7356DBF93}"/>
    <cellStyle name="20% - Accent1 13 13" xfId="2897" xr:uid="{6AD43556-755D-4080-9F59-6AC56F0A0D93}"/>
    <cellStyle name="20% - Accent1 13 13 2" xfId="2898" xr:uid="{45D573B0-D8F9-4E1D-B68C-D36424D9FC13}"/>
    <cellStyle name="20% - Accent1 13 13 2 2" xfId="2899" xr:uid="{A95E17C5-8810-4685-BBD1-514E7EA0A2C0}"/>
    <cellStyle name="20% - Accent1 13 13 2 2 2" xfId="2900" xr:uid="{B871F3CD-52CD-49EF-92A9-9037B17A51FF}"/>
    <cellStyle name="20% - Accent1 13 13 2 3" xfId="2901" xr:uid="{58942186-E912-49EE-BBFC-157BB67FE4CC}"/>
    <cellStyle name="20% - Accent1 13 13 3" xfId="2902" xr:uid="{2B7B2D2C-16A0-49A2-BA67-93CFB17D4869}"/>
    <cellStyle name="20% - Accent1 13 13 3 2" xfId="2903" xr:uid="{E4B463E5-0431-4D99-85DF-A7F0FFADA51A}"/>
    <cellStyle name="20% - Accent1 13 13 4" xfId="2904" xr:uid="{865AD7FC-A3DC-4EE8-9425-B437EBCEB3D8}"/>
    <cellStyle name="20% - Accent1 13 13 4 2" xfId="2905" xr:uid="{8D1A3A7F-2DCF-433A-A427-524BF962A664}"/>
    <cellStyle name="20% - Accent1 13 13 5" xfId="2906" xr:uid="{DD931AA8-8C79-49FF-8FC3-B995D3F70248}"/>
    <cellStyle name="20% - Accent1 13 14" xfId="2907" xr:uid="{D819456D-3B3E-42C8-9743-9826B2318169}"/>
    <cellStyle name="20% - Accent1 13 14 2" xfId="2908" xr:uid="{D92E200A-63C1-4768-9CD9-1FF840E3B276}"/>
    <cellStyle name="20% - Accent1 13 14 2 2" xfId="2909" xr:uid="{0930A6B9-CDDE-485E-B6CE-D91E9076A392}"/>
    <cellStyle name="20% - Accent1 13 14 2 2 2" xfId="2910" xr:uid="{1BE8D621-4B02-4B0F-963D-832AA778E697}"/>
    <cellStyle name="20% - Accent1 13 14 2 3" xfId="2911" xr:uid="{D031C902-B6CC-4FAC-B83B-DD9F898F083E}"/>
    <cellStyle name="20% - Accent1 13 14 3" xfId="2912" xr:uid="{525EDBDE-8AAE-4093-86F6-C0EB68B2043D}"/>
    <cellStyle name="20% - Accent1 13 14 3 2" xfId="2913" xr:uid="{9713BBD5-0C47-4095-9E2F-184D04523376}"/>
    <cellStyle name="20% - Accent1 13 14 4" xfId="2914" xr:uid="{4152AA1E-20E6-4AA5-8198-09E1A968F5D2}"/>
    <cellStyle name="20% - Accent1 13 14 4 2" xfId="2915" xr:uid="{8C423952-EDBD-42F3-A8DF-2885B30033F5}"/>
    <cellStyle name="20% - Accent1 13 14 5" xfId="2916" xr:uid="{D199AFC0-E8EA-4FBB-B6AB-E8459ABCE43D}"/>
    <cellStyle name="20% - Accent1 13 15" xfId="2917" xr:uid="{342A9998-B7E1-4E02-8494-09936EC7CE22}"/>
    <cellStyle name="20% - Accent1 13 15 2" xfId="2918" xr:uid="{54237A07-B2F8-4851-B617-41E9F8F7D861}"/>
    <cellStyle name="20% - Accent1 13 15 2 2" xfId="2919" xr:uid="{DC1A4F27-2AC0-4C9A-9703-0DD081A2360B}"/>
    <cellStyle name="20% - Accent1 13 15 2 2 2" xfId="2920" xr:uid="{41E0186B-E413-43D0-8E66-492642DF5C7C}"/>
    <cellStyle name="20% - Accent1 13 15 2 3" xfId="2921" xr:uid="{5ED8552C-8CC1-463B-BE1D-E8572EA76B69}"/>
    <cellStyle name="20% - Accent1 13 15 3" xfId="2922" xr:uid="{0BB874C0-9EE4-4B61-BBEE-40C6F34A4DC2}"/>
    <cellStyle name="20% - Accent1 13 15 3 2" xfId="2923" xr:uid="{484B17EB-8251-4DA3-97A2-B5F153779C27}"/>
    <cellStyle name="20% - Accent1 13 15 4" xfId="2924" xr:uid="{24C4CDDD-E3D5-4554-9AA5-658AA94A7844}"/>
    <cellStyle name="20% - Accent1 13 15 4 2" xfId="2925" xr:uid="{6517E462-D035-4D2B-85FD-FE78B7023926}"/>
    <cellStyle name="20% - Accent1 13 15 5" xfId="2926" xr:uid="{E4078084-6EA6-4994-B753-19AA6D04D0E5}"/>
    <cellStyle name="20% - Accent1 13 16" xfId="2927" xr:uid="{54AF8A0B-425A-493C-B4E2-C9867E14242A}"/>
    <cellStyle name="20% - Accent1 13 16 2" xfId="2928" xr:uid="{7699A18D-0C99-42F4-A395-1F8677A4E6E4}"/>
    <cellStyle name="20% - Accent1 13 16 2 2" xfId="2929" xr:uid="{2312FA41-8BD8-4BD3-8CD2-BAC284FF4ABD}"/>
    <cellStyle name="20% - Accent1 13 16 3" xfId="2930" xr:uid="{D5F94242-5E83-4E8F-A629-C802E9D686E3}"/>
    <cellStyle name="20% - Accent1 13 17" xfId="2931" xr:uid="{CC93A9FA-E4E1-41E6-89E6-75CA8F88B272}"/>
    <cellStyle name="20% - Accent1 13 17 2" xfId="2932" xr:uid="{097DF13F-77CC-4AFD-9B13-AE7B83B9311C}"/>
    <cellStyle name="20% - Accent1 13 18" xfId="2933" xr:uid="{D43A5128-CDB8-484C-BCE0-50730B5C5AE8}"/>
    <cellStyle name="20% - Accent1 13 18 2" xfId="2934" xr:uid="{C36C6AF5-675A-458E-AB91-F67E89426BF1}"/>
    <cellStyle name="20% - Accent1 13 19" xfId="2935" xr:uid="{40D91540-B92C-497F-AD10-33872D12BBBE}"/>
    <cellStyle name="20% - Accent1 13 2" xfId="58" xr:uid="{1FFA6B59-AA97-433C-A36A-7373349DA1FF}"/>
    <cellStyle name="20% - Accent1 13 2 2" xfId="59" xr:uid="{4563BB28-727C-4D13-9636-DCE0F68237D9}"/>
    <cellStyle name="20% - Accent1 13 2 2 2" xfId="2936" xr:uid="{A0E5AFCC-BAB7-402C-B2DF-9B68454701E6}"/>
    <cellStyle name="20% - Accent1 13 2 2 2 2" xfId="2937" xr:uid="{75BCA143-7985-4DD2-88F9-A9490886601A}"/>
    <cellStyle name="20% - Accent1 13 2 2 3" xfId="2938" xr:uid="{F3D5E7FE-760A-472A-9E3B-9709DB48682E}"/>
    <cellStyle name="20% - Accent1 13 2 2 4" xfId="2939" xr:uid="{9DDFE325-1993-4301-932C-75496597F902}"/>
    <cellStyle name="20% - Accent1 13 2 3" xfId="2940" xr:uid="{C4AF4066-E000-4DB3-BED4-137C6289B4C6}"/>
    <cellStyle name="20% - Accent1 13 2 3 2" xfId="2941" xr:uid="{EE444056-1815-4B45-9826-0EF09D3EF76B}"/>
    <cellStyle name="20% - Accent1 13 2 4" xfId="2942" xr:uid="{C7667A81-6A9B-4999-82DD-FD48ECAF06CA}"/>
    <cellStyle name="20% - Accent1 13 2 4 2" xfId="2943" xr:uid="{9EFD5176-1459-4227-917E-A1807F2EE009}"/>
    <cellStyle name="20% - Accent1 13 2 5" xfId="2944" xr:uid="{302D8185-A5B4-4CDF-8916-29AB549D1BF6}"/>
    <cellStyle name="20% - Accent1 13 20" xfId="2945" xr:uid="{27FCE7A9-720B-41B8-B14A-2F673EEDF480}"/>
    <cellStyle name="20% - Accent1 13 21" xfId="2946" xr:uid="{E99E6831-DBD1-4FAA-BB0B-C91DD3B1CDC1}"/>
    <cellStyle name="20% - Accent1 13 22" xfId="2947" xr:uid="{FB4A9E09-EE2D-4797-943D-A8A15B0FA3D6}"/>
    <cellStyle name="20% - Accent1 13 23" xfId="2948" xr:uid="{9CF9E30D-B271-465B-B7ED-8F7733D3AB33}"/>
    <cellStyle name="20% - Accent1 13 24" xfId="2949" xr:uid="{E653A5D6-D4A8-47EA-AF6A-61DA58F4EA4C}"/>
    <cellStyle name="20% - Accent1 13 25" xfId="2950" xr:uid="{21F00A1C-C4AF-4D0F-B615-99BD14A4BB07}"/>
    <cellStyle name="20% - Accent1 13 26" xfId="2951" xr:uid="{931FD1DB-D97D-482F-AD4F-DA3780072BA1}"/>
    <cellStyle name="20% - Accent1 13 27" xfId="2952" xr:uid="{5D79820C-16C8-4037-BFDC-CECDB6D3A0FA}"/>
    <cellStyle name="20% - Accent1 13 28" xfId="2953" xr:uid="{7049E4EB-721E-4F39-8190-9AFDAFAC3C0C}"/>
    <cellStyle name="20% - Accent1 13 29" xfId="2954" xr:uid="{E2DA75FE-0FEA-43C3-BE4A-8359106E7BF8}"/>
    <cellStyle name="20% - Accent1 13 3" xfId="60" xr:uid="{8F9FD0F8-9197-437A-BA23-A51532E1952F}"/>
    <cellStyle name="20% - Accent1 13 3 2" xfId="2955" xr:uid="{40647A4D-E00A-4957-9831-76CB8688890F}"/>
    <cellStyle name="20% - Accent1 13 3 2 2" xfId="2956" xr:uid="{5439B01D-1C14-4EFC-8876-486165A19EFC}"/>
    <cellStyle name="20% - Accent1 13 3 2 2 2" xfId="2957" xr:uid="{9DF96F6F-0439-4A2E-BA00-809BFE52187F}"/>
    <cellStyle name="20% - Accent1 13 3 2 3" xfId="2958" xr:uid="{6B21DEA9-5173-47E8-AB90-8D3C75E1C222}"/>
    <cellStyle name="20% - Accent1 13 3 3" xfId="2959" xr:uid="{66841901-4AFD-41A6-BB36-549A7CC772FE}"/>
    <cellStyle name="20% - Accent1 13 3 3 2" xfId="2960" xr:uid="{20CB82A5-69C6-4BA3-8E1E-8B561DCEB4ED}"/>
    <cellStyle name="20% - Accent1 13 3 4" xfId="2961" xr:uid="{6BFA90D4-D15B-4BA1-98E6-4B1B4F376C4D}"/>
    <cellStyle name="20% - Accent1 13 3 4 2" xfId="2962" xr:uid="{029E32BF-AD51-40CB-AECF-0ED883790B85}"/>
    <cellStyle name="20% - Accent1 13 3 5" xfId="2963" xr:uid="{403A1771-92D3-4BFF-B1A8-E13D3FF682CD}"/>
    <cellStyle name="20% - Accent1 13 3 6" xfId="2964" xr:uid="{20F44B9C-B59D-4B89-B0F4-29FDEB593791}"/>
    <cellStyle name="20% - Accent1 13 4" xfId="2965" xr:uid="{37A7F290-A0CC-49CD-82FA-FB763F3B6142}"/>
    <cellStyle name="20% - Accent1 13 4 2" xfId="2966" xr:uid="{5AFDF146-87A5-48C7-838E-925EDE8E5193}"/>
    <cellStyle name="20% - Accent1 13 4 2 2" xfId="2967" xr:uid="{6500E4E4-28A7-4685-9CFF-8AB0F44FCA3D}"/>
    <cellStyle name="20% - Accent1 13 4 2 2 2" xfId="2968" xr:uid="{AC3074B6-3C48-42C2-B578-0D5A48E0DE01}"/>
    <cellStyle name="20% - Accent1 13 4 2 3" xfId="2969" xr:uid="{082A3CFC-E6C1-4970-AE88-5F54381BB650}"/>
    <cellStyle name="20% - Accent1 13 4 3" xfId="2970" xr:uid="{C4DE9389-E800-42AD-A487-34AF1629F1AC}"/>
    <cellStyle name="20% - Accent1 13 4 3 2" xfId="2971" xr:uid="{2905C6E4-B0FD-45C0-88C1-31C80A316765}"/>
    <cellStyle name="20% - Accent1 13 4 4" xfId="2972" xr:uid="{A73D30BF-3594-4E10-92C4-73139DBE5DB3}"/>
    <cellStyle name="20% - Accent1 13 4 4 2" xfId="2973" xr:uid="{7BBB9914-D315-4487-8353-B7ADA63D36F7}"/>
    <cellStyle name="20% - Accent1 13 4 5" xfId="2974" xr:uid="{75C6378B-8FF1-4F26-AC34-28DF99796D64}"/>
    <cellStyle name="20% - Accent1 13 5" xfId="2975" xr:uid="{DA1D066D-0B26-45D2-9E85-128BD1D3E5FB}"/>
    <cellStyle name="20% - Accent1 13 5 2" xfId="2976" xr:uid="{6FEFF871-05FB-4E97-8465-87AA614F5B2D}"/>
    <cellStyle name="20% - Accent1 13 5 2 2" xfId="2977" xr:uid="{406FAAF2-6ECF-4DC6-AD58-757338A61DEC}"/>
    <cellStyle name="20% - Accent1 13 5 2 2 2" xfId="2978" xr:uid="{45E604EE-DD53-40AF-BFAF-F024AB62454E}"/>
    <cellStyle name="20% - Accent1 13 5 2 3" xfId="2979" xr:uid="{B137726F-4EDD-4170-8762-4603A45B88D0}"/>
    <cellStyle name="20% - Accent1 13 5 3" xfId="2980" xr:uid="{BF8D27F2-D951-43FC-BE54-E2B28E8FE0E1}"/>
    <cellStyle name="20% - Accent1 13 5 3 2" xfId="2981" xr:uid="{4166E7BC-D5A2-490F-AC6B-A51BB9C8FDC1}"/>
    <cellStyle name="20% - Accent1 13 5 4" xfId="2982" xr:uid="{3C9F9F9A-C6CC-48B7-BFEB-2ABE784E3075}"/>
    <cellStyle name="20% - Accent1 13 5 4 2" xfId="2983" xr:uid="{8CDE5805-F236-4BA8-93E2-3D0647CF3CDF}"/>
    <cellStyle name="20% - Accent1 13 5 5" xfId="2984" xr:uid="{30018021-CD77-4B5D-8BC5-F10FDC8E278C}"/>
    <cellStyle name="20% - Accent1 13 6" xfId="2985" xr:uid="{3937A5BA-4CDF-427A-9361-4440D6C1D4FE}"/>
    <cellStyle name="20% - Accent1 13 6 2" xfId="2986" xr:uid="{2FCE6AC9-0F7D-48F7-8C67-CA5A2F15E68B}"/>
    <cellStyle name="20% - Accent1 13 6 2 2" xfId="2987" xr:uid="{2A9DF284-4433-461D-B2D0-E01DA54CE606}"/>
    <cellStyle name="20% - Accent1 13 6 2 2 2" xfId="2988" xr:uid="{9835E20E-1E58-4D19-851F-F77B8603A08A}"/>
    <cellStyle name="20% - Accent1 13 6 2 3" xfId="2989" xr:uid="{CDCFCAE6-E4F7-41CA-AAE8-C1E0180EE79F}"/>
    <cellStyle name="20% - Accent1 13 6 3" xfId="2990" xr:uid="{C02D916E-5A83-4E36-BB0A-4781266B475D}"/>
    <cellStyle name="20% - Accent1 13 6 3 2" xfId="2991" xr:uid="{16D1C2C4-5C40-41C7-99E9-98316C83BA38}"/>
    <cellStyle name="20% - Accent1 13 6 4" xfId="2992" xr:uid="{4DD1A8DA-9F3A-4E84-9637-D7B8E38D1A78}"/>
    <cellStyle name="20% - Accent1 13 6 4 2" xfId="2993" xr:uid="{461240B0-BBCD-4539-87AD-D16ECC1376AF}"/>
    <cellStyle name="20% - Accent1 13 6 5" xfId="2994" xr:uid="{CD796335-6A25-4500-82D8-DFB3A382F5ED}"/>
    <cellStyle name="20% - Accent1 13 7" xfId="2995" xr:uid="{2DCE72D3-60A9-4CDD-92BF-D8699053EA49}"/>
    <cellStyle name="20% - Accent1 13 7 2" xfId="2996" xr:uid="{96CAF4E3-7595-4EC4-98BD-A2F0F31CEEA0}"/>
    <cellStyle name="20% - Accent1 13 7 2 2" xfId="2997" xr:uid="{5CA59579-ABC9-4F43-ACF6-4E6471F0328B}"/>
    <cellStyle name="20% - Accent1 13 7 2 2 2" xfId="2998" xr:uid="{F59B9E70-98F7-4E0F-9690-6C3CB4DF4D87}"/>
    <cellStyle name="20% - Accent1 13 7 2 3" xfId="2999" xr:uid="{8E73832F-2098-4838-91E9-7AA88FC961EF}"/>
    <cellStyle name="20% - Accent1 13 7 3" xfId="3000" xr:uid="{239A41B1-C270-4180-B307-E43BCEF914EC}"/>
    <cellStyle name="20% - Accent1 13 7 3 2" xfId="3001" xr:uid="{54F2F948-F075-4185-81EE-8EADC89D7395}"/>
    <cellStyle name="20% - Accent1 13 7 4" xfId="3002" xr:uid="{A942ECEC-5F89-4615-9DCF-0F063490B5D8}"/>
    <cellStyle name="20% - Accent1 13 7 4 2" xfId="3003" xr:uid="{B00495E2-4C4C-44F0-BB21-651103FCE2BA}"/>
    <cellStyle name="20% - Accent1 13 7 5" xfId="3004" xr:uid="{4DFE8809-1EA7-413A-B00D-62A015E8096E}"/>
    <cellStyle name="20% - Accent1 13 8" xfId="3005" xr:uid="{82D2DE91-6EA8-495C-9BFC-5D39FF6CEC2C}"/>
    <cellStyle name="20% - Accent1 13 8 2" xfId="3006" xr:uid="{B7AE8DAF-7AB0-4596-BF3F-C4CFFF88FAD3}"/>
    <cellStyle name="20% - Accent1 13 8 2 2" xfId="3007" xr:uid="{AE283628-58BF-4A27-B8DF-8FF29E2224D8}"/>
    <cellStyle name="20% - Accent1 13 8 2 2 2" xfId="3008" xr:uid="{E99CE926-146C-4CB5-B2D6-A4523BF62A0E}"/>
    <cellStyle name="20% - Accent1 13 8 2 3" xfId="3009" xr:uid="{8377CF42-7563-4007-96DD-491BCBF81845}"/>
    <cellStyle name="20% - Accent1 13 8 3" xfId="3010" xr:uid="{58272658-A76B-418E-A427-07089E2CF146}"/>
    <cellStyle name="20% - Accent1 13 8 3 2" xfId="3011" xr:uid="{75F5D518-3D86-479E-B302-AA42DACCF4D4}"/>
    <cellStyle name="20% - Accent1 13 8 4" xfId="3012" xr:uid="{A63E7639-DD7B-4CA1-AAE1-FF53CA9CCD4E}"/>
    <cellStyle name="20% - Accent1 13 8 4 2" xfId="3013" xr:uid="{083E2324-E75D-4B7D-A89B-7C4F8DDC1E77}"/>
    <cellStyle name="20% - Accent1 13 8 5" xfId="3014" xr:uid="{6E336EA7-B59B-478A-88B8-3BD70AD4628F}"/>
    <cellStyle name="20% - Accent1 13 9" xfId="3015" xr:uid="{F2329AB9-48A1-411C-A715-EE34609F21AD}"/>
    <cellStyle name="20% - Accent1 13 9 2" xfId="3016" xr:uid="{3FA14877-355E-44B5-82DF-C91501475F7A}"/>
    <cellStyle name="20% - Accent1 13 9 2 2" xfId="3017" xr:uid="{A09C603A-C8E7-465C-8FE0-41BEC6D8BFE1}"/>
    <cellStyle name="20% - Accent1 13 9 2 2 2" xfId="3018" xr:uid="{EB282958-74F0-4FAD-8AD2-9599D2A60864}"/>
    <cellStyle name="20% - Accent1 13 9 2 3" xfId="3019" xr:uid="{E2DE4C19-A3C7-4A02-8192-6A5C23464DC0}"/>
    <cellStyle name="20% - Accent1 13 9 3" xfId="3020" xr:uid="{F4D155FF-DD1C-4D46-A3ED-A92EEF7D7538}"/>
    <cellStyle name="20% - Accent1 13 9 3 2" xfId="3021" xr:uid="{DE36D594-86E0-460F-A4D3-210DDB589812}"/>
    <cellStyle name="20% - Accent1 13 9 4" xfId="3022" xr:uid="{D12C63A5-657D-428C-81AF-B95CC5764BFD}"/>
    <cellStyle name="20% - Accent1 13 9 4 2" xfId="3023" xr:uid="{DEB35D84-7AD2-4E31-A96D-0BDA5ED0AD95}"/>
    <cellStyle name="20% - Accent1 13 9 5" xfId="3024" xr:uid="{8D43EC68-9CB3-4362-974C-10554C574B74}"/>
    <cellStyle name="20% - Accent1 14" xfId="61" xr:uid="{D044CABF-7342-4C72-9A54-085F7101A91B}"/>
    <cellStyle name="20% - Accent1 14 10" xfId="3025" xr:uid="{E7494DC1-3689-4BB7-AFB4-9B7A09BF26F9}"/>
    <cellStyle name="20% - Accent1 14 10 2" xfId="3026" xr:uid="{114338EB-568D-4467-AE4D-3612EA9551F1}"/>
    <cellStyle name="20% - Accent1 14 10 2 2" xfId="3027" xr:uid="{1680A5B4-1201-4F70-97B0-B494AD0C6E3B}"/>
    <cellStyle name="20% - Accent1 14 10 2 2 2" xfId="3028" xr:uid="{EA0AE4AD-1BD5-4FFF-91ED-8F5EDFCCEB25}"/>
    <cellStyle name="20% - Accent1 14 10 2 3" xfId="3029" xr:uid="{10CEE9C2-4802-4BE8-BA05-E709E1BE30D4}"/>
    <cellStyle name="20% - Accent1 14 10 3" xfId="3030" xr:uid="{E47698E2-609D-4C0C-A9D9-6A001527818F}"/>
    <cellStyle name="20% - Accent1 14 10 3 2" xfId="3031" xr:uid="{B3F18AC7-3E9C-4B05-9476-9F0955156CE1}"/>
    <cellStyle name="20% - Accent1 14 10 4" xfId="3032" xr:uid="{05DE97F1-DA06-4A79-9476-AC2F3CF14992}"/>
    <cellStyle name="20% - Accent1 14 10 4 2" xfId="3033" xr:uid="{9433E89D-DE26-4E3F-AF89-C24D200D5AA7}"/>
    <cellStyle name="20% - Accent1 14 10 5" xfId="3034" xr:uid="{77DEC3AE-B3FA-48C3-940E-25828DD92B59}"/>
    <cellStyle name="20% - Accent1 14 11" xfId="3035" xr:uid="{EF78F9DC-D425-4B13-ABEB-4E586C4B5288}"/>
    <cellStyle name="20% - Accent1 14 11 2" xfId="3036" xr:uid="{688C0169-A181-4F2E-BAFA-A25F9F4C20C5}"/>
    <cellStyle name="20% - Accent1 14 11 2 2" xfId="3037" xr:uid="{A92FFA60-C12D-47E8-BD86-761D8D8DA337}"/>
    <cellStyle name="20% - Accent1 14 11 2 2 2" xfId="3038" xr:uid="{644A6A1E-FCA4-4BCD-8CCA-70FF538ADF02}"/>
    <cellStyle name="20% - Accent1 14 11 2 3" xfId="3039" xr:uid="{74130B91-3E90-4910-A966-F237C7194754}"/>
    <cellStyle name="20% - Accent1 14 11 3" xfId="3040" xr:uid="{30769126-2BDD-40B8-8050-1C06C5F4C65A}"/>
    <cellStyle name="20% - Accent1 14 11 3 2" xfId="3041" xr:uid="{6D054072-EAF1-4238-9645-B2DAA664805F}"/>
    <cellStyle name="20% - Accent1 14 11 4" xfId="3042" xr:uid="{6F78AB5D-4B1D-4AB0-B6A6-B2CA3AB438D1}"/>
    <cellStyle name="20% - Accent1 14 11 4 2" xfId="3043" xr:uid="{889195C8-E1DF-4B36-B181-CBB5F6D20E96}"/>
    <cellStyle name="20% - Accent1 14 11 5" xfId="3044" xr:uid="{114A0D52-5E35-48D5-B20B-3E98A200332A}"/>
    <cellStyle name="20% - Accent1 14 12" xfId="3045" xr:uid="{A4A38C73-F670-4CE1-B66D-0FAFBF754F52}"/>
    <cellStyle name="20% - Accent1 14 12 2" xfId="3046" xr:uid="{3AF3A04C-C0CC-42B2-A011-79D467671B74}"/>
    <cellStyle name="20% - Accent1 14 12 2 2" xfId="3047" xr:uid="{E3F0BCB4-423F-4884-9A2F-14BFCFE47464}"/>
    <cellStyle name="20% - Accent1 14 12 2 2 2" xfId="3048" xr:uid="{5DCF0310-58C8-4554-B0A0-41C309A20CE8}"/>
    <cellStyle name="20% - Accent1 14 12 2 3" xfId="3049" xr:uid="{8648448A-BF08-426F-85DD-80BD7DCFF077}"/>
    <cellStyle name="20% - Accent1 14 12 3" xfId="3050" xr:uid="{ACFEBD2A-7F8E-4FAE-9FCF-2E55C5BE818E}"/>
    <cellStyle name="20% - Accent1 14 12 3 2" xfId="3051" xr:uid="{D6BF1FC6-A434-48B6-BC09-ADC19C1C06E4}"/>
    <cellStyle name="20% - Accent1 14 12 4" xfId="3052" xr:uid="{CBF11876-F151-4C0F-A695-5F7234419137}"/>
    <cellStyle name="20% - Accent1 14 12 4 2" xfId="3053" xr:uid="{11551B69-127C-4058-A6BC-9B87AC13A354}"/>
    <cellStyle name="20% - Accent1 14 12 5" xfId="3054" xr:uid="{6D1E50B2-440C-45E7-9D12-3D3E47ED13FF}"/>
    <cellStyle name="20% - Accent1 14 13" xfId="3055" xr:uid="{90A1C509-32C8-4C42-9F95-C95A7EBB9429}"/>
    <cellStyle name="20% - Accent1 14 13 2" xfId="3056" xr:uid="{D58DF80D-88A4-46F4-A767-D3CC59954C63}"/>
    <cellStyle name="20% - Accent1 14 13 2 2" xfId="3057" xr:uid="{6EE017F8-5CC3-4345-8B83-AD17F6C56498}"/>
    <cellStyle name="20% - Accent1 14 13 2 2 2" xfId="3058" xr:uid="{B8BB4ADD-A54E-4414-8776-E24921AEF0B3}"/>
    <cellStyle name="20% - Accent1 14 13 2 3" xfId="3059" xr:uid="{DAEC90B3-7A31-4670-AF4E-3BB8FFF1F6B5}"/>
    <cellStyle name="20% - Accent1 14 13 3" xfId="3060" xr:uid="{E1BB968F-3EB4-4AF2-97E1-01C7CC70BF2D}"/>
    <cellStyle name="20% - Accent1 14 13 3 2" xfId="3061" xr:uid="{83FFFAA2-D120-41C3-AA53-43A67AB21D1E}"/>
    <cellStyle name="20% - Accent1 14 13 4" xfId="3062" xr:uid="{0B9D80C3-98DC-405E-AD9B-F589C63F559A}"/>
    <cellStyle name="20% - Accent1 14 13 4 2" xfId="3063" xr:uid="{197AA066-9393-403D-A397-B01EF3A3C5E6}"/>
    <cellStyle name="20% - Accent1 14 13 5" xfId="3064" xr:uid="{3B6BD3EA-47A3-4BE9-B4B3-2FB35E6FE8F9}"/>
    <cellStyle name="20% - Accent1 14 14" xfId="3065" xr:uid="{6E2A7A23-03CE-4A04-868B-D21A38D8D0BC}"/>
    <cellStyle name="20% - Accent1 14 14 2" xfId="3066" xr:uid="{02CF35A9-A173-441A-BD5F-FB1188AAF291}"/>
    <cellStyle name="20% - Accent1 14 14 2 2" xfId="3067" xr:uid="{17C714FE-7815-47B7-A964-36EA659AE2FD}"/>
    <cellStyle name="20% - Accent1 14 14 2 2 2" xfId="3068" xr:uid="{B7E1C378-BC34-49E1-9794-15BCB4C951DE}"/>
    <cellStyle name="20% - Accent1 14 14 2 3" xfId="3069" xr:uid="{FAEB90CB-AD38-4059-A6AF-E7474197ACC6}"/>
    <cellStyle name="20% - Accent1 14 14 3" xfId="3070" xr:uid="{6F92B56D-CB2F-4F77-91C4-34B30A81E43F}"/>
    <cellStyle name="20% - Accent1 14 14 3 2" xfId="3071" xr:uid="{CC213F35-E3CD-4833-87FC-B13009AA66C0}"/>
    <cellStyle name="20% - Accent1 14 14 4" xfId="3072" xr:uid="{2462FE8F-C96C-499C-B2B7-4A6417E1F216}"/>
    <cellStyle name="20% - Accent1 14 14 4 2" xfId="3073" xr:uid="{97E64FA1-0F54-4DDD-B294-C7594B30CABB}"/>
    <cellStyle name="20% - Accent1 14 14 5" xfId="3074" xr:uid="{5222B030-5E47-4998-893A-D0EF3E9676D4}"/>
    <cellStyle name="20% - Accent1 14 15" xfId="3075" xr:uid="{97D20DA0-3DB5-4A83-822E-73C7B11A51DB}"/>
    <cellStyle name="20% - Accent1 14 15 2" xfId="3076" xr:uid="{805E211D-37C2-42D5-A730-B1242AF6A685}"/>
    <cellStyle name="20% - Accent1 14 15 2 2" xfId="3077" xr:uid="{9F9804A4-9082-4591-9B93-8EA89D114E51}"/>
    <cellStyle name="20% - Accent1 14 15 2 2 2" xfId="3078" xr:uid="{EB1A26E2-2F2B-4598-8C78-8FF882342BEE}"/>
    <cellStyle name="20% - Accent1 14 15 2 3" xfId="3079" xr:uid="{2F26AF05-E430-4A11-B485-348DA78C76B0}"/>
    <cellStyle name="20% - Accent1 14 15 3" xfId="3080" xr:uid="{11362850-90F3-4E47-A752-BCAF4785BAA8}"/>
    <cellStyle name="20% - Accent1 14 15 3 2" xfId="3081" xr:uid="{2ED39EE0-DD18-4790-8103-71B5A96D0084}"/>
    <cellStyle name="20% - Accent1 14 15 4" xfId="3082" xr:uid="{C56FA0D2-5CA9-458F-9212-DDE5FBCEF8D1}"/>
    <cellStyle name="20% - Accent1 14 15 4 2" xfId="3083" xr:uid="{6758F673-ADC2-4E8B-B5C5-2045FF81E80C}"/>
    <cellStyle name="20% - Accent1 14 15 5" xfId="3084" xr:uid="{278B848E-4C88-4877-AABA-8796AB812B76}"/>
    <cellStyle name="20% - Accent1 14 16" xfId="3085" xr:uid="{8CE0BAB4-F1AB-45CE-9375-84439576FD73}"/>
    <cellStyle name="20% - Accent1 14 16 2" xfId="3086" xr:uid="{6B4C1244-CE4B-45A9-8E05-E6F03CD524F8}"/>
    <cellStyle name="20% - Accent1 14 16 2 2" xfId="3087" xr:uid="{FA1903FD-7B49-4630-9B69-186F7038C854}"/>
    <cellStyle name="20% - Accent1 14 16 3" xfId="3088" xr:uid="{549998A5-3F34-4BF8-892A-8ACB46CD8739}"/>
    <cellStyle name="20% - Accent1 14 17" xfId="3089" xr:uid="{47B72D2D-C340-449D-B180-3D6314E60E27}"/>
    <cellStyle name="20% - Accent1 14 17 2" xfId="3090" xr:uid="{55D4A71E-1852-476D-908B-04EC57753BF6}"/>
    <cellStyle name="20% - Accent1 14 18" xfId="3091" xr:uid="{2ADE0074-DA1C-486E-B01B-9F2091A8AE83}"/>
    <cellStyle name="20% - Accent1 14 18 2" xfId="3092" xr:uid="{1BF4950F-60A1-4003-B4AE-39C98FF3905A}"/>
    <cellStyle name="20% - Accent1 14 19" xfId="3093" xr:uid="{FA533B5D-B9AA-4935-882A-4204BF28DCFF}"/>
    <cellStyle name="20% - Accent1 14 2" xfId="3094" xr:uid="{665D1D66-E53E-43F8-BE8E-A886983D10DA}"/>
    <cellStyle name="20% - Accent1 14 2 2" xfId="3095" xr:uid="{8D28872C-53A7-403F-BB30-9D4655F6253F}"/>
    <cellStyle name="20% - Accent1 14 2 2 2" xfId="3096" xr:uid="{E7D128F9-33C2-4F15-B5D8-68905F8D419F}"/>
    <cellStyle name="20% - Accent1 14 2 2 2 2" xfId="3097" xr:uid="{86C12F54-9165-4589-BFF8-D8662AA2BA71}"/>
    <cellStyle name="20% - Accent1 14 2 2 3" xfId="3098" xr:uid="{2F21E7E4-D26E-4B65-8EA2-719806267895}"/>
    <cellStyle name="20% - Accent1 14 2 3" xfId="3099" xr:uid="{00889A51-98A4-4B66-96AD-A433364A8A1A}"/>
    <cellStyle name="20% - Accent1 14 2 3 2" xfId="3100" xr:uid="{BF668DE9-C511-4EB1-AD5B-6E9EC218FF4C}"/>
    <cellStyle name="20% - Accent1 14 2 4" xfId="3101" xr:uid="{0A3A0E8B-55D4-4CD1-9FE8-1FA7CCE6B5E8}"/>
    <cellStyle name="20% - Accent1 14 2 4 2" xfId="3102" xr:uid="{0BE36060-6271-41EE-B472-4959F9EA7174}"/>
    <cellStyle name="20% - Accent1 14 2 5" xfId="3103" xr:uid="{2716137F-710C-468E-BB8F-A288E285B8BE}"/>
    <cellStyle name="20% - Accent1 14 20" xfId="3104" xr:uid="{61E13FEB-FE9C-48CE-B9B1-970FEBE83003}"/>
    <cellStyle name="20% - Accent1 14 21" xfId="3105" xr:uid="{6B899F55-BBA6-4400-AA4A-7AFEB073515A}"/>
    <cellStyle name="20% - Accent1 14 22" xfId="3106" xr:uid="{07B848B4-343A-4F51-868E-395A6B10AB88}"/>
    <cellStyle name="20% - Accent1 14 23" xfId="3107" xr:uid="{97636834-5D69-497E-8E43-DB6D6C745124}"/>
    <cellStyle name="20% - Accent1 14 24" xfId="3108" xr:uid="{A113A33D-2D54-48EE-B55F-32A29D435147}"/>
    <cellStyle name="20% - Accent1 14 25" xfId="3109" xr:uid="{BDE6AF56-0017-4A1A-B536-F18D3031E042}"/>
    <cellStyle name="20% - Accent1 14 26" xfId="3110" xr:uid="{FB21915B-FA22-407E-81EC-270C51255E55}"/>
    <cellStyle name="20% - Accent1 14 27" xfId="3111" xr:uid="{EF2F4E61-BD85-4D56-8230-BBC5B5EE6E53}"/>
    <cellStyle name="20% - Accent1 14 28" xfId="3112" xr:uid="{1F635DD1-6940-4ADC-B540-2B78CE695960}"/>
    <cellStyle name="20% - Accent1 14 29" xfId="3113" xr:uid="{D48F5667-65D2-49C4-BE15-AF7A9767AD98}"/>
    <cellStyle name="20% - Accent1 14 3" xfId="3114" xr:uid="{B3F58022-4006-4B2B-9326-0BFAE15B6C80}"/>
    <cellStyle name="20% - Accent1 14 3 2" xfId="3115" xr:uid="{4C789B12-0D0C-43BD-A6B5-54AFE5957AAE}"/>
    <cellStyle name="20% - Accent1 14 3 2 2" xfId="3116" xr:uid="{974347C1-040E-4554-80A1-5494E242B51A}"/>
    <cellStyle name="20% - Accent1 14 3 2 2 2" xfId="3117" xr:uid="{DF98F459-C1C7-4F9D-8E9C-67099B9C8ED7}"/>
    <cellStyle name="20% - Accent1 14 3 2 3" xfId="3118" xr:uid="{870AEB0F-8FBE-40EC-8BD8-11284179B4CF}"/>
    <cellStyle name="20% - Accent1 14 3 3" xfId="3119" xr:uid="{8E5F718E-A8D9-4241-807F-2C529930DF63}"/>
    <cellStyle name="20% - Accent1 14 3 3 2" xfId="3120" xr:uid="{A0B46DC4-1708-4F96-ACAF-D71A516F8AC9}"/>
    <cellStyle name="20% - Accent1 14 3 4" xfId="3121" xr:uid="{B1F6BC86-1D29-4AD3-9433-C41131E53575}"/>
    <cellStyle name="20% - Accent1 14 3 4 2" xfId="3122" xr:uid="{C90E32DA-417D-4DC2-BE8D-F53900F969FA}"/>
    <cellStyle name="20% - Accent1 14 3 5" xfId="3123" xr:uid="{7AE3CA80-0DCE-43C4-AF40-B1DF895D7E67}"/>
    <cellStyle name="20% - Accent1 14 30" xfId="3124" xr:uid="{ADDE066D-99FF-46A4-9EC0-1AFCE4B2E327}"/>
    <cellStyle name="20% - Accent1 14 4" xfId="3125" xr:uid="{ACEB5444-C770-4C3C-9E4D-11917A5B23A5}"/>
    <cellStyle name="20% - Accent1 14 4 2" xfId="3126" xr:uid="{DF250278-A8DD-43EF-9A07-50D15E97084E}"/>
    <cellStyle name="20% - Accent1 14 4 2 2" xfId="3127" xr:uid="{02DE3928-5545-4DD1-9BC1-EBC368F4A922}"/>
    <cellStyle name="20% - Accent1 14 4 2 2 2" xfId="3128" xr:uid="{14D9C8A9-3264-4B55-B51C-CDE00DA5164A}"/>
    <cellStyle name="20% - Accent1 14 4 2 3" xfId="3129" xr:uid="{4F990484-515D-4270-BA34-D46976EA06E4}"/>
    <cellStyle name="20% - Accent1 14 4 3" xfId="3130" xr:uid="{3F19E4D8-D40F-41CB-BF3A-3C41CC0612B5}"/>
    <cellStyle name="20% - Accent1 14 4 3 2" xfId="3131" xr:uid="{CBE5DC07-C48E-45D3-875C-3B7237A02192}"/>
    <cellStyle name="20% - Accent1 14 4 4" xfId="3132" xr:uid="{153634C6-8F58-4F5C-B332-5132ED18415C}"/>
    <cellStyle name="20% - Accent1 14 4 4 2" xfId="3133" xr:uid="{B454B1E0-4C72-48E9-BF28-11D3782ECF1C}"/>
    <cellStyle name="20% - Accent1 14 4 5" xfId="3134" xr:uid="{700A7040-BE7A-4AE5-9D05-AEC065F02538}"/>
    <cellStyle name="20% - Accent1 14 5" xfId="3135" xr:uid="{C3951228-5098-4711-8101-60D3AFE315BB}"/>
    <cellStyle name="20% - Accent1 14 5 2" xfId="3136" xr:uid="{DE8BFF23-8A9D-4332-9080-8E15FF1FA6C7}"/>
    <cellStyle name="20% - Accent1 14 5 2 2" xfId="3137" xr:uid="{6A9D575F-3012-4757-8DA8-D4E9EB09A5EB}"/>
    <cellStyle name="20% - Accent1 14 5 2 2 2" xfId="3138" xr:uid="{4DCB3A63-861A-4793-A67A-70B602E2A697}"/>
    <cellStyle name="20% - Accent1 14 5 2 3" xfId="3139" xr:uid="{92F3A371-53A4-4C87-845A-29D819812002}"/>
    <cellStyle name="20% - Accent1 14 5 3" xfId="3140" xr:uid="{8ADA48ED-5181-462F-B110-02BD19472622}"/>
    <cellStyle name="20% - Accent1 14 5 3 2" xfId="3141" xr:uid="{7EE63DEB-A2B4-40EA-B86C-B3DDBAF5B1B8}"/>
    <cellStyle name="20% - Accent1 14 5 4" xfId="3142" xr:uid="{6175BDAC-D7CE-4628-A019-C4B88C7EF53A}"/>
    <cellStyle name="20% - Accent1 14 5 4 2" xfId="3143" xr:uid="{C277D110-8F22-42C0-A717-2F413FF08E1D}"/>
    <cellStyle name="20% - Accent1 14 5 5" xfId="3144" xr:uid="{855401DF-08DA-42D4-8D7F-01B094ED16AF}"/>
    <cellStyle name="20% - Accent1 14 6" xfId="3145" xr:uid="{521D2D54-25B5-4C04-805A-E0BE3C96E32D}"/>
    <cellStyle name="20% - Accent1 14 6 2" xfId="3146" xr:uid="{4C1A0B92-12EE-4596-BCCE-0371F2E815F0}"/>
    <cellStyle name="20% - Accent1 14 6 2 2" xfId="3147" xr:uid="{D1ECAD5C-A42B-4F0B-903F-9E3ABA0CA6C3}"/>
    <cellStyle name="20% - Accent1 14 6 2 2 2" xfId="3148" xr:uid="{55A32D40-9B6E-41CE-B8EA-8CB0F70354CE}"/>
    <cellStyle name="20% - Accent1 14 6 2 3" xfId="3149" xr:uid="{321D1D49-DE5D-457A-A507-3CF52F8ECD12}"/>
    <cellStyle name="20% - Accent1 14 6 3" xfId="3150" xr:uid="{D96D45C2-2509-4F17-A561-EDA41E949C09}"/>
    <cellStyle name="20% - Accent1 14 6 3 2" xfId="3151" xr:uid="{7436B40E-3803-439C-BE03-C0A7ACA58BC6}"/>
    <cellStyle name="20% - Accent1 14 6 4" xfId="3152" xr:uid="{3FA37ACB-EFE6-40CC-8194-6D468FA5E242}"/>
    <cellStyle name="20% - Accent1 14 6 4 2" xfId="3153" xr:uid="{179A4295-F440-4FC9-8A8E-C55B7A097035}"/>
    <cellStyle name="20% - Accent1 14 6 5" xfId="3154" xr:uid="{6F7DD88A-F077-456B-BEA7-DC63960F8431}"/>
    <cellStyle name="20% - Accent1 14 7" xfId="3155" xr:uid="{FDE6A58B-634F-418B-B163-EA2B9FF678BD}"/>
    <cellStyle name="20% - Accent1 14 7 2" xfId="3156" xr:uid="{1AA6B690-13C2-40E5-B158-BB70E54EB77F}"/>
    <cellStyle name="20% - Accent1 14 7 2 2" xfId="3157" xr:uid="{99D552D0-738F-4765-9611-2FB991163843}"/>
    <cellStyle name="20% - Accent1 14 7 2 2 2" xfId="3158" xr:uid="{0C3B5684-7440-4445-AC87-56F6628DA29E}"/>
    <cellStyle name="20% - Accent1 14 7 2 3" xfId="3159" xr:uid="{BC0EDDF3-D417-4817-9D45-49BAE60C3E96}"/>
    <cellStyle name="20% - Accent1 14 7 3" xfId="3160" xr:uid="{59FA8B7C-72A6-4131-A6A5-6817C83F6690}"/>
    <cellStyle name="20% - Accent1 14 7 3 2" xfId="3161" xr:uid="{B7B7A6EB-6819-4E6D-95E5-B563F77F3B79}"/>
    <cellStyle name="20% - Accent1 14 7 4" xfId="3162" xr:uid="{CA81840A-0398-4602-9F86-BBDA9459F586}"/>
    <cellStyle name="20% - Accent1 14 7 4 2" xfId="3163" xr:uid="{1F0C24EF-9D2C-4EE7-A773-23BE1F8D2399}"/>
    <cellStyle name="20% - Accent1 14 7 5" xfId="3164" xr:uid="{B5AC4D78-84FE-4E28-819B-888366C3D478}"/>
    <cellStyle name="20% - Accent1 14 8" xfId="3165" xr:uid="{426027A4-6047-48A4-A0C6-81A141AC80D8}"/>
    <cellStyle name="20% - Accent1 14 8 2" xfId="3166" xr:uid="{11992DD0-65C0-439A-A3B5-6BE93B50B99F}"/>
    <cellStyle name="20% - Accent1 14 8 2 2" xfId="3167" xr:uid="{6BBD46D0-D3AF-4B0D-9467-AEB54CEE5E72}"/>
    <cellStyle name="20% - Accent1 14 8 2 2 2" xfId="3168" xr:uid="{66FAF89D-794D-44D2-A356-F42700190EC6}"/>
    <cellStyle name="20% - Accent1 14 8 2 3" xfId="3169" xr:uid="{C4C31824-9B1E-40B6-86E8-FBC6BBC44131}"/>
    <cellStyle name="20% - Accent1 14 8 3" xfId="3170" xr:uid="{BB646DFB-CCC0-48FE-B150-3C47258FE696}"/>
    <cellStyle name="20% - Accent1 14 8 3 2" xfId="3171" xr:uid="{968ADC97-A1CC-4A39-A9C8-D9794F12B520}"/>
    <cellStyle name="20% - Accent1 14 8 4" xfId="3172" xr:uid="{D76E6436-D9D8-477C-82B4-927C768691ED}"/>
    <cellStyle name="20% - Accent1 14 8 4 2" xfId="3173" xr:uid="{73BA0677-47A2-478C-8D2B-8534EF8725E7}"/>
    <cellStyle name="20% - Accent1 14 8 5" xfId="3174" xr:uid="{528577CC-6332-449F-B2A0-9D3AEEF0FC8A}"/>
    <cellStyle name="20% - Accent1 14 9" xfId="3175" xr:uid="{FA2E7B05-1389-4935-AEEB-47E16507EC9E}"/>
    <cellStyle name="20% - Accent1 14 9 2" xfId="3176" xr:uid="{3405E2C7-C0E0-4D9F-9C25-C7797017BD44}"/>
    <cellStyle name="20% - Accent1 14 9 2 2" xfId="3177" xr:uid="{CE7F2C5D-EB79-4A0E-B76F-FDDD20389013}"/>
    <cellStyle name="20% - Accent1 14 9 2 2 2" xfId="3178" xr:uid="{76346553-7CF0-49B9-884F-F85127B6F377}"/>
    <cellStyle name="20% - Accent1 14 9 2 3" xfId="3179" xr:uid="{BFD54CD7-326D-4376-A1C4-B9215E025BC2}"/>
    <cellStyle name="20% - Accent1 14 9 3" xfId="3180" xr:uid="{FA20987A-A279-42DC-8E6A-571225B9718F}"/>
    <cellStyle name="20% - Accent1 14 9 3 2" xfId="3181" xr:uid="{A974D372-94CB-4ADA-8934-7209BD752E81}"/>
    <cellStyle name="20% - Accent1 14 9 4" xfId="3182" xr:uid="{D5D7C891-2E98-49DE-9A03-4355EAD42823}"/>
    <cellStyle name="20% - Accent1 14 9 4 2" xfId="3183" xr:uid="{E05F331D-7BCB-4333-BD51-FDE3AA1BCD0E}"/>
    <cellStyle name="20% - Accent1 14 9 5" xfId="3184" xr:uid="{14B64D63-0EEF-42E2-B531-4EB2CC01A4C5}"/>
    <cellStyle name="20% - Accent1 15" xfId="3185" xr:uid="{2DEC95F9-14FC-4959-8E55-DA990B72E213}"/>
    <cellStyle name="20% - Accent1 15 10" xfId="3186" xr:uid="{5D412692-94A4-4866-A378-0A46D52DDAEA}"/>
    <cellStyle name="20% - Accent1 15 10 2" xfId="3187" xr:uid="{8317357F-0FE4-4988-8C9A-08A9D7A1B082}"/>
    <cellStyle name="20% - Accent1 15 10 2 2" xfId="3188" xr:uid="{83B066EC-6B83-47C8-BAD8-FF51C3BA0452}"/>
    <cellStyle name="20% - Accent1 15 10 2 2 2" xfId="3189" xr:uid="{5A315C36-B0AD-4416-9A4D-64FBC50B7B44}"/>
    <cellStyle name="20% - Accent1 15 10 2 3" xfId="3190" xr:uid="{AF22F37D-64A0-4E22-9B1F-5E8442BF41CB}"/>
    <cellStyle name="20% - Accent1 15 10 3" xfId="3191" xr:uid="{80ACFD65-C40A-46A4-8457-C1391BA3E6E2}"/>
    <cellStyle name="20% - Accent1 15 10 3 2" xfId="3192" xr:uid="{45696704-5E62-4602-83F9-28D2F1865B00}"/>
    <cellStyle name="20% - Accent1 15 10 4" xfId="3193" xr:uid="{544BF466-9827-4403-9FC0-C3AE868357D4}"/>
    <cellStyle name="20% - Accent1 15 10 4 2" xfId="3194" xr:uid="{16ECF04A-B3C2-4DBC-B360-059573C0ABD2}"/>
    <cellStyle name="20% - Accent1 15 10 5" xfId="3195" xr:uid="{E4C33D59-2B35-480B-ACD5-10BD3D1900A3}"/>
    <cellStyle name="20% - Accent1 15 11" xfId="3196" xr:uid="{F4B007FF-BCDB-4AF1-86C9-2FA675FB6D2A}"/>
    <cellStyle name="20% - Accent1 15 11 2" xfId="3197" xr:uid="{002D91BC-550E-412E-AAB8-AF2535C52BF5}"/>
    <cellStyle name="20% - Accent1 15 11 2 2" xfId="3198" xr:uid="{FC0C525E-E15B-47F1-BB5B-8BF7768AF9E5}"/>
    <cellStyle name="20% - Accent1 15 11 2 2 2" xfId="3199" xr:uid="{60062EA1-8F72-43C0-AA5B-CF3AFC0785DE}"/>
    <cellStyle name="20% - Accent1 15 11 2 3" xfId="3200" xr:uid="{575A1393-A499-4640-9B73-A0A4B33D0688}"/>
    <cellStyle name="20% - Accent1 15 11 3" xfId="3201" xr:uid="{F8D76FD1-6839-4392-B0DF-0D6C8A28422F}"/>
    <cellStyle name="20% - Accent1 15 11 3 2" xfId="3202" xr:uid="{B0B826ED-2979-4EAB-A22A-31780A6E6D0A}"/>
    <cellStyle name="20% - Accent1 15 11 4" xfId="3203" xr:uid="{0932AED6-6FF4-4CC5-B90A-08E5E68F5378}"/>
    <cellStyle name="20% - Accent1 15 11 4 2" xfId="3204" xr:uid="{00D98F17-5345-4AB4-BFB2-8C8F34B4038F}"/>
    <cellStyle name="20% - Accent1 15 11 5" xfId="3205" xr:uid="{FB6B7D2F-7116-4D92-BE3D-C49C8F05B1AD}"/>
    <cellStyle name="20% - Accent1 15 12" xfId="3206" xr:uid="{9A1829A2-2A70-4633-B662-4360717EF5CE}"/>
    <cellStyle name="20% - Accent1 15 12 2" xfId="3207" xr:uid="{65F06778-2A4C-42D9-8903-2CB9AB4A0E90}"/>
    <cellStyle name="20% - Accent1 15 12 2 2" xfId="3208" xr:uid="{8609B386-D7DD-426D-86D4-0B2709FA681E}"/>
    <cellStyle name="20% - Accent1 15 12 2 2 2" xfId="3209" xr:uid="{E03BE88B-D587-4FAB-91A7-BD43F91443C4}"/>
    <cellStyle name="20% - Accent1 15 12 2 3" xfId="3210" xr:uid="{D1534710-42B9-4454-9F0A-50BDDAAFE143}"/>
    <cellStyle name="20% - Accent1 15 12 3" xfId="3211" xr:uid="{EF2246FA-21BC-44FE-9D43-6D15F1BCD6F3}"/>
    <cellStyle name="20% - Accent1 15 12 3 2" xfId="3212" xr:uid="{0D1EFFB0-D210-4CDB-A678-7E9D28B2743E}"/>
    <cellStyle name="20% - Accent1 15 12 4" xfId="3213" xr:uid="{D1699994-6D2E-4A46-AD8B-72DBF18A193B}"/>
    <cellStyle name="20% - Accent1 15 12 4 2" xfId="3214" xr:uid="{6B84DBEA-1FC5-48A9-97B5-DCEDCAB42C49}"/>
    <cellStyle name="20% - Accent1 15 12 5" xfId="3215" xr:uid="{28F79A24-FBF0-4FBC-B1A2-6B60195219BE}"/>
    <cellStyle name="20% - Accent1 15 13" xfId="3216" xr:uid="{8BFECFB3-7516-4EB8-A64C-7C8A8317E134}"/>
    <cellStyle name="20% - Accent1 15 13 2" xfId="3217" xr:uid="{87C6D325-58E2-4EE9-921E-C68CD4B6CCC0}"/>
    <cellStyle name="20% - Accent1 15 13 2 2" xfId="3218" xr:uid="{655DE75E-DF80-4180-BB45-7555F14EC3F2}"/>
    <cellStyle name="20% - Accent1 15 13 2 2 2" xfId="3219" xr:uid="{CCF4B72B-6EED-48DA-8D48-14F6B3D0B8CF}"/>
    <cellStyle name="20% - Accent1 15 13 2 3" xfId="3220" xr:uid="{170F0DA3-F9B9-4BC7-BE92-B34AA110E160}"/>
    <cellStyle name="20% - Accent1 15 13 3" xfId="3221" xr:uid="{F5ED1DBF-72E2-4D20-9E80-FA1DE8A35984}"/>
    <cellStyle name="20% - Accent1 15 13 3 2" xfId="3222" xr:uid="{81BDE9CF-1B77-43BE-A592-0E4CC8823811}"/>
    <cellStyle name="20% - Accent1 15 13 4" xfId="3223" xr:uid="{9441C5BD-3132-4984-90B3-C448D48B6CE5}"/>
    <cellStyle name="20% - Accent1 15 13 4 2" xfId="3224" xr:uid="{B54285A6-98CF-4366-9148-B040276DF702}"/>
    <cellStyle name="20% - Accent1 15 13 5" xfId="3225" xr:uid="{276A4285-F11D-48AE-B658-C3344BEBA846}"/>
    <cellStyle name="20% - Accent1 15 14" xfId="3226" xr:uid="{84B9BBAC-1D33-4FF0-AD8B-958E422BF27B}"/>
    <cellStyle name="20% - Accent1 15 14 2" xfId="3227" xr:uid="{286A8411-8FCF-47DB-BAFB-3573FCBC6662}"/>
    <cellStyle name="20% - Accent1 15 14 2 2" xfId="3228" xr:uid="{9CCF0602-495A-4016-93A3-D1F08F0666B0}"/>
    <cellStyle name="20% - Accent1 15 14 2 2 2" xfId="3229" xr:uid="{A8B948A4-F44E-4C94-BE02-24DB0146EC6E}"/>
    <cellStyle name="20% - Accent1 15 14 2 3" xfId="3230" xr:uid="{0650F7C8-24F8-423E-AFFE-2D2D85AAD616}"/>
    <cellStyle name="20% - Accent1 15 14 3" xfId="3231" xr:uid="{1A2FDB84-8C5E-41F3-A86F-954417C0D3E9}"/>
    <cellStyle name="20% - Accent1 15 14 3 2" xfId="3232" xr:uid="{2FBD19AE-94B2-44F3-B8DB-1817C9C3898B}"/>
    <cellStyle name="20% - Accent1 15 14 4" xfId="3233" xr:uid="{FA80E853-B373-4614-9FDB-7F23E969BEE4}"/>
    <cellStyle name="20% - Accent1 15 14 4 2" xfId="3234" xr:uid="{2AB2796F-132B-46DD-A654-0B311BAEE8C1}"/>
    <cellStyle name="20% - Accent1 15 14 5" xfId="3235" xr:uid="{08FDFCF3-6436-4132-917F-BF536B9B5D8D}"/>
    <cellStyle name="20% - Accent1 15 15" xfId="3236" xr:uid="{0DE64F5C-FAEF-4BEA-848E-1C04D1DB0F09}"/>
    <cellStyle name="20% - Accent1 15 15 2" xfId="3237" xr:uid="{5BA88F4C-38AA-4A64-9215-6FE2B5B8B876}"/>
    <cellStyle name="20% - Accent1 15 15 2 2" xfId="3238" xr:uid="{BCE56B64-A829-45E7-96E8-7A70BB1EB1EC}"/>
    <cellStyle name="20% - Accent1 15 15 2 2 2" xfId="3239" xr:uid="{A3A49C45-ABD0-4E77-A37C-230DCF0987A1}"/>
    <cellStyle name="20% - Accent1 15 15 2 3" xfId="3240" xr:uid="{1DBE2490-720F-4AF5-9891-0FC7B5FC2EDA}"/>
    <cellStyle name="20% - Accent1 15 15 3" xfId="3241" xr:uid="{F0CFFFE2-A135-4954-A229-16318D71A11B}"/>
    <cellStyle name="20% - Accent1 15 15 3 2" xfId="3242" xr:uid="{D2E22298-911A-430E-9687-E9D48D053A8B}"/>
    <cellStyle name="20% - Accent1 15 15 4" xfId="3243" xr:uid="{09F287C1-DF18-46C7-94B3-D80EA4491FDF}"/>
    <cellStyle name="20% - Accent1 15 15 4 2" xfId="3244" xr:uid="{31073E55-08F0-452E-806F-1A3CFFDA7C3E}"/>
    <cellStyle name="20% - Accent1 15 15 5" xfId="3245" xr:uid="{C13CEC26-21C6-4582-A037-71296E4C424E}"/>
    <cellStyle name="20% - Accent1 15 16" xfId="3246" xr:uid="{8FB022BE-8EC6-4923-B8D5-BDE449466D91}"/>
    <cellStyle name="20% - Accent1 15 16 2" xfId="3247" xr:uid="{560C8EF2-13CB-453A-99F0-DA0A74319DE8}"/>
    <cellStyle name="20% - Accent1 15 16 2 2" xfId="3248" xr:uid="{93C429EF-399D-4934-BA77-B6A19B21CF05}"/>
    <cellStyle name="20% - Accent1 15 16 3" xfId="3249" xr:uid="{B084C599-2062-453F-9560-65C6BC417731}"/>
    <cellStyle name="20% - Accent1 15 17" xfId="3250" xr:uid="{853A2F37-1B7C-4CBA-960C-51B4F20D1AAE}"/>
    <cellStyle name="20% - Accent1 15 17 2" xfId="3251" xr:uid="{4D8AA66E-213A-4DCA-AF00-EBB2180CF39D}"/>
    <cellStyle name="20% - Accent1 15 18" xfId="3252" xr:uid="{996C147C-3D45-47CC-B8B7-1A143BE30679}"/>
    <cellStyle name="20% - Accent1 15 18 2" xfId="3253" xr:uid="{39E9903D-6FCC-4940-AEA1-BDC8621A98A8}"/>
    <cellStyle name="20% - Accent1 15 19" xfId="3254" xr:uid="{8975D740-5549-44F3-90F9-DDDA576569CB}"/>
    <cellStyle name="20% - Accent1 15 2" xfId="3255" xr:uid="{D2A76A9E-BC26-4DAA-8232-545C2BF0CBC4}"/>
    <cellStyle name="20% - Accent1 15 2 2" xfId="3256" xr:uid="{6436A45F-E29E-41B7-850D-147373F97E20}"/>
    <cellStyle name="20% - Accent1 15 2 2 2" xfId="3257" xr:uid="{61A26966-C34A-444E-A6D8-DAEDC49C4E06}"/>
    <cellStyle name="20% - Accent1 15 2 2 2 2" xfId="3258" xr:uid="{C69F98D5-9C64-4764-809C-1A8877882C24}"/>
    <cellStyle name="20% - Accent1 15 2 2 3" xfId="3259" xr:uid="{07B498A1-F87C-40DF-92B2-F468EF0F2C38}"/>
    <cellStyle name="20% - Accent1 15 2 3" xfId="3260" xr:uid="{62D4EFFB-336E-43D4-8454-E90A0F47AC70}"/>
    <cellStyle name="20% - Accent1 15 2 3 2" xfId="3261" xr:uid="{C5274C11-C208-48C2-9111-93F6E6B85337}"/>
    <cellStyle name="20% - Accent1 15 2 4" xfId="3262" xr:uid="{8DDC7401-8677-435A-BD6D-8B357A53BBF0}"/>
    <cellStyle name="20% - Accent1 15 2 4 2" xfId="3263" xr:uid="{8E16AED2-3EBB-4B19-A03D-712B162869CF}"/>
    <cellStyle name="20% - Accent1 15 2 5" xfId="3264" xr:uid="{F184C938-2FBC-4238-A5B1-490E156963CB}"/>
    <cellStyle name="20% - Accent1 15 20" xfId="3265" xr:uid="{E2C37AB9-D64F-4BEB-B680-90719E8D820C}"/>
    <cellStyle name="20% - Accent1 15 21" xfId="3266" xr:uid="{C1782E13-615D-43D3-9C9C-83242E639A64}"/>
    <cellStyle name="20% - Accent1 15 22" xfId="3267" xr:uid="{5D7E3F26-6AF0-4746-91FB-2FD8AA7B0E69}"/>
    <cellStyle name="20% - Accent1 15 23" xfId="3268" xr:uid="{9CDC7C6D-7F58-4D40-AABD-C36C049B2663}"/>
    <cellStyle name="20% - Accent1 15 24" xfId="3269" xr:uid="{53D08FF8-1C52-4340-9A69-AC13E171F80E}"/>
    <cellStyle name="20% - Accent1 15 25" xfId="3270" xr:uid="{E931FA29-F3C8-45AE-964D-64F2D2D81EBB}"/>
    <cellStyle name="20% - Accent1 15 26" xfId="3271" xr:uid="{8C3CFAD3-C29D-419E-8A0C-91AE399FBDB8}"/>
    <cellStyle name="20% - Accent1 15 27" xfId="3272" xr:uid="{C4894EE6-AC22-4131-BD4E-8758FDABE3E3}"/>
    <cellStyle name="20% - Accent1 15 28" xfId="3273" xr:uid="{69AD4D9E-DD46-4DE9-A41A-43BBDFADC902}"/>
    <cellStyle name="20% - Accent1 15 29" xfId="3274" xr:uid="{562A6617-F85C-4CC2-9EF7-F3869E4A8B18}"/>
    <cellStyle name="20% - Accent1 15 3" xfId="3275" xr:uid="{4B0DCBB8-D33A-4334-A29D-AC227FD870C0}"/>
    <cellStyle name="20% - Accent1 15 3 2" xfId="3276" xr:uid="{D3C9FF3A-7F27-4D0A-8F52-EE2BAE84B309}"/>
    <cellStyle name="20% - Accent1 15 3 2 2" xfId="3277" xr:uid="{BB4CBCB0-4583-4307-9E55-6B7D37221B4B}"/>
    <cellStyle name="20% - Accent1 15 3 2 2 2" xfId="3278" xr:uid="{14FB522F-2F0E-472F-9A02-193D642B2275}"/>
    <cellStyle name="20% - Accent1 15 3 2 3" xfId="3279" xr:uid="{15CC27A0-BF6E-448F-B6E5-E996B4768A9E}"/>
    <cellStyle name="20% - Accent1 15 3 3" xfId="3280" xr:uid="{6A223F33-F2D6-4B13-9B78-E387B93C0086}"/>
    <cellStyle name="20% - Accent1 15 3 3 2" xfId="3281" xr:uid="{DAF4C9E3-AF45-4153-87BA-7F358C20A033}"/>
    <cellStyle name="20% - Accent1 15 3 4" xfId="3282" xr:uid="{B7499ED1-9F80-4E5A-9C2B-11BB3A8C8416}"/>
    <cellStyle name="20% - Accent1 15 3 4 2" xfId="3283" xr:uid="{E4D461AC-EDA1-40B7-BE87-8E9DD15A146C}"/>
    <cellStyle name="20% - Accent1 15 3 5" xfId="3284" xr:uid="{CA2DDDEF-1045-4B5B-9831-0FEE24C8505E}"/>
    <cellStyle name="20% - Accent1 15 4" xfId="3285" xr:uid="{4B89E76A-8AD7-484A-8A2E-DB3450F7D66F}"/>
    <cellStyle name="20% - Accent1 15 4 2" xfId="3286" xr:uid="{0FE59941-6344-45C6-A6C2-EF75331DDADA}"/>
    <cellStyle name="20% - Accent1 15 4 2 2" xfId="3287" xr:uid="{7B6A1949-B2CD-4D98-83F5-C80D2EE800C0}"/>
    <cellStyle name="20% - Accent1 15 4 2 2 2" xfId="3288" xr:uid="{2335EB58-D730-40B5-81E8-63BEA2BA5CBF}"/>
    <cellStyle name="20% - Accent1 15 4 2 3" xfId="3289" xr:uid="{F28BFBFC-E4FE-406A-A9AC-8912917D963F}"/>
    <cellStyle name="20% - Accent1 15 4 3" xfId="3290" xr:uid="{EE85FD28-5165-4A31-B836-4F893B4D06EF}"/>
    <cellStyle name="20% - Accent1 15 4 3 2" xfId="3291" xr:uid="{D5E2F15B-BC69-494D-9D40-96ECA7C842F1}"/>
    <cellStyle name="20% - Accent1 15 4 4" xfId="3292" xr:uid="{16BEDFB0-3C77-4690-AB7C-386D33FED484}"/>
    <cellStyle name="20% - Accent1 15 4 4 2" xfId="3293" xr:uid="{548A825E-8FE6-4016-9876-85FEADE411C1}"/>
    <cellStyle name="20% - Accent1 15 4 5" xfId="3294" xr:uid="{4ECE0E6F-1185-423D-896E-0028063FBCD4}"/>
    <cellStyle name="20% - Accent1 15 5" xfId="3295" xr:uid="{2499C1C9-406E-462E-9309-21063284C947}"/>
    <cellStyle name="20% - Accent1 15 5 2" xfId="3296" xr:uid="{1928F575-463B-4EDB-914E-4A7390F2A7B9}"/>
    <cellStyle name="20% - Accent1 15 5 2 2" xfId="3297" xr:uid="{3B21574C-9619-4597-A5D6-790ECAA53227}"/>
    <cellStyle name="20% - Accent1 15 5 2 2 2" xfId="3298" xr:uid="{F1A11068-9579-4F39-B8C9-C66284EDC7B7}"/>
    <cellStyle name="20% - Accent1 15 5 2 3" xfId="3299" xr:uid="{FBAE4BD9-04B2-418F-BF64-77E070C64407}"/>
    <cellStyle name="20% - Accent1 15 5 3" xfId="3300" xr:uid="{74971D52-5713-4AD1-BC82-D1C53039AC21}"/>
    <cellStyle name="20% - Accent1 15 5 3 2" xfId="3301" xr:uid="{A124BC54-B866-441F-BD4D-B634532D1D1C}"/>
    <cellStyle name="20% - Accent1 15 5 4" xfId="3302" xr:uid="{B4122783-D71F-4AE4-B86D-5ABC7A0A6530}"/>
    <cellStyle name="20% - Accent1 15 5 4 2" xfId="3303" xr:uid="{0AB47ECC-9D05-414C-A62E-4650B804508C}"/>
    <cellStyle name="20% - Accent1 15 5 5" xfId="3304" xr:uid="{0F23591D-7BA6-4463-A0CB-F1EAD08F5177}"/>
    <cellStyle name="20% - Accent1 15 6" xfId="3305" xr:uid="{BFE25AAA-4AFD-4972-83DB-66CE3DA9848C}"/>
    <cellStyle name="20% - Accent1 15 6 2" xfId="3306" xr:uid="{B742DBEA-1DB2-4B46-B34F-EF1339D121AA}"/>
    <cellStyle name="20% - Accent1 15 6 2 2" xfId="3307" xr:uid="{D6BA7835-72E8-40AB-86EF-3F9F3D19B68B}"/>
    <cellStyle name="20% - Accent1 15 6 2 2 2" xfId="3308" xr:uid="{A1726A9E-E8B3-4176-BC4C-46CE1A761F7C}"/>
    <cellStyle name="20% - Accent1 15 6 2 3" xfId="3309" xr:uid="{4DDDBECE-1F16-456C-881D-BE0C52B504DF}"/>
    <cellStyle name="20% - Accent1 15 6 3" xfId="3310" xr:uid="{27E1051C-274C-4D58-8423-D1B734ABBA2B}"/>
    <cellStyle name="20% - Accent1 15 6 3 2" xfId="3311" xr:uid="{8305A622-6719-489D-9844-DC72B3B14999}"/>
    <cellStyle name="20% - Accent1 15 6 4" xfId="3312" xr:uid="{BB22FABC-4203-4181-BE0C-FB7C5C79EDD8}"/>
    <cellStyle name="20% - Accent1 15 6 4 2" xfId="3313" xr:uid="{7D8789B8-E109-4EB7-8CF6-06C0212725C8}"/>
    <cellStyle name="20% - Accent1 15 6 5" xfId="3314" xr:uid="{64F08B1F-0DC4-4C4C-BF11-FE0A3A4264D8}"/>
    <cellStyle name="20% - Accent1 15 7" xfId="3315" xr:uid="{CF646936-835F-4D76-A52E-28D034DF081E}"/>
    <cellStyle name="20% - Accent1 15 7 2" xfId="3316" xr:uid="{EECAAF0C-4C6A-4D48-9879-6818CBF9EB7B}"/>
    <cellStyle name="20% - Accent1 15 7 2 2" xfId="3317" xr:uid="{91B03A85-7413-45FD-9006-DC7DBB79C227}"/>
    <cellStyle name="20% - Accent1 15 7 2 2 2" xfId="3318" xr:uid="{E987FF1C-9AC9-494A-BCD1-6DCBF32620B9}"/>
    <cellStyle name="20% - Accent1 15 7 2 3" xfId="3319" xr:uid="{DBEE9AFA-48B4-4A14-961C-ED11A8CF3599}"/>
    <cellStyle name="20% - Accent1 15 7 3" xfId="3320" xr:uid="{C9E839EC-4B7F-4093-B20A-7C5CC3C25AA9}"/>
    <cellStyle name="20% - Accent1 15 7 3 2" xfId="3321" xr:uid="{37D043A3-9CC6-4592-B0AF-2B22AC77581C}"/>
    <cellStyle name="20% - Accent1 15 7 4" xfId="3322" xr:uid="{4B737422-2D6C-430A-9137-8F302552ACF7}"/>
    <cellStyle name="20% - Accent1 15 7 4 2" xfId="3323" xr:uid="{CDCBC35D-82F3-4016-890E-4F6CEE92F82A}"/>
    <cellStyle name="20% - Accent1 15 7 5" xfId="3324" xr:uid="{4C9CBF21-BEEF-4676-A6BB-6AE67E0229D1}"/>
    <cellStyle name="20% - Accent1 15 8" xfId="3325" xr:uid="{45AB959B-7761-44F1-9096-939901490DFC}"/>
    <cellStyle name="20% - Accent1 15 8 2" xfId="3326" xr:uid="{2A29F2A6-FF0C-42F6-8F49-A34963EEDBDB}"/>
    <cellStyle name="20% - Accent1 15 8 2 2" xfId="3327" xr:uid="{FD003845-38C4-4D6A-BDBD-7116B8845992}"/>
    <cellStyle name="20% - Accent1 15 8 2 2 2" xfId="3328" xr:uid="{5C3C414F-0F92-4834-8B84-4CA9EB2808CA}"/>
    <cellStyle name="20% - Accent1 15 8 2 3" xfId="3329" xr:uid="{BB6A2427-CAFE-419E-BF18-0F26949EAB59}"/>
    <cellStyle name="20% - Accent1 15 8 3" xfId="3330" xr:uid="{684BA09A-FBF1-44E4-9310-E116B2082249}"/>
    <cellStyle name="20% - Accent1 15 8 3 2" xfId="3331" xr:uid="{7874E1D6-24A6-45DE-93F1-292382293FDB}"/>
    <cellStyle name="20% - Accent1 15 8 4" xfId="3332" xr:uid="{C92924E8-903F-4870-B746-DA093ECAB5CB}"/>
    <cellStyle name="20% - Accent1 15 8 4 2" xfId="3333" xr:uid="{27BA86C7-75C1-4106-B043-F14CE9C1A666}"/>
    <cellStyle name="20% - Accent1 15 8 5" xfId="3334" xr:uid="{95289886-83E6-4481-9FC4-EA43DD4F6671}"/>
    <cellStyle name="20% - Accent1 15 9" xfId="3335" xr:uid="{648D50C2-D454-424D-9C5D-91EA9899FBED}"/>
    <cellStyle name="20% - Accent1 15 9 2" xfId="3336" xr:uid="{EF0A9921-570D-4B25-88C1-C52B0EF982C1}"/>
    <cellStyle name="20% - Accent1 15 9 2 2" xfId="3337" xr:uid="{C4AF4089-E998-4022-A365-E352444A39F8}"/>
    <cellStyle name="20% - Accent1 15 9 2 2 2" xfId="3338" xr:uid="{C5AF2431-AA2C-49E6-A637-00286AB55552}"/>
    <cellStyle name="20% - Accent1 15 9 2 3" xfId="3339" xr:uid="{34A2057C-EE47-41FE-977F-5A497311FD72}"/>
    <cellStyle name="20% - Accent1 15 9 3" xfId="3340" xr:uid="{DC33C0E1-BBAB-49DB-969F-F01736C20407}"/>
    <cellStyle name="20% - Accent1 15 9 3 2" xfId="3341" xr:uid="{3D8DEDF1-95A3-442D-AF12-17D68509C235}"/>
    <cellStyle name="20% - Accent1 15 9 4" xfId="3342" xr:uid="{3BA96F4D-4430-40E9-8F23-2A60837E57D8}"/>
    <cellStyle name="20% - Accent1 15 9 4 2" xfId="3343" xr:uid="{F760BA34-5F05-447F-BEEC-57753D38EDB5}"/>
    <cellStyle name="20% - Accent1 15 9 5" xfId="3344" xr:uid="{70585D4B-CB3B-45BB-B066-FBAFA32BC8AC}"/>
    <cellStyle name="20% - Accent1 16" xfId="3345" xr:uid="{2FDD8914-279E-4E5E-9E04-A0B698EAD52E}"/>
    <cellStyle name="20% - Accent1 16 10" xfId="3346" xr:uid="{FE4EB309-B7B8-4D6A-8AC2-73196819A77C}"/>
    <cellStyle name="20% - Accent1 16 10 2" xfId="3347" xr:uid="{5997F837-1AA5-4DED-9E48-6479F8E09688}"/>
    <cellStyle name="20% - Accent1 16 10 2 2" xfId="3348" xr:uid="{5423850F-BD15-42B2-AE3A-B39C44E676C8}"/>
    <cellStyle name="20% - Accent1 16 10 2 2 2" xfId="3349" xr:uid="{3326B42B-50BF-4F6C-99AC-4AE8B4AD458D}"/>
    <cellStyle name="20% - Accent1 16 10 2 3" xfId="3350" xr:uid="{161A85D1-6B90-4929-932D-513284BE3094}"/>
    <cellStyle name="20% - Accent1 16 10 3" xfId="3351" xr:uid="{8D132F12-E05E-4B00-BB63-A906424780DD}"/>
    <cellStyle name="20% - Accent1 16 10 3 2" xfId="3352" xr:uid="{F5B31118-2D25-4340-A349-E4B60D9E3497}"/>
    <cellStyle name="20% - Accent1 16 10 4" xfId="3353" xr:uid="{1110B4CC-F03C-43FF-AF39-C2D50F68692C}"/>
    <cellStyle name="20% - Accent1 16 10 4 2" xfId="3354" xr:uid="{32DC552C-68B5-436C-86EB-938A715D8934}"/>
    <cellStyle name="20% - Accent1 16 10 5" xfId="3355" xr:uid="{C217FB77-F706-47E1-AEA0-B8354EFC783C}"/>
    <cellStyle name="20% - Accent1 16 11" xfId="3356" xr:uid="{3C7FB11D-0212-4B57-B697-E5D6E3B0FC38}"/>
    <cellStyle name="20% - Accent1 16 11 2" xfId="3357" xr:uid="{FB776661-576D-4851-9722-86064A81BA65}"/>
    <cellStyle name="20% - Accent1 16 11 2 2" xfId="3358" xr:uid="{78A81711-F590-4EC0-858D-213B0CCECB44}"/>
    <cellStyle name="20% - Accent1 16 11 2 2 2" xfId="3359" xr:uid="{0D526EE3-B4E1-4C9F-8C0F-2B868B5BD921}"/>
    <cellStyle name="20% - Accent1 16 11 2 3" xfId="3360" xr:uid="{9F61A42C-DDBF-4E1F-89B0-5B51A2806C79}"/>
    <cellStyle name="20% - Accent1 16 11 3" xfId="3361" xr:uid="{E5CD93CD-512D-4991-8903-5859C402022C}"/>
    <cellStyle name="20% - Accent1 16 11 3 2" xfId="3362" xr:uid="{72828BC8-62DF-4DE6-BCB0-BEDFA8520A42}"/>
    <cellStyle name="20% - Accent1 16 11 4" xfId="3363" xr:uid="{4B3AACCE-99A5-474D-8B4A-AA9CA6EADB5F}"/>
    <cellStyle name="20% - Accent1 16 11 4 2" xfId="3364" xr:uid="{6EEAC0B7-9F2C-4736-A3D7-689FABE10A02}"/>
    <cellStyle name="20% - Accent1 16 11 5" xfId="3365" xr:uid="{E1403D46-5ACD-4224-B937-98C908E2660F}"/>
    <cellStyle name="20% - Accent1 16 12" xfId="3366" xr:uid="{7FCD37FF-6DFB-4E12-B8CC-2CA8DE636C44}"/>
    <cellStyle name="20% - Accent1 16 12 2" xfId="3367" xr:uid="{3968BCE9-E50D-47C7-A2AD-D6F99EC21F9A}"/>
    <cellStyle name="20% - Accent1 16 12 2 2" xfId="3368" xr:uid="{98B38117-CFA2-4841-9712-1420686AA24A}"/>
    <cellStyle name="20% - Accent1 16 12 2 2 2" xfId="3369" xr:uid="{9B55815D-9425-4061-A290-4F4A5B42145A}"/>
    <cellStyle name="20% - Accent1 16 12 2 3" xfId="3370" xr:uid="{86CAA489-F434-465F-AACD-3C0D51010905}"/>
    <cellStyle name="20% - Accent1 16 12 3" xfId="3371" xr:uid="{CFD01225-C48F-4B16-8ED5-8F80F7C67F64}"/>
    <cellStyle name="20% - Accent1 16 12 3 2" xfId="3372" xr:uid="{FFC11C5C-E4B9-4201-9945-45B2D2B30910}"/>
    <cellStyle name="20% - Accent1 16 12 4" xfId="3373" xr:uid="{94B66512-B51C-469C-9FD1-944A13E48E63}"/>
    <cellStyle name="20% - Accent1 16 12 4 2" xfId="3374" xr:uid="{0A670B85-9E37-4C83-A909-B8AB236AFCFC}"/>
    <cellStyle name="20% - Accent1 16 12 5" xfId="3375" xr:uid="{9406B0CF-E20E-4FFC-88A3-0C2BD8E2BB46}"/>
    <cellStyle name="20% - Accent1 16 13" xfId="3376" xr:uid="{4FCD003C-7E08-4F77-B9F8-C7BE92D3940B}"/>
    <cellStyle name="20% - Accent1 16 13 2" xfId="3377" xr:uid="{516C78CB-0316-419C-9CC1-FD93D7703AE1}"/>
    <cellStyle name="20% - Accent1 16 13 2 2" xfId="3378" xr:uid="{0801CDEA-3798-4DB8-9C12-4BD8F28AE979}"/>
    <cellStyle name="20% - Accent1 16 13 2 2 2" xfId="3379" xr:uid="{A35F94DB-ABF1-4C47-98C8-FC6AB2D88E7E}"/>
    <cellStyle name="20% - Accent1 16 13 2 3" xfId="3380" xr:uid="{2DDA602F-B549-44D6-85CC-9F5DB99D90D7}"/>
    <cellStyle name="20% - Accent1 16 13 3" xfId="3381" xr:uid="{6EF8A998-A4DC-4E18-8BC2-C0E3A39CC84C}"/>
    <cellStyle name="20% - Accent1 16 13 3 2" xfId="3382" xr:uid="{D4C57BA9-6639-490D-B3E1-3AA3E5AECB3A}"/>
    <cellStyle name="20% - Accent1 16 13 4" xfId="3383" xr:uid="{E1763770-8174-41FF-8CEE-7FAAF9069BAF}"/>
    <cellStyle name="20% - Accent1 16 13 4 2" xfId="3384" xr:uid="{465103A6-65C5-40A4-AE5D-CA06D4483010}"/>
    <cellStyle name="20% - Accent1 16 13 5" xfId="3385" xr:uid="{49F3455E-8FD2-4721-B0E4-32314F238777}"/>
    <cellStyle name="20% - Accent1 16 14" xfId="3386" xr:uid="{33DFA0D8-EA06-42E2-8377-F23D980BB029}"/>
    <cellStyle name="20% - Accent1 16 14 2" xfId="3387" xr:uid="{6237D1F1-87D8-41ED-BCCC-C0244EE35D8A}"/>
    <cellStyle name="20% - Accent1 16 14 2 2" xfId="3388" xr:uid="{2F6BC908-B3A1-492C-B170-740023924D44}"/>
    <cellStyle name="20% - Accent1 16 14 2 2 2" xfId="3389" xr:uid="{B5A7C501-7287-4CF8-88CA-B9D00E8FB2EA}"/>
    <cellStyle name="20% - Accent1 16 14 2 3" xfId="3390" xr:uid="{65EE155D-4DB0-4510-BE25-E2FB6AB6AE2F}"/>
    <cellStyle name="20% - Accent1 16 14 3" xfId="3391" xr:uid="{96F1DC6B-C1F6-414D-9E4E-5F9485E55776}"/>
    <cellStyle name="20% - Accent1 16 14 3 2" xfId="3392" xr:uid="{C3C887F5-19EE-4988-B97A-81F3953BC698}"/>
    <cellStyle name="20% - Accent1 16 14 4" xfId="3393" xr:uid="{C9432125-C410-417B-ABAE-D01AE9F5664F}"/>
    <cellStyle name="20% - Accent1 16 14 4 2" xfId="3394" xr:uid="{E375FA6D-52FD-4A3A-B7DF-6115A3D4B915}"/>
    <cellStyle name="20% - Accent1 16 14 5" xfId="3395" xr:uid="{CBBAFC99-CA81-4894-AB9A-72F90ED2186E}"/>
    <cellStyle name="20% - Accent1 16 15" xfId="3396" xr:uid="{4CA5F138-3959-4598-987C-A3B04F2A74BB}"/>
    <cellStyle name="20% - Accent1 16 15 2" xfId="3397" xr:uid="{18C9E7A7-35FA-4BB7-B53A-907BA6719F6F}"/>
    <cellStyle name="20% - Accent1 16 15 2 2" xfId="3398" xr:uid="{8F14CD51-CC1C-483D-81B6-30F78B5FF13E}"/>
    <cellStyle name="20% - Accent1 16 15 2 2 2" xfId="3399" xr:uid="{39E81635-EAA1-4DF1-A5DD-37F782560EF3}"/>
    <cellStyle name="20% - Accent1 16 15 2 3" xfId="3400" xr:uid="{D080A0B3-EBB2-4122-B78D-AB84056DFAC0}"/>
    <cellStyle name="20% - Accent1 16 15 3" xfId="3401" xr:uid="{03048E00-6C58-4FE9-B37F-AEC80AA94B20}"/>
    <cellStyle name="20% - Accent1 16 15 3 2" xfId="3402" xr:uid="{EFDF56D6-05CC-4751-B56A-C00C5A379900}"/>
    <cellStyle name="20% - Accent1 16 15 4" xfId="3403" xr:uid="{EF771083-B048-48FF-BCDF-A751148D2AD6}"/>
    <cellStyle name="20% - Accent1 16 15 4 2" xfId="3404" xr:uid="{35DF7A79-BEB6-4011-B9DE-AA3FA0626D23}"/>
    <cellStyle name="20% - Accent1 16 15 5" xfId="3405" xr:uid="{68A9FA2C-276F-4843-B3B8-4836989AD9DA}"/>
    <cellStyle name="20% - Accent1 16 16" xfId="3406" xr:uid="{95A4F483-E0BD-4FA0-B3C7-524D47A11813}"/>
    <cellStyle name="20% - Accent1 16 16 2" xfId="3407" xr:uid="{E47A81E4-BB27-4337-A9D8-137217F77A33}"/>
    <cellStyle name="20% - Accent1 16 16 2 2" xfId="3408" xr:uid="{C878EB9F-A6CF-4963-892E-41DAF9C67778}"/>
    <cellStyle name="20% - Accent1 16 16 3" xfId="3409" xr:uid="{C0007F38-51D2-43E4-BB0E-55CC53F7FAB2}"/>
    <cellStyle name="20% - Accent1 16 17" xfId="3410" xr:uid="{4D91B522-C0B1-4781-A253-EE9B7CC6E9EA}"/>
    <cellStyle name="20% - Accent1 16 17 2" xfId="3411" xr:uid="{C26E4E5D-48DE-4CC1-A657-3B72895A0C3C}"/>
    <cellStyle name="20% - Accent1 16 18" xfId="3412" xr:uid="{052F371B-090F-4982-9AC7-4717DAD0767C}"/>
    <cellStyle name="20% - Accent1 16 18 2" xfId="3413" xr:uid="{1A998FBF-990D-44A8-A72D-EC681E84031B}"/>
    <cellStyle name="20% - Accent1 16 19" xfId="3414" xr:uid="{F92F1770-4910-4F13-A45A-75235EF796EA}"/>
    <cellStyle name="20% - Accent1 16 2" xfId="3415" xr:uid="{768CB0F4-003B-476C-AD31-0E333040A5CC}"/>
    <cellStyle name="20% - Accent1 16 2 2" xfId="3416" xr:uid="{CB579BBD-3CB5-459B-A4E0-EE565F2BA59F}"/>
    <cellStyle name="20% - Accent1 16 2 2 2" xfId="3417" xr:uid="{7BD79AB6-02B9-4B87-BD7C-E52E8F0DDDB1}"/>
    <cellStyle name="20% - Accent1 16 2 2 2 2" xfId="3418" xr:uid="{BDBBC061-BFA6-4E9B-9EE4-D40605DF60D0}"/>
    <cellStyle name="20% - Accent1 16 2 2 3" xfId="3419" xr:uid="{4E066C69-6257-4D1D-A3DD-DC698123FD61}"/>
    <cellStyle name="20% - Accent1 16 2 3" xfId="3420" xr:uid="{0A338AE4-341E-4A7A-9E7B-9872393F4EE9}"/>
    <cellStyle name="20% - Accent1 16 2 3 2" xfId="3421" xr:uid="{AB83408E-7636-4B64-AC5C-2E802344B094}"/>
    <cellStyle name="20% - Accent1 16 2 4" xfId="3422" xr:uid="{214DD94F-41D3-4155-A521-87060F8D0F68}"/>
    <cellStyle name="20% - Accent1 16 2 4 2" xfId="3423" xr:uid="{2857BF7D-7C7F-45B4-AC47-8E4FDC8C317C}"/>
    <cellStyle name="20% - Accent1 16 2 5" xfId="3424" xr:uid="{E6ED3432-8D3E-40C3-9165-3173D01E7B83}"/>
    <cellStyle name="20% - Accent1 16 20" xfId="3425" xr:uid="{A20AF718-F231-4DF7-9A06-C02841512BD4}"/>
    <cellStyle name="20% - Accent1 16 21" xfId="3426" xr:uid="{B53880E7-45C3-43A9-82F7-B974ABA6E7C3}"/>
    <cellStyle name="20% - Accent1 16 22" xfId="3427" xr:uid="{2A4FBC28-B0D6-46B1-8E9E-FA376B81B7CA}"/>
    <cellStyle name="20% - Accent1 16 23" xfId="3428" xr:uid="{65DD0500-90FF-4215-953B-6A20552CA00A}"/>
    <cellStyle name="20% - Accent1 16 24" xfId="3429" xr:uid="{3B05040E-550C-48D7-AD5E-F5992C2E4287}"/>
    <cellStyle name="20% - Accent1 16 25" xfId="3430" xr:uid="{4FD50804-0CBE-40B6-BE45-3D2390766B27}"/>
    <cellStyle name="20% - Accent1 16 26" xfId="3431" xr:uid="{6AE2CF75-791E-4742-AB44-BB685BD7DDA3}"/>
    <cellStyle name="20% - Accent1 16 27" xfId="3432" xr:uid="{5FC89641-57C1-4EC6-B5D5-416DBE5D066A}"/>
    <cellStyle name="20% - Accent1 16 28" xfId="3433" xr:uid="{740E83E5-9128-4E4F-BB8F-C598D189CD24}"/>
    <cellStyle name="20% - Accent1 16 29" xfId="3434" xr:uid="{BC5512EF-65FC-4EBB-844B-3ABEF09CCE50}"/>
    <cellStyle name="20% - Accent1 16 3" xfId="3435" xr:uid="{8DA9DF10-3A2C-49C5-AFF4-62D313BAF439}"/>
    <cellStyle name="20% - Accent1 16 3 2" xfId="3436" xr:uid="{DB08181C-0895-4917-ADA0-1CBC4B7B1896}"/>
    <cellStyle name="20% - Accent1 16 3 2 2" xfId="3437" xr:uid="{E01CF33C-AE22-48CE-B718-1D809A486EE3}"/>
    <cellStyle name="20% - Accent1 16 3 2 2 2" xfId="3438" xr:uid="{5A7EFCA0-9DBD-4D45-BD38-A46F44DE5237}"/>
    <cellStyle name="20% - Accent1 16 3 2 3" xfId="3439" xr:uid="{CEF59C1F-A033-429F-A97F-956781CDB870}"/>
    <cellStyle name="20% - Accent1 16 3 3" xfId="3440" xr:uid="{25051516-8795-4E86-9E2D-C3D896C4795E}"/>
    <cellStyle name="20% - Accent1 16 3 3 2" xfId="3441" xr:uid="{7C3C00C6-1BA0-46B9-8B9E-E902980BE660}"/>
    <cellStyle name="20% - Accent1 16 3 4" xfId="3442" xr:uid="{09848A2B-D3BA-4A76-8B00-01E6A7A7FC1C}"/>
    <cellStyle name="20% - Accent1 16 3 4 2" xfId="3443" xr:uid="{0C0D9EC2-A3A4-4977-9BB2-28C9CDBD1469}"/>
    <cellStyle name="20% - Accent1 16 3 5" xfId="3444" xr:uid="{F0DD8742-2CA4-4285-A147-2A9963096D11}"/>
    <cellStyle name="20% - Accent1 16 4" xfId="3445" xr:uid="{FF39D0B3-1CD1-4362-A938-23AAC2700862}"/>
    <cellStyle name="20% - Accent1 16 4 2" xfId="3446" xr:uid="{4874F21E-B35A-4A5B-B966-7E8572092BAC}"/>
    <cellStyle name="20% - Accent1 16 4 2 2" xfId="3447" xr:uid="{6D204472-E56D-48D7-A678-D8B68A547EBB}"/>
    <cellStyle name="20% - Accent1 16 4 2 2 2" xfId="3448" xr:uid="{742F2B01-7ADD-466B-957F-4D11529B0914}"/>
    <cellStyle name="20% - Accent1 16 4 2 3" xfId="3449" xr:uid="{D25BC8E9-28A4-401F-9BD8-E8AB48EA3E04}"/>
    <cellStyle name="20% - Accent1 16 4 3" xfId="3450" xr:uid="{0186398E-F24C-4266-B614-88258EC90BD8}"/>
    <cellStyle name="20% - Accent1 16 4 3 2" xfId="3451" xr:uid="{8DE083DB-5EF1-4BBB-A1DD-3A6F0EB555DD}"/>
    <cellStyle name="20% - Accent1 16 4 4" xfId="3452" xr:uid="{220694C7-7B75-47E6-B56E-0871EC1B84EF}"/>
    <cellStyle name="20% - Accent1 16 4 4 2" xfId="3453" xr:uid="{9D1B59E0-B797-4E0D-99A7-61B2F21969E8}"/>
    <cellStyle name="20% - Accent1 16 4 5" xfId="3454" xr:uid="{094F0833-B64A-41F9-8FDC-2FC75078923F}"/>
    <cellStyle name="20% - Accent1 16 5" xfId="3455" xr:uid="{445838C2-E7CF-476E-8BAF-3CB29A88FE5E}"/>
    <cellStyle name="20% - Accent1 16 5 2" xfId="3456" xr:uid="{8000064E-9C2F-40E0-999F-E7CBBF4EA4D9}"/>
    <cellStyle name="20% - Accent1 16 5 2 2" xfId="3457" xr:uid="{ECD600E2-19B8-460F-B8C9-C675CC6480A4}"/>
    <cellStyle name="20% - Accent1 16 5 2 2 2" xfId="3458" xr:uid="{82079DF2-FA80-4703-AE83-B3373049938B}"/>
    <cellStyle name="20% - Accent1 16 5 2 3" xfId="3459" xr:uid="{D71AD453-8255-4433-9A71-770AFE115D01}"/>
    <cellStyle name="20% - Accent1 16 5 3" xfId="3460" xr:uid="{DAD03D9D-7167-4C44-B940-4160CF390ABA}"/>
    <cellStyle name="20% - Accent1 16 5 3 2" xfId="3461" xr:uid="{0DBD3A6A-DB2A-4B6B-AAB2-2C1959194B11}"/>
    <cellStyle name="20% - Accent1 16 5 4" xfId="3462" xr:uid="{959EB1DF-58E1-4E02-BC5F-174DD2A995DE}"/>
    <cellStyle name="20% - Accent1 16 5 4 2" xfId="3463" xr:uid="{14477DE7-F107-4C08-84D9-1C755686285C}"/>
    <cellStyle name="20% - Accent1 16 5 5" xfId="3464" xr:uid="{B63091C9-EFE7-40AB-884B-7940E356439B}"/>
    <cellStyle name="20% - Accent1 16 6" xfId="3465" xr:uid="{E2F69E09-30D8-4627-8A30-9405E4A16730}"/>
    <cellStyle name="20% - Accent1 16 6 2" xfId="3466" xr:uid="{899D78CB-460A-45C6-8A72-ACDD98BD72FB}"/>
    <cellStyle name="20% - Accent1 16 6 2 2" xfId="3467" xr:uid="{D50C07F8-8598-46A7-A286-5AB8340B5E2E}"/>
    <cellStyle name="20% - Accent1 16 6 2 2 2" xfId="3468" xr:uid="{6A99DA38-5335-4AAE-B6B5-FEC961B52111}"/>
    <cellStyle name="20% - Accent1 16 6 2 3" xfId="3469" xr:uid="{B370DD16-2D82-47F7-9908-686979F735F4}"/>
    <cellStyle name="20% - Accent1 16 6 3" xfId="3470" xr:uid="{29939896-CF5B-427E-B362-608674D8C8C4}"/>
    <cellStyle name="20% - Accent1 16 6 3 2" xfId="3471" xr:uid="{10845AFD-206C-42AE-B041-F8FBC4038BFB}"/>
    <cellStyle name="20% - Accent1 16 6 4" xfId="3472" xr:uid="{43050BCD-D8C3-4DD4-9DFD-45AE1B115C2B}"/>
    <cellStyle name="20% - Accent1 16 6 4 2" xfId="3473" xr:uid="{CF3909C6-2288-4816-BF13-5CF5E741594E}"/>
    <cellStyle name="20% - Accent1 16 6 5" xfId="3474" xr:uid="{833E7909-1E9A-4F14-8F14-E393498DFADD}"/>
    <cellStyle name="20% - Accent1 16 7" xfId="3475" xr:uid="{E1C610E5-C58A-4B15-953A-961850CEDB37}"/>
    <cellStyle name="20% - Accent1 16 7 2" xfId="3476" xr:uid="{64257E68-E5EC-4E45-A489-A8F4278A3423}"/>
    <cellStyle name="20% - Accent1 16 7 2 2" xfId="3477" xr:uid="{7601EDB5-D279-4204-A2A0-541CCC96A714}"/>
    <cellStyle name="20% - Accent1 16 7 2 2 2" xfId="3478" xr:uid="{DCC9B43F-2458-41D6-BF68-CC77DEE83B65}"/>
    <cellStyle name="20% - Accent1 16 7 2 3" xfId="3479" xr:uid="{C676CA00-A71B-4C36-ABA7-3A9FB59E133C}"/>
    <cellStyle name="20% - Accent1 16 7 3" xfId="3480" xr:uid="{685EFAE4-B8AD-4790-B372-B6EE1FFAE925}"/>
    <cellStyle name="20% - Accent1 16 7 3 2" xfId="3481" xr:uid="{87BE44FC-642C-48C1-BBC6-2121CA8D9FAE}"/>
    <cellStyle name="20% - Accent1 16 7 4" xfId="3482" xr:uid="{E21D8FCA-7896-4BE0-AF9F-A84FFE69D2E4}"/>
    <cellStyle name="20% - Accent1 16 7 4 2" xfId="3483" xr:uid="{77658C2D-0709-4CC6-A893-7BCD00B1CE36}"/>
    <cellStyle name="20% - Accent1 16 7 5" xfId="3484" xr:uid="{914B1235-B86E-4067-B15A-6329681C30CE}"/>
    <cellStyle name="20% - Accent1 16 8" xfId="3485" xr:uid="{DE8EF932-6DD4-46DA-B524-51D631AE5F16}"/>
    <cellStyle name="20% - Accent1 16 8 2" xfId="3486" xr:uid="{5116C8C5-9BC9-441B-8EE9-C40B80AFA21E}"/>
    <cellStyle name="20% - Accent1 16 8 2 2" xfId="3487" xr:uid="{36644E62-6F5B-47E5-A5FA-D78991565CFC}"/>
    <cellStyle name="20% - Accent1 16 8 2 2 2" xfId="3488" xr:uid="{B3532DA9-225F-4C7C-A756-00889C0B32EF}"/>
    <cellStyle name="20% - Accent1 16 8 2 3" xfId="3489" xr:uid="{F0217969-F1DD-4908-82FB-A0EA81F64563}"/>
    <cellStyle name="20% - Accent1 16 8 3" xfId="3490" xr:uid="{54B9953C-52C2-4BCF-A60A-E0288BC8783C}"/>
    <cellStyle name="20% - Accent1 16 8 3 2" xfId="3491" xr:uid="{4A84D1A0-DE1E-4262-B0D5-733AE27DBC20}"/>
    <cellStyle name="20% - Accent1 16 8 4" xfId="3492" xr:uid="{64BCFC2A-48C9-4B72-9DD5-B26F6CC2835C}"/>
    <cellStyle name="20% - Accent1 16 8 4 2" xfId="3493" xr:uid="{342E662C-BE56-4978-9007-EBFB90B53144}"/>
    <cellStyle name="20% - Accent1 16 8 5" xfId="3494" xr:uid="{D1D1CCAB-7BAE-475D-8DF0-6D88DFD4A543}"/>
    <cellStyle name="20% - Accent1 16 9" xfId="3495" xr:uid="{91B973A2-BA4E-4A67-97BF-B77F102836DA}"/>
    <cellStyle name="20% - Accent1 16 9 2" xfId="3496" xr:uid="{B1B205B4-E21E-48D6-BDD8-5D92E17C5F4D}"/>
    <cellStyle name="20% - Accent1 16 9 2 2" xfId="3497" xr:uid="{B7A3F5EA-2204-4929-B9C5-9D67924A6D80}"/>
    <cellStyle name="20% - Accent1 16 9 2 2 2" xfId="3498" xr:uid="{3453F7E1-66CE-4FC2-9582-C6646573C476}"/>
    <cellStyle name="20% - Accent1 16 9 2 3" xfId="3499" xr:uid="{90658E89-E10F-4A96-95B8-D1789F26D9BA}"/>
    <cellStyle name="20% - Accent1 16 9 3" xfId="3500" xr:uid="{74C2C060-1606-47F0-BDF7-CCAE72AD1203}"/>
    <cellStyle name="20% - Accent1 16 9 3 2" xfId="3501" xr:uid="{DDFB4FD5-072F-4D16-9838-791ACB9B0E20}"/>
    <cellStyle name="20% - Accent1 16 9 4" xfId="3502" xr:uid="{40AA8FE0-910E-4CE0-A54F-E61C9D461DEF}"/>
    <cellStyle name="20% - Accent1 16 9 4 2" xfId="3503" xr:uid="{19849A2A-16C7-44F1-B290-A0F31340F4CE}"/>
    <cellStyle name="20% - Accent1 16 9 5" xfId="3504" xr:uid="{62B007F3-8845-41DA-90D3-34EADFCBE1AD}"/>
    <cellStyle name="20% - Accent1 17" xfId="3505" xr:uid="{9824EFB5-F689-4699-BC9C-7786DC8480CE}"/>
    <cellStyle name="20% - Accent1 17 10" xfId="3506" xr:uid="{B4A754A3-AD89-4FD2-9CAA-FE474C17E58D}"/>
    <cellStyle name="20% - Accent1 17 10 2" xfId="3507" xr:uid="{DF7537BD-9EB5-42E4-9EDF-AE036DBE7C92}"/>
    <cellStyle name="20% - Accent1 17 10 2 2" xfId="3508" xr:uid="{89CCC82E-B49C-46E5-82A2-DA94B2A43D25}"/>
    <cellStyle name="20% - Accent1 17 10 2 2 2" xfId="3509" xr:uid="{8F3131E4-C1B6-4B27-AEB8-7C51D0B1A3B1}"/>
    <cellStyle name="20% - Accent1 17 10 2 3" xfId="3510" xr:uid="{950B6834-8BB8-4976-B221-5C211EE6298F}"/>
    <cellStyle name="20% - Accent1 17 10 3" xfId="3511" xr:uid="{30E563DD-B12E-403F-A199-71B08E7F747C}"/>
    <cellStyle name="20% - Accent1 17 10 3 2" xfId="3512" xr:uid="{86C80E12-B242-49BE-AEBC-F546FA5A3BD1}"/>
    <cellStyle name="20% - Accent1 17 10 4" xfId="3513" xr:uid="{5E37616E-3E7F-4A43-B675-FEDB1CEC15F9}"/>
    <cellStyle name="20% - Accent1 17 10 4 2" xfId="3514" xr:uid="{CCE146BF-A717-4E12-8661-CA1047636313}"/>
    <cellStyle name="20% - Accent1 17 10 5" xfId="3515" xr:uid="{C7CF476E-DB3F-48B2-9BF0-0839117B6E6F}"/>
    <cellStyle name="20% - Accent1 17 11" xfId="3516" xr:uid="{EB4EBD1E-96AB-42F9-9CEF-55C45A62E329}"/>
    <cellStyle name="20% - Accent1 17 11 2" xfId="3517" xr:uid="{1843BDF8-D65D-4368-BB4C-6B104A750CF2}"/>
    <cellStyle name="20% - Accent1 17 11 2 2" xfId="3518" xr:uid="{7C78AB6B-C8E4-4230-BE31-DFEF0A1CB578}"/>
    <cellStyle name="20% - Accent1 17 11 2 2 2" xfId="3519" xr:uid="{45A04E09-6AAA-45D6-9B43-C5EA1D84C271}"/>
    <cellStyle name="20% - Accent1 17 11 2 3" xfId="3520" xr:uid="{F2523E0E-0BAB-41C3-94F2-C29185C8FE88}"/>
    <cellStyle name="20% - Accent1 17 11 3" xfId="3521" xr:uid="{96935AE8-B6F2-4C7E-B3A9-1E133E51BEF6}"/>
    <cellStyle name="20% - Accent1 17 11 3 2" xfId="3522" xr:uid="{D3DCDAB1-FC79-43A8-95EA-EDABB2920F82}"/>
    <cellStyle name="20% - Accent1 17 11 4" xfId="3523" xr:uid="{FAB44336-0560-4B02-B90C-146C542628B2}"/>
    <cellStyle name="20% - Accent1 17 11 4 2" xfId="3524" xr:uid="{C8BD4636-BB24-4A82-A60D-EA099797059E}"/>
    <cellStyle name="20% - Accent1 17 11 5" xfId="3525" xr:uid="{BB260E9B-D469-4799-8634-E687E607BABC}"/>
    <cellStyle name="20% - Accent1 17 12" xfId="3526" xr:uid="{C97B689E-EECF-4BEA-BED1-40A09965C43B}"/>
    <cellStyle name="20% - Accent1 17 12 2" xfId="3527" xr:uid="{054AD050-9227-46E1-83A7-9349AB7B1835}"/>
    <cellStyle name="20% - Accent1 17 12 2 2" xfId="3528" xr:uid="{35C3D18E-3E9D-42CD-93A6-B35F8CE1D31F}"/>
    <cellStyle name="20% - Accent1 17 12 2 2 2" xfId="3529" xr:uid="{6D73FEDD-0203-4928-ADA8-20D963FD1FC0}"/>
    <cellStyle name="20% - Accent1 17 12 2 3" xfId="3530" xr:uid="{4086C9EA-665C-4DEB-A98A-1BC6535DAF63}"/>
    <cellStyle name="20% - Accent1 17 12 3" xfId="3531" xr:uid="{4E78395E-7857-467F-9721-FD52FDA5044F}"/>
    <cellStyle name="20% - Accent1 17 12 3 2" xfId="3532" xr:uid="{1D236868-0841-484D-A820-FEBB5847F61C}"/>
    <cellStyle name="20% - Accent1 17 12 4" xfId="3533" xr:uid="{DB4E1DFB-DF7A-4692-BD63-4115657C57C4}"/>
    <cellStyle name="20% - Accent1 17 12 4 2" xfId="3534" xr:uid="{D79F421D-8518-4245-91A8-FD84236F19F6}"/>
    <cellStyle name="20% - Accent1 17 12 5" xfId="3535" xr:uid="{4EE1A072-F6F9-4098-9A3A-C553DDEF4DFB}"/>
    <cellStyle name="20% - Accent1 17 13" xfId="3536" xr:uid="{59F2A69C-E33E-4249-B050-0581D8CCA789}"/>
    <cellStyle name="20% - Accent1 17 13 2" xfId="3537" xr:uid="{E27264BD-C82F-4564-9E25-7E25EC26E324}"/>
    <cellStyle name="20% - Accent1 17 13 2 2" xfId="3538" xr:uid="{F39CC184-7E3F-437E-87D2-B41A6C56A26D}"/>
    <cellStyle name="20% - Accent1 17 13 2 2 2" xfId="3539" xr:uid="{51DC3C09-47C9-4FDA-8FDD-1710517FECCF}"/>
    <cellStyle name="20% - Accent1 17 13 2 3" xfId="3540" xr:uid="{8C1F4839-C0BE-4B45-9BAC-6A6BC4C8A150}"/>
    <cellStyle name="20% - Accent1 17 13 3" xfId="3541" xr:uid="{4FE3F2ED-EAA4-4ABC-9D13-402267DA9D9E}"/>
    <cellStyle name="20% - Accent1 17 13 3 2" xfId="3542" xr:uid="{6A3382CC-9518-41B8-8AAE-789F2F9D3BD0}"/>
    <cellStyle name="20% - Accent1 17 13 4" xfId="3543" xr:uid="{2B285D8B-C59D-43B9-AECA-2B2498ED80A2}"/>
    <cellStyle name="20% - Accent1 17 13 4 2" xfId="3544" xr:uid="{1C1BEDE1-B59B-48DD-B4FF-D511C2E9719B}"/>
    <cellStyle name="20% - Accent1 17 13 5" xfId="3545" xr:uid="{7F96B594-1175-43FC-AF26-95C403890F6E}"/>
    <cellStyle name="20% - Accent1 17 14" xfId="3546" xr:uid="{57652C1E-1557-4E9C-9FEF-88BF8782D998}"/>
    <cellStyle name="20% - Accent1 17 14 2" xfId="3547" xr:uid="{27EAC5EA-5B37-42F8-AF65-625B15FAA659}"/>
    <cellStyle name="20% - Accent1 17 14 2 2" xfId="3548" xr:uid="{8D3B4F76-449F-4EAF-B4E0-A8C3271FE03C}"/>
    <cellStyle name="20% - Accent1 17 14 2 2 2" xfId="3549" xr:uid="{61A62644-7B2B-4C13-954E-6DF7B6EF800D}"/>
    <cellStyle name="20% - Accent1 17 14 2 3" xfId="3550" xr:uid="{B5EBCE48-4E50-4299-BC36-6351BE13E5CB}"/>
    <cellStyle name="20% - Accent1 17 14 3" xfId="3551" xr:uid="{8C6C51ED-22FE-4586-AD97-7295FAAE1CFE}"/>
    <cellStyle name="20% - Accent1 17 14 3 2" xfId="3552" xr:uid="{CA152BCD-9259-4C0C-BF22-FD4CC43B1F6C}"/>
    <cellStyle name="20% - Accent1 17 14 4" xfId="3553" xr:uid="{A32285B1-C628-43D6-9F4C-BF36AB281F32}"/>
    <cellStyle name="20% - Accent1 17 14 4 2" xfId="3554" xr:uid="{82DF8435-6EA6-4DF5-96A3-A45948F322DC}"/>
    <cellStyle name="20% - Accent1 17 14 5" xfId="3555" xr:uid="{EE85DB00-DFB3-44D9-98C4-B8A344152E5B}"/>
    <cellStyle name="20% - Accent1 17 15" xfId="3556" xr:uid="{89F7BFC1-2B75-4920-9F4E-3FB96FE0D7A1}"/>
    <cellStyle name="20% - Accent1 17 15 2" xfId="3557" xr:uid="{92A341C0-1E98-4824-84ED-ABE5B9BA1079}"/>
    <cellStyle name="20% - Accent1 17 15 2 2" xfId="3558" xr:uid="{38ECC6DF-D002-438F-9E9F-B21E7F8990FF}"/>
    <cellStyle name="20% - Accent1 17 15 2 2 2" xfId="3559" xr:uid="{91DCE9FD-A28E-411A-BEAD-B6CB4E8CC070}"/>
    <cellStyle name="20% - Accent1 17 15 2 3" xfId="3560" xr:uid="{BADEE3C7-8702-403D-97DC-29D68BC26BDE}"/>
    <cellStyle name="20% - Accent1 17 15 3" xfId="3561" xr:uid="{F2662A7E-B209-4180-9301-5CD323827629}"/>
    <cellStyle name="20% - Accent1 17 15 3 2" xfId="3562" xr:uid="{D425526B-0ABE-406A-B208-B1FBC8E8EC16}"/>
    <cellStyle name="20% - Accent1 17 15 4" xfId="3563" xr:uid="{31EDAF8F-E67E-41D8-B6A8-84428FA9BF58}"/>
    <cellStyle name="20% - Accent1 17 15 4 2" xfId="3564" xr:uid="{ED4B57D8-9217-4C9C-8798-09FABFCFA4C1}"/>
    <cellStyle name="20% - Accent1 17 15 5" xfId="3565" xr:uid="{528F950D-9740-4C3F-B928-B76EAA378B4A}"/>
    <cellStyle name="20% - Accent1 17 16" xfId="3566" xr:uid="{1049F2B2-96E8-401C-AAB1-9C8B4C1C45D1}"/>
    <cellStyle name="20% - Accent1 17 16 2" xfId="3567" xr:uid="{8F543D51-855A-4869-957C-2AF2A7FC4C41}"/>
    <cellStyle name="20% - Accent1 17 16 2 2" xfId="3568" xr:uid="{DF1D8B57-5AD9-4672-BFEA-1C16F1FAD056}"/>
    <cellStyle name="20% - Accent1 17 16 3" xfId="3569" xr:uid="{5696BD1B-ECF5-4314-872B-FA7B8CF7E1AE}"/>
    <cellStyle name="20% - Accent1 17 17" xfId="3570" xr:uid="{001B7336-FD21-45A7-ADF3-B90E3617E490}"/>
    <cellStyle name="20% - Accent1 17 17 2" xfId="3571" xr:uid="{AC44C668-A3C8-4C80-9BBD-AC713E2E39DA}"/>
    <cellStyle name="20% - Accent1 17 18" xfId="3572" xr:uid="{8C7B5FAC-319A-4A5A-9F3D-73C79C75DCE9}"/>
    <cellStyle name="20% - Accent1 17 18 2" xfId="3573" xr:uid="{99A7C78F-3E45-4C6C-B486-55DF05ECF304}"/>
    <cellStyle name="20% - Accent1 17 19" xfId="3574" xr:uid="{1FC73573-E754-470E-BA55-95384BE89198}"/>
    <cellStyle name="20% - Accent1 17 2" xfId="3575" xr:uid="{D9C400FE-8F0D-4185-AE49-E6036E49BFA6}"/>
    <cellStyle name="20% - Accent1 17 2 2" xfId="3576" xr:uid="{9480A209-F7A3-4B1E-97FD-444302C6F321}"/>
    <cellStyle name="20% - Accent1 17 2 2 2" xfId="3577" xr:uid="{C5145765-72F5-484A-806F-810D11C1BD1D}"/>
    <cellStyle name="20% - Accent1 17 2 2 2 2" xfId="3578" xr:uid="{092CFB85-B46B-4359-B818-C9BA37F2DCDF}"/>
    <cellStyle name="20% - Accent1 17 2 2 3" xfId="3579" xr:uid="{D7C36825-DEB5-45CE-901A-C1305E551B8F}"/>
    <cellStyle name="20% - Accent1 17 2 3" xfId="3580" xr:uid="{924CA7E5-54CF-4CB9-A592-C25A28B35A0E}"/>
    <cellStyle name="20% - Accent1 17 2 3 2" xfId="3581" xr:uid="{868F21A2-9FFD-49B2-BA4E-1EB33C30D78D}"/>
    <cellStyle name="20% - Accent1 17 2 4" xfId="3582" xr:uid="{036787D3-6444-47E6-BF21-2ACD92665BB7}"/>
    <cellStyle name="20% - Accent1 17 2 4 2" xfId="3583" xr:uid="{1296BC2A-F1EF-43BF-9FBB-1FC770631D2E}"/>
    <cellStyle name="20% - Accent1 17 2 5" xfId="3584" xr:uid="{17EE8940-1D7B-42C9-A7DF-359C74ECC914}"/>
    <cellStyle name="20% - Accent1 17 20" xfId="3585" xr:uid="{9C8E25CA-472F-4F2A-B3FB-97DDEAD19D71}"/>
    <cellStyle name="20% - Accent1 17 21" xfId="3586" xr:uid="{55448A06-AF32-4198-80F9-970BD60AE50D}"/>
    <cellStyle name="20% - Accent1 17 22" xfId="3587" xr:uid="{135AE63E-B869-40A9-8746-DD36C2A1868D}"/>
    <cellStyle name="20% - Accent1 17 23" xfId="3588" xr:uid="{5E998964-6A73-4A87-98A3-46C153516917}"/>
    <cellStyle name="20% - Accent1 17 24" xfId="3589" xr:uid="{CC204EEA-E819-4941-B839-36C2AE983D5B}"/>
    <cellStyle name="20% - Accent1 17 25" xfId="3590" xr:uid="{C714C257-EC45-40F0-8360-EF1F9DBC3501}"/>
    <cellStyle name="20% - Accent1 17 26" xfId="3591" xr:uid="{02B83353-EFBB-430A-8E8D-9B041E7518A4}"/>
    <cellStyle name="20% - Accent1 17 27" xfId="3592" xr:uid="{95930A8C-3C4C-4EF7-9C6F-71A9F692BEEA}"/>
    <cellStyle name="20% - Accent1 17 28" xfId="3593" xr:uid="{A68C0107-FE01-41B2-AA14-27F1C31CD49D}"/>
    <cellStyle name="20% - Accent1 17 29" xfId="3594" xr:uid="{B952F553-4C7E-429C-990B-21B233CCB5DF}"/>
    <cellStyle name="20% - Accent1 17 3" xfId="3595" xr:uid="{DE8E84FD-B6E4-4396-994A-00BCE29AF204}"/>
    <cellStyle name="20% - Accent1 17 3 2" xfId="3596" xr:uid="{D5B77FA3-ECCF-43A3-BBF2-678FDB5CC3B3}"/>
    <cellStyle name="20% - Accent1 17 3 2 2" xfId="3597" xr:uid="{E99D96DA-156E-4BFA-BA17-F967C32D302B}"/>
    <cellStyle name="20% - Accent1 17 3 2 2 2" xfId="3598" xr:uid="{E9302567-D6CE-4659-9240-832448839E9D}"/>
    <cellStyle name="20% - Accent1 17 3 2 3" xfId="3599" xr:uid="{4465A0AB-F23F-4805-BD35-27D0F4CAFECA}"/>
    <cellStyle name="20% - Accent1 17 3 3" xfId="3600" xr:uid="{2BD9D5AA-1BA5-4BB9-ABA6-DC852AC046FD}"/>
    <cellStyle name="20% - Accent1 17 3 3 2" xfId="3601" xr:uid="{FC9E5787-DBF6-4BB2-8651-3EDA74512CB2}"/>
    <cellStyle name="20% - Accent1 17 3 4" xfId="3602" xr:uid="{0DEDFCC5-389E-407C-BEAD-AD417B17E519}"/>
    <cellStyle name="20% - Accent1 17 3 4 2" xfId="3603" xr:uid="{9DE1158E-C13A-4488-8F28-92FB582FCC6D}"/>
    <cellStyle name="20% - Accent1 17 3 5" xfId="3604" xr:uid="{FF324828-E22B-4E77-956D-07C051F1881C}"/>
    <cellStyle name="20% - Accent1 17 4" xfId="3605" xr:uid="{AEFC0655-B185-4B46-B265-1B91C1A59854}"/>
    <cellStyle name="20% - Accent1 17 4 2" xfId="3606" xr:uid="{7C75C36D-C072-40EA-B9ED-550FD80EFF63}"/>
    <cellStyle name="20% - Accent1 17 4 2 2" xfId="3607" xr:uid="{344EE8D4-A309-4703-991B-6A7D130E6145}"/>
    <cellStyle name="20% - Accent1 17 4 2 2 2" xfId="3608" xr:uid="{8C43C101-F814-4238-82D8-6D097726C610}"/>
    <cellStyle name="20% - Accent1 17 4 2 3" xfId="3609" xr:uid="{24CE8E22-BECA-4438-B808-DF28BBDEE3A4}"/>
    <cellStyle name="20% - Accent1 17 4 3" xfId="3610" xr:uid="{8FD1043D-CBDD-4AF9-B4CF-421417D79BCC}"/>
    <cellStyle name="20% - Accent1 17 4 3 2" xfId="3611" xr:uid="{1B470549-3489-430D-872F-36DEE44F51B9}"/>
    <cellStyle name="20% - Accent1 17 4 4" xfId="3612" xr:uid="{FF00C4F9-75CC-4A02-B144-EDAE52E48A8E}"/>
    <cellStyle name="20% - Accent1 17 4 4 2" xfId="3613" xr:uid="{469B1A8F-063E-40BC-B222-1453C9187025}"/>
    <cellStyle name="20% - Accent1 17 4 5" xfId="3614" xr:uid="{65144DC8-608E-4D4B-9415-53CF3FCAC268}"/>
    <cellStyle name="20% - Accent1 17 5" xfId="3615" xr:uid="{5418D128-073A-4180-801D-F40F5D0F4BDD}"/>
    <cellStyle name="20% - Accent1 17 5 2" xfId="3616" xr:uid="{57B06960-6BF4-4321-8879-8E112BACED27}"/>
    <cellStyle name="20% - Accent1 17 5 2 2" xfId="3617" xr:uid="{62478556-7E72-49FC-8F18-F8779A4ECA1B}"/>
    <cellStyle name="20% - Accent1 17 5 2 2 2" xfId="3618" xr:uid="{0DDEC817-FC49-46DB-B56A-D975F674B284}"/>
    <cellStyle name="20% - Accent1 17 5 2 3" xfId="3619" xr:uid="{80DD9458-6AC3-44D1-8EEB-0E01509C63C3}"/>
    <cellStyle name="20% - Accent1 17 5 3" xfId="3620" xr:uid="{2D791915-36EA-4A1C-A5D0-03D57D6C832B}"/>
    <cellStyle name="20% - Accent1 17 5 3 2" xfId="3621" xr:uid="{0D197083-6AB6-4F6E-AF50-25A85879DB8B}"/>
    <cellStyle name="20% - Accent1 17 5 4" xfId="3622" xr:uid="{58EB8789-1812-4419-A7BA-9102A9EEB7A7}"/>
    <cellStyle name="20% - Accent1 17 5 4 2" xfId="3623" xr:uid="{961ECD78-839D-44B8-A06C-ED08F297B76C}"/>
    <cellStyle name="20% - Accent1 17 5 5" xfId="3624" xr:uid="{F196A3FB-7F19-4362-B0FB-78ED3797B036}"/>
    <cellStyle name="20% - Accent1 17 6" xfId="3625" xr:uid="{29FDDFA9-F9ED-4BB1-B96B-DDFCDF1769AB}"/>
    <cellStyle name="20% - Accent1 17 6 2" xfId="3626" xr:uid="{7CA4F975-C1B9-4223-87CC-CB0D53B628BD}"/>
    <cellStyle name="20% - Accent1 17 6 2 2" xfId="3627" xr:uid="{E3375CFC-16E4-491D-B51A-F428DC47D5D2}"/>
    <cellStyle name="20% - Accent1 17 6 2 2 2" xfId="3628" xr:uid="{4912CA7A-6C15-4561-BF9A-C4ED7F131C7C}"/>
    <cellStyle name="20% - Accent1 17 6 2 3" xfId="3629" xr:uid="{05C1812F-4743-4B3D-A0AF-0956BF4F2266}"/>
    <cellStyle name="20% - Accent1 17 6 3" xfId="3630" xr:uid="{34F24A3A-E397-42C5-BF87-0B96A404B866}"/>
    <cellStyle name="20% - Accent1 17 6 3 2" xfId="3631" xr:uid="{F51D4823-951C-4A2B-AAA0-4172AEDCE20B}"/>
    <cellStyle name="20% - Accent1 17 6 4" xfId="3632" xr:uid="{54E0D03A-CB88-4D64-89F2-8BB41222DD81}"/>
    <cellStyle name="20% - Accent1 17 6 4 2" xfId="3633" xr:uid="{90DBD59A-0D77-4025-BEE1-F72D4DFE27C1}"/>
    <cellStyle name="20% - Accent1 17 6 5" xfId="3634" xr:uid="{25CDD933-B486-47D1-BA57-13B63FE035DD}"/>
    <cellStyle name="20% - Accent1 17 7" xfId="3635" xr:uid="{975F185B-6A27-434C-93EF-B7F88C242051}"/>
    <cellStyle name="20% - Accent1 17 7 2" xfId="3636" xr:uid="{C38C1485-8011-4CBC-AA52-90A380DB34EE}"/>
    <cellStyle name="20% - Accent1 17 7 2 2" xfId="3637" xr:uid="{3D88B192-19C3-44E0-A304-4E94330648AA}"/>
    <cellStyle name="20% - Accent1 17 7 2 2 2" xfId="3638" xr:uid="{6470EAE7-436A-4AE1-84CD-B3580E224FFD}"/>
    <cellStyle name="20% - Accent1 17 7 2 3" xfId="3639" xr:uid="{C49AF27E-4C25-4AF4-B7DD-FDEF8D73091A}"/>
    <cellStyle name="20% - Accent1 17 7 3" xfId="3640" xr:uid="{57B8F0EB-530D-4642-AE88-1699B96B5AEA}"/>
    <cellStyle name="20% - Accent1 17 7 3 2" xfId="3641" xr:uid="{43682EB8-50AD-4160-ADD0-81C1A1B03DE9}"/>
    <cellStyle name="20% - Accent1 17 7 4" xfId="3642" xr:uid="{24FA68BD-5E43-482B-BD16-D392126361C9}"/>
    <cellStyle name="20% - Accent1 17 7 4 2" xfId="3643" xr:uid="{6E2AAACB-4946-4685-8887-0F699F0BDC2D}"/>
    <cellStyle name="20% - Accent1 17 7 5" xfId="3644" xr:uid="{53DFCC8F-A04A-4219-9EE7-8AE980FBE77A}"/>
    <cellStyle name="20% - Accent1 17 8" xfId="3645" xr:uid="{D31D7C59-A39B-4821-A598-F755B50BFC63}"/>
    <cellStyle name="20% - Accent1 17 8 2" xfId="3646" xr:uid="{FE20F743-70D2-4ACB-82D7-A43554BB341C}"/>
    <cellStyle name="20% - Accent1 17 8 2 2" xfId="3647" xr:uid="{1B422124-DCD2-4DE7-84EF-CD5240F40E52}"/>
    <cellStyle name="20% - Accent1 17 8 2 2 2" xfId="3648" xr:uid="{7FA54FA0-0F65-4940-9EE8-AC0AC2FE2F2C}"/>
    <cellStyle name="20% - Accent1 17 8 2 3" xfId="3649" xr:uid="{90DF4955-20B1-44DB-A71D-F4DE8863822D}"/>
    <cellStyle name="20% - Accent1 17 8 3" xfId="3650" xr:uid="{09DE5F2C-A5C0-4C50-9138-1EBCA91F13E7}"/>
    <cellStyle name="20% - Accent1 17 8 3 2" xfId="3651" xr:uid="{E57156D3-E317-411C-ACC9-BE0AE48361C7}"/>
    <cellStyle name="20% - Accent1 17 8 4" xfId="3652" xr:uid="{AE51CDF4-CCDB-41B1-9AE5-BD95906E4254}"/>
    <cellStyle name="20% - Accent1 17 8 4 2" xfId="3653" xr:uid="{13F8291B-F460-4D8F-A142-877FD915292A}"/>
    <cellStyle name="20% - Accent1 17 8 5" xfId="3654" xr:uid="{00FF59A8-E23F-422A-8E5B-4492E25BF274}"/>
    <cellStyle name="20% - Accent1 17 9" xfId="3655" xr:uid="{AB8668E1-1A73-4A43-81C8-0B405725B0E2}"/>
    <cellStyle name="20% - Accent1 17 9 2" xfId="3656" xr:uid="{38B8B36B-8CBE-419E-B414-CC73C5A4FBDF}"/>
    <cellStyle name="20% - Accent1 17 9 2 2" xfId="3657" xr:uid="{C2CFFE0D-DBA6-4219-A979-1EA1761668FE}"/>
    <cellStyle name="20% - Accent1 17 9 2 2 2" xfId="3658" xr:uid="{AEBD5A5E-A9F3-403A-B965-6E17F17E0183}"/>
    <cellStyle name="20% - Accent1 17 9 2 3" xfId="3659" xr:uid="{EBC5B7F7-094B-48FC-9528-A6FFCA72E210}"/>
    <cellStyle name="20% - Accent1 17 9 3" xfId="3660" xr:uid="{A95F538E-BB3B-42B4-AFCA-CC8A40B2CAC9}"/>
    <cellStyle name="20% - Accent1 17 9 3 2" xfId="3661" xr:uid="{C3BA91D0-E51E-4E23-80D5-79FB14E12119}"/>
    <cellStyle name="20% - Accent1 17 9 4" xfId="3662" xr:uid="{62265029-FE1E-4950-BBF8-EA32A5F868F2}"/>
    <cellStyle name="20% - Accent1 17 9 4 2" xfId="3663" xr:uid="{D0D0F0D8-59FC-417C-AD0C-B822D9495AD8}"/>
    <cellStyle name="20% - Accent1 17 9 5" xfId="3664" xr:uid="{B0D9C31F-8EFE-4F92-ABF8-0164FBB44EF0}"/>
    <cellStyle name="20% - Accent1 18" xfId="3665" xr:uid="{0C4FA8EE-81AB-413B-999F-54644E1BA5D9}"/>
    <cellStyle name="20% - Accent1 18 10" xfId="3666" xr:uid="{E4D4FA5B-B477-43A7-9B2B-58718E030583}"/>
    <cellStyle name="20% - Accent1 18 10 2" xfId="3667" xr:uid="{0209F9C1-B941-4AC2-BF11-97DF84256477}"/>
    <cellStyle name="20% - Accent1 18 10 2 2" xfId="3668" xr:uid="{2DE84AD0-D108-4584-8031-7C55D06324E8}"/>
    <cellStyle name="20% - Accent1 18 10 2 2 2" xfId="3669" xr:uid="{6572994B-CC0B-4526-9A78-8E07F05F4FDE}"/>
    <cellStyle name="20% - Accent1 18 10 2 3" xfId="3670" xr:uid="{3CAD6A85-34A0-48B0-BC22-DCF4201FAC6C}"/>
    <cellStyle name="20% - Accent1 18 10 3" xfId="3671" xr:uid="{62CBF0B3-7433-4FED-8ACB-5003A65F1D83}"/>
    <cellStyle name="20% - Accent1 18 10 3 2" xfId="3672" xr:uid="{C744823A-0CE8-4B99-9298-1D40382DD011}"/>
    <cellStyle name="20% - Accent1 18 10 4" xfId="3673" xr:uid="{77C4DA35-2E42-43A0-8231-9B4E9D251264}"/>
    <cellStyle name="20% - Accent1 18 10 4 2" xfId="3674" xr:uid="{6A2EC2C2-DF9C-43BD-8BFA-F7F28F18CE42}"/>
    <cellStyle name="20% - Accent1 18 10 5" xfId="3675" xr:uid="{1BDB0F8D-946A-4A31-B72E-F02F7355AF65}"/>
    <cellStyle name="20% - Accent1 18 11" xfId="3676" xr:uid="{3F7F7BD3-FC27-481D-8E29-5FA08FA658B1}"/>
    <cellStyle name="20% - Accent1 18 11 2" xfId="3677" xr:uid="{E80C0DB0-A043-41D6-B0DF-AED94FAC105C}"/>
    <cellStyle name="20% - Accent1 18 11 2 2" xfId="3678" xr:uid="{7579FD48-C885-4F81-A0DD-3DD82F82F67C}"/>
    <cellStyle name="20% - Accent1 18 11 2 2 2" xfId="3679" xr:uid="{01DD08F9-FB22-4E32-B113-66F69C9BB2F1}"/>
    <cellStyle name="20% - Accent1 18 11 2 3" xfId="3680" xr:uid="{5DD6CC00-E3CC-4835-8570-F7D1170F5542}"/>
    <cellStyle name="20% - Accent1 18 11 3" xfId="3681" xr:uid="{E528ADD1-F068-4E06-8D5C-5FA36991CA7C}"/>
    <cellStyle name="20% - Accent1 18 11 3 2" xfId="3682" xr:uid="{5FB04661-94A3-4502-B9F4-E6C8B6904822}"/>
    <cellStyle name="20% - Accent1 18 11 4" xfId="3683" xr:uid="{BF45CD9C-63F4-40B6-BA45-BD93CD62F092}"/>
    <cellStyle name="20% - Accent1 18 11 4 2" xfId="3684" xr:uid="{3DFAD2EE-03A0-42ED-99E6-6459A5CC2F6C}"/>
    <cellStyle name="20% - Accent1 18 11 5" xfId="3685" xr:uid="{C5150BEA-70AD-48D8-965F-EEB4859A5514}"/>
    <cellStyle name="20% - Accent1 18 12" xfId="3686" xr:uid="{AC49506C-C4AA-4D75-9408-D66DA1B17065}"/>
    <cellStyle name="20% - Accent1 18 12 2" xfId="3687" xr:uid="{452F7395-DDF9-432D-8267-054A084C63A8}"/>
    <cellStyle name="20% - Accent1 18 12 2 2" xfId="3688" xr:uid="{35C6BA54-4D22-4305-ADFC-EBC9934243E7}"/>
    <cellStyle name="20% - Accent1 18 12 2 2 2" xfId="3689" xr:uid="{3E55A0BA-7D17-42D3-99C8-270EFF2FC59C}"/>
    <cellStyle name="20% - Accent1 18 12 2 3" xfId="3690" xr:uid="{40642B0A-18F5-4E18-BFAB-19BF75A9C27A}"/>
    <cellStyle name="20% - Accent1 18 12 3" xfId="3691" xr:uid="{CBE98B0E-1C7A-4FC2-B2AE-6D8D8AC78246}"/>
    <cellStyle name="20% - Accent1 18 12 3 2" xfId="3692" xr:uid="{87808221-6997-4EDA-821E-B282D64EF898}"/>
    <cellStyle name="20% - Accent1 18 12 4" xfId="3693" xr:uid="{4A8AC0C8-77CC-41E1-9FFF-8D11726A4328}"/>
    <cellStyle name="20% - Accent1 18 12 4 2" xfId="3694" xr:uid="{5309AABD-E600-4A7E-AECF-EAAA356472E1}"/>
    <cellStyle name="20% - Accent1 18 12 5" xfId="3695" xr:uid="{AE195245-D26C-4841-88BB-218B601937A6}"/>
    <cellStyle name="20% - Accent1 18 13" xfId="3696" xr:uid="{5E373434-C1B4-455D-8B49-F50D1567E301}"/>
    <cellStyle name="20% - Accent1 18 13 2" xfId="3697" xr:uid="{10C902BC-B87E-44B5-9CBD-9B999CE96AFA}"/>
    <cellStyle name="20% - Accent1 18 13 2 2" xfId="3698" xr:uid="{88EF98DA-8FA2-4CD6-B9E1-2B39EAD596E6}"/>
    <cellStyle name="20% - Accent1 18 13 2 2 2" xfId="3699" xr:uid="{7AB92C82-3893-4D91-A927-A11F6BFDF506}"/>
    <cellStyle name="20% - Accent1 18 13 2 3" xfId="3700" xr:uid="{A4FAE597-5CA2-4EB9-8933-4DFD5967CEB3}"/>
    <cellStyle name="20% - Accent1 18 13 3" xfId="3701" xr:uid="{2B4D6B62-D30C-40D7-93E5-905B9EFB6FC1}"/>
    <cellStyle name="20% - Accent1 18 13 3 2" xfId="3702" xr:uid="{E1F49672-23C2-4CDA-AF5F-11932A859176}"/>
    <cellStyle name="20% - Accent1 18 13 4" xfId="3703" xr:uid="{C00E4711-6046-4285-82C6-3C4D58BAE35F}"/>
    <cellStyle name="20% - Accent1 18 13 4 2" xfId="3704" xr:uid="{D350BFA7-DB6E-4B39-821B-885E4432E024}"/>
    <cellStyle name="20% - Accent1 18 13 5" xfId="3705" xr:uid="{5E791E18-D060-424F-8B9D-A63BAE9E5432}"/>
    <cellStyle name="20% - Accent1 18 14" xfId="3706" xr:uid="{29009920-949C-4A8F-AFB6-7E9A369DF8E5}"/>
    <cellStyle name="20% - Accent1 18 14 2" xfId="3707" xr:uid="{6560294D-ED39-4B12-8522-B917299F0B6F}"/>
    <cellStyle name="20% - Accent1 18 14 2 2" xfId="3708" xr:uid="{C79224A7-FE70-41B7-880C-733E283DE54F}"/>
    <cellStyle name="20% - Accent1 18 14 2 2 2" xfId="3709" xr:uid="{3E5976BC-C3F9-4D17-AF82-69622019F990}"/>
    <cellStyle name="20% - Accent1 18 14 2 3" xfId="3710" xr:uid="{5D799CAD-7E8F-48A1-B314-B2B9DE40E1D2}"/>
    <cellStyle name="20% - Accent1 18 14 3" xfId="3711" xr:uid="{E3BAD688-E8F3-431D-B8CA-1C995EC33B18}"/>
    <cellStyle name="20% - Accent1 18 14 3 2" xfId="3712" xr:uid="{04775C49-F2BD-41EB-9A64-0DB4F318A8E1}"/>
    <cellStyle name="20% - Accent1 18 14 4" xfId="3713" xr:uid="{41DFA20D-81BE-4AF5-A34C-0FCC7FE84814}"/>
    <cellStyle name="20% - Accent1 18 14 4 2" xfId="3714" xr:uid="{8D6D03BB-C27E-441B-80ED-08708378F9EE}"/>
    <cellStyle name="20% - Accent1 18 14 5" xfId="3715" xr:uid="{39111010-360B-4817-9291-6D76E2872B17}"/>
    <cellStyle name="20% - Accent1 18 15" xfId="3716" xr:uid="{67D67791-4731-4DCE-A773-AD7319DA6411}"/>
    <cellStyle name="20% - Accent1 18 15 2" xfId="3717" xr:uid="{387CB06B-7C64-4B6B-823F-F38EB781BB55}"/>
    <cellStyle name="20% - Accent1 18 15 2 2" xfId="3718" xr:uid="{1C067AF7-1C43-4F9A-9BE2-26B6BE05507A}"/>
    <cellStyle name="20% - Accent1 18 15 2 2 2" xfId="3719" xr:uid="{3DA973BC-5D1C-4E08-B8EF-EE371977A5F0}"/>
    <cellStyle name="20% - Accent1 18 15 2 3" xfId="3720" xr:uid="{FF6AEACF-F597-4EFE-B9E9-5FCBC7239B6E}"/>
    <cellStyle name="20% - Accent1 18 15 3" xfId="3721" xr:uid="{E81C9DDD-1648-4610-BB1C-68B3A8F1F378}"/>
    <cellStyle name="20% - Accent1 18 15 3 2" xfId="3722" xr:uid="{2043E3C4-10A7-490F-9ECB-220EECD605D2}"/>
    <cellStyle name="20% - Accent1 18 15 4" xfId="3723" xr:uid="{133CC151-6086-43F7-AAEB-75ED471A1FB5}"/>
    <cellStyle name="20% - Accent1 18 15 4 2" xfId="3724" xr:uid="{88C4A636-5B35-4A48-BF71-762E672790C9}"/>
    <cellStyle name="20% - Accent1 18 15 5" xfId="3725" xr:uid="{43AE220B-395E-4DCD-8222-04989A0F5030}"/>
    <cellStyle name="20% - Accent1 18 16" xfId="3726" xr:uid="{A96DBB0A-3443-49B2-ACFC-71A5396AE9C9}"/>
    <cellStyle name="20% - Accent1 18 16 2" xfId="3727" xr:uid="{BC6DE2EE-2C50-4895-BA31-0F613FCFB7C6}"/>
    <cellStyle name="20% - Accent1 18 16 2 2" xfId="3728" xr:uid="{5C5EC6F9-4F25-49F9-AC33-E82B9C6F0740}"/>
    <cellStyle name="20% - Accent1 18 16 3" xfId="3729" xr:uid="{8502A0E0-BB5D-4683-9D05-0C78B5955862}"/>
    <cellStyle name="20% - Accent1 18 17" xfId="3730" xr:uid="{2545FF1C-0A04-413B-BAE4-8DC4505E471A}"/>
    <cellStyle name="20% - Accent1 18 17 2" xfId="3731" xr:uid="{A149945F-8966-4A06-931C-596E626D8C52}"/>
    <cellStyle name="20% - Accent1 18 18" xfId="3732" xr:uid="{7E2D2D76-9E00-43B6-AD72-FE02E3C7633D}"/>
    <cellStyle name="20% - Accent1 18 18 2" xfId="3733" xr:uid="{AF9B2BDE-8968-458F-8065-93FCB194A4EE}"/>
    <cellStyle name="20% - Accent1 18 19" xfId="3734" xr:uid="{AC55492D-A2FC-4688-88C2-00E056D73786}"/>
    <cellStyle name="20% - Accent1 18 2" xfId="3735" xr:uid="{15C070CC-376E-4E55-93FF-A96BA2C645FA}"/>
    <cellStyle name="20% - Accent1 18 2 2" xfId="3736" xr:uid="{26EEE667-BA03-48FC-BA6A-E8147BC996E4}"/>
    <cellStyle name="20% - Accent1 18 2 2 2" xfId="3737" xr:uid="{28DDCE6F-1D10-4370-B0F2-16E6BD4F6CBE}"/>
    <cellStyle name="20% - Accent1 18 2 2 2 2" xfId="3738" xr:uid="{E7428790-C486-4B88-B1E1-D245D8EBAD8B}"/>
    <cellStyle name="20% - Accent1 18 2 2 3" xfId="3739" xr:uid="{71489DBC-1CEF-40A8-8B5D-E4343E38EAD8}"/>
    <cellStyle name="20% - Accent1 18 2 3" xfId="3740" xr:uid="{5F4BF32C-CEF1-4AB6-A9D4-79287BD8D065}"/>
    <cellStyle name="20% - Accent1 18 2 3 2" xfId="3741" xr:uid="{D032A6B2-22C5-418A-A957-0619361B0529}"/>
    <cellStyle name="20% - Accent1 18 2 4" xfId="3742" xr:uid="{C4BF7BC5-8262-4E17-A981-D07B979AD713}"/>
    <cellStyle name="20% - Accent1 18 2 4 2" xfId="3743" xr:uid="{E289375A-8939-43A6-8772-EF85BBA4FBDB}"/>
    <cellStyle name="20% - Accent1 18 2 5" xfId="3744" xr:uid="{0A81EA62-CD47-4D0D-9140-FFA249403BDB}"/>
    <cellStyle name="20% - Accent1 18 20" xfId="3745" xr:uid="{A1E58146-4467-47F1-A16D-5D37C8AA238E}"/>
    <cellStyle name="20% - Accent1 18 21" xfId="3746" xr:uid="{A08D32CF-D4A5-46F8-9723-8765A7EE6136}"/>
    <cellStyle name="20% - Accent1 18 22" xfId="3747" xr:uid="{FFE47E25-7815-4F3F-9B59-4C4181A0C00A}"/>
    <cellStyle name="20% - Accent1 18 23" xfId="3748" xr:uid="{4A6EFAA0-18E4-48D6-B81D-CE823EEDDB28}"/>
    <cellStyle name="20% - Accent1 18 24" xfId="3749" xr:uid="{B5A927D5-B5E6-48A4-8C57-9A499A9409CF}"/>
    <cellStyle name="20% - Accent1 18 25" xfId="3750" xr:uid="{9DD2FB55-090C-4CF7-B41B-9D2781CD9FDA}"/>
    <cellStyle name="20% - Accent1 18 26" xfId="3751" xr:uid="{BA135EAB-282A-422F-86DC-84B7D163C2D6}"/>
    <cellStyle name="20% - Accent1 18 27" xfId="3752" xr:uid="{65C0A4BB-8331-48A1-B292-887CD77753F9}"/>
    <cellStyle name="20% - Accent1 18 28" xfId="3753" xr:uid="{DFF2F7F4-4269-477D-9971-A2E410074A79}"/>
    <cellStyle name="20% - Accent1 18 29" xfId="3754" xr:uid="{50E1E873-E737-4165-B0E2-D3420EF79622}"/>
    <cellStyle name="20% - Accent1 18 3" xfId="3755" xr:uid="{E2C6D01C-9B16-47FD-B532-36DECCB2AC5B}"/>
    <cellStyle name="20% - Accent1 18 3 2" xfId="3756" xr:uid="{D135911D-EA90-40F8-BB66-0891C4FF7906}"/>
    <cellStyle name="20% - Accent1 18 3 2 2" xfId="3757" xr:uid="{0AFF463D-8EEC-4784-A2AE-642135031D61}"/>
    <cellStyle name="20% - Accent1 18 3 2 2 2" xfId="3758" xr:uid="{06AA45D6-A64F-40CF-88AB-45D4536FBF4A}"/>
    <cellStyle name="20% - Accent1 18 3 2 3" xfId="3759" xr:uid="{2F721212-8421-4D04-9FEC-36F8B0871563}"/>
    <cellStyle name="20% - Accent1 18 3 3" xfId="3760" xr:uid="{5A915B7D-4666-4B0C-816E-2155AC2FB5BD}"/>
    <cellStyle name="20% - Accent1 18 3 3 2" xfId="3761" xr:uid="{70545C2D-F65F-434B-A08F-D65659CBFCCF}"/>
    <cellStyle name="20% - Accent1 18 3 4" xfId="3762" xr:uid="{CD2BC116-ECB6-4022-A247-60FDB0700D17}"/>
    <cellStyle name="20% - Accent1 18 3 4 2" xfId="3763" xr:uid="{ECB4107E-3D62-45EF-B490-9A805DD8A40D}"/>
    <cellStyle name="20% - Accent1 18 3 5" xfId="3764" xr:uid="{B48BD1D6-7BAA-42DA-91FF-EF10943B9F95}"/>
    <cellStyle name="20% - Accent1 18 4" xfId="3765" xr:uid="{4B38FA9E-6914-4CB5-94F6-4170DBA036BB}"/>
    <cellStyle name="20% - Accent1 18 4 2" xfId="3766" xr:uid="{E50BFDCB-0A75-4063-B925-3B8F9E8ABEA4}"/>
    <cellStyle name="20% - Accent1 18 4 2 2" xfId="3767" xr:uid="{9F203A09-16CE-44B2-AE8E-AA91AEDB22CB}"/>
    <cellStyle name="20% - Accent1 18 4 2 2 2" xfId="3768" xr:uid="{F29FC7DF-3893-4CE0-A5E5-2D6166FDCE3E}"/>
    <cellStyle name="20% - Accent1 18 4 2 3" xfId="3769" xr:uid="{D2CF90BB-D343-45B4-9537-BDB0A42CDB6F}"/>
    <cellStyle name="20% - Accent1 18 4 3" xfId="3770" xr:uid="{1FAE2964-D724-4E92-8662-66C677630559}"/>
    <cellStyle name="20% - Accent1 18 4 3 2" xfId="3771" xr:uid="{1DC43707-0B27-46BB-BAAC-99E319F32A3D}"/>
    <cellStyle name="20% - Accent1 18 4 4" xfId="3772" xr:uid="{38D86B21-3BA5-4834-A02C-1E526D145818}"/>
    <cellStyle name="20% - Accent1 18 4 4 2" xfId="3773" xr:uid="{351FD2E7-FA3D-4603-A021-BDF68799BE63}"/>
    <cellStyle name="20% - Accent1 18 4 5" xfId="3774" xr:uid="{9BDA4AC6-66EA-43ED-87C2-7AA553A8950B}"/>
    <cellStyle name="20% - Accent1 18 5" xfId="3775" xr:uid="{559E2DEE-2B12-4F7A-9443-A96AF92A4792}"/>
    <cellStyle name="20% - Accent1 18 5 2" xfId="3776" xr:uid="{80501AF8-6C2D-4559-A86B-82923F84D71A}"/>
    <cellStyle name="20% - Accent1 18 5 2 2" xfId="3777" xr:uid="{39278F0B-6F59-4BB4-817A-9844951FC0CE}"/>
    <cellStyle name="20% - Accent1 18 5 2 2 2" xfId="3778" xr:uid="{D6210D97-7FCF-4DAC-9FB7-6007B352897A}"/>
    <cellStyle name="20% - Accent1 18 5 2 3" xfId="3779" xr:uid="{C12722C5-E32F-4AFC-9DCD-ADC65D7646E9}"/>
    <cellStyle name="20% - Accent1 18 5 3" xfId="3780" xr:uid="{26F05990-A107-464E-B08C-F0A5A2826699}"/>
    <cellStyle name="20% - Accent1 18 5 3 2" xfId="3781" xr:uid="{EC8C365E-7F39-4898-A810-EE3D234ECCE4}"/>
    <cellStyle name="20% - Accent1 18 5 4" xfId="3782" xr:uid="{626EBB1A-2CA4-4B50-8CCD-FB6E2E7FEFBC}"/>
    <cellStyle name="20% - Accent1 18 5 4 2" xfId="3783" xr:uid="{401D017B-C2C1-48C5-9856-F116101D6E31}"/>
    <cellStyle name="20% - Accent1 18 5 5" xfId="3784" xr:uid="{DBEE69F0-A0AC-464C-943A-C0FCD2F5CFD5}"/>
    <cellStyle name="20% - Accent1 18 6" xfId="3785" xr:uid="{09BF9374-339E-4CC8-81BF-BC79EFDB576E}"/>
    <cellStyle name="20% - Accent1 18 6 2" xfId="3786" xr:uid="{B60BF7FF-B56F-4361-82BD-4FD00B4E86EC}"/>
    <cellStyle name="20% - Accent1 18 6 2 2" xfId="3787" xr:uid="{2E6F13EB-2FAC-48DD-894A-626E6C29B51C}"/>
    <cellStyle name="20% - Accent1 18 6 2 2 2" xfId="3788" xr:uid="{874E41AE-1585-47D5-8A8C-35E28A97F346}"/>
    <cellStyle name="20% - Accent1 18 6 2 3" xfId="3789" xr:uid="{82851157-39FC-41B5-A664-516A89ECEB11}"/>
    <cellStyle name="20% - Accent1 18 6 3" xfId="3790" xr:uid="{7871E1E6-F115-4B13-8420-CE68D8B25AFF}"/>
    <cellStyle name="20% - Accent1 18 6 3 2" xfId="3791" xr:uid="{2CB4A079-5116-4C81-AA8C-8D320AE75A1F}"/>
    <cellStyle name="20% - Accent1 18 6 4" xfId="3792" xr:uid="{A0E773FF-3FB3-4EFE-9587-E7B4969A28E6}"/>
    <cellStyle name="20% - Accent1 18 6 4 2" xfId="3793" xr:uid="{4859BD7C-F30C-4452-A5FA-F0DD1DB70BD3}"/>
    <cellStyle name="20% - Accent1 18 6 5" xfId="3794" xr:uid="{54A21442-57C6-40BC-A5E7-1CC0E81326E9}"/>
    <cellStyle name="20% - Accent1 18 7" xfId="3795" xr:uid="{B6FE0776-E472-4119-A1B8-97AF6059B417}"/>
    <cellStyle name="20% - Accent1 18 7 2" xfId="3796" xr:uid="{F52288BB-1311-4B10-8A1C-4EF5DB159D5D}"/>
    <cellStyle name="20% - Accent1 18 7 2 2" xfId="3797" xr:uid="{314F71EA-184D-4678-A7D4-008850A75A5E}"/>
    <cellStyle name="20% - Accent1 18 7 2 2 2" xfId="3798" xr:uid="{42F81091-8041-468E-ABD0-489834AD956A}"/>
    <cellStyle name="20% - Accent1 18 7 2 3" xfId="3799" xr:uid="{75DCDB39-AF76-4B86-A3D6-1DD9F30BDBAA}"/>
    <cellStyle name="20% - Accent1 18 7 3" xfId="3800" xr:uid="{D05953F5-900C-4522-A293-478CCF999CDE}"/>
    <cellStyle name="20% - Accent1 18 7 3 2" xfId="3801" xr:uid="{40988BE0-B305-4E86-983A-FF462D14EA09}"/>
    <cellStyle name="20% - Accent1 18 7 4" xfId="3802" xr:uid="{87AF9D16-D591-4446-A4E2-DE9EB19711EA}"/>
    <cellStyle name="20% - Accent1 18 7 4 2" xfId="3803" xr:uid="{BD080565-D8D7-4E1F-B530-1C4E4E083DD5}"/>
    <cellStyle name="20% - Accent1 18 7 5" xfId="3804" xr:uid="{D9828C3B-B613-48F8-957E-E7E40B3C44C9}"/>
    <cellStyle name="20% - Accent1 18 8" xfId="3805" xr:uid="{0DD67780-C5B9-4354-830E-EF0CEFBFCC9F}"/>
    <cellStyle name="20% - Accent1 18 8 2" xfId="3806" xr:uid="{416FC69D-EA26-495F-9F9B-33E4021122D1}"/>
    <cellStyle name="20% - Accent1 18 8 2 2" xfId="3807" xr:uid="{E20119AC-3441-4C8E-920E-4F50B362AB35}"/>
    <cellStyle name="20% - Accent1 18 8 2 2 2" xfId="3808" xr:uid="{D670059F-5451-4C22-8EAF-38303B246FD9}"/>
    <cellStyle name="20% - Accent1 18 8 2 3" xfId="3809" xr:uid="{9333A45F-13F7-4833-BFCF-D865C8520448}"/>
    <cellStyle name="20% - Accent1 18 8 3" xfId="3810" xr:uid="{5F125C3F-557E-498A-A106-BDA77545495E}"/>
    <cellStyle name="20% - Accent1 18 8 3 2" xfId="3811" xr:uid="{B0824EBA-FA99-49DA-9199-4C8A842A7D89}"/>
    <cellStyle name="20% - Accent1 18 8 4" xfId="3812" xr:uid="{8D53239C-1370-49DA-935A-54FE4277DED6}"/>
    <cellStyle name="20% - Accent1 18 8 4 2" xfId="3813" xr:uid="{AA9E732D-752B-4B2F-B4B1-44B43503A7B3}"/>
    <cellStyle name="20% - Accent1 18 8 5" xfId="3814" xr:uid="{14448338-CB51-4A2A-805C-C7A98BF65F63}"/>
    <cellStyle name="20% - Accent1 18 9" xfId="3815" xr:uid="{D85E29BF-742A-49AE-8530-8EC49896DB59}"/>
    <cellStyle name="20% - Accent1 18 9 2" xfId="3816" xr:uid="{9D431746-0106-4209-92EA-11B4A84E01F9}"/>
    <cellStyle name="20% - Accent1 18 9 2 2" xfId="3817" xr:uid="{8EF594F9-5EA3-47C0-99A3-096768C9EF4B}"/>
    <cellStyle name="20% - Accent1 18 9 2 2 2" xfId="3818" xr:uid="{8EFB74C0-E9D0-4D94-826A-69AB8E4B8DDC}"/>
    <cellStyle name="20% - Accent1 18 9 2 3" xfId="3819" xr:uid="{50B6B6A8-622B-40B3-AD9D-DD122CF89423}"/>
    <cellStyle name="20% - Accent1 18 9 3" xfId="3820" xr:uid="{FCE169E7-C308-4E30-9A07-D960D9A3C8CA}"/>
    <cellStyle name="20% - Accent1 18 9 3 2" xfId="3821" xr:uid="{439B08BF-F575-46EC-A62E-2236C62EBAFA}"/>
    <cellStyle name="20% - Accent1 18 9 4" xfId="3822" xr:uid="{AB92BEC7-9BB2-4BCB-AF98-DA2BD13FC555}"/>
    <cellStyle name="20% - Accent1 18 9 4 2" xfId="3823" xr:uid="{502B613F-EFD5-450B-928A-F99D4DC093A3}"/>
    <cellStyle name="20% - Accent1 18 9 5" xfId="3824" xr:uid="{87A2FE0C-6F63-4A42-A028-8AA5380C5F50}"/>
    <cellStyle name="20% - Accent1 19" xfId="3825" xr:uid="{6B24C883-2B49-4B63-9918-1BF308B4AD0E}"/>
    <cellStyle name="20% - Accent1 19 10" xfId="3826" xr:uid="{0043C7C2-6073-433E-B406-E89F95FC2AAE}"/>
    <cellStyle name="20% - Accent1 19 10 2" xfId="3827" xr:uid="{F0E3AAE2-2CF7-44D9-8349-10D955908DE0}"/>
    <cellStyle name="20% - Accent1 19 10 2 2" xfId="3828" xr:uid="{77F215CC-22AE-4625-BFBF-01C61DE4F018}"/>
    <cellStyle name="20% - Accent1 19 10 2 2 2" xfId="3829" xr:uid="{04F7FF42-8DFF-49F8-A26A-B263FEDB3680}"/>
    <cellStyle name="20% - Accent1 19 10 2 3" xfId="3830" xr:uid="{0DDA4F3B-0CE6-440F-BDB4-5EE8B66DDDDA}"/>
    <cellStyle name="20% - Accent1 19 10 3" xfId="3831" xr:uid="{55E6B338-C6F7-4530-BD74-97CF16B59C2A}"/>
    <cellStyle name="20% - Accent1 19 10 3 2" xfId="3832" xr:uid="{A5EAA1FF-F85E-4523-A0AC-B60273BA913B}"/>
    <cellStyle name="20% - Accent1 19 10 4" xfId="3833" xr:uid="{97C43ECD-EADD-4F2A-A741-3D30B3457493}"/>
    <cellStyle name="20% - Accent1 19 10 4 2" xfId="3834" xr:uid="{4A370D6C-1E0B-486A-B6D6-2FA37610AF98}"/>
    <cellStyle name="20% - Accent1 19 10 5" xfId="3835" xr:uid="{D379414D-2506-490F-9D34-0C346121DD65}"/>
    <cellStyle name="20% - Accent1 19 11" xfId="3836" xr:uid="{2765A289-548E-4D3F-8808-C3FCAE7E1980}"/>
    <cellStyle name="20% - Accent1 19 11 2" xfId="3837" xr:uid="{0585B062-5ECD-4631-966E-8D55B72D1BF1}"/>
    <cellStyle name="20% - Accent1 19 11 2 2" xfId="3838" xr:uid="{5BBBCD22-3EA0-4AB0-A978-21FF0AE62E7D}"/>
    <cellStyle name="20% - Accent1 19 11 2 2 2" xfId="3839" xr:uid="{DC757FB1-4554-4E2F-86AE-D211416ADCE0}"/>
    <cellStyle name="20% - Accent1 19 11 2 3" xfId="3840" xr:uid="{9ADC2E45-A105-48F7-BA7A-64909C007E9F}"/>
    <cellStyle name="20% - Accent1 19 11 3" xfId="3841" xr:uid="{C123823D-1E86-4612-83EB-187411E5210F}"/>
    <cellStyle name="20% - Accent1 19 11 3 2" xfId="3842" xr:uid="{10BA5F91-0845-473E-9456-FDF104365733}"/>
    <cellStyle name="20% - Accent1 19 11 4" xfId="3843" xr:uid="{77B962CF-E5A7-4107-9453-06572F3CC47A}"/>
    <cellStyle name="20% - Accent1 19 11 4 2" xfId="3844" xr:uid="{422FE9AE-B608-4C3D-8C70-4C4CC1C403C0}"/>
    <cellStyle name="20% - Accent1 19 11 5" xfId="3845" xr:uid="{E246026A-C9FA-4A8F-B78D-9441330281E0}"/>
    <cellStyle name="20% - Accent1 19 12" xfId="3846" xr:uid="{DA497575-B84D-4ECA-A0D4-C792FA13046F}"/>
    <cellStyle name="20% - Accent1 19 12 2" xfId="3847" xr:uid="{2F955986-7493-4346-B9FC-D6296B646331}"/>
    <cellStyle name="20% - Accent1 19 12 2 2" xfId="3848" xr:uid="{659C0BFC-33ED-432B-B2B2-46FE0E37EF2D}"/>
    <cellStyle name="20% - Accent1 19 12 2 2 2" xfId="3849" xr:uid="{D557F2C5-5CAF-43BC-8B16-7E3DFA467373}"/>
    <cellStyle name="20% - Accent1 19 12 2 3" xfId="3850" xr:uid="{F7FCF657-F8DD-4161-B093-1013F9B2752A}"/>
    <cellStyle name="20% - Accent1 19 12 3" xfId="3851" xr:uid="{DBCCC918-6745-4F83-B649-9A1C47425656}"/>
    <cellStyle name="20% - Accent1 19 12 3 2" xfId="3852" xr:uid="{FF832B4E-8E64-43C5-AD2C-56414D505C01}"/>
    <cellStyle name="20% - Accent1 19 12 4" xfId="3853" xr:uid="{89EB0442-3897-45C7-9CC5-679214D7D690}"/>
    <cellStyle name="20% - Accent1 19 12 4 2" xfId="3854" xr:uid="{BC707BB2-F2BF-4220-A671-1821588470C7}"/>
    <cellStyle name="20% - Accent1 19 12 5" xfId="3855" xr:uid="{ED3818DD-AD60-421E-BD45-EA2768C3E5DE}"/>
    <cellStyle name="20% - Accent1 19 13" xfId="3856" xr:uid="{4DC7DBE3-D027-4D23-BB05-647F188B4D91}"/>
    <cellStyle name="20% - Accent1 19 13 2" xfId="3857" xr:uid="{14B5BF57-EB4A-40FD-A653-7B34BFB31E96}"/>
    <cellStyle name="20% - Accent1 19 13 2 2" xfId="3858" xr:uid="{BA4C4CB6-6813-4280-A19D-FA518BF3700B}"/>
    <cellStyle name="20% - Accent1 19 13 2 2 2" xfId="3859" xr:uid="{3235AEB8-FDF7-4B79-B3F9-0A4C6F3733AC}"/>
    <cellStyle name="20% - Accent1 19 13 2 3" xfId="3860" xr:uid="{50EF0608-D417-41ED-9110-B566F31AA099}"/>
    <cellStyle name="20% - Accent1 19 13 3" xfId="3861" xr:uid="{7FC2F59E-1413-4178-A654-1E0C514FAC45}"/>
    <cellStyle name="20% - Accent1 19 13 3 2" xfId="3862" xr:uid="{CA328D7F-256F-447F-9ACF-1082BF2378CD}"/>
    <cellStyle name="20% - Accent1 19 13 4" xfId="3863" xr:uid="{1E87097B-47C7-4B81-92CA-8FB70B7820D6}"/>
    <cellStyle name="20% - Accent1 19 13 4 2" xfId="3864" xr:uid="{F2D33E2B-49CE-473F-8DE7-54E65FEA0523}"/>
    <cellStyle name="20% - Accent1 19 13 5" xfId="3865" xr:uid="{7EB843FB-C5C2-498F-93CD-0B2AC2AFC2A1}"/>
    <cellStyle name="20% - Accent1 19 14" xfId="3866" xr:uid="{AB191B92-80AE-4815-8312-72CF84B754B2}"/>
    <cellStyle name="20% - Accent1 19 14 2" xfId="3867" xr:uid="{A7C34218-28E1-4F07-A314-6B63AA79ADDC}"/>
    <cellStyle name="20% - Accent1 19 14 2 2" xfId="3868" xr:uid="{F505307E-05D1-460F-89E3-B2469A581FBC}"/>
    <cellStyle name="20% - Accent1 19 14 2 2 2" xfId="3869" xr:uid="{D2450BDB-2B36-4A37-B33B-3208C205EB43}"/>
    <cellStyle name="20% - Accent1 19 14 2 3" xfId="3870" xr:uid="{2A078216-DF6D-4BE7-BC89-8B07EAEDAB63}"/>
    <cellStyle name="20% - Accent1 19 14 3" xfId="3871" xr:uid="{5004D1A4-446C-4D4D-BCC5-E32E04D4D77F}"/>
    <cellStyle name="20% - Accent1 19 14 3 2" xfId="3872" xr:uid="{EBA7892A-8446-4FCE-B985-CC53EE9D9617}"/>
    <cellStyle name="20% - Accent1 19 14 4" xfId="3873" xr:uid="{E2DFEA2B-AE63-4EA2-8AAB-276BD2569445}"/>
    <cellStyle name="20% - Accent1 19 14 4 2" xfId="3874" xr:uid="{AF7ABF83-3F51-43E9-9FF8-FD4050FD1CD6}"/>
    <cellStyle name="20% - Accent1 19 14 5" xfId="3875" xr:uid="{E7BB1085-EDBA-4069-B4D0-EDDA0C5CEA77}"/>
    <cellStyle name="20% - Accent1 19 15" xfId="3876" xr:uid="{8B1639BF-E770-4016-ABAF-1DEB3BCAD4AD}"/>
    <cellStyle name="20% - Accent1 19 15 2" xfId="3877" xr:uid="{233826E8-7C3D-4D7E-BBB6-BD42BAE8B44C}"/>
    <cellStyle name="20% - Accent1 19 15 2 2" xfId="3878" xr:uid="{5E06023E-B77E-48FC-AA55-F3651A4E2187}"/>
    <cellStyle name="20% - Accent1 19 15 2 2 2" xfId="3879" xr:uid="{664E5D52-5700-4E91-8568-32C47CD79BA9}"/>
    <cellStyle name="20% - Accent1 19 15 2 3" xfId="3880" xr:uid="{E9E7ECBF-C805-4205-B210-29DB0E66CF52}"/>
    <cellStyle name="20% - Accent1 19 15 3" xfId="3881" xr:uid="{16A2A60A-B300-451E-88FA-BF951A5A1DF1}"/>
    <cellStyle name="20% - Accent1 19 15 3 2" xfId="3882" xr:uid="{11288F91-EB15-4EC7-87B9-1A39F6F58F4B}"/>
    <cellStyle name="20% - Accent1 19 15 4" xfId="3883" xr:uid="{CAF617F0-097D-4E85-BFE3-A911C82B43AC}"/>
    <cellStyle name="20% - Accent1 19 15 4 2" xfId="3884" xr:uid="{268EE639-D7DB-409C-A4DE-8D60A7A4F80C}"/>
    <cellStyle name="20% - Accent1 19 15 5" xfId="3885" xr:uid="{6E08C3E0-D9D2-4C49-84AF-3C83E884A50C}"/>
    <cellStyle name="20% - Accent1 19 16" xfId="3886" xr:uid="{90C25F0E-7CE0-432A-A54A-75E0EE3793FA}"/>
    <cellStyle name="20% - Accent1 19 16 2" xfId="3887" xr:uid="{0E7452E8-2B7D-4512-A9F9-974814934AC3}"/>
    <cellStyle name="20% - Accent1 19 16 2 2" xfId="3888" xr:uid="{0AF4613D-2481-4C8F-94FE-9E8272C49A5C}"/>
    <cellStyle name="20% - Accent1 19 16 3" xfId="3889" xr:uid="{1EF524DF-584B-41D3-A843-3BD77198B18C}"/>
    <cellStyle name="20% - Accent1 19 17" xfId="3890" xr:uid="{D235A912-5C88-4FDF-B747-A3A9D95EF379}"/>
    <cellStyle name="20% - Accent1 19 17 2" xfId="3891" xr:uid="{DC2E2835-A5D1-4F20-94FA-497E4935F26F}"/>
    <cellStyle name="20% - Accent1 19 18" xfId="3892" xr:uid="{7D85302A-E2A9-4A93-8E0F-244D138CD2B6}"/>
    <cellStyle name="20% - Accent1 19 18 2" xfId="3893" xr:uid="{EA5BD7A8-429B-4EBC-A8AF-22543BF41243}"/>
    <cellStyle name="20% - Accent1 19 19" xfId="3894" xr:uid="{B9A729A3-2D79-40E1-A53A-349B685CD60A}"/>
    <cellStyle name="20% - Accent1 19 2" xfId="3895" xr:uid="{5EA07998-A5F8-4B3D-9446-791D24C3BC09}"/>
    <cellStyle name="20% - Accent1 19 2 2" xfId="3896" xr:uid="{B8ED3016-0755-4C43-98FE-D34946855A9D}"/>
    <cellStyle name="20% - Accent1 19 2 2 2" xfId="3897" xr:uid="{E2647BE8-2060-4C69-8290-EB64E7853D9F}"/>
    <cellStyle name="20% - Accent1 19 2 2 2 2" xfId="3898" xr:uid="{4635CBD0-5299-4DBE-B899-7D7287CC39D0}"/>
    <cellStyle name="20% - Accent1 19 2 2 3" xfId="3899" xr:uid="{26FD2329-C65C-48EA-A2B6-4E987FBE9682}"/>
    <cellStyle name="20% - Accent1 19 2 3" xfId="3900" xr:uid="{EABB792B-9250-4A79-B2B1-C039AC251466}"/>
    <cellStyle name="20% - Accent1 19 2 3 2" xfId="3901" xr:uid="{942A42A4-27C4-49E2-8E01-44F3FC9BB73D}"/>
    <cellStyle name="20% - Accent1 19 2 4" xfId="3902" xr:uid="{E39F4933-34A0-461F-9397-9275F1D8F90A}"/>
    <cellStyle name="20% - Accent1 19 2 4 2" xfId="3903" xr:uid="{CB5533D9-506A-416C-86BF-03B6077FEFA9}"/>
    <cellStyle name="20% - Accent1 19 2 5" xfId="3904" xr:uid="{28E0C991-C530-4E09-8F26-E1ABC3516C41}"/>
    <cellStyle name="20% - Accent1 19 20" xfId="3905" xr:uid="{EBE0CAD3-E1A8-4984-B684-7C4500275019}"/>
    <cellStyle name="20% - Accent1 19 21" xfId="3906" xr:uid="{D98700C2-889E-4C47-BFA3-34863C7D7DE2}"/>
    <cellStyle name="20% - Accent1 19 22" xfId="3907" xr:uid="{781FA786-F19E-4694-847C-E76BD47C249A}"/>
    <cellStyle name="20% - Accent1 19 23" xfId="3908" xr:uid="{AF213B6E-A3D5-46AC-8535-68BCC5D52D64}"/>
    <cellStyle name="20% - Accent1 19 24" xfId="3909" xr:uid="{07C4D9BD-1FE8-4D33-9E89-F0F3E01C119B}"/>
    <cellStyle name="20% - Accent1 19 25" xfId="3910" xr:uid="{60279EEF-DDFE-4672-9796-0F2E8CECB704}"/>
    <cellStyle name="20% - Accent1 19 26" xfId="3911" xr:uid="{56179792-A064-4F17-8930-9B84C027D6B6}"/>
    <cellStyle name="20% - Accent1 19 27" xfId="3912" xr:uid="{CAF672C0-FC46-416C-A17B-BB98F6811917}"/>
    <cellStyle name="20% - Accent1 19 28" xfId="3913" xr:uid="{AE983097-6506-448A-BA90-FAC2A17977EB}"/>
    <cellStyle name="20% - Accent1 19 29" xfId="3914" xr:uid="{F2D533D4-8AF7-4D0B-81E5-449C59D70721}"/>
    <cellStyle name="20% - Accent1 19 3" xfId="3915" xr:uid="{F2D49485-BC0F-4A9C-84C6-0BA2575C697B}"/>
    <cellStyle name="20% - Accent1 19 3 2" xfId="3916" xr:uid="{104D11E3-F9D8-408D-87CA-CC56D5714786}"/>
    <cellStyle name="20% - Accent1 19 3 2 2" xfId="3917" xr:uid="{E39A8CB2-8794-4382-9E59-5737A73F5BA8}"/>
    <cellStyle name="20% - Accent1 19 3 2 2 2" xfId="3918" xr:uid="{5A3B61E6-3907-45C8-9A38-291C0C534827}"/>
    <cellStyle name="20% - Accent1 19 3 2 3" xfId="3919" xr:uid="{6533E506-1EF5-4FEC-9550-E84E1F4C73AF}"/>
    <cellStyle name="20% - Accent1 19 3 3" xfId="3920" xr:uid="{3E7565D9-E545-42AB-8F33-AB3622EE71D9}"/>
    <cellStyle name="20% - Accent1 19 3 3 2" xfId="3921" xr:uid="{636F4D20-43D1-4D89-A51D-BB807A89D588}"/>
    <cellStyle name="20% - Accent1 19 3 4" xfId="3922" xr:uid="{EE79C30E-BF96-4B19-B43E-2C60044D4B06}"/>
    <cellStyle name="20% - Accent1 19 3 4 2" xfId="3923" xr:uid="{D28845F3-5CF2-4B5C-94BD-A5E6430686A6}"/>
    <cellStyle name="20% - Accent1 19 3 5" xfId="3924" xr:uid="{BE1278B0-C616-472C-B97D-A980DFEB111D}"/>
    <cellStyle name="20% - Accent1 19 4" xfId="3925" xr:uid="{5720520C-D2D9-4582-AFFC-0E5160E0AC80}"/>
    <cellStyle name="20% - Accent1 19 4 2" xfId="3926" xr:uid="{6B486824-5333-4227-B30D-E3E6A6FE5162}"/>
    <cellStyle name="20% - Accent1 19 4 2 2" xfId="3927" xr:uid="{4CFD2A5E-B389-4A9D-BC93-367817706CC5}"/>
    <cellStyle name="20% - Accent1 19 4 2 2 2" xfId="3928" xr:uid="{600A4D9D-ADD3-4D93-B75E-007B6EC2B621}"/>
    <cellStyle name="20% - Accent1 19 4 2 3" xfId="3929" xr:uid="{411EC7E4-4AC6-4C3D-A70A-55696358F9DD}"/>
    <cellStyle name="20% - Accent1 19 4 3" xfId="3930" xr:uid="{61BA8B0A-226D-4CF1-8E60-B804280A8FAA}"/>
    <cellStyle name="20% - Accent1 19 4 3 2" xfId="3931" xr:uid="{E834BD5F-65D8-4C3A-AC1F-7AF7F68A7FE6}"/>
    <cellStyle name="20% - Accent1 19 4 4" xfId="3932" xr:uid="{F62E79C9-9D11-46D5-BE8A-C4E419FCE63A}"/>
    <cellStyle name="20% - Accent1 19 4 4 2" xfId="3933" xr:uid="{00EB91F1-1F1A-40BC-85D9-752FBE23B407}"/>
    <cellStyle name="20% - Accent1 19 4 5" xfId="3934" xr:uid="{DD6450C1-A8E0-479D-9643-53E8F723661B}"/>
    <cellStyle name="20% - Accent1 19 5" xfId="3935" xr:uid="{438459D1-0EAA-4EBF-A357-3BF1AA8D65E0}"/>
    <cellStyle name="20% - Accent1 19 5 2" xfId="3936" xr:uid="{739EA298-BBF3-4BC7-A9D6-58DB34D83C85}"/>
    <cellStyle name="20% - Accent1 19 5 2 2" xfId="3937" xr:uid="{4CFF7D97-1330-4E14-BE10-2CA126CCE031}"/>
    <cellStyle name="20% - Accent1 19 5 2 2 2" xfId="3938" xr:uid="{09E8991C-B888-40B7-B057-DA6E18804EF3}"/>
    <cellStyle name="20% - Accent1 19 5 2 3" xfId="3939" xr:uid="{F4732C4A-70DB-4A2E-9BCC-212935B9EA43}"/>
    <cellStyle name="20% - Accent1 19 5 3" xfId="3940" xr:uid="{BFE8808A-EA54-45E5-B8D1-3D86621B2AC2}"/>
    <cellStyle name="20% - Accent1 19 5 3 2" xfId="3941" xr:uid="{CB124707-A398-409D-9887-154DFFB110C6}"/>
    <cellStyle name="20% - Accent1 19 5 4" xfId="3942" xr:uid="{87576DDA-2148-4A28-84C7-7EC4E101D863}"/>
    <cellStyle name="20% - Accent1 19 5 4 2" xfId="3943" xr:uid="{63F7AA2B-EF00-4FA9-A62E-8E9428BF59CD}"/>
    <cellStyle name="20% - Accent1 19 5 5" xfId="3944" xr:uid="{511B402C-1DB9-493A-9649-1F4D3A9EBC12}"/>
    <cellStyle name="20% - Accent1 19 6" xfId="3945" xr:uid="{C3A320B1-4F75-40A6-B5D0-21B5A62FBEED}"/>
    <cellStyle name="20% - Accent1 19 6 2" xfId="3946" xr:uid="{B9ACA732-8041-41CD-82F2-3D21CE09AEF6}"/>
    <cellStyle name="20% - Accent1 19 6 2 2" xfId="3947" xr:uid="{63BD15E6-A656-4690-8339-127EFE9443A1}"/>
    <cellStyle name="20% - Accent1 19 6 2 2 2" xfId="3948" xr:uid="{C41C51A6-7A98-46E9-8A3E-9E9741A60EB3}"/>
    <cellStyle name="20% - Accent1 19 6 2 3" xfId="3949" xr:uid="{2DB3636D-FEE1-4206-9EFE-8D0B38B964EF}"/>
    <cellStyle name="20% - Accent1 19 6 3" xfId="3950" xr:uid="{6AC24E9F-E472-485E-BE6E-3C9487349104}"/>
    <cellStyle name="20% - Accent1 19 6 3 2" xfId="3951" xr:uid="{A6377276-560E-4EE9-918D-77CD61D4C000}"/>
    <cellStyle name="20% - Accent1 19 6 4" xfId="3952" xr:uid="{D87BD146-4CEA-4CB0-98C6-189BB2B4D92D}"/>
    <cellStyle name="20% - Accent1 19 6 4 2" xfId="3953" xr:uid="{F0116FCD-6D7C-4109-B594-9BB35056CC78}"/>
    <cellStyle name="20% - Accent1 19 6 5" xfId="3954" xr:uid="{DE3338A4-2106-40C4-960A-029544139677}"/>
    <cellStyle name="20% - Accent1 19 7" xfId="3955" xr:uid="{A7387529-AD30-4C5B-B6B6-67540DA3B573}"/>
    <cellStyle name="20% - Accent1 19 7 2" xfId="3956" xr:uid="{03543999-0C8D-4710-A535-60ABC769E233}"/>
    <cellStyle name="20% - Accent1 19 7 2 2" xfId="3957" xr:uid="{054F9F86-BF09-46CD-B47E-8D6EF1D214A9}"/>
    <cellStyle name="20% - Accent1 19 7 2 2 2" xfId="3958" xr:uid="{EA0416DA-4AB5-46F5-BF39-75AE9E944A73}"/>
    <cellStyle name="20% - Accent1 19 7 2 3" xfId="3959" xr:uid="{BB9B1E42-6C16-48DA-971A-DE2285471967}"/>
    <cellStyle name="20% - Accent1 19 7 3" xfId="3960" xr:uid="{147B8C6D-E7F7-4E26-96C3-60E3DE7C36EB}"/>
    <cellStyle name="20% - Accent1 19 7 3 2" xfId="3961" xr:uid="{B970BBB2-F90F-406A-B389-1834C4D99F29}"/>
    <cellStyle name="20% - Accent1 19 7 4" xfId="3962" xr:uid="{53DAB6CE-F685-49AB-8101-077D1A09681C}"/>
    <cellStyle name="20% - Accent1 19 7 4 2" xfId="3963" xr:uid="{1CC79BE7-FB50-49F1-BF00-18C7232E3326}"/>
    <cellStyle name="20% - Accent1 19 7 5" xfId="3964" xr:uid="{5168BFB7-7F76-487D-8A4A-3838FCF372F5}"/>
    <cellStyle name="20% - Accent1 19 8" xfId="3965" xr:uid="{E24192F2-3BDE-465D-ABB6-17734156A8B6}"/>
    <cellStyle name="20% - Accent1 19 8 2" xfId="3966" xr:uid="{B255339A-C19E-4E30-83BD-330256C44B14}"/>
    <cellStyle name="20% - Accent1 19 8 2 2" xfId="3967" xr:uid="{E3797BC2-C6AE-4BA3-8DFB-C56978469EC6}"/>
    <cellStyle name="20% - Accent1 19 8 2 2 2" xfId="3968" xr:uid="{5CAD88CF-1079-4D95-91D4-5690084FD3EF}"/>
    <cellStyle name="20% - Accent1 19 8 2 3" xfId="3969" xr:uid="{09A850F7-F2F1-4AB8-A9CE-180F1B04B7F7}"/>
    <cellStyle name="20% - Accent1 19 8 3" xfId="3970" xr:uid="{1F106676-B5F7-47A2-8707-240A783B898A}"/>
    <cellStyle name="20% - Accent1 19 8 3 2" xfId="3971" xr:uid="{39ABCD30-0A4A-4366-9290-683732C293A3}"/>
    <cellStyle name="20% - Accent1 19 8 4" xfId="3972" xr:uid="{B6044B7F-251B-4D17-9D11-9130FBA9A253}"/>
    <cellStyle name="20% - Accent1 19 8 4 2" xfId="3973" xr:uid="{F7AE2F21-8323-4C37-9C9F-1C8D9306BA57}"/>
    <cellStyle name="20% - Accent1 19 8 5" xfId="3974" xr:uid="{B6B90D65-D063-4E92-95F4-441D822A255C}"/>
    <cellStyle name="20% - Accent1 19 9" xfId="3975" xr:uid="{9FB4B4B4-DD05-46E6-9B92-FEC29BFA670A}"/>
    <cellStyle name="20% - Accent1 19 9 2" xfId="3976" xr:uid="{821F8BE1-396F-40E4-B026-00F7EB1ED17E}"/>
    <cellStyle name="20% - Accent1 19 9 2 2" xfId="3977" xr:uid="{55643E1A-988B-40E5-95CE-143187E216E6}"/>
    <cellStyle name="20% - Accent1 19 9 2 2 2" xfId="3978" xr:uid="{CD610DAC-8EC8-4CBF-8D51-6CC75A9435CC}"/>
    <cellStyle name="20% - Accent1 19 9 2 3" xfId="3979" xr:uid="{508E4CA3-7C83-4532-A450-641CE2F92E17}"/>
    <cellStyle name="20% - Accent1 19 9 3" xfId="3980" xr:uid="{C5A64CDC-4D14-4CB4-8A26-DA955D7AE470}"/>
    <cellStyle name="20% - Accent1 19 9 3 2" xfId="3981" xr:uid="{84CD2EEE-D6FC-459F-81E7-8A34987F7ACC}"/>
    <cellStyle name="20% - Accent1 19 9 4" xfId="3982" xr:uid="{B2E969EA-B998-49F3-8F1C-E6C77AD5425F}"/>
    <cellStyle name="20% - Accent1 19 9 4 2" xfId="3983" xr:uid="{5029BB51-E492-4C4A-A708-D57FC8887DD7}"/>
    <cellStyle name="20% - Accent1 19 9 5" xfId="3984" xr:uid="{FECA9739-9763-4F34-B059-72424901A487}"/>
    <cellStyle name="20% - Accent1 2" xfId="62" xr:uid="{C424D0DA-C3A2-43DF-905A-1F5079D666BB}"/>
    <cellStyle name="20% - Accent1 2 10" xfId="3985" xr:uid="{2C8A9ABA-ADD9-4E44-AD6B-E74840841D9A}"/>
    <cellStyle name="20% - Accent1 2 11" xfId="3986" xr:uid="{93E4211B-7640-44D5-A9A5-21D84DED4755}"/>
    <cellStyle name="20% - Accent1 2 12" xfId="3987" xr:uid="{58D2295D-1E38-474F-BC1D-AB9E996449F6}"/>
    <cellStyle name="20% - Accent1 2 13" xfId="3988" xr:uid="{91949735-04FB-466B-B8FB-1BCC1152ACDA}"/>
    <cellStyle name="20% - Accent1 2 14" xfId="3989" xr:uid="{BD11F554-847D-492B-8D8B-1EA26F7B4766}"/>
    <cellStyle name="20% - Accent1 2 15" xfId="3990" xr:uid="{80483673-5FD7-48B7-94CA-0E7FF680DFBB}"/>
    <cellStyle name="20% - Accent1 2 16" xfId="3991" xr:uid="{BA804758-CF9A-49C3-A18F-FD51A093DF75}"/>
    <cellStyle name="20% - Accent1 2 17" xfId="3992" xr:uid="{F9D74D68-DF4D-4529-855F-FB36E240F1B2}"/>
    <cellStyle name="20% - Accent1 2 18" xfId="3993" xr:uid="{69A819AC-6C72-4340-B4EA-94D3E0F2041C}"/>
    <cellStyle name="20% - Accent1 2 19" xfId="3994" xr:uid="{087F5F80-85ED-4B0E-BFA3-C729ECA6D9EC}"/>
    <cellStyle name="20% - Accent1 2 2" xfId="63" xr:uid="{46BE8858-D15B-4CD7-98CA-43897A20CE16}"/>
    <cellStyle name="20% - Accent1 2 2 2" xfId="64" xr:uid="{79323884-3E23-438C-B322-AA469514C473}"/>
    <cellStyle name="20% - Accent1 2 2 2 2" xfId="3995" xr:uid="{AC00A1A3-5660-4C53-83A7-CFE1C01E416E}"/>
    <cellStyle name="20% - Accent1 2 2 2 3" xfId="3996" xr:uid="{2738168B-A83F-425B-9A4C-09DEBEC473FA}"/>
    <cellStyle name="20% - Accent1 2 2 2 4" xfId="3997" xr:uid="{1328F0BD-8EC6-4FA9-B934-4D5CDBD8E978}"/>
    <cellStyle name="20% - Accent1 2 2 3" xfId="3998" xr:uid="{71AF7676-AF91-403F-A1BC-CC28CC4DCFF2}"/>
    <cellStyle name="20% - Accent1 2 2 4" xfId="3999" xr:uid="{551AD618-8113-4A66-A809-B269382E89EE}"/>
    <cellStyle name="20% - Accent1 2 20" xfId="4000" xr:uid="{61177CD2-441E-4061-AB44-6E76480B75DA}"/>
    <cellStyle name="20% - Accent1 2 21" xfId="4001" xr:uid="{F9ECE9E0-C2DB-4077-A614-A385F2031FC8}"/>
    <cellStyle name="20% - Accent1 2 22" xfId="4002" xr:uid="{EDFC9855-74BE-4422-B3E7-A55738BFA685}"/>
    <cellStyle name="20% - Accent1 2 23" xfId="4003" xr:uid="{6C1FD0FE-1E69-47C5-82E3-8BDBE770B56A}"/>
    <cellStyle name="20% - Accent1 2 24" xfId="4004" xr:uid="{DD960D32-8684-4C02-970C-8232D03914DC}"/>
    <cellStyle name="20% - Accent1 2 25" xfId="4005" xr:uid="{AAF0FBE1-1376-4760-BD46-C7149509475C}"/>
    <cellStyle name="20% - Accent1 2 26" xfId="4006" xr:uid="{D7B1FE82-1D35-4D85-A144-1420728E0E72}"/>
    <cellStyle name="20% - Accent1 2 27" xfId="4007" xr:uid="{97C64A5D-6E98-4DF8-9268-8254341F2BC8}"/>
    <cellStyle name="20% - Accent1 2 28" xfId="4008" xr:uid="{556C0D94-CBFD-4960-8728-CE9AE3B5EB9C}"/>
    <cellStyle name="20% - Accent1 2 29" xfId="4009" xr:uid="{7345F89F-130E-41CD-82AF-5EDB5DB90A1E}"/>
    <cellStyle name="20% - Accent1 2 3" xfId="65" xr:uid="{410CF998-C175-4BC8-B888-58B5CC63F25C}"/>
    <cellStyle name="20% - Accent1 2 3 2" xfId="4010" xr:uid="{92EAED7A-F5DA-4070-903D-F072901C9652}"/>
    <cellStyle name="20% - Accent1 2 3 2 2" xfId="4011" xr:uid="{3477405E-CC4C-4962-BE96-423C1339E67B}"/>
    <cellStyle name="20% - Accent1 2 3 2 3" xfId="4012" xr:uid="{CF449CC4-C41F-4847-8437-DE178E1245CB}"/>
    <cellStyle name="20% - Accent1 2 3 3" xfId="4013" xr:uid="{31FAEAD4-3465-4468-B16B-017F020BA05F}"/>
    <cellStyle name="20% - Accent1 2 3 4" xfId="4014" xr:uid="{187D0F46-F9AE-49A2-ADBE-0E584F5FEC17}"/>
    <cellStyle name="20% - Accent1 2 3 5" xfId="4015" xr:uid="{7D49D7AA-4576-48B3-AEAF-347BA183FC8E}"/>
    <cellStyle name="20% - Accent1 2 30" xfId="4016" xr:uid="{9BE5AEF9-D1A4-4D96-9825-8C7E1B24B807}"/>
    <cellStyle name="20% - Accent1 2 31" xfId="4017" xr:uid="{A302EACE-699C-49A0-9DB6-1017F8E972A5}"/>
    <cellStyle name="20% - Accent1 2 32" xfId="4018" xr:uid="{98AA3A94-AA24-4495-937C-43D2B2D02EB2}"/>
    <cellStyle name="20% - Accent1 2 33" xfId="4019" xr:uid="{317A776C-5407-461E-A004-1F30C03FF0AE}"/>
    <cellStyle name="20% - Accent1 2 4" xfId="66" xr:uid="{D5BAAD89-A0AC-4B88-81F7-6B7D783883CE}"/>
    <cellStyle name="20% - Accent1 2 4 2" xfId="4020" xr:uid="{30465225-EACB-482F-ADE3-1D226529FDEB}"/>
    <cellStyle name="20% - Accent1 2 4 2 2" xfId="4021" xr:uid="{F2412D9B-66EF-4423-9CBA-4291BC04C3B9}"/>
    <cellStyle name="20% - Accent1 2 4 2 3" xfId="4022" xr:uid="{5575EE43-1979-478E-83F8-1C61A1940777}"/>
    <cellStyle name="20% - Accent1 2 4 3" xfId="4023" xr:uid="{7AD520E7-C3E7-45B7-B8A8-0A3D32A5B0F7}"/>
    <cellStyle name="20% - Accent1 2 4 4" xfId="4024" xr:uid="{8920758D-4782-4DB6-B698-74BE35C23128}"/>
    <cellStyle name="20% - Accent1 2 4 5" xfId="4025" xr:uid="{8A56D79D-A9FC-49C1-8D0B-9400540307DA}"/>
    <cellStyle name="20% - Accent1 2 5" xfId="67" xr:uid="{36C82DD2-9F93-4E8C-8F16-E894FF7D921E}"/>
    <cellStyle name="20% - Accent1 2 5 2" xfId="4026" xr:uid="{DB401889-7A17-438F-9FE6-CD491EFC84B7}"/>
    <cellStyle name="20% - Accent1 2 5 3" xfId="4027" xr:uid="{3F02F8DE-0459-47E8-BBF2-36255F4CEC8B}"/>
    <cellStyle name="20% - Accent1 2 5 4" xfId="4028" xr:uid="{21A1FDE6-2651-482F-AAAA-2D39BF87AA2D}"/>
    <cellStyle name="20% - Accent1 2 6" xfId="68" xr:uid="{B780D771-7FB7-48F1-825E-CDAC987950B5}"/>
    <cellStyle name="20% - Accent1 2 6 2" xfId="4029" xr:uid="{45CBA5F2-CA44-4CCF-874A-4C311BFF6DD3}"/>
    <cellStyle name="20% - Accent1 2 6 3" xfId="4030" xr:uid="{4C84EB87-9D9F-487F-BF06-FFF18A3677C6}"/>
    <cellStyle name="20% - Accent1 2 6 4" xfId="4031" xr:uid="{84447C57-99E3-4E63-AF28-A0993522FE32}"/>
    <cellStyle name="20% - Accent1 2 7" xfId="69" xr:uid="{C96EF2C0-58C5-4C56-9568-C0777AF5EB52}"/>
    <cellStyle name="20% - Accent1 2 7 2" xfId="4032" xr:uid="{841BA06E-0E6F-4682-A92E-EB184F485422}"/>
    <cellStyle name="20% - Accent1 2 7 3" xfId="4033" xr:uid="{E6D74FE6-665B-40DA-AA3F-AA61249BA638}"/>
    <cellStyle name="20% - Accent1 2 8" xfId="70" xr:uid="{95BDBEA1-C743-4EA5-A72E-635C22B45C60}"/>
    <cellStyle name="20% - Accent1 2 8 2" xfId="4034" xr:uid="{F40A6199-B388-4822-A2BB-36C676148616}"/>
    <cellStyle name="20% - Accent1 2 9" xfId="2355" xr:uid="{08364823-818A-4CB2-BFBF-36112B0601BD}"/>
    <cellStyle name="20% - Accent1 20" xfId="4035" xr:uid="{FB771A6B-627E-400B-84DD-80A84F81802A}"/>
    <cellStyle name="20% - Accent1 20 10" xfId="4036" xr:uid="{024DA466-D520-4C61-87FB-FCDA78FE397A}"/>
    <cellStyle name="20% - Accent1 20 10 2" xfId="4037" xr:uid="{A94E4CCD-2277-49DA-8FC3-E6698086AA88}"/>
    <cellStyle name="20% - Accent1 20 10 2 2" xfId="4038" xr:uid="{F34226EF-8F78-4ABC-A559-9F0409652233}"/>
    <cellStyle name="20% - Accent1 20 10 2 2 2" xfId="4039" xr:uid="{16FAD38D-6F6B-4523-9007-9775743DD7B1}"/>
    <cellStyle name="20% - Accent1 20 10 2 3" xfId="4040" xr:uid="{0DC05E38-B20D-4EDE-943A-B247778180B3}"/>
    <cellStyle name="20% - Accent1 20 10 3" xfId="4041" xr:uid="{22F430FE-2A1D-4289-8B95-012A55DA2C7E}"/>
    <cellStyle name="20% - Accent1 20 10 3 2" xfId="4042" xr:uid="{BD70DD97-3BE6-4B9B-B5AC-224161DBEAFE}"/>
    <cellStyle name="20% - Accent1 20 10 4" xfId="4043" xr:uid="{F672EA48-B472-4257-9314-413CA74DA6A0}"/>
    <cellStyle name="20% - Accent1 20 10 4 2" xfId="4044" xr:uid="{548011FD-6073-4951-8032-BA884849B33B}"/>
    <cellStyle name="20% - Accent1 20 10 5" xfId="4045" xr:uid="{324DC3BB-63C1-4EA4-82FE-B989287ECE05}"/>
    <cellStyle name="20% - Accent1 20 11" xfId="4046" xr:uid="{2E3EB328-9770-45FA-B50F-17E0B8151081}"/>
    <cellStyle name="20% - Accent1 20 11 2" xfId="4047" xr:uid="{083F4A54-C9A4-4F47-A896-071C91CE6C50}"/>
    <cellStyle name="20% - Accent1 20 11 2 2" xfId="4048" xr:uid="{6DB4DE1A-DA60-4A82-AF03-040D7BA57DFC}"/>
    <cellStyle name="20% - Accent1 20 11 2 2 2" xfId="4049" xr:uid="{D8E494BB-5F8E-455A-81B7-727B215B1ECD}"/>
    <cellStyle name="20% - Accent1 20 11 2 3" xfId="4050" xr:uid="{E54343B0-4237-43D6-B7F5-4B4A148DFD8A}"/>
    <cellStyle name="20% - Accent1 20 11 3" xfId="4051" xr:uid="{D4AB814D-F24C-48A6-89C3-AFC72BC36D36}"/>
    <cellStyle name="20% - Accent1 20 11 3 2" xfId="4052" xr:uid="{68985778-93B5-4862-A638-FABBC059B42C}"/>
    <cellStyle name="20% - Accent1 20 11 4" xfId="4053" xr:uid="{B6DC3038-91C0-4C14-9844-3BF6793F478C}"/>
    <cellStyle name="20% - Accent1 20 11 4 2" xfId="4054" xr:uid="{6CFE0A70-17AD-46B2-8F1F-50F2D30B8407}"/>
    <cellStyle name="20% - Accent1 20 11 5" xfId="4055" xr:uid="{7CE649E6-1D8F-4B92-BE91-3E04AB9FE5FB}"/>
    <cellStyle name="20% - Accent1 20 12" xfId="4056" xr:uid="{00058FB8-F956-4462-8D6D-9B60C5C9E2D4}"/>
    <cellStyle name="20% - Accent1 20 12 2" xfId="4057" xr:uid="{9053BFD6-22F0-4DBD-8CB3-4815170DC486}"/>
    <cellStyle name="20% - Accent1 20 12 2 2" xfId="4058" xr:uid="{4BA0F995-F63C-4625-9F56-EB50C641C73B}"/>
    <cellStyle name="20% - Accent1 20 12 2 2 2" xfId="4059" xr:uid="{105300E9-F9A5-4B86-88CB-50891532AAB2}"/>
    <cellStyle name="20% - Accent1 20 12 2 3" xfId="4060" xr:uid="{75784D52-17A9-4A44-9082-9FB672EE3258}"/>
    <cellStyle name="20% - Accent1 20 12 3" xfId="4061" xr:uid="{EFCE1A55-4DD9-495F-BC35-26968E3FA822}"/>
    <cellStyle name="20% - Accent1 20 12 3 2" xfId="4062" xr:uid="{F395F889-7352-4343-A2C7-153539D55757}"/>
    <cellStyle name="20% - Accent1 20 12 4" xfId="4063" xr:uid="{D4AFCE3E-2833-4DF7-B5F9-092E2B91541D}"/>
    <cellStyle name="20% - Accent1 20 12 4 2" xfId="4064" xr:uid="{817C9903-6A44-4971-BACB-1EBC170898B7}"/>
    <cellStyle name="20% - Accent1 20 12 5" xfId="4065" xr:uid="{20A419A4-F798-4A1C-AD82-FAD31E3A58CA}"/>
    <cellStyle name="20% - Accent1 20 13" xfId="4066" xr:uid="{E9F5356A-9A3D-42AE-BADE-C20461FA128F}"/>
    <cellStyle name="20% - Accent1 20 13 2" xfId="4067" xr:uid="{F9EFC2FF-ADF6-432E-8E4B-FC6C3903D6C0}"/>
    <cellStyle name="20% - Accent1 20 13 2 2" xfId="4068" xr:uid="{CEAFF285-6ED4-4266-83D8-5E33FF1EBF5C}"/>
    <cellStyle name="20% - Accent1 20 13 2 2 2" xfId="4069" xr:uid="{F5407EAC-21F9-4A1D-A76D-09994602DBF7}"/>
    <cellStyle name="20% - Accent1 20 13 2 3" xfId="4070" xr:uid="{1E151FC4-45D6-402E-B02D-66E2E970601C}"/>
    <cellStyle name="20% - Accent1 20 13 3" xfId="4071" xr:uid="{64E5FBC9-950E-4392-AEDA-88646D8503B8}"/>
    <cellStyle name="20% - Accent1 20 13 3 2" xfId="4072" xr:uid="{4DD7839A-0B82-43BB-B690-9832F7E3ADDA}"/>
    <cellStyle name="20% - Accent1 20 13 4" xfId="4073" xr:uid="{946426F7-3541-4730-9535-635F1178FC13}"/>
    <cellStyle name="20% - Accent1 20 13 4 2" xfId="4074" xr:uid="{704D21E6-83D3-49AA-A282-99CB5B786F68}"/>
    <cellStyle name="20% - Accent1 20 13 5" xfId="4075" xr:uid="{7FA8EC28-3856-43C5-88C3-CC660124AD63}"/>
    <cellStyle name="20% - Accent1 20 14" xfId="4076" xr:uid="{D7655A1B-6C15-498E-9F05-8F6512A35B41}"/>
    <cellStyle name="20% - Accent1 20 14 2" xfId="4077" xr:uid="{7DEFE698-8316-4F71-AEF9-D30440D6C84F}"/>
    <cellStyle name="20% - Accent1 20 14 2 2" xfId="4078" xr:uid="{651D8962-25D0-447C-918C-831E7153BF9F}"/>
    <cellStyle name="20% - Accent1 20 14 2 2 2" xfId="4079" xr:uid="{43F25444-1629-481C-B3FB-17FDD2683E13}"/>
    <cellStyle name="20% - Accent1 20 14 2 3" xfId="4080" xr:uid="{8849CBD1-B0A0-4652-911E-62B6878C21F5}"/>
    <cellStyle name="20% - Accent1 20 14 3" xfId="4081" xr:uid="{058CE3A9-88D0-4006-9C95-CBA4E9B8F6F9}"/>
    <cellStyle name="20% - Accent1 20 14 3 2" xfId="4082" xr:uid="{79BD43E2-3532-481B-A861-075336EF6367}"/>
    <cellStyle name="20% - Accent1 20 14 4" xfId="4083" xr:uid="{78A682CF-24CB-49CB-8B18-C0FBFEAB79BF}"/>
    <cellStyle name="20% - Accent1 20 14 4 2" xfId="4084" xr:uid="{989AC2F4-1A61-4832-B8A9-7AAF58FA2C30}"/>
    <cellStyle name="20% - Accent1 20 14 5" xfId="4085" xr:uid="{1FDA5A9E-487C-49FA-9BC7-2B97F797E6BF}"/>
    <cellStyle name="20% - Accent1 20 15" xfId="4086" xr:uid="{5130CA86-6CFE-4E93-B5F4-2EF886659C54}"/>
    <cellStyle name="20% - Accent1 20 15 2" xfId="4087" xr:uid="{7864E698-2C50-41D2-BDE5-8FFCC542F067}"/>
    <cellStyle name="20% - Accent1 20 15 2 2" xfId="4088" xr:uid="{76E09EE4-7022-455E-ACAA-36D9D2006B40}"/>
    <cellStyle name="20% - Accent1 20 15 2 2 2" xfId="4089" xr:uid="{3C857EFB-EA1F-45D7-B46D-A00002D294CC}"/>
    <cellStyle name="20% - Accent1 20 15 2 3" xfId="4090" xr:uid="{2FF578A2-8D30-48C3-B0B3-3CA653E08E07}"/>
    <cellStyle name="20% - Accent1 20 15 3" xfId="4091" xr:uid="{7E0DB1AC-4D8D-41CE-AA86-1375FA3CBE60}"/>
    <cellStyle name="20% - Accent1 20 15 3 2" xfId="4092" xr:uid="{AD7B5604-7536-4D3E-ADCC-2B767B800656}"/>
    <cellStyle name="20% - Accent1 20 15 4" xfId="4093" xr:uid="{39DE2F5B-4186-4D45-8803-0218A2F46629}"/>
    <cellStyle name="20% - Accent1 20 15 4 2" xfId="4094" xr:uid="{492504F8-A263-45D9-A631-BE418C612531}"/>
    <cellStyle name="20% - Accent1 20 15 5" xfId="4095" xr:uid="{965FBB58-EB31-434E-AC47-A7B9D2A6F367}"/>
    <cellStyle name="20% - Accent1 20 16" xfId="4096" xr:uid="{63BDD8F2-1F43-4285-B093-8E088C39D361}"/>
    <cellStyle name="20% - Accent1 20 16 2" xfId="4097" xr:uid="{739BA003-1D71-45C4-BF8F-427BF47D9106}"/>
    <cellStyle name="20% - Accent1 20 16 2 2" xfId="4098" xr:uid="{188E7524-B2CF-4A62-BE6D-7740294E2E72}"/>
    <cellStyle name="20% - Accent1 20 16 3" xfId="4099" xr:uid="{4EAEB9BF-3F8F-4F4D-B7F2-7B800A08B39E}"/>
    <cellStyle name="20% - Accent1 20 17" xfId="4100" xr:uid="{6BBB4ED4-5EDB-4A1B-9FC9-28300FD8F482}"/>
    <cellStyle name="20% - Accent1 20 17 2" xfId="4101" xr:uid="{911C1C5F-7712-4E5E-B6E0-22EE74A5866F}"/>
    <cellStyle name="20% - Accent1 20 18" xfId="4102" xr:uid="{C79983C7-1DBE-4461-A774-F392ECC758A7}"/>
    <cellStyle name="20% - Accent1 20 18 2" xfId="4103" xr:uid="{6C34DF52-34CB-4F83-A2F9-9A31E35267E6}"/>
    <cellStyle name="20% - Accent1 20 19" xfId="4104" xr:uid="{838557B8-84B3-46BA-A493-8737B2BFA671}"/>
    <cellStyle name="20% - Accent1 20 2" xfId="4105" xr:uid="{5D863524-02B0-4AAA-97C0-290E7B3914BC}"/>
    <cellStyle name="20% - Accent1 20 2 2" xfId="4106" xr:uid="{E31C9B52-6F70-4318-AD14-6BC57543F3F7}"/>
    <cellStyle name="20% - Accent1 20 2 2 2" xfId="4107" xr:uid="{2882BD32-8E32-4401-BD0D-951ACD0B231F}"/>
    <cellStyle name="20% - Accent1 20 2 2 2 2" xfId="4108" xr:uid="{CDDC2F42-2385-4121-87A1-1D8A7A9BF81F}"/>
    <cellStyle name="20% - Accent1 20 2 2 3" xfId="4109" xr:uid="{03D036E7-B1FF-44F4-8549-C9FF1867F08A}"/>
    <cellStyle name="20% - Accent1 20 2 3" xfId="4110" xr:uid="{1236DF17-6F55-4AAD-8954-05B5D0DC4C62}"/>
    <cellStyle name="20% - Accent1 20 2 3 2" xfId="4111" xr:uid="{92F53F25-508D-47F8-8D09-15881024397B}"/>
    <cellStyle name="20% - Accent1 20 2 4" xfId="4112" xr:uid="{CE936561-C096-43B4-AD92-C483141E2D44}"/>
    <cellStyle name="20% - Accent1 20 2 4 2" xfId="4113" xr:uid="{FFDBA6E6-F5D6-4480-8CFE-5F0F24F7A585}"/>
    <cellStyle name="20% - Accent1 20 2 5" xfId="4114" xr:uid="{63EDD38F-4301-4FBA-887B-0A4893CDB8DB}"/>
    <cellStyle name="20% - Accent1 20 20" xfId="4115" xr:uid="{9C6AF7FA-9324-46DC-BA7F-D94167881BDC}"/>
    <cellStyle name="20% - Accent1 20 21" xfId="4116" xr:uid="{7F950C1E-5D96-4E72-B805-19DF872427B1}"/>
    <cellStyle name="20% - Accent1 20 22" xfId="4117" xr:uid="{AEBBBEAA-F89D-43B4-9467-4D30021B7AFD}"/>
    <cellStyle name="20% - Accent1 20 23" xfId="4118" xr:uid="{39D4B1E8-C51E-4B41-8E36-C8B00AF842F8}"/>
    <cellStyle name="20% - Accent1 20 24" xfId="4119" xr:uid="{294310D9-D737-4700-8565-CB18EF929242}"/>
    <cellStyle name="20% - Accent1 20 25" xfId="4120" xr:uid="{D9E603F0-49C4-4EBC-A6C2-77F63656BFD3}"/>
    <cellStyle name="20% - Accent1 20 26" xfId="4121" xr:uid="{A8DBAC8C-0904-40A6-A64F-893B077031C5}"/>
    <cellStyle name="20% - Accent1 20 27" xfId="4122" xr:uid="{83D59E87-158A-4F69-9977-9F342B762AAC}"/>
    <cellStyle name="20% - Accent1 20 28" xfId="4123" xr:uid="{879C1F14-CACB-442B-A866-D425572B9059}"/>
    <cellStyle name="20% - Accent1 20 29" xfId="4124" xr:uid="{6580040E-0EAB-44F3-8B0F-0C48513F623D}"/>
    <cellStyle name="20% - Accent1 20 3" xfId="4125" xr:uid="{B795945C-C790-4053-A92C-1AC3CA2DBBCD}"/>
    <cellStyle name="20% - Accent1 20 3 2" xfId="4126" xr:uid="{F06F1A1E-CB61-4A0C-9F8D-D5DF1EBF0793}"/>
    <cellStyle name="20% - Accent1 20 3 2 2" xfId="4127" xr:uid="{48440204-BEF4-4C94-9932-8220E31FE633}"/>
    <cellStyle name="20% - Accent1 20 3 2 2 2" xfId="4128" xr:uid="{EC634DE2-7B98-4F47-B8F4-575A19249ED9}"/>
    <cellStyle name="20% - Accent1 20 3 2 3" xfId="4129" xr:uid="{1FDF53F5-7CC5-4D1D-B373-0CB70DD0813F}"/>
    <cellStyle name="20% - Accent1 20 3 3" xfId="4130" xr:uid="{6CF60013-A8A2-434A-8096-99578649BCA6}"/>
    <cellStyle name="20% - Accent1 20 3 3 2" xfId="4131" xr:uid="{28203AA9-BCD3-401A-A60A-6FAB83CA8E43}"/>
    <cellStyle name="20% - Accent1 20 3 4" xfId="4132" xr:uid="{6510D52B-32E9-4D7E-858B-346A99ACA33F}"/>
    <cellStyle name="20% - Accent1 20 3 4 2" xfId="4133" xr:uid="{CBBD6305-90B0-4310-A7A5-E71218F33CBF}"/>
    <cellStyle name="20% - Accent1 20 3 5" xfId="4134" xr:uid="{A2D15F04-690A-4B09-9682-2D24EEEA3BD1}"/>
    <cellStyle name="20% - Accent1 20 4" xfId="4135" xr:uid="{22FFC4B6-AB12-471B-8569-5715FFAEF1CC}"/>
    <cellStyle name="20% - Accent1 20 4 2" xfId="4136" xr:uid="{4B3D192D-2A4E-4899-96D7-FCCB49093471}"/>
    <cellStyle name="20% - Accent1 20 4 2 2" xfId="4137" xr:uid="{04FC2F9E-10D0-482C-84C7-80C64D611AEA}"/>
    <cellStyle name="20% - Accent1 20 4 2 2 2" xfId="4138" xr:uid="{009A466D-0643-4C3F-95C8-6E7AFA6585E4}"/>
    <cellStyle name="20% - Accent1 20 4 2 3" xfId="4139" xr:uid="{DE615410-111E-4582-82BE-644D7266F5F0}"/>
    <cellStyle name="20% - Accent1 20 4 3" xfId="4140" xr:uid="{8A1A9E95-361A-4F53-8059-A5AF99A7E69E}"/>
    <cellStyle name="20% - Accent1 20 4 3 2" xfId="4141" xr:uid="{DC764F8D-A386-4A8F-92B5-6EA7DD79481B}"/>
    <cellStyle name="20% - Accent1 20 4 4" xfId="4142" xr:uid="{E29EC103-1617-443C-9B87-C68965DB39B8}"/>
    <cellStyle name="20% - Accent1 20 4 4 2" xfId="4143" xr:uid="{1A266EE2-70D1-4509-8992-9C7346BC4519}"/>
    <cellStyle name="20% - Accent1 20 4 5" xfId="4144" xr:uid="{5C4A64F0-8D4F-4A37-A78E-80259C0B5CEC}"/>
    <cellStyle name="20% - Accent1 20 5" xfId="4145" xr:uid="{9D189403-DD68-4AC0-800E-2358683FA678}"/>
    <cellStyle name="20% - Accent1 20 5 2" xfId="4146" xr:uid="{912525A0-9140-4C43-BEA4-881639D60268}"/>
    <cellStyle name="20% - Accent1 20 5 2 2" xfId="4147" xr:uid="{CEAF16C7-AF31-49C2-BED1-9DB880432FAC}"/>
    <cellStyle name="20% - Accent1 20 5 2 2 2" xfId="4148" xr:uid="{B61806F8-A7A7-4334-BAD0-9B03CE3812BB}"/>
    <cellStyle name="20% - Accent1 20 5 2 3" xfId="4149" xr:uid="{EAE4E42B-912B-41E0-A9C5-92B8DF9AD65B}"/>
    <cellStyle name="20% - Accent1 20 5 3" xfId="4150" xr:uid="{C5098E48-32A6-4513-964F-313422E98FEC}"/>
    <cellStyle name="20% - Accent1 20 5 3 2" xfId="4151" xr:uid="{67A05AD1-B45A-4412-8C58-779C97D63710}"/>
    <cellStyle name="20% - Accent1 20 5 4" xfId="4152" xr:uid="{3E9339F6-E5CD-4732-9AB8-B9276E7DE1F2}"/>
    <cellStyle name="20% - Accent1 20 5 4 2" xfId="4153" xr:uid="{2CA86A93-F90A-40CF-917B-EE52C18C1925}"/>
    <cellStyle name="20% - Accent1 20 5 5" xfId="4154" xr:uid="{BF19121A-8F6B-43EA-88CA-D841174757D4}"/>
    <cellStyle name="20% - Accent1 20 6" xfId="4155" xr:uid="{B971A574-584A-4BF5-9A0F-433FC1DC397B}"/>
    <cellStyle name="20% - Accent1 20 6 2" xfId="4156" xr:uid="{98FC42B7-5935-45B9-8447-257A5473EB91}"/>
    <cellStyle name="20% - Accent1 20 6 2 2" xfId="4157" xr:uid="{6B912A48-FC06-404F-8F06-B7B788EB3FC1}"/>
    <cellStyle name="20% - Accent1 20 6 2 2 2" xfId="4158" xr:uid="{6476F127-11F1-45B5-B5A1-431A68124325}"/>
    <cellStyle name="20% - Accent1 20 6 2 3" xfId="4159" xr:uid="{4DCBBD28-98CB-4776-9947-A88697AE899A}"/>
    <cellStyle name="20% - Accent1 20 6 3" xfId="4160" xr:uid="{550448AA-CC9E-4EA0-80F9-7CD7185A94A9}"/>
    <cellStyle name="20% - Accent1 20 6 3 2" xfId="4161" xr:uid="{FCA05651-5B02-4768-B127-9A6761D4CDEC}"/>
    <cellStyle name="20% - Accent1 20 6 4" xfId="4162" xr:uid="{FC6C11D8-4645-4C24-8C1E-9A463C54490D}"/>
    <cellStyle name="20% - Accent1 20 6 4 2" xfId="4163" xr:uid="{AC24F228-0F50-4F10-8F53-692FBAF24774}"/>
    <cellStyle name="20% - Accent1 20 6 5" xfId="4164" xr:uid="{861B1D56-E6E7-4267-9613-D46F5C87E177}"/>
    <cellStyle name="20% - Accent1 20 7" xfId="4165" xr:uid="{487264E9-4D5C-4C76-8191-2BF9190EA92B}"/>
    <cellStyle name="20% - Accent1 20 7 2" xfId="4166" xr:uid="{BC11FD1A-035C-4842-88D7-5AC8B0A9F804}"/>
    <cellStyle name="20% - Accent1 20 7 2 2" xfId="4167" xr:uid="{5F0C8006-F748-4713-9839-5DD5873169FB}"/>
    <cellStyle name="20% - Accent1 20 7 2 2 2" xfId="4168" xr:uid="{0F58B8D7-DE72-4527-9DEF-A6F75751709C}"/>
    <cellStyle name="20% - Accent1 20 7 2 3" xfId="4169" xr:uid="{A5B434FC-6E46-43E9-BBA7-5799944317F2}"/>
    <cellStyle name="20% - Accent1 20 7 3" xfId="4170" xr:uid="{6F6FAE03-87C7-4B09-A99F-589092407B73}"/>
    <cellStyle name="20% - Accent1 20 7 3 2" xfId="4171" xr:uid="{0F6052B6-80C1-4AB7-90EF-96C180CF4852}"/>
    <cellStyle name="20% - Accent1 20 7 4" xfId="4172" xr:uid="{713E98A0-9B4B-4F25-8AA1-E3EB9BDDB173}"/>
    <cellStyle name="20% - Accent1 20 7 4 2" xfId="4173" xr:uid="{7D163353-7E4A-4BBA-AFA1-860A24E62F4F}"/>
    <cellStyle name="20% - Accent1 20 7 5" xfId="4174" xr:uid="{A2C0A1AD-4D6D-4F57-8B66-2BA57D89904C}"/>
    <cellStyle name="20% - Accent1 20 8" xfId="4175" xr:uid="{42FCA3E9-8F2A-4C06-B8B6-A7D38CD55164}"/>
    <cellStyle name="20% - Accent1 20 8 2" xfId="4176" xr:uid="{84C6813E-48ED-4DFA-9D7B-E2DAFC766C83}"/>
    <cellStyle name="20% - Accent1 20 8 2 2" xfId="4177" xr:uid="{2BC2952B-6170-4497-AC5C-25CD3BCDE65F}"/>
    <cellStyle name="20% - Accent1 20 8 2 2 2" xfId="4178" xr:uid="{D46E35D6-3F52-4E6A-8325-8AE6123FCE87}"/>
    <cellStyle name="20% - Accent1 20 8 2 3" xfId="4179" xr:uid="{E2448077-D187-4E41-B34E-C176E230B72B}"/>
    <cellStyle name="20% - Accent1 20 8 3" xfId="4180" xr:uid="{2E787B86-385A-4198-A6F4-64777FFCAA6F}"/>
    <cellStyle name="20% - Accent1 20 8 3 2" xfId="4181" xr:uid="{2B7B325F-29B6-4EDA-923A-9E34BF1AD041}"/>
    <cellStyle name="20% - Accent1 20 8 4" xfId="4182" xr:uid="{09D12B68-4DB2-4376-83FF-21E7607F113A}"/>
    <cellStyle name="20% - Accent1 20 8 4 2" xfId="4183" xr:uid="{E783C0D4-DF94-426E-93FC-44BF62D3F779}"/>
    <cellStyle name="20% - Accent1 20 8 5" xfId="4184" xr:uid="{1F7C0911-D3DC-4513-B751-8694B41D7F65}"/>
    <cellStyle name="20% - Accent1 20 9" xfId="4185" xr:uid="{D7D43D1A-EC2A-4ADB-ABD1-9C200AA9FB56}"/>
    <cellStyle name="20% - Accent1 20 9 2" xfId="4186" xr:uid="{613986A4-2828-4422-82A4-87E58479FAD9}"/>
    <cellStyle name="20% - Accent1 20 9 2 2" xfId="4187" xr:uid="{136E61DF-D7A4-40F6-8AA3-73FD4520E301}"/>
    <cellStyle name="20% - Accent1 20 9 2 2 2" xfId="4188" xr:uid="{F0D13BFF-0F76-4AD5-B5A0-768DB024850F}"/>
    <cellStyle name="20% - Accent1 20 9 2 3" xfId="4189" xr:uid="{3692CCFB-EF09-4B38-9D19-D29A7F153086}"/>
    <cellStyle name="20% - Accent1 20 9 3" xfId="4190" xr:uid="{14CE3275-5ED7-4CBF-8C53-07A04E99106E}"/>
    <cellStyle name="20% - Accent1 20 9 3 2" xfId="4191" xr:uid="{E7F40728-E513-44C5-B1F1-5AA312EFC755}"/>
    <cellStyle name="20% - Accent1 20 9 4" xfId="4192" xr:uid="{13AAE9F5-8CE6-4946-8C63-268E5471AB1D}"/>
    <cellStyle name="20% - Accent1 20 9 4 2" xfId="4193" xr:uid="{B92B7BEC-2505-4369-875D-6BF4A5AB1879}"/>
    <cellStyle name="20% - Accent1 20 9 5" xfId="4194" xr:uid="{793E8088-3420-4F2D-B02E-1B9F41ED4BD9}"/>
    <cellStyle name="20% - Accent1 21" xfId="4195" xr:uid="{0B0969E5-22B6-486E-869F-320D19ECCA7E}"/>
    <cellStyle name="20% - Accent1 21 10" xfId="4196" xr:uid="{BC073C3E-5B73-4B55-A9D7-23600D26D904}"/>
    <cellStyle name="20% - Accent1 21 10 2" xfId="4197" xr:uid="{781EB7B9-95AD-4287-AC89-C6B758ED261D}"/>
    <cellStyle name="20% - Accent1 21 10 2 2" xfId="4198" xr:uid="{804B0454-E127-4128-9246-8A47ED228E91}"/>
    <cellStyle name="20% - Accent1 21 10 2 2 2" xfId="4199" xr:uid="{BE5A2401-3F77-4402-9E3A-545FCA430F30}"/>
    <cellStyle name="20% - Accent1 21 10 2 3" xfId="4200" xr:uid="{B761D77F-9C56-4453-A72A-60A8123D685A}"/>
    <cellStyle name="20% - Accent1 21 10 3" xfId="4201" xr:uid="{91345F70-89B9-4BC6-859A-8DFFD736858A}"/>
    <cellStyle name="20% - Accent1 21 10 3 2" xfId="4202" xr:uid="{1BCCBCDE-BCA8-4E8F-9AD9-8A64812867F3}"/>
    <cellStyle name="20% - Accent1 21 10 4" xfId="4203" xr:uid="{7A2616C5-546A-4F82-A4C1-8C047D092317}"/>
    <cellStyle name="20% - Accent1 21 10 4 2" xfId="4204" xr:uid="{2C4093AB-0BDE-4ED5-AD8E-F27AA37EF4C4}"/>
    <cellStyle name="20% - Accent1 21 10 5" xfId="4205" xr:uid="{0764674A-8228-4F96-89D7-BB2A2B23278A}"/>
    <cellStyle name="20% - Accent1 21 11" xfId="4206" xr:uid="{644EDDD5-8A7A-44DD-91D4-0622ED6DC3F1}"/>
    <cellStyle name="20% - Accent1 21 11 2" xfId="4207" xr:uid="{87198285-631E-42E9-8159-80D58EB64684}"/>
    <cellStyle name="20% - Accent1 21 11 2 2" xfId="4208" xr:uid="{990DF4FD-C4EA-4608-8932-78826010470F}"/>
    <cellStyle name="20% - Accent1 21 11 2 2 2" xfId="4209" xr:uid="{D0CE310D-5D2D-4B87-B1EC-4726550476F3}"/>
    <cellStyle name="20% - Accent1 21 11 2 3" xfId="4210" xr:uid="{E8A15A24-473E-483E-9A84-98F9B9BDA2F6}"/>
    <cellStyle name="20% - Accent1 21 11 3" xfId="4211" xr:uid="{0563DEF2-64F1-482B-A0F8-3621D85C3607}"/>
    <cellStyle name="20% - Accent1 21 11 3 2" xfId="4212" xr:uid="{9DD7DBE6-A56F-47D2-9741-AD3F588FA069}"/>
    <cellStyle name="20% - Accent1 21 11 4" xfId="4213" xr:uid="{A1F9A80D-70C4-457F-B1C7-683A77D7D9EF}"/>
    <cellStyle name="20% - Accent1 21 11 4 2" xfId="4214" xr:uid="{8A3068B9-2B02-4353-BD68-537313811E10}"/>
    <cellStyle name="20% - Accent1 21 11 5" xfId="4215" xr:uid="{7E7AB601-8740-4CAC-B39A-23BF77B45EFE}"/>
    <cellStyle name="20% - Accent1 21 12" xfId="4216" xr:uid="{E179380B-D963-4968-A8BF-49E766490836}"/>
    <cellStyle name="20% - Accent1 21 12 2" xfId="4217" xr:uid="{21DCCA0D-9F19-4C4C-B021-F4ECEFA6259A}"/>
    <cellStyle name="20% - Accent1 21 12 2 2" xfId="4218" xr:uid="{C319B7E2-9CEC-4421-8EB2-4BEF69BA8148}"/>
    <cellStyle name="20% - Accent1 21 12 2 2 2" xfId="4219" xr:uid="{4E534BEE-37A3-4D09-94D0-A37AD1DCADDB}"/>
    <cellStyle name="20% - Accent1 21 12 2 3" xfId="4220" xr:uid="{877BE1CA-5C40-4355-B2A5-05E8BCCE6BBE}"/>
    <cellStyle name="20% - Accent1 21 12 3" xfId="4221" xr:uid="{2A45895A-86B1-419C-8941-5D4B927469A2}"/>
    <cellStyle name="20% - Accent1 21 12 3 2" xfId="4222" xr:uid="{313D37F9-1C9D-46C7-BFDC-0D64FED30AE5}"/>
    <cellStyle name="20% - Accent1 21 12 4" xfId="4223" xr:uid="{C2BA527E-27E7-47CA-98B8-5C5FD5C78383}"/>
    <cellStyle name="20% - Accent1 21 12 4 2" xfId="4224" xr:uid="{8A47CE4A-E30E-4381-96BC-5B8526640F58}"/>
    <cellStyle name="20% - Accent1 21 12 5" xfId="4225" xr:uid="{DEF3E357-3C93-441A-895F-F8F83F4540FE}"/>
    <cellStyle name="20% - Accent1 21 13" xfId="4226" xr:uid="{38E4018B-D4BA-4DA0-BF1C-A6F21EE66DBE}"/>
    <cellStyle name="20% - Accent1 21 13 2" xfId="4227" xr:uid="{35D977F0-24A9-47F4-833D-BB43DE301CDD}"/>
    <cellStyle name="20% - Accent1 21 13 2 2" xfId="4228" xr:uid="{49E09C1C-0E89-4447-86E5-5FF3AE1186EF}"/>
    <cellStyle name="20% - Accent1 21 13 2 2 2" xfId="4229" xr:uid="{FDCDBF93-2C64-41A9-A75F-08F243158AA9}"/>
    <cellStyle name="20% - Accent1 21 13 2 3" xfId="4230" xr:uid="{0FAE06B9-4C0F-4B97-B7C7-EE11028BC8F7}"/>
    <cellStyle name="20% - Accent1 21 13 3" xfId="4231" xr:uid="{A223D1BD-3BCC-420B-B8D1-16DCF58AFED3}"/>
    <cellStyle name="20% - Accent1 21 13 3 2" xfId="4232" xr:uid="{ED449008-89D0-4730-BB6C-3C233D3C12A5}"/>
    <cellStyle name="20% - Accent1 21 13 4" xfId="4233" xr:uid="{462E1B7D-4137-4352-B9FD-EB51C773A2C0}"/>
    <cellStyle name="20% - Accent1 21 13 4 2" xfId="4234" xr:uid="{55B976D8-C03C-4DC6-A084-F9C3A103F140}"/>
    <cellStyle name="20% - Accent1 21 13 5" xfId="4235" xr:uid="{AF772C1F-5DC7-4D51-A35A-48B566A20FD5}"/>
    <cellStyle name="20% - Accent1 21 14" xfId="4236" xr:uid="{1733FE29-420A-499B-9225-01CDC0A9F120}"/>
    <cellStyle name="20% - Accent1 21 14 2" xfId="4237" xr:uid="{30B600B4-3FE2-4CD4-82BD-A4352AD0F122}"/>
    <cellStyle name="20% - Accent1 21 14 2 2" xfId="4238" xr:uid="{2A6C497E-F13B-47DD-98C6-9847F49474D2}"/>
    <cellStyle name="20% - Accent1 21 14 2 2 2" xfId="4239" xr:uid="{4D38218C-D4D2-4A88-9E96-D6728E7DC561}"/>
    <cellStyle name="20% - Accent1 21 14 2 3" xfId="4240" xr:uid="{F30A3388-FD90-4BDC-B04D-40694D80E6BB}"/>
    <cellStyle name="20% - Accent1 21 14 3" xfId="4241" xr:uid="{FD3015B8-C8C3-4B76-A5BF-C4ECA1EBC034}"/>
    <cellStyle name="20% - Accent1 21 14 3 2" xfId="4242" xr:uid="{30F2F381-AD89-44AE-AAB7-964F24082D3E}"/>
    <cellStyle name="20% - Accent1 21 14 4" xfId="4243" xr:uid="{3475C240-ED9A-41B8-9928-D322C18CCE48}"/>
    <cellStyle name="20% - Accent1 21 14 4 2" xfId="4244" xr:uid="{4EE29B24-6862-485A-9486-6F01FCA868D6}"/>
    <cellStyle name="20% - Accent1 21 14 5" xfId="4245" xr:uid="{F5255E06-9C24-4EB6-BADF-1ADB22B7C391}"/>
    <cellStyle name="20% - Accent1 21 15" xfId="4246" xr:uid="{D17E5D5C-65EF-4682-A76E-61A6BC73B6A3}"/>
    <cellStyle name="20% - Accent1 21 15 2" xfId="4247" xr:uid="{2EF4E300-33F8-420C-9430-7683FBDC74AA}"/>
    <cellStyle name="20% - Accent1 21 15 2 2" xfId="4248" xr:uid="{DA362AE8-6E0D-4594-988A-C5792A64FE94}"/>
    <cellStyle name="20% - Accent1 21 15 2 2 2" xfId="4249" xr:uid="{B3C176F1-A139-4D93-BDA2-48318492541E}"/>
    <cellStyle name="20% - Accent1 21 15 2 3" xfId="4250" xr:uid="{0FBA2254-2F6A-4130-B30D-48A15E799E0B}"/>
    <cellStyle name="20% - Accent1 21 15 3" xfId="4251" xr:uid="{D38A09E2-1C02-493B-935A-148FBFEF626F}"/>
    <cellStyle name="20% - Accent1 21 15 3 2" xfId="4252" xr:uid="{9349ED42-FF5D-4E23-A3F9-41DEF7829DE9}"/>
    <cellStyle name="20% - Accent1 21 15 4" xfId="4253" xr:uid="{EDCC9177-DC88-4E6D-9DC9-8F379E3EA030}"/>
    <cellStyle name="20% - Accent1 21 15 4 2" xfId="4254" xr:uid="{6D7C99AD-81AE-47FC-BE9A-61A245C3FAA4}"/>
    <cellStyle name="20% - Accent1 21 15 5" xfId="4255" xr:uid="{7BF5ACBE-C3A0-46F9-BD2C-52AEA1EFF9B0}"/>
    <cellStyle name="20% - Accent1 21 16" xfId="4256" xr:uid="{9C9BCF83-6FCD-463E-8ADF-DB146087F6E6}"/>
    <cellStyle name="20% - Accent1 21 16 2" xfId="4257" xr:uid="{4445CBE2-74E0-4B4C-8786-72A6D6AECB1B}"/>
    <cellStyle name="20% - Accent1 21 16 2 2" xfId="4258" xr:uid="{8A29925B-058C-4A8C-B767-6983A8E7434A}"/>
    <cellStyle name="20% - Accent1 21 16 3" xfId="4259" xr:uid="{A9B59D6A-AE27-4097-A1AE-5D36E0211BC7}"/>
    <cellStyle name="20% - Accent1 21 17" xfId="4260" xr:uid="{87AF8D56-D2DF-4D93-8207-8223F070CA45}"/>
    <cellStyle name="20% - Accent1 21 17 2" xfId="4261" xr:uid="{C229FFEF-EC5F-406C-869A-E55CF546AE8D}"/>
    <cellStyle name="20% - Accent1 21 18" xfId="4262" xr:uid="{5BFD9828-0233-4FF2-8574-CC6E5A76AF70}"/>
    <cellStyle name="20% - Accent1 21 18 2" xfId="4263" xr:uid="{B69F63F1-D80A-424E-8386-FFD814A40820}"/>
    <cellStyle name="20% - Accent1 21 19" xfId="4264" xr:uid="{7C3ABFE8-B873-4B91-AA23-10C2C384175F}"/>
    <cellStyle name="20% - Accent1 21 2" xfId="4265" xr:uid="{F94045B9-AF3E-439C-8017-62E48E5C4E08}"/>
    <cellStyle name="20% - Accent1 21 2 2" xfId="4266" xr:uid="{BD53BF06-5078-4405-A22B-CDB333FB688C}"/>
    <cellStyle name="20% - Accent1 21 2 2 2" xfId="4267" xr:uid="{3FE7D54C-0BFB-4DFA-83AB-FE08DA199E99}"/>
    <cellStyle name="20% - Accent1 21 2 2 2 2" xfId="4268" xr:uid="{06140D13-FAD4-454C-8117-A70B5CC7702C}"/>
    <cellStyle name="20% - Accent1 21 2 2 3" xfId="4269" xr:uid="{C979E447-FDBE-4649-BA33-17022046BE2D}"/>
    <cellStyle name="20% - Accent1 21 2 3" xfId="4270" xr:uid="{69525568-6AFD-4E11-9B6A-E745F9D1D0F9}"/>
    <cellStyle name="20% - Accent1 21 2 3 2" xfId="4271" xr:uid="{042BC353-1B6F-42AA-BAF1-7B3F4213D666}"/>
    <cellStyle name="20% - Accent1 21 2 4" xfId="4272" xr:uid="{90E605A8-C8FF-49DD-B18F-36A199BFB4C4}"/>
    <cellStyle name="20% - Accent1 21 2 4 2" xfId="4273" xr:uid="{272B3C2B-0A8B-4E75-BD00-A8EA339741DA}"/>
    <cellStyle name="20% - Accent1 21 2 5" xfId="4274" xr:uid="{1137CACC-2ABC-44DA-84FB-8533C29D63B8}"/>
    <cellStyle name="20% - Accent1 21 20" xfId="4275" xr:uid="{054F5928-E10F-4F37-8633-E57D8FB0789A}"/>
    <cellStyle name="20% - Accent1 21 21" xfId="4276" xr:uid="{990840A5-F555-468F-BDE4-B0A13CB2E177}"/>
    <cellStyle name="20% - Accent1 21 22" xfId="4277" xr:uid="{D01D8F15-C592-414B-B15E-318D0B7489F3}"/>
    <cellStyle name="20% - Accent1 21 23" xfId="4278" xr:uid="{4E3CC382-B0E5-4A4D-A740-AE9190666567}"/>
    <cellStyle name="20% - Accent1 21 24" xfId="4279" xr:uid="{BEAB21C4-3942-47AF-9331-1782ED26641E}"/>
    <cellStyle name="20% - Accent1 21 25" xfId="4280" xr:uid="{88A6217E-6569-4A9F-B210-1CC41BF6299D}"/>
    <cellStyle name="20% - Accent1 21 26" xfId="4281" xr:uid="{1D4C7C40-F4FC-4089-BFD7-EA440E935A66}"/>
    <cellStyle name="20% - Accent1 21 27" xfId="4282" xr:uid="{EDEA8A07-553B-4E83-9828-6244FAD4E5D2}"/>
    <cellStyle name="20% - Accent1 21 28" xfId="4283" xr:uid="{4B303404-F29B-4A5F-9F40-3819BFB01FEB}"/>
    <cellStyle name="20% - Accent1 21 29" xfId="4284" xr:uid="{6862EC80-309E-49FF-B829-BB2C05502E57}"/>
    <cellStyle name="20% - Accent1 21 3" xfId="4285" xr:uid="{6FBF2ADB-1F96-4A46-88F1-EDD20687AB13}"/>
    <cellStyle name="20% - Accent1 21 3 2" xfId="4286" xr:uid="{677517D7-BDEC-4CC4-85ED-57449A20CA53}"/>
    <cellStyle name="20% - Accent1 21 3 2 2" xfId="4287" xr:uid="{E04BF270-E41D-41B9-9CB9-6BC7E9D39BA3}"/>
    <cellStyle name="20% - Accent1 21 3 2 2 2" xfId="4288" xr:uid="{32A08983-62B0-4B42-AA6F-DE7550CF71D6}"/>
    <cellStyle name="20% - Accent1 21 3 2 3" xfId="4289" xr:uid="{64368AAE-84B8-4A53-B622-91CD13DDA09B}"/>
    <cellStyle name="20% - Accent1 21 3 3" xfId="4290" xr:uid="{68F5F76B-E37F-4099-9597-3936DF317FF9}"/>
    <cellStyle name="20% - Accent1 21 3 3 2" xfId="4291" xr:uid="{AC9DA315-296D-44CF-A623-8D046FFFE5BF}"/>
    <cellStyle name="20% - Accent1 21 3 4" xfId="4292" xr:uid="{440B8085-6D20-4AEE-B05B-73AE8EBD4619}"/>
    <cellStyle name="20% - Accent1 21 3 4 2" xfId="4293" xr:uid="{1A6C2105-CD8B-4196-A165-AAF1A972C2EF}"/>
    <cellStyle name="20% - Accent1 21 3 5" xfId="4294" xr:uid="{8EC2B36F-7128-405A-9DCA-8B42A21FD1C9}"/>
    <cellStyle name="20% - Accent1 21 4" xfId="4295" xr:uid="{E7C80D7E-38A9-47A3-8C8B-C5F5F74FC0F6}"/>
    <cellStyle name="20% - Accent1 21 4 2" xfId="4296" xr:uid="{F3B78676-1A5E-4D3B-A973-1EF3D2BEBE87}"/>
    <cellStyle name="20% - Accent1 21 4 2 2" xfId="4297" xr:uid="{CC7C119C-528C-4C30-861D-C880E59A23D2}"/>
    <cellStyle name="20% - Accent1 21 4 2 2 2" xfId="4298" xr:uid="{14327B77-D329-4C6B-995F-05537577B87E}"/>
    <cellStyle name="20% - Accent1 21 4 2 3" xfId="4299" xr:uid="{0DC25AB5-44B3-49FD-B94D-AE9627D5CB53}"/>
    <cellStyle name="20% - Accent1 21 4 3" xfId="4300" xr:uid="{BFE097AE-78CC-4D6C-B678-58B5BD717D94}"/>
    <cellStyle name="20% - Accent1 21 4 3 2" xfId="4301" xr:uid="{354DF977-C889-4613-A994-914BC0CA0227}"/>
    <cellStyle name="20% - Accent1 21 4 4" xfId="4302" xr:uid="{A58F9D99-AE05-4DD2-A3B6-B3327C2783E6}"/>
    <cellStyle name="20% - Accent1 21 4 4 2" xfId="4303" xr:uid="{CF80C695-9D65-4DC0-B12F-9A4A96481082}"/>
    <cellStyle name="20% - Accent1 21 4 5" xfId="4304" xr:uid="{DEB1FE14-F10E-4496-9CE0-1BE6EE637F36}"/>
    <cellStyle name="20% - Accent1 21 5" xfId="4305" xr:uid="{EA02B2C3-3B20-4E8E-A19C-2BB09F05EBB2}"/>
    <cellStyle name="20% - Accent1 21 5 2" xfId="4306" xr:uid="{83DC03B9-D2C8-4556-B690-733A06FE362B}"/>
    <cellStyle name="20% - Accent1 21 5 2 2" xfId="4307" xr:uid="{386546D6-8AC2-47B9-A051-9342296C6E45}"/>
    <cellStyle name="20% - Accent1 21 5 2 2 2" xfId="4308" xr:uid="{84F8B0AA-BBA2-417F-8DB9-628F2C2565AD}"/>
    <cellStyle name="20% - Accent1 21 5 2 3" xfId="4309" xr:uid="{03A91685-D9E9-441E-ABDB-FDCD1349AE0A}"/>
    <cellStyle name="20% - Accent1 21 5 3" xfId="4310" xr:uid="{DD4C3F44-24C4-412D-82B7-958E82DE340D}"/>
    <cellStyle name="20% - Accent1 21 5 3 2" xfId="4311" xr:uid="{8C553E63-5971-4E9A-B833-EBECA5541F63}"/>
    <cellStyle name="20% - Accent1 21 5 4" xfId="4312" xr:uid="{6CDF45EB-1918-4049-AC56-3440EB977F9D}"/>
    <cellStyle name="20% - Accent1 21 5 4 2" xfId="4313" xr:uid="{633DE7EC-D336-4B2B-9A3D-5E9AC4AB0BFD}"/>
    <cellStyle name="20% - Accent1 21 5 5" xfId="4314" xr:uid="{8A46578E-4A1D-4163-B579-5AA5AEF1911E}"/>
    <cellStyle name="20% - Accent1 21 6" xfId="4315" xr:uid="{5143C1CA-2FBA-4C3D-914D-51E02080A2F6}"/>
    <cellStyle name="20% - Accent1 21 6 2" xfId="4316" xr:uid="{20619243-B82A-4453-948F-381F8190967D}"/>
    <cellStyle name="20% - Accent1 21 6 2 2" xfId="4317" xr:uid="{A7609E5D-7ADD-40EE-AE13-802D6E4BADA6}"/>
    <cellStyle name="20% - Accent1 21 6 2 2 2" xfId="4318" xr:uid="{2C35F766-E13E-4F68-9FF3-853F77073A45}"/>
    <cellStyle name="20% - Accent1 21 6 2 3" xfId="4319" xr:uid="{D3F69990-DA43-4FF8-8E53-59D5614E5AB8}"/>
    <cellStyle name="20% - Accent1 21 6 3" xfId="4320" xr:uid="{A8A80C36-8622-443A-AE20-1CC210286A4C}"/>
    <cellStyle name="20% - Accent1 21 6 3 2" xfId="4321" xr:uid="{B7BD3046-416B-43DE-9874-B2654E62476A}"/>
    <cellStyle name="20% - Accent1 21 6 4" xfId="4322" xr:uid="{0891CADE-68F3-4985-9A18-ABD52DFE2B0C}"/>
    <cellStyle name="20% - Accent1 21 6 4 2" xfId="4323" xr:uid="{47BDA2A5-16B6-4BB3-9C4D-7B618377A2C8}"/>
    <cellStyle name="20% - Accent1 21 6 5" xfId="4324" xr:uid="{47F20083-7141-40FD-B808-F145FF1DD03C}"/>
    <cellStyle name="20% - Accent1 21 7" xfId="4325" xr:uid="{5E0B4C92-1955-4E69-9DC1-298BB4012526}"/>
    <cellStyle name="20% - Accent1 21 7 2" xfId="4326" xr:uid="{CEBDC78C-D4E5-4300-9533-B2E7CAD3B71E}"/>
    <cellStyle name="20% - Accent1 21 7 2 2" xfId="4327" xr:uid="{5ECF2B13-9270-48CD-B2BB-F2CC4B5034FE}"/>
    <cellStyle name="20% - Accent1 21 7 2 2 2" xfId="4328" xr:uid="{1B5AF3B1-6EDE-4477-A31F-087E87EE665B}"/>
    <cellStyle name="20% - Accent1 21 7 2 3" xfId="4329" xr:uid="{8CB56F48-927F-4090-A178-5446B30C75EC}"/>
    <cellStyle name="20% - Accent1 21 7 3" xfId="4330" xr:uid="{A27DFF4A-60B9-41DC-ACD2-78D12F158A68}"/>
    <cellStyle name="20% - Accent1 21 7 3 2" xfId="4331" xr:uid="{E7135E05-9D39-4BE9-A6E5-3D645684B697}"/>
    <cellStyle name="20% - Accent1 21 7 4" xfId="4332" xr:uid="{91E4831B-BF58-4F92-974B-79C942B09B8F}"/>
    <cellStyle name="20% - Accent1 21 7 4 2" xfId="4333" xr:uid="{9C826030-B5D0-4962-85A1-6A0F92BA591D}"/>
    <cellStyle name="20% - Accent1 21 7 5" xfId="4334" xr:uid="{E1BA7A03-E911-4430-8452-2FED70BF6849}"/>
    <cellStyle name="20% - Accent1 21 8" xfId="4335" xr:uid="{7D492021-FD1F-4D63-9A23-96EBB0432434}"/>
    <cellStyle name="20% - Accent1 21 8 2" xfId="4336" xr:uid="{C77AA72F-EFFD-49F8-A67F-8FC850DAD1BE}"/>
    <cellStyle name="20% - Accent1 21 8 2 2" xfId="4337" xr:uid="{67E6999B-F9CC-4CD8-A75A-E0F2B3F16F12}"/>
    <cellStyle name="20% - Accent1 21 8 2 2 2" xfId="4338" xr:uid="{DA4AA9CD-9EDD-4545-9C78-DBE515CF688C}"/>
    <cellStyle name="20% - Accent1 21 8 2 3" xfId="4339" xr:uid="{94E44DAF-7AC2-49E5-B1C9-E67068B912A9}"/>
    <cellStyle name="20% - Accent1 21 8 3" xfId="4340" xr:uid="{28FDAEAD-9ACE-4310-923C-A8AA2A436F8F}"/>
    <cellStyle name="20% - Accent1 21 8 3 2" xfId="4341" xr:uid="{CCE669FE-7A8B-4785-8651-1EE57A086569}"/>
    <cellStyle name="20% - Accent1 21 8 4" xfId="4342" xr:uid="{637C8445-B247-4A52-8112-DFF695EF1CC2}"/>
    <cellStyle name="20% - Accent1 21 8 4 2" xfId="4343" xr:uid="{F0280837-1C43-4D71-8F4D-BAB8A01BE5E8}"/>
    <cellStyle name="20% - Accent1 21 8 5" xfId="4344" xr:uid="{0DB1E2F2-6101-4585-8B67-91DB10F1124D}"/>
    <cellStyle name="20% - Accent1 21 9" xfId="4345" xr:uid="{418D81F3-2205-42BC-B5C3-96FB2ED7ACA6}"/>
    <cellStyle name="20% - Accent1 21 9 2" xfId="4346" xr:uid="{D4792BDF-682C-41B4-8911-822D2F26011E}"/>
    <cellStyle name="20% - Accent1 21 9 2 2" xfId="4347" xr:uid="{5E50436C-6FAE-4897-9CD7-5097A90D87B4}"/>
    <cellStyle name="20% - Accent1 21 9 2 2 2" xfId="4348" xr:uid="{1C8316D2-AC77-45B0-BB31-A66EFFDD247D}"/>
    <cellStyle name="20% - Accent1 21 9 2 3" xfId="4349" xr:uid="{59510E9E-95C5-4264-A324-BD29353BEBAF}"/>
    <cellStyle name="20% - Accent1 21 9 3" xfId="4350" xr:uid="{DCEDA86E-7C61-4552-9279-B6DC9AF3FD8C}"/>
    <cellStyle name="20% - Accent1 21 9 3 2" xfId="4351" xr:uid="{494992E7-26C2-43A9-8E0A-4E273B8D57B7}"/>
    <cellStyle name="20% - Accent1 21 9 4" xfId="4352" xr:uid="{099213D0-0C23-4FDE-BF4F-47749C8F4ABF}"/>
    <cellStyle name="20% - Accent1 21 9 4 2" xfId="4353" xr:uid="{3C2B94DE-552C-4AF5-B24E-D0B712D7FB9D}"/>
    <cellStyle name="20% - Accent1 21 9 5" xfId="4354" xr:uid="{98A7F171-910A-46A8-B58A-FB8F6E43A241}"/>
    <cellStyle name="20% - Accent1 22" xfId="4355" xr:uid="{E3C870E5-392D-4638-8F00-B10EAA6E79BC}"/>
    <cellStyle name="20% - Accent1 22 10" xfId="4356" xr:uid="{798FF924-F678-49C5-820B-756E922DE0CC}"/>
    <cellStyle name="20% - Accent1 22 10 2" xfId="4357" xr:uid="{50DED302-A9E9-4651-BF1F-40574D3C1C2F}"/>
    <cellStyle name="20% - Accent1 22 10 2 2" xfId="4358" xr:uid="{E7CBFDF7-4BF0-4403-BB94-B4B01DC83AE3}"/>
    <cellStyle name="20% - Accent1 22 10 2 2 2" xfId="4359" xr:uid="{4E9DCDD8-6041-48A8-AFB3-2800BBB5B9EE}"/>
    <cellStyle name="20% - Accent1 22 10 2 3" xfId="4360" xr:uid="{9ACE9358-9837-478D-8D62-E060C8E36E08}"/>
    <cellStyle name="20% - Accent1 22 10 3" xfId="4361" xr:uid="{2ECD5B3C-FCC3-4F96-9AE4-C3520A8BFB6F}"/>
    <cellStyle name="20% - Accent1 22 10 3 2" xfId="4362" xr:uid="{4F55D497-15EA-4281-AED9-A51520609860}"/>
    <cellStyle name="20% - Accent1 22 10 4" xfId="4363" xr:uid="{28D7B182-539D-4E09-819C-F69B39FE12A1}"/>
    <cellStyle name="20% - Accent1 22 10 4 2" xfId="4364" xr:uid="{0FF6403E-3D97-4D77-A159-17E25AB66E0E}"/>
    <cellStyle name="20% - Accent1 22 10 5" xfId="4365" xr:uid="{0D6BA89F-A73E-453A-AC4C-4AA667116AFE}"/>
    <cellStyle name="20% - Accent1 22 11" xfId="4366" xr:uid="{EEF7589C-88FA-4B21-B2AF-E196B76FB9E4}"/>
    <cellStyle name="20% - Accent1 22 11 2" xfId="4367" xr:uid="{1693CAB2-86BF-4BF7-BEBB-39B44EACAB8B}"/>
    <cellStyle name="20% - Accent1 22 11 2 2" xfId="4368" xr:uid="{320FDFD6-D1E9-4832-837C-21A72D75F28C}"/>
    <cellStyle name="20% - Accent1 22 11 2 2 2" xfId="4369" xr:uid="{096ACE03-9E29-43B5-AC56-B3B46ABD7240}"/>
    <cellStyle name="20% - Accent1 22 11 2 3" xfId="4370" xr:uid="{91697505-4F23-4249-A166-3DC423462C8B}"/>
    <cellStyle name="20% - Accent1 22 11 3" xfId="4371" xr:uid="{3E4BA8AA-E723-48E0-821C-D5A6705C4A98}"/>
    <cellStyle name="20% - Accent1 22 11 3 2" xfId="4372" xr:uid="{D9CAFA3A-9EE2-4ECE-8098-8B04DFC76F21}"/>
    <cellStyle name="20% - Accent1 22 11 4" xfId="4373" xr:uid="{6E9F6BAD-7CBE-4ECB-9E16-C83031B4C494}"/>
    <cellStyle name="20% - Accent1 22 11 4 2" xfId="4374" xr:uid="{7C413246-8D2D-4017-B6B4-1E7F82FCD875}"/>
    <cellStyle name="20% - Accent1 22 11 5" xfId="4375" xr:uid="{6E7E0D50-5AE1-4687-898C-90D6B6B400A7}"/>
    <cellStyle name="20% - Accent1 22 12" xfId="4376" xr:uid="{D0A49CF8-B5A1-4D88-AB77-28C9DFF1BA7F}"/>
    <cellStyle name="20% - Accent1 22 12 2" xfId="4377" xr:uid="{3289D21F-BB14-4239-82C4-0FD1C2F0E0CD}"/>
    <cellStyle name="20% - Accent1 22 12 2 2" xfId="4378" xr:uid="{450DA63E-BB01-42C2-B1BF-C2C799BD635A}"/>
    <cellStyle name="20% - Accent1 22 12 2 2 2" xfId="4379" xr:uid="{D88A76CE-D17C-4AF1-A15D-9427783EF609}"/>
    <cellStyle name="20% - Accent1 22 12 2 3" xfId="4380" xr:uid="{EF6E1D52-FD33-4F10-B9C6-D23AC964C3CE}"/>
    <cellStyle name="20% - Accent1 22 12 3" xfId="4381" xr:uid="{34F2A56A-D6C5-4535-9E65-98525290F2F7}"/>
    <cellStyle name="20% - Accent1 22 12 3 2" xfId="4382" xr:uid="{8091FA22-D71D-4F79-B51D-DE55492F5AFD}"/>
    <cellStyle name="20% - Accent1 22 12 4" xfId="4383" xr:uid="{122F253A-782D-4271-B9D3-594345CD22D6}"/>
    <cellStyle name="20% - Accent1 22 12 4 2" xfId="4384" xr:uid="{E04DEF83-3E66-43B4-B9DC-7C498DEA4758}"/>
    <cellStyle name="20% - Accent1 22 12 5" xfId="4385" xr:uid="{DBBA3A1C-9A82-4988-A790-9FAB6886A1D2}"/>
    <cellStyle name="20% - Accent1 22 13" xfId="4386" xr:uid="{4F4355A4-7B75-4B5F-81FF-5FE9BDB24801}"/>
    <cellStyle name="20% - Accent1 22 13 2" xfId="4387" xr:uid="{1FAD4FED-0B67-4CE3-B24E-A22D9AFFBCD4}"/>
    <cellStyle name="20% - Accent1 22 13 2 2" xfId="4388" xr:uid="{6E8F8AF3-745D-49C4-B54E-D6772CA2749B}"/>
    <cellStyle name="20% - Accent1 22 13 2 2 2" xfId="4389" xr:uid="{30C7D050-DE1D-4E02-9C46-854E37854E34}"/>
    <cellStyle name="20% - Accent1 22 13 2 3" xfId="4390" xr:uid="{F9A011E8-828C-4E48-A153-9A583038F41C}"/>
    <cellStyle name="20% - Accent1 22 13 3" xfId="4391" xr:uid="{D2024832-28CA-487C-AF9A-B3D223D08F5C}"/>
    <cellStyle name="20% - Accent1 22 13 3 2" xfId="4392" xr:uid="{8F593166-DE72-46F2-B632-A0F21690D3C1}"/>
    <cellStyle name="20% - Accent1 22 13 4" xfId="4393" xr:uid="{B4B3B479-7B13-4000-A4E5-CD872964CB10}"/>
    <cellStyle name="20% - Accent1 22 13 4 2" xfId="4394" xr:uid="{B2EAE9CF-B33B-4525-B67D-04BD9D813290}"/>
    <cellStyle name="20% - Accent1 22 13 5" xfId="4395" xr:uid="{5CDEB09A-F60A-4B93-9B53-769720BA787D}"/>
    <cellStyle name="20% - Accent1 22 14" xfId="4396" xr:uid="{588954E5-5420-4CE1-B42F-E27EAF4B0399}"/>
    <cellStyle name="20% - Accent1 22 14 2" xfId="4397" xr:uid="{34DBA6BB-F24E-4969-B283-61AD4C8AA04D}"/>
    <cellStyle name="20% - Accent1 22 14 2 2" xfId="4398" xr:uid="{4BF022BA-B369-47C7-8F01-EFF6A4AEC91C}"/>
    <cellStyle name="20% - Accent1 22 14 2 2 2" xfId="4399" xr:uid="{CD012B31-6440-4CF9-9406-51FCE6F5FCD5}"/>
    <cellStyle name="20% - Accent1 22 14 2 3" xfId="4400" xr:uid="{1661FAAE-0A1B-4438-990B-BC775AE86E46}"/>
    <cellStyle name="20% - Accent1 22 14 3" xfId="4401" xr:uid="{C9A460D1-8A40-4BE2-BB69-66597C434633}"/>
    <cellStyle name="20% - Accent1 22 14 3 2" xfId="4402" xr:uid="{5025D133-04F7-49FC-AFAC-E60431827F16}"/>
    <cellStyle name="20% - Accent1 22 14 4" xfId="4403" xr:uid="{20B46BCA-DC9A-42ED-8FC8-FAD031A1A28D}"/>
    <cellStyle name="20% - Accent1 22 14 4 2" xfId="4404" xr:uid="{D11AD033-EF9C-4839-A4EB-B98B11E9F3DD}"/>
    <cellStyle name="20% - Accent1 22 14 5" xfId="4405" xr:uid="{E8A21528-00BD-4873-BF5D-12311C9FB946}"/>
    <cellStyle name="20% - Accent1 22 15" xfId="4406" xr:uid="{A4E4016A-983E-4A04-B6BA-98C4795BC172}"/>
    <cellStyle name="20% - Accent1 22 15 2" xfId="4407" xr:uid="{3E537B50-9318-4496-B504-A8C8C1C39C20}"/>
    <cellStyle name="20% - Accent1 22 15 2 2" xfId="4408" xr:uid="{BD8DA5B9-5072-46D1-9BCF-344DE6C56286}"/>
    <cellStyle name="20% - Accent1 22 15 2 2 2" xfId="4409" xr:uid="{BF8BF349-6F29-4801-8A13-EFF64B78B393}"/>
    <cellStyle name="20% - Accent1 22 15 2 3" xfId="4410" xr:uid="{CE93A357-1890-45D3-91FC-51119C387386}"/>
    <cellStyle name="20% - Accent1 22 15 3" xfId="4411" xr:uid="{B4903542-9490-4E98-A988-372F1230E5F3}"/>
    <cellStyle name="20% - Accent1 22 15 3 2" xfId="4412" xr:uid="{1EC36696-E2EA-457D-982F-DE8BA13A15D5}"/>
    <cellStyle name="20% - Accent1 22 15 4" xfId="4413" xr:uid="{09D6FC51-D744-4AF0-B667-B0209A171EB6}"/>
    <cellStyle name="20% - Accent1 22 15 4 2" xfId="4414" xr:uid="{E426F01A-0E38-4CF9-8FE0-31887838223C}"/>
    <cellStyle name="20% - Accent1 22 15 5" xfId="4415" xr:uid="{198FBA6A-14A6-487C-8D13-43D8815C9658}"/>
    <cellStyle name="20% - Accent1 22 16" xfId="4416" xr:uid="{491CAE49-9850-41DF-85F8-730A22625FFF}"/>
    <cellStyle name="20% - Accent1 22 16 2" xfId="4417" xr:uid="{29BDCD78-133B-42D3-90D6-2ED32F2E3065}"/>
    <cellStyle name="20% - Accent1 22 16 2 2" xfId="4418" xr:uid="{B9899BBC-8B40-4941-855A-30C46E332C27}"/>
    <cellStyle name="20% - Accent1 22 16 3" xfId="4419" xr:uid="{83368DCD-96F7-46BF-B02D-28AF2CA7DD9F}"/>
    <cellStyle name="20% - Accent1 22 17" xfId="4420" xr:uid="{DF279C94-E138-42FA-8DF1-EB1AD5A0DE38}"/>
    <cellStyle name="20% - Accent1 22 17 2" xfId="4421" xr:uid="{0126495B-CE2E-4A00-9E1C-51FDF003DAA5}"/>
    <cellStyle name="20% - Accent1 22 18" xfId="4422" xr:uid="{670A857F-8501-4DC8-8CFD-2DE41AE32E3C}"/>
    <cellStyle name="20% - Accent1 22 18 2" xfId="4423" xr:uid="{E0E05A9C-2EC8-4FE7-8EE5-C8BC30762010}"/>
    <cellStyle name="20% - Accent1 22 19" xfId="4424" xr:uid="{69BA2C28-0737-4E23-ACA8-CBBE37425168}"/>
    <cellStyle name="20% - Accent1 22 2" xfId="4425" xr:uid="{247646CE-D044-430D-AFD3-92CEF9ED7B08}"/>
    <cellStyle name="20% - Accent1 22 2 2" xfId="4426" xr:uid="{702DDF28-9DEE-4D16-9E95-B37FB32AC76C}"/>
    <cellStyle name="20% - Accent1 22 2 2 2" xfId="4427" xr:uid="{2CA5CC99-84B8-46BC-90D1-99B5B0E54D4D}"/>
    <cellStyle name="20% - Accent1 22 2 2 2 2" xfId="4428" xr:uid="{76E21044-DB98-4565-8971-DD883BBC03C6}"/>
    <cellStyle name="20% - Accent1 22 2 2 3" xfId="4429" xr:uid="{AE6FA6F2-9915-47FF-91FA-44686B4CFC13}"/>
    <cellStyle name="20% - Accent1 22 2 3" xfId="4430" xr:uid="{96653AF1-CE36-4C5A-8011-7ED1E0AE5FFB}"/>
    <cellStyle name="20% - Accent1 22 2 3 2" xfId="4431" xr:uid="{317C00DD-D7AA-4560-9666-A4B88B4C9CD6}"/>
    <cellStyle name="20% - Accent1 22 2 4" xfId="4432" xr:uid="{1E60E601-2DF7-453B-823F-56F348722884}"/>
    <cellStyle name="20% - Accent1 22 2 4 2" xfId="4433" xr:uid="{4ACB4CF5-D462-4D22-8E57-0B713B3932F4}"/>
    <cellStyle name="20% - Accent1 22 2 5" xfId="4434" xr:uid="{41DA0743-6B9B-4585-B21A-031513F43679}"/>
    <cellStyle name="20% - Accent1 22 20" xfId="4435" xr:uid="{20C6CC0C-EA73-474F-AA48-271133F8CA19}"/>
    <cellStyle name="20% - Accent1 22 21" xfId="4436" xr:uid="{AEF25C9F-7706-4BAB-85EE-4C4A79BB967F}"/>
    <cellStyle name="20% - Accent1 22 22" xfId="4437" xr:uid="{F748E17A-CE71-4BAA-8B3D-ADA186EA8F0E}"/>
    <cellStyle name="20% - Accent1 22 23" xfId="4438" xr:uid="{10224CBD-2B2D-428B-9A05-FF03CB8A6AD8}"/>
    <cellStyle name="20% - Accent1 22 24" xfId="4439" xr:uid="{D126B909-E759-4166-800C-57E6520D1A19}"/>
    <cellStyle name="20% - Accent1 22 25" xfId="4440" xr:uid="{88A87C2D-EEE4-45C5-B2A5-2836556C388C}"/>
    <cellStyle name="20% - Accent1 22 26" xfId="4441" xr:uid="{7556CBA2-B54C-494D-9250-14390279E9B0}"/>
    <cellStyle name="20% - Accent1 22 27" xfId="4442" xr:uid="{70149074-CD5D-4338-A5EB-16C127DBD5CD}"/>
    <cellStyle name="20% - Accent1 22 28" xfId="4443" xr:uid="{878853F1-1C68-4F71-BAAC-C0E1B7FA0583}"/>
    <cellStyle name="20% - Accent1 22 29" xfId="4444" xr:uid="{17EEDC14-0AD6-432A-AF2C-AB07AF74A151}"/>
    <cellStyle name="20% - Accent1 22 3" xfId="4445" xr:uid="{9E105A76-8F99-4041-8793-FBC3491E8FEC}"/>
    <cellStyle name="20% - Accent1 22 3 2" xfId="4446" xr:uid="{810B75DD-2F85-4FBA-8336-33F4FA1BCE2E}"/>
    <cellStyle name="20% - Accent1 22 3 2 2" xfId="4447" xr:uid="{0B94129F-73F0-40FE-B3BF-D44EA9371227}"/>
    <cellStyle name="20% - Accent1 22 3 2 2 2" xfId="4448" xr:uid="{2AF93F2E-210F-4414-8EEF-AEFE17A7086A}"/>
    <cellStyle name="20% - Accent1 22 3 2 3" xfId="4449" xr:uid="{7F0590C4-C962-4343-A22F-5925B9B49FE2}"/>
    <cellStyle name="20% - Accent1 22 3 3" xfId="4450" xr:uid="{B5D67296-0D61-4B82-B61E-4787BF345EAD}"/>
    <cellStyle name="20% - Accent1 22 3 3 2" xfId="4451" xr:uid="{BB9C57BF-4EA2-4014-9DA9-48CA13FDF19B}"/>
    <cellStyle name="20% - Accent1 22 3 4" xfId="4452" xr:uid="{A675474C-FCD3-4233-923A-F746819A4A02}"/>
    <cellStyle name="20% - Accent1 22 3 4 2" xfId="4453" xr:uid="{48B98F69-EADA-45CC-9232-AEE2C0966962}"/>
    <cellStyle name="20% - Accent1 22 3 5" xfId="4454" xr:uid="{CAF32569-F9F9-482B-A4A8-D7414B25124D}"/>
    <cellStyle name="20% - Accent1 22 4" xfId="4455" xr:uid="{D3AC2B17-6C65-40F5-8941-CB81763BD50D}"/>
    <cellStyle name="20% - Accent1 22 4 2" xfId="4456" xr:uid="{D11397F5-01A5-4CB4-A1DB-997F5E91529C}"/>
    <cellStyle name="20% - Accent1 22 4 2 2" xfId="4457" xr:uid="{743D00A3-3638-427E-87CD-EE66CD8E116C}"/>
    <cellStyle name="20% - Accent1 22 4 2 2 2" xfId="4458" xr:uid="{B6A349DD-D26C-4030-B456-D5294EE3E409}"/>
    <cellStyle name="20% - Accent1 22 4 2 3" xfId="4459" xr:uid="{71EC5BB8-2B82-48F4-A089-661A329528D4}"/>
    <cellStyle name="20% - Accent1 22 4 3" xfId="4460" xr:uid="{B65558C8-3E83-4C52-8D4F-0A4F076FC5FF}"/>
    <cellStyle name="20% - Accent1 22 4 3 2" xfId="4461" xr:uid="{28EBFDD0-FB40-4674-8B17-90B9916D0CE3}"/>
    <cellStyle name="20% - Accent1 22 4 4" xfId="4462" xr:uid="{7841238B-0C8E-4C83-A38A-B87B85796AD1}"/>
    <cellStyle name="20% - Accent1 22 4 4 2" xfId="4463" xr:uid="{2FAA1475-900C-408E-9AF8-B98F7CE3C1DB}"/>
    <cellStyle name="20% - Accent1 22 4 5" xfId="4464" xr:uid="{2175879C-F2E2-4C8F-ABA7-9EEC78F5DAD5}"/>
    <cellStyle name="20% - Accent1 22 5" xfId="4465" xr:uid="{F5D3FEE1-A633-4A8A-9CFA-392043F2A60D}"/>
    <cellStyle name="20% - Accent1 22 5 2" xfId="4466" xr:uid="{686CE214-064E-4B6A-83FC-A4CBE14D718A}"/>
    <cellStyle name="20% - Accent1 22 5 2 2" xfId="4467" xr:uid="{BB9E400A-80EC-43EC-A970-10A86D06DDBC}"/>
    <cellStyle name="20% - Accent1 22 5 2 2 2" xfId="4468" xr:uid="{672A26E1-F1B6-4ED3-9EE5-C4478B5C714A}"/>
    <cellStyle name="20% - Accent1 22 5 2 3" xfId="4469" xr:uid="{B4CB5A44-0E80-4074-93B9-C98032CF68DB}"/>
    <cellStyle name="20% - Accent1 22 5 3" xfId="4470" xr:uid="{D834CF0E-F771-4A4A-AE0B-DE31B3AAA1F6}"/>
    <cellStyle name="20% - Accent1 22 5 3 2" xfId="4471" xr:uid="{5CE480F6-FCFC-46CE-A617-62659B9FFFF1}"/>
    <cellStyle name="20% - Accent1 22 5 4" xfId="4472" xr:uid="{BEC0E2FD-947C-40CA-98B2-0B0A3D9A494F}"/>
    <cellStyle name="20% - Accent1 22 5 4 2" xfId="4473" xr:uid="{0873F97C-52A2-484F-8693-051426460D79}"/>
    <cellStyle name="20% - Accent1 22 5 5" xfId="4474" xr:uid="{0BB019A3-384D-4B87-AB64-52B0756D933A}"/>
    <cellStyle name="20% - Accent1 22 6" xfId="4475" xr:uid="{F9581FF0-E83B-4BA2-B32F-4E7B2BFBD758}"/>
    <cellStyle name="20% - Accent1 22 6 2" xfId="4476" xr:uid="{BEB31718-3439-46F2-AFAE-8A914E92E4D7}"/>
    <cellStyle name="20% - Accent1 22 6 2 2" xfId="4477" xr:uid="{D66FA795-1DEB-4D05-BA26-C0A876579F9E}"/>
    <cellStyle name="20% - Accent1 22 6 2 2 2" xfId="4478" xr:uid="{E4A56529-9BD5-4428-A5BC-127F343E2CA9}"/>
    <cellStyle name="20% - Accent1 22 6 2 3" xfId="4479" xr:uid="{21108BDA-8018-4814-AC8B-77185588A68D}"/>
    <cellStyle name="20% - Accent1 22 6 3" xfId="4480" xr:uid="{FA939896-00A9-4780-84C3-C4C30EE818FA}"/>
    <cellStyle name="20% - Accent1 22 6 3 2" xfId="4481" xr:uid="{22D14205-0D05-4B9E-A5FF-70F89A2D1CA1}"/>
    <cellStyle name="20% - Accent1 22 6 4" xfId="4482" xr:uid="{D06A38FF-136E-47BF-9F79-EFF235C693A7}"/>
    <cellStyle name="20% - Accent1 22 6 4 2" xfId="4483" xr:uid="{4C67D78D-B4EB-4ED4-AB63-D6170FA4E0AC}"/>
    <cellStyle name="20% - Accent1 22 6 5" xfId="4484" xr:uid="{75F6F458-9F66-4B01-B863-88C5EEC4A65A}"/>
    <cellStyle name="20% - Accent1 22 7" xfId="4485" xr:uid="{22D41CA1-1C2F-4791-9B9D-A0D82162D296}"/>
    <cellStyle name="20% - Accent1 22 7 2" xfId="4486" xr:uid="{30A412F7-AA48-43BD-AD52-B9C1E0FC5B9D}"/>
    <cellStyle name="20% - Accent1 22 7 2 2" xfId="4487" xr:uid="{67F2D1BE-023E-4D9E-9A91-E5459F25E68B}"/>
    <cellStyle name="20% - Accent1 22 7 2 2 2" xfId="4488" xr:uid="{2D719EF3-51F2-4CE0-A78A-5B25B63CAA3D}"/>
    <cellStyle name="20% - Accent1 22 7 2 3" xfId="4489" xr:uid="{97586C54-2AD0-44B2-B818-7D5B11485911}"/>
    <cellStyle name="20% - Accent1 22 7 3" xfId="4490" xr:uid="{F2D3BB8D-35EA-4726-9528-309139A67758}"/>
    <cellStyle name="20% - Accent1 22 7 3 2" xfId="4491" xr:uid="{1056F60E-49C7-47EF-A284-0998F451DA5C}"/>
    <cellStyle name="20% - Accent1 22 7 4" xfId="4492" xr:uid="{0B49EAE6-EF51-4E76-8BEC-2910002FE3CD}"/>
    <cellStyle name="20% - Accent1 22 7 4 2" xfId="4493" xr:uid="{4725C89C-6946-4744-84B3-F9DA429942F3}"/>
    <cellStyle name="20% - Accent1 22 7 5" xfId="4494" xr:uid="{50AA8FC6-0DD5-4242-84BB-7ABA88A345DA}"/>
    <cellStyle name="20% - Accent1 22 8" xfId="4495" xr:uid="{AA01EEE1-021B-4D28-AFD2-399F6A3C48C2}"/>
    <cellStyle name="20% - Accent1 22 8 2" xfId="4496" xr:uid="{A6E1064A-2C32-43FE-88D0-21230E43A988}"/>
    <cellStyle name="20% - Accent1 22 8 2 2" xfId="4497" xr:uid="{0DDE56FF-47D6-4C6C-9302-CCA494FF09A5}"/>
    <cellStyle name="20% - Accent1 22 8 2 2 2" xfId="4498" xr:uid="{E7B43D67-60B4-4C9D-B3DE-A4C36B39D899}"/>
    <cellStyle name="20% - Accent1 22 8 2 3" xfId="4499" xr:uid="{1246876E-DD1F-421D-865B-F89510066AE4}"/>
    <cellStyle name="20% - Accent1 22 8 3" xfId="4500" xr:uid="{CF68BE9B-2813-4EE9-9CED-8A4E1B20B548}"/>
    <cellStyle name="20% - Accent1 22 8 3 2" xfId="4501" xr:uid="{474F906C-F125-413C-B6D1-03125A00001A}"/>
    <cellStyle name="20% - Accent1 22 8 4" xfId="4502" xr:uid="{5E23B799-85AB-46CD-A3FF-0CA038B32F00}"/>
    <cellStyle name="20% - Accent1 22 8 4 2" xfId="4503" xr:uid="{26254C7D-12F6-4A09-8516-3CB7C1D4BB5F}"/>
    <cellStyle name="20% - Accent1 22 8 5" xfId="4504" xr:uid="{37FCC133-BBCC-4166-91CB-453C11EF650B}"/>
    <cellStyle name="20% - Accent1 22 9" xfId="4505" xr:uid="{BB6B3EBB-887B-4F2E-BE14-550972ACA90C}"/>
    <cellStyle name="20% - Accent1 22 9 2" xfId="4506" xr:uid="{E259B3C7-2E32-49EE-81BC-2DD4BCB93A99}"/>
    <cellStyle name="20% - Accent1 22 9 2 2" xfId="4507" xr:uid="{9EB9FA57-4AA4-4882-BFC8-5C633472A2C8}"/>
    <cellStyle name="20% - Accent1 22 9 2 2 2" xfId="4508" xr:uid="{50BFF25E-451B-4E4D-A44E-08774AB2A212}"/>
    <cellStyle name="20% - Accent1 22 9 2 3" xfId="4509" xr:uid="{3C0EAF8E-D79E-43B3-BFBD-7056F6C4B54C}"/>
    <cellStyle name="20% - Accent1 22 9 3" xfId="4510" xr:uid="{D4518913-C156-4A41-B273-7C962B10BBB4}"/>
    <cellStyle name="20% - Accent1 22 9 3 2" xfId="4511" xr:uid="{0453807F-34F1-4FD7-A64F-A12A40B58E31}"/>
    <cellStyle name="20% - Accent1 22 9 4" xfId="4512" xr:uid="{0598B0FE-78D4-431F-9B21-F465A20114E2}"/>
    <cellStyle name="20% - Accent1 22 9 4 2" xfId="4513" xr:uid="{B1029DCB-B96B-4A26-806A-02300923B70F}"/>
    <cellStyle name="20% - Accent1 22 9 5" xfId="4514" xr:uid="{E0714C04-B435-4291-9952-DD60B9AE04F6}"/>
    <cellStyle name="20% - Accent1 23" xfId="4515" xr:uid="{C502D339-1B08-4DA5-8219-5B3F1E3BC974}"/>
    <cellStyle name="20% - Accent1 23 10" xfId="4516" xr:uid="{61F1791C-5FD8-454B-9CC4-48ECE92A0345}"/>
    <cellStyle name="20% - Accent1 23 10 2" xfId="4517" xr:uid="{D7F98513-BE00-4B86-9E5F-04BD6BE427BF}"/>
    <cellStyle name="20% - Accent1 23 10 2 2" xfId="4518" xr:uid="{69C8A284-FF09-4306-A7C9-B4E884532573}"/>
    <cellStyle name="20% - Accent1 23 10 2 2 2" xfId="4519" xr:uid="{A43DDBCD-793B-4B51-A8E8-924403006CE5}"/>
    <cellStyle name="20% - Accent1 23 10 2 3" xfId="4520" xr:uid="{22297CB5-4123-43A0-A65D-CD9DD87C95ED}"/>
    <cellStyle name="20% - Accent1 23 10 3" xfId="4521" xr:uid="{04318BF4-FEBB-464D-8377-08BAFEE68C92}"/>
    <cellStyle name="20% - Accent1 23 10 3 2" xfId="4522" xr:uid="{5DDA9B8E-7F47-4D92-B729-29FA01141566}"/>
    <cellStyle name="20% - Accent1 23 10 4" xfId="4523" xr:uid="{EEFC32FC-D57F-4016-89FE-3A632EF375DF}"/>
    <cellStyle name="20% - Accent1 23 10 4 2" xfId="4524" xr:uid="{0A45EFBB-9DB3-442A-A686-33958C833365}"/>
    <cellStyle name="20% - Accent1 23 10 5" xfId="4525" xr:uid="{3969646D-AD6D-4B41-83F5-AB20E501C671}"/>
    <cellStyle name="20% - Accent1 23 11" xfId="4526" xr:uid="{DC26B454-F0D1-4C98-9D5D-4152EB2F5EB6}"/>
    <cellStyle name="20% - Accent1 23 11 2" xfId="4527" xr:uid="{2923FFE7-99FC-43F3-9931-19F144F21749}"/>
    <cellStyle name="20% - Accent1 23 11 2 2" xfId="4528" xr:uid="{2C7ACF90-5925-4389-833C-83D779558827}"/>
    <cellStyle name="20% - Accent1 23 11 2 2 2" xfId="4529" xr:uid="{2095499E-13D2-4D7B-A7D2-1AD3244F181A}"/>
    <cellStyle name="20% - Accent1 23 11 2 3" xfId="4530" xr:uid="{43CA08E9-F06E-4B32-90C1-08A41613AE55}"/>
    <cellStyle name="20% - Accent1 23 11 3" xfId="4531" xr:uid="{C7E6733A-12F2-49AC-9496-4E3F5BB149A3}"/>
    <cellStyle name="20% - Accent1 23 11 3 2" xfId="4532" xr:uid="{F487CBC3-71A5-4514-BC1C-8E432AA52DD2}"/>
    <cellStyle name="20% - Accent1 23 11 4" xfId="4533" xr:uid="{93CC5D83-064D-4BD4-8EFA-410B768F1A2D}"/>
    <cellStyle name="20% - Accent1 23 11 4 2" xfId="4534" xr:uid="{603D2A03-643D-49CB-BBE3-40151E75E535}"/>
    <cellStyle name="20% - Accent1 23 11 5" xfId="4535" xr:uid="{888A1C09-B209-4188-81E3-934D829C9E4D}"/>
    <cellStyle name="20% - Accent1 23 12" xfId="4536" xr:uid="{0FF68AA9-6DD2-4CF4-A799-AD2101057513}"/>
    <cellStyle name="20% - Accent1 23 12 2" xfId="4537" xr:uid="{95D65834-91DA-46F8-99BD-416089C5EF43}"/>
    <cellStyle name="20% - Accent1 23 12 2 2" xfId="4538" xr:uid="{8D677836-A40B-4C0C-9309-C2B79B0D6B11}"/>
    <cellStyle name="20% - Accent1 23 12 2 2 2" xfId="4539" xr:uid="{D5BAC22B-F73D-4927-BAFB-37E574DE4988}"/>
    <cellStyle name="20% - Accent1 23 12 2 3" xfId="4540" xr:uid="{38F94CAA-6AE5-4542-A5A0-07359FF02A02}"/>
    <cellStyle name="20% - Accent1 23 12 3" xfId="4541" xr:uid="{74A9759C-3E3D-44C5-B6D2-164EFBBA2407}"/>
    <cellStyle name="20% - Accent1 23 12 3 2" xfId="4542" xr:uid="{A9FF47FB-7045-458D-ADC5-BEC534CC26C1}"/>
    <cellStyle name="20% - Accent1 23 12 4" xfId="4543" xr:uid="{BC041B0F-F6E8-4C58-81CF-FB0EAD6E70D4}"/>
    <cellStyle name="20% - Accent1 23 12 4 2" xfId="4544" xr:uid="{AC283FA6-867C-4FC9-BEB0-6D70D80A7627}"/>
    <cellStyle name="20% - Accent1 23 12 5" xfId="4545" xr:uid="{6B750953-4A03-48A4-B321-5FCCB4805B00}"/>
    <cellStyle name="20% - Accent1 23 13" xfId="4546" xr:uid="{01FF5C53-0F0A-41C1-AD35-724FE7C60064}"/>
    <cellStyle name="20% - Accent1 23 13 2" xfId="4547" xr:uid="{A22DABA9-38A8-450E-A43C-C4286EF75928}"/>
    <cellStyle name="20% - Accent1 23 13 2 2" xfId="4548" xr:uid="{6CCECD3E-8214-4755-BECA-12729AB934C0}"/>
    <cellStyle name="20% - Accent1 23 13 2 2 2" xfId="4549" xr:uid="{834675BF-CF8D-445D-B5A7-541341630607}"/>
    <cellStyle name="20% - Accent1 23 13 2 3" xfId="4550" xr:uid="{845DFA2F-0685-4524-95F0-D57977070AB4}"/>
    <cellStyle name="20% - Accent1 23 13 3" xfId="4551" xr:uid="{808E27C9-544B-4FC5-8775-0D799B193B24}"/>
    <cellStyle name="20% - Accent1 23 13 3 2" xfId="4552" xr:uid="{E4C88377-BF06-41EF-9E28-6A6AF5B8F21D}"/>
    <cellStyle name="20% - Accent1 23 13 4" xfId="4553" xr:uid="{3733022B-4D3A-4A40-B34D-40E0789633F9}"/>
    <cellStyle name="20% - Accent1 23 13 4 2" xfId="4554" xr:uid="{50B0A2EA-0F5E-46FE-B015-B1E3B4CA79C1}"/>
    <cellStyle name="20% - Accent1 23 13 5" xfId="4555" xr:uid="{BA70820A-B6D0-498A-A5AE-BD0BB29BBA2C}"/>
    <cellStyle name="20% - Accent1 23 14" xfId="4556" xr:uid="{E594309E-FB79-4508-8BA8-29BE1EAD041B}"/>
    <cellStyle name="20% - Accent1 23 14 2" xfId="4557" xr:uid="{69770628-08AE-454D-9E54-6D9D383F84FB}"/>
    <cellStyle name="20% - Accent1 23 14 2 2" xfId="4558" xr:uid="{7BC7903F-3135-4956-910B-0FF1A971661C}"/>
    <cellStyle name="20% - Accent1 23 14 2 2 2" xfId="4559" xr:uid="{2BAB1B3F-9761-458B-AFFF-AAB933DEE6A7}"/>
    <cellStyle name="20% - Accent1 23 14 2 3" xfId="4560" xr:uid="{5DC470DD-6EEE-499C-899F-55832B359EA7}"/>
    <cellStyle name="20% - Accent1 23 14 3" xfId="4561" xr:uid="{56688336-0A96-4B58-A78C-F006CD176B86}"/>
    <cellStyle name="20% - Accent1 23 14 3 2" xfId="4562" xr:uid="{17C4F8B6-8B7C-4166-BC3D-0F516B424DCA}"/>
    <cellStyle name="20% - Accent1 23 14 4" xfId="4563" xr:uid="{30939E7F-F392-4CF0-976F-8AB6C36FDB28}"/>
    <cellStyle name="20% - Accent1 23 14 4 2" xfId="4564" xr:uid="{977E9506-4713-4504-9204-1EBE27BAD882}"/>
    <cellStyle name="20% - Accent1 23 14 5" xfId="4565" xr:uid="{60631C78-DB79-499F-903A-8FFE96D1EC26}"/>
    <cellStyle name="20% - Accent1 23 15" xfId="4566" xr:uid="{E5E1853A-22AB-4798-BF8C-3136344ADACD}"/>
    <cellStyle name="20% - Accent1 23 15 2" xfId="4567" xr:uid="{4A3B4D24-DEED-4740-824D-A2B4EF308902}"/>
    <cellStyle name="20% - Accent1 23 15 2 2" xfId="4568" xr:uid="{A2A6CDE7-51AE-4926-83A2-02F14232BAEE}"/>
    <cellStyle name="20% - Accent1 23 15 2 2 2" xfId="4569" xr:uid="{02BE7A65-A555-4BCF-B573-61C136C3B30F}"/>
    <cellStyle name="20% - Accent1 23 15 2 3" xfId="4570" xr:uid="{B5E7CC04-9AF7-4529-9276-1B5B3C33D0E8}"/>
    <cellStyle name="20% - Accent1 23 15 3" xfId="4571" xr:uid="{E2C39140-DA59-4832-B364-E826978C0FD1}"/>
    <cellStyle name="20% - Accent1 23 15 3 2" xfId="4572" xr:uid="{196E24B8-8DED-458D-BF5F-37C98F4FDCCB}"/>
    <cellStyle name="20% - Accent1 23 15 4" xfId="4573" xr:uid="{2E493460-7590-4859-B9F9-33F0D4E5BFDD}"/>
    <cellStyle name="20% - Accent1 23 15 4 2" xfId="4574" xr:uid="{D86D8D17-ED6D-47C4-8C76-02DF2BAA6AAC}"/>
    <cellStyle name="20% - Accent1 23 15 5" xfId="4575" xr:uid="{8F43FCE6-CF29-40D2-8CAD-5952D876991D}"/>
    <cellStyle name="20% - Accent1 23 16" xfId="4576" xr:uid="{8DCDA7BE-4CDB-487D-A932-0B565E932AD6}"/>
    <cellStyle name="20% - Accent1 23 16 2" xfId="4577" xr:uid="{3FBF5FF9-4CD0-4E78-BADE-0DB7F846754E}"/>
    <cellStyle name="20% - Accent1 23 16 2 2" xfId="4578" xr:uid="{FF6CC053-ED30-49EB-8226-328CD610A375}"/>
    <cellStyle name="20% - Accent1 23 16 3" xfId="4579" xr:uid="{C682A3C1-567B-4EE1-BC8E-D6A7B62E381A}"/>
    <cellStyle name="20% - Accent1 23 17" xfId="4580" xr:uid="{10FCB33C-C7DC-4E19-89E7-0DBAD669B84E}"/>
    <cellStyle name="20% - Accent1 23 17 2" xfId="4581" xr:uid="{BDB7AB04-D19E-4605-BBC4-5841D19FADC5}"/>
    <cellStyle name="20% - Accent1 23 18" xfId="4582" xr:uid="{4974985F-738B-41F5-BC23-E0A087AAF097}"/>
    <cellStyle name="20% - Accent1 23 18 2" xfId="4583" xr:uid="{EF129563-6BCC-4AE3-8DC0-DFC53479A898}"/>
    <cellStyle name="20% - Accent1 23 19" xfId="4584" xr:uid="{93AA1839-553A-486E-8FE5-4BD7D540C26D}"/>
    <cellStyle name="20% - Accent1 23 2" xfId="4585" xr:uid="{81313401-22F3-41AE-9AAE-5F6F939E7CDA}"/>
    <cellStyle name="20% - Accent1 23 2 2" xfId="4586" xr:uid="{824FAADF-AECF-4490-9A6E-3ECE25D8CCC0}"/>
    <cellStyle name="20% - Accent1 23 2 2 2" xfId="4587" xr:uid="{B564240F-B056-4F76-A75E-F11A9252B408}"/>
    <cellStyle name="20% - Accent1 23 2 2 2 2" xfId="4588" xr:uid="{E77833D6-134C-4E15-9B4C-3C045484D2D6}"/>
    <cellStyle name="20% - Accent1 23 2 2 3" xfId="4589" xr:uid="{8C3224DE-F596-4444-9F3D-F1D27DB658A6}"/>
    <cellStyle name="20% - Accent1 23 2 3" xfId="4590" xr:uid="{595619B0-4468-444E-A567-5CCBF0768AC3}"/>
    <cellStyle name="20% - Accent1 23 2 3 2" xfId="4591" xr:uid="{85F9EF6E-A6F5-4602-9157-B5EB5F488072}"/>
    <cellStyle name="20% - Accent1 23 2 4" xfId="4592" xr:uid="{E6324E47-157B-49A6-BD6D-ED4E0F67A7B4}"/>
    <cellStyle name="20% - Accent1 23 2 4 2" xfId="4593" xr:uid="{97E2958C-0086-4D08-9847-32FF1B0873EC}"/>
    <cellStyle name="20% - Accent1 23 2 5" xfId="4594" xr:uid="{6BF4DACE-81DC-4F2C-9944-E241065C88CD}"/>
    <cellStyle name="20% - Accent1 23 20" xfId="4595" xr:uid="{86E73167-7D84-43B6-87C6-2817E54C4989}"/>
    <cellStyle name="20% - Accent1 23 21" xfId="4596" xr:uid="{45E94835-7C0B-4E50-8E50-01AE6FD9D518}"/>
    <cellStyle name="20% - Accent1 23 22" xfId="4597" xr:uid="{D8145464-B73A-4D79-953B-AFF4D1C0AEF9}"/>
    <cellStyle name="20% - Accent1 23 23" xfId="4598" xr:uid="{2A13D59C-3E2E-4FDF-A77E-DB44E0999C26}"/>
    <cellStyle name="20% - Accent1 23 24" xfId="4599" xr:uid="{CD4491C1-275D-4AA2-984C-4CE3EE053E71}"/>
    <cellStyle name="20% - Accent1 23 25" xfId="4600" xr:uid="{01E4377F-0023-4F89-8B4D-FD75AF4C051E}"/>
    <cellStyle name="20% - Accent1 23 26" xfId="4601" xr:uid="{A9484C5D-31F2-49D4-AB61-0B608395C93E}"/>
    <cellStyle name="20% - Accent1 23 27" xfId="4602" xr:uid="{FA06887A-51E5-4C59-98E2-903B5DD0DE99}"/>
    <cellStyle name="20% - Accent1 23 28" xfId="4603" xr:uid="{A7CFF6E3-55DB-4842-988B-31949E9CB4EE}"/>
    <cellStyle name="20% - Accent1 23 29" xfId="4604" xr:uid="{8C9C8848-15AE-43BF-807F-FEB4AEFD2CE6}"/>
    <cellStyle name="20% - Accent1 23 3" xfId="4605" xr:uid="{288CF5A3-BB5C-49F4-B72C-67AF59224345}"/>
    <cellStyle name="20% - Accent1 23 3 2" xfId="4606" xr:uid="{23A5C3EE-707D-4305-903F-9B55857023D7}"/>
    <cellStyle name="20% - Accent1 23 3 2 2" xfId="4607" xr:uid="{B42574A7-6744-442F-B7C2-4CE92D326109}"/>
    <cellStyle name="20% - Accent1 23 3 2 2 2" xfId="4608" xr:uid="{3721CB94-5325-475D-8DA5-00A0558E44BC}"/>
    <cellStyle name="20% - Accent1 23 3 2 3" xfId="4609" xr:uid="{020FC4A3-E9EF-4D07-959F-5CCD66CB90FF}"/>
    <cellStyle name="20% - Accent1 23 3 3" xfId="4610" xr:uid="{A52E7143-CD2E-4559-AB96-0076F6CCA1F9}"/>
    <cellStyle name="20% - Accent1 23 3 3 2" xfId="4611" xr:uid="{F6D2F2BC-5B57-42EA-B730-8C5A8FC2FB96}"/>
    <cellStyle name="20% - Accent1 23 3 4" xfId="4612" xr:uid="{8EFDFBDB-79AD-43F1-A8F4-B05FC47CEB89}"/>
    <cellStyle name="20% - Accent1 23 3 4 2" xfId="4613" xr:uid="{1A339F94-43FD-4068-8725-4E92EEABC7DF}"/>
    <cellStyle name="20% - Accent1 23 3 5" xfId="4614" xr:uid="{0A76F661-EA09-413B-BE1D-A62DC974A286}"/>
    <cellStyle name="20% - Accent1 23 4" xfId="4615" xr:uid="{97162DD1-560C-4E90-AB0D-436DEBCAE52C}"/>
    <cellStyle name="20% - Accent1 23 4 2" xfId="4616" xr:uid="{2094697F-5C25-47C8-8385-5255547703DF}"/>
    <cellStyle name="20% - Accent1 23 4 2 2" xfId="4617" xr:uid="{3CF28A11-CACB-462D-8963-A5345CD33B7C}"/>
    <cellStyle name="20% - Accent1 23 4 2 2 2" xfId="4618" xr:uid="{75B162C0-46F5-4A0F-82C2-13B61575B87E}"/>
    <cellStyle name="20% - Accent1 23 4 2 3" xfId="4619" xr:uid="{7E2EF274-2428-4220-BE39-00B19BA378F4}"/>
    <cellStyle name="20% - Accent1 23 4 3" xfId="4620" xr:uid="{E81643E5-06A1-409A-BC5F-0203093ACAB0}"/>
    <cellStyle name="20% - Accent1 23 4 3 2" xfId="4621" xr:uid="{33433204-85C4-44D2-9D16-7F80C06D5B67}"/>
    <cellStyle name="20% - Accent1 23 4 4" xfId="4622" xr:uid="{D827F21D-0253-4D64-831B-531BEE1679CB}"/>
    <cellStyle name="20% - Accent1 23 4 4 2" xfId="4623" xr:uid="{37B45E5B-373C-407D-8F4E-EE084D71975B}"/>
    <cellStyle name="20% - Accent1 23 4 5" xfId="4624" xr:uid="{7C9FDBC5-F516-4578-8D5A-B9394FA65579}"/>
    <cellStyle name="20% - Accent1 23 5" xfId="4625" xr:uid="{FCEF1FC6-C82D-4FDC-B55C-54FD67242ABD}"/>
    <cellStyle name="20% - Accent1 23 5 2" xfId="4626" xr:uid="{0836D7AE-8179-4D28-B477-994781C15154}"/>
    <cellStyle name="20% - Accent1 23 5 2 2" xfId="4627" xr:uid="{85DB680A-B557-42F3-BC57-7536AA56777B}"/>
    <cellStyle name="20% - Accent1 23 5 2 2 2" xfId="4628" xr:uid="{CBA6CCA1-5833-4C15-AEAD-57F146B3D649}"/>
    <cellStyle name="20% - Accent1 23 5 2 3" xfId="4629" xr:uid="{2E49DDCA-4D82-4327-B053-4C5C9F28F2DF}"/>
    <cellStyle name="20% - Accent1 23 5 3" xfId="4630" xr:uid="{418855B5-53F7-4128-9EA4-4DBDDF73E0E9}"/>
    <cellStyle name="20% - Accent1 23 5 3 2" xfId="4631" xr:uid="{0EF7B081-3561-4D90-AD62-CE2BDD519723}"/>
    <cellStyle name="20% - Accent1 23 5 4" xfId="4632" xr:uid="{6A14678D-E696-412C-B025-96B2C0BD1C7A}"/>
    <cellStyle name="20% - Accent1 23 5 4 2" xfId="4633" xr:uid="{1D24B7F1-EBAE-4D71-B564-CF5025EC9715}"/>
    <cellStyle name="20% - Accent1 23 5 5" xfId="4634" xr:uid="{DB3B527C-BFF3-4787-9540-B41891A63D27}"/>
    <cellStyle name="20% - Accent1 23 6" xfId="4635" xr:uid="{A55A7EEF-B6D8-4909-93CE-83BD436B235B}"/>
    <cellStyle name="20% - Accent1 23 6 2" xfId="4636" xr:uid="{1FC328EA-4E41-4B0E-93FA-4B0787B05C81}"/>
    <cellStyle name="20% - Accent1 23 6 2 2" xfId="4637" xr:uid="{5D429C5C-1B31-4A7E-9DFD-682A965AFB3D}"/>
    <cellStyle name="20% - Accent1 23 6 2 2 2" xfId="4638" xr:uid="{6D49C94E-3F80-4198-9FD5-DEDA265E5BA3}"/>
    <cellStyle name="20% - Accent1 23 6 2 3" xfId="4639" xr:uid="{E3B0934B-2BE8-46A6-BAF0-3A18313530E7}"/>
    <cellStyle name="20% - Accent1 23 6 3" xfId="4640" xr:uid="{508E8406-295A-4B0A-884B-34CAE743359C}"/>
    <cellStyle name="20% - Accent1 23 6 3 2" xfId="4641" xr:uid="{A6E5C5EC-B906-49A7-A34D-78E75D1854C5}"/>
    <cellStyle name="20% - Accent1 23 6 4" xfId="4642" xr:uid="{9A3892FC-4F5F-4F7F-A9B8-B821384B505F}"/>
    <cellStyle name="20% - Accent1 23 6 4 2" xfId="4643" xr:uid="{FD307804-F69C-41DF-B0EE-E8649A786801}"/>
    <cellStyle name="20% - Accent1 23 6 5" xfId="4644" xr:uid="{5AE3D9E6-0E5A-47E6-8CD0-3F17CF72B3DD}"/>
    <cellStyle name="20% - Accent1 23 7" xfId="4645" xr:uid="{24AFAF47-542F-41B5-B0D9-0804F7D36028}"/>
    <cellStyle name="20% - Accent1 23 7 2" xfId="4646" xr:uid="{043405DC-D932-4591-8880-68FB19DE19A2}"/>
    <cellStyle name="20% - Accent1 23 7 2 2" xfId="4647" xr:uid="{98643354-C998-48AF-87F5-3BFB46E2265E}"/>
    <cellStyle name="20% - Accent1 23 7 2 2 2" xfId="4648" xr:uid="{B0E62A1A-D09B-48DC-9E08-04D6D7E97698}"/>
    <cellStyle name="20% - Accent1 23 7 2 3" xfId="4649" xr:uid="{A87A49B0-F196-41DA-96FF-D7D394151B88}"/>
    <cellStyle name="20% - Accent1 23 7 3" xfId="4650" xr:uid="{872F6281-A863-4CEA-B686-AD0DBE12DCF2}"/>
    <cellStyle name="20% - Accent1 23 7 3 2" xfId="4651" xr:uid="{4D2FBF7B-D2F4-4E6C-A989-31CCD9612C2D}"/>
    <cellStyle name="20% - Accent1 23 7 4" xfId="4652" xr:uid="{980D2F99-DD37-43D2-856F-724C1862FA53}"/>
    <cellStyle name="20% - Accent1 23 7 4 2" xfId="4653" xr:uid="{74AF2637-9EC3-4F2C-902D-43B4F212C345}"/>
    <cellStyle name="20% - Accent1 23 7 5" xfId="4654" xr:uid="{EC2C1EA3-35E7-4C96-B28E-CE062416117F}"/>
    <cellStyle name="20% - Accent1 23 8" xfId="4655" xr:uid="{0E0786C7-48ED-404A-A953-523C9C3FD79F}"/>
    <cellStyle name="20% - Accent1 23 8 2" xfId="4656" xr:uid="{098D903A-A953-47C8-8BC3-774A007D007F}"/>
    <cellStyle name="20% - Accent1 23 8 2 2" xfId="4657" xr:uid="{811D325A-C4B4-4D60-8D53-84F07171087A}"/>
    <cellStyle name="20% - Accent1 23 8 2 2 2" xfId="4658" xr:uid="{232C62E6-85D9-4CA2-A3F5-2CDBC1F2AECD}"/>
    <cellStyle name="20% - Accent1 23 8 2 3" xfId="4659" xr:uid="{096ECD01-2A0A-43DF-80AD-984B4B1A5C68}"/>
    <cellStyle name="20% - Accent1 23 8 3" xfId="4660" xr:uid="{13BFED7C-3809-460E-9A57-85C411F29F75}"/>
    <cellStyle name="20% - Accent1 23 8 3 2" xfId="4661" xr:uid="{8345CB8E-1F32-49F9-92DF-8D2028EFB985}"/>
    <cellStyle name="20% - Accent1 23 8 4" xfId="4662" xr:uid="{170ACAF1-02CC-4FD1-9BE1-E0532DEBED95}"/>
    <cellStyle name="20% - Accent1 23 8 4 2" xfId="4663" xr:uid="{4FA15989-1E47-4D9A-98C8-0716B3DE0C65}"/>
    <cellStyle name="20% - Accent1 23 8 5" xfId="4664" xr:uid="{F5D72B45-F4E0-4F63-B530-C4240902A37B}"/>
    <cellStyle name="20% - Accent1 23 9" xfId="4665" xr:uid="{D44B1840-1A9B-4BFF-A880-FCC982EDE913}"/>
    <cellStyle name="20% - Accent1 23 9 2" xfId="4666" xr:uid="{82209C9F-EC66-489A-BAA2-9E73F31DD7DC}"/>
    <cellStyle name="20% - Accent1 23 9 2 2" xfId="4667" xr:uid="{D31420C8-6856-4B16-A475-D8092D9F133A}"/>
    <cellStyle name="20% - Accent1 23 9 2 2 2" xfId="4668" xr:uid="{6151B3DB-4847-4AF3-9BB8-6247CACEEF88}"/>
    <cellStyle name="20% - Accent1 23 9 2 3" xfId="4669" xr:uid="{2E9B3215-15EF-448D-A7A2-EA1739B077F9}"/>
    <cellStyle name="20% - Accent1 23 9 3" xfId="4670" xr:uid="{257C475F-FD65-46FE-89C8-30F0D1AECBC2}"/>
    <cellStyle name="20% - Accent1 23 9 3 2" xfId="4671" xr:uid="{986F9D8C-03CA-42DA-9339-FA4141E98962}"/>
    <cellStyle name="20% - Accent1 23 9 4" xfId="4672" xr:uid="{6F344AC7-9037-467E-84F1-24D79DE5217B}"/>
    <cellStyle name="20% - Accent1 23 9 4 2" xfId="4673" xr:uid="{62FA2518-26DF-4B70-9B11-D0CB98F4350E}"/>
    <cellStyle name="20% - Accent1 23 9 5" xfId="4674" xr:uid="{D99053CD-8E46-4523-B35A-12790505C084}"/>
    <cellStyle name="20% - Accent1 24" xfId="4675" xr:uid="{8156889E-FB2C-43C8-9FE1-CAA5EF13C5DF}"/>
    <cellStyle name="20% - Accent1 24 10" xfId="4676" xr:uid="{98283794-7B2A-43AE-B8DF-81AE6149907E}"/>
    <cellStyle name="20% - Accent1 24 10 2" xfId="4677" xr:uid="{7842066E-69D7-46CD-80EB-8A15D3D29623}"/>
    <cellStyle name="20% - Accent1 24 10 2 2" xfId="4678" xr:uid="{6B4A0D7C-2F5F-47D6-B541-17AEA3A19725}"/>
    <cellStyle name="20% - Accent1 24 10 2 2 2" xfId="4679" xr:uid="{C0785F78-FA23-451A-BF98-2EBAFDEE112B}"/>
    <cellStyle name="20% - Accent1 24 10 2 3" xfId="4680" xr:uid="{F3E972B5-A29E-49F1-A5C1-05FF3F8FFCC9}"/>
    <cellStyle name="20% - Accent1 24 10 3" xfId="4681" xr:uid="{8BB114C3-E73D-40DD-92DC-180B0DF1E28F}"/>
    <cellStyle name="20% - Accent1 24 10 3 2" xfId="4682" xr:uid="{C5ECEBFD-7246-4C38-BD1E-7316E0A1E6B4}"/>
    <cellStyle name="20% - Accent1 24 10 4" xfId="4683" xr:uid="{F89765FA-8244-404A-9F90-0C8895C57BAD}"/>
    <cellStyle name="20% - Accent1 24 10 4 2" xfId="4684" xr:uid="{05E23B26-2DA4-46D5-9DBB-28F72C95F6F9}"/>
    <cellStyle name="20% - Accent1 24 10 5" xfId="4685" xr:uid="{6552CC4B-4D3A-478F-97C7-56C9BE64E5E3}"/>
    <cellStyle name="20% - Accent1 24 11" xfId="4686" xr:uid="{7626E463-0F6E-4CCC-9B48-EE36EB77F230}"/>
    <cellStyle name="20% - Accent1 24 11 2" xfId="4687" xr:uid="{AE441B11-2EF4-409A-8AD8-DBB0C49C1B95}"/>
    <cellStyle name="20% - Accent1 24 11 2 2" xfId="4688" xr:uid="{CB8571D1-DBB4-43D7-B211-004A517A053B}"/>
    <cellStyle name="20% - Accent1 24 11 2 2 2" xfId="4689" xr:uid="{3581B7A2-8927-4BC8-A0F1-F4C710E22650}"/>
    <cellStyle name="20% - Accent1 24 11 2 3" xfId="4690" xr:uid="{8957C8F4-B8AC-48DD-B073-D1577DC5FDE2}"/>
    <cellStyle name="20% - Accent1 24 11 3" xfId="4691" xr:uid="{BC67A60B-7D40-4371-AA42-44AB5E5238C8}"/>
    <cellStyle name="20% - Accent1 24 11 3 2" xfId="4692" xr:uid="{4CAC5527-FCD6-48F9-97F6-44C5166FF675}"/>
    <cellStyle name="20% - Accent1 24 11 4" xfId="4693" xr:uid="{39A53500-ECA1-4F72-AFA1-4F965B69BE4F}"/>
    <cellStyle name="20% - Accent1 24 11 4 2" xfId="4694" xr:uid="{AE017ED7-6274-4C5F-B769-09217B9D032E}"/>
    <cellStyle name="20% - Accent1 24 11 5" xfId="4695" xr:uid="{DEAA66AE-7873-4495-8B5D-EDE5957B289A}"/>
    <cellStyle name="20% - Accent1 24 12" xfId="4696" xr:uid="{1B36782D-8DDB-4403-B583-151E8597A145}"/>
    <cellStyle name="20% - Accent1 24 12 2" xfId="4697" xr:uid="{12C0373A-9264-42F3-AB80-DD13F4BCB183}"/>
    <cellStyle name="20% - Accent1 24 12 2 2" xfId="4698" xr:uid="{B434A124-6C93-4A52-BDF0-573D9381E3A9}"/>
    <cellStyle name="20% - Accent1 24 12 2 2 2" xfId="4699" xr:uid="{DFF2332F-0E33-4F18-8CA2-6AF61CC39462}"/>
    <cellStyle name="20% - Accent1 24 12 2 3" xfId="4700" xr:uid="{4E14B344-572B-42D6-908A-F3B49C1E4A68}"/>
    <cellStyle name="20% - Accent1 24 12 3" xfId="4701" xr:uid="{8B37414B-2275-4B12-A7F1-D4FDFF048087}"/>
    <cellStyle name="20% - Accent1 24 12 3 2" xfId="4702" xr:uid="{DE093F1F-F67B-4084-99B5-D83D47C70ADD}"/>
    <cellStyle name="20% - Accent1 24 12 4" xfId="4703" xr:uid="{A2927CD7-AE11-4848-9E33-DADBCFEEC835}"/>
    <cellStyle name="20% - Accent1 24 12 4 2" xfId="4704" xr:uid="{5100D54D-1265-4DC9-BE1C-90065460E03B}"/>
    <cellStyle name="20% - Accent1 24 12 5" xfId="4705" xr:uid="{8A9971F2-1F4B-459C-9AD9-DBB4C9E604AC}"/>
    <cellStyle name="20% - Accent1 24 13" xfId="4706" xr:uid="{4E4DC843-D0DC-476C-A875-49EBADB0E6AC}"/>
    <cellStyle name="20% - Accent1 24 13 2" xfId="4707" xr:uid="{F6A095AF-9FC4-4AAA-BE3B-3BD2A862F639}"/>
    <cellStyle name="20% - Accent1 24 13 2 2" xfId="4708" xr:uid="{78CC1B36-B7D5-4089-B98F-513DCD3F679B}"/>
    <cellStyle name="20% - Accent1 24 13 2 2 2" xfId="4709" xr:uid="{C43B8838-E035-47E7-97D7-BC6807273381}"/>
    <cellStyle name="20% - Accent1 24 13 2 3" xfId="4710" xr:uid="{AD57BC40-1C13-41FA-A49A-7ADE9288EC42}"/>
    <cellStyle name="20% - Accent1 24 13 3" xfId="4711" xr:uid="{9996389F-7D0E-47F7-AD88-EB4831BE13A8}"/>
    <cellStyle name="20% - Accent1 24 13 3 2" xfId="4712" xr:uid="{5479C4A0-0591-45AA-89C0-8C55C0AADE2F}"/>
    <cellStyle name="20% - Accent1 24 13 4" xfId="4713" xr:uid="{BC6C3A5A-8F88-49F2-83FE-77C6A09A2FEC}"/>
    <cellStyle name="20% - Accent1 24 13 4 2" xfId="4714" xr:uid="{885FB76E-DD4A-4171-BC81-CF8C5EB718F2}"/>
    <cellStyle name="20% - Accent1 24 13 5" xfId="4715" xr:uid="{D115DFAD-8B64-48FF-BF54-57870437F961}"/>
    <cellStyle name="20% - Accent1 24 14" xfId="4716" xr:uid="{D7686533-EBEF-4FF9-8D6E-7A1B83E4BB2B}"/>
    <cellStyle name="20% - Accent1 24 14 2" xfId="4717" xr:uid="{C3F47316-49B7-4ABA-8D50-251C156DED8A}"/>
    <cellStyle name="20% - Accent1 24 14 2 2" xfId="4718" xr:uid="{BC7CB5D9-1C88-49F2-96DE-5987B3C6CF92}"/>
    <cellStyle name="20% - Accent1 24 14 2 2 2" xfId="4719" xr:uid="{66602372-68FE-42FE-9113-E675EC784054}"/>
    <cellStyle name="20% - Accent1 24 14 2 3" xfId="4720" xr:uid="{F3E85D96-A694-4866-880C-650497BC22AD}"/>
    <cellStyle name="20% - Accent1 24 14 3" xfId="4721" xr:uid="{AAB78824-413F-4D37-A6B9-77F1AEF5864E}"/>
    <cellStyle name="20% - Accent1 24 14 3 2" xfId="4722" xr:uid="{6F31BACE-311B-423F-AB36-325B2670EB09}"/>
    <cellStyle name="20% - Accent1 24 14 4" xfId="4723" xr:uid="{6DDBE567-07DC-421F-B330-FE237B403ADE}"/>
    <cellStyle name="20% - Accent1 24 14 4 2" xfId="4724" xr:uid="{C26A7336-F5B4-45BB-8448-3DECB31CA5EB}"/>
    <cellStyle name="20% - Accent1 24 14 5" xfId="4725" xr:uid="{610739A1-D8F1-44EF-98C5-FBDD2FEE6041}"/>
    <cellStyle name="20% - Accent1 24 15" xfId="4726" xr:uid="{075D6007-FBF1-4F08-BD84-B0FCF3C50144}"/>
    <cellStyle name="20% - Accent1 24 15 2" xfId="4727" xr:uid="{F145588F-AD0F-4383-AB70-D4D4287D0295}"/>
    <cellStyle name="20% - Accent1 24 15 2 2" xfId="4728" xr:uid="{B36DF812-EAC0-43AC-A3D5-CDCA63656526}"/>
    <cellStyle name="20% - Accent1 24 15 2 2 2" xfId="4729" xr:uid="{61BEE427-9378-4CF6-B6A4-02DC3A42AF2D}"/>
    <cellStyle name="20% - Accent1 24 15 2 3" xfId="4730" xr:uid="{BE149FA7-A631-4B38-85F1-355E691FBB1B}"/>
    <cellStyle name="20% - Accent1 24 15 3" xfId="4731" xr:uid="{14D18563-0C8A-4A4D-B832-E229E918A3D6}"/>
    <cellStyle name="20% - Accent1 24 15 3 2" xfId="4732" xr:uid="{5F556E55-4323-44F2-B7EB-278CE1EAD423}"/>
    <cellStyle name="20% - Accent1 24 15 4" xfId="4733" xr:uid="{1DF96BFB-CB5B-44AC-ADF5-48F06B3BBCF9}"/>
    <cellStyle name="20% - Accent1 24 15 4 2" xfId="4734" xr:uid="{D3C23339-7585-4C65-9EDD-D0DF29E8DCCC}"/>
    <cellStyle name="20% - Accent1 24 15 5" xfId="4735" xr:uid="{D023E356-0D63-4426-81D4-88483D1F2A3F}"/>
    <cellStyle name="20% - Accent1 24 16" xfId="4736" xr:uid="{66CD778C-7BB7-4EDA-B0FF-032A92E91CB0}"/>
    <cellStyle name="20% - Accent1 24 16 2" xfId="4737" xr:uid="{D981F9FD-1387-4525-95A9-FFEC82F940BC}"/>
    <cellStyle name="20% - Accent1 24 16 2 2" xfId="4738" xr:uid="{00BA38A6-493B-4C94-BF3D-AB712BD24476}"/>
    <cellStyle name="20% - Accent1 24 16 3" xfId="4739" xr:uid="{C9AD56DD-FA63-4D7C-ADC1-57839725FEC6}"/>
    <cellStyle name="20% - Accent1 24 17" xfId="4740" xr:uid="{987438A9-C2D2-4AB9-946D-96F189C5953C}"/>
    <cellStyle name="20% - Accent1 24 17 2" xfId="4741" xr:uid="{BA3EB238-456C-4526-AC26-A77A49BFA786}"/>
    <cellStyle name="20% - Accent1 24 18" xfId="4742" xr:uid="{AFDE9936-B8EE-4E14-8E2C-ED073C36644C}"/>
    <cellStyle name="20% - Accent1 24 18 2" xfId="4743" xr:uid="{1D415AF8-D76A-460F-ABCA-A4D999250725}"/>
    <cellStyle name="20% - Accent1 24 19" xfId="4744" xr:uid="{0D8354A8-CCA8-42BA-9016-3BCB73FA82CC}"/>
    <cellStyle name="20% - Accent1 24 2" xfId="4745" xr:uid="{2A3F1F94-2783-4D69-A0AD-B446BD625C7B}"/>
    <cellStyle name="20% - Accent1 24 2 2" xfId="4746" xr:uid="{656822E8-820F-48BD-B790-A8A7AC334F65}"/>
    <cellStyle name="20% - Accent1 24 2 2 2" xfId="4747" xr:uid="{785F8335-F419-4CC5-944E-C7CDFBB7B3C2}"/>
    <cellStyle name="20% - Accent1 24 2 2 2 2" xfId="4748" xr:uid="{FDAC0C3A-E8E1-4A1B-83A4-2FEFD39E9726}"/>
    <cellStyle name="20% - Accent1 24 2 2 3" xfId="4749" xr:uid="{BA8F3C4F-3EC9-438C-9484-02FF7CB9F7C3}"/>
    <cellStyle name="20% - Accent1 24 2 3" xfId="4750" xr:uid="{39ECF0A5-3937-4B6D-A245-DAD08BDBDB56}"/>
    <cellStyle name="20% - Accent1 24 2 3 2" xfId="4751" xr:uid="{41BADF2B-7C42-4BA7-A12D-9E93B43D4F00}"/>
    <cellStyle name="20% - Accent1 24 2 4" xfId="4752" xr:uid="{F8568E56-ABAA-4D16-A6F3-E2AEBFB39DB2}"/>
    <cellStyle name="20% - Accent1 24 2 4 2" xfId="4753" xr:uid="{4A9FC688-0428-415D-B865-7AE63055F93E}"/>
    <cellStyle name="20% - Accent1 24 2 5" xfId="4754" xr:uid="{0B0C9CCF-7C4E-43B9-9F79-CE98D823CB8F}"/>
    <cellStyle name="20% - Accent1 24 20" xfId="4755" xr:uid="{C0AF87E7-372D-4823-9EA1-A1E3B669CE2E}"/>
    <cellStyle name="20% - Accent1 24 21" xfId="4756" xr:uid="{660334CF-76DF-4FB5-8B9D-E30E462B5324}"/>
    <cellStyle name="20% - Accent1 24 22" xfId="4757" xr:uid="{60C332B4-AFC0-412F-8004-53BD50EAC580}"/>
    <cellStyle name="20% - Accent1 24 23" xfId="4758" xr:uid="{2E0F209F-65B0-4AD1-A6E7-6CB272177C8B}"/>
    <cellStyle name="20% - Accent1 24 24" xfId="4759" xr:uid="{1E67D8F7-03E2-4283-BBAF-D6BAD53E25CD}"/>
    <cellStyle name="20% - Accent1 24 25" xfId="4760" xr:uid="{86C74C7B-BE8D-49AC-9D5A-4F2462635DD8}"/>
    <cellStyle name="20% - Accent1 24 26" xfId="4761" xr:uid="{007FCB09-C0A5-4F8E-9D4D-B50D57DE1255}"/>
    <cellStyle name="20% - Accent1 24 27" xfId="4762" xr:uid="{14273B50-9206-43BA-B61D-C109C1C91E6A}"/>
    <cellStyle name="20% - Accent1 24 28" xfId="4763" xr:uid="{25C3B764-0CB9-4699-84C0-0D1256435477}"/>
    <cellStyle name="20% - Accent1 24 29" xfId="4764" xr:uid="{1B8637C0-ADD7-4280-A2F6-3B10834B7A14}"/>
    <cellStyle name="20% - Accent1 24 3" xfId="4765" xr:uid="{FC5BD9AD-646C-41A9-ACEF-335B5438DE89}"/>
    <cellStyle name="20% - Accent1 24 3 2" xfId="4766" xr:uid="{578ECD17-62D9-443A-998B-3E39F82F9FF4}"/>
    <cellStyle name="20% - Accent1 24 3 2 2" xfId="4767" xr:uid="{F7ECAD13-CA3A-493A-BB75-A5783A116853}"/>
    <cellStyle name="20% - Accent1 24 3 2 2 2" xfId="4768" xr:uid="{793A52A2-5CA9-40CA-9B4D-479F6537355E}"/>
    <cellStyle name="20% - Accent1 24 3 2 3" xfId="4769" xr:uid="{6F0A2CAC-6F59-4A8B-8E68-BBA875993E3D}"/>
    <cellStyle name="20% - Accent1 24 3 3" xfId="4770" xr:uid="{4E5E935D-5C7D-4F3A-A888-EA35906121B2}"/>
    <cellStyle name="20% - Accent1 24 3 3 2" xfId="4771" xr:uid="{727CD8EC-1C19-445B-8ECE-2BFCDAF64320}"/>
    <cellStyle name="20% - Accent1 24 3 4" xfId="4772" xr:uid="{677D20B7-BF13-4FE6-B33F-EEB5C83DF2D9}"/>
    <cellStyle name="20% - Accent1 24 3 4 2" xfId="4773" xr:uid="{A0D10A4A-6622-4D2C-98B6-8ACD3F723A93}"/>
    <cellStyle name="20% - Accent1 24 3 5" xfId="4774" xr:uid="{B784BAFD-E198-4622-8633-94A5664D2D93}"/>
    <cellStyle name="20% - Accent1 24 4" xfId="4775" xr:uid="{66664FD8-7D23-4C1F-8A58-79B791B613A2}"/>
    <cellStyle name="20% - Accent1 24 4 2" xfId="4776" xr:uid="{8AC92E11-B24B-44DA-A0ED-797EF926ABB1}"/>
    <cellStyle name="20% - Accent1 24 4 2 2" xfId="4777" xr:uid="{99EE2992-9257-4299-A457-35B832456753}"/>
    <cellStyle name="20% - Accent1 24 4 2 2 2" xfId="4778" xr:uid="{E8AD24C2-B889-4C1C-A960-8E3A4053128B}"/>
    <cellStyle name="20% - Accent1 24 4 2 3" xfId="4779" xr:uid="{203F063C-54F9-4618-9B88-8D6CED0869FF}"/>
    <cellStyle name="20% - Accent1 24 4 3" xfId="4780" xr:uid="{BCBFC467-A583-4DB7-9220-63BE158A3914}"/>
    <cellStyle name="20% - Accent1 24 4 3 2" xfId="4781" xr:uid="{5D915488-7C4D-4433-A4F3-75A35B8609EB}"/>
    <cellStyle name="20% - Accent1 24 4 4" xfId="4782" xr:uid="{2B0DD293-6F3C-4A2C-9BA8-594BD4D1F720}"/>
    <cellStyle name="20% - Accent1 24 4 4 2" xfId="4783" xr:uid="{25A4930B-4577-4AFE-88C5-E2A35FAD294A}"/>
    <cellStyle name="20% - Accent1 24 4 5" xfId="4784" xr:uid="{AFCED747-AE34-416A-8081-7DE85C2B94FC}"/>
    <cellStyle name="20% - Accent1 24 5" xfId="4785" xr:uid="{9DACE5BB-C9D4-4706-844D-51AEEF8EC97F}"/>
    <cellStyle name="20% - Accent1 24 5 2" xfId="4786" xr:uid="{DD6DDA4A-AD71-4BB6-A4ED-C032B2A294B0}"/>
    <cellStyle name="20% - Accent1 24 5 2 2" xfId="4787" xr:uid="{85F28FD5-3E67-4F06-A2F1-29D921E9564D}"/>
    <cellStyle name="20% - Accent1 24 5 2 2 2" xfId="4788" xr:uid="{6CA33CA7-73B4-4B9C-8041-8C9727BF3025}"/>
    <cellStyle name="20% - Accent1 24 5 2 3" xfId="4789" xr:uid="{B81BB03E-C52F-4160-9E0C-32EA9B8B3969}"/>
    <cellStyle name="20% - Accent1 24 5 3" xfId="4790" xr:uid="{949F6F01-859A-432F-976F-D676F3BC3F69}"/>
    <cellStyle name="20% - Accent1 24 5 3 2" xfId="4791" xr:uid="{3868CF2D-7E0F-4696-8FCC-7B9A032641A5}"/>
    <cellStyle name="20% - Accent1 24 5 4" xfId="4792" xr:uid="{C9FBF521-4D48-469A-BA73-92FC9BFC885A}"/>
    <cellStyle name="20% - Accent1 24 5 4 2" xfId="4793" xr:uid="{3C3B9254-F7D7-4AB6-B053-C876E3659300}"/>
    <cellStyle name="20% - Accent1 24 5 5" xfId="4794" xr:uid="{C0B258B5-839E-43B8-8F08-EBD95CD0CCC8}"/>
    <cellStyle name="20% - Accent1 24 6" xfId="4795" xr:uid="{EE39A26C-8EF2-4C14-8133-81B5046B1CAC}"/>
    <cellStyle name="20% - Accent1 24 6 2" xfId="4796" xr:uid="{65EE9DC4-6B35-4267-AC5E-03C1468490D0}"/>
    <cellStyle name="20% - Accent1 24 6 2 2" xfId="4797" xr:uid="{19A2A420-C3F2-43F7-8EA6-C1354429C690}"/>
    <cellStyle name="20% - Accent1 24 6 2 2 2" xfId="4798" xr:uid="{B27112A6-ACD1-4960-918C-ADA443B4E59E}"/>
    <cellStyle name="20% - Accent1 24 6 2 3" xfId="4799" xr:uid="{9C611E05-2646-49D7-B9A9-FDA47B707F31}"/>
    <cellStyle name="20% - Accent1 24 6 3" xfId="4800" xr:uid="{DAA84A1C-93D3-49F9-8FEF-51AD87693523}"/>
    <cellStyle name="20% - Accent1 24 6 3 2" xfId="4801" xr:uid="{C191D323-9097-4A12-8359-440FE27FB21A}"/>
    <cellStyle name="20% - Accent1 24 6 4" xfId="4802" xr:uid="{D1B50EB0-FD19-40D5-ACDA-3B0583CA52B6}"/>
    <cellStyle name="20% - Accent1 24 6 4 2" xfId="4803" xr:uid="{46B776E2-C0F9-4DDC-AAD2-BBD16A182A8B}"/>
    <cellStyle name="20% - Accent1 24 6 5" xfId="4804" xr:uid="{B5D8A109-5774-490F-A198-04FA542437B0}"/>
    <cellStyle name="20% - Accent1 24 7" xfId="4805" xr:uid="{8F4F5BC2-BC29-421C-971C-4A362F3447D6}"/>
    <cellStyle name="20% - Accent1 24 7 2" xfId="4806" xr:uid="{DAD3E7A8-5BFF-43B4-9EC2-34B54224D323}"/>
    <cellStyle name="20% - Accent1 24 7 2 2" xfId="4807" xr:uid="{EA1444DF-6C2C-43BF-947D-F9EB953E0896}"/>
    <cellStyle name="20% - Accent1 24 7 2 2 2" xfId="4808" xr:uid="{FD9F8474-BAE4-4A9B-906D-3DD9BCBE54AD}"/>
    <cellStyle name="20% - Accent1 24 7 2 3" xfId="4809" xr:uid="{DD69BDAF-9C71-4392-B0A5-0569E67AA1F5}"/>
    <cellStyle name="20% - Accent1 24 7 3" xfId="4810" xr:uid="{E728E3AC-4604-46CE-8519-36B5E918A655}"/>
    <cellStyle name="20% - Accent1 24 7 3 2" xfId="4811" xr:uid="{C4735FDF-99E9-4CE7-A042-D07F588E89B1}"/>
    <cellStyle name="20% - Accent1 24 7 4" xfId="4812" xr:uid="{48705C46-EF2B-4F6D-83D4-3F9AE68DE512}"/>
    <cellStyle name="20% - Accent1 24 7 4 2" xfId="4813" xr:uid="{72927A86-5876-490B-8432-3FCE16AAD36A}"/>
    <cellStyle name="20% - Accent1 24 7 5" xfId="4814" xr:uid="{BF194EB4-902C-4BFF-B8D9-D8806D587510}"/>
    <cellStyle name="20% - Accent1 24 8" xfId="4815" xr:uid="{FB10DEC6-CD6E-4F8D-81C7-7745B46863FB}"/>
    <cellStyle name="20% - Accent1 24 8 2" xfId="4816" xr:uid="{764914E2-DF75-42AA-B30E-30709B3C0C81}"/>
    <cellStyle name="20% - Accent1 24 8 2 2" xfId="4817" xr:uid="{6C9D5047-E07B-4869-95A9-AECF138E0B13}"/>
    <cellStyle name="20% - Accent1 24 8 2 2 2" xfId="4818" xr:uid="{E4A36162-40BB-4EEC-ACE8-4751F23C4DF9}"/>
    <cellStyle name="20% - Accent1 24 8 2 3" xfId="4819" xr:uid="{F4BDAB36-7EB0-4EDA-8D45-729E5A822CEC}"/>
    <cellStyle name="20% - Accent1 24 8 3" xfId="4820" xr:uid="{F7A18E80-3CE6-424C-8F7B-4AA670511540}"/>
    <cellStyle name="20% - Accent1 24 8 3 2" xfId="4821" xr:uid="{A73AB3EC-59C2-40A9-A215-9B6E3213B2B9}"/>
    <cellStyle name="20% - Accent1 24 8 4" xfId="4822" xr:uid="{6E6D17ED-FA59-42A4-9051-5830114D65BC}"/>
    <cellStyle name="20% - Accent1 24 8 4 2" xfId="4823" xr:uid="{565120BF-D54F-4EFC-9856-024075931556}"/>
    <cellStyle name="20% - Accent1 24 8 5" xfId="4824" xr:uid="{6FB035D1-2F09-480D-A786-DA977B56072C}"/>
    <cellStyle name="20% - Accent1 24 9" xfId="4825" xr:uid="{B28AF76B-0C42-4266-B3E4-03555224DBC2}"/>
    <cellStyle name="20% - Accent1 24 9 2" xfId="4826" xr:uid="{EDE63914-582A-4DD4-9682-64BA7742FF8E}"/>
    <cellStyle name="20% - Accent1 24 9 2 2" xfId="4827" xr:uid="{66722A8D-A987-4FDD-A292-DB680FF77844}"/>
    <cellStyle name="20% - Accent1 24 9 2 2 2" xfId="4828" xr:uid="{D2C67D74-28EB-42C3-A30E-0527D2942A7C}"/>
    <cellStyle name="20% - Accent1 24 9 2 3" xfId="4829" xr:uid="{E64D6C3C-F79A-40BF-93AD-9C9B55ACB602}"/>
    <cellStyle name="20% - Accent1 24 9 3" xfId="4830" xr:uid="{3A6E1285-029A-4CC9-87F3-34F1180DB917}"/>
    <cellStyle name="20% - Accent1 24 9 3 2" xfId="4831" xr:uid="{D9CF1600-7954-4CC1-A491-4A6EC4B1A521}"/>
    <cellStyle name="20% - Accent1 24 9 4" xfId="4832" xr:uid="{B9864E90-BB69-4E38-9262-F82EB875F148}"/>
    <cellStyle name="20% - Accent1 24 9 4 2" xfId="4833" xr:uid="{147CC5D3-8CCC-41B7-B008-81AFBE2BDC6C}"/>
    <cellStyle name="20% - Accent1 24 9 5" xfId="4834" xr:uid="{C6B364AE-5624-4F6B-B046-4F1577FB52F4}"/>
    <cellStyle name="20% - Accent1 25" xfId="4835" xr:uid="{0519EB1E-82E5-4670-B7C9-8FC82CC64611}"/>
    <cellStyle name="20% - Accent1 25 10" xfId="4836" xr:uid="{9113777F-9B8F-45EA-9C1B-E7F5F859CA1B}"/>
    <cellStyle name="20% - Accent1 25 10 2" xfId="4837" xr:uid="{CB6A822A-1848-46A3-893E-22270A8BC777}"/>
    <cellStyle name="20% - Accent1 25 10 2 2" xfId="4838" xr:uid="{BBBFC6A0-17F4-4501-BD68-2E6BE66385F4}"/>
    <cellStyle name="20% - Accent1 25 10 2 2 2" xfId="4839" xr:uid="{9859EF22-A486-403B-A5EF-28B4EAEC78DF}"/>
    <cellStyle name="20% - Accent1 25 10 2 3" xfId="4840" xr:uid="{2A3EEB81-7149-4D5D-8841-AE04E858E64D}"/>
    <cellStyle name="20% - Accent1 25 10 3" xfId="4841" xr:uid="{3024F533-E4A6-422F-B339-5D2323717970}"/>
    <cellStyle name="20% - Accent1 25 10 3 2" xfId="4842" xr:uid="{20514B07-1128-43BB-BEC8-D0FA74E8E937}"/>
    <cellStyle name="20% - Accent1 25 10 4" xfId="4843" xr:uid="{E25F403C-D4DB-48E1-8518-4163D94CBE49}"/>
    <cellStyle name="20% - Accent1 25 10 4 2" xfId="4844" xr:uid="{38E94A40-0CB4-436D-9E88-2B0F45B31845}"/>
    <cellStyle name="20% - Accent1 25 10 5" xfId="4845" xr:uid="{C1E30F4B-DC9E-4BCD-87D7-BCDBF61391DC}"/>
    <cellStyle name="20% - Accent1 25 11" xfId="4846" xr:uid="{48D1BBB8-2E41-4624-916F-DBC9A45AC453}"/>
    <cellStyle name="20% - Accent1 25 11 2" xfId="4847" xr:uid="{9925896E-6126-41FD-BE2B-033265C62CE8}"/>
    <cellStyle name="20% - Accent1 25 11 2 2" xfId="4848" xr:uid="{A45172D8-77D7-4A92-AFE9-B5CDB2ADCBD7}"/>
    <cellStyle name="20% - Accent1 25 11 2 2 2" xfId="4849" xr:uid="{09A15056-4AEB-4310-9846-F3C97937C108}"/>
    <cellStyle name="20% - Accent1 25 11 2 3" xfId="4850" xr:uid="{E5E72D78-A9D0-49A1-AB11-958AE5D973EF}"/>
    <cellStyle name="20% - Accent1 25 11 3" xfId="4851" xr:uid="{9B611E96-B905-44AE-B794-7C510AC0C3A6}"/>
    <cellStyle name="20% - Accent1 25 11 3 2" xfId="4852" xr:uid="{F28C248F-4870-46D9-AC9C-107107684627}"/>
    <cellStyle name="20% - Accent1 25 11 4" xfId="4853" xr:uid="{177A14FF-77A9-48ED-8D75-03FC69ABF66C}"/>
    <cellStyle name="20% - Accent1 25 11 4 2" xfId="4854" xr:uid="{4A0C5F3C-A08D-43C6-8261-DBF629226360}"/>
    <cellStyle name="20% - Accent1 25 11 5" xfId="4855" xr:uid="{0B1722CE-D9BA-4CFD-A4AE-5B24CC47BA9E}"/>
    <cellStyle name="20% - Accent1 25 12" xfId="4856" xr:uid="{406C95E0-37AD-45F0-82CC-EC5B79566AE4}"/>
    <cellStyle name="20% - Accent1 25 12 2" xfId="4857" xr:uid="{E6DF222E-6FFF-40A5-A70A-74434AF535BE}"/>
    <cellStyle name="20% - Accent1 25 12 2 2" xfId="4858" xr:uid="{0F576D05-0EBD-4058-B7EF-FD3F15A1A64D}"/>
    <cellStyle name="20% - Accent1 25 12 2 2 2" xfId="4859" xr:uid="{0C10815F-021E-4349-9372-32EB2350906E}"/>
    <cellStyle name="20% - Accent1 25 12 2 3" xfId="4860" xr:uid="{5A87B2D4-909E-4462-8C38-0C0CB4C95202}"/>
    <cellStyle name="20% - Accent1 25 12 3" xfId="4861" xr:uid="{18A88210-7005-4B13-9DBA-EEF27928812C}"/>
    <cellStyle name="20% - Accent1 25 12 3 2" xfId="4862" xr:uid="{DF252127-6BC4-446B-8AB2-3F666C68460D}"/>
    <cellStyle name="20% - Accent1 25 12 4" xfId="4863" xr:uid="{F2E27DC5-A2FA-498C-9C8E-A9BE28F41D38}"/>
    <cellStyle name="20% - Accent1 25 12 4 2" xfId="4864" xr:uid="{7EFC650A-4B00-4BA6-BA7F-31143AA27B85}"/>
    <cellStyle name="20% - Accent1 25 12 5" xfId="4865" xr:uid="{32BE16A8-C482-45F7-BF24-62C93AB7695F}"/>
    <cellStyle name="20% - Accent1 25 13" xfId="4866" xr:uid="{8AF7DCF0-2BDF-438D-817A-510C2EEF3BFB}"/>
    <cellStyle name="20% - Accent1 25 13 2" xfId="4867" xr:uid="{365DA72C-236B-4EEB-A39D-3D7A164DF764}"/>
    <cellStyle name="20% - Accent1 25 13 2 2" xfId="4868" xr:uid="{6027131D-9C76-44E5-AEB4-FBBB0B1A04F1}"/>
    <cellStyle name="20% - Accent1 25 13 2 2 2" xfId="4869" xr:uid="{6DC62FF4-0FE9-4856-A080-BC22E4DCE37F}"/>
    <cellStyle name="20% - Accent1 25 13 2 3" xfId="4870" xr:uid="{26D03566-A105-436F-B16D-368C915678E1}"/>
    <cellStyle name="20% - Accent1 25 13 3" xfId="4871" xr:uid="{D7FEC04F-EB02-4DFC-871D-4479750471BB}"/>
    <cellStyle name="20% - Accent1 25 13 3 2" xfId="4872" xr:uid="{6878084D-ECA7-4653-8ACD-E18587DB5707}"/>
    <cellStyle name="20% - Accent1 25 13 4" xfId="4873" xr:uid="{041C9A6A-D5B5-47E7-B567-7D697F3EF15E}"/>
    <cellStyle name="20% - Accent1 25 13 4 2" xfId="4874" xr:uid="{14ADD0B4-EFA6-4534-AC1B-03319E730561}"/>
    <cellStyle name="20% - Accent1 25 13 5" xfId="4875" xr:uid="{A16FD1B1-11F6-4573-8452-A3E988C40024}"/>
    <cellStyle name="20% - Accent1 25 14" xfId="4876" xr:uid="{B332C637-A3EF-4874-9554-55B14810AB87}"/>
    <cellStyle name="20% - Accent1 25 14 2" xfId="4877" xr:uid="{46132ABF-F5D7-47F8-A4CD-D0980E8C0E9E}"/>
    <cellStyle name="20% - Accent1 25 14 2 2" xfId="4878" xr:uid="{E5DE5A70-2031-463B-BDAC-3E1323E70713}"/>
    <cellStyle name="20% - Accent1 25 14 2 2 2" xfId="4879" xr:uid="{ECF35DA6-06F8-4478-AA90-F04756E7E70C}"/>
    <cellStyle name="20% - Accent1 25 14 2 3" xfId="4880" xr:uid="{DD283943-B283-44C6-8688-2DE29CD5B9CC}"/>
    <cellStyle name="20% - Accent1 25 14 3" xfId="4881" xr:uid="{BCD5AB7D-CC7A-47D6-8A40-2683D1DC45D2}"/>
    <cellStyle name="20% - Accent1 25 14 3 2" xfId="4882" xr:uid="{EDC5AC6A-DD0B-454A-AC6B-5593D2A484F1}"/>
    <cellStyle name="20% - Accent1 25 14 4" xfId="4883" xr:uid="{F3151C2D-9DF5-461F-AF8B-68859E9A32FB}"/>
    <cellStyle name="20% - Accent1 25 14 4 2" xfId="4884" xr:uid="{7EFC0AA3-50D1-4B2F-8B01-D7069738C563}"/>
    <cellStyle name="20% - Accent1 25 14 5" xfId="4885" xr:uid="{70ADEACF-2792-4018-8D9A-24E81B9624FE}"/>
    <cellStyle name="20% - Accent1 25 15" xfId="4886" xr:uid="{73C02338-F00A-487C-8EA3-7CADEA4848E6}"/>
    <cellStyle name="20% - Accent1 25 15 2" xfId="4887" xr:uid="{D45DF34A-FA46-48C4-94F4-7D041EB63617}"/>
    <cellStyle name="20% - Accent1 25 15 2 2" xfId="4888" xr:uid="{0BAB68ED-9E3A-4AA4-9BC5-BFC32398B361}"/>
    <cellStyle name="20% - Accent1 25 15 2 2 2" xfId="4889" xr:uid="{335EBF6C-C25C-4E9D-A193-909D36CAE026}"/>
    <cellStyle name="20% - Accent1 25 15 2 3" xfId="4890" xr:uid="{E8FB7109-701B-4300-9519-32D2DE2F3EC7}"/>
    <cellStyle name="20% - Accent1 25 15 3" xfId="4891" xr:uid="{8E053C1C-9395-42A4-8656-2167FD7CADFB}"/>
    <cellStyle name="20% - Accent1 25 15 3 2" xfId="4892" xr:uid="{46D340EE-75A8-4249-8D89-98F844D83CAE}"/>
    <cellStyle name="20% - Accent1 25 15 4" xfId="4893" xr:uid="{AE771A75-B4E8-4302-9BB6-4FF781AE71D3}"/>
    <cellStyle name="20% - Accent1 25 15 4 2" xfId="4894" xr:uid="{281B247B-C949-4077-BB15-802F298C85BF}"/>
    <cellStyle name="20% - Accent1 25 15 5" xfId="4895" xr:uid="{E599774C-DC41-4ACE-8F87-F6D2D3DA17B5}"/>
    <cellStyle name="20% - Accent1 25 16" xfId="4896" xr:uid="{7EFA8DF9-C823-41D4-996E-E99BBFCAE3FC}"/>
    <cellStyle name="20% - Accent1 25 16 2" xfId="4897" xr:uid="{3F4BB91E-BEAD-4EAD-9620-96F352D47024}"/>
    <cellStyle name="20% - Accent1 25 16 2 2" xfId="4898" xr:uid="{5EBD3E2B-1064-49FA-81C3-0D1F309CAB89}"/>
    <cellStyle name="20% - Accent1 25 16 3" xfId="4899" xr:uid="{6E16FA27-BDCA-43BE-BD7D-8DD483CF28A6}"/>
    <cellStyle name="20% - Accent1 25 17" xfId="4900" xr:uid="{8EC633B6-C0BC-436F-9FFB-A258A97EEC27}"/>
    <cellStyle name="20% - Accent1 25 17 2" xfId="4901" xr:uid="{87C9A3EE-3F94-4F85-90CF-3B5AA31703CF}"/>
    <cellStyle name="20% - Accent1 25 18" xfId="4902" xr:uid="{F00CE1DA-6D47-4EEB-9B65-208D25E6DA4F}"/>
    <cellStyle name="20% - Accent1 25 18 2" xfId="4903" xr:uid="{07B95EC8-2C63-4500-AF32-3A43311A60E2}"/>
    <cellStyle name="20% - Accent1 25 19" xfId="4904" xr:uid="{D395AB85-7F4B-42AF-81AD-4857836655F8}"/>
    <cellStyle name="20% - Accent1 25 2" xfId="4905" xr:uid="{289CC224-0310-43F6-BB36-97A3DFE40A0A}"/>
    <cellStyle name="20% - Accent1 25 2 2" xfId="4906" xr:uid="{59D16C6B-4161-43F7-B31B-9D12DF01E14D}"/>
    <cellStyle name="20% - Accent1 25 2 2 2" xfId="4907" xr:uid="{4D5CE759-4139-452A-B125-0AEAF6E82487}"/>
    <cellStyle name="20% - Accent1 25 2 2 2 2" xfId="4908" xr:uid="{E8F39275-D50F-4B09-BBB0-DACB93C75871}"/>
    <cellStyle name="20% - Accent1 25 2 2 3" xfId="4909" xr:uid="{02A96EF9-BD44-439A-99E8-1FB9C0E64340}"/>
    <cellStyle name="20% - Accent1 25 2 3" xfId="4910" xr:uid="{38401FA0-8044-429C-B0EC-D3712FD3B066}"/>
    <cellStyle name="20% - Accent1 25 2 3 2" xfId="4911" xr:uid="{CF4E759E-8D7E-45B2-9FA1-C0A01C4602E7}"/>
    <cellStyle name="20% - Accent1 25 2 4" xfId="4912" xr:uid="{AC63F843-DA87-4929-B3D3-D48423CBEC96}"/>
    <cellStyle name="20% - Accent1 25 2 4 2" xfId="4913" xr:uid="{67BEEBDC-C612-4B59-A112-48771F394611}"/>
    <cellStyle name="20% - Accent1 25 2 5" xfId="4914" xr:uid="{2415181B-9D99-4754-95FA-45603061846F}"/>
    <cellStyle name="20% - Accent1 25 20" xfId="4915" xr:uid="{E9D8CBBE-D90B-499F-BDD9-3ABCFB62B6C7}"/>
    <cellStyle name="20% - Accent1 25 21" xfId="4916" xr:uid="{E0951CF9-F401-4734-95B9-401FEFFF70A8}"/>
    <cellStyle name="20% - Accent1 25 22" xfId="4917" xr:uid="{B9B64D57-3EBE-4DE4-95DF-2EDC9FC23935}"/>
    <cellStyle name="20% - Accent1 25 23" xfId="4918" xr:uid="{7ECC1810-1B8A-4E08-A784-90FE662CA6EC}"/>
    <cellStyle name="20% - Accent1 25 24" xfId="4919" xr:uid="{4C8D4EE0-AFAC-4C90-B226-A6C15A70EBFB}"/>
    <cellStyle name="20% - Accent1 25 25" xfId="4920" xr:uid="{D74114D9-3AF5-42CE-BB60-39335A9BA5F0}"/>
    <cellStyle name="20% - Accent1 25 26" xfId="4921" xr:uid="{2A2C3E74-BC6C-40A3-9930-CAF5AEE77E70}"/>
    <cellStyle name="20% - Accent1 25 27" xfId="4922" xr:uid="{779CDC91-49D6-4A59-BA9B-33D910B82A34}"/>
    <cellStyle name="20% - Accent1 25 28" xfId="4923" xr:uid="{5AB1D801-46A5-4B2E-89A2-08F600718A51}"/>
    <cellStyle name="20% - Accent1 25 29" xfId="4924" xr:uid="{31B19BB8-5671-410C-A7DF-94A63B526C3F}"/>
    <cellStyle name="20% - Accent1 25 3" xfId="4925" xr:uid="{E3306796-29A8-4D84-AC1A-E19C139A9A01}"/>
    <cellStyle name="20% - Accent1 25 3 2" xfId="4926" xr:uid="{32A65EE5-2AE4-4F5C-B1F6-7CE6E52D3D88}"/>
    <cellStyle name="20% - Accent1 25 3 2 2" xfId="4927" xr:uid="{2FB138B7-3278-40A7-8726-56C7227008C1}"/>
    <cellStyle name="20% - Accent1 25 3 2 2 2" xfId="4928" xr:uid="{A53069BB-4BC0-4F85-802C-9C793E194E40}"/>
    <cellStyle name="20% - Accent1 25 3 2 3" xfId="4929" xr:uid="{58FBA383-3F6F-499F-B7CC-50DCA624D6DE}"/>
    <cellStyle name="20% - Accent1 25 3 3" xfId="4930" xr:uid="{FD2D8851-399C-4F13-819A-7310B2E5F72E}"/>
    <cellStyle name="20% - Accent1 25 3 3 2" xfId="4931" xr:uid="{B14FE30E-5763-46E7-9AEC-81D65F44023A}"/>
    <cellStyle name="20% - Accent1 25 3 4" xfId="4932" xr:uid="{9F012A4F-020A-4C9F-B5C9-D743EC9B0617}"/>
    <cellStyle name="20% - Accent1 25 3 4 2" xfId="4933" xr:uid="{D7E44282-3A0B-4990-906A-BC1FD9C5497A}"/>
    <cellStyle name="20% - Accent1 25 3 5" xfId="4934" xr:uid="{883B0CA2-6E0F-44E5-89FB-348DF09FA087}"/>
    <cellStyle name="20% - Accent1 25 4" xfId="4935" xr:uid="{E339FDC0-9CA9-4BB4-8EB4-950847726A60}"/>
    <cellStyle name="20% - Accent1 25 4 2" xfId="4936" xr:uid="{0B152AC1-8851-4DE2-B232-BE206391122E}"/>
    <cellStyle name="20% - Accent1 25 4 2 2" xfId="4937" xr:uid="{693BCF8E-8204-4647-8FBE-188BE4E00EA7}"/>
    <cellStyle name="20% - Accent1 25 4 2 2 2" xfId="4938" xr:uid="{886BD8F0-45C8-4929-81ED-BDE1DB243F74}"/>
    <cellStyle name="20% - Accent1 25 4 2 3" xfId="4939" xr:uid="{134396C3-1960-452A-98F2-5FD74A9417E8}"/>
    <cellStyle name="20% - Accent1 25 4 3" xfId="4940" xr:uid="{59DF2646-F46B-4797-B6AF-F6B87AB0C44F}"/>
    <cellStyle name="20% - Accent1 25 4 3 2" xfId="4941" xr:uid="{616218A8-8EA1-475B-B1F6-D78899FF712D}"/>
    <cellStyle name="20% - Accent1 25 4 4" xfId="4942" xr:uid="{6B92A9AD-C8F1-4B8F-B5A0-6665F3351D1E}"/>
    <cellStyle name="20% - Accent1 25 4 4 2" xfId="4943" xr:uid="{F43F4715-C96A-47D2-8B05-A223C3EAA8BC}"/>
    <cellStyle name="20% - Accent1 25 4 5" xfId="4944" xr:uid="{E21BB2BB-4F29-4F31-A48D-81FCF24212D9}"/>
    <cellStyle name="20% - Accent1 25 5" xfId="4945" xr:uid="{A63994A5-D811-4807-8392-A2967B639E02}"/>
    <cellStyle name="20% - Accent1 25 5 2" xfId="4946" xr:uid="{A3271985-540F-4BDB-A8E2-C14D9154EB88}"/>
    <cellStyle name="20% - Accent1 25 5 2 2" xfId="4947" xr:uid="{BDE0B4EB-BF93-4370-9159-C243FB71CEF6}"/>
    <cellStyle name="20% - Accent1 25 5 2 2 2" xfId="4948" xr:uid="{A000342F-1F7D-45B2-897D-74D50BF7C702}"/>
    <cellStyle name="20% - Accent1 25 5 2 3" xfId="4949" xr:uid="{AF23089A-C284-4FF0-BF2E-77E12A0E560E}"/>
    <cellStyle name="20% - Accent1 25 5 3" xfId="4950" xr:uid="{71D974F0-53DD-470F-B2CD-469AB241B29B}"/>
    <cellStyle name="20% - Accent1 25 5 3 2" xfId="4951" xr:uid="{42553BC3-1A9C-4495-B3B3-934E069983CD}"/>
    <cellStyle name="20% - Accent1 25 5 4" xfId="4952" xr:uid="{176BA550-BD0B-44B0-BF70-E244CA838203}"/>
    <cellStyle name="20% - Accent1 25 5 4 2" xfId="4953" xr:uid="{BEB1108E-DDA3-40F3-AE15-F83B738E2AE7}"/>
    <cellStyle name="20% - Accent1 25 5 5" xfId="4954" xr:uid="{F8B09A1D-2947-48D8-8AFF-D5BF0B4E73D8}"/>
    <cellStyle name="20% - Accent1 25 6" xfId="4955" xr:uid="{0A64503A-D32C-4A7E-AE66-53EC8F2EB6B8}"/>
    <cellStyle name="20% - Accent1 25 6 2" xfId="4956" xr:uid="{9B0E9CE4-E81E-4854-9B71-7AAF61915087}"/>
    <cellStyle name="20% - Accent1 25 6 2 2" xfId="4957" xr:uid="{2C24549C-B06E-4FCA-96B1-23C9BAE40920}"/>
    <cellStyle name="20% - Accent1 25 6 2 2 2" xfId="4958" xr:uid="{CA12C1C8-F1B8-47F3-84F5-72AB9FDED52D}"/>
    <cellStyle name="20% - Accent1 25 6 2 3" xfId="4959" xr:uid="{255CCF3A-D401-4C49-9249-244E936A8907}"/>
    <cellStyle name="20% - Accent1 25 6 3" xfId="4960" xr:uid="{08B55D66-CFEE-483C-BF0B-464588B9A35E}"/>
    <cellStyle name="20% - Accent1 25 6 3 2" xfId="4961" xr:uid="{433DBFB2-2917-4783-A50F-FA3545B96171}"/>
    <cellStyle name="20% - Accent1 25 6 4" xfId="4962" xr:uid="{642F76F7-CFD6-4AB5-8383-A7F7A438B6B4}"/>
    <cellStyle name="20% - Accent1 25 6 4 2" xfId="4963" xr:uid="{138A1C8B-D3F9-4E9E-9598-234B9480EAB5}"/>
    <cellStyle name="20% - Accent1 25 6 5" xfId="4964" xr:uid="{60F741C8-27FA-4182-A273-0458E3CC49EF}"/>
    <cellStyle name="20% - Accent1 25 7" xfId="4965" xr:uid="{72DFEDAB-5688-40C6-81E0-59E02E593FDC}"/>
    <cellStyle name="20% - Accent1 25 7 2" xfId="4966" xr:uid="{DF186AF8-6751-43EA-8C35-0FCB8F335C4A}"/>
    <cellStyle name="20% - Accent1 25 7 2 2" xfId="4967" xr:uid="{9F781260-B708-47C7-8A60-381F7074C9C6}"/>
    <cellStyle name="20% - Accent1 25 7 2 2 2" xfId="4968" xr:uid="{1AECB52F-AE76-451D-B2E5-576C5D48A4E6}"/>
    <cellStyle name="20% - Accent1 25 7 2 3" xfId="4969" xr:uid="{0C653068-D0C0-4F59-960E-238835D43C17}"/>
    <cellStyle name="20% - Accent1 25 7 3" xfId="4970" xr:uid="{36AB9F66-F166-46D7-AD56-7CEA8824A60A}"/>
    <cellStyle name="20% - Accent1 25 7 3 2" xfId="4971" xr:uid="{F6693330-7527-43CA-9862-FF00632CB193}"/>
    <cellStyle name="20% - Accent1 25 7 4" xfId="4972" xr:uid="{8F365902-EFA6-4990-A1C8-0FDAA4D4BB28}"/>
    <cellStyle name="20% - Accent1 25 7 4 2" xfId="4973" xr:uid="{6CA992D1-287A-4A5A-8504-D28214E29891}"/>
    <cellStyle name="20% - Accent1 25 7 5" xfId="4974" xr:uid="{50BA8CEB-432B-452F-858E-BDEE329126F4}"/>
    <cellStyle name="20% - Accent1 25 8" xfId="4975" xr:uid="{B80B7D8A-74EF-43C5-AD96-B54B2D3C4618}"/>
    <cellStyle name="20% - Accent1 25 8 2" xfId="4976" xr:uid="{72AD1DAF-964B-4B2B-91C9-B11A72260179}"/>
    <cellStyle name="20% - Accent1 25 8 2 2" xfId="4977" xr:uid="{0B16D3D7-4944-4CE8-8527-2BD0C70312EE}"/>
    <cellStyle name="20% - Accent1 25 8 2 2 2" xfId="4978" xr:uid="{6143ADCD-1147-4BBC-9FB2-3193C7C5AAD1}"/>
    <cellStyle name="20% - Accent1 25 8 2 3" xfId="4979" xr:uid="{E6253728-9EC0-42B3-93F1-2C53338636E1}"/>
    <cellStyle name="20% - Accent1 25 8 3" xfId="4980" xr:uid="{E97937A2-1A1E-446A-A55C-95E200F7D9B4}"/>
    <cellStyle name="20% - Accent1 25 8 3 2" xfId="4981" xr:uid="{5875F286-A456-449F-A2EC-D99D837D32B1}"/>
    <cellStyle name="20% - Accent1 25 8 4" xfId="4982" xr:uid="{3329FB8C-0C59-4B3B-AF46-C3E5EE5BFA2A}"/>
    <cellStyle name="20% - Accent1 25 8 4 2" xfId="4983" xr:uid="{10B4E290-D3C8-4C79-966B-ED28A077720C}"/>
    <cellStyle name="20% - Accent1 25 8 5" xfId="4984" xr:uid="{CF56764A-EBE0-463E-A8B7-737AB6CC5782}"/>
    <cellStyle name="20% - Accent1 25 9" xfId="4985" xr:uid="{92198B66-B247-4D84-A8F0-813A83B79A04}"/>
    <cellStyle name="20% - Accent1 25 9 2" xfId="4986" xr:uid="{10181D8C-338F-4BA6-AE7D-29C4A89F9AE2}"/>
    <cellStyle name="20% - Accent1 25 9 2 2" xfId="4987" xr:uid="{30ADC82F-3ED6-4719-A84B-361D82047751}"/>
    <cellStyle name="20% - Accent1 25 9 2 2 2" xfId="4988" xr:uid="{D44F7F76-F18D-4C2B-932C-74D5EE1E1E65}"/>
    <cellStyle name="20% - Accent1 25 9 2 3" xfId="4989" xr:uid="{AE451510-062A-49A2-B799-87223C0D7E1A}"/>
    <cellStyle name="20% - Accent1 25 9 3" xfId="4990" xr:uid="{F7543982-1291-4FF8-A800-565C42CA537F}"/>
    <cellStyle name="20% - Accent1 25 9 3 2" xfId="4991" xr:uid="{6C80063D-D65F-4467-9072-20B156F459CB}"/>
    <cellStyle name="20% - Accent1 25 9 4" xfId="4992" xr:uid="{401FDA54-C481-4C90-91B3-B635E0FF981F}"/>
    <cellStyle name="20% - Accent1 25 9 4 2" xfId="4993" xr:uid="{6DA7D63D-4C65-4B2F-B91C-A8C3AFCBDCA2}"/>
    <cellStyle name="20% - Accent1 25 9 5" xfId="4994" xr:uid="{D3E0F475-8AA6-4AEE-9868-A1346B75B9B3}"/>
    <cellStyle name="20% - Accent1 26" xfId="4995" xr:uid="{5035C44C-932C-43BF-9ED5-04C746911F72}"/>
    <cellStyle name="20% - Accent1 27" xfId="4996" xr:uid="{454A6BC1-9EC2-49E4-A588-CAF0CF2D7349}"/>
    <cellStyle name="20% - Accent1 28" xfId="4997" xr:uid="{7D1C78D2-3DC7-4297-9CB3-504E07949065}"/>
    <cellStyle name="20% - Accent1 3" xfId="71" xr:uid="{D655AE8A-9C7E-4430-985A-154B85F9DD02}"/>
    <cellStyle name="20% - Accent1 3 10" xfId="4998" xr:uid="{AE449D24-88EA-4DDC-9BBD-01A0B83987EC}"/>
    <cellStyle name="20% - Accent1 3 10 2" xfId="4999" xr:uid="{88678E44-E811-424B-9072-84B3A7A4223F}"/>
    <cellStyle name="20% - Accent1 3 10 2 2" xfId="5000" xr:uid="{5D0B49A8-5A63-4AF6-BAFD-2F81DB35F2FD}"/>
    <cellStyle name="20% - Accent1 3 10 2 2 2" xfId="5001" xr:uid="{56B98F7E-801C-4167-883C-98CF1173BB47}"/>
    <cellStyle name="20% - Accent1 3 10 2 3" xfId="5002" xr:uid="{BC449160-CA3C-44E7-BB39-353EFBFE290C}"/>
    <cellStyle name="20% - Accent1 3 10 3" xfId="5003" xr:uid="{55FB2E6A-0FDD-4AE7-878D-383D7CEA3C2C}"/>
    <cellStyle name="20% - Accent1 3 10 3 2" xfId="5004" xr:uid="{670EA854-E0C5-48D5-92EC-E996AEAF0324}"/>
    <cellStyle name="20% - Accent1 3 10 4" xfId="5005" xr:uid="{4B16E542-112C-4490-AD47-1ACAC0F5D192}"/>
    <cellStyle name="20% - Accent1 3 10 4 2" xfId="5006" xr:uid="{DFE0CF1D-BF8E-4FFE-B675-D8F493CD3AD0}"/>
    <cellStyle name="20% - Accent1 3 10 5" xfId="5007" xr:uid="{81FC77B0-AF62-41FF-BF23-8253908AC945}"/>
    <cellStyle name="20% - Accent1 3 11" xfId="5008" xr:uid="{CC457617-DF2A-41F4-8AC7-A80755707EC8}"/>
    <cellStyle name="20% - Accent1 3 11 2" xfId="5009" xr:uid="{4D3FDC75-745A-4D68-8914-B2CB2853499B}"/>
    <cellStyle name="20% - Accent1 3 11 2 2" xfId="5010" xr:uid="{C4E4E7E1-15C0-4DFC-8A1B-24F00359E1C0}"/>
    <cellStyle name="20% - Accent1 3 11 2 2 2" xfId="5011" xr:uid="{BB344D6C-A8A9-41D3-8188-62E64648B1A9}"/>
    <cellStyle name="20% - Accent1 3 11 2 3" xfId="5012" xr:uid="{A9F546D7-393B-4D5D-8928-54CF6EB3B506}"/>
    <cellStyle name="20% - Accent1 3 11 3" xfId="5013" xr:uid="{518E23E3-BBDD-4800-95A3-220638EDDF61}"/>
    <cellStyle name="20% - Accent1 3 11 3 2" xfId="5014" xr:uid="{2D44B045-827B-430C-8527-12C4E40FD92E}"/>
    <cellStyle name="20% - Accent1 3 11 4" xfId="5015" xr:uid="{31193145-C0B4-44BB-89AB-24ED1C090AAB}"/>
    <cellStyle name="20% - Accent1 3 11 4 2" xfId="5016" xr:uid="{D5723471-AC43-40B7-9826-9CC50389460A}"/>
    <cellStyle name="20% - Accent1 3 11 5" xfId="5017" xr:uid="{342F6605-6720-4038-BE52-52D36279E0AC}"/>
    <cellStyle name="20% - Accent1 3 12" xfId="5018" xr:uid="{E2133C51-B536-4CAC-8022-F9AEA4169C58}"/>
    <cellStyle name="20% - Accent1 3 12 2" xfId="5019" xr:uid="{F7DC95A4-C4CD-4341-940B-1313357E9A51}"/>
    <cellStyle name="20% - Accent1 3 12 2 2" xfId="5020" xr:uid="{06630F72-886C-4E3F-A78F-F2CD8E545CBB}"/>
    <cellStyle name="20% - Accent1 3 12 2 2 2" xfId="5021" xr:uid="{3264C155-8FB9-4729-86AE-E00E0FA34D53}"/>
    <cellStyle name="20% - Accent1 3 12 2 3" xfId="5022" xr:uid="{4CC1C26C-5CB4-4D9A-AA2F-115D3AE56255}"/>
    <cellStyle name="20% - Accent1 3 12 3" xfId="5023" xr:uid="{14E9DED7-BDD5-47EB-A403-BEB59489D10B}"/>
    <cellStyle name="20% - Accent1 3 12 3 2" xfId="5024" xr:uid="{CA9AE4E5-6183-490C-906E-E3B390A23DB6}"/>
    <cellStyle name="20% - Accent1 3 12 4" xfId="5025" xr:uid="{69E45827-A6A1-4EF5-B527-2421E5A9B341}"/>
    <cellStyle name="20% - Accent1 3 12 4 2" xfId="5026" xr:uid="{BCD37C1B-DD8A-4107-9415-C4DE6EB1DBBB}"/>
    <cellStyle name="20% - Accent1 3 12 5" xfId="5027" xr:uid="{85CF7508-4656-4BDF-B91E-92CA25A180C9}"/>
    <cellStyle name="20% - Accent1 3 13" xfId="5028" xr:uid="{F8F9342F-490E-467D-9BCC-DEC432D33685}"/>
    <cellStyle name="20% - Accent1 3 13 2" xfId="5029" xr:uid="{7B8BD326-BF54-4BCD-9E31-921F2DC88643}"/>
    <cellStyle name="20% - Accent1 3 13 2 2" xfId="5030" xr:uid="{FB6C5A31-BDBA-4BCD-AF1E-C704EB02B826}"/>
    <cellStyle name="20% - Accent1 3 13 2 2 2" xfId="5031" xr:uid="{50AC6737-4693-4822-8028-7339716C0724}"/>
    <cellStyle name="20% - Accent1 3 13 2 3" xfId="5032" xr:uid="{CB97EC65-C198-49ED-8980-3B60F77ADD8C}"/>
    <cellStyle name="20% - Accent1 3 13 3" xfId="5033" xr:uid="{9973F756-2610-4ACB-81BB-5643E46D011B}"/>
    <cellStyle name="20% - Accent1 3 13 3 2" xfId="5034" xr:uid="{B7E91E80-FD81-4ABF-A16E-E8659F6C224B}"/>
    <cellStyle name="20% - Accent1 3 13 4" xfId="5035" xr:uid="{639C87AE-D91B-45E9-8E82-CF5E0F1D2F5C}"/>
    <cellStyle name="20% - Accent1 3 13 4 2" xfId="5036" xr:uid="{AA7A2DF9-1B33-4758-B181-BEE34784AFE8}"/>
    <cellStyle name="20% - Accent1 3 13 5" xfId="5037" xr:uid="{D5CA7B77-1802-4BA8-9437-C4D3548F898A}"/>
    <cellStyle name="20% - Accent1 3 14" xfId="5038" xr:uid="{95D9C6AB-0DD9-471D-877F-D298046C03AD}"/>
    <cellStyle name="20% - Accent1 3 14 2" xfId="5039" xr:uid="{9980A2BC-6998-494A-8759-20D60AF7B0A5}"/>
    <cellStyle name="20% - Accent1 3 14 2 2" xfId="5040" xr:uid="{06F84C18-A566-4BF8-9F65-6C017D31FABD}"/>
    <cellStyle name="20% - Accent1 3 14 2 2 2" xfId="5041" xr:uid="{22E506FB-4DF2-44DE-BFAD-C19E5F920F3A}"/>
    <cellStyle name="20% - Accent1 3 14 2 3" xfId="5042" xr:uid="{54867282-4344-4F46-9741-79EE4A338572}"/>
    <cellStyle name="20% - Accent1 3 14 3" xfId="5043" xr:uid="{B9277C8E-2AEF-491B-B6A8-6E8936D71E37}"/>
    <cellStyle name="20% - Accent1 3 14 3 2" xfId="5044" xr:uid="{56E55FB7-E3A8-4EA2-9440-C60F7B02F6BB}"/>
    <cellStyle name="20% - Accent1 3 14 4" xfId="5045" xr:uid="{870C4EB5-F709-45AF-B3AD-E79A5F9E4002}"/>
    <cellStyle name="20% - Accent1 3 14 4 2" xfId="5046" xr:uid="{C127A31C-FCA8-4B80-B003-7050BD2842DA}"/>
    <cellStyle name="20% - Accent1 3 14 5" xfId="5047" xr:uid="{092B7E5E-C093-4E38-A014-8610DAA28676}"/>
    <cellStyle name="20% - Accent1 3 15" xfId="5048" xr:uid="{B7177E68-38DC-4B9B-BC2C-C0A78ED8AD9C}"/>
    <cellStyle name="20% - Accent1 3 15 2" xfId="5049" xr:uid="{8FFA78A9-D381-4C7D-9D75-32051C75A101}"/>
    <cellStyle name="20% - Accent1 3 15 2 2" xfId="5050" xr:uid="{FEDBD880-0F7C-4CB6-BFDE-7E3FE6399348}"/>
    <cellStyle name="20% - Accent1 3 15 2 2 2" xfId="5051" xr:uid="{7A5E2F16-7CE9-40F1-AACD-EAD3A84EC61B}"/>
    <cellStyle name="20% - Accent1 3 15 2 3" xfId="5052" xr:uid="{EAE395B2-8773-44B4-8371-86FD378F478E}"/>
    <cellStyle name="20% - Accent1 3 15 3" xfId="5053" xr:uid="{594560F4-6729-4B27-AA18-60FC951D592B}"/>
    <cellStyle name="20% - Accent1 3 15 3 2" xfId="5054" xr:uid="{EBC6E152-B3FA-4915-8945-CCF42F5EF959}"/>
    <cellStyle name="20% - Accent1 3 15 4" xfId="5055" xr:uid="{F59525E2-E112-4096-9290-E470DDA8BEC8}"/>
    <cellStyle name="20% - Accent1 3 15 4 2" xfId="5056" xr:uid="{945F3DA1-894F-4043-AFD4-D9DBEB00EA8C}"/>
    <cellStyle name="20% - Accent1 3 15 5" xfId="5057" xr:uid="{352A872B-1A13-41B4-9441-985C7BEFAE02}"/>
    <cellStyle name="20% - Accent1 3 16" xfId="5058" xr:uid="{8F206AAD-298A-447A-A2DE-8260D7126A8F}"/>
    <cellStyle name="20% - Accent1 3 16 2" xfId="5059" xr:uid="{4E22B5D4-E46F-4C76-8658-BE0A4161516E}"/>
    <cellStyle name="20% - Accent1 3 16 2 2" xfId="5060" xr:uid="{B714D031-E15E-44D8-AAA8-00353322CADE}"/>
    <cellStyle name="20% - Accent1 3 16 3" xfId="5061" xr:uid="{CFB72DA2-5349-433F-8A63-A34F632FC770}"/>
    <cellStyle name="20% - Accent1 3 17" xfId="5062" xr:uid="{07E64A05-C3BA-42AE-B902-2F5AEDF28787}"/>
    <cellStyle name="20% - Accent1 3 17 2" xfId="5063" xr:uid="{CEA3ED8B-4236-4A56-A646-0311E23D0E6C}"/>
    <cellStyle name="20% - Accent1 3 18" xfId="5064" xr:uid="{D2CDA816-2F7F-4852-9B5F-3BF8055C232C}"/>
    <cellStyle name="20% - Accent1 3 18 2" xfId="5065" xr:uid="{01726704-4C33-42BB-BD17-A6FC2B813A71}"/>
    <cellStyle name="20% - Accent1 3 19" xfId="5066" xr:uid="{78965072-FE44-4D6E-8DD0-D68F40713186}"/>
    <cellStyle name="20% - Accent1 3 2" xfId="72" xr:uid="{BE28C529-B291-412A-BEED-E254BFD45688}"/>
    <cellStyle name="20% - Accent1 3 2 2" xfId="73" xr:uid="{689D4243-5DA7-43A9-924B-367920E3798D}"/>
    <cellStyle name="20% - Accent1 3 2 2 2" xfId="5067" xr:uid="{E0F1B3C2-D23B-47E2-8AC8-49D8E7B8F4F0}"/>
    <cellStyle name="20% - Accent1 3 2 2 2 2" xfId="5068" xr:uid="{0C1463C5-E362-4B0E-8F52-6605564E7AF2}"/>
    <cellStyle name="20% - Accent1 3 2 2 3" xfId="5069" xr:uid="{086D626F-A8A6-4DB3-9FC1-00E2B6B217B8}"/>
    <cellStyle name="20% - Accent1 3 2 2 4" xfId="5070" xr:uid="{77FBF6C2-C8BF-4C09-A565-79DC950EE76F}"/>
    <cellStyle name="20% - Accent1 3 2 3" xfId="5071" xr:uid="{8B09EC1B-FC7D-4026-ADFB-6663FDC5699A}"/>
    <cellStyle name="20% - Accent1 3 2 3 2" xfId="5072" xr:uid="{61715DB5-705A-410B-8328-81D71A8B31D6}"/>
    <cellStyle name="20% - Accent1 3 2 4" xfId="5073" xr:uid="{E4CA419E-A2FB-46A4-8C17-17B48BCB2BF4}"/>
    <cellStyle name="20% - Accent1 3 2 4 2" xfId="5074" xr:uid="{34EF984C-F11B-4EA2-83ED-23A0D694F8CF}"/>
    <cellStyle name="20% - Accent1 3 2 5" xfId="5075" xr:uid="{1CC7F21A-EE87-428B-AD7A-A623CDDDDF5C}"/>
    <cellStyle name="20% - Accent1 3 20" xfId="5076" xr:uid="{EC7B0957-0EC7-4ADF-BA0B-26400116A3D3}"/>
    <cellStyle name="20% - Accent1 3 21" xfId="5077" xr:uid="{3F5372DC-7C5E-4D74-BD12-C2CDB4992140}"/>
    <cellStyle name="20% - Accent1 3 22" xfId="5078" xr:uid="{4958497F-9BFA-47D5-842E-2B74967BCDFA}"/>
    <cellStyle name="20% - Accent1 3 23" xfId="5079" xr:uid="{D8378E23-7A9D-429F-8946-F22F6D83ECC8}"/>
    <cellStyle name="20% - Accent1 3 24" xfId="5080" xr:uid="{CEE5A0A9-A921-43C3-A569-F83A05F1489C}"/>
    <cellStyle name="20% - Accent1 3 25" xfId="5081" xr:uid="{9E883314-86EA-4800-9844-8758C6D4C2EA}"/>
    <cellStyle name="20% - Accent1 3 26" xfId="5082" xr:uid="{564E6415-F79C-4A3C-AFFE-2B6B175D22EF}"/>
    <cellStyle name="20% - Accent1 3 27" xfId="5083" xr:uid="{51C7D58C-8BA9-43BC-8A48-8E4929A6CEEC}"/>
    <cellStyle name="20% - Accent1 3 28" xfId="5084" xr:uid="{8A8BB0B3-EA13-45EE-BEA7-8E5DFC4C6CBA}"/>
    <cellStyle name="20% - Accent1 3 29" xfId="5085" xr:uid="{79F2CCE3-6D6A-442E-9EFF-2E02CBBD92A1}"/>
    <cellStyle name="20% - Accent1 3 3" xfId="74" xr:uid="{29BC6125-5814-42B9-8A68-14DDC8F00B00}"/>
    <cellStyle name="20% - Accent1 3 3 2" xfId="5086" xr:uid="{2A640FE7-6B57-41DE-8B4F-F44BEA910E3D}"/>
    <cellStyle name="20% - Accent1 3 3 2 2" xfId="5087" xr:uid="{7EBACE2F-86D7-4988-ABF6-11415D280EB9}"/>
    <cellStyle name="20% - Accent1 3 3 2 2 2" xfId="5088" xr:uid="{CBDEF7CE-77EC-48C9-B12F-582499C4BC89}"/>
    <cellStyle name="20% - Accent1 3 3 2 3" xfId="5089" xr:uid="{7C5EC719-E07E-400C-86AF-6DE1102E5CB1}"/>
    <cellStyle name="20% - Accent1 3 3 3" xfId="5090" xr:uid="{AEC2B91D-9833-47DE-89AC-51F7E0C94A3A}"/>
    <cellStyle name="20% - Accent1 3 3 3 2" xfId="5091" xr:uid="{E7A9CF56-84D3-45BA-AB35-199593E33055}"/>
    <cellStyle name="20% - Accent1 3 3 4" xfId="5092" xr:uid="{B864D0CF-04DA-46D3-AE5F-AAA9CD5785BA}"/>
    <cellStyle name="20% - Accent1 3 3 4 2" xfId="5093" xr:uid="{CC977DE8-6C2A-43F5-94F7-A8F9245390B2}"/>
    <cellStyle name="20% - Accent1 3 3 5" xfId="5094" xr:uid="{C1611674-ECE1-4A5E-8AAD-D53FDC3AFB67}"/>
    <cellStyle name="20% - Accent1 3 3 6" xfId="5095" xr:uid="{08A258EC-0F14-4923-8926-A7F42B7E49CC}"/>
    <cellStyle name="20% - Accent1 3 4" xfId="75" xr:uid="{7D092032-C19D-4C83-8E4D-2B89B675AEBA}"/>
    <cellStyle name="20% - Accent1 3 4 2" xfId="5096" xr:uid="{DAA878B2-ADF1-442D-AF42-A54D8C523BD8}"/>
    <cellStyle name="20% - Accent1 3 4 2 2" xfId="5097" xr:uid="{8EC40A08-C0B9-4DC7-8A8A-71B67A662AD9}"/>
    <cellStyle name="20% - Accent1 3 4 2 2 2" xfId="5098" xr:uid="{40B904E7-56DD-4170-A0A4-1C0C16177769}"/>
    <cellStyle name="20% - Accent1 3 4 2 3" xfId="5099" xr:uid="{17C78643-4A25-4208-9EE5-C043E52D2741}"/>
    <cellStyle name="20% - Accent1 3 4 3" xfId="5100" xr:uid="{40E73003-3447-4924-A255-70968C928D74}"/>
    <cellStyle name="20% - Accent1 3 4 3 2" xfId="5101" xr:uid="{C1C4D3C2-FA74-48BA-B668-72315F8BE252}"/>
    <cellStyle name="20% - Accent1 3 4 4" xfId="5102" xr:uid="{75E4A543-FE12-4B7C-9B0B-319EA0279A20}"/>
    <cellStyle name="20% - Accent1 3 4 4 2" xfId="5103" xr:uid="{B4F288F4-8349-43BA-B913-9B56E541C39A}"/>
    <cellStyle name="20% - Accent1 3 4 5" xfId="5104" xr:uid="{F4B8AAAD-516F-43B9-827B-A7112B7C56DB}"/>
    <cellStyle name="20% - Accent1 3 4 6" xfId="5105" xr:uid="{4F1DC790-5A5F-4A25-8E22-34C97305F785}"/>
    <cellStyle name="20% - Accent1 3 5" xfId="76" xr:uid="{9BF5AFB9-30B8-40B7-959D-767A726FFDDD}"/>
    <cellStyle name="20% - Accent1 3 5 2" xfId="5106" xr:uid="{7C6D8663-1B17-4154-976A-BD8BEF254A21}"/>
    <cellStyle name="20% - Accent1 3 5 2 2" xfId="5107" xr:uid="{151F479D-6153-4B44-AABE-7FAC647CE9E5}"/>
    <cellStyle name="20% - Accent1 3 5 2 2 2" xfId="5108" xr:uid="{E8CA8928-BE17-4F45-80E1-52BAC7B878A5}"/>
    <cellStyle name="20% - Accent1 3 5 2 3" xfId="5109" xr:uid="{3AB2DA8B-9F31-4E20-B0E9-68D69D643929}"/>
    <cellStyle name="20% - Accent1 3 5 3" xfId="5110" xr:uid="{8A8A57AD-3FE9-44A4-AC93-73DE46B44E31}"/>
    <cellStyle name="20% - Accent1 3 5 3 2" xfId="5111" xr:uid="{C0F47BDE-E708-4698-9964-1E192A858A17}"/>
    <cellStyle name="20% - Accent1 3 5 4" xfId="5112" xr:uid="{9932F7AF-CA72-4627-9334-85BF9F43BC37}"/>
    <cellStyle name="20% - Accent1 3 5 4 2" xfId="5113" xr:uid="{D6914321-5535-4FAB-8F54-BAD96511A4C8}"/>
    <cellStyle name="20% - Accent1 3 5 5" xfId="5114" xr:uid="{8060BCF1-1983-4C6A-8D2A-CEB562784ED2}"/>
    <cellStyle name="20% - Accent1 3 5 6" xfId="5115" xr:uid="{BC4C16BA-747F-4BD8-A084-6A47997CEC69}"/>
    <cellStyle name="20% - Accent1 3 6" xfId="77" xr:uid="{F3585D2D-49CE-4AE1-B0E8-26E67FB1E55A}"/>
    <cellStyle name="20% - Accent1 3 6 2" xfId="5116" xr:uid="{03751428-083C-4460-AD7D-98D2FCFC5D81}"/>
    <cellStyle name="20% - Accent1 3 6 2 2" xfId="5117" xr:uid="{594CBCF4-38BE-4C5C-BC92-02F1A0637F87}"/>
    <cellStyle name="20% - Accent1 3 6 2 2 2" xfId="5118" xr:uid="{211F7746-3F81-458A-9200-5DD8B711CF68}"/>
    <cellStyle name="20% - Accent1 3 6 2 3" xfId="5119" xr:uid="{EE1215E1-D21A-4C5D-92AA-83D6010CBD2E}"/>
    <cellStyle name="20% - Accent1 3 6 3" xfId="5120" xr:uid="{4EE6FEAF-6678-49F0-8B84-DB0365729AF0}"/>
    <cellStyle name="20% - Accent1 3 6 3 2" xfId="5121" xr:uid="{0C1EB15E-EFB7-4AD3-B7D6-05C76C731B7F}"/>
    <cellStyle name="20% - Accent1 3 6 4" xfId="5122" xr:uid="{BCE828E3-8435-4166-810A-84395F481156}"/>
    <cellStyle name="20% - Accent1 3 6 4 2" xfId="5123" xr:uid="{C09A03EC-C52F-4539-B305-41ED50086AA4}"/>
    <cellStyle name="20% - Accent1 3 6 5" xfId="5124" xr:uid="{1E6AB733-EF1F-4AFF-B204-EA95FC1E2EC1}"/>
    <cellStyle name="20% - Accent1 3 6 6" xfId="5125" xr:uid="{6A53127A-CF8E-4C3A-B4CB-2D19C2266F16}"/>
    <cellStyle name="20% - Accent1 3 7" xfId="78" xr:uid="{0C82D6E2-AE7C-4831-BE71-40852C7CDA9B}"/>
    <cellStyle name="20% - Accent1 3 7 2" xfId="5126" xr:uid="{49A7474D-90B1-4676-B4A7-C8254C08955B}"/>
    <cellStyle name="20% - Accent1 3 7 2 2" xfId="5127" xr:uid="{AEEAED5C-8776-434A-99DE-CB8398775051}"/>
    <cellStyle name="20% - Accent1 3 7 2 2 2" xfId="5128" xr:uid="{8B2BBD1C-8567-4A98-9E98-ED8CEB06D017}"/>
    <cellStyle name="20% - Accent1 3 7 2 3" xfId="5129" xr:uid="{BBF88391-93C8-4F4E-A908-5278301B4507}"/>
    <cellStyle name="20% - Accent1 3 7 3" xfId="5130" xr:uid="{9EA41DD8-B003-4BEA-86A6-49C7C75D8638}"/>
    <cellStyle name="20% - Accent1 3 7 3 2" xfId="5131" xr:uid="{CD8B2804-7E06-4A11-93D6-C33D5A8505CE}"/>
    <cellStyle name="20% - Accent1 3 7 4" xfId="5132" xr:uid="{8615A75A-0F7A-4A42-8032-94FF8B89F64A}"/>
    <cellStyle name="20% - Accent1 3 7 4 2" xfId="5133" xr:uid="{62D73CB0-2997-42A4-9D53-4FE4DDFF6791}"/>
    <cellStyle name="20% - Accent1 3 7 5" xfId="5134" xr:uid="{07189630-A13C-4CCD-938E-15A7462A511A}"/>
    <cellStyle name="20% - Accent1 3 7 6" xfId="5135" xr:uid="{5DFC77B5-C845-49EC-8D91-9DF6D2B3037D}"/>
    <cellStyle name="20% - Accent1 3 8" xfId="79" xr:uid="{921DD9CD-31B4-4C82-9DD6-AB02347BF935}"/>
    <cellStyle name="20% - Accent1 3 8 2" xfId="5136" xr:uid="{1BE27524-1C01-4881-8B41-6D1FA8FB4036}"/>
    <cellStyle name="20% - Accent1 3 8 2 2" xfId="5137" xr:uid="{64A85761-BA58-435C-AB83-E2EACBC0E4A6}"/>
    <cellStyle name="20% - Accent1 3 8 2 2 2" xfId="5138" xr:uid="{25813B6C-E778-4DE9-8B3E-6C8FB84DCABA}"/>
    <cellStyle name="20% - Accent1 3 8 2 3" xfId="5139" xr:uid="{A8ABA2FE-4C41-4601-BA2E-C04B83B1EDB7}"/>
    <cellStyle name="20% - Accent1 3 8 3" xfId="5140" xr:uid="{857D0E45-20D9-4CB4-85E8-B170FEBC89EF}"/>
    <cellStyle name="20% - Accent1 3 8 3 2" xfId="5141" xr:uid="{84D7EE4F-FE55-41BF-89CD-C74F328A5BBB}"/>
    <cellStyle name="20% - Accent1 3 8 4" xfId="5142" xr:uid="{8246F66F-583E-466B-8F91-1DF851874779}"/>
    <cellStyle name="20% - Accent1 3 8 4 2" xfId="5143" xr:uid="{AC365E3B-717B-4EC5-ADF7-DBC27EE57ECB}"/>
    <cellStyle name="20% - Accent1 3 8 5" xfId="5144" xr:uid="{5958C566-75D8-465B-BE3C-2137CDF21937}"/>
    <cellStyle name="20% - Accent1 3 8 6" xfId="5145" xr:uid="{436E335E-ECDA-4C23-B9F5-2C6653B728AB}"/>
    <cellStyle name="20% - Accent1 3 9" xfId="5146" xr:uid="{2A3B8798-94F9-452C-A081-56EB2F68C012}"/>
    <cellStyle name="20% - Accent1 3 9 2" xfId="5147" xr:uid="{758EC278-8483-4F5E-8F04-69E200BA03C9}"/>
    <cellStyle name="20% - Accent1 3 9 2 2" xfId="5148" xr:uid="{AC402336-F2A7-4184-BBF3-6AD424A57DD4}"/>
    <cellStyle name="20% - Accent1 3 9 2 2 2" xfId="5149" xr:uid="{153C086A-0C37-486D-BE67-2EF327C4A88E}"/>
    <cellStyle name="20% - Accent1 3 9 2 3" xfId="5150" xr:uid="{60FB5E21-2A5C-41E5-8B52-D347321192FB}"/>
    <cellStyle name="20% - Accent1 3 9 3" xfId="5151" xr:uid="{49CD8424-1D7F-4D7F-98D7-70B46557CECA}"/>
    <cellStyle name="20% - Accent1 3 9 3 2" xfId="5152" xr:uid="{249FC0AB-5A41-403E-ABC4-6B20A19D3B60}"/>
    <cellStyle name="20% - Accent1 3 9 4" xfId="5153" xr:uid="{82640D99-4D8B-4948-8D77-DD8D0CB4E9F9}"/>
    <cellStyle name="20% - Accent1 3 9 4 2" xfId="5154" xr:uid="{C3AED4D1-AD62-4A74-A95B-C8DAF9487456}"/>
    <cellStyle name="20% - Accent1 3 9 5" xfId="5155" xr:uid="{00353C8D-CBDC-465F-914B-4DF7D1061581}"/>
    <cellStyle name="20% - Accent1 4" xfId="80" xr:uid="{65D3D2C4-2E21-4DB7-BE3E-DD0BC80A3F8A}"/>
    <cellStyle name="20% - Accent1 4 10" xfId="5156" xr:uid="{169BA790-7EF1-4EF9-A938-BB492ED41A20}"/>
    <cellStyle name="20% - Accent1 4 10 2" xfId="5157" xr:uid="{45A61369-33A7-4C1E-9B79-F474564223E3}"/>
    <cellStyle name="20% - Accent1 4 10 2 2" xfId="5158" xr:uid="{6F034DF0-4F5F-48F8-BD9D-3CE758DBD575}"/>
    <cellStyle name="20% - Accent1 4 10 2 2 2" xfId="5159" xr:uid="{8A5725D2-7D37-4ECE-B7CC-EC69084A694F}"/>
    <cellStyle name="20% - Accent1 4 10 2 3" xfId="5160" xr:uid="{7AA4E560-D732-48B9-9908-566471CAEE8D}"/>
    <cellStyle name="20% - Accent1 4 10 3" xfId="5161" xr:uid="{5A07DB11-B628-49B9-8A0F-6EACB267EB6D}"/>
    <cellStyle name="20% - Accent1 4 10 3 2" xfId="5162" xr:uid="{AF4592FD-C9BE-436F-A909-1BC4A20EAB4F}"/>
    <cellStyle name="20% - Accent1 4 10 4" xfId="5163" xr:uid="{27381B65-FF87-4303-943A-314B9E74EB34}"/>
    <cellStyle name="20% - Accent1 4 10 4 2" xfId="5164" xr:uid="{8A73731C-1525-46B8-B9FC-E9D3AF31498A}"/>
    <cellStyle name="20% - Accent1 4 10 5" xfId="5165" xr:uid="{931AD2C0-63BF-43BD-A1F3-E305E7C90B96}"/>
    <cellStyle name="20% - Accent1 4 11" xfId="5166" xr:uid="{75E651E7-B1B4-4C5E-8824-1E8447354FDB}"/>
    <cellStyle name="20% - Accent1 4 11 2" xfId="5167" xr:uid="{403F94B5-9F69-4743-A929-070B7F1235F6}"/>
    <cellStyle name="20% - Accent1 4 11 2 2" xfId="5168" xr:uid="{C8290DEE-C5A2-4A4F-BE6A-3864FDAAE0D2}"/>
    <cellStyle name="20% - Accent1 4 11 2 2 2" xfId="5169" xr:uid="{067B4442-C6A6-4460-95ED-F5E1BB9388F4}"/>
    <cellStyle name="20% - Accent1 4 11 2 3" xfId="5170" xr:uid="{D5680C58-6D68-4854-8DC7-D6B3DF91302C}"/>
    <cellStyle name="20% - Accent1 4 11 3" xfId="5171" xr:uid="{A0754B10-63C4-405C-B06A-905087945B1C}"/>
    <cellStyle name="20% - Accent1 4 11 3 2" xfId="5172" xr:uid="{97B61124-E3AC-4427-9001-2CDBF0EA7CF3}"/>
    <cellStyle name="20% - Accent1 4 11 4" xfId="5173" xr:uid="{157C7830-15C6-4D43-9C1A-1CAB9959AFF6}"/>
    <cellStyle name="20% - Accent1 4 11 4 2" xfId="5174" xr:uid="{9769C67E-1090-4DE0-8036-6C48CA601C72}"/>
    <cellStyle name="20% - Accent1 4 11 5" xfId="5175" xr:uid="{1D5F341B-D518-4A18-AAAE-D09597F16BCB}"/>
    <cellStyle name="20% - Accent1 4 12" xfId="5176" xr:uid="{1054FE42-3AEC-4ABC-A697-07F20CA3CFBD}"/>
    <cellStyle name="20% - Accent1 4 12 2" xfId="5177" xr:uid="{16E380EE-CDB7-452E-8826-9B3A2EF8653B}"/>
    <cellStyle name="20% - Accent1 4 12 2 2" xfId="5178" xr:uid="{91AF3FAD-FEF8-4E9C-B158-554263A6FB8F}"/>
    <cellStyle name="20% - Accent1 4 12 2 2 2" xfId="5179" xr:uid="{525D8DEB-13E4-4F08-B89C-04B2E658194F}"/>
    <cellStyle name="20% - Accent1 4 12 2 3" xfId="5180" xr:uid="{B05163C0-DE25-4BDC-ADC0-18A3B275FAD2}"/>
    <cellStyle name="20% - Accent1 4 12 3" xfId="5181" xr:uid="{76F12857-B72D-4FBD-BF03-5C0464B5A44D}"/>
    <cellStyle name="20% - Accent1 4 12 3 2" xfId="5182" xr:uid="{51B4A529-08F3-4B4D-B5E0-5D43FD6A6699}"/>
    <cellStyle name="20% - Accent1 4 12 4" xfId="5183" xr:uid="{04CAAB28-F188-4DD2-8DA9-97A4943ADB13}"/>
    <cellStyle name="20% - Accent1 4 12 4 2" xfId="5184" xr:uid="{0D4EAB36-DBD2-4CCA-99FB-61EFE6D4478A}"/>
    <cellStyle name="20% - Accent1 4 12 5" xfId="5185" xr:uid="{3B31FEF2-C108-4B5E-92C6-03CB283C1176}"/>
    <cellStyle name="20% - Accent1 4 13" xfId="5186" xr:uid="{5432D3F4-33A1-45FD-AE93-14E8DD2D2785}"/>
    <cellStyle name="20% - Accent1 4 13 2" xfId="5187" xr:uid="{6C19290C-588D-413A-8370-D18F4CC8E2B7}"/>
    <cellStyle name="20% - Accent1 4 13 2 2" xfId="5188" xr:uid="{BD3EED1D-EA45-4CE1-8FEC-A5104171D82D}"/>
    <cellStyle name="20% - Accent1 4 13 2 2 2" xfId="5189" xr:uid="{327656C5-4B3F-4394-BA7F-731BAD6ACE0B}"/>
    <cellStyle name="20% - Accent1 4 13 2 3" xfId="5190" xr:uid="{4D510778-DA41-4849-9B6C-E38A0F9439F8}"/>
    <cellStyle name="20% - Accent1 4 13 3" xfId="5191" xr:uid="{EBA3F3B4-7126-4567-A595-F458288BF404}"/>
    <cellStyle name="20% - Accent1 4 13 3 2" xfId="5192" xr:uid="{E37D6D6E-CDE3-451E-BD4C-EBC1C025048B}"/>
    <cellStyle name="20% - Accent1 4 13 4" xfId="5193" xr:uid="{47BC1127-72AC-4FFB-B0CB-918A91461128}"/>
    <cellStyle name="20% - Accent1 4 13 4 2" xfId="5194" xr:uid="{BA0B6E76-DFC2-42E4-9550-8560C306DFED}"/>
    <cellStyle name="20% - Accent1 4 13 5" xfId="5195" xr:uid="{A24A7B31-4A05-453F-9ACD-EA6E0003581C}"/>
    <cellStyle name="20% - Accent1 4 14" xfId="5196" xr:uid="{EC35CC74-A70D-45B8-9E3E-3AEBF8979F31}"/>
    <cellStyle name="20% - Accent1 4 14 2" xfId="5197" xr:uid="{9F335188-B52B-49DE-BF53-5DF3B39453DC}"/>
    <cellStyle name="20% - Accent1 4 14 2 2" xfId="5198" xr:uid="{FD7BEDDE-E2EC-4ED3-843C-F2A881AB1185}"/>
    <cellStyle name="20% - Accent1 4 14 2 2 2" xfId="5199" xr:uid="{0335BFB3-8E0F-4EC3-9EA4-3E50FA39F50C}"/>
    <cellStyle name="20% - Accent1 4 14 2 3" xfId="5200" xr:uid="{AEB894DB-F168-4AA8-A647-A257B1CDA5C5}"/>
    <cellStyle name="20% - Accent1 4 14 3" xfId="5201" xr:uid="{2B5501CC-2721-46CF-8EBC-699DA3F9454E}"/>
    <cellStyle name="20% - Accent1 4 14 3 2" xfId="5202" xr:uid="{979510D9-617F-4508-BB96-7890D61E9CF4}"/>
    <cellStyle name="20% - Accent1 4 14 4" xfId="5203" xr:uid="{C72A33F8-A6FE-4B0B-B92C-C81140BB7058}"/>
    <cellStyle name="20% - Accent1 4 14 4 2" xfId="5204" xr:uid="{53BA04A6-66A6-4C37-B99E-01909467C16A}"/>
    <cellStyle name="20% - Accent1 4 14 5" xfId="5205" xr:uid="{A52ED482-E88D-47D1-A687-9F26D5C94039}"/>
    <cellStyle name="20% - Accent1 4 15" xfId="5206" xr:uid="{A565FD19-9000-48EA-A516-53C2AE269DA7}"/>
    <cellStyle name="20% - Accent1 4 15 2" xfId="5207" xr:uid="{8FFEB741-8CE8-469C-823C-4793C4002EA7}"/>
    <cellStyle name="20% - Accent1 4 15 2 2" xfId="5208" xr:uid="{2806879E-1BAF-4E84-A121-39ACEEE8D0F7}"/>
    <cellStyle name="20% - Accent1 4 15 2 2 2" xfId="5209" xr:uid="{1A74D3EF-17E8-47C3-B60E-88FF03A95372}"/>
    <cellStyle name="20% - Accent1 4 15 2 3" xfId="5210" xr:uid="{F2CBBA02-3188-40A6-8A12-6F7E2F00DBA2}"/>
    <cellStyle name="20% - Accent1 4 15 3" xfId="5211" xr:uid="{B2A19BE6-1A08-4AD7-87A6-B06E254CEC9E}"/>
    <cellStyle name="20% - Accent1 4 15 3 2" xfId="5212" xr:uid="{27637B99-2F98-4BE7-8E5F-26DB3845320C}"/>
    <cellStyle name="20% - Accent1 4 15 4" xfId="5213" xr:uid="{7291B042-F757-421A-94D6-0E931DA7553A}"/>
    <cellStyle name="20% - Accent1 4 15 4 2" xfId="5214" xr:uid="{05410A17-5B5C-40BC-ADE7-3855C5602946}"/>
    <cellStyle name="20% - Accent1 4 15 5" xfId="5215" xr:uid="{521C8844-8B12-45D2-94F2-22814B6D1DC9}"/>
    <cellStyle name="20% - Accent1 4 16" xfId="5216" xr:uid="{F1745947-2797-4CBD-A5EA-30B57227C2A8}"/>
    <cellStyle name="20% - Accent1 4 16 2" xfId="5217" xr:uid="{B983791C-7751-4040-B9C1-5BC79C3CAB8E}"/>
    <cellStyle name="20% - Accent1 4 16 2 2" xfId="5218" xr:uid="{C6237785-37ED-4B9D-8598-57461910D2ED}"/>
    <cellStyle name="20% - Accent1 4 16 3" xfId="5219" xr:uid="{107BA9DC-9399-4618-863C-0CDDADEE8EBD}"/>
    <cellStyle name="20% - Accent1 4 17" xfId="5220" xr:uid="{9267DDC9-7D8E-48AB-9668-D8CD28D0D1A0}"/>
    <cellStyle name="20% - Accent1 4 17 2" xfId="5221" xr:uid="{3098D0BB-2C80-4188-9DAD-021DC76E0AD9}"/>
    <cellStyle name="20% - Accent1 4 18" xfId="5222" xr:uid="{7562B8BB-1F83-4576-9D82-4790C2D9C343}"/>
    <cellStyle name="20% - Accent1 4 18 2" xfId="5223" xr:uid="{8F4BCE1B-51A4-47F0-92D2-1337A77FA5E3}"/>
    <cellStyle name="20% - Accent1 4 19" xfId="5224" xr:uid="{BD4F7562-5D83-4E1F-B3A0-D071BF271E2E}"/>
    <cellStyle name="20% - Accent1 4 2" xfId="81" xr:uid="{35D575C8-208E-4FC4-9B50-BD37F84ACE9D}"/>
    <cellStyle name="20% - Accent1 4 2 2" xfId="82" xr:uid="{6FDE3733-6F1F-4F3D-A7B1-90964BAE8749}"/>
    <cellStyle name="20% - Accent1 4 2 2 2" xfId="5225" xr:uid="{8F19968B-1CE2-4BBE-B5E6-865960B0EDFE}"/>
    <cellStyle name="20% - Accent1 4 2 2 2 2" xfId="5226" xr:uid="{D0676AD5-F3B6-4224-A2BB-8DE44CA1D7D4}"/>
    <cellStyle name="20% - Accent1 4 2 2 3" xfId="5227" xr:uid="{C4B8C462-47CC-4BC3-8518-C1C05990BAD6}"/>
    <cellStyle name="20% - Accent1 4 2 2 4" xfId="5228" xr:uid="{85B3B60E-4423-489F-8407-A2212F53F9D2}"/>
    <cellStyle name="20% - Accent1 4 2 3" xfId="5229" xr:uid="{B9826418-5F44-48B9-9D71-C4EA85813E8F}"/>
    <cellStyle name="20% - Accent1 4 2 3 2" xfId="5230" xr:uid="{4DE06C94-9D22-4964-BC14-4BE118E02EEC}"/>
    <cellStyle name="20% - Accent1 4 2 4" xfId="5231" xr:uid="{1579EA41-D2E3-4F7E-BC67-80DFA0A01EBA}"/>
    <cellStyle name="20% - Accent1 4 2 4 2" xfId="5232" xr:uid="{6BDF6912-8268-483B-88AE-9576BC9EA7FE}"/>
    <cellStyle name="20% - Accent1 4 2 5" xfId="5233" xr:uid="{E4F0385E-5723-41C7-9E51-A26BE66F0D01}"/>
    <cellStyle name="20% - Accent1 4 20" xfId="5234" xr:uid="{F113F44F-4DAB-4D73-A2BA-F28082DDDF7F}"/>
    <cellStyle name="20% - Accent1 4 21" xfId="5235" xr:uid="{4182C41A-259F-4ADE-84BC-93AC1C7954DD}"/>
    <cellStyle name="20% - Accent1 4 22" xfId="5236" xr:uid="{92736F5A-D075-4587-9FEE-E4D32CFFA9C9}"/>
    <cellStyle name="20% - Accent1 4 23" xfId="5237" xr:uid="{E07DF1E0-F542-49F1-8120-FDF4F8CD2851}"/>
    <cellStyle name="20% - Accent1 4 24" xfId="5238" xr:uid="{6C778298-9298-44B2-A807-6B27125BD5F2}"/>
    <cellStyle name="20% - Accent1 4 25" xfId="5239" xr:uid="{B14454D9-A270-4BAD-9D4A-B854D3302FD6}"/>
    <cellStyle name="20% - Accent1 4 26" xfId="5240" xr:uid="{8895D565-F2C7-4ADF-AEC7-0609A661666B}"/>
    <cellStyle name="20% - Accent1 4 27" xfId="5241" xr:uid="{E902F659-602F-4599-9E39-E492FA18D5AA}"/>
    <cellStyle name="20% - Accent1 4 28" xfId="5242" xr:uid="{18A4D1E8-7004-45A9-B224-1CBD067F1406}"/>
    <cellStyle name="20% - Accent1 4 29" xfId="5243" xr:uid="{22DEDFA6-A105-4D7D-B560-A4EC7BE6591A}"/>
    <cellStyle name="20% - Accent1 4 3" xfId="83" xr:uid="{A259FD1F-90AD-403A-BC93-0FD99CDF50DF}"/>
    <cellStyle name="20% - Accent1 4 3 2" xfId="5244" xr:uid="{E97980EC-9545-44CD-8301-FB789858C33C}"/>
    <cellStyle name="20% - Accent1 4 3 2 2" xfId="5245" xr:uid="{D3372A31-8863-442D-AE51-BF9EA3A9E76F}"/>
    <cellStyle name="20% - Accent1 4 3 2 2 2" xfId="5246" xr:uid="{9784D80C-C791-498A-8A9B-31A1DAFDB1EB}"/>
    <cellStyle name="20% - Accent1 4 3 2 3" xfId="5247" xr:uid="{666F4C79-F4BC-40E4-A8E1-62FBB1C87C65}"/>
    <cellStyle name="20% - Accent1 4 3 3" xfId="5248" xr:uid="{1373DBF5-94CE-4B94-A8A3-67070D4373C1}"/>
    <cellStyle name="20% - Accent1 4 3 3 2" xfId="5249" xr:uid="{E1B6EDC7-EFA0-4480-8F11-91D5E623763F}"/>
    <cellStyle name="20% - Accent1 4 3 4" xfId="5250" xr:uid="{1CEAEB9B-7781-41EE-93BC-65DB52EABB8F}"/>
    <cellStyle name="20% - Accent1 4 3 4 2" xfId="5251" xr:uid="{22139CC2-F824-458B-B9E8-C2E3F7253160}"/>
    <cellStyle name="20% - Accent1 4 3 5" xfId="5252" xr:uid="{DD7028E4-0E6A-4041-BF45-432EFDF54128}"/>
    <cellStyle name="20% - Accent1 4 3 6" xfId="5253" xr:uid="{67D7C829-F234-4819-8C6C-6E2C8575A6C6}"/>
    <cellStyle name="20% - Accent1 4 4" xfId="84" xr:uid="{B06B32F5-93F2-4683-A9C7-3147B0324E9C}"/>
    <cellStyle name="20% - Accent1 4 4 2" xfId="5254" xr:uid="{AEADDEE4-CC2A-4653-9335-C30497C6A40E}"/>
    <cellStyle name="20% - Accent1 4 4 2 2" xfId="5255" xr:uid="{D4908FCA-7C7F-484D-AE18-004A7B9176F8}"/>
    <cellStyle name="20% - Accent1 4 4 2 2 2" xfId="5256" xr:uid="{5AC03583-813A-4C74-A5E5-F3E296C17337}"/>
    <cellStyle name="20% - Accent1 4 4 2 3" xfId="5257" xr:uid="{E54F3969-36D4-4E57-9256-06DBE1D45130}"/>
    <cellStyle name="20% - Accent1 4 4 3" xfId="5258" xr:uid="{819A69D1-191A-4C16-88F4-12A53F04C220}"/>
    <cellStyle name="20% - Accent1 4 4 3 2" xfId="5259" xr:uid="{D8048956-435B-4C49-9900-AA444A755434}"/>
    <cellStyle name="20% - Accent1 4 4 4" xfId="5260" xr:uid="{70343C89-9B1C-4E1B-BC63-0A14A5F96844}"/>
    <cellStyle name="20% - Accent1 4 4 4 2" xfId="5261" xr:uid="{A1D25661-1A62-41F2-97E0-8DEABB9EC286}"/>
    <cellStyle name="20% - Accent1 4 4 5" xfId="5262" xr:uid="{26BF4BBB-FC27-46BA-8D9C-96FD70237DC6}"/>
    <cellStyle name="20% - Accent1 4 4 6" xfId="5263" xr:uid="{ED605F96-DA3C-4CEF-B2B7-236DB21966AB}"/>
    <cellStyle name="20% - Accent1 4 5" xfId="85" xr:uid="{2EFCE840-CB33-452E-BE32-84384ABA29E3}"/>
    <cellStyle name="20% - Accent1 4 5 2" xfId="5264" xr:uid="{5F1081CD-074B-488E-A58D-D22567C1F7EA}"/>
    <cellStyle name="20% - Accent1 4 5 2 2" xfId="5265" xr:uid="{C4584295-38FC-4AFA-A757-D948721601E4}"/>
    <cellStyle name="20% - Accent1 4 5 2 2 2" xfId="5266" xr:uid="{33E5149B-8411-40C2-A7C8-E6967B92D94E}"/>
    <cellStyle name="20% - Accent1 4 5 2 3" xfId="5267" xr:uid="{5347A839-7708-423C-B12F-172F267D1E1B}"/>
    <cellStyle name="20% - Accent1 4 5 3" xfId="5268" xr:uid="{81D18DC8-8E7F-45EC-93D2-D81C8779FA6E}"/>
    <cellStyle name="20% - Accent1 4 5 3 2" xfId="5269" xr:uid="{FA82B1CD-F53C-41E6-ADE2-44FC080DE043}"/>
    <cellStyle name="20% - Accent1 4 5 4" xfId="5270" xr:uid="{3D647344-FDE9-46A5-A90F-E8AAD56D82B1}"/>
    <cellStyle name="20% - Accent1 4 5 4 2" xfId="5271" xr:uid="{9AE775C9-316F-4652-BA5A-A5660786723E}"/>
    <cellStyle name="20% - Accent1 4 5 5" xfId="5272" xr:uid="{F02CE3B7-1046-48AF-9DE3-2FFA84ECF221}"/>
    <cellStyle name="20% - Accent1 4 5 6" xfId="5273" xr:uid="{372CC291-A432-46C0-A654-E8679731EC8C}"/>
    <cellStyle name="20% - Accent1 4 6" xfId="86" xr:uid="{E43E6546-4C1C-4683-BCA9-07DC7F24AFC3}"/>
    <cellStyle name="20% - Accent1 4 6 2" xfId="5274" xr:uid="{C3391356-64FA-407C-8D0E-04647CD0990E}"/>
    <cellStyle name="20% - Accent1 4 6 2 2" xfId="5275" xr:uid="{13FC1341-0E8E-4E14-A659-7E9864C77E8D}"/>
    <cellStyle name="20% - Accent1 4 6 2 2 2" xfId="5276" xr:uid="{EF1E2DD0-CEF5-42FF-8E6F-19C6443CE35F}"/>
    <cellStyle name="20% - Accent1 4 6 2 3" xfId="5277" xr:uid="{BC3B3707-3CFD-4374-9C49-123428421AC9}"/>
    <cellStyle name="20% - Accent1 4 6 3" xfId="5278" xr:uid="{B1A6F1E9-7A14-4860-B1FA-0F5643AAF887}"/>
    <cellStyle name="20% - Accent1 4 6 3 2" xfId="5279" xr:uid="{483A3168-AE62-4F50-ACF1-B6B903627D35}"/>
    <cellStyle name="20% - Accent1 4 6 4" xfId="5280" xr:uid="{D2050C97-DEC6-4533-92B6-59126B627B2C}"/>
    <cellStyle name="20% - Accent1 4 6 4 2" xfId="5281" xr:uid="{5087694E-0AF8-4323-B276-9CE770AE388D}"/>
    <cellStyle name="20% - Accent1 4 6 5" xfId="5282" xr:uid="{ED4E1904-88B5-451B-BE00-48EB38D4F15E}"/>
    <cellStyle name="20% - Accent1 4 6 6" xfId="5283" xr:uid="{467AC8F1-ACA7-41A7-BC2B-6576EA516624}"/>
    <cellStyle name="20% - Accent1 4 7" xfId="87" xr:uid="{CE92DD84-6259-4F1D-8E90-5A5DDD24733C}"/>
    <cellStyle name="20% - Accent1 4 7 2" xfId="5284" xr:uid="{92D3C7D3-C657-489C-B5F1-DB95A1787923}"/>
    <cellStyle name="20% - Accent1 4 7 2 2" xfId="5285" xr:uid="{7CBA3B99-FCC1-4592-B1AD-ED17D6C4C383}"/>
    <cellStyle name="20% - Accent1 4 7 2 2 2" xfId="5286" xr:uid="{ED4C0627-F982-47B8-9664-F18ECE410261}"/>
    <cellStyle name="20% - Accent1 4 7 2 3" xfId="5287" xr:uid="{8115B1AE-5984-47DD-AC48-FF512580309E}"/>
    <cellStyle name="20% - Accent1 4 7 3" xfId="5288" xr:uid="{CA1329AE-AF70-477D-B288-924F807DFF28}"/>
    <cellStyle name="20% - Accent1 4 7 3 2" xfId="5289" xr:uid="{0AA31847-5719-462A-BE57-F82AAF669FC5}"/>
    <cellStyle name="20% - Accent1 4 7 4" xfId="5290" xr:uid="{28DA4EEF-C00F-41BD-B324-82F7CB4AFFB4}"/>
    <cellStyle name="20% - Accent1 4 7 4 2" xfId="5291" xr:uid="{0F0EA5A5-D605-4EB0-BA0E-867C2FEFAF7B}"/>
    <cellStyle name="20% - Accent1 4 7 5" xfId="5292" xr:uid="{C9CDF56F-0ADC-471B-B30A-F44CEE476F12}"/>
    <cellStyle name="20% - Accent1 4 7 6" xfId="5293" xr:uid="{32678B9C-7EE6-4AB8-A380-9F7A748BF26A}"/>
    <cellStyle name="20% - Accent1 4 8" xfId="88" xr:uid="{96E4348F-0ED5-498F-86EB-DB3363F0FBE7}"/>
    <cellStyle name="20% - Accent1 4 8 2" xfId="5294" xr:uid="{978A2DD4-E705-4622-A99B-6A005A5871BD}"/>
    <cellStyle name="20% - Accent1 4 8 2 2" xfId="5295" xr:uid="{EFF9040C-642E-466A-AFC1-4E4B9435A529}"/>
    <cellStyle name="20% - Accent1 4 8 2 2 2" xfId="5296" xr:uid="{0907E639-1303-499A-B29A-E050A0D319C4}"/>
    <cellStyle name="20% - Accent1 4 8 2 3" xfId="5297" xr:uid="{CFF1E5BD-B811-465C-A3F4-A9AB6F1A465E}"/>
    <cellStyle name="20% - Accent1 4 8 3" xfId="5298" xr:uid="{0A37F1F9-6046-4AA8-801B-1237A8738E73}"/>
    <cellStyle name="20% - Accent1 4 8 3 2" xfId="5299" xr:uid="{EC714851-B161-4FBF-8153-9B629027EDDE}"/>
    <cellStyle name="20% - Accent1 4 8 4" xfId="5300" xr:uid="{E7D09A73-D416-40C3-8DA0-FFB6B96060B8}"/>
    <cellStyle name="20% - Accent1 4 8 4 2" xfId="5301" xr:uid="{58E901D3-1566-401F-A77B-90A1015C3D8A}"/>
    <cellStyle name="20% - Accent1 4 8 5" xfId="5302" xr:uid="{430D772C-A8FF-45D8-A32F-81A53854CDD0}"/>
    <cellStyle name="20% - Accent1 4 8 6" xfId="5303" xr:uid="{D5B03651-CCDD-4FB6-B058-75C30F0023EB}"/>
    <cellStyle name="20% - Accent1 4 9" xfId="5304" xr:uid="{43BBFEC7-445C-4429-98BC-268444F64471}"/>
    <cellStyle name="20% - Accent1 4 9 2" xfId="5305" xr:uid="{E7F643B6-0AC5-4B01-BF99-141CA74B109F}"/>
    <cellStyle name="20% - Accent1 4 9 2 2" xfId="5306" xr:uid="{D2BB1143-401E-47AA-8A2C-C02A8F3A2521}"/>
    <cellStyle name="20% - Accent1 4 9 2 2 2" xfId="5307" xr:uid="{4D016975-B05B-408A-8859-CA997E6B9B88}"/>
    <cellStyle name="20% - Accent1 4 9 2 3" xfId="5308" xr:uid="{F9BA543F-FC9B-48EC-9F4A-45A9A23A3B8D}"/>
    <cellStyle name="20% - Accent1 4 9 3" xfId="5309" xr:uid="{CBE8E9B5-45EC-48DF-A166-480A5956ABC5}"/>
    <cellStyle name="20% - Accent1 4 9 3 2" xfId="5310" xr:uid="{73419894-938C-45EB-A644-D07D4C5A8A6F}"/>
    <cellStyle name="20% - Accent1 4 9 4" xfId="5311" xr:uid="{9DFE0887-3DE0-4230-B93E-F827B89292B1}"/>
    <cellStyle name="20% - Accent1 4 9 4 2" xfId="5312" xr:uid="{F4962620-8918-4EA9-9B17-3BF6933CA463}"/>
    <cellStyle name="20% - Accent1 4 9 5" xfId="5313" xr:uid="{D491B6C0-B7E8-462B-8203-BA5D68436C42}"/>
    <cellStyle name="20% - Accent1 5" xfId="89" xr:uid="{328A7BFA-1039-4636-A7D9-5A9A57112B9E}"/>
    <cellStyle name="20% - Accent1 5 10" xfId="5314" xr:uid="{A1E95E1C-7A9A-44AB-918A-8063872026A1}"/>
    <cellStyle name="20% - Accent1 5 10 2" xfId="5315" xr:uid="{604640EF-35BF-43A9-A131-3172C51BD560}"/>
    <cellStyle name="20% - Accent1 5 10 2 2" xfId="5316" xr:uid="{E8D6C4E4-69F4-472A-B5A0-DD12130ACE02}"/>
    <cellStyle name="20% - Accent1 5 10 2 2 2" xfId="5317" xr:uid="{BA4102C6-3D64-4839-967B-ACE2B7CA2E5E}"/>
    <cellStyle name="20% - Accent1 5 10 2 3" xfId="5318" xr:uid="{346C5CFB-5714-4549-B4A4-9CDBC26C2E5E}"/>
    <cellStyle name="20% - Accent1 5 10 3" xfId="5319" xr:uid="{A8807FEA-015C-426B-992D-7E076D448124}"/>
    <cellStyle name="20% - Accent1 5 10 3 2" xfId="5320" xr:uid="{D8B8D352-35F1-4F6E-A0D7-8C436DC81975}"/>
    <cellStyle name="20% - Accent1 5 10 4" xfId="5321" xr:uid="{16268A58-0EC1-4B06-827D-7F16CC7574DC}"/>
    <cellStyle name="20% - Accent1 5 10 4 2" xfId="5322" xr:uid="{D25B075D-BB3B-493A-8BA8-426F22CD23A3}"/>
    <cellStyle name="20% - Accent1 5 10 5" xfId="5323" xr:uid="{53BBC87B-C201-4320-9E37-69CC86C9F056}"/>
    <cellStyle name="20% - Accent1 5 11" xfId="5324" xr:uid="{240514B0-9282-4361-BE06-A8AC4DDB1B69}"/>
    <cellStyle name="20% - Accent1 5 11 2" xfId="5325" xr:uid="{EB564805-80AC-4D89-A469-567CDC7C818D}"/>
    <cellStyle name="20% - Accent1 5 11 2 2" xfId="5326" xr:uid="{82416CBE-7144-4DF2-B96E-61EFFA0E30FF}"/>
    <cellStyle name="20% - Accent1 5 11 2 2 2" xfId="5327" xr:uid="{302F7CB8-30F3-4243-BCFC-72CC49BA481E}"/>
    <cellStyle name="20% - Accent1 5 11 2 3" xfId="5328" xr:uid="{7419AD92-8597-4B0F-914B-46195BB0141A}"/>
    <cellStyle name="20% - Accent1 5 11 3" xfId="5329" xr:uid="{8BC31571-EEA5-48A5-A29C-9E478C041614}"/>
    <cellStyle name="20% - Accent1 5 11 3 2" xfId="5330" xr:uid="{04F14499-1297-46B7-85B1-DEBE39C2ACC0}"/>
    <cellStyle name="20% - Accent1 5 11 4" xfId="5331" xr:uid="{95AAE3E6-967F-4CDF-B755-6E5E73838891}"/>
    <cellStyle name="20% - Accent1 5 11 4 2" xfId="5332" xr:uid="{2AE87BA8-CFFC-4ED8-A4A3-B30EF7A91C83}"/>
    <cellStyle name="20% - Accent1 5 11 5" xfId="5333" xr:uid="{1266B77C-D0F5-4EBC-8916-7F2B4D9A6B6F}"/>
    <cellStyle name="20% - Accent1 5 12" xfId="5334" xr:uid="{E3B82F84-AC5C-4255-9A5B-CAAFF55A0E5C}"/>
    <cellStyle name="20% - Accent1 5 12 2" xfId="5335" xr:uid="{C77A733E-3ADB-41DA-80CC-57DCFD6BC371}"/>
    <cellStyle name="20% - Accent1 5 12 2 2" xfId="5336" xr:uid="{BEEB858E-C934-496F-8CF1-72691F37CA8D}"/>
    <cellStyle name="20% - Accent1 5 12 2 2 2" xfId="5337" xr:uid="{5511D1AF-9DB3-4269-825B-932DA1EDD304}"/>
    <cellStyle name="20% - Accent1 5 12 2 3" xfId="5338" xr:uid="{16DCED43-EB10-4306-AAC1-40D688156458}"/>
    <cellStyle name="20% - Accent1 5 12 3" xfId="5339" xr:uid="{F91F0C7D-1E64-494F-9DC5-C149938B10C6}"/>
    <cellStyle name="20% - Accent1 5 12 3 2" xfId="5340" xr:uid="{BC7FF666-AEF5-4DBE-8A82-8304C52DED45}"/>
    <cellStyle name="20% - Accent1 5 12 4" xfId="5341" xr:uid="{9B99742A-B487-4658-AF4E-7937F99736E7}"/>
    <cellStyle name="20% - Accent1 5 12 4 2" xfId="5342" xr:uid="{DB5417CB-976C-4472-9983-BBCFF1E96D66}"/>
    <cellStyle name="20% - Accent1 5 12 5" xfId="5343" xr:uid="{16523EEA-9C8D-4748-A9FD-86523BEDA460}"/>
    <cellStyle name="20% - Accent1 5 13" xfId="5344" xr:uid="{9D8E1B2B-D680-49BF-8E2B-B69E76332CE0}"/>
    <cellStyle name="20% - Accent1 5 13 2" xfId="5345" xr:uid="{F1A4EC14-DCF8-4DC6-A205-DE47CEA18928}"/>
    <cellStyle name="20% - Accent1 5 13 2 2" xfId="5346" xr:uid="{2F9D13F4-64C1-4AFD-A095-547E9D59CF30}"/>
    <cellStyle name="20% - Accent1 5 13 2 2 2" xfId="5347" xr:uid="{0832E8F9-425F-4570-8E03-B34630D3E5CD}"/>
    <cellStyle name="20% - Accent1 5 13 2 3" xfId="5348" xr:uid="{51343CBC-5092-4E41-BFA8-8676CD082D68}"/>
    <cellStyle name="20% - Accent1 5 13 3" xfId="5349" xr:uid="{C5D690A7-02DC-490E-B13B-06B98A9D06B0}"/>
    <cellStyle name="20% - Accent1 5 13 3 2" xfId="5350" xr:uid="{2F9980CE-4BC1-4FF5-8815-2C75F9929DAD}"/>
    <cellStyle name="20% - Accent1 5 13 4" xfId="5351" xr:uid="{7F1AA9D7-518D-4065-95B6-09F08969EF5E}"/>
    <cellStyle name="20% - Accent1 5 13 4 2" xfId="5352" xr:uid="{26194C5C-38AB-473B-98FC-4D55F317BB57}"/>
    <cellStyle name="20% - Accent1 5 13 5" xfId="5353" xr:uid="{FD8E7B8F-A875-447E-B9EF-2B864B07F29D}"/>
    <cellStyle name="20% - Accent1 5 14" xfId="5354" xr:uid="{54A6298C-C736-4947-A262-2ED640B4B66E}"/>
    <cellStyle name="20% - Accent1 5 14 2" xfId="5355" xr:uid="{FF2D5E27-9C21-4D15-85A3-AEBFD99F1521}"/>
    <cellStyle name="20% - Accent1 5 14 2 2" xfId="5356" xr:uid="{F2A40A61-847D-45A1-842D-554BBF9DA2E5}"/>
    <cellStyle name="20% - Accent1 5 14 2 2 2" xfId="5357" xr:uid="{749EF331-D3C1-41B1-941D-2095EB1997CA}"/>
    <cellStyle name="20% - Accent1 5 14 2 3" xfId="5358" xr:uid="{802A79FA-F82B-4CE1-9C39-6D0D99032E98}"/>
    <cellStyle name="20% - Accent1 5 14 3" xfId="5359" xr:uid="{7C33E98D-8777-447F-AB0B-E8065D849812}"/>
    <cellStyle name="20% - Accent1 5 14 3 2" xfId="5360" xr:uid="{5D2A9439-8930-4AB7-B1C1-AE88B733CEC4}"/>
    <cellStyle name="20% - Accent1 5 14 4" xfId="5361" xr:uid="{51987E65-9EE6-4894-A660-6A75F7DA3E91}"/>
    <cellStyle name="20% - Accent1 5 14 4 2" xfId="5362" xr:uid="{B6E2DFC5-7B49-4FF3-A6E4-7DB58ABED523}"/>
    <cellStyle name="20% - Accent1 5 14 5" xfId="5363" xr:uid="{A65FD8B1-2489-42F1-B68E-931C292E2B10}"/>
    <cellStyle name="20% - Accent1 5 15" xfId="5364" xr:uid="{03C4B506-ED4A-43AF-9F73-3502FD4EF113}"/>
    <cellStyle name="20% - Accent1 5 15 2" xfId="5365" xr:uid="{7D42F25E-A7A1-4053-B6A1-A19F30BE9127}"/>
    <cellStyle name="20% - Accent1 5 15 2 2" xfId="5366" xr:uid="{FB204B21-E85D-49FE-BCA7-1BA41DC12073}"/>
    <cellStyle name="20% - Accent1 5 15 2 2 2" xfId="5367" xr:uid="{577F738C-6BE2-4781-955E-4EC0E553E86A}"/>
    <cellStyle name="20% - Accent1 5 15 2 3" xfId="5368" xr:uid="{A55666C0-34A8-4123-9D8A-E0A29BD0747A}"/>
    <cellStyle name="20% - Accent1 5 15 3" xfId="5369" xr:uid="{EA1950AB-676B-4CE0-B258-7E3EC6827DAF}"/>
    <cellStyle name="20% - Accent1 5 15 3 2" xfId="5370" xr:uid="{86DB07C6-448A-4059-9F61-615C29C2895E}"/>
    <cellStyle name="20% - Accent1 5 15 4" xfId="5371" xr:uid="{1EF761E9-DF83-4314-8A51-DD7F0F93FDFF}"/>
    <cellStyle name="20% - Accent1 5 15 4 2" xfId="5372" xr:uid="{E31332B9-143F-4BD8-8002-E86DAF233007}"/>
    <cellStyle name="20% - Accent1 5 15 5" xfId="5373" xr:uid="{7CEAFEF9-F339-4362-A34E-CF36A19B231A}"/>
    <cellStyle name="20% - Accent1 5 16" xfId="5374" xr:uid="{670E8A8A-0877-4D6C-B321-8DCF9138DD8D}"/>
    <cellStyle name="20% - Accent1 5 16 2" xfId="5375" xr:uid="{AB28CD57-81DA-4C74-916F-06F40026D831}"/>
    <cellStyle name="20% - Accent1 5 16 2 2" xfId="5376" xr:uid="{9A111087-B41C-4783-A357-226E1E8A55D9}"/>
    <cellStyle name="20% - Accent1 5 16 3" xfId="5377" xr:uid="{5BF39177-9E1A-403F-903D-AE3ECFFCFBB3}"/>
    <cellStyle name="20% - Accent1 5 17" xfId="5378" xr:uid="{6E5E7A88-6B7D-41DE-A659-4DB71BD08D7A}"/>
    <cellStyle name="20% - Accent1 5 17 2" xfId="5379" xr:uid="{9A78343A-DB64-4EB7-B8A0-6AD8E77F1A59}"/>
    <cellStyle name="20% - Accent1 5 18" xfId="5380" xr:uid="{8D6C2A8E-3F26-474C-98E4-799AC83302E7}"/>
    <cellStyle name="20% - Accent1 5 18 2" xfId="5381" xr:uid="{13963A0A-EC97-45CF-8299-FEBA82409DDD}"/>
    <cellStyle name="20% - Accent1 5 19" xfId="5382" xr:uid="{A38ED5BD-78ED-4138-AF74-0EF2B71EA19B}"/>
    <cellStyle name="20% - Accent1 5 2" xfId="90" xr:uid="{235DD472-4583-49C3-9321-FB506F5F37E9}"/>
    <cellStyle name="20% - Accent1 5 2 2" xfId="91" xr:uid="{46B3FD32-7A62-422A-9B20-EF4630165E69}"/>
    <cellStyle name="20% - Accent1 5 2 2 2" xfId="5383" xr:uid="{B1F25FF4-9EF1-42AF-B48C-85D3E10F2B89}"/>
    <cellStyle name="20% - Accent1 5 2 2 2 2" xfId="5384" xr:uid="{A81F6565-7675-40D9-99FF-897B710C3B1A}"/>
    <cellStyle name="20% - Accent1 5 2 2 3" xfId="5385" xr:uid="{41606DD2-D633-4DDD-BC97-53173A49FC48}"/>
    <cellStyle name="20% - Accent1 5 2 2 4" xfId="5386" xr:uid="{63A49A10-0B73-474F-8F6D-7524D528E935}"/>
    <cellStyle name="20% - Accent1 5 2 3" xfId="5387" xr:uid="{E2A1A6F2-71FA-4BAC-B1BA-1C2BEBB8AB2A}"/>
    <cellStyle name="20% - Accent1 5 2 3 2" xfId="5388" xr:uid="{1C4B2FDC-0290-4363-A6CA-9FC6B5DAAEE8}"/>
    <cellStyle name="20% - Accent1 5 2 4" xfId="5389" xr:uid="{7F138A5C-FF5A-4A31-9E5F-8B9007D0395C}"/>
    <cellStyle name="20% - Accent1 5 2 4 2" xfId="5390" xr:uid="{A4EC3BB3-1DAA-4695-98DC-D09277644397}"/>
    <cellStyle name="20% - Accent1 5 2 5" xfId="5391" xr:uid="{637B2621-E53E-4411-B509-8D56F12778B4}"/>
    <cellStyle name="20% - Accent1 5 20" xfId="5392" xr:uid="{7640E5CC-DFC2-45C4-8421-C6DA26E03D7E}"/>
    <cellStyle name="20% - Accent1 5 21" xfId="5393" xr:uid="{3F62480D-A5B7-4B35-BA5B-BD7D2B636ADA}"/>
    <cellStyle name="20% - Accent1 5 22" xfId="5394" xr:uid="{CAB5DD15-0044-45FF-8D93-7AA424D0EF6F}"/>
    <cellStyle name="20% - Accent1 5 23" xfId="5395" xr:uid="{02A453BD-61F5-4D4D-A271-AD74278DEEF9}"/>
    <cellStyle name="20% - Accent1 5 24" xfId="5396" xr:uid="{419F24CE-F636-4068-93FE-36E5E5C6151A}"/>
    <cellStyle name="20% - Accent1 5 25" xfId="5397" xr:uid="{470CF00B-C9CE-492A-85B6-1139670F06AA}"/>
    <cellStyle name="20% - Accent1 5 26" xfId="5398" xr:uid="{68ACF428-2F12-4648-8BDB-9A5ACA6CBC7E}"/>
    <cellStyle name="20% - Accent1 5 27" xfId="5399" xr:uid="{C4C87F8F-7728-42BC-B2DA-20F8527F5816}"/>
    <cellStyle name="20% - Accent1 5 28" xfId="5400" xr:uid="{FD98D994-DF09-42AC-AFAA-2FF263CC844B}"/>
    <cellStyle name="20% - Accent1 5 29" xfId="5401" xr:uid="{5A5201EE-D650-4E7F-8DD6-9B3EBA39DC5B}"/>
    <cellStyle name="20% - Accent1 5 3" xfId="92" xr:uid="{082CEA96-E223-4B9F-860E-9A1F41143E35}"/>
    <cellStyle name="20% - Accent1 5 3 2" xfId="5402" xr:uid="{2233A874-F74C-47EE-BC9A-8664B220AA14}"/>
    <cellStyle name="20% - Accent1 5 3 2 2" xfId="5403" xr:uid="{58A98F64-44F9-4C3E-A87F-0CF7D1611A18}"/>
    <cellStyle name="20% - Accent1 5 3 2 2 2" xfId="5404" xr:uid="{1687AA3E-85C8-4D97-8BA6-424956DC27F8}"/>
    <cellStyle name="20% - Accent1 5 3 2 3" xfId="5405" xr:uid="{63EA7BB0-0057-46DF-BCDB-FCE249D40D90}"/>
    <cellStyle name="20% - Accent1 5 3 3" xfId="5406" xr:uid="{228CE958-9094-4514-B3DD-CEB3CCB5EE8D}"/>
    <cellStyle name="20% - Accent1 5 3 3 2" xfId="5407" xr:uid="{33A5C14D-5D70-4412-992C-305301768C04}"/>
    <cellStyle name="20% - Accent1 5 3 4" xfId="5408" xr:uid="{13A524AE-A273-4160-8C79-211A97F9961E}"/>
    <cellStyle name="20% - Accent1 5 3 4 2" xfId="5409" xr:uid="{427F1768-E8B9-48A7-B606-0C17573753C6}"/>
    <cellStyle name="20% - Accent1 5 3 5" xfId="5410" xr:uid="{6F4D1453-BC9D-4B1C-B9FF-8DE23E80579C}"/>
    <cellStyle name="20% - Accent1 5 3 6" xfId="5411" xr:uid="{3EF90440-FFF4-4BAA-80DC-774F42FAE115}"/>
    <cellStyle name="20% - Accent1 5 4" xfId="93" xr:uid="{790040C8-3F60-4520-B5BF-E66DEFD590FC}"/>
    <cellStyle name="20% - Accent1 5 4 2" xfId="5412" xr:uid="{EA4745A9-41AD-416B-ABC9-E20CEFFC91B1}"/>
    <cellStyle name="20% - Accent1 5 4 2 2" xfId="5413" xr:uid="{487C743D-8088-4437-A318-09E57B4BCB71}"/>
    <cellStyle name="20% - Accent1 5 4 2 2 2" xfId="5414" xr:uid="{53A7A873-15E6-4DA8-8A1A-796C412B1E19}"/>
    <cellStyle name="20% - Accent1 5 4 2 3" xfId="5415" xr:uid="{9424CF3F-F745-4B2E-88B9-7237A0E90614}"/>
    <cellStyle name="20% - Accent1 5 4 3" xfId="5416" xr:uid="{CB9C1E6B-F25D-4E08-ABD4-EA9F0D4217D8}"/>
    <cellStyle name="20% - Accent1 5 4 3 2" xfId="5417" xr:uid="{4A8651A8-2CB5-45BE-817A-17AC9D41F0EE}"/>
    <cellStyle name="20% - Accent1 5 4 4" xfId="5418" xr:uid="{22C1A025-AC87-4F9D-8160-F70A38528289}"/>
    <cellStyle name="20% - Accent1 5 4 4 2" xfId="5419" xr:uid="{ED7590F7-4D77-4831-871D-99859CBA7E75}"/>
    <cellStyle name="20% - Accent1 5 4 5" xfId="5420" xr:uid="{DEF95F70-A42C-4A07-9753-4034854BAB48}"/>
    <cellStyle name="20% - Accent1 5 4 6" xfId="5421" xr:uid="{FDB8DA5C-A0E8-459F-B522-EBBC4119C66E}"/>
    <cellStyle name="20% - Accent1 5 5" xfId="94" xr:uid="{1361BA58-898D-4F8D-A857-766FB56CF428}"/>
    <cellStyle name="20% - Accent1 5 5 2" xfId="5422" xr:uid="{D91E7F64-CEC3-4B0D-AF12-ECB8CB8D21BA}"/>
    <cellStyle name="20% - Accent1 5 5 2 2" xfId="5423" xr:uid="{40BE1527-78EC-434B-935B-055CBA9CCF90}"/>
    <cellStyle name="20% - Accent1 5 5 2 2 2" xfId="5424" xr:uid="{AEDD592F-5BA3-4B04-B33E-3DF3812724C8}"/>
    <cellStyle name="20% - Accent1 5 5 2 3" xfId="5425" xr:uid="{A689BCF3-9179-42CF-AAA2-08D5822AA9BB}"/>
    <cellStyle name="20% - Accent1 5 5 3" xfId="5426" xr:uid="{A884B4FF-18D8-4DA3-BECD-FD8EADA9348F}"/>
    <cellStyle name="20% - Accent1 5 5 3 2" xfId="5427" xr:uid="{D1871ED1-C76E-4610-8275-084D465D16CB}"/>
    <cellStyle name="20% - Accent1 5 5 4" xfId="5428" xr:uid="{4D150992-1D67-40FB-BDAF-A479250DC97E}"/>
    <cellStyle name="20% - Accent1 5 5 4 2" xfId="5429" xr:uid="{540E3A53-BE50-4FE2-9BC7-DB56A1F36B03}"/>
    <cellStyle name="20% - Accent1 5 5 5" xfId="5430" xr:uid="{87B6499B-60EA-4E09-8FEB-FD7110346237}"/>
    <cellStyle name="20% - Accent1 5 5 6" xfId="5431" xr:uid="{53D24934-5025-4DED-A776-82498FFF9DF6}"/>
    <cellStyle name="20% - Accent1 5 6" xfId="95" xr:uid="{562AFB35-A265-4476-B0A6-FDAE3E7CE8F7}"/>
    <cellStyle name="20% - Accent1 5 6 2" xfId="5432" xr:uid="{5428CFBD-CF45-4C5D-B3B3-61CDF65137D5}"/>
    <cellStyle name="20% - Accent1 5 6 2 2" xfId="5433" xr:uid="{FA815F54-F954-400A-A989-7D5DC37CCBC4}"/>
    <cellStyle name="20% - Accent1 5 6 2 2 2" xfId="5434" xr:uid="{FBA2AE4D-ED2B-459A-97B0-7F7B1E9AD908}"/>
    <cellStyle name="20% - Accent1 5 6 2 3" xfId="5435" xr:uid="{D90601B6-C09F-4939-AEB8-3BA4FCB55372}"/>
    <cellStyle name="20% - Accent1 5 6 3" xfId="5436" xr:uid="{1ED9E337-70B1-4E8D-A6E4-39F396CDF7BC}"/>
    <cellStyle name="20% - Accent1 5 6 3 2" xfId="5437" xr:uid="{89382B7B-7D6E-41D4-9AE5-AB31FD6BDBC6}"/>
    <cellStyle name="20% - Accent1 5 6 4" xfId="5438" xr:uid="{D3C1C280-86E7-4ACE-B1B3-6D2FE97C6940}"/>
    <cellStyle name="20% - Accent1 5 6 4 2" xfId="5439" xr:uid="{54FC593B-B647-4ED5-9EAC-5D3CC4EFA732}"/>
    <cellStyle name="20% - Accent1 5 6 5" xfId="5440" xr:uid="{28C7E8EA-CB2A-4B6C-BE61-7DA3C3AFDCA7}"/>
    <cellStyle name="20% - Accent1 5 6 6" xfId="5441" xr:uid="{32F40040-0DCF-4164-B620-62EDE44308F7}"/>
    <cellStyle name="20% - Accent1 5 7" xfId="96" xr:uid="{9F24DE41-6E50-4ECA-A54F-A35104072BC8}"/>
    <cellStyle name="20% - Accent1 5 7 2" xfId="5442" xr:uid="{24F16730-0F80-4820-8613-3E61E52C40B0}"/>
    <cellStyle name="20% - Accent1 5 7 2 2" xfId="5443" xr:uid="{04FDC9BF-0919-4389-AD6B-150CC21BB98C}"/>
    <cellStyle name="20% - Accent1 5 7 2 2 2" xfId="5444" xr:uid="{84B0D3E3-5F1B-4C82-8884-15E566366349}"/>
    <cellStyle name="20% - Accent1 5 7 2 3" xfId="5445" xr:uid="{234B683F-643B-4B86-8C5C-872CBFC609D7}"/>
    <cellStyle name="20% - Accent1 5 7 3" xfId="5446" xr:uid="{70B9157A-F6D4-4C8D-8092-E644A02673F9}"/>
    <cellStyle name="20% - Accent1 5 7 3 2" xfId="5447" xr:uid="{D6C8B018-1115-4404-A635-D48794893E1D}"/>
    <cellStyle name="20% - Accent1 5 7 4" xfId="5448" xr:uid="{27651E85-26FE-4CC8-87D3-C0EB9006DB41}"/>
    <cellStyle name="20% - Accent1 5 7 4 2" xfId="5449" xr:uid="{ECFB78BA-4FB3-4041-88BC-E8A2BC56883C}"/>
    <cellStyle name="20% - Accent1 5 7 5" xfId="5450" xr:uid="{869EBDF3-7191-4A73-9A27-5D56D67F4686}"/>
    <cellStyle name="20% - Accent1 5 7 6" xfId="5451" xr:uid="{D9CA1065-4415-4BAE-9781-F4ED0AC93438}"/>
    <cellStyle name="20% - Accent1 5 8" xfId="97" xr:uid="{2AF265E6-3E1A-47EB-AF12-BF43564C6165}"/>
    <cellStyle name="20% - Accent1 5 8 2" xfId="5452" xr:uid="{395A3993-0EC5-4D5D-A628-9568DCBD461C}"/>
    <cellStyle name="20% - Accent1 5 8 2 2" xfId="5453" xr:uid="{EF81BF37-CD53-4573-9746-4742194BEE6C}"/>
    <cellStyle name="20% - Accent1 5 8 2 2 2" xfId="5454" xr:uid="{90350076-85A8-46DC-8C00-BD4B1F83F81D}"/>
    <cellStyle name="20% - Accent1 5 8 2 3" xfId="5455" xr:uid="{A476F50F-9CA1-4C8D-8C97-B8480F319D91}"/>
    <cellStyle name="20% - Accent1 5 8 3" xfId="5456" xr:uid="{CF680A83-F6EB-4FD3-86A1-1C8B70789012}"/>
    <cellStyle name="20% - Accent1 5 8 3 2" xfId="5457" xr:uid="{BCBF7D57-F389-4271-B834-ED8545BC79F0}"/>
    <cellStyle name="20% - Accent1 5 8 4" xfId="5458" xr:uid="{8DBED6F5-39CB-4622-8218-638D9DBD7B33}"/>
    <cellStyle name="20% - Accent1 5 8 4 2" xfId="5459" xr:uid="{270B35BE-A618-49F3-A812-BAC15DCE72DC}"/>
    <cellStyle name="20% - Accent1 5 8 5" xfId="5460" xr:uid="{2CD8A49B-FE1F-4929-B015-C8B9F168FCFC}"/>
    <cellStyle name="20% - Accent1 5 8 6" xfId="5461" xr:uid="{EBBCBDF3-8E56-49C8-B939-66DB8FFCA894}"/>
    <cellStyle name="20% - Accent1 5 9" xfId="5462" xr:uid="{33D3878D-75EE-4D02-89F1-28A5947407FC}"/>
    <cellStyle name="20% - Accent1 5 9 2" xfId="5463" xr:uid="{5F0E5FC4-D9F8-44DD-8DE2-947FAD3457A4}"/>
    <cellStyle name="20% - Accent1 5 9 2 2" xfId="5464" xr:uid="{D4DC6B2C-0E00-4FC6-9AD1-CF95ADD4C387}"/>
    <cellStyle name="20% - Accent1 5 9 2 2 2" xfId="5465" xr:uid="{CAA9CE2B-30D7-40F6-8DB4-9A55FE260163}"/>
    <cellStyle name="20% - Accent1 5 9 2 3" xfId="5466" xr:uid="{63000B54-16DF-4A7A-89B5-654CAEE6DE64}"/>
    <cellStyle name="20% - Accent1 5 9 3" xfId="5467" xr:uid="{BDFF1BB0-3857-4209-84E1-39C03351FF1F}"/>
    <cellStyle name="20% - Accent1 5 9 3 2" xfId="5468" xr:uid="{6CA1F536-40E1-4C28-82ED-3E3ED86FFF52}"/>
    <cellStyle name="20% - Accent1 5 9 4" xfId="5469" xr:uid="{BF524162-F3BC-4412-BF26-65BA0CEDC57C}"/>
    <cellStyle name="20% - Accent1 5 9 4 2" xfId="5470" xr:uid="{B44DFB06-D35C-41E2-93E0-964F68A2E39A}"/>
    <cellStyle name="20% - Accent1 5 9 5" xfId="5471" xr:uid="{F18453A6-F88D-4E93-BC71-039E75EE5954}"/>
    <cellStyle name="20% - Accent1 6" xfId="98" xr:uid="{7C330342-5C33-4E01-BDB7-D1BE27E6CE1B}"/>
    <cellStyle name="20% - Accent1 6 10" xfId="5472" xr:uid="{AE608353-36D2-4E42-9DDC-659F6745EC49}"/>
    <cellStyle name="20% - Accent1 6 10 2" xfId="5473" xr:uid="{BD402E55-E647-4096-B06B-81372E41D4FB}"/>
    <cellStyle name="20% - Accent1 6 10 2 2" xfId="5474" xr:uid="{DD4F7E80-EDBD-4D42-AAD0-ECBDF78E6FCF}"/>
    <cellStyle name="20% - Accent1 6 10 2 2 2" xfId="5475" xr:uid="{0E20AB23-940C-4133-A724-0823E3A50203}"/>
    <cellStyle name="20% - Accent1 6 10 2 3" xfId="5476" xr:uid="{EE010E80-A2D5-4741-8A8B-A2307F4D63A5}"/>
    <cellStyle name="20% - Accent1 6 10 3" xfId="5477" xr:uid="{E2F15888-F80E-4409-AAA8-BD93D9405EA6}"/>
    <cellStyle name="20% - Accent1 6 10 3 2" xfId="5478" xr:uid="{27F83D4A-6A35-48A7-946F-56A20C199548}"/>
    <cellStyle name="20% - Accent1 6 10 4" xfId="5479" xr:uid="{0B3FAA39-0687-407E-9DA9-FA97B06F3C1B}"/>
    <cellStyle name="20% - Accent1 6 10 4 2" xfId="5480" xr:uid="{EA7329EF-2515-49D3-BFF9-EC423ABDF941}"/>
    <cellStyle name="20% - Accent1 6 10 5" xfId="5481" xr:uid="{729A2928-1722-48EA-A498-168400B28B51}"/>
    <cellStyle name="20% - Accent1 6 11" xfId="5482" xr:uid="{62DAAEC5-5E88-4F1F-AEC4-B066F2E1E01D}"/>
    <cellStyle name="20% - Accent1 6 11 2" xfId="5483" xr:uid="{DD497EFA-6B93-4152-A4CF-358F9F1ACEF9}"/>
    <cellStyle name="20% - Accent1 6 11 2 2" xfId="5484" xr:uid="{9F3CCD23-D0B2-49C1-BF84-476F15588E20}"/>
    <cellStyle name="20% - Accent1 6 11 2 2 2" xfId="5485" xr:uid="{EDFC5B35-9A89-42A7-BC00-D992FC883E56}"/>
    <cellStyle name="20% - Accent1 6 11 2 3" xfId="5486" xr:uid="{B0D06631-5B5F-451C-9045-C133321FBB90}"/>
    <cellStyle name="20% - Accent1 6 11 3" xfId="5487" xr:uid="{1F222BAD-1876-45C2-898E-BABD7B9E4BAF}"/>
    <cellStyle name="20% - Accent1 6 11 3 2" xfId="5488" xr:uid="{E3406FF5-7CE8-44F1-A49A-51EE9E86C87C}"/>
    <cellStyle name="20% - Accent1 6 11 4" xfId="5489" xr:uid="{70BF9D9B-4EC8-499A-8F7C-840C365810AB}"/>
    <cellStyle name="20% - Accent1 6 11 4 2" xfId="5490" xr:uid="{C532D492-DA30-4BD7-8E11-61BFDD14631E}"/>
    <cellStyle name="20% - Accent1 6 11 5" xfId="5491" xr:uid="{ED1B25D7-563F-4386-9F95-DD0305776778}"/>
    <cellStyle name="20% - Accent1 6 12" xfId="5492" xr:uid="{82EC6262-E74F-4821-8470-05647D6FF1B2}"/>
    <cellStyle name="20% - Accent1 6 12 2" xfId="5493" xr:uid="{094001AB-FD7C-4727-8A44-935FCA3F9AAB}"/>
    <cellStyle name="20% - Accent1 6 12 2 2" xfId="5494" xr:uid="{B54673D6-0CC5-4B44-97E7-9493EAC282FB}"/>
    <cellStyle name="20% - Accent1 6 12 2 2 2" xfId="5495" xr:uid="{8B0BD613-2220-4D8A-BD28-B4415D76173B}"/>
    <cellStyle name="20% - Accent1 6 12 2 3" xfId="5496" xr:uid="{11F11091-3A3E-4DE9-853D-1B7A2C360754}"/>
    <cellStyle name="20% - Accent1 6 12 3" xfId="5497" xr:uid="{04D5C1D4-76E1-4CBA-84EF-5A53E42F37F9}"/>
    <cellStyle name="20% - Accent1 6 12 3 2" xfId="5498" xr:uid="{9884B459-817A-4832-B34B-C4CD8C28BF25}"/>
    <cellStyle name="20% - Accent1 6 12 4" xfId="5499" xr:uid="{4D077F10-0A87-41ED-946D-586FBD287E4D}"/>
    <cellStyle name="20% - Accent1 6 12 4 2" xfId="5500" xr:uid="{3EF3CB72-402F-4630-8897-4B494ED3B524}"/>
    <cellStyle name="20% - Accent1 6 12 5" xfId="5501" xr:uid="{4CD34116-B99F-4007-BBD0-A8851CD8C00E}"/>
    <cellStyle name="20% - Accent1 6 13" xfId="5502" xr:uid="{BF03BDA4-8970-4EFF-ADDC-ABCF501F75B6}"/>
    <cellStyle name="20% - Accent1 6 13 2" xfId="5503" xr:uid="{87EAA201-D792-444E-ADA6-005F8EDBCEEE}"/>
    <cellStyle name="20% - Accent1 6 13 2 2" xfId="5504" xr:uid="{1C723237-8484-465B-A633-D54BD72A2F04}"/>
    <cellStyle name="20% - Accent1 6 13 2 2 2" xfId="5505" xr:uid="{2A9F86F2-90B9-4841-B0C0-B85D71A35142}"/>
    <cellStyle name="20% - Accent1 6 13 2 3" xfId="5506" xr:uid="{E74E8F4E-88DE-4C2E-B938-D722FDED6556}"/>
    <cellStyle name="20% - Accent1 6 13 3" xfId="5507" xr:uid="{6CBCF4FD-5A15-4D37-89DC-55AAFB13DD29}"/>
    <cellStyle name="20% - Accent1 6 13 3 2" xfId="5508" xr:uid="{774379AE-B7F3-484F-8A40-515F2F970B2A}"/>
    <cellStyle name="20% - Accent1 6 13 4" xfId="5509" xr:uid="{FE10EDCB-8A4E-4C29-9B5E-BCDACB6668FE}"/>
    <cellStyle name="20% - Accent1 6 13 4 2" xfId="5510" xr:uid="{AAD33869-74A8-4864-9B66-FC25912A06D8}"/>
    <cellStyle name="20% - Accent1 6 13 5" xfId="5511" xr:uid="{3864C084-EC59-4822-92A9-27BF39111A13}"/>
    <cellStyle name="20% - Accent1 6 14" xfId="5512" xr:uid="{25E68B3B-3B3B-4BF2-99EC-92DC274CFA33}"/>
    <cellStyle name="20% - Accent1 6 14 2" xfId="5513" xr:uid="{833DAF67-4389-41AD-BEC8-FDB0C26DC259}"/>
    <cellStyle name="20% - Accent1 6 14 2 2" xfId="5514" xr:uid="{D3605BEC-9954-4A9F-BC86-06406E328ABB}"/>
    <cellStyle name="20% - Accent1 6 14 2 2 2" xfId="5515" xr:uid="{263CEE58-F103-497F-98F8-946D29C9C850}"/>
    <cellStyle name="20% - Accent1 6 14 2 3" xfId="5516" xr:uid="{EA8F7E9B-2EA5-4270-8578-E6F403A3EEA2}"/>
    <cellStyle name="20% - Accent1 6 14 3" xfId="5517" xr:uid="{F0D35A54-1CF2-4CE8-A209-F42AF9747BB1}"/>
    <cellStyle name="20% - Accent1 6 14 3 2" xfId="5518" xr:uid="{A18F6C76-0E40-4D85-9814-9C36CF24B67E}"/>
    <cellStyle name="20% - Accent1 6 14 4" xfId="5519" xr:uid="{B076E2AE-2E37-4E46-A73D-2013D83969DD}"/>
    <cellStyle name="20% - Accent1 6 14 4 2" xfId="5520" xr:uid="{DEE13B80-88D0-4993-8561-9C9CDB11B8D2}"/>
    <cellStyle name="20% - Accent1 6 14 5" xfId="5521" xr:uid="{AE620739-B527-4F91-8BA9-4E90ABEDEA2C}"/>
    <cellStyle name="20% - Accent1 6 15" xfId="5522" xr:uid="{29EE9E33-F4F3-4E7A-9A25-4E8EDBA8E189}"/>
    <cellStyle name="20% - Accent1 6 15 2" xfId="5523" xr:uid="{6909BBD0-7D6F-4927-B52B-22EC802F11F3}"/>
    <cellStyle name="20% - Accent1 6 15 2 2" xfId="5524" xr:uid="{BCF3E563-A5DB-48EB-9078-D456D234FB89}"/>
    <cellStyle name="20% - Accent1 6 15 2 2 2" xfId="5525" xr:uid="{99D4AB9E-A36B-4FF2-8B43-411882046B95}"/>
    <cellStyle name="20% - Accent1 6 15 2 3" xfId="5526" xr:uid="{6694EA94-7655-4394-BAA8-C6DB5ADD695C}"/>
    <cellStyle name="20% - Accent1 6 15 3" xfId="5527" xr:uid="{5B03C377-C26E-4CB8-B1D0-6802693C2386}"/>
    <cellStyle name="20% - Accent1 6 15 3 2" xfId="5528" xr:uid="{4599A8DB-1030-45FE-8C8C-B554660B9BBB}"/>
    <cellStyle name="20% - Accent1 6 15 4" xfId="5529" xr:uid="{F17A68C7-9DBF-42DB-9AD4-6E7B7A2209C7}"/>
    <cellStyle name="20% - Accent1 6 15 4 2" xfId="5530" xr:uid="{B7625378-769A-4F8A-B44E-83D577745123}"/>
    <cellStyle name="20% - Accent1 6 15 5" xfId="5531" xr:uid="{B602F02A-F2B1-493F-9961-183A98D108AA}"/>
    <cellStyle name="20% - Accent1 6 16" xfId="5532" xr:uid="{9512BFE6-AAD8-413B-90D1-20B09B014675}"/>
    <cellStyle name="20% - Accent1 6 16 2" xfId="5533" xr:uid="{383E45BA-DDD1-47F4-A9AE-8E157CA279FB}"/>
    <cellStyle name="20% - Accent1 6 16 2 2" xfId="5534" xr:uid="{76E1EBD2-FF5B-4EFE-A764-6E4C0F8D243F}"/>
    <cellStyle name="20% - Accent1 6 16 3" xfId="5535" xr:uid="{F21706BE-DEE0-4738-B970-E187C3ACFAD2}"/>
    <cellStyle name="20% - Accent1 6 17" xfId="5536" xr:uid="{92EDFB78-6DFA-4E55-9DD1-A7C616C581B3}"/>
    <cellStyle name="20% - Accent1 6 17 2" xfId="5537" xr:uid="{76D22B2D-C712-4632-96CD-DAE765705D44}"/>
    <cellStyle name="20% - Accent1 6 18" xfId="5538" xr:uid="{E7CC0395-37D5-4F3A-8B23-0A5AC0E151C2}"/>
    <cellStyle name="20% - Accent1 6 18 2" xfId="5539" xr:uid="{D9FAD21B-62F7-4F1B-93FE-FB77FB3B3E49}"/>
    <cellStyle name="20% - Accent1 6 19" xfId="5540" xr:uid="{5BD73710-6142-4B89-BED7-98F5563BBD50}"/>
    <cellStyle name="20% - Accent1 6 2" xfId="99" xr:uid="{7DD116C5-DB44-437C-A111-9EA1FC6D2AFB}"/>
    <cellStyle name="20% - Accent1 6 2 2" xfId="100" xr:uid="{A9347D0A-1F6B-4AF9-A713-12959CCEF58C}"/>
    <cellStyle name="20% - Accent1 6 2 2 2" xfId="5541" xr:uid="{BE74B32D-6533-41DD-AA10-6E76287D48E5}"/>
    <cellStyle name="20% - Accent1 6 2 2 2 2" xfId="5542" xr:uid="{AC8BF85A-B0B8-4E97-86E7-2E9CA4F866A5}"/>
    <cellStyle name="20% - Accent1 6 2 2 3" xfId="5543" xr:uid="{0991F615-10F6-4320-985E-7CE298B92FA7}"/>
    <cellStyle name="20% - Accent1 6 2 2 4" xfId="5544" xr:uid="{755E084D-8C7F-416C-9709-04EEFC5EA598}"/>
    <cellStyle name="20% - Accent1 6 2 3" xfId="5545" xr:uid="{56A97FFF-D99E-46B7-99DC-CEAB962F007C}"/>
    <cellStyle name="20% - Accent1 6 2 3 2" xfId="5546" xr:uid="{0268E5C5-948D-48C6-A189-61D7CF1288A7}"/>
    <cellStyle name="20% - Accent1 6 2 4" xfId="5547" xr:uid="{D595F2C4-A1D1-43D0-9274-F41A0CFE13C5}"/>
    <cellStyle name="20% - Accent1 6 2 4 2" xfId="5548" xr:uid="{DC5C8087-FCB4-474B-8BFB-B142AACF36EA}"/>
    <cellStyle name="20% - Accent1 6 2 5" xfId="5549" xr:uid="{7E171813-72F6-42B4-9BA6-F263E0727F5A}"/>
    <cellStyle name="20% - Accent1 6 20" xfId="5550" xr:uid="{B3A12FEC-8D50-4DBA-91B6-9A7E776DD1F0}"/>
    <cellStyle name="20% - Accent1 6 21" xfId="5551" xr:uid="{EEC65494-A46A-453F-8C45-C832FC015280}"/>
    <cellStyle name="20% - Accent1 6 22" xfId="5552" xr:uid="{11DC0B0E-9949-4F55-95A5-DD147193A6A6}"/>
    <cellStyle name="20% - Accent1 6 23" xfId="5553" xr:uid="{106CE813-07C7-4A0B-B2D7-BE4D7FB0342D}"/>
    <cellStyle name="20% - Accent1 6 24" xfId="5554" xr:uid="{BDC542A6-A6CD-4DF2-A4A6-EE5B5CEAC606}"/>
    <cellStyle name="20% - Accent1 6 25" xfId="5555" xr:uid="{6E2E131A-8F1F-41E9-85B4-FCE8F99DEA9F}"/>
    <cellStyle name="20% - Accent1 6 26" xfId="5556" xr:uid="{4A9727CF-0579-466C-9640-8408DEE9D6FE}"/>
    <cellStyle name="20% - Accent1 6 27" xfId="5557" xr:uid="{4AB6970E-9623-4075-A398-B97EC4EA6CB8}"/>
    <cellStyle name="20% - Accent1 6 28" xfId="5558" xr:uid="{788445FD-C312-4DAD-AEE1-13D9CA675832}"/>
    <cellStyle name="20% - Accent1 6 29" xfId="5559" xr:uid="{6DC1E52E-8638-414A-B45E-3E295130D7B7}"/>
    <cellStyle name="20% - Accent1 6 3" xfId="101" xr:uid="{E07023BE-B795-4856-A706-CD8D2387F560}"/>
    <cellStyle name="20% - Accent1 6 3 2" xfId="5560" xr:uid="{13C233CB-750A-4DE1-B329-B524DECBF5FD}"/>
    <cellStyle name="20% - Accent1 6 3 2 2" xfId="5561" xr:uid="{A218EC26-CD0E-4DFB-816F-F6D2FDD70ECD}"/>
    <cellStyle name="20% - Accent1 6 3 2 2 2" xfId="5562" xr:uid="{E1FC2E76-2636-4D4D-B877-60F61FA05F1D}"/>
    <cellStyle name="20% - Accent1 6 3 2 3" xfId="5563" xr:uid="{FBA03EF9-6B3B-488E-8DC6-87232280F345}"/>
    <cellStyle name="20% - Accent1 6 3 3" xfId="5564" xr:uid="{E3B02A8F-C9DE-41E0-8847-5167ADA17BE3}"/>
    <cellStyle name="20% - Accent1 6 3 3 2" xfId="5565" xr:uid="{AF874F03-B30C-4903-B299-47A17C05DB45}"/>
    <cellStyle name="20% - Accent1 6 3 4" xfId="5566" xr:uid="{B7C3C35E-86C8-4818-B6A5-B001C7D29EFC}"/>
    <cellStyle name="20% - Accent1 6 3 4 2" xfId="5567" xr:uid="{950DCA18-A6C6-45A7-9977-680CEBCDB3A5}"/>
    <cellStyle name="20% - Accent1 6 3 5" xfId="5568" xr:uid="{8A671733-12E2-4C61-8356-FDCC5F643C63}"/>
    <cellStyle name="20% - Accent1 6 3 6" xfId="5569" xr:uid="{435DC95B-8C85-4DD9-BCEA-A1144FB48090}"/>
    <cellStyle name="20% - Accent1 6 4" xfId="5570" xr:uid="{D5636F4B-6D42-4EEF-BFEA-62A714C2A739}"/>
    <cellStyle name="20% - Accent1 6 4 2" xfId="5571" xr:uid="{4AE4A362-6C02-4B7E-9539-B688713EE901}"/>
    <cellStyle name="20% - Accent1 6 4 2 2" xfId="5572" xr:uid="{A595AE4B-4438-46C3-A357-1076BF8E0CC2}"/>
    <cellStyle name="20% - Accent1 6 4 2 2 2" xfId="5573" xr:uid="{F03D7306-489F-4AB1-8A0F-B2E8D523DDA1}"/>
    <cellStyle name="20% - Accent1 6 4 2 3" xfId="5574" xr:uid="{B4F9926B-FF27-47B6-B2DE-59A6B012A32C}"/>
    <cellStyle name="20% - Accent1 6 4 3" xfId="5575" xr:uid="{D0CEBD37-6A27-4C6B-9F89-685EAD777E29}"/>
    <cellStyle name="20% - Accent1 6 4 3 2" xfId="5576" xr:uid="{5ED03184-2C2E-470A-A430-B1E39496D30B}"/>
    <cellStyle name="20% - Accent1 6 4 4" xfId="5577" xr:uid="{5A10D3CC-EDD2-4BB4-A243-81D2867049A6}"/>
    <cellStyle name="20% - Accent1 6 4 4 2" xfId="5578" xr:uid="{6D98CE0C-6B6D-449E-BA4E-C7A36F68D673}"/>
    <cellStyle name="20% - Accent1 6 4 5" xfId="5579" xr:uid="{6A625ACF-680F-4C1A-AE78-EAFD84D5ADBD}"/>
    <cellStyle name="20% - Accent1 6 5" xfId="5580" xr:uid="{4EBBAD5F-ED4F-4009-A61B-FDF9ACF4B98E}"/>
    <cellStyle name="20% - Accent1 6 5 2" xfId="5581" xr:uid="{42E4B391-A657-43C1-91CF-AAAC1039B765}"/>
    <cellStyle name="20% - Accent1 6 5 2 2" xfId="5582" xr:uid="{0F38ECFA-53F2-4180-809E-16B0F9FFAB82}"/>
    <cellStyle name="20% - Accent1 6 5 2 2 2" xfId="5583" xr:uid="{B4FD62EF-9BB2-4EA2-8098-CFFA93B142D3}"/>
    <cellStyle name="20% - Accent1 6 5 2 3" xfId="5584" xr:uid="{15B9C4F5-3AA4-48BF-8959-CD9013ED1AFF}"/>
    <cellStyle name="20% - Accent1 6 5 3" xfId="5585" xr:uid="{F807D3F6-92D6-464B-B953-5CF61F91FA54}"/>
    <cellStyle name="20% - Accent1 6 5 3 2" xfId="5586" xr:uid="{947ACB1D-4B3E-4387-9A58-5083F691E068}"/>
    <cellStyle name="20% - Accent1 6 5 4" xfId="5587" xr:uid="{36CC9398-0014-414C-B060-167BC1830238}"/>
    <cellStyle name="20% - Accent1 6 5 4 2" xfId="5588" xr:uid="{EE3971B9-F8DB-4B9D-A709-E01CDB9B209D}"/>
    <cellStyle name="20% - Accent1 6 5 5" xfId="5589" xr:uid="{AC7F05E2-A015-4EF4-89BC-ABD56291A502}"/>
    <cellStyle name="20% - Accent1 6 6" xfId="5590" xr:uid="{53BCC972-014E-4F5A-A7CD-CD9FA9C8F346}"/>
    <cellStyle name="20% - Accent1 6 6 2" xfId="5591" xr:uid="{05FBE658-3D70-4A4D-BFDD-AF39BD552D89}"/>
    <cellStyle name="20% - Accent1 6 6 2 2" xfId="5592" xr:uid="{9E737B76-08BF-416C-B900-62A053E82BF4}"/>
    <cellStyle name="20% - Accent1 6 6 2 2 2" xfId="5593" xr:uid="{BA44F701-297E-427E-9D66-0005FE534F61}"/>
    <cellStyle name="20% - Accent1 6 6 2 3" xfId="5594" xr:uid="{A44BD37A-C1A2-42A6-950B-083CBE370ACA}"/>
    <cellStyle name="20% - Accent1 6 6 3" xfId="5595" xr:uid="{D3413B1F-E4A8-4766-BDA9-9EF56ED54637}"/>
    <cellStyle name="20% - Accent1 6 6 3 2" xfId="5596" xr:uid="{659A6B35-46E9-4121-8AE9-85464234C424}"/>
    <cellStyle name="20% - Accent1 6 6 4" xfId="5597" xr:uid="{AB16DE67-E28E-4A1D-BB10-7CE84D85E326}"/>
    <cellStyle name="20% - Accent1 6 6 4 2" xfId="5598" xr:uid="{EEA559BA-D1C3-45D6-9D45-89B8B41CCE19}"/>
    <cellStyle name="20% - Accent1 6 6 5" xfId="5599" xr:uid="{B8EF2EFC-0142-453A-A5B0-26AA30EC1167}"/>
    <cellStyle name="20% - Accent1 6 7" xfId="5600" xr:uid="{5CF097FE-9E22-46C2-AA1C-E0A27E67D254}"/>
    <cellStyle name="20% - Accent1 6 7 2" xfId="5601" xr:uid="{C8E93410-1ECA-47C6-9DF7-B194A2FB5307}"/>
    <cellStyle name="20% - Accent1 6 7 2 2" xfId="5602" xr:uid="{ABD220B4-D713-42C1-9E53-005E19D2E616}"/>
    <cellStyle name="20% - Accent1 6 7 2 2 2" xfId="5603" xr:uid="{017CFD97-C1E5-4D04-A501-19042B6F06A7}"/>
    <cellStyle name="20% - Accent1 6 7 2 3" xfId="5604" xr:uid="{D53F1AB4-20E7-438B-9959-E164916785B5}"/>
    <cellStyle name="20% - Accent1 6 7 3" xfId="5605" xr:uid="{6C6ADB7E-B35B-460A-93D7-354DD1E5BB2D}"/>
    <cellStyle name="20% - Accent1 6 7 3 2" xfId="5606" xr:uid="{1830FFCD-955D-43E4-BC35-A936F9AF8405}"/>
    <cellStyle name="20% - Accent1 6 7 4" xfId="5607" xr:uid="{0254BC3F-637B-407F-82DB-6A78D11BDF49}"/>
    <cellStyle name="20% - Accent1 6 7 4 2" xfId="5608" xr:uid="{C1FF2083-E840-4C6B-8752-8D4FFF82F5FA}"/>
    <cellStyle name="20% - Accent1 6 7 5" xfId="5609" xr:uid="{36D77EDA-1C69-49E8-9323-83FAC7E46F51}"/>
    <cellStyle name="20% - Accent1 6 8" xfId="5610" xr:uid="{B329ADEB-7B34-4BE2-804C-58EB3AF23456}"/>
    <cellStyle name="20% - Accent1 6 8 2" xfId="5611" xr:uid="{B94D3143-EE1D-47DE-AF91-E8191FD6A10F}"/>
    <cellStyle name="20% - Accent1 6 8 2 2" xfId="5612" xr:uid="{761120B1-197D-47E1-B8AD-986E3DF5781F}"/>
    <cellStyle name="20% - Accent1 6 8 2 2 2" xfId="5613" xr:uid="{3016CC33-4BF6-4627-8781-73767BB35181}"/>
    <cellStyle name="20% - Accent1 6 8 2 3" xfId="5614" xr:uid="{93266631-0199-4C51-92A5-A3F057478E57}"/>
    <cellStyle name="20% - Accent1 6 8 3" xfId="5615" xr:uid="{413D8876-2810-412D-B5FE-449AE41060D2}"/>
    <cellStyle name="20% - Accent1 6 8 3 2" xfId="5616" xr:uid="{15E4ECD1-CE65-4150-8CD7-91239DA39447}"/>
    <cellStyle name="20% - Accent1 6 8 4" xfId="5617" xr:uid="{2D9E3BBE-D246-4673-B191-15EC86A72B53}"/>
    <cellStyle name="20% - Accent1 6 8 4 2" xfId="5618" xr:uid="{38E1919D-CC47-46AD-B533-3B84E7B76E9B}"/>
    <cellStyle name="20% - Accent1 6 8 5" xfId="5619" xr:uid="{F795ACAD-4455-4C61-A71B-C1CC05766A0A}"/>
    <cellStyle name="20% - Accent1 6 9" xfId="5620" xr:uid="{1C5CE9DB-4451-4809-84EA-E2AB9FA3C80A}"/>
    <cellStyle name="20% - Accent1 6 9 2" xfId="5621" xr:uid="{F9152FF2-C2DF-4020-9714-72B44FC2BAD0}"/>
    <cellStyle name="20% - Accent1 6 9 2 2" xfId="5622" xr:uid="{605429EE-CC02-4081-B1A8-85AADEB6C9DB}"/>
    <cellStyle name="20% - Accent1 6 9 2 2 2" xfId="5623" xr:uid="{9B9CEDF6-7924-498B-83B6-E57623BD23C7}"/>
    <cellStyle name="20% - Accent1 6 9 2 3" xfId="5624" xr:uid="{774C3D3C-365C-40B4-A893-46E83F88889A}"/>
    <cellStyle name="20% - Accent1 6 9 3" xfId="5625" xr:uid="{611CA9CF-0C35-4745-B1A8-D5AD3D6B2C03}"/>
    <cellStyle name="20% - Accent1 6 9 3 2" xfId="5626" xr:uid="{100C1F7B-C2F2-4342-900D-A8323F86090A}"/>
    <cellStyle name="20% - Accent1 6 9 4" xfId="5627" xr:uid="{DF102D2A-380D-4453-9062-2CBFF4F439C7}"/>
    <cellStyle name="20% - Accent1 6 9 4 2" xfId="5628" xr:uid="{278A40DA-DB0A-46F8-8F08-35E0543E8EE3}"/>
    <cellStyle name="20% - Accent1 6 9 5" xfId="5629" xr:uid="{E8AD198B-2B08-4E74-A0E4-7D9A973A6F24}"/>
    <cellStyle name="20% - Accent1 7" xfId="102" xr:uid="{5A9465D1-4CD2-45E2-82BA-0EF0C5D4170E}"/>
    <cellStyle name="20% - Accent1 7 10" xfId="5630" xr:uid="{BD050944-9531-433C-B247-F4AF5B5850E2}"/>
    <cellStyle name="20% - Accent1 7 10 2" xfId="5631" xr:uid="{33379AEE-CA86-4A24-9343-0DC70FD2E9B6}"/>
    <cellStyle name="20% - Accent1 7 10 2 2" xfId="5632" xr:uid="{51801A59-DA3F-44AF-9E8B-0DD7B369B32E}"/>
    <cellStyle name="20% - Accent1 7 10 2 2 2" xfId="5633" xr:uid="{090F6841-B819-4295-9C80-24C1ABF8B6EB}"/>
    <cellStyle name="20% - Accent1 7 10 2 3" xfId="5634" xr:uid="{958FB81D-433A-404E-BE03-B7ABE31B8F44}"/>
    <cellStyle name="20% - Accent1 7 10 3" xfId="5635" xr:uid="{FF2518D0-756A-4382-8DF8-9019B4975CD1}"/>
    <cellStyle name="20% - Accent1 7 10 3 2" xfId="5636" xr:uid="{E7383FFC-9B82-43C9-9245-74D667F8BE66}"/>
    <cellStyle name="20% - Accent1 7 10 4" xfId="5637" xr:uid="{71198CA7-4A84-411B-9E44-398C1E62D88E}"/>
    <cellStyle name="20% - Accent1 7 10 4 2" xfId="5638" xr:uid="{2C5E71DA-CC55-4E86-9EF9-EF1D42411CF4}"/>
    <cellStyle name="20% - Accent1 7 10 5" xfId="5639" xr:uid="{0E9F294E-ED41-41C9-AC56-AD2DA8408141}"/>
    <cellStyle name="20% - Accent1 7 11" xfId="5640" xr:uid="{C81C2400-B510-470B-B016-D24F29D60660}"/>
    <cellStyle name="20% - Accent1 7 11 2" xfId="5641" xr:uid="{391C9650-8661-4236-8890-5341228043DD}"/>
    <cellStyle name="20% - Accent1 7 11 2 2" xfId="5642" xr:uid="{0988EAF6-5269-4402-A449-2E643CA76294}"/>
    <cellStyle name="20% - Accent1 7 11 2 2 2" xfId="5643" xr:uid="{B08DCEC5-9DDA-4E50-9A75-95A7108F0656}"/>
    <cellStyle name="20% - Accent1 7 11 2 3" xfId="5644" xr:uid="{5DC9DC35-D224-4584-8E77-484DCF31772E}"/>
    <cellStyle name="20% - Accent1 7 11 3" xfId="5645" xr:uid="{0F537A6E-866B-456E-8768-E9BC03BF52C0}"/>
    <cellStyle name="20% - Accent1 7 11 3 2" xfId="5646" xr:uid="{D0E0D153-D186-4DAC-A725-EDEF7E8C12E6}"/>
    <cellStyle name="20% - Accent1 7 11 4" xfId="5647" xr:uid="{39CB56BB-0EEC-492E-801D-C0F7F02BE767}"/>
    <cellStyle name="20% - Accent1 7 11 4 2" xfId="5648" xr:uid="{25C88C54-E722-4771-AA5D-3206B38C1BFD}"/>
    <cellStyle name="20% - Accent1 7 11 5" xfId="5649" xr:uid="{A0C70BD5-19B6-4143-9B93-AA218D6275F2}"/>
    <cellStyle name="20% - Accent1 7 12" xfId="5650" xr:uid="{D780C43E-AAF3-4E8D-8EB9-FCC5B51B676D}"/>
    <cellStyle name="20% - Accent1 7 12 2" xfId="5651" xr:uid="{0E925BD8-DFCC-4218-B968-0A459087AA8B}"/>
    <cellStyle name="20% - Accent1 7 12 2 2" xfId="5652" xr:uid="{08C80712-CEC1-4D1D-A81A-5E4382020AC2}"/>
    <cellStyle name="20% - Accent1 7 12 2 2 2" xfId="5653" xr:uid="{B72A9A82-9AFF-4177-8A5D-D799E7DEA4BF}"/>
    <cellStyle name="20% - Accent1 7 12 2 3" xfId="5654" xr:uid="{E81E5451-B303-4161-9D5C-4E815A136257}"/>
    <cellStyle name="20% - Accent1 7 12 3" xfId="5655" xr:uid="{5D39B21D-D651-4AD9-9B01-43B7AE14AFF5}"/>
    <cellStyle name="20% - Accent1 7 12 3 2" xfId="5656" xr:uid="{B7ADBBA3-9B1B-48F1-8C71-E685F3D81FFD}"/>
    <cellStyle name="20% - Accent1 7 12 4" xfId="5657" xr:uid="{1C71851A-5C95-40FA-99BF-5663131B43E4}"/>
    <cellStyle name="20% - Accent1 7 12 4 2" xfId="5658" xr:uid="{EBED4FAE-0694-4A2D-924C-487A23272BC2}"/>
    <cellStyle name="20% - Accent1 7 12 5" xfId="5659" xr:uid="{5E24366E-85D2-4EC5-9F3F-3962368BF210}"/>
    <cellStyle name="20% - Accent1 7 13" xfId="5660" xr:uid="{03173C0D-6017-4C89-A761-F94FDEDCB213}"/>
    <cellStyle name="20% - Accent1 7 13 2" xfId="5661" xr:uid="{C9D77E3F-D8BF-4811-AFFB-615AC218FFF4}"/>
    <cellStyle name="20% - Accent1 7 13 2 2" xfId="5662" xr:uid="{FF4DB5B8-9916-4BC6-8B67-F8C3A4154942}"/>
    <cellStyle name="20% - Accent1 7 13 2 2 2" xfId="5663" xr:uid="{EC8CD0B7-F791-42DF-A568-6ECA3FAB0352}"/>
    <cellStyle name="20% - Accent1 7 13 2 3" xfId="5664" xr:uid="{7F1DF638-B6A1-49B3-ACFE-D6481BFFB074}"/>
    <cellStyle name="20% - Accent1 7 13 3" xfId="5665" xr:uid="{50EDCBBA-3EDB-4925-A468-29696EC719EC}"/>
    <cellStyle name="20% - Accent1 7 13 3 2" xfId="5666" xr:uid="{2EAC9B44-42D2-4190-BB12-B75A0AE3EC85}"/>
    <cellStyle name="20% - Accent1 7 13 4" xfId="5667" xr:uid="{3EEA2F31-9EFA-4C05-9539-7C0E7AF76824}"/>
    <cellStyle name="20% - Accent1 7 13 4 2" xfId="5668" xr:uid="{81773AD0-2379-4233-8F71-D48A15B7EBD5}"/>
    <cellStyle name="20% - Accent1 7 13 5" xfId="5669" xr:uid="{FB3478AF-65A0-4071-A25F-7A977600ADB5}"/>
    <cellStyle name="20% - Accent1 7 14" xfId="5670" xr:uid="{508FEC65-AA38-4D2F-BF5A-EB1C91CD87B7}"/>
    <cellStyle name="20% - Accent1 7 14 2" xfId="5671" xr:uid="{0B3267AE-59F2-4E6A-AE91-D1862017AC3E}"/>
    <cellStyle name="20% - Accent1 7 14 2 2" xfId="5672" xr:uid="{FDA681A6-18D2-4E57-BBA2-CFAFBAD8F8BF}"/>
    <cellStyle name="20% - Accent1 7 14 2 2 2" xfId="5673" xr:uid="{5702BB48-0ECD-469E-99DD-AC31D54EDB97}"/>
    <cellStyle name="20% - Accent1 7 14 2 3" xfId="5674" xr:uid="{5C106583-4442-4C1C-A311-492E14EADDE6}"/>
    <cellStyle name="20% - Accent1 7 14 3" xfId="5675" xr:uid="{B7541900-ED40-4360-9B96-A6E48C87B683}"/>
    <cellStyle name="20% - Accent1 7 14 3 2" xfId="5676" xr:uid="{54E4B498-5890-4F11-A287-8DC5B4E67A47}"/>
    <cellStyle name="20% - Accent1 7 14 4" xfId="5677" xr:uid="{AB1417FA-5CC0-4AFB-B174-59DD832FB113}"/>
    <cellStyle name="20% - Accent1 7 14 4 2" xfId="5678" xr:uid="{420D8789-03CA-4FBF-AA91-0961D67A8B12}"/>
    <cellStyle name="20% - Accent1 7 14 5" xfId="5679" xr:uid="{2DA53CC3-91A3-4B18-B578-6E270D2D46EB}"/>
    <cellStyle name="20% - Accent1 7 15" xfId="5680" xr:uid="{49DB1EFD-0DD0-4044-B834-4F3DB3A0C8D6}"/>
    <cellStyle name="20% - Accent1 7 15 2" xfId="5681" xr:uid="{5DC9A706-9ED7-435C-B32C-4AEA6C981B4B}"/>
    <cellStyle name="20% - Accent1 7 15 2 2" xfId="5682" xr:uid="{3A9809BC-34D3-4A75-B31A-A2F1EC287DA7}"/>
    <cellStyle name="20% - Accent1 7 15 2 2 2" xfId="5683" xr:uid="{0B1BA241-777A-49DE-8A6F-32A2433F1B53}"/>
    <cellStyle name="20% - Accent1 7 15 2 3" xfId="5684" xr:uid="{C77CF817-881E-4B50-BF98-BE2E4F81D8C0}"/>
    <cellStyle name="20% - Accent1 7 15 3" xfId="5685" xr:uid="{35EA3180-0E7E-4CAB-9670-2033DFC3C6D2}"/>
    <cellStyle name="20% - Accent1 7 15 3 2" xfId="5686" xr:uid="{A2500777-692B-4206-A96A-907E4EB3A8A9}"/>
    <cellStyle name="20% - Accent1 7 15 4" xfId="5687" xr:uid="{A0B62B1C-432A-4953-9EAC-BD43E2179F23}"/>
    <cellStyle name="20% - Accent1 7 15 4 2" xfId="5688" xr:uid="{B6A2D9A7-0BA6-467A-977D-A9AE97C1F3C5}"/>
    <cellStyle name="20% - Accent1 7 15 5" xfId="5689" xr:uid="{67928D9A-2081-4F44-B93B-EE2EDB8DACFA}"/>
    <cellStyle name="20% - Accent1 7 16" xfId="5690" xr:uid="{CCE60246-F5B9-473A-B2C1-BDD496058B57}"/>
    <cellStyle name="20% - Accent1 7 16 2" xfId="5691" xr:uid="{3EE4C520-9877-45C4-98E2-17800EA2A0E8}"/>
    <cellStyle name="20% - Accent1 7 16 2 2" xfId="5692" xr:uid="{95B29E5A-251E-4015-8EBA-B8BEDB4E37FB}"/>
    <cellStyle name="20% - Accent1 7 16 3" xfId="5693" xr:uid="{3D48A88D-7C2B-421E-9187-5C43E7952608}"/>
    <cellStyle name="20% - Accent1 7 17" xfId="5694" xr:uid="{B7465275-3CA3-4485-984C-A2EF07C2B53F}"/>
    <cellStyle name="20% - Accent1 7 17 2" xfId="5695" xr:uid="{CBD439CB-20B4-493E-BB3F-0BD058062779}"/>
    <cellStyle name="20% - Accent1 7 18" xfId="5696" xr:uid="{F83C9E64-1A5C-40EA-B558-322CBD2FCBD3}"/>
    <cellStyle name="20% - Accent1 7 18 2" xfId="5697" xr:uid="{0CB83B3C-FF01-47DD-AEC5-2318177EE9A3}"/>
    <cellStyle name="20% - Accent1 7 19" xfId="5698" xr:uid="{30C6BED3-50D7-4AB3-8F04-6635C7569EF1}"/>
    <cellStyle name="20% - Accent1 7 2" xfId="103" xr:uid="{4AEFCE2F-ACAA-4780-A3C7-033241FE6551}"/>
    <cellStyle name="20% - Accent1 7 2 2" xfId="104" xr:uid="{FD44BCA2-A0D1-4BA0-A021-A9DF4BD27641}"/>
    <cellStyle name="20% - Accent1 7 2 2 2" xfId="5699" xr:uid="{0B0AFF64-9F64-4975-9FF1-E1A4F5A01511}"/>
    <cellStyle name="20% - Accent1 7 2 2 2 2" xfId="5700" xr:uid="{0DFD5E6C-6F01-4B2A-89ED-748999754FE9}"/>
    <cellStyle name="20% - Accent1 7 2 2 3" xfId="5701" xr:uid="{3289A7A3-A775-4B45-8C1A-8DE9EF481E3C}"/>
    <cellStyle name="20% - Accent1 7 2 2 4" xfId="5702" xr:uid="{658F5867-3602-4D61-8B36-64BEE18081E2}"/>
    <cellStyle name="20% - Accent1 7 2 3" xfId="5703" xr:uid="{981031CA-FAC7-4D48-B5E1-DD1275EA8E7A}"/>
    <cellStyle name="20% - Accent1 7 2 3 2" xfId="5704" xr:uid="{D62A20B0-E95C-4010-A79A-99688D3A2A7E}"/>
    <cellStyle name="20% - Accent1 7 2 4" xfId="5705" xr:uid="{9D28D50E-2B53-448E-B2B3-CD9A562D8C32}"/>
    <cellStyle name="20% - Accent1 7 2 4 2" xfId="5706" xr:uid="{19B05AB8-3DA9-4726-A6CF-A14C30FF5B58}"/>
    <cellStyle name="20% - Accent1 7 2 5" xfId="5707" xr:uid="{24D3B643-E6F7-440F-8E93-6032448D5992}"/>
    <cellStyle name="20% - Accent1 7 20" xfId="5708" xr:uid="{A9AB811F-4B0B-402C-906F-23AF51F675DC}"/>
    <cellStyle name="20% - Accent1 7 21" xfId="5709" xr:uid="{0EC7B7C2-A646-45CF-BE33-2E0A937B4DC6}"/>
    <cellStyle name="20% - Accent1 7 22" xfId="5710" xr:uid="{276939D2-02A9-425C-AF3E-5DBE77D118A9}"/>
    <cellStyle name="20% - Accent1 7 23" xfId="5711" xr:uid="{BB9A1F3C-FE72-4A9F-BB03-A9B86A7602DB}"/>
    <cellStyle name="20% - Accent1 7 24" xfId="5712" xr:uid="{CC40ED72-BAAF-43EE-8B63-FBAD6B13DA9C}"/>
    <cellStyle name="20% - Accent1 7 25" xfId="5713" xr:uid="{72E1F1F9-EEEE-42E3-9C76-123075C76A1D}"/>
    <cellStyle name="20% - Accent1 7 26" xfId="5714" xr:uid="{4981962E-A9CA-4803-B4C8-11FFD380A5E4}"/>
    <cellStyle name="20% - Accent1 7 27" xfId="5715" xr:uid="{A452D788-574C-44FE-9549-CE5CF3FCDEF8}"/>
    <cellStyle name="20% - Accent1 7 28" xfId="5716" xr:uid="{01F01CF4-AD5B-4169-8940-8FE4BF82653E}"/>
    <cellStyle name="20% - Accent1 7 29" xfId="5717" xr:uid="{943632A2-8E87-4C61-AE1B-122DA3C5842A}"/>
    <cellStyle name="20% - Accent1 7 3" xfId="105" xr:uid="{71FF79D0-6FF8-4FE7-93C2-D32565FEF01E}"/>
    <cellStyle name="20% - Accent1 7 3 2" xfId="5718" xr:uid="{7A091ED1-2F91-4A93-AD43-083F5128B09D}"/>
    <cellStyle name="20% - Accent1 7 3 2 2" xfId="5719" xr:uid="{28DA5769-8478-4799-BFA1-44E2EEA608AD}"/>
    <cellStyle name="20% - Accent1 7 3 2 2 2" xfId="5720" xr:uid="{16504937-E306-41CA-80ED-F920C2CEEEA7}"/>
    <cellStyle name="20% - Accent1 7 3 2 3" xfId="5721" xr:uid="{69A2866B-26E3-4855-B742-165E6A50A1AA}"/>
    <cellStyle name="20% - Accent1 7 3 3" xfId="5722" xr:uid="{6FC6F89D-B482-4E87-8DDA-CFF6DD6C1AE6}"/>
    <cellStyle name="20% - Accent1 7 3 3 2" xfId="5723" xr:uid="{87365E5E-550F-4831-B210-FDA8CAB53201}"/>
    <cellStyle name="20% - Accent1 7 3 4" xfId="5724" xr:uid="{F28DB0D2-B432-4702-8DBC-95AE7957111D}"/>
    <cellStyle name="20% - Accent1 7 3 4 2" xfId="5725" xr:uid="{250AEC6A-049A-4F36-92AA-84AD67C29465}"/>
    <cellStyle name="20% - Accent1 7 3 5" xfId="5726" xr:uid="{87FB442F-BDDF-4553-ACCB-41688C9EEC4A}"/>
    <cellStyle name="20% - Accent1 7 3 6" xfId="5727" xr:uid="{EDEC1A91-C34E-45C8-AAC8-E25DB3EE1A28}"/>
    <cellStyle name="20% - Accent1 7 4" xfId="5728" xr:uid="{B2A5E183-2577-454A-9896-BAF690FD76CE}"/>
    <cellStyle name="20% - Accent1 7 4 2" xfId="5729" xr:uid="{7A0F48CB-BA73-4697-AAF1-DBF0145F1B8D}"/>
    <cellStyle name="20% - Accent1 7 4 2 2" xfId="5730" xr:uid="{2AAFB5FB-3A2F-4EF8-8823-B848371DE0D7}"/>
    <cellStyle name="20% - Accent1 7 4 2 2 2" xfId="5731" xr:uid="{4D0B0108-8E90-4C69-A07C-5A2823E703BC}"/>
    <cellStyle name="20% - Accent1 7 4 2 3" xfId="5732" xr:uid="{FCFD752D-34EF-4EF2-86AD-AF823CDD898B}"/>
    <cellStyle name="20% - Accent1 7 4 3" xfId="5733" xr:uid="{4D465DD6-56AE-4730-AC79-EA0D703FD876}"/>
    <cellStyle name="20% - Accent1 7 4 3 2" xfId="5734" xr:uid="{89C2BFE3-3ADC-40D1-A468-208802FE5F69}"/>
    <cellStyle name="20% - Accent1 7 4 4" xfId="5735" xr:uid="{46212834-E675-4666-9A3E-E47E83BD19B3}"/>
    <cellStyle name="20% - Accent1 7 4 4 2" xfId="5736" xr:uid="{2C50A8FF-4311-4133-9DA7-4EEA4D174398}"/>
    <cellStyle name="20% - Accent1 7 4 5" xfId="5737" xr:uid="{F3F6543C-B352-447F-85BE-78AD83375E42}"/>
    <cellStyle name="20% - Accent1 7 5" xfId="5738" xr:uid="{77B4852B-D38E-412F-9470-D88868081754}"/>
    <cellStyle name="20% - Accent1 7 5 2" xfId="5739" xr:uid="{D5297E06-124E-4A86-8D83-91D69211A30F}"/>
    <cellStyle name="20% - Accent1 7 5 2 2" xfId="5740" xr:uid="{F7B18C67-13D9-4533-8916-3F56F09B1F00}"/>
    <cellStyle name="20% - Accent1 7 5 2 2 2" xfId="5741" xr:uid="{0DC59351-BDB8-4C8B-B2DC-B121694DE600}"/>
    <cellStyle name="20% - Accent1 7 5 2 3" xfId="5742" xr:uid="{86B7AB81-B490-4EBC-A940-0ED2E73120D5}"/>
    <cellStyle name="20% - Accent1 7 5 3" xfId="5743" xr:uid="{B45BF1D9-C166-40C0-AC95-1C0A44C48887}"/>
    <cellStyle name="20% - Accent1 7 5 3 2" xfId="5744" xr:uid="{5F95BF6D-FBBB-4C46-A406-F366B0D2C543}"/>
    <cellStyle name="20% - Accent1 7 5 4" xfId="5745" xr:uid="{6E344D24-FB58-4C7C-88F1-D5F047E1371D}"/>
    <cellStyle name="20% - Accent1 7 5 4 2" xfId="5746" xr:uid="{F5941B83-4AE3-4024-8A07-C73EFF66950F}"/>
    <cellStyle name="20% - Accent1 7 5 5" xfId="5747" xr:uid="{481CDD91-EC0D-49F8-9E96-F04A5ECA28E9}"/>
    <cellStyle name="20% - Accent1 7 6" xfId="5748" xr:uid="{09EAED67-D689-4FEF-80C9-6A2C8C5E7509}"/>
    <cellStyle name="20% - Accent1 7 6 2" xfId="5749" xr:uid="{527101D4-ED24-485A-9BDE-2331A418BA0A}"/>
    <cellStyle name="20% - Accent1 7 6 2 2" xfId="5750" xr:uid="{38E36951-C0BF-40EC-A6CB-8D55031AB106}"/>
    <cellStyle name="20% - Accent1 7 6 2 2 2" xfId="5751" xr:uid="{96AEF112-57BD-4A47-A0D6-44DC7540B0BA}"/>
    <cellStyle name="20% - Accent1 7 6 2 3" xfId="5752" xr:uid="{6BBE0D41-A09B-44BA-9D93-3C80EA82D6B9}"/>
    <cellStyle name="20% - Accent1 7 6 3" xfId="5753" xr:uid="{01842669-E3C9-4FC7-B3CD-D5044FCCB078}"/>
    <cellStyle name="20% - Accent1 7 6 3 2" xfId="5754" xr:uid="{1B958C4D-55DD-4848-8B00-E98F19CD9E71}"/>
    <cellStyle name="20% - Accent1 7 6 4" xfId="5755" xr:uid="{6AAC96C6-2C6E-4A22-B0C6-976F509F11AA}"/>
    <cellStyle name="20% - Accent1 7 6 4 2" xfId="5756" xr:uid="{0FF06181-6EDF-43F9-BE8A-8D23911CF4C9}"/>
    <cellStyle name="20% - Accent1 7 6 5" xfId="5757" xr:uid="{7FEF54A3-621F-4D48-88BD-EFBE8C6A3C62}"/>
    <cellStyle name="20% - Accent1 7 7" xfId="5758" xr:uid="{7B971853-601F-4E94-8900-6AA55A1ECDDE}"/>
    <cellStyle name="20% - Accent1 7 7 2" xfId="5759" xr:uid="{CD98F50D-968D-42C3-BD76-D4F2483D687F}"/>
    <cellStyle name="20% - Accent1 7 7 2 2" xfId="5760" xr:uid="{98E0CFC8-2D4A-4E5A-B65E-7671BB73A2E7}"/>
    <cellStyle name="20% - Accent1 7 7 2 2 2" xfId="5761" xr:uid="{7A571449-7014-45F5-88A0-1843F37BB3FE}"/>
    <cellStyle name="20% - Accent1 7 7 2 3" xfId="5762" xr:uid="{54E94001-84E5-4467-AA42-2CC18A4D8E5C}"/>
    <cellStyle name="20% - Accent1 7 7 3" xfId="5763" xr:uid="{64B41EEB-AE9D-41D4-96C1-28EF6A98E6FE}"/>
    <cellStyle name="20% - Accent1 7 7 3 2" xfId="5764" xr:uid="{4B2D06D7-1735-4ABB-9100-81BFEAAEBF00}"/>
    <cellStyle name="20% - Accent1 7 7 4" xfId="5765" xr:uid="{CC20178B-C602-487B-9E9F-17982C11EE44}"/>
    <cellStyle name="20% - Accent1 7 7 4 2" xfId="5766" xr:uid="{7A49B79C-212A-4C02-AE06-60183E5BBBAB}"/>
    <cellStyle name="20% - Accent1 7 7 5" xfId="5767" xr:uid="{7BE5DD51-542D-492E-91BF-11DCFA876AE2}"/>
    <cellStyle name="20% - Accent1 7 8" xfId="5768" xr:uid="{4062AF83-5888-43F4-AEAB-2DC1DF4E51E1}"/>
    <cellStyle name="20% - Accent1 7 8 2" xfId="5769" xr:uid="{58279189-FA2E-4DC2-A838-D2B8B73382B3}"/>
    <cellStyle name="20% - Accent1 7 8 2 2" xfId="5770" xr:uid="{182F8036-D9BC-43C9-BB6D-59185C062151}"/>
    <cellStyle name="20% - Accent1 7 8 2 2 2" xfId="5771" xr:uid="{E2F699BF-3B1E-466D-AB35-BEA3E7AE879C}"/>
    <cellStyle name="20% - Accent1 7 8 2 3" xfId="5772" xr:uid="{EE149B96-F225-4205-977B-A09BFCD992D0}"/>
    <cellStyle name="20% - Accent1 7 8 3" xfId="5773" xr:uid="{8E7DD434-5956-4608-8BDF-A12BB1D8D484}"/>
    <cellStyle name="20% - Accent1 7 8 3 2" xfId="5774" xr:uid="{588147B2-9916-4217-B577-3BF164D5E63D}"/>
    <cellStyle name="20% - Accent1 7 8 4" xfId="5775" xr:uid="{32BAE488-F82C-45A6-8EBD-284BE0036C68}"/>
    <cellStyle name="20% - Accent1 7 8 4 2" xfId="5776" xr:uid="{C6474E79-14DB-43FD-8B80-CBE5E435B990}"/>
    <cellStyle name="20% - Accent1 7 8 5" xfId="5777" xr:uid="{E650F399-3DBB-478E-AEB7-DEE930096E36}"/>
    <cellStyle name="20% - Accent1 7 9" xfId="5778" xr:uid="{8A3B6C90-4308-401A-A7F4-76377C377C8D}"/>
    <cellStyle name="20% - Accent1 7 9 2" xfId="5779" xr:uid="{DE9B06B9-FAD1-44CF-91EA-D63E26A9C748}"/>
    <cellStyle name="20% - Accent1 7 9 2 2" xfId="5780" xr:uid="{F156783E-AD2F-4EAC-9B26-EA150B30C019}"/>
    <cellStyle name="20% - Accent1 7 9 2 2 2" xfId="5781" xr:uid="{8E04D71D-3D63-4A4B-810C-2455BFEB27AA}"/>
    <cellStyle name="20% - Accent1 7 9 2 3" xfId="5782" xr:uid="{5838AFB0-7196-4275-8427-5CD26C557272}"/>
    <cellStyle name="20% - Accent1 7 9 3" xfId="5783" xr:uid="{08D97933-D531-4057-82DA-F94861B93455}"/>
    <cellStyle name="20% - Accent1 7 9 3 2" xfId="5784" xr:uid="{F9F33343-F289-442F-884D-12EFDDF21443}"/>
    <cellStyle name="20% - Accent1 7 9 4" xfId="5785" xr:uid="{D0E1D988-0214-48D5-BD51-5F2570E6C8ED}"/>
    <cellStyle name="20% - Accent1 7 9 4 2" xfId="5786" xr:uid="{03276F41-BF79-41AA-A4FF-C7C1D5EFC8CE}"/>
    <cellStyle name="20% - Accent1 7 9 5" xfId="5787" xr:uid="{995D17C8-3B40-44E6-9913-D81552C1647D}"/>
    <cellStyle name="20% - Accent1 8" xfId="106" xr:uid="{3C7C66D6-EEE1-428D-BC4B-5F7E11A63555}"/>
    <cellStyle name="20% - Accent1 8 10" xfId="5788" xr:uid="{5E9FE5B0-595C-4A9F-90D9-F8282D54993E}"/>
    <cellStyle name="20% - Accent1 8 10 2" xfId="5789" xr:uid="{CE36CBEF-08D8-4EA9-886F-CD0DFC448246}"/>
    <cellStyle name="20% - Accent1 8 10 2 2" xfId="5790" xr:uid="{7C9D2A59-D70E-48D4-AC6E-345D7210F3E1}"/>
    <cellStyle name="20% - Accent1 8 10 2 2 2" xfId="5791" xr:uid="{E813B08E-8485-4160-BFC7-49BE5E9ABF32}"/>
    <cellStyle name="20% - Accent1 8 10 2 3" xfId="5792" xr:uid="{6E6F8293-F1F3-4CA3-8E73-DE0A2FAF3A99}"/>
    <cellStyle name="20% - Accent1 8 10 3" xfId="5793" xr:uid="{D28B6BF9-4D03-4BDB-B8B3-D2DAB0FBE1A5}"/>
    <cellStyle name="20% - Accent1 8 10 3 2" xfId="5794" xr:uid="{3551E92E-03C2-4BD1-BAF3-CD4C9AF98E5A}"/>
    <cellStyle name="20% - Accent1 8 10 4" xfId="5795" xr:uid="{30A8BDE2-0B71-4499-80F8-CBD9E5A42D7D}"/>
    <cellStyle name="20% - Accent1 8 10 4 2" xfId="5796" xr:uid="{894F938F-CEBE-47B9-8ACF-FB3215A2760C}"/>
    <cellStyle name="20% - Accent1 8 10 5" xfId="5797" xr:uid="{DD4DEE01-D1AB-481D-9506-E3920AEA9A31}"/>
    <cellStyle name="20% - Accent1 8 11" xfId="5798" xr:uid="{14FDD638-1469-40DC-9180-378906B20F83}"/>
    <cellStyle name="20% - Accent1 8 11 2" xfId="5799" xr:uid="{5E00B7F2-92F4-4AB7-8808-36718385E2A2}"/>
    <cellStyle name="20% - Accent1 8 11 2 2" xfId="5800" xr:uid="{CDE29C4F-F4F6-46D4-AF40-165A6D16E36D}"/>
    <cellStyle name="20% - Accent1 8 11 2 2 2" xfId="5801" xr:uid="{86090643-1DAB-4159-812D-FDB10C371D38}"/>
    <cellStyle name="20% - Accent1 8 11 2 3" xfId="5802" xr:uid="{201F3AF1-6038-41ED-A080-CE37752EA74E}"/>
    <cellStyle name="20% - Accent1 8 11 3" xfId="5803" xr:uid="{01320A27-A1A9-4575-953B-67179008AC59}"/>
    <cellStyle name="20% - Accent1 8 11 3 2" xfId="5804" xr:uid="{DB968723-1ED1-4ED1-9171-07704C176735}"/>
    <cellStyle name="20% - Accent1 8 11 4" xfId="5805" xr:uid="{E8D9837F-BADF-41E4-BB93-E9318192B3CA}"/>
    <cellStyle name="20% - Accent1 8 11 4 2" xfId="5806" xr:uid="{C5D10681-72F9-4A50-AC8E-89D6343332EC}"/>
    <cellStyle name="20% - Accent1 8 11 5" xfId="5807" xr:uid="{6132891C-0CB7-47C7-926A-865BA2825F63}"/>
    <cellStyle name="20% - Accent1 8 12" xfId="5808" xr:uid="{F34BE35A-0857-471D-90B9-6AACBD911A2D}"/>
    <cellStyle name="20% - Accent1 8 12 2" xfId="5809" xr:uid="{F430871F-3DF5-4C11-A923-FB543E903017}"/>
    <cellStyle name="20% - Accent1 8 12 2 2" xfId="5810" xr:uid="{3E85991D-F57E-4422-AD6E-D4981867AD55}"/>
    <cellStyle name="20% - Accent1 8 12 2 2 2" xfId="5811" xr:uid="{EFB0D401-D617-430C-A408-5ACCF1FA89F9}"/>
    <cellStyle name="20% - Accent1 8 12 2 3" xfId="5812" xr:uid="{7C34E927-F973-40CE-961B-E0CF7B78A0A3}"/>
    <cellStyle name="20% - Accent1 8 12 3" xfId="5813" xr:uid="{F6F6A621-8DA7-456A-A7A9-E8365E508C49}"/>
    <cellStyle name="20% - Accent1 8 12 3 2" xfId="5814" xr:uid="{24AD65F8-57AF-40F2-9DC4-36161511AAF0}"/>
    <cellStyle name="20% - Accent1 8 12 4" xfId="5815" xr:uid="{A3BA008A-6F25-4EE7-A5EA-210D5F3391EA}"/>
    <cellStyle name="20% - Accent1 8 12 4 2" xfId="5816" xr:uid="{E991240A-56A0-4945-9B31-505ED6E823FA}"/>
    <cellStyle name="20% - Accent1 8 12 5" xfId="5817" xr:uid="{DF3E3D50-D0B7-4141-B074-72EA04D0BDBC}"/>
    <cellStyle name="20% - Accent1 8 13" xfId="5818" xr:uid="{942F8C25-1C27-4E71-B77F-540156C73BF3}"/>
    <cellStyle name="20% - Accent1 8 13 2" xfId="5819" xr:uid="{4262E4B1-36FF-4D21-8FD0-27F7B1AF5596}"/>
    <cellStyle name="20% - Accent1 8 13 2 2" xfId="5820" xr:uid="{8F8AF48C-5DAE-4D6A-8339-5D8165097931}"/>
    <cellStyle name="20% - Accent1 8 13 2 2 2" xfId="5821" xr:uid="{3CC5B8F0-F08C-4E01-A171-C31A0BAE6AC3}"/>
    <cellStyle name="20% - Accent1 8 13 2 3" xfId="5822" xr:uid="{6DCCD5D4-782D-4A77-8898-5DCEAE1FA7CF}"/>
    <cellStyle name="20% - Accent1 8 13 3" xfId="5823" xr:uid="{849EDEC7-FF2E-4508-853B-C387E8873399}"/>
    <cellStyle name="20% - Accent1 8 13 3 2" xfId="5824" xr:uid="{A412068B-4A11-452D-8B05-051CBBA3A5DD}"/>
    <cellStyle name="20% - Accent1 8 13 4" xfId="5825" xr:uid="{C5193942-596A-4270-BE42-37B9AB1355F7}"/>
    <cellStyle name="20% - Accent1 8 13 4 2" xfId="5826" xr:uid="{5D06F2B7-2C52-4062-A42B-C4CF9E7782E7}"/>
    <cellStyle name="20% - Accent1 8 13 5" xfId="5827" xr:uid="{C8D8F14D-9858-4D3D-B9F7-D96EE2D9B167}"/>
    <cellStyle name="20% - Accent1 8 14" xfId="5828" xr:uid="{A865F747-B53A-4C3C-8B7B-E258F56BF570}"/>
    <cellStyle name="20% - Accent1 8 14 2" xfId="5829" xr:uid="{5B75E165-4659-4DA3-B887-C32B0A988E55}"/>
    <cellStyle name="20% - Accent1 8 14 2 2" xfId="5830" xr:uid="{15DF64DD-D0D2-450C-B869-FF7897F72B35}"/>
    <cellStyle name="20% - Accent1 8 14 2 2 2" xfId="5831" xr:uid="{EDBC03FE-02C4-41B3-A9A5-FE8DB4E6ED30}"/>
    <cellStyle name="20% - Accent1 8 14 2 3" xfId="5832" xr:uid="{EEA600A7-EA9F-4F3E-9979-8AF210ADD539}"/>
    <cellStyle name="20% - Accent1 8 14 3" xfId="5833" xr:uid="{89660F50-690F-4B7C-B730-FA446D8CB34B}"/>
    <cellStyle name="20% - Accent1 8 14 3 2" xfId="5834" xr:uid="{36286A54-F096-4960-B0B5-11446EA9D498}"/>
    <cellStyle name="20% - Accent1 8 14 4" xfId="5835" xr:uid="{23926B22-BE64-480B-A270-B92590D3805F}"/>
    <cellStyle name="20% - Accent1 8 14 4 2" xfId="5836" xr:uid="{ED08ECDA-B86B-453D-86BE-885ADB0D1054}"/>
    <cellStyle name="20% - Accent1 8 14 5" xfId="5837" xr:uid="{CBCF598A-4580-4CEB-BE7F-DA0934ACEAFF}"/>
    <cellStyle name="20% - Accent1 8 15" xfId="5838" xr:uid="{BCF38DF8-2EBF-4CA7-AB63-DAB8C6E55FFB}"/>
    <cellStyle name="20% - Accent1 8 15 2" xfId="5839" xr:uid="{AB1FF45E-5C4E-41EE-8C97-3BF46E0E4DCD}"/>
    <cellStyle name="20% - Accent1 8 15 2 2" xfId="5840" xr:uid="{519D9C28-341A-47C5-94BF-3B14E7752EA7}"/>
    <cellStyle name="20% - Accent1 8 15 2 2 2" xfId="5841" xr:uid="{5DDE9A89-08A8-4422-853E-43770BD10179}"/>
    <cellStyle name="20% - Accent1 8 15 2 3" xfId="5842" xr:uid="{BFBCD54D-31B5-48F8-8867-4E2C4803C3B5}"/>
    <cellStyle name="20% - Accent1 8 15 3" xfId="5843" xr:uid="{FE83D9C9-C508-4813-BFB6-8016C3F2BCD5}"/>
    <cellStyle name="20% - Accent1 8 15 3 2" xfId="5844" xr:uid="{2D8C6DA3-3C86-4026-91F3-5F0FBD8F6E5E}"/>
    <cellStyle name="20% - Accent1 8 15 4" xfId="5845" xr:uid="{D8044F0D-A894-40C9-969C-C1D7EE56DF65}"/>
    <cellStyle name="20% - Accent1 8 15 4 2" xfId="5846" xr:uid="{8AA01FB7-B0C6-40C6-A1AA-9A037CD9C3AE}"/>
    <cellStyle name="20% - Accent1 8 15 5" xfId="5847" xr:uid="{C58B0EA0-5B52-451A-8F62-8042FCBF3CB9}"/>
    <cellStyle name="20% - Accent1 8 16" xfId="5848" xr:uid="{8881C4AD-F1CD-4308-9B3D-2D8084499C91}"/>
    <cellStyle name="20% - Accent1 8 16 2" xfId="5849" xr:uid="{30017501-A904-4A6F-AAB1-B4C5E7853CF8}"/>
    <cellStyle name="20% - Accent1 8 16 2 2" xfId="5850" xr:uid="{838F0340-84D9-405B-837C-001DE43B53C2}"/>
    <cellStyle name="20% - Accent1 8 16 3" xfId="5851" xr:uid="{C37268F3-DF16-41DF-B043-E9919096D28D}"/>
    <cellStyle name="20% - Accent1 8 17" xfId="5852" xr:uid="{A0AB4822-0169-4583-ABE8-22FDE03B4639}"/>
    <cellStyle name="20% - Accent1 8 17 2" xfId="5853" xr:uid="{9ADB029F-EB93-4423-87D6-19A49BE74127}"/>
    <cellStyle name="20% - Accent1 8 18" xfId="5854" xr:uid="{60A2AC02-4488-47A7-8AD1-607A4EE22128}"/>
    <cellStyle name="20% - Accent1 8 18 2" xfId="5855" xr:uid="{A8940A17-66A6-414A-A042-020843B31A9D}"/>
    <cellStyle name="20% - Accent1 8 19" xfId="5856" xr:uid="{643BA4B3-111B-42F2-B40D-DE48B7DFFF93}"/>
    <cellStyle name="20% - Accent1 8 2" xfId="107" xr:uid="{F913871B-5640-494F-9E25-C0422D1AB4E5}"/>
    <cellStyle name="20% - Accent1 8 2 2" xfId="108" xr:uid="{C46D2D6E-F377-4E12-96C3-1662600578F6}"/>
    <cellStyle name="20% - Accent1 8 2 2 2" xfId="5857" xr:uid="{5A773D0F-1C94-41AA-A87D-8899EE2DD5AC}"/>
    <cellStyle name="20% - Accent1 8 2 2 2 2" xfId="5858" xr:uid="{88C3FC95-4724-4F33-B8ED-8E04E0FEF9EF}"/>
    <cellStyle name="20% - Accent1 8 2 2 3" xfId="5859" xr:uid="{1971AC8E-1A88-490D-A8AC-25634E7FD35B}"/>
    <cellStyle name="20% - Accent1 8 2 2 4" xfId="5860" xr:uid="{69E05997-74F2-4F25-AB24-2AAAEAE7C004}"/>
    <cellStyle name="20% - Accent1 8 2 3" xfId="5861" xr:uid="{7B5B2D01-B4EE-4C33-ACB0-205EB32166EF}"/>
    <cellStyle name="20% - Accent1 8 2 3 2" xfId="5862" xr:uid="{D81DAEE2-D6CD-43D1-8B8E-A5267D8FC858}"/>
    <cellStyle name="20% - Accent1 8 2 4" xfId="5863" xr:uid="{A8D70AB3-F734-4F09-8696-62C69EA6DB3E}"/>
    <cellStyle name="20% - Accent1 8 2 4 2" xfId="5864" xr:uid="{DE0B289E-B65A-457B-9A36-71F6F0C2A1E8}"/>
    <cellStyle name="20% - Accent1 8 2 5" xfId="5865" xr:uid="{C156897B-BC0B-475F-BB2E-A399969FD0AA}"/>
    <cellStyle name="20% - Accent1 8 20" xfId="5866" xr:uid="{BA5DE5A9-AA32-40A4-A777-0DEF1F863856}"/>
    <cellStyle name="20% - Accent1 8 21" xfId="5867" xr:uid="{6C0B317B-A766-4FF0-AF6A-0D38EC37F06F}"/>
    <cellStyle name="20% - Accent1 8 22" xfId="5868" xr:uid="{3852F8AC-14C0-4224-9C66-9C2F7C101621}"/>
    <cellStyle name="20% - Accent1 8 23" xfId="5869" xr:uid="{6989DB62-61A2-44B3-9A21-C1462201CA57}"/>
    <cellStyle name="20% - Accent1 8 24" xfId="5870" xr:uid="{D6D15B86-F4E5-4881-B07C-E85CFE87AB51}"/>
    <cellStyle name="20% - Accent1 8 25" xfId="5871" xr:uid="{85266461-6712-4947-920B-BAE0E38A3DAF}"/>
    <cellStyle name="20% - Accent1 8 26" xfId="5872" xr:uid="{D4F0DEFE-3069-4FC4-A0B1-841B530E6755}"/>
    <cellStyle name="20% - Accent1 8 27" xfId="5873" xr:uid="{2B81A31C-6884-4F1B-A3DB-92DEA4247A85}"/>
    <cellStyle name="20% - Accent1 8 28" xfId="5874" xr:uid="{3BFF4334-2D24-4CD0-A2DA-79A51352479A}"/>
    <cellStyle name="20% - Accent1 8 29" xfId="5875" xr:uid="{2F8C8FE6-862E-4622-9E8D-26E44AC736E7}"/>
    <cellStyle name="20% - Accent1 8 3" xfId="109" xr:uid="{7A6B66F0-29D9-4B30-8BB7-A529FD2A1EFA}"/>
    <cellStyle name="20% - Accent1 8 3 2" xfId="5876" xr:uid="{DC1EA790-2EFB-44DE-BCB3-E9F74F22A69F}"/>
    <cellStyle name="20% - Accent1 8 3 2 2" xfId="5877" xr:uid="{89748896-2453-430F-935F-08FC5B4FB7F9}"/>
    <cellStyle name="20% - Accent1 8 3 2 2 2" xfId="5878" xr:uid="{66EA72F5-056C-49AA-9B3E-9974F5E40591}"/>
    <cellStyle name="20% - Accent1 8 3 2 3" xfId="5879" xr:uid="{2E5A1BBC-6724-4EB0-B4A9-DF8D8D0E7933}"/>
    <cellStyle name="20% - Accent1 8 3 3" xfId="5880" xr:uid="{FF78C9E6-3B36-4DA2-98B1-80CBD93F05A5}"/>
    <cellStyle name="20% - Accent1 8 3 3 2" xfId="5881" xr:uid="{22D78CA5-063A-4BC5-AFB2-BE07CE1CCF1C}"/>
    <cellStyle name="20% - Accent1 8 3 4" xfId="5882" xr:uid="{01FBCEE7-6ED2-48A7-A101-4FA6603CCDEC}"/>
    <cellStyle name="20% - Accent1 8 3 4 2" xfId="5883" xr:uid="{61371FDE-D662-4E81-8EE9-219B95D6D6C0}"/>
    <cellStyle name="20% - Accent1 8 3 5" xfId="5884" xr:uid="{0ABDD440-157E-40BA-9985-A2F1444E49B6}"/>
    <cellStyle name="20% - Accent1 8 3 6" xfId="5885" xr:uid="{0AA74C98-7828-4359-B532-B96E537C3922}"/>
    <cellStyle name="20% - Accent1 8 4" xfId="5886" xr:uid="{B80BC3C1-A2B0-4959-80D3-B1A1561EE396}"/>
    <cellStyle name="20% - Accent1 8 4 2" xfId="5887" xr:uid="{3C097978-526D-419C-8D09-9F3454796E04}"/>
    <cellStyle name="20% - Accent1 8 4 2 2" xfId="5888" xr:uid="{3CF61D4A-062A-4705-9DAE-5489A38C584B}"/>
    <cellStyle name="20% - Accent1 8 4 2 2 2" xfId="5889" xr:uid="{08AD72D7-E773-4BFD-B846-3BB46FDF9014}"/>
    <cellStyle name="20% - Accent1 8 4 2 3" xfId="5890" xr:uid="{4B98562D-F062-4346-8598-C77108EF39C3}"/>
    <cellStyle name="20% - Accent1 8 4 3" xfId="5891" xr:uid="{0C6ED7AC-EB86-4A81-BA5C-1E6695EB6EE9}"/>
    <cellStyle name="20% - Accent1 8 4 3 2" xfId="5892" xr:uid="{F20051F4-E279-4E7B-8B60-CB2A8E99C617}"/>
    <cellStyle name="20% - Accent1 8 4 4" xfId="5893" xr:uid="{49924793-E707-4C45-8B5B-E11E34F83AC9}"/>
    <cellStyle name="20% - Accent1 8 4 4 2" xfId="5894" xr:uid="{03BFA126-9B33-4D7D-8DC6-35093F6B9903}"/>
    <cellStyle name="20% - Accent1 8 4 5" xfId="5895" xr:uid="{DDEA4587-6F82-4ED6-998F-C7AC84AD95CE}"/>
    <cellStyle name="20% - Accent1 8 5" xfId="5896" xr:uid="{B73D9380-B290-4170-94C6-CAFA0C08AD62}"/>
    <cellStyle name="20% - Accent1 8 5 2" xfId="5897" xr:uid="{36D54CD4-8134-44F8-B880-C2450866EF77}"/>
    <cellStyle name="20% - Accent1 8 5 2 2" xfId="5898" xr:uid="{373B7BAD-AABC-41EE-85F5-1F07D4DF3A96}"/>
    <cellStyle name="20% - Accent1 8 5 2 2 2" xfId="5899" xr:uid="{B811F953-E75E-421C-ADC5-CC7A45A1A581}"/>
    <cellStyle name="20% - Accent1 8 5 2 3" xfId="5900" xr:uid="{90FFD459-75D5-405A-A31E-34EC89737AE4}"/>
    <cellStyle name="20% - Accent1 8 5 3" xfId="5901" xr:uid="{9F4CAB1F-110B-42A6-8A1F-23F2FB935EC7}"/>
    <cellStyle name="20% - Accent1 8 5 3 2" xfId="5902" xr:uid="{EA8D8DB9-167A-4C23-AB50-C17704C9336A}"/>
    <cellStyle name="20% - Accent1 8 5 4" xfId="5903" xr:uid="{86C8611F-0C3E-4FD0-9DB3-2D46B246CD3B}"/>
    <cellStyle name="20% - Accent1 8 5 4 2" xfId="5904" xr:uid="{6A3A7D6D-6387-4B1C-9F96-78A6A21F2E2A}"/>
    <cellStyle name="20% - Accent1 8 5 5" xfId="5905" xr:uid="{C4E9FE21-E575-412A-AE36-7CDEF9BA508F}"/>
    <cellStyle name="20% - Accent1 8 6" xfId="5906" xr:uid="{5E81E83F-BBD4-4E43-BA32-AB2E0F48C27E}"/>
    <cellStyle name="20% - Accent1 8 6 2" xfId="5907" xr:uid="{3824DEAE-8891-4AB4-81E9-7957B129F384}"/>
    <cellStyle name="20% - Accent1 8 6 2 2" xfId="5908" xr:uid="{90AFF2B0-6B4F-44B9-8A9F-D2EB9406340F}"/>
    <cellStyle name="20% - Accent1 8 6 2 2 2" xfId="5909" xr:uid="{21ADF59B-FAF7-4633-B8E0-4BDEC667A4F5}"/>
    <cellStyle name="20% - Accent1 8 6 2 3" xfId="5910" xr:uid="{3AB4B8A3-5AB0-4B6A-AA7C-143692931B08}"/>
    <cellStyle name="20% - Accent1 8 6 3" xfId="5911" xr:uid="{90672AED-D552-4B1F-853D-6EB7FC89AF69}"/>
    <cellStyle name="20% - Accent1 8 6 3 2" xfId="5912" xr:uid="{889842ED-B135-4390-A294-CF274E7A2F27}"/>
    <cellStyle name="20% - Accent1 8 6 4" xfId="5913" xr:uid="{50CE7C9A-D05A-4EB0-8278-27A7B33E4F17}"/>
    <cellStyle name="20% - Accent1 8 6 4 2" xfId="5914" xr:uid="{7223BE7C-4911-49D5-9DEC-2EE845A3DCCE}"/>
    <cellStyle name="20% - Accent1 8 6 5" xfId="5915" xr:uid="{D2417953-8D6E-4614-BF7F-4A2EFB23FDDD}"/>
    <cellStyle name="20% - Accent1 8 7" xfId="5916" xr:uid="{2D77019B-55FC-4E7E-8A27-02FD2B6ACA0D}"/>
    <cellStyle name="20% - Accent1 8 7 2" xfId="5917" xr:uid="{7D3CF538-7490-4480-B8E8-4719BF787FC9}"/>
    <cellStyle name="20% - Accent1 8 7 2 2" xfId="5918" xr:uid="{B80F89D9-24F0-4A38-A154-7CB45D390C2C}"/>
    <cellStyle name="20% - Accent1 8 7 2 2 2" xfId="5919" xr:uid="{FF8AF103-ACDB-420C-87FA-ED9720AD3C1E}"/>
    <cellStyle name="20% - Accent1 8 7 2 3" xfId="5920" xr:uid="{A8048C5D-C816-4C9A-A9AC-56E84D99270B}"/>
    <cellStyle name="20% - Accent1 8 7 3" xfId="5921" xr:uid="{8B280E44-FF2A-4DD9-ABEA-6F3058C93A76}"/>
    <cellStyle name="20% - Accent1 8 7 3 2" xfId="5922" xr:uid="{206D0BE0-F69F-4DBC-B2E8-7B0E4C25449A}"/>
    <cellStyle name="20% - Accent1 8 7 4" xfId="5923" xr:uid="{23EFBEDE-14B9-4A04-B78C-131A5E5A2633}"/>
    <cellStyle name="20% - Accent1 8 7 4 2" xfId="5924" xr:uid="{2F4995DD-E88B-4A84-BBF7-7F2973006FE4}"/>
    <cellStyle name="20% - Accent1 8 7 5" xfId="5925" xr:uid="{16430325-9575-401D-9049-4DCD63C49875}"/>
    <cellStyle name="20% - Accent1 8 8" xfId="5926" xr:uid="{4E59D3C0-7069-461D-B7AB-FA31C9BF1BDA}"/>
    <cellStyle name="20% - Accent1 8 8 2" xfId="5927" xr:uid="{79F3B1F2-15E2-4F71-B670-88FFC231ADBE}"/>
    <cellStyle name="20% - Accent1 8 8 2 2" xfId="5928" xr:uid="{FC516C96-C4FB-4984-9307-6F9976974CB9}"/>
    <cellStyle name="20% - Accent1 8 8 2 2 2" xfId="5929" xr:uid="{88BD90EC-83AC-42D6-9BD9-774D9F1F2CE9}"/>
    <cellStyle name="20% - Accent1 8 8 2 3" xfId="5930" xr:uid="{737E1563-6E56-444E-8F8A-D66504947D02}"/>
    <cellStyle name="20% - Accent1 8 8 3" xfId="5931" xr:uid="{348DD065-EB7B-4533-A213-98BA3DBEEB63}"/>
    <cellStyle name="20% - Accent1 8 8 3 2" xfId="5932" xr:uid="{FD99D603-4987-4F6C-A8B4-19F3CE994714}"/>
    <cellStyle name="20% - Accent1 8 8 4" xfId="5933" xr:uid="{B1B711E2-9D66-4CBB-B641-B62A9781F666}"/>
    <cellStyle name="20% - Accent1 8 8 4 2" xfId="5934" xr:uid="{089C99E6-2785-47D4-AC1E-42ED6DC28747}"/>
    <cellStyle name="20% - Accent1 8 8 5" xfId="5935" xr:uid="{B1EA404C-E0DE-45C1-A8ED-59A3AF54E8BC}"/>
    <cellStyle name="20% - Accent1 8 9" xfId="5936" xr:uid="{8CCD5DEB-5527-4425-9832-CE4233D9D485}"/>
    <cellStyle name="20% - Accent1 8 9 2" xfId="5937" xr:uid="{6BF1DBB1-8DBF-481B-B916-8A58E17AB006}"/>
    <cellStyle name="20% - Accent1 8 9 2 2" xfId="5938" xr:uid="{30919315-B035-4985-9B5A-A55B65463205}"/>
    <cellStyle name="20% - Accent1 8 9 2 2 2" xfId="5939" xr:uid="{4AB24DB7-CD7E-451C-A30F-3EBDBC4BB97C}"/>
    <cellStyle name="20% - Accent1 8 9 2 3" xfId="5940" xr:uid="{F78402AC-BB50-4165-9F05-7A13E903FE31}"/>
    <cellStyle name="20% - Accent1 8 9 3" xfId="5941" xr:uid="{D3E8055D-F0D3-4965-891A-7FA63FA1AF9C}"/>
    <cellStyle name="20% - Accent1 8 9 3 2" xfId="5942" xr:uid="{54D5B964-67D6-454F-9A51-D2EBC82D5760}"/>
    <cellStyle name="20% - Accent1 8 9 4" xfId="5943" xr:uid="{1DC274E3-6CDA-42C0-B936-0720CF144719}"/>
    <cellStyle name="20% - Accent1 8 9 4 2" xfId="5944" xr:uid="{309A7357-0D04-4412-ADEC-7DCC9EF714AE}"/>
    <cellStyle name="20% - Accent1 8 9 5" xfId="5945" xr:uid="{17A4E81A-765E-4467-AF68-C56CAD3744DF}"/>
    <cellStyle name="20% - Accent1 9" xfId="110" xr:uid="{A9F9C0CF-2D61-418B-A0D7-729C21435EB5}"/>
    <cellStyle name="20% - Accent1 9 10" xfId="5946" xr:uid="{DE1E153F-9FAC-4FC1-A859-32B6E42B5FFC}"/>
    <cellStyle name="20% - Accent1 9 10 2" xfId="5947" xr:uid="{EE700E63-B7FA-402D-99D3-A29FB5901C7F}"/>
    <cellStyle name="20% - Accent1 9 10 2 2" xfId="5948" xr:uid="{46BE316F-B022-4337-B95D-230B725FC476}"/>
    <cellStyle name="20% - Accent1 9 10 2 2 2" xfId="5949" xr:uid="{2FB40073-AA28-4C73-B4BF-B91CA23F0A96}"/>
    <cellStyle name="20% - Accent1 9 10 2 3" xfId="5950" xr:uid="{ED69771C-E31D-44DF-A279-06B61402B023}"/>
    <cellStyle name="20% - Accent1 9 10 3" xfId="5951" xr:uid="{B0615594-BAB2-4AE2-BD66-58B04E95062B}"/>
    <cellStyle name="20% - Accent1 9 10 3 2" xfId="5952" xr:uid="{A10C794E-DFA9-4085-873C-F7DA4135EE87}"/>
    <cellStyle name="20% - Accent1 9 10 4" xfId="5953" xr:uid="{3A750C9D-7894-463A-8014-6E75C53E6D3A}"/>
    <cellStyle name="20% - Accent1 9 10 4 2" xfId="5954" xr:uid="{B7CCBC38-2D7F-4EC7-867C-758C01205866}"/>
    <cellStyle name="20% - Accent1 9 10 5" xfId="5955" xr:uid="{BFAA292F-A4D3-4B91-B992-2D7CB2068FBC}"/>
    <cellStyle name="20% - Accent1 9 11" xfId="5956" xr:uid="{39EACDA7-A7F3-435B-968D-FC5880361E86}"/>
    <cellStyle name="20% - Accent1 9 11 2" xfId="5957" xr:uid="{EF808ACB-3FA9-4FE3-AA7E-F117BE6FD9C3}"/>
    <cellStyle name="20% - Accent1 9 11 2 2" xfId="5958" xr:uid="{B61C3284-34EB-4E39-9A83-019A2547725E}"/>
    <cellStyle name="20% - Accent1 9 11 2 2 2" xfId="5959" xr:uid="{4AA08F03-0426-4105-AF39-98B65BE4FD08}"/>
    <cellStyle name="20% - Accent1 9 11 2 3" xfId="5960" xr:uid="{0159DAC4-501F-40BF-B0BE-FD9FBC963644}"/>
    <cellStyle name="20% - Accent1 9 11 3" xfId="5961" xr:uid="{B7DB8836-482B-4B21-B83E-A9EAB8289EB3}"/>
    <cellStyle name="20% - Accent1 9 11 3 2" xfId="5962" xr:uid="{00410A45-F3B7-4311-BE8E-5E1C0571DF65}"/>
    <cellStyle name="20% - Accent1 9 11 4" xfId="5963" xr:uid="{2D0A6EEC-766C-4510-89FF-32C9364FC816}"/>
    <cellStyle name="20% - Accent1 9 11 4 2" xfId="5964" xr:uid="{EA7D3161-EEA2-454D-A356-58278D52391C}"/>
    <cellStyle name="20% - Accent1 9 11 5" xfId="5965" xr:uid="{7391291E-D224-4E67-BE80-2D316D580DAD}"/>
    <cellStyle name="20% - Accent1 9 12" xfId="5966" xr:uid="{C2B33F3E-314F-4440-ADB6-3A02FE773112}"/>
    <cellStyle name="20% - Accent1 9 12 2" xfId="5967" xr:uid="{D7311949-3A9C-49CC-B272-D0D252D2B3F9}"/>
    <cellStyle name="20% - Accent1 9 12 2 2" xfId="5968" xr:uid="{9185B6D4-093E-49DE-82AA-BB9FBBFCFCFF}"/>
    <cellStyle name="20% - Accent1 9 12 2 2 2" xfId="5969" xr:uid="{956C3886-168A-41F4-AC0F-DA48C210784C}"/>
    <cellStyle name="20% - Accent1 9 12 2 3" xfId="5970" xr:uid="{F1DB5B0D-5035-4388-834B-051E9DD1B777}"/>
    <cellStyle name="20% - Accent1 9 12 3" xfId="5971" xr:uid="{0669F0F5-3760-4FE8-B029-7EBF36B3F2C2}"/>
    <cellStyle name="20% - Accent1 9 12 3 2" xfId="5972" xr:uid="{A2192447-6310-42C9-B363-788929C474EB}"/>
    <cellStyle name="20% - Accent1 9 12 4" xfId="5973" xr:uid="{40A9AA82-211A-473C-9D4B-2128F8AEBC0F}"/>
    <cellStyle name="20% - Accent1 9 12 4 2" xfId="5974" xr:uid="{D6883A70-7653-40CE-B503-5E56E38F96F6}"/>
    <cellStyle name="20% - Accent1 9 12 5" xfId="5975" xr:uid="{CC7D1962-2EB3-478B-A1F4-2341E157D045}"/>
    <cellStyle name="20% - Accent1 9 13" xfId="5976" xr:uid="{A70CBC98-BB02-4150-B1F4-EB2528C777B0}"/>
    <cellStyle name="20% - Accent1 9 13 2" xfId="5977" xr:uid="{9CB93871-2812-4887-BC3A-DC58135571F7}"/>
    <cellStyle name="20% - Accent1 9 13 2 2" xfId="5978" xr:uid="{1B7D8176-7FFA-441B-8CC8-F5177E2CB42A}"/>
    <cellStyle name="20% - Accent1 9 13 2 2 2" xfId="5979" xr:uid="{D068A1E7-2ED8-4C0C-A47B-055A24103703}"/>
    <cellStyle name="20% - Accent1 9 13 2 3" xfId="5980" xr:uid="{0CBAB112-5F78-4E37-8D26-A558FACA8386}"/>
    <cellStyle name="20% - Accent1 9 13 3" xfId="5981" xr:uid="{8B017E65-3916-488E-B542-B6F4E8D33285}"/>
    <cellStyle name="20% - Accent1 9 13 3 2" xfId="5982" xr:uid="{E3F328AB-CF22-4667-97A5-4C03A4785724}"/>
    <cellStyle name="20% - Accent1 9 13 4" xfId="5983" xr:uid="{2B8618ED-0427-4672-ABFE-3C21BC2C283F}"/>
    <cellStyle name="20% - Accent1 9 13 4 2" xfId="5984" xr:uid="{B810AD50-E402-4547-8BCD-179627E97321}"/>
    <cellStyle name="20% - Accent1 9 13 5" xfId="5985" xr:uid="{6046E29E-9447-4525-B3D1-C43B411CAC54}"/>
    <cellStyle name="20% - Accent1 9 14" xfId="5986" xr:uid="{D1724239-1E98-4267-9542-8C85939BB983}"/>
    <cellStyle name="20% - Accent1 9 14 2" xfId="5987" xr:uid="{F004919C-F12B-4365-9AA3-2835826786A2}"/>
    <cellStyle name="20% - Accent1 9 14 2 2" xfId="5988" xr:uid="{06BE2923-7689-4F7F-A19C-73818E9FD4AC}"/>
    <cellStyle name="20% - Accent1 9 14 2 2 2" xfId="5989" xr:uid="{0E1966D1-835D-4372-B841-69D00E796981}"/>
    <cellStyle name="20% - Accent1 9 14 2 3" xfId="5990" xr:uid="{A2C1F9CB-70CA-4839-8ED3-55B33903F39C}"/>
    <cellStyle name="20% - Accent1 9 14 3" xfId="5991" xr:uid="{AF3439AB-D3EA-4ED3-ACB8-1F91D9920B58}"/>
    <cellStyle name="20% - Accent1 9 14 3 2" xfId="5992" xr:uid="{CC8A4930-6B81-47F9-B383-D5FEDD9A6CC1}"/>
    <cellStyle name="20% - Accent1 9 14 4" xfId="5993" xr:uid="{CB12654E-44FB-4693-B480-62C8FBE2DA8A}"/>
    <cellStyle name="20% - Accent1 9 14 4 2" xfId="5994" xr:uid="{6DD30668-31AB-4DF2-B13D-D6ABF323E893}"/>
    <cellStyle name="20% - Accent1 9 14 5" xfId="5995" xr:uid="{A9A4BABE-D640-4A32-82F4-EA08B6138528}"/>
    <cellStyle name="20% - Accent1 9 15" xfId="5996" xr:uid="{7C237B82-D637-48E0-AADD-DA174CF68042}"/>
    <cellStyle name="20% - Accent1 9 15 2" xfId="5997" xr:uid="{F3426EBD-AB01-4B4B-9E79-21C84F7179FE}"/>
    <cellStyle name="20% - Accent1 9 15 2 2" xfId="5998" xr:uid="{6739F4FA-5B8C-425F-850A-967458CE8D8A}"/>
    <cellStyle name="20% - Accent1 9 15 2 2 2" xfId="5999" xr:uid="{215694F2-F499-4F4E-BD8A-0757D13BDE6B}"/>
    <cellStyle name="20% - Accent1 9 15 2 3" xfId="6000" xr:uid="{7F4F3DCF-9E26-4CCB-88CC-1DC35D2E67C6}"/>
    <cellStyle name="20% - Accent1 9 15 3" xfId="6001" xr:uid="{38830AB2-D492-4F23-8952-D751E35EAC2F}"/>
    <cellStyle name="20% - Accent1 9 15 3 2" xfId="6002" xr:uid="{DD87BE41-7391-46CA-8153-3794F5A13D1D}"/>
    <cellStyle name="20% - Accent1 9 15 4" xfId="6003" xr:uid="{276434F3-FC33-45E9-A2B0-1C4A0022FFDC}"/>
    <cellStyle name="20% - Accent1 9 15 4 2" xfId="6004" xr:uid="{6AA3A64E-B5D1-4C60-B9A5-B230A9783443}"/>
    <cellStyle name="20% - Accent1 9 15 5" xfId="6005" xr:uid="{6A697F05-E4ED-4390-A2C2-E2F3C3EEFA46}"/>
    <cellStyle name="20% - Accent1 9 16" xfId="6006" xr:uid="{F3E9288C-4BF9-46D5-8BAE-8840825F5E18}"/>
    <cellStyle name="20% - Accent1 9 16 2" xfId="6007" xr:uid="{852F54DF-E80A-466B-A062-3B68F2BCC67E}"/>
    <cellStyle name="20% - Accent1 9 16 2 2" xfId="6008" xr:uid="{564AF7F3-E083-44FD-B6AF-F7B18CB28670}"/>
    <cellStyle name="20% - Accent1 9 16 3" xfId="6009" xr:uid="{85AA2DE7-964A-4B2E-9462-05ABCB32AA97}"/>
    <cellStyle name="20% - Accent1 9 17" xfId="6010" xr:uid="{509F8902-E5F2-40B3-B567-8113B8E9BB44}"/>
    <cellStyle name="20% - Accent1 9 17 2" xfId="6011" xr:uid="{63077849-5289-4E7B-8AE1-40D914A780F9}"/>
    <cellStyle name="20% - Accent1 9 18" xfId="6012" xr:uid="{9F64EAE1-3321-432A-AEC4-E93BB5215C12}"/>
    <cellStyle name="20% - Accent1 9 18 2" xfId="6013" xr:uid="{7C493B5C-ED8F-4360-9B9C-3D14BCBD749E}"/>
    <cellStyle name="20% - Accent1 9 19" xfId="6014" xr:uid="{0177F5F3-0C12-4E48-B67E-AEEE1744CD91}"/>
    <cellStyle name="20% - Accent1 9 2" xfId="111" xr:uid="{656394D0-F1D7-4DD3-BED3-FC997C02DD22}"/>
    <cellStyle name="20% - Accent1 9 2 2" xfId="112" xr:uid="{1FFDFBC7-BC29-4C3D-99B4-87B811E1DC4E}"/>
    <cellStyle name="20% - Accent1 9 2 2 2" xfId="6015" xr:uid="{3E66D03C-E569-4888-BF14-2F51574F2C8B}"/>
    <cellStyle name="20% - Accent1 9 2 2 2 2" xfId="6016" xr:uid="{96618055-2C88-4F33-B3DB-19F7ADBC57B5}"/>
    <cellStyle name="20% - Accent1 9 2 2 3" xfId="6017" xr:uid="{B4809511-8AE8-4D66-AB18-BD1ECCA50470}"/>
    <cellStyle name="20% - Accent1 9 2 2 4" xfId="6018" xr:uid="{DB11CA18-7A3F-4A54-8B91-A40EBC3BA101}"/>
    <cellStyle name="20% - Accent1 9 2 3" xfId="6019" xr:uid="{1F8535A8-B316-42EF-AD0D-249BEB38CAF0}"/>
    <cellStyle name="20% - Accent1 9 2 3 2" xfId="6020" xr:uid="{11113A22-5F1A-4722-8247-07B6E46087DA}"/>
    <cellStyle name="20% - Accent1 9 2 4" xfId="6021" xr:uid="{800A8505-6AE1-4D13-BF74-CDF630DDBB51}"/>
    <cellStyle name="20% - Accent1 9 2 4 2" xfId="6022" xr:uid="{D654842C-C737-46E8-8103-0B1797B63C83}"/>
    <cellStyle name="20% - Accent1 9 2 5" xfId="6023" xr:uid="{1D17B9E8-406C-4C89-A70A-A427E64E7EEF}"/>
    <cellStyle name="20% - Accent1 9 20" xfId="6024" xr:uid="{C3802D0E-110F-481C-AA33-C273231A10D5}"/>
    <cellStyle name="20% - Accent1 9 21" xfId="6025" xr:uid="{09EB9C78-A901-4BF8-A1AC-2C2778259CBE}"/>
    <cellStyle name="20% - Accent1 9 22" xfId="6026" xr:uid="{1C163278-F6EC-404F-9305-FF8E0B650B47}"/>
    <cellStyle name="20% - Accent1 9 23" xfId="6027" xr:uid="{15ADD637-7307-4193-97F9-F37AA43DFC69}"/>
    <cellStyle name="20% - Accent1 9 24" xfId="6028" xr:uid="{2C3468CF-3722-471D-8204-085B1E4499A4}"/>
    <cellStyle name="20% - Accent1 9 25" xfId="6029" xr:uid="{1E9024A6-BD31-4F8D-8210-31B347E35EF2}"/>
    <cellStyle name="20% - Accent1 9 26" xfId="6030" xr:uid="{F1A50904-2567-4C87-B72D-E2DF9DF9BD04}"/>
    <cellStyle name="20% - Accent1 9 27" xfId="6031" xr:uid="{4D228108-489D-424A-B44D-D827D8D995E9}"/>
    <cellStyle name="20% - Accent1 9 28" xfId="6032" xr:uid="{6F1A214C-07B5-48AD-95EC-F3291541A4D2}"/>
    <cellStyle name="20% - Accent1 9 29" xfId="6033" xr:uid="{7BB84566-7390-4DF2-BC6A-E8CD3E69BAF6}"/>
    <cellStyle name="20% - Accent1 9 3" xfId="113" xr:uid="{E76E7CEB-62C8-4BEE-A343-5FBEECCE9396}"/>
    <cellStyle name="20% - Accent1 9 3 2" xfId="6034" xr:uid="{D3BDEDDE-E8B1-4C8F-9F78-022D6900DB97}"/>
    <cellStyle name="20% - Accent1 9 3 2 2" xfId="6035" xr:uid="{6567B348-D3E9-48FB-A0E5-C3B7DFC3F124}"/>
    <cellStyle name="20% - Accent1 9 3 2 2 2" xfId="6036" xr:uid="{7582C365-80F1-4C92-BA6D-38C9BABE398D}"/>
    <cellStyle name="20% - Accent1 9 3 2 3" xfId="6037" xr:uid="{5E96B77C-78F4-4F20-898D-36F4A8E67FB6}"/>
    <cellStyle name="20% - Accent1 9 3 3" xfId="6038" xr:uid="{86CD7143-CF70-469C-9676-A089A4C65BCA}"/>
    <cellStyle name="20% - Accent1 9 3 3 2" xfId="6039" xr:uid="{1A36D3D7-6798-46CC-BA6E-03F076096EFA}"/>
    <cellStyle name="20% - Accent1 9 3 4" xfId="6040" xr:uid="{26C816F0-1B67-4DD3-94D1-2F3E84EF6B13}"/>
    <cellStyle name="20% - Accent1 9 3 4 2" xfId="6041" xr:uid="{ACE57F88-35D6-417B-9888-3F3DD3E71A85}"/>
    <cellStyle name="20% - Accent1 9 3 5" xfId="6042" xr:uid="{D72A5808-FF5F-4A2A-A940-5ADF8BE6209B}"/>
    <cellStyle name="20% - Accent1 9 3 6" xfId="6043" xr:uid="{E9FD8856-F446-4B24-AA3B-678D80BDE8B4}"/>
    <cellStyle name="20% - Accent1 9 4" xfId="6044" xr:uid="{4F93298D-8902-4B94-A2F1-3A63F9241FA9}"/>
    <cellStyle name="20% - Accent1 9 4 2" xfId="6045" xr:uid="{8ADA003C-4E27-47CF-8746-F53D2209FDAD}"/>
    <cellStyle name="20% - Accent1 9 4 2 2" xfId="6046" xr:uid="{25746032-D39A-4806-AC24-851374E50B01}"/>
    <cellStyle name="20% - Accent1 9 4 2 2 2" xfId="6047" xr:uid="{0FDD1181-CB47-4785-BA5B-74F645E68992}"/>
    <cellStyle name="20% - Accent1 9 4 2 3" xfId="6048" xr:uid="{3BC7645C-0658-445F-AF0C-0893A6C2E1A2}"/>
    <cellStyle name="20% - Accent1 9 4 3" xfId="6049" xr:uid="{47FF6816-153A-4A4B-A2A3-C780157EA9EA}"/>
    <cellStyle name="20% - Accent1 9 4 3 2" xfId="6050" xr:uid="{05275CE3-EF7A-4B53-8A4B-4690AD5B5469}"/>
    <cellStyle name="20% - Accent1 9 4 4" xfId="6051" xr:uid="{A5BA5B04-19E6-494C-9159-F3CAE46ED6F1}"/>
    <cellStyle name="20% - Accent1 9 4 4 2" xfId="6052" xr:uid="{F422DC09-B142-44A1-808E-26FE8869C943}"/>
    <cellStyle name="20% - Accent1 9 4 5" xfId="6053" xr:uid="{FDDB012B-BD91-4412-B109-DC8708D586B8}"/>
    <cellStyle name="20% - Accent1 9 5" xfId="6054" xr:uid="{D2E1FC37-9BE9-4D12-9511-4BF4E01BC10F}"/>
    <cellStyle name="20% - Accent1 9 5 2" xfId="6055" xr:uid="{82BEEC29-F502-456A-924A-8AA5B93D031A}"/>
    <cellStyle name="20% - Accent1 9 5 2 2" xfId="6056" xr:uid="{A479CA57-8A05-450A-BD6D-DB23D9136EA1}"/>
    <cellStyle name="20% - Accent1 9 5 2 2 2" xfId="6057" xr:uid="{5553C20D-9D86-4FD2-8671-7B6183B2AD8A}"/>
    <cellStyle name="20% - Accent1 9 5 2 3" xfId="6058" xr:uid="{ABA8E21F-5196-493B-9F36-5FE64B6F74D5}"/>
    <cellStyle name="20% - Accent1 9 5 3" xfId="6059" xr:uid="{5872D6D1-9A60-4EB1-91FD-D055474CE275}"/>
    <cellStyle name="20% - Accent1 9 5 3 2" xfId="6060" xr:uid="{47EC22D7-0195-4A63-A19A-E5E7D964A646}"/>
    <cellStyle name="20% - Accent1 9 5 4" xfId="6061" xr:uid="{3BF90CCC-CE68-489B-A335-06760CB9B5D3}"/>
    <cellStyle name="20% - Accent1 9 5 4 2" xfId="6062" xr:uid="{8A24B383-D86E-4D33-9571-E9C89A2C6C4F}"/>
    <cellStyle name="20% - Accent1 9 5 5" xfId="6063" xr:uid="{D7260424-ED22-420E-8304-64D5983086F5}"/>
    <cellStyle name="20% - Accent1 9 6" xfId="6064" xr:uid="{20011332-1FE5-4501-93C5-168CB89684F2}"/>
    <cellStyle name="20% - Accent1 9 6 2" xfId="6065" xr:uid="{7761BF01-7095-4353-8410-1B6D51402144}"/>
    <cellStyle name="20% - Accent1 9 6 2 2" xfId="6066" xr:uid="{663E1672-770F-487C-A7AF-7AA2CB0AA353}"/>
    <cellStyle name="20% - Accent1 9 6 2 2 2" xfId="6067" xr:uid="{5423A53C-32DF-4901-9655-E5DF75673217}"/>
    <cellStyle name="20% - Accent1 9 6 2 3" xfId="6068" xr:uid="{A371B67D-52A1-4E7D-97ED-96E0F753EF66}"/>
    <cellStyle name="20% - Accent1 9 6 3" xfId="6069" xr:uid="{1C650C3C-10D5-44C8-9A08-A7A9848BB60A}"/>
    <cellStyle name="20% - Accent1 9 6 3 2" xfId="6070" xr:uid="{09BF2694-9217-4C4F-ABFD-F3C125D6EDF1}"/>
    <cellStyle name="20% - Accent1 9 6 4" xfId="6071" xr:uid="{9BBC7E3F-8D8E-4852-9DFE-14A3819D5D76}"/>
    <cellStyle name="20% - Accent1 9 6 4 2" xfId="6072" xr:uid="{BD38DCC1-24A1-4DFC-9305-77139CA431B4}"/>
    <cellStyle name="20% - Accent1 9 6 5" xfId="6073" xr:uid="{9D0CDE74-D6A8-42D6-8403-A399D0A239E5}"/>
    <cellStyle name="20% - Accent1 9 7" xfId="6074" xr:uid="{65AAB7DB-23DF-4F6B-A0FF-B988EA3D2137}"/>
    <cellStyle name="20% - Accent1 9 7 2" xfId="6075" xr:uid="{0BF194A6-EB24-4220-9FAF-4C8EF0FA1F4A}"/>
    <cellStyle name="20% - Accent1 9 7 2 2" xfId="6076" xr:uid="{B1C0A6D2-6DCC-4580-9B7A-0D6851033AB8}"/>
    <cellStyle name="20% - Accent1 9 7 2 2 2" xfId="6077" xr:uid="{94514EE8-BA0D-4B9A-83C3-E555BEAA7A25}"/>
    <cellStyle name="20% - Accent1 9 7 2 3" xfId="6078" xr:uid="{C8A587B8-D13F-44C2-80E3-E419954F1379}"/>
    <cellStyle name="20% - Accent1 9 7 3" xfId="6079" xr:uid="{0F38E6E8-812F-4620-92CB-2C74B65639C7}"/>
    <cellStyle name="20% - Accent1 9 7 3 2" xfId="6080" xr:uid="{80216E61-75D8-4674-92E4-6925FA672916}"/>
    <cellStyle name="20% - Accent1 9 7 4" xfId="6081" xr:uid="{17BADD49-EDF3-40B3-9AFF-8AC25E68703B}"/>
    <cellStyle name="20% - Accent1 9 7 4 2" xfId="6082" xr:uid="{E4450784-BDAA-4F4E-BCD9-B7FA860E4687}"/>
    <cellStyle name="20% - Accent1 9 7 5" xfId="6083" xr:uid="{B8DC0545-0EFD-4A3F-A602-FD3C799D25FC}"/>
    <cellStyle name="20% - Accent1 9 8" xfId="6084" xr:uid="{EC5B470D-4ED9-4676-85B6-9335445BC38E}"/>
    <cellStyle name="20% - Accent1 9 8 2" xfId="6085" xr:uid="{940A398A-EB90-42F2-87A3-0A51586685F5}"/>
    <cellStyle name="20% - Accent1 9 8 2 2" xfId="6086" xr:uid="{1F8BB6BF-5CAF-42C5-8360-7EC0EFE86625}"/>
    <cellStyle name="20% - Accent1 9 8 2 2 2" xfId="6087" xr:uid="{D495ACD4-F5D2-4985-ACC2-44B27E23DDC5}"/>
    <cellStyle name="20% - Accent1 9 8 2 3" xfId="6088" xr:uid="{787A5E1B-8970-4BEB-B629-1F313F24D31D}"/>
    <cellStyle name="20% - Accent1 9 8 3" xfId="6089" xr:uid="{CDCA4610-055B-48F6-9189-84B1BA3F51A7}"/>
    <cellStyle name="20% - Accent1 9 8 3 2" xfId="6090" xr:uid="{F690A8AD-4D2C-4F6B-AB2E-C5335D9137D0}"/>
    <cellStyle name="20% - Accent1 9 8 4" xfId="6091" xr:uid="{D963E71E-3EB5-4F75-8D2E-376B1F8E2C5D}"/>
    <cellStyle name="20% - Accent1 9 8 4 2" xfId="6092" xr:uid="{E20B1B34-74FF-400B-BF1E-55236CAD1182}"/>
    <cellStyle name="20% - Accent1 9 8 5" xfId="6093" xr:uid="{C13F79DA-7D7D-4185-8C58-7FE8BB3F72BE}"/>
    <cellStyle name="20% - Accent1 9 9" xfId="6094" xr:uid="{07357A0D-D649-4D73-902E-B8598CE12952}"/>
    <cellStyle name="20% - Accent1 9 9 2" xfId="6095" xr:uid="{8192A752-D5E6-42C4-8417-29E4FAFFD4C3}"/>
    <cellStyle name="20% - Accent1 9 9 2 2" xfId="6096" xr:uid="{476D317D-C840-43BF-98FD-23715C4E85F8}"/>
    <cellStyle name="20% - Accent1 9 9 2 2 2" xfId="6097" xr:uid="{AD28A2ED-7FC7-40B5-B96C-D9DA2ED4852D}"/>
    <cellStyle name="20% - Accent1 9 9 2 3" xfId="6098" xr:uid="{136CD6AC-A673-4BE2-9B5C-3A8DA98DD754}"/>
    <cellStyle name="20% - Accent1 9 9 3" xfId="6099" xr:uid="{39710991-BBF6-4C39-90FF-BF2FAA36E7DF}"/>
    <cellStyle name="20% - Accent1 9 9 3 2" xfId="6100" xr:uid="{5EF34EA9-5442-4956-985B-BB79CFCEAFAA}"/>
    <cellStyle name="20% - Accent1 9 9 4" xfId="6101" xr:uid="{9FB252DC-E432-480C-ACFA-15EE5E191FFA}"/>
    <cellStyle name="20% - Accent1 9 9 4 2" xfId="6102" xr:uid="{0BD06918-E813-4F18-9225-0455B0171828}"/>
    <cellStyle name="20% - Accent1 9 9 5" xfId="6103" xr:uid="{64933363-1CFB-4BEB-A1A3-2203A5B66A38}"/>
    <cellStyle name="20% - Accent2 10" xfId="114" xr:uid="{C4A261E1-2E1D-45A2-AE30-5EC21B271233}"/>
    <cellStyle name="20% - Accent2 10 10" xfId="6104" xr:uid="{B2BD2884-F439-4885-AB79-9C75EC453D23}"/>
    <cellStyle name="20% - Accent2 10 10 2" xfId="6105" xr:uid="{9E3F4498-3A29-41C4-B401-0791334C1AAE}"/>
    <cellStyle name="20% - Accent2 10 10 2 2" xfId="6106" xr:uid="{CF6EB7F1-A67C-4E7C-83CE-7AAB19134346}"/>
    <cellStyle name="20% - Accent2 10 10 2 2 2" xfId="6107" xr:uid="{BCFC0BCC-7FF0-44E9-BB80-185A004BC602}"/>
    <cellStyle name="20% - Accent2 10 10 2 3" xfId="6108" xr:uid="{C72EC177-AB67-4FE6-918E-7D871E1A86E5}"/>
    <cellStyle name="20% - Accent2 10 10 3" xfId="6109" xr:uid="{C560F777-5D05-4CAC-9F04-CD68A452ABB7}"/>
    <cellStyle name="20% - Accent2 10 10 3 2" xfId="6110" xr:uid="{6ED14A48-646F-4DC4-91EA-8D7286F764D6}"/>
    <cellStyle name="20% - Accent2 10 10 4" xfId="6111" xr:uid="{B8FF8803-F414-46BE-9B82-13343178CBC3}"/>
    <cellStyle name="20% - Accent2 10 10 4 2" xfId="6112" xr:uid="{207D2988-8AC4-411A-9700-956CE878A367}"/>
    <cellStyle name="20% - Accent2 10 10 5" xfId="6113" xr:uid="{2EEEAA32-4087-479B-B627-654745943557}"/>
    <cellStyle name="20% - Accent2 10 11" xfId="6114" xr:uid="{B5B01FE3-B1B1-44BE-AE5E-42A6547893ED}"/>
    <cellStyle name="20% - Accent2 10 11 2" xfId="6115" xr:uid="{C23AA6E0-2783-4E8F-872E-8F3332BFEC48}"/>
    <cellStyle name="20% - Accent2 10 11 2 2" xfId="6116" xr:uid="{78FDBA08-3DD3-4AF0-824E-63EB168A557E}"/>
    <cellStyle name="20% - Accent2 10 11 2 2 2" xfId="6117" xr:uid="{1B8F2B59-DF0A-4782-8F81-082042E2E39F}"/>
    <cellStyle name="20% - Accent2 10 11 2 3" xfId="6118" xr:uid="{D4CA0EEB-7FE1-4599-99FB-4D621FD23EE7}"/>
    <cellStyle name="20% - Accent2 10 11 3" xfId="6119" xr:uid="{F9476ED2-3BA1-469B-80D9-8ACF2E1C6CE5}"/>
    <cellStyle name="20% - Accent2 10 11 3 2" xfId="6120" xr:uid="{D6DCA614-D8B9-42B4-9882-1FB3E835463E}"/>
    <cellStyle name="20% - Accent2 10 11 4" xfId="6121" xr:uid="{A98E665D-E69B-4DE3-8BF5-A2D4E9F6AAA6}"/>
    <cellStyle name="20% - Accent2 10 11 4 2" xfId="6122" xr:uid="{D2CD90A9-A5C6-4132-99C8-23D5BC97E34B}"/>
    <cellStyle name="20% - Accent2 10 11 5" xfId="6123" xr:uid="{5027C425-A93F-4444-9DB7-8347666BA3B8}"/>
    <cellStyle name="20% - Accent2 10 12" xfId="6124" xr:uid="{C67F5468-0BC0-43C6-9551-FDCCBED6B23E}"/>
    <cellStyle name="20% - Accent2 10 12 2" xfId="6125" xr:uid="{22565C1E-AB5B-4F77-AECC-7511DAAAC725}"/>
    <cellStyle name="20% - Accent2 10 12 2 2" xfId="6126" xr:uid="{5A3C36EC-BCED-4988-8296-3CBD36EB0979}"/>
    <cellStyle name="20% - Accent2 10 12 2 2 2" xfId="6127" xr:uid="{35D01C8D-A650-4093-8AAD-1FD856F07477}"/>
    <cellStyle name="20% - Accent2 10 12 2 3" xfId="6128" xr:uid="{29DA564F-37C8-431E-A7FC-29C6AE29BF35}"/>
    <cellStyle name="20% - Accent2 10 12 3" xfId="6129" xr:uid="{72DDE2CC-7D46-43AD-8873-1278EA76E8EA}"/>
    <cellStyle name="20% - Accent2 10 12 3 2" xfId="6130" xr:uid="{40AF93D1-0B3F-4E30-B29E-4F9DBB8C75FA}"/>
    <cellStyle name="20% - Accent2 10 12 4" xfId="6131" xr:uid="{3DB42759-4CA5-484B-BF87-1BE60E3587F2}"/>
    <cellStyle name="20% - Accent2 10 12 4 2" xfId="6132" xr:uid="{906849E4-B907-4F5B-BCDA-2F25C01ED0BC}"/>
    <cellStyle name="20% - Accent2 10 12 5" xfId="6133" xr:uid="{45833265-8548-4659-8ADC-9FC4C50F073E}"/>
    <cellStyle name="20% - Accent2 10 13" xfId="6134" xr:uid="{749645BB-7C66-43FD-BBB2-EB93837FECFF}"/>
    <cellStyle name="20% - Accent2 10 13 2" xfId="6135" xr:uid="{0AE3AF4E-F215-450C-B460-115B2E608E87}"/>
    <cellStyle name="20% - Accent2 10 13 2 2" xfId="6136" xr:uid="{41E2312B-243A-47BE-B1F8-27283CA95430}"/>
    <cellStyle name="20% - Accent2 10 13 2 2 2" xfId="6137" xr:uid="{7ECEBD3A-6701-4831-B399-97EA14007FC4}"/>
    <cellStyle name="20% - Accent2 10 13 2 3" xfId="6138" xr:uid="{1F409691-968D-4465-9FF4-ADB7252B46EC}"/>
    <cellStyle name="20% - Accent2 10 13 3" xfId="6139" xr:uid="{630B1D1C-57DE-4ED6-947E-0B47279B261D}"/>
    <cellStyle name="20% - Accent2 10 13 3 2" xfId="6140" xr:uid="{4D72AD10-9E39-45F9-B867-936DAE22E570}"/>
    <cellStyle name="20% - Accent2 10 13 4" xfId="6141" xr:uid="{E72119FA-FB79-4A95-8437-3E34328CC003}"/>
    <cellStyle name="20% - Accent2 10 13 4 2" xfId="6142" xr:uid="{8A7463D3-DA32-4DC5-AEEC-8DD7178EC01C}"/>
    <cellStyle name="20% - Accent2 10 13 5" xfId="6143" xr:uid="{B0F77732-1B92-405C-AC82-ADBD8863934B}"/>
    <cellStyle name="20% - Accent2 10 14" xfId="6144" xr:uid="{577A07EF-7870-4D26-94BA-8C73C0B82CC1}"/>
    <cellStyle name="20% - Accent2 10 14 2" xfId="6145" xr:uid="{DB759F39-C5AF-4011-89EB-19933D31D58E}"/>
    <cellStyle name="20% - Accent2 10 14 2 2" xfId="6146" xr:uid="{E82ED577-6D82-4249-8DDA-238951DD2CF6}"/>
    <cellStyle name="20% - Accent2 10 14 2 2 2" xfId="6147" xr:uid="{1472D0D3-DB6C-4C20-A624-B670A213C401}"/>
    <cellStyle name="20% - Accent2 10 14 2 3" xfId="6148" xr:uid="{044E6DA1-F245-43E4-96F9-3FE8DADF7807}"/>
    <cellStyle name="20% - Accent2 10 14 3" xfId="6149" xr:uid="{3C7F5846-F27D-4497-B996-64F5692C74F0}"/>
    <cellStyle name="20% - Accent2 10 14 3 2" xfId="6150" xr:uid="{C008FD7E-5003-4370-B72B-1367FAF5A028}"/>
    <cellStyle name="20% - Accent2 10 14 4" xfId="6151" xr:uid="{845DA7CC-4816-4A8C-9443-732590CC5022}"/>
    <cellStyle name="20% - Accent2 10 14 4 2" xfId="6152" xr:uid="{6D40C148-48A3-41E7-B70C-710F9F1A6EED}"/>
    <cellStyle name="20% - Accent2 10 14 5" xfId="6153" xr:uid="{7772C9A2-2E5B-420F-B73B-A0C2147F7780}"/>
    <cellStyle name="20% - Accent2 10 15" xfId="6154" xr:uid="{EFF7300B-E5A5-4D8E-ADFA-354B8A786CB8}"/>
    <cellStyle name="20% - Accent2 10 15 2" xfId="6155" xr:uid="{CAE4C374-2CFA-48DB-BDBE-25DA681AA853}"/>
    <cellStyle name="20% - Accent2 10 15 2 2" xfId="6156" xr:uid="{2C6916B2-4168-4F76-82CF-F251DAB7F5BF}"/>
    <cellStyle name="20% - Accent2 10 15 2 2 2" xfId="6157" xr:uid="{BA333CEA-7B4B-4D50-837A-66230DBD092C}"/>
    <cellStyle name="20% - Accent2 10 15 2 3" xfId="6158" xr:uid="{325CAA15-684F-4521-942F-D9A4240029F4}"/>
    <cellStyle name="20% - Accent2 10 15 3" xfId="6159" xr:uid="{2F6DAFB9-3A49-4E2D-97D0-639B822097B0}"/>
    <cellStyle name="20% - Accent2 10 15 3 2" xfId="6160" xr:uid="{4E4E14A2-ECA5-4788-BDD6-378BB10C7E04}"/>
    <cellStyle name="20% - Accent2 10 15 4" xfId="6161" xr:uid="{03D89808-D7A0-4D14-B874-CB12E45412E2}"/>
    <cellStyle name="20% - Accent2 10 15 4 2" xfId="6162" xr:uid="{3FF940D3-F504-4B88-B8EF-F43EB4501317}"/>
    <cellStyle name="20% - Accent2 10 15 5" xfId="6163" xr:uid="{6EB5E12A-4D70-45EE-927F-C37EE0286C51}"/>
    <cellStyle name="20% - Accent2 10 16" xfId="6164" xr:uid="{6406EC08-FBC0-4E09-90E6-77909E1BB441}"/>
    <cellStyle name="20% - Accent2 10 16 2" xfId="6165" xr:uid="{F2C8F6B0-A781-4BE9-B622-559830BA81BD}"/>
    <cellStyle name="20% - Accent2 10 16 2 2" xfId="6166" xr:uid="{87711C55-F46C-4EB5-A964-A490BD5D3781}"/>
    <cellStyle name="20% - Accent2 10 16 3" xfId="6167" xr:uid="{480491CE-1D84-4D03-9568-4EAF36D63334}"/>
    <cellStyle name="20% - Accent2 10 17" xfId="6168" xr:uid="{6973C18F-C997-4B29-A8D0-E21AD1DF1809}"/>
    <cellStyle name="20% - Accent2 10 17 2" xfId="6169" xr:uid="{3F5F4146-320D-4DDA-9334-CFE8AFAF6246}"/>
    <cellStyle name="20% - Accent2 10 18" xfId="6170" xr:uid="{DB848FF9-B5D3-4D55-8DED-79AA66917C40}"/>
    <cellStyle name="20% - Accent2 10 18 2" xfId="6171" xr:uid="{8A0CCAFA-5C06-4D49-A88B-04BA2B830BD7}"/>
    <cellStyle name="20% - Accent2 10 19" xfId="6172" xr:uid="{1D24AEDB-1C18-4E94-AF53-55A07D04674C}"/>
    <cellStyle name="20% - Accent2 10 2" xfId="115" xr:uid="{FCE6A3FC-1488-4090-A46E-2CF0A6E3564E}"/>
    <cellStyle name="20% - Accent2 10 2 2" xfId="116" xr:uid="{0AF60DC9-F2B8-40FE-8247-A66EE439C905}"/>
    <cellStyle name="20% - Accent2 10 2 2 2" xfId="6173" xr:uid="{BD448417-B559-46B7-B371-7119D7361D87}"/>
    <cellStyle name="20% - Accent2 10 2 2 2 2" xfId="6174" xr:uid="{3BE392D1-EB01-4451-AA3E-174AB262A501}"/>
    <cellStyle name="20% - Accent2 10 2 2 3" xfId="6175" xr:uid="{0CFF9AFE-9F7C-44B7-8A16-C8FC448A140E}"/>
    <cellStyle name="20% - Accent2 10 2 2 4" xfId="6176" xr:uid="{08BEE702-5BAE-4A1F-87B1-31BD1A0EFA6D}"/>
    <cellStyle name="20% - Accent2 10 2 3" xfId="6177" xr:uid="{9C890ED1-9A40-48D0-A61D-2ED0392958A8}"/>
    <cellStyle name="20% - Accent2 10 2 3 2" xfId="6178" xr:uid="{9AA9A8A5-3223-4EC0-83E1-D521568B16BE}"/>
    <cellStyle name="20% - Accent2 10 2 4" xfId="6179" xr:uid="{FB770D62-EC29-4CAB-8910-59261987A969}"/>
    <cellStyle name="20% - Accent2 10 2 4 2" xfId="6180" xr:uid="{56D121F1-431B-4F52-87A3-52164ACD1BFF}"/>
    <cellStyle name="20% - Accent2 10 2 5" xfId="6181" xr:uid="{7893B70A-B5CA-44DB-A5C9-3F1F66CBC51F}"/>
    <cellStyle name="20% - Accent2 10 20" xfId="6182" xr:uid="{3997AF7C-2E3F-47A4-A69B-BF3A6FC8397E}"/>
    <cellStyle name="20% - Accent2 10 21" xfId="6183" xr:uid="{FCE15E40-6752-48F9-B042-E4CDD4C5004C}"/>
    <cellStyle name="20% - Accent2 10 22" xfId="6184" xr:uid="{BCA1FFED-34EF-4D38-853D-F3EEA121BC76}"/>
    <cellStyle name="20% - Accent2 10 23" xfId="6185" xr:uid="{B7D9FA36-12FC-41D3-B7C1-081C08C26A71}"/>
    <cellStyle name="20% - Accent2 10 24" xfId="6186" xr:uid="{5FD2CFC4-C489-4AB7-B71B-117C34DFEC93}"/>
    <cellStyle name="20% - Accent2 10 25" xfId="6187" xr:uid="{A74428D5-A011-4F88-9678-B20793F5D7B4}"/>
    <cellStyle name="20% - Accent2 10 26" xfId="6188" xr:uid="{FDF8E6BF-82CB-4CBA-930F-751E53DB6A2C}"/>
    <cellStyle name="20% - Accent2 10 27" xfId="6189" xr:uid="{037C30DA-1253-4599-A714-D17C840ED333}"/>
    <cellStyle name="20% - Accent2 10 28" xfId="6190" xr:uid="{30D7582E-D06F-4388-A306-364BB62EC8C4}"/>
    <cellStyle name="20% - Accent2 10 29" xfId="6191" xr:uid="{CD90CDD4-AD28-4BE0-9B9D-CDC090C78B03}"/>
    <cellStyle name="20% - Accent2 10 3" xfId="117" xr:uid="{25DE617D-31B9-4B16-9125-057198CC88ED}"/>
    <cellStyle name="20% - Accent2 10 3 2" xfId="6192" xr:uid="{8D2228C9-4685-49FB-BD55-9E1F20522ABD}"/>
    <cellStyle name="20% - Accent2 10 3 2 2" xfId="6193" xr:uid="{83CB89CB-F758-4977-BB75-355742240AA0}"/>
    <cellStyle name="20% - Accent2 10 3 2 2 2" xfId="6194" xr:uid="{9343430A-9BF7-4029-AEEC-CC95DFD793FE}"/>
    <cellStyle name="20% - Accent2 10 3 2 3" xfId="6195" xr:uid="{B16743F5-BF60-4BAD-BDEA-30E900279E77}"/>
    <cellStyle name="20% - Accent2 10 3 3" xfId="6196" xr:uid="{886B919D-6AFB-4752-91E7-87891BF2844A}"/>
    <cellStyle name="20% - Accent2 10 3 3 2" xfId="6197" xr:uid="{692AC278-18BE-47CE-83B2-B0A93A330420}"/>
    <cellStyle name="20% - Accent2 10 3 4" xfId="6198" xr:uid="{2B64A454-BFA6-46D9-AA93-2E5A708B6C40}"/>
    <cellStyle name="20% - Accent2 10 3 4 2" xfId="6199" xr:uid="{BCD1B3F4-71FD-4F16-90D6-F553145E1CDC}"/>
    <cellStyle name="20% - Accent2 10 3 5" xfId="6200" xr:uid="{952A6879-2D4D-4320-9C96-27C5250BE789}"/>
    <cellStyle name="20% - Accent2 10 3 6" xfId="6201" xr:uid="{A0AB0C89-7891-49FE-BB73-92AE4EE41C49}"/>
    <cellStyle name="20% - Accent2 10 4" xfId="6202" xr:uid="{0F599240-CE20-4F21-81EC-73B2D0601B51}"/>
    <cellStyle name="20% - Accent2 10 4 2" xfId="6203" xr:uid="{9573B225-D875-4F36-9D71-A0D68C3EA00B}"/>
    <cellStyle name="20% - Accent2 10 4 2 2" xfId="6204" xr:uid="{A070CC84-1886-454A-9EAA-FA79BA70F9F8}"/>
    <cellStyle name="20% - Accent2 10 4 2 2 2" xfId="6205" xr:uid="{4090819C-5459-4893-8F88-D6182BFF5A7E}"/>
    <cellStyle name="20% - Accent2 10 4 2 3" xfId="6206" xr:uid="{5D4739BD-9E9C-4631-A0D1-8D793FC83442}"/>
    <cellStyle name="20% - Accent2 10 4 3" xfId="6207" xr:uid="{4EED75DA-5F32-45A2-9340-7B8156E53271}"/>
    <cellStyle name="20% - Accent2 10 4 3 2" xfId="6208" xr:uid="{BEF4BDBE-CB8A-4562-8C01-CE36FC641D60}"/>
    <cellStyle name="20% - Accent2 10 4 4" xfId="6209" xr:uid="{4231427F-254C-4AA2-A629-D5C8913BE713}"/>
    <cellStyle name="20% - Accent2 10 4 4 2" xfId="6210" xr:uid="{3203AC71-EB71-4484-A5DA-399F864FD767}"/>
    <cellStyle name="20% - Accent2 10 4 5" xfId="6211" xr:uid="{92D97D7D-8AD7-4442-B051-0E8F33C91931}"/>
    <cellStyle name="20% - Accent2 10 5" xfId="6212" xr:uid="{20D1E5EA-54B9-46FE-A8FC-2006D13CF1E1}"/>
    <cellStyle name="20% - Accent2 10 5 2" xfId="6213" xr:uid="{43B85B1E-C948-408A-AEA9-BC802B05B28B}"/>
    <cellStyle name="20% - Accent2 10 5 2 2" xfId="6214" xr:uid="{1FA34F3C-129A-43D2-B239-303FEE1DA260}"/>
    <cellStyle name="20% - Accent2 10 5 2 2 2" xfId="6215" xr:uid="{8E0E182F-461F-47E5-A579-67C977158C6C}"/>
    <cellStyle name="20% - Accent2 10 5 2 3" xfId="6216" xr:uid="{B51149C2-77C1-4FF2-8525-7E9B4F833687}"/>
    <cellStyle name="20% - Accent2 10 5 3" xfId="6217" xr:uid="{D0C731AA-4413-49BA-8612-A7AC396CBE7B}"/>
    <cellStyle name="20% - Accent2 10 5 3 2" xfId="6218" xr:uid="{F0375F22-8995-4800-859A-054AE0D437A3}"/>
    <cellStyle name="20% - Accent2 10 5 4" xfId="6219" xr:uid="{ED3316F6-B2E8-4E9C-AF93-4DCEA576377F}"/>
    <cellStyle name="20% - Accent2 10 5 4 2" xfId="6220" xr:uid="{1511D2EB-2403-4DD4-9599-F27462B62B54}"/>
    <cellStyle name="20% - Accent2 10 5 5" xfId="6221" xr:uid="{36851711-063F-4B9D-B0FB-C561B9D63356}"/>
    <cellStyle name="20% - Accent2 10 6" xfId="6222" xr:uid="{7E291C85-5CF0-4AC6-96EA-223DD57238AC}"/>
    <cellStyle name="20% - Accent2 10 6 2" xfId="6223" xr:uid="{E9B2BFFF-D22B-40F9-A5F0-22FD3E2BCDE7}"/>
    <cellStyle name="20% - Accent2 10 6 2 2" xfId="6224" xr:uid="{6436EC2C-13CB-4723-8A7D-4A4C7CF012B4}"/>
    <cellStyle name="20% - Accent2 10 6 2 2 2" xfId="6225" xr:uid="{758430D7-B6D7-4BB5-80AD-BC216C2DF57D}"/>
    <cellStyle name="20% - Accent2 10 6 2 3" xfId="6226" xr:uid="{35F742C0-52FB-402F-A93B-008E8C136D72}"/>
    <cellStyle name="20% - Accent2 10 6 3" xfId="6227" xr:uid="{41F1D671-AB7E-4260-9234-BECB670BEE52}"/>
    <cellStyle name="20% - Accent2 10 6 3 2" xfId="6228" xr:uid="{B7E4FC34-6F4F-48BB-967C-9D79BAB40567}"/>
    <cellStyle name="20% - Accent2 10 6 4" xfId="6229" xr:uid="{8CDA6D77-8200-42B1-8A3B-1E4B58FE735A}"/>
    <cellStyle name="20% - Accent2 10 6 4 2" xfId="6230" xr:uid="{F476733C-2311-40EA-A1D2-AE50D264F27E}"/>
    <cellStyle name="20% - Accent2 10 6 5" xfId="6231" xr:uid="{783BF595-BBA8-4980-99DF-0AA31CF86F33}"/>
    <cellStyle name="20% - Accent2 10 7" xfId="6232" xr:uid="{DBCD7B43-5E3D-482F-AB97-753EE99008DB}"/>
    <cellStyle name="20% - Accent2 10 7 2" xfId="6233" xr:uid="{93EAD1A1-62D3-43A9-BE1E-B662669C3C41}"/>
    <cellStyle name="20% - Accent2 10 7 2 2" xfId="6234" xr:uid="{CDCEE572-D36E-4F68-8856-FBEA6FE3D876}"/>
    <cellStyle name="20% - Accent2 10 7 2 2 2" xfId="6235" xr:uid="{CFCC58A2-FC44-4354-A9D5-5C441EDBC107}"/>
    <cellStyle name="20% - Accent2 10 7 2 3" xfId="6236" xr:uid="{EB41D2C7-FD65-420E-9738-9A8F61AF6F91}"/>
    <cellStyle name="20% - Accent2 10 7 3" xfId="6237" xr:uid="{3796A394-25C0-4E2A-8C9D-1E7880270D19}"/>
    <cellStyle name="20% - Accent2 10 7 3 2" xfId="6238" xr:uid="{6CBD1978-C522-46FC-8BB3-4510BAFE9BDC}"/>
    <cellStyle name="20% - Accent2 10 7 4" xfId="6239" xr:uid="{4033D7D7-022A-4E73-940C-146019F5402A}"/>
    <cellStyle name="20% - Accent2 10 7 4 2" xfId="6240" xr:uid="{EFFFDF68-560E-4F7E-8B2A-BD8C18F099D7}"/>
    <cellStyle name="20% - Accent2 10 7 5" xfId="6241" xr:uid="{21DB85FA-2AB8-4491-9C9D-7F19E90E71A8}"/>
    <cellStyle name="20% - Accent2 10 8" xfId="6242" xr:uid="{239BAB74-7D61-4DC7-953F-DE76A548F533}"/>
    <cellStyle name="20% - Accent2 10 8 2" xfId="6243" xr:uid="{3E5DE066-2757-42A3-A0D4-C639F567F2FF}"/>
    <cellStyle name="20% - Accent2 10 8 2 2" xfId="6244" xr:uid="{E5BD8535-9D98-473D-9936-D663001A2C6B}"/>
    <cellStyle name="20% - Accent2 10 8 2 2 2" xfId="6245" xr:uid="{7470FA0C-242A-48CF-9345-B391A68F0E31}"/>
    <cellStyle name="20% - Accent2 10 8 2 3" xfId="6246" xr:uid="{8EE3DDC0-9B2E-4BD6-8B20-B85304B36B73}"/>
    <cellStyle name="20% - Accent2 10 8 3" xfId="6247" xr:uid="{9A2905AC-1F53-4582-A1D6-44A8AD2E70FC}"/>
    <cellStyle name="20% - Accent2 10 8 3 2" xfId="6248" xr:uid="{097699C0-804C-4E79-98EA-7E5099F730FF}"/>
    <cellStyle name="20% - Accent2 10 8 4" xfId="6249" xr:uid="{4F6A0E8A-4226-4803-9524-B4B1FA059E37}"/>
    <cellStyle name="20% - Accent2 10 8 4 2" xfId="6250" xr:uid="{4E80185A-E0BB-49C9-A44E-1A28446488D7}"/>
    <cellStyle name="20% - Accent2 10 8 5" xfId="6251" xr:uid="{69C0EF8C-7621-4C19-9DF8-3071F9074562}"/>
    <cellStyle name="20% - Accent2 10 9" xfId="6252" xr:uid="{BD442FAF-A36D-4659-8136-5710A11A4764}"/>
    <cellStyle name="20% - Accent2 10 9 2" xfId="6253" xr:uid="{6866D1FB-1C6B-47E7-9A29-124571AB5A18}"/>
    <cellStyle name="20% - Accent2 10 9 2 2" xfId="6254" xr:uid="{623FF685-4A72-4AB4-8CEF-B85320F74059}"/>
    <cellStyle name="20% - Accent2 10 9 2 2 2" xfId="6255" xr:uid="{C82F8F12-097C-4179-8780-0E1A36F3081B}"/>
    <cellStyle name="20% - Accent2 10 9 2 3" xfId="6256" xr:uid="{A7E07DC4-090E-4D06-9992-2AA772CA9082}"/>
    <cellStyle name="20% - Accent2 10 9 3" xfId="6257" xr:uid="{ED3F375B-6B8A-44B5-8936-CB6A0D888D96}"/>
    <cellStyle name="20% - Accent2 10 9 3 2" xfId="6258" xr:uid="{29001566-EE7A-4BAC-BF9E-109A9C8CC3B7}"/>
    <cellStyle name="20% - Accent2 10 9 4" xfId="6259" xr:uid="{379BF59D-3BC6-404C-BAA0-3A5F500792A2}"/>
    <cellStyle name="20% - Accent2 10 9 4 2" xfId="6260" xr:uid="{A9A7E7B1-A8A5-40B5-8805-AFBBD0DB4786}"/>
    <cellStyle name="20% - Accent2 10 9 5" xfId="6261" xr:uid="{D79C63E1-9192-4C12-9EB1-EB6686CCA612}"/>
    <cellStyle name="20% - Accent2 11" xfId="118" xr:uid="{50CFF64E-F634-4B1D-9B97-CD9C5A068455}"/>
    <cellStyle name="20% - Accent2 11 10" xfId="6262" xr:uid="{396678AE-9344-4A1C-9D90-67464A3EEEE1}"/>
    <cellStyle name="20% - Accent2 11 10 2" xfId="6263" xr:uid="{3048FCA1-7EC6-4102-95B4-EEEC5BA82E2E}"/>
    <cellStyle name="20% - Accent2 11 10 2 2" xfId="6264" xr:uid="{ED79B78F-08A4-44A0-927F-82068B94614A}"/>
    <cellStyle name="20% - Accent2 11 10 2 2 2" xfId="6265" xr:uid="{E88590B2-D2E7-4567-913E-96AB2F31C943}"/>
    <cellStyle name="20% - Accent2 11 10 2 3" xfId="6266" xr:uid="{A3EB67B6-F60F-4EC5-BE1E-481B1C52C80C}"/>
    <cellStyle name="20% - Accent2 11 10 3" xfId="6267" xr:uid="{9526E945-9F8B-416B-94B3-EA2A9376E8B9}"/>
    <cellStyle name="20% - Accent2 11 10 3 2" xfId="6268" xr:uid="{9FC517C3-C329-459D-AECF-37B8F0350F3F}"/>
    <cellStyle name="20% - Accent2 11 10 4" xfId="6269" xr:uid="{6C4676C4-CBE1-4258-8E74-BD3F445B431C}"/>
    <cellStyle name="20% - Accent2 11 10 4 2" xfId="6270" xr:uid="{1AEE65CD-F6D1-47C0-88E8-4B67682CA88F}"/>
    <cellStyle name="20% - Accent2 11 10 5" xfId="6271" xr:uid="{809EB08A-97AC-4AD4-B1AA-63BB5104DDBC}"/>
    <cellStyle name="20% - Accent2 11 11" xfId="6272" xr:uid="{8072681C-A3A4-40A4-B426-F96FAD0F00AE}"/>
    <cellStyle name="20% - Accent2 11 11 2" xfId="6273" xr:uid="{B8A86A96-9DAC-4A6C-95CD-7982184C7574}"/>
    <cellStyle name="20% - Accent2 11 11 2 2" xfId="6274" xr:uid="{D206C5F7-CA24-46F5-976C-BDCA80F57547}"/>
    <cellStyle name="20% - Accent2 11 11 2 2 2" xfId="6275" xr:uid="{ABF42194-9EFF-47AC-AB83-A4122A9D9E09}"/>
    <cellStyle name="20% - Accent2 11 11 2 3" xfId="6276" xr:uid="{E878F5A2-C975-407F-8C68-4141AB976F94}"/>
    <cellStyle name="20% - Accent2 11 11 3" xfId="6277" xr:uid="{74C068BC-C45B-4042-BB7A-460A8ADD0FDE}"/>
    <cellStyle name="20% - Accent2 11 11 3 2" xfId="6278" xr:uid="{7A0BADD0-E2D7-4BA4-B8B8-B0273AED53A9}"/>
    <cellStyle name="20% - Accent2 11 11 4" xfId="6279" xr:uid="{1A7C31E2-9E53-41C8-A6DC-AE2CEAF7EC37}"/>
    <cellStyle name="20% - Accent2 11 11 4 2" xfId="6280" xr:uid="{BBEC36CF-5482-4BB5-8A88-EEDFC86A3BD5}"/>
    <cellStyle name="20% - Accent2 11 11 5" xfId="6281" xr:uid="{AC2DB248-7B53-44D7-9109-B0D4F93FB78B}"/>
    <cellStyle name="20% - Accent2 11 12" xfId="6282" xr:uid="{B89AAB82-E564-4EF6-96B5-EF28FDE9E12F}"/>
    <cellStyle name="20% - Accent2 11 12 2" xfId="6283" xr:uid="{70A8F180-F495-48A5-A5A7-29464C0D3221}"/>
    <cellStyle name="20% - Accent2 11 12 2 2" xfId="6284" xr:uid="{05AB4A52-BF84-47D7-BA47-F8FD22284FE7}"/>
    <cellStyle name="20% - Accent2 11 12 2 2 2" xfId="6285" xr:uid="{431D84C8-A80F-4ADC-A001-C76000DEF6A9}"/>
    <cellStyle name="20% - Accent2 11 12 2 3" xfId="6286" xr:uid="{EF2A24BB-C9B1-4809-AE32-BEA95427B9CA}"/>
    <cellStyle name="20% - Accent2 11 12 3" xfId="6287" xr:uid="{06DD22ED-230C-4CC8-806C-CEEEBFFBC59A}"/>
    <cellStyle name="20% - Accent2 11 12 3 2" xfId="6288" xr:uid="{79ECEF06-3B9C-4554-91CE-2E22BBFCD63F}"/>
    <cellStyle name="20% - Accent2 11 12 4" xfId="6289" xr:uid="{D5BA0935-F126-40FC-BD87-86A8024FA437}"/>
    <cellStyle name="20% - Accent2 11 12 4 2" xfId="6290" xr:uid="{A4BA94FA-026D-457C-9B41-DE48EB686922}"/>
    <cellStyle name="20% - Accent2 11 12 5" xfId="6291" xr:uid="{B6959780-BFAE-4DF5-9485-84E4F3AB5DA8}"/>
    <cellStyle name="20% - Accent2 11 13" xfId="6292" xr:uid="{D133D956-06D3-49AF-A9B3-1D8A55B149B3}"/>
    <cellStyle name="20% - Accent2 11 13 2" xfId="6293" xr:uid="{E8B9E18B-CD46-4C62-A4F8-D0D5799F3212}"/>
    <cellStyle name="20% - Accent2 11 13 2 2" xfId="6294" xr:uid="{B1FB8E9C-1528-4359-AE96-3543DBF83A4B}"/>
    <cellStyle name="20% - Accent2 11 13 2 2 2" xfId="6295" xr:uid="{BDC09A17-1947-421D-8891-8A26290708A7}"/>
    <cellStyle name="20% - Accent2 11 13 2 3" xfId="6296" xr:uid="{B7BDD95F-BDEA-4CBE-8B4B-8552C477EDF7}"/>
    <cellStyle name="20% - Accent2 11 13 3" xfId="6297" xr:uid="{D597EDF9-C2EF-4C27-89E3-AEE2D7CCECCB}"/>
    <cellStyle name="20% - Accent2 11 13 3 2" xfId="6298" xr:uid="{44B05EFF-2090-409C-AED6-3299540B5D9A}"/>
    <cellStyle name="20% - Accent2 11 13 4" xfId="6299" xr:uid="{3B1118B3-2852-4D17-9C68-BE70FE9657C9}"/>
    <cellStyle name="20% - Accent2 11 13 4 2" xfId="6300" xr:uid="{5341FF54-1751-4986-B633-0DFF63D4CC2A}"/>
    <cellStyle name="20% - Accent2 11 13 5" xfId="6301" xr:uid="{30245D07-52E1-4750-A1D0-E196B5790DC2}"/>
    <cellStyle name="20% - Accent2 11 14" xfId="6302" xr:uid="{21CAF787-5FE0-4C47-80B5-C03C479A1083}"/>
    <cellStyle name="20% - Accent2 11 14 2" xfId="6303" xr:uid="{901A0B96-2A46-40DF-9167-2DA93B6CF841}"/>
    <cellStyle name="20% - Accent2 11 14 2 2" xfId="6304" xr:uid="{2A72BC8A-2C9F-42FE-99A0-70DB77DB01F8}"/>
    <cellStyle name="20% - Accent2 11 14 2 2 2" xfId="6305" xr:uid="{2DEAEA24-D38D-4B2A-BB11-391B096D38F8}"/>
    <cellStyle name="20% - Accent2 11 14 2 3" xfId="6306" xr:uid="{4ABEE0EA-0C42-4094-A0AB-D0B94BE5EF14}"/>
    <cellStyle name="20% - Accent2 11 14 3" xfId="6307" xr:uid="{D58648D1-9CFD-4CF3-BB35-4B4DC1F19846}"/>
    <cellStyle name="20% - Accent2 11 14 3 2" xfId="6308" xr:uid="{4CA4E29E-6351-4A2D-8034-F2AF362B46EE}"/>
    <cellStyle name="20% - Accent2 11 14 4" xfId="6309" xr:uid="{B30D7673-D74F-48EE-A2FE-2CAB2C010849}"/>
    <cellStyle name="20% - Accent2 11 14 4 2" xfId="6310" xr:uid="{4712EFDD-E878-4448-A2C4-A4E7789EF580}"/>
    <cellStyle name="20% - Accent2 11 14 5" xfId="6311" xr:uid="{04F3E526-6DCF-4EA0-900A-6690B6440165}"/>
    <cellStyle name="20% - Accent2 11 15" xfId="6312" xr:uid="{47FA090C-2D5E-4866-AB6D-FD0F8D677844}"/>
    <cellStyle name="20% - Accent2 11 15 2" xfId="6313" xr:uid="{0B73A432-058B-4E4A-86F9-E65EE2666DCE}"/>
    <cellStyle name="20% - Accent2 11 15 2 2" xfId="6314" xr:uid="{4C0713F7-8D4E-4945-BCC6-64BE79443D9E}"/>
    <cellStyle name="20% - Accent2 11 15 2 2 2" xfId="6315" xr:uid="{D3F24214-8B4C-4919-BE9B-D44A20DBB9DE}"/>
    <cellStyle name="20% - Accent2 11 15 2 3" xfId="6316" xr:uid="{DAAC0B93-CEE8-4366-953E-988BA6FAEBD4}"/>
    <cellStyle name="20% - Accent2 11 15 3" xfId="6317" xr:uid="{20405E47-70FC-4CB7-ADBE-68FCFB31D0FF}"/>
    <cellStyle name="20% - Accent2 11 15 3 2" xfId="6318" xr:uid="{4D1732CC-FD47-417F-83EE-7D58E826C072}"/>
    <cellStyle name="20% - Accent2 11 15 4" xfId="6319" xr:uid="{2ACD2FF5-1777-43CE-9D6D-7733E092CD6A}"/>
    <cellStyle name="20% - Accent2 11 15 4 2" xfId="6320" xr:uid="{56A93075-940A-48FB-988B-349617E10895}"/>
    <cellStyle name="20% - Accent2 11 15 5" xfId="6321" xr:uid="{CBA1B98E-1648-477B-B63E-0678FAB8EBF9}"/>
    <cellStyle name="20% - Accent2 11 16" xfId="6322" xr:uid="{A6A36E43-1200-4E91-9651-4A057883A265}"/>
    <cellStyle name="20% - Accent2 11 16 2" xfId="6323" xr:uid="{10DD17F8-8B81-4085-B2E3-6043A2E15B09}"/>
    <cellStyle name="20% - Accent2 11 16 2 2" xfId="6324" xr:uid="{5FBC3A96-352E-4BD1-A8BB-328230A6928E}"/>
    <cellStyle name="20% - Accent2 11 16 3" xfId="6325" xr:uid="{2C2945E1-6F78-4B6C-AC80-958A207C4CEA}"/>
    <cellStyle name="20% - Accent2 11 17" xfId="6326" xr:uid="{E9A12A38-02B4-43E2-BED5-2A2A4CB67BBB}"/>
    <cellStyle name="20% - Accent2 11 17 2" xfId="6327" xr:uid="{A3E0FF9E-5729-4BD0-8DEB-66603C3C4B76}"/>
    <cellStyle name="20% - Accent2 11 18" xfId="6328" xr:uid="{ADBF3F1C-734A-4080-8B9E-ECA36AA281EC}"/>
    <cellStyle name="20% - Accent2 11 18 2" xfId="6329" xr:uid="{86288B47-55DE-4C76-BBD6-785FD9CAF028}"/>
    <cellStyle name="20% - Accent2 11 19" xfId="6330" xr:uid="{EEC129E8-7EFB-42A9-AA73-EF9EF153A1C8}"/>
    <cellStyle name="20% - Accent2 11 2" xfId="119" xr:uid="{38D5739A-4DBE-425F-8F64-61241E2647E1}"/>
    <cellStyle name="20% - Accent2 11 2 2" xfId="120" xr:uid="{06397486-EEDE-4A39-B1E1-2118CAB90999}"/>
    <cellStyle name="20% - Accent2 11 2 2 2" xfId="6331" xr:uid="{349007B0-5A1D-4821-9840-19A2E56791AA}"/>
    <cellStyle name="20% - Accent2 11 2 2 2 2" xfId="6332" xr:uid="{CD288756-B7C2-4A6A-BA40-7A4BF3DA86FC}"/>
    <cellStyle name="20% - Accent2 11 2 2 3" xfId="6333" xr:uid="{B38C6A07-B1C8-4B8C-9293-6A8E3C84CF31}"/>
    <cellStyle name="20% - Accent2 11 2 2 4" xfId="6334" xr:uid="{C610D891-C810-4E92-8A61-8B79A71AF8A7}"/>
    <cellStyle name="20% - Accent2 11 2 3" xfId="6335" xr:uid="{5CBD87FD-5E8F-4F20-884C-FE46B0770C08}"/>
    <cellStyle name="20% - Accent2 11 2 3 2" xfId="6336" xr:uid="{29F40FC6-A0FD-4D0D-84B6-D40C1FD144CB}"/>
    <cellStyle name="20% - Accent2 11 2 4" xfId="6337" xr:uid="{DADBB9C4-6E28-4E4D-9CC9-09D1F5F1F129}"/>
    <cellStyle name="20% - Accent2 11 2 4 2" xfId="6338" xr:uid="{221E5DFC-20F1-4968-AFFA-3C84E4B0B3BE}"/>
    <cellStyle name="20% - Accent2 11 2 5" xfId="6339" xr:uid="{1054E2D4-B787-4D05-B58C-D98BF5E55581}"/>
    <cellStyle name="20% - Accent2 11 20" xfId="6340" xr:uid="{9C593488-B85B-4536-8FBD-7E48A5D517B7}"/>
    <cellStyle name="20% - Accent2 11 21" xfId="6341" xr:uid="{D03A84CB-1FA7-46CF-9627-0D16BBE32A19}"/>
    <cellStyle name="20% - Accent2 11 22" xfId="6342" xr:uid="{B081754F-C765-4E60-8C77-9378E4E97010}"/>
    <cellStyle name="20% - Accent2 11 23" xfId="6343" xr:uid="{4F78B350-B7C3-4956-8D4E-23CDF6858744}"/>
    <cellStyle name="20% - Accent2 11 24" xfId="6344" xr:uid="{49676741-C010-4518-9EBD-BAD40531B826}"/>
    <cellStyle name="20% - Accent2 11 25" xfId="6345" xr:uid="{9905A456-6563-4EE9-940C-CE821E75C87E}"/>
    <cellStyle name="20% - Accent2 11 26" xfId="6346" xr:uid="{18B0B457-4EB4-44B3-80E0-6B1859B4C40E}"/>
    <cellStyle name="20% - Accent2 11 27" xfId="6347" xr:uid="{1BA397EA-FA56-4107-9637-A3684466D171}"/>
    <cellStyle name="20% - Accent2 11 28" xfId="6348" xr:uid="{D12E89C1-2602-40D2-9530-53D8D0625F3D}"/>
    <cellStyle name="20% - Accent2 11 29" xfId="6349" xr:uid="{818BB65A-B752-4604-8C4F-E7A271A91D5F}"/>
    <cellStyle name="20% - Accent2 11 3" xfId="121" xr:uid="{116F4FC2-36FD-43FE-A04B-579C50DEC0F6}"/>
    <cellStyle name="20% - Accent2 11 3 2" xfId="6350" xr:uid="{04E3566A-9395-41CB-9D94-A70B7E95399B}"/>
    <cellStyle name="20% - Accent2 11 3 2 2" xfId="6351" xr:uid="{5225DA61-415A-4267-A5FA-30569E8743F9}"/>
    <cellStyle name="20% - Accent2 11 3 2 2 2" xfId="6352" xr:uid="{88FFC6CF-D7CF-447B-B810-2CF126AA49F7}"/>
    <cellStyle name="20% - Accent2 11 3 2 3" xfId="6353" xr:uid="{5CE8839F-4D74-4689-9647-5817515FD073}"/>
    <cellStyle name="20% - Accent2 11 3 3" xfId="6354" xr:uid="{A525D114-E9C6-475C-8C26-DD9CE9AB26F7}"/>
    <cellStyle name="20% - Accent2 11 3 3 2" xfId="6355" xr:uid="{20182944-9620-477C-BAFE-05B8486CF5FE}"/>
    <cellStyle name="20% - Accent2 11 3 4" xfId="6356" xr:uid="{B891134E-D048-4CF3-A84D-AA74B488EFB1}"/>
    <cellStyle name="20% - Accent2 11 3 4 2" xfId="6357" xr:uid="{6885B225-987F-41AD-896C-3942115046F9}"/>
    <cellStyle name="20% - Accent2 11 3 5" xfId="6358" xr:uid="{8ACF2035-1625-4FD7-B8C4-BDB10ED2A280}"/>
    <cellStyle name="20% - Accent2 11 3 6" xfId="6359" xr:uid="{1DB36FCE-C830-49B7-8DAF-B94992F77A3E}"/>
    <cellStyle name="20% - Accent2 11 4" xfId="6360" xr:uid="{E2A19CB7-D5FE-4A6A-99FD-81B58CEEBC06}"/>
    <cellStyle name="20% - Accent2 11 4 2" xfId="6361" xr:uid="{4BB38830-817E-4B1A-B461-251E91FC7AA1}"/>
    <cellStyle name="20% - Accent2 11 4 2 2" xfId="6362" xr:uid="{312CB17B-614F-46F2-B296-6474A33FC1E5}"/>
    <cellStyle name="20% - Accent2 11 4 2 2 2" xfId="6363" xr:uid="{748EAC62-2B95-4FAB-B1ED-BF839A40C931}"/>
    <cellStyle name="20% - Accent2 11 4 2 3" xfId="6364" xr:uid="{9AA0BBA5-B3E9-4C9F-BBEA-77472B2D6B21}"/>
    <cellStyle name="20% - Accent2 11 4 3" xfId="6365" xr:uid="{28D05822-5DA0-4C40-8F8D-AD04947C081F}"/>
    <cellStyle name="20% - Accent2 11 4 3 2" xfId="6366" xr:uid="{B44E8E05-046F-4A56-8662-6D915212E92C}"/>
    <cellStyle name="20% - Accent2 11 4 4" xfId="6367" xr:uid="{8774FF95-047A-415D-A599-348A116D4BF2}"/>
    <cellStyle name="20% - Accent2 11 4 4 2" xfId="6368" xr:uid="{B09A6157-7BCB-4149-AB31-81812C618E65}"/>
    <cellStyle name="20% - Accent2 11 4 5" xfId="6369" xr:uid="{633A3E19-611B-49EB-AD57-3F6089FCA240}"/>
    <cellStyle name="20% - Accent2 11 5" xfId="6370" xr:uid="{E3E41BE9-D227-4623-9A29-1948037A6D24}"/>
    <cellStyle name="20% - Accent2 11 5 2" xfId="6371" xr:uid="{09523479-7546-4565-A57B-6C36C4492246}"/>
    <cellStyle name="20% - Accent2 11 5 2 2" xfId="6372" xr:uid="{A37027FB-C0E0-4247-A50C-F4DE5398799D}"/>
    <cellStyle name="20% - Accent2 11 5 2 2 2" xfId="6373" xr:uid="{99F9255D-96EF-49E9-B514-13682A2E6F27}"/>
    <cellStyle name="20% - Accent2 11 5 2 3" xfId="6374" xr:uid="{4172D489-9508-4416-BCEF-A24E6ED76943}"/>
    <cellStyle name="20% - Accent2 11 5 3" xfId="6375" xr:uid="{1EEF2C9E-BD7F-4BED-A314-7D7B250580AB}"/>
    <cellStyle name="20% - Accent2 11 5 3 2" xfId="6376" xr:uid="{8849746A-451D-40AC-A0EB-E7BC2099E51B}"/>
    <cellStyle name="20% - Accent2 11 5 4" xfId="6377" xr:uid="{A6A852F6-DEBE-47DE-9925-73281553B8B4}"/>
    <cellStyle name="20% - Accent2 11 5 4 2" xfId="6378" xr:uid="{3B0CCC13-4227-457D-8C35-9C3AA2C15047}"/>
    <cellStyle name="20% - Accent2 11 5 5" xfId="6379" xr:uid="{B40512F3-333D-4E18-8906-9F5FF396624B}"/>
    <cellStyle name="20% - Accent2 11 6" xfId="6380" xr:uid="{C1C3644C-EFD1-4A0C-BB44-8ADBC07A8351}"/>
    <cellStyle name="20% - Accent2 11 6 2" xfId="6381" xr:uid="{6ECD2BDC-E3DA-485A-9EE9-390B7942B9F8}"/>
    <cellStyle name="20% - Accent2 11 6 2 2" xfId="6382" xr:uid="{86931B5A-A94C-49A5-AC21-9DC59B7013EF}"/>
    <cellStyle name="20% - Accent2 11 6 2 2 2" xfId="6383" xr:uid="{028C53F2-1047-41BC-9A3F-3152CEB0ED15}"/>
    <cellStyle name="20% - Accent2 11 6 2 3" xfId="6384" xr:uid="{C64253DC-C8A9-46CB-8AAA-A6C09CA2CCC0}"/>
    <cellStyle name="20% - Accent2 11 6 3" xfId="6385" xr:uid="{6EE0C8FC-D048-4F48-9940-D3010B6694EA}"/>
    <cellStyle name="20% - Accent2 11 6 3 2" xfId="6386" xr:uid="{BAC17E73-6B6F-43F4-9FE3-5AF40BDE6AA6}"/>
    <cellStyle name="20% - Accent2 11 6 4" xfId="6387" xr:uid="{0ABA873B-9825-4B81-AB13-36448A620D76}"/>
    <cellStyle name="20% - Accent2 11 6 4 2" xfId="6388" xr:uid="{A35498CC-A0C7-4B6A-A1EB-4E9D4653CB33}"/>
    <cellStyle name="20% - Accent2 11 6 5" xfId="6389" xr:uid="{014702ED-6CCC-488D-9558-2193F00F242A}"/>
    <cellStyle name="20% - Accent2 11 7" xfId="6390" xr:uid="{8727949B-720F-499E-8E96-835F4CE30F16}"/>
    <cellStyle name="20% - Accent2 11 7 2" xfId="6391" xr:uid="{5D56FDBC-2FFB-49FF-85CB-40DC0CD9B63D}"/>
    <cellStyle name="20% - Accent2 11 7 2 2" xfId="6392" xr:uid="{79A10127-AB5C-477B-B749-3C26B062139A}"/>
    <cellStyle name="20% - Accent2 11 7 2 2 2" xfId="6393" xr:uid="{695BE5B0-8393-49D6-ACCD-3E1F301DBAA1}"/>
    <cellStyle name="20% - Accent2 11 7 2 3" xfId="6394" xr:uid="{3E3A7121-1D64-4D86-8132-12106F515ECE}"/>
    <cellStyle name="20% - Accent2 11 7 3" xfId="6395" xr:uid="{40BB2F59-085F-4D30-B626-192905157FB3}"/>
    <cellStyle name="20% - Accent2 11 7 3 2" xfId="6396" xr:uid="{F97F4568-09E5-4553-A6D1-AFDC5526B610}"/>
    <cellStyle name="20% - Accent2 11 7 4" xfId="6397" xr:uid="{5780CDB3-555D-4EC2-A159-A9F82870A461}"/>
    <cellStyle name="20% - Accent2 11 7 4 2" xfId="6398" xr:uid="{E4A6EF05-B00D-438A-8FA7-7C435980810D}"/>
    <cellStyle name="20% - Accent2 11 7 5" xfId="6399" xr:uid="{1C14AF75-A8DB-41F3-BE9D-1E6298257FC7}"/>
    <cellStyle name="20% - Accent2 11 8" xfId="6400" xr:uid="{D2CE3568-FAFE-4F96-8CFF-A412A9B2B360}"/>
    <cellStyle name="20% - Accent2 11 8 2" xfId="6401" xr:uid="{99CA7E97-47A3-4B9B-8C40-088314E39FE5}"/>
    <cellStyle name="20% - Accent2 11 8 2 2" xfId="6402" xr:uid="{053B37E4-2FF7-4506-AFA6-4236E3E7FF1A}"/>
    <cellStyle name="20% - Accent2 11 8 2 2 2" xfId="6403" xr:uid="{60323D33-37E9-4FD7-8D0A-0A399CEF91ED}"/>
    <cellStyle name="20% - Accent2 11 8 2 3" xfId="6404" xr:uid="{887F65DD-FB8D-44F2-9195-BEEAA7086417}"/>
    <cellStyle name="20% - Accent2 11 8 3" xfId="6405" xr:uid="{E2D9B096-39E4-4C2E-A2E3-B088455C182A}"/>
    <cellStyle name="20% - Accent2 11 8 3 2" xfId="6406" xr:uid="{B500B7AA-19D9-4B96-8F60-5818A0FDCB78}"/>
    <cellStyle name="20% - Accent2 11 8 4" xfId="6407" xr:uid="{C15A3743-D697-45C3-AC83-869E67705F3E}"/>
    <cellStyle name="20% - Accent2 11 8 4 2" xfId="6408" xr:uid="{9C95E73F-9CBA-459B-96FB-ECDF5A36DF36}"/>
    <cellStyle name="20% - Accent2 11 8 5" xfId="6409" xr:uid="{A465BD76-EA80-4DC2-9206-147999F1715E}"/>
    <cellStyle name="20% - Accent2 11 9" xfId="6410" xr:uid="{A839BE2C-809F-4316-A9A0-61B24DD52921}"/>
    <cellStyle name="20% - Accent2 11 9 2" xfId="6411" xr:uid="{912BCCAA-4FDA-47CC-9D4B-A61AE35CDC36}"/>
    <cellStyle name="20% - Accent2 11 9 2 2" xfId="6412" xr:uid="{C156CCC3-E2BD-427F-BBDF-9B98810F074B}"/>
    <cellStyle name="20% - Accent2 11 9 2 2 2" xfId="6413" xr:uid="{0778B0DE-C840-4A23-920F-FBC481972372}"/>
    <cellStyle name="20% - Accent2 11 9 2 3" xfId="6414" xr:uid="{661302EC-AA91-4FB6-8EEC-6AFD383E25CE}"/>
    <cellStyle name="20% - Accent2 11 9 3" xfId="6415" xr:uid="{2849BCD2-CA0C-482B-A2F2-F8DDBC345290}"/>
    <cellStyle name="20% - Accent2 11 9 3 2" xfId="6416" xr:uid="{F80C4605-8705-433C-BC39-DC9411873E01}"/>
    <cellStyle name="20% - Accent2 11 9 4" xfId="6417" xr:uid="{506BAA58-2342-4934-BAD1-D35530E5BD3D}"/>
    <cellStyle name="20% - Accent2 11 9 4 2" xfId="6418" xr:uid="{B875CF0E-0721-4CA4-8FDE-790A9E883B1D}"/>
    <cellStyle name="20% - Accent2 11 9 5" xfId="6419" xr:uid="{6F39675C-C138-4826-96A0-795C7135DDDD}"/>
    <cellStyle name="20% - Accent2 12" xfId="122" xr:uid="{158E542A-F30E-4186-AD47-21406B628A16}"/>
    <cellStyle name="20% - Accent2 12 10" xfId="6420" xr:uid="{6DD0CF66-F635-4D7C-AED7-84ADE1F7F193}"/>
    <cellStyle name="20% - Accent2 12 10 2" xfId="6421" xr:uid="{A5CCE31B-ACCC-4996-B1CD-2254B4B691FF}"/>
    <cellStyle name="20% - Accent2 12 10 2 2" xfId="6422" xr:uid="{69283B9D-36C7-40E3-8D65-966083C0CE65}"/>
    <cellStyle name="20% - Accent2 12 10 2 2 2" xfId="6423" xr:uid="{CD2089CA-2513-4286-9DCD-ED139416A5BF}"/>
    <cellStyle name="20% - Accent2 12 10 2 3" xfId="6424" xr:uid="{95B2C101-115C-4446-8636-A74719BC95F0}"/>
    <cellStyle name="20% - Accent2 12 10 3" xfId="6425" xr:uid="{76234D93-BFFF-4CB5-909B-47629FA6CFEF}"/>
    <cellStyle name="20% - Accent2 12 10 3 2" xfId="6426" xr:uid="{3AE5494E-5818-4251-AA94-74A72707F1D9}"/>
    <cellStyle name="20% - Accent2 12 10 4" xfId="6427" xr:uid="{A73C4203-615E-4080-887A-BC4EBC1C8C80}"/>
    <cellStyle name="20% - Accent2 12 10 4 2" xfId="6428" xr:uid="{DA83F7A8-4A91-4C4A-B31F-189D06924846}"/>
    <cellStyle name="20% - Accent2 12 10 5" xfId="6429" xr:uid="{22FD6954-0716-4079-BE77-AAB4E4A8648A}"/>
    <cellStyle name="20% - Accent2 12 11" xfId="6430" xr:uid="{BD1F4B16-72DA-4758-B546-B11500FCBA0E}"/>
    <cellStyle name="20% - Accent2 12 11 2" xfId="6431" xr:uid="{4CC78DE0-35CF-49D6-8B65-BAB58A138FD9}"/>
    <cellStyle name="20% - Accent2 12 11 2 2" xfId="6432" xr:uid="{760B338A-CBB8-4FF0-BA86-519E4F056D2E}"/>
    <cellStyle name="20% - Accent2 12 11 2 2 2" xfId="6433" xr:uid="{5F7721E4-45DF-4789-AAEF-529C7E6D6E95}"/>
    <cellStyle name="20% - Accent2 12 11 2 3" xfId="6434" xr:uid="{5D2D16C9-7077-4478-A669-1EB222BC16F2}"/>
    <cellStyle name="20% - Accent2 12 11 3" xfId="6435" xr:uid="{C039F0CF-0782-4C63-A3A3-DC27722896C8}"/>
    <cellStyle name="20% - Accent2 12 11 3 2" xfId="6436" xr:uid="{1C788908-CFF5-45F0-B892-6AEB4BDE94E9}"/>
    <cellStyle name="20% - Accent2 12 11 4" xfId="6437" xr:uid="{8AD3C6EA-54F8-4CA2-B258-2F51B475E2C0}"/>
    <cellStyle name="20% - Accent2 12 11 4 2" xfId="6438" xr:uid="{8506315C-3087-4791-B81C-5307B0730067}"/>
    <cellStyle name="20% - Accent2 12 11 5" xfId="6439" xr:uid="{5B8157D3-A6A1-4437-9AC6-0D575E343173}"/>
    <cellStyle name="20% - Accent2 12 12" xfId="6440" xr:uid="{D229557C-8156-473B-9D1A-C86AE7D88419}"/>
    <cellStyle name="20% - Accent2 12 12 2" xfId="6441" xr:uid="{64527265-3249-4FEC-BE5B-7E8B05917A9D}"/>
    <cellStyle name="20% - Accent2 12 12 2 2" xfId="6442" xr:uid="{386B063F-382F-494F-867B-215B1D8CCDFC}"/>
    <cellStyle name="20% - Accent2 12 12 2 2 2" xfId="6443" xr:uid="{B40B5DC6-18BE-4CDD-93E2-B3F2318C0230}"/>
    <cellStyle name="20% - Accent2 12 12 2 3" xfId="6444" xr:uid="{83CCFF8F-F6E4-4BD3-9D1B-9EF8F2B55AE1}"/>
    <cellStyle name="20% - Accent2 12 12 3" xfId="6445" xr:uid="{216B3277-8828-4F56-BB84-81E49FE51230}"/>
    <cellStyle name="20% - Accent2 12 12 3 2" xfId="6446" xr:uid="{D0DF266A-9D5A-4CE2-82D0-F630290387D8}"/>
    <cellStyle name="20% - Accent2 12 12 4" xfId="6447" xr:uid="{F94B0441-BCB1-467F-9DBF-F09AD61B2DD7}"/>
    <cellStyle name="20% - Accent2 12 12 4 2" xfId="6448" xr:uid="{7878481A-2F6A-4E77-A7B7-C33943C50023}"/>
    <cellStyle name="20% - Accent2 12 12 5" xfId="6449" xr:uid="{3B9C0180-ABBC-44A2-B65E-BF84D9595651}"/>
    <cellStyle name="20% - Accent2 12 13" xfId="6450" xr:uid="{2B2A46D6-213D-485A-A854-6977786B7E12}"/>
    <cellStyle name="20% - Accent2 12 13 2" xfId="6451" xr:uid="{D9783F05-9C8F-42BF-B988-86CEF3D14738}"/>
    <cellStyle name="20% - Accent2 12 13 2 2" xfId="6452" xr:uid="{54C1DF6D-E9CF-452A-8C8F-9CC70A4EB597}"/>
    <cellStyle name="20% - Accent2 12 13 2 2 2" xfId="6453" xr:uid="{0474D9D1-80CF-4101-84C0-97B430B11C72}"/>
    <cellStyle name="20% - Accent2 12 13 2 3" xfId="6454" xr:uid="{A9E71F29-E587-4E83-A44B-8C64B28D4074}"/>
    <cellStyle name="20% - Accent2 12 13 3" xfId="6455" xr:uid="{8EE0E786-8504-4C4C-9BF0-C2975DAF0F52}"/>
    <cellStyle name="20% - Accent2 12 13 3 2" xfId="6456" xr:uid="{C9E93DE2-8F7C-4B3F-9BBD-CB3DE17C0163}"/>
    <cellStyle name="20% - Accent2 12 13 4" xfId="6457" xr:uid="{1734CD7D-4C09-4D0F-B10A-B8FF4062D4CA}"/>
    <cellStyle name="20% - Accent2 12 13 4 2" xfId="6458" xr:uid="{EB5A07D1-EA86-427F-BEB9-AACD1BD8A49E}"/>
    <cellStyle name="20% - Accent2 12 13 5" xfId="6459" xr:uid="{4867D704-57E1-466B-9FD1-E80088B93018}"/>
    <cellStyle name="20% - Accent2 12 14" xfId="6460" xr:uid="{908E8AF0-8286-4E73-83AE-403B9344FE27}"/>
    <cellStyle name="20% - Accent2 12 14 2" xfId="6461" xr:uid="{C924AF89-86C4-4077-BB5C-4B4B38028BB5}"/>
    <cellStyle name="20% - Accent2 12 14 2 2" xfId="6462" xr:uid="{7C4B84E0-67AE-4CC8-9A4A-242C237F159F}"/>
    <cellStyle name="20% - Accent2 12 14 2 2 2" xfId="6463" xr:uid="{5C4A99C8-7D67-4711-AF5B-8E93907A6DB1}"/>
    <cellStyle name="20% - Accent2 12 14 2 3" xfId="6464" xr:uid="{6D6E48E2-2406-479D-8219-1DA01FB8010C}"/>
    <cellStyle name="20% - Accent2 12 14 3" xfId="6465" xr:uid="{E24EF1E5-C6D8-4A3D-ACA3-2F1BC0178714}"/>
    <cellStyle name="20% - Accent2 12 14 3 2" xfId="6466" xr:uid="{8CC07E58-1EA9-4D96-B343-0DA27AA4BB08}"/>
    <cellStyle name="20% - Accent2 12 14 4" xfId="6467" xr:uid="{C2BA4FCC-ADB5-4B61-BC12-4E6692C6A056}"/>
    <cellStyle name="20% - Accent2 12 14 4 2" xfId="6468" xr:uid="{7DE1F149-2B5B-4C0B-A700-4C76398DA639}"/>
    <cellStyle name="20% - Accent2 12 14 5" xfId="6469" xr:uid="{43CC945A-74E7-425F-8C56-CC1E25052C93}"/>
    <cellStyle name="20% - Accent2 12 15" xfId="6470" xr:uid="{008395D9-DCD7-4250-8673-00EA0B4DC2D9}"/>
    <cellStyle name="20% - Accent2 12 15 2" xfId="6471" xr:uid="{29E33510-B0FF-4E6D-BE26-F73399C83E66}"/>
    <cellStyle name="20% - Accent2 12 15 2 2" xfId="6472" xr:uid="{45D1658B-AA6B-429E-B957-3C6E7DCC6D8A}"/>
    <cellStyle name="20% - Accent2 12 15 2 2 2" xfId="6473" xr:uid="{97102786-42EF-4806-A40A-799E953FA25B}"/>
    <cellStyle name="20% - Accent2 12 15 2 3" xfId="6474" xr:uid="{233061B6-75A0-4E0D-8A4F-2BC291651585}"/>
    <cellStyle name="20% - Accent2 12 15 3" xfId="6475" xr:uid="{ECB45345-EF42-4DD3-9825-EA1FB370AEB1}"/>
    <cellStyle name="20% - Accent2 12 15 3 2" xfId="6476" xr:uid="{CCCE3912-9B4A-4111-AA3D-74D0A5667CF3}"/>
    <cellStyle name="20% - Accent2 12 15 4" xfId="6477" xr:uid="{3FF14780-CD07-4250-A097-1965B7801239}"/>
    <cellStyle name="20% - Accent2 12 15 4 2" xfId="6478" xr:uid="{8950A90F-7A6C-4514-9239-12D0F914B072}"/>
    <cellStyle name="20% - Accent2 12 15 5" xfId="6479" xr:uid="{C8A158A4-D182-45F4-9FC6-116B1015881C}"/>
    <cellStyle name="20% - Accent2 12 16" xfId="6480" xr:uid="{DB201F30-8F00-426B-897E-E1A3025F281D}"/>
    <cellStyle name="20% - Accent2 12 16 2" xfId="6481" xr:uid="{E571824D-974F-4634-B410-F5A9994D10B1}"/>
    <cellStyle name="20% - Accent2 12 16 2 2" xfId="6482" xr:uid="{34DA0E5A-299C-4BC7-B970-AEE43D7B0DC1}"/>
    <cellStyle name="20% - Accent2 12 16 3" xfId="6483" xr:uid="{ED29C1A2-61B2-45E8-8840-20FFDF520503}"/>
    <cellStyle name="20% - Accent2 12 17" xfId="6484" xr:uid="{BFD01350-8D4B-4553-9C11-6980CF9F86E0}"/>
    <cellStyle name="20% - Accent2 12 17 2" xfId="6485" xr:uid="{FC52347A-2900-44AE-A990-FBA7EC8E0DB0}"/>
    <cellStyle name="20% - Accent2 12 18" xfId="6486" xr:uid="{0B5C44DA-AD18-4DD5-8DB3-914AE4A1BF67}"/>
    <cellStyle name="20% - Accent2 12 18 2" xfId="6487" xr:uid="{33F5C844-99E3-4354-B3FD-0ACE5298E48C}"/>
    <cellStyle name="20% - Accent2 12 19" xfId="6488" xr:uid="{4FC1B732-E67F-4381-8E0F-F977A0417757}"/>
    <cellStyle name="20% - Accent2 12 2" xfId="123" xr:uid="{CA9399D9-C0C3-4871-A270-768C199558A6}"/>
    <cellStyle name="20% - Accent2 12 2 2" xfId="124" xr:uid="{79ACE3C0-FB7B-4075-B0E3-117B17884E8A}"/>
    <cellStyle name="20% - Accent2 12 2 2 2" xfId="6489" xr:uid="{8F07C43D-2F8C-42C4-94CE-5D3807F83CD0}"/>
    <cellStyle name="20% - Accent2 12 2 2 2 2" xfId="6490" xr:uid="{1ABD96C3-4DCF-49C4-972A-4E57206AF9D1}"/>
    <cellStyle name="20% - Accent2 12 2 2 3" xfId="6491" xr:uid="{B5123993-FE27-4C22-B0E1-A26AB548A677}"/>
    <cellStyle name="20% - Accent2 12 2 2 4" xfId="6492" xr:uid="{1E4465DB-1324-46DF-9085-D043BFD20F00}"/>
    <cellStyle name="20% - Accent2 12 2 3" xfId="6493" xr:uid="{9E73E2A4-306F-4421-B22D-0323F381B5F2}"/>
    <cellStyle name="20% - Accent2 12 2 3 2" xfId="6494" xr:uid="{08AD1DFF-909F-4243-9C91-D8E50AA33532}"/>
    <cellStyle name="20% - Accent2 12 2 4" xfId="6495" xr:uid="{4F16F553-D32E-44F8-B4D0-3F01487196F5}"/>
    <cellStyle name="20% - Accent2 12 2 4 2" xfId="6496" xr:uid="{BD301982-4DFD-47E5-9C3E-ADADBD19DCB5}"/>
    <cellStyle name="20% - Accent2 12 2 5" xfId="6497" xr:uid="{D8738EF0-E4C2-47DC-B68B-A1EEA1EE3639}"/>
    <cellStyle name="20% - Accent2 12 20" xfId="6498" xr:uid="{C59CC04D-CCEB-4F38-AF95-355230BA26C1}"/>
    <cellStyle name="20% - Accent2 12 21" xfId="6499" xr:uid="{E8511CEE-7F96-4144-AA80-A1C88FE4F756}"/>
    <cellStyle name="20% - Accent2 12 22" xfId="6500" xr:uid="{A8BD586E-A0A0-4DEB-9BA5-BD6D61C53F74}"/>
    <cellStyle name="20% - Accent2 12 23" xfId="6501" xr:uid="{20D967E0-5C0B-45D4-B01E-134B22F281C0}"/>
    <cellStyle name="20% - Accent2 12 24" xfId="6502" xr:uid="{A7C193F1-B296-479B-9759-44472A7C8446}"/>
    <cellStyle name="20% - Accent2 12 25" xfId="6503" xr:uid="{EF73E8D8-C2E5-4048-9992-E5284D7B20DC}"/>
    <cellStyle name="20% - Accent2 12 26" xfId="6504" xr:uid="{DAF0F3AE-0A9D-4D9E-B533-87EFC13E7182}"/>
    <cellStyle name="20% - Accent2 12 27" xfId="6505" xr:uid="{197ACE85-C9AA-4808-B4C5-FC81E7D5269A}"/>
    <cellStyle name="20% - Accent2 12 28" xfId="6506" xr:uid="{B4658971-4F12-4359-AA3A-D0D70F921AD3}"/>
    <cellStyle name="20% - Accent2 12 29" xfId="6507" xr:uid="{2564F42D-B78C-4B7B-A275-331DC0946788}"/>
    <cellStyle name="20% - Accent2 12 3" xfId="125" xr:uid="{AE27F76C-9D03-4A99-A56B-B1B0DC277D81}"/>
    <cellStyle name="20% - Accent2 12 3 2" xfId="6508" xr:uid="{9033B706-7DF1-46E5-BAEE-2A330441C550}"/>
    <cellStyle name="20% - Accent2 12 3 2 2" xfId="6509" xr:uid="{812397C0-C5B8-4658-A42F-F6E3421B7E66}"/>
    <cellStyle name="20% - Accent2 12 3 2 2 2" xfId="6510" xr:uid="{8D57861D-6C27-4DC2-86FA-3B3CF5C7FD03}"/>
    <cellStyle name="20% - Accent2 12 3 2 3" xfId="6511" xr:uid="{538AF94E-1C23-42CE-88CC-FEFAF93E9A0A}"/>
    <cellStyle name="20% - Accent2 12 3 3" xfId="6512" xr:uid="{A50124A3-49B2-421D-BBAF-D47A34ECDEB8}"/>
    <cellStyle name="20% - Accent2 12 3 3 2" xfId="6513" xr:uid="{010B87FE-B930-4617-BEDB-617B191AD554}"/>
    <cellStyle name="20% - Accent2 12 3 4" xfId="6514" xr:uid="{8BE85FA3-B375-4BAA-A9D8-77B629E18822}"/>
    <cellStyle name="20% - Accent2 12 3 4 2" xfId="6515" xr:uid="{0C364E9B-7E83-4433-B0B3-76389D7947C6}"/>
    <cellStyle name="20% - Accent2 12 3 5" xfId="6516" xr:uid="{81F8D240-907F-4513-B53A-E540FCDBE2BD}"/>
    <cellStyle name="20% - Accent2 12 3 6" xfId="6517" xr:uid="{A69CCB0F-F741-46BA-803C-A08674D628D7}"/>
    <cellStyle name="20% - Accent2 12 4" xfId="6518" xr:uid="{07FAC12D-C3CB-4D76-86F4-40BC3919740D}"/>
    <cellStyle name="20% - Accent2 12 4 2" xfId="6519" xr:uid="{636EB99F-287A-44B3-976D-0BCE51AA1DDB}"/>
    <cellStyle name="20% - Accent2 12 4 2 2" xfId="6520" xr:uid="{134F7A3D-578F-45DD-89BD-CB9A51F3E30E}"/>
    <cellStyle name="20% - Accent2 12 4 2 2 2" xfId="6521" xr:uid="{579810E2-1246-41A9-BBAC-30EAE941D56B}"/>
    <cellStyle name="20% - Accent2 12 4 2 3" xfId="6522" xr:uid="{035613D6-7648-4054-8BD5-A58997F2A0A7}"/>
    <cellStyle name="20% - Accent2 12 4 3" xfId="6523" xr:uid="{BD2D28E3-E536-4510-AB6C-2C3FF8ADACAE}"/>
    <cellStyle name="20% - Accent2 12 4 3 2" xfId="6524" xr:uid="{BBD06378-37FE-4BB1-B31A-66256FF08D26}"/>
    <cellStyle name="20% - Accent2 12 4 4" xfId="6525" xr:uid="{04E47457-5438-4A2C-86D0-2A9A8B6A08F1}"/>
    <cellStyle name="20% - Accent2 12 4 4 2" xfId="6526" xr:uid="{8AC712C7-3CBA-4612-BBEC-52111B6C9C7C}"/>
    <cellStyle name="20% - Accent2 12 4 5" xfId="6527" xr:uid="{4CF31328-C753-469D-9A1A-1941F0462D17}"/>
    <cellStyle name="20% - Accent2 12 5" xfId="6528" xr:uid="{B4754B9F-583D-40CE-A507-59D18ABCE629}"/>
    <cellStyle name="20% - Accent2 12 5 2" xfId="6529" xr:uid="{14062296-630B-4114-9310-F88884E0E9F1}"/>
    <cellStyle name="20% - Accent2 12 5 2 2" xfId="6530" xr:uid="{39758255-9571-4BE3-AF8F-EA969D5D5A8A}"/>
    <cellStyle name="20% - Accent2 12 5 2 2 2" xfId="6531" xr:uid="{2BF282DA-7872-415B-97F6-0E3ABE7FF0F6}"/>
    <cellStyle name="20% - Accent2 12 5 2 3" xfId="6532" xr:uid="{96363422-C77E-4E5D-938D-680CE3CEB6CB}"/>
    <cellStyle name="20% - Accent2 12 5 3" xfId="6533" xr:uid="{F1535738-0556-4538-9D88-A3AE95CC257B}"/>
    <cellStyle name="20% - Accent2 12 5 3 2" xfId="6534" xr:uid="{0B55E6CF-12EC-496F-A8FA-E1344C010925}"/>
    <cellStyle name="20% - Accent2 12 5 4" xfId="6535" xr:uid="{EFCF5C64-8073-4A88-A7D4-EC14FF5D06FC}"/>
    <cellStyle name="20% - Accent2 12 5 4 2" xfId="6536" xr:uid="{64544EE2-6A4A-413D-8901-BBD09B185BB7}"/>
    <cellStyle name="20% - Accent2 12 5 5" xfId="6537" xr:uid="{2D3ED760-B1BD-4043-A520-CE40DBA48EF4}"/>
    <cellStyle name="20% - Accent2 12 6" xfId="6538" xr:uid="{430527A0-98E8-4376-A7CB-F7E40E2E0D06}"/>
    <cellStyle name="20% - Accent2 12 6 2" xfId="6539" xr:uid="{BE70C54B-C0EA-435F-8F65-F4AB47ED7790}"/>
    <cellStyle name="20% - Accent2 12 6 2 2" xfId="6540" xr:uid="{A48738AA-3A50-4DD1-99AC-66B0ABC63C12}"/>
    <cellStyle name="20% - Accent2 12 6 2 2 2" xfId="6541" xr:uid="{C3D63775-EFD2-43D2-8166-E088DBFD7852}"/>
    <cellStyle name="20% - Accent2 12 6 2 3" xfId="6542" xr:uid="{AB4F03B8-1C9E-4492-A0B1-112F1B37EF24}"/>
    <cellStyle name="20% - Accent2 12 6 3" xfId="6543" xr:uid="{FACA8EED-0ACB-4C0D-96BE-6DA6840044D6}"/>
    <cellStyle name="20% - Accent2 12 6 3 2" xfId="6544" xr:uid="{0E9E7828-9317-4EC0-A3BF-4FD75831EDD3}"/>
    <cellStyle name="20% - Accent2 12 6 4" xfId="6545" xr:uid="{F5257F74-B8AA-4555-B784-34E88C01E149}"/>
    <cellStyle name="20% - Accent2 12 6 4 2" xfId="6546" xr:uid="{DA1D8608-BDB3-4304-BD3C-D61FCACFB430}"/>
    <cellStyle name="20% - Accent2 12 6 5" xfId="6547" xr:uid="{8DA30F1E-158D-4321-8BC0-51E0FB4D40C8}"/>
    <cellStyle name="20% - Accent2 12 7" xfId="6548" xr:uid="{2F16DE80-BD84-46CB-AACA-770369C4931C}"/>
    <cellStyle name="20% - Accent2 12 7 2" xfId="6549" xr:uid="{A841ACA6-A248-4E3C-8A0C-D2F84D5F3EB9}"/>
    <cellStyle name="20% - Accent2 12 7 2 2" xfId="6550" xr:uid="{05D70514-D6B6-4C5C-B722-D5839AFC6D1C}"/>
    <cellStyle name="20% - Accent2 12 7 2 2 2" xfId="6551" xr:uid="{7F3F6A11-9B74-4909-BA49-DFF58D138BA2}"/>
    <cellStyle name="20% - Accent2 12 7 2 3" xfId="6552" xr:uid="{3045D3A5-1E56-4CFF-BBC7-07D01BADD1C2}"/>
    <cellStyle name="20% - Accent2 12 7 3" xfId="6553" xr:uid="{5990E30F-8175-4F9E-ACEB-0EB9E3E7C8E1}"/>
    <cellStyle name="20% - Accent2 12 7 3 2" xfId="6554" xr:uid="{ED7A1397-6A2B-44BF-B461-8716F9C0EBD4}"/>
    <cellStyle name="20% - Accent2 12 7 4" xfId="6555" xr:uid="{0677558C-0BB2-4652-9523-5567096FF0D1}"/>
    <cellStyle name="20% - Accent2 12 7 4 2" xfId="6556" xr:uid="{E85D42CE-CEE0-4787-8C2D-C74757E75A3A}"/>
    <cellStyle name="20% - Accent2 12 7 5" xfId="6557" xr:uid="{F4C79F03-9880-4E6D-8C64-C805E4ECB246}"/>
    <cellStyle name="20% - Accent2 12 8" xfId="6558" xr:uid="{602056E5-6993-4F60-AE58-709641CF2C4C}"/>
    <cellStyle name="20% - Accent2 12 8 2" xfId="6559" xr:uid="{B835E250-EA42-41D3-A63A-7C8C813294DF}"/>
    <cellStyle name="20% - Accent2 12 8 2 2" xfId="6560" xr:uid="{CE41A8DD-5DDA-4B65-B310-3F72A3389DE5}"/>
    <cellStyle name="20% - Accent2 12 8 2 2 2" xfId="6561" xr:uid="{0342FF7D-AA60-47D0-B798-1DAB15855C02}"/>
    <cellStyle name="20% - Accent2 12 8 2 3" xfId="6562" xr:uid="{821A924F-5F92-446D-867A-9D1723BAC4A7}"/>
    <cellStyle name="20% - Accent2 12 8 3" xfId="6563" xr:uid="{DF11E3D5-75F2-4A39-B3CE-DBD73E8647BA}"/>
    <cellStyle name="20% - Accent2 12 8 3 2" xfId="6564" xr:uid="{64000B9E-7B88-4BFF-9930-D2EA839499F7}"/>
    <cellStyle name="20% - Accent2 12 8 4" xfId="6565" xr:uid="{CAA6CE67-96C9-47DA-9E9B-672685BADE6C}"/>
    <cellStyle name="20% - Accent2 12 8 4 2" xfId="6566" xr:uid="{E254BFD3-5E39-44C9-BA38-6CB2E4AF91C8}"/>
    <cellStyle name="20% - Accent2 12 8 5" xfId="6567" xr:uid="{407932E1-628F-4748-AC38-7DDED559FB3F}"/>
    <cellStyle name="20% - Accent2 12 9" xfId="6568" xr:uid="{C286958A-1D83-4BC5-BC5D-6CEB173AAFD3}"/>
    <cellStyle name="20% - Accent2 12 9 2" xfId="6569" xr:uid="{2B09AC43-F314-4CCD-BA43-1B99E006F266}"/>
    <cellStyle name="20% - Accent2 12 9 2 2" xfId="6570" xr:uid="{9A89D427-CB1C-47FA-ADB5-77D92FE2DC38}"/>
    <cellStyle name="20% - Accent2 12 9 2 2 2" xfId="6571" xr:uid="{8D00EF36-6984-4CCA-9B43-4406370E45C6}"/>
    <cellStyle name="20% - Accent2 12 9 2 3" xfId="6572" xr:uid="{692C76AB-4D75-4FB5-9A1A-C263206D162E}"/>
    <cellStyle name="20% - Accent2 12 9 3" xfId="6573" xr:uid="{053E7ED3-67FA-4E01-9339-DBDC55A22CA0}"/>
    <cellStyle name="20% - Accent2 12 9 3 2" xfId="6574" xr:uid="{B4F363FE-7F96-45EE-A75B-F9F4E29EEE6B}"/>
    <cellStyle name="20% - Accent2 12 9 4" xfId="6575" xr:uid="{D5EB2A38-5C5C-4334-A1CF-E433F670F4F3}"/>
    <cellStyle name="20% - Accent2 12 9 4 2" xfId="6576" xr:uid="{75DB50B1-B3EB-4C54-868C-BA0A0AA6FD9C}"/>
    <cellStyle name="20% - Accent2 12 9 5" xfId="6577" xr:uid="{38926F2E-DAC7-46CB-A73D-8DBE2512B117}"/>
    <cellStyle name="20% - Accent2 13" xfId="126" xr:uid="{7A2BA6B2-E8A5-4360-BED9-A4CBFA65B02D}"/>
    <cellStyle name="20% - Accent2 13 10" xfId="6578" xr:uid="{8F408D3E-EA13-43A5-AC0E-D154F0A54DEE}"/>
    <cellStyle name="20% - Accent2 13 10 2" xfId="6579" xr:uid="{50FE15DB-68BF-439A-AC7D-EB6179416E8D}"/>
    <cellStyle name="20% - Accent2 13 10 2 2" xfId="6580" xr:uid="{B34EDF06-C0AF-4F27-B672-42443FAD5698}"/>
    <cellStyle name="20% - Accent2 13 10 2 2 2" xfId="6581" xr:uid="{2E06BCBC-E78D-49B6-B162-B6A56B398AA3}"/>
    <cellStyle name="20% - Accent2 13 10 2 3" xfId="6582" xr:uid="{CDC5A7D2-5317-4FAE-B11F-6CF20CB359BE}"/>
    <cellStyle name="20% - Accent2 13 10 3" xfId="6583" xr:uid="{91891B78-40C2-4C4F-B12D-602DCF0CDD8A}"/>
    <cellStyle name="20% - Accent2 13 10 3 2" xfId="6584" xr:uid="{88879107-C0A5-4C61-8BC0-AA1A588BB035}"/>
    <cellStyle name="20% - Accent2 13 10 4" xfId="6585" xr:uid="{DDBA1136-EC12-45DB-B118-C6B8C767244C}"/>
    <cellStyle name="20% - Accent2 13 10 4 2" xfId="6586" xr:uid="{CECCE5DB-76D8-4DE9-80D7-0BF2EC24132A}"/>
    <cellStyle name="20% - Accent2 13 10 5" xfId="6587" xr:uid="{DBA2A3F2-7B53-4C41-85D9-8E5A1B0D1E47}"/>
    <cellStyle name="20% - Accent2 13 11" xfId="6588" xr:uid="{847B608D-DB2D-4B0F-9BC6-A13876224AF5}"/>
    <cellStyle name="20% - Accent2 13 11 2" xfId="6589" xr:uid="{BC179232-611D-4036-81D3-797005C86C87}"/>
    <cellStyle name="20% - Accent2 13 11 2 2" xfId="6590" xr:uid="{B2F916BA-D742-4000-A854-91CD5950FC3E}"/>
    <cellStyle name="20% - Accent2 13 11 2 2 2" xfId="6591" xr:uid="{1E2D423D-94E9-4A5E-98B1-0CA633583FF4}"/>
    <cellStyle name="20% - Accent2 13 11 2 3" xfId="6592" xr:uid="{E5EF2A07-6FF6-4CAB-845B-02099C201BBF}"/>
    <cellStyle name="20% - Accent2 13 11 3" xfId="6593" xr:uid="{F5DD29F7-B49F-4545-BF8B-8B368B6DB877}"/>
    <cellStyle name="20% - Accent2 13 11 3 2" xfId="6594" xr:uid="{69BEF3D7-1AE8-479A-8E51-08C3E54E11A8}"/>
    <cellStyle name="20% - Accent2 13 11 4" xfId="6595" xr:uid="{07054EA1-9902-4BD9-8A9B-821B9D043443}"/>
    <cellStyle name="20% - Accent2 13 11 4 2" xfId="6596" xr:uid="{4C3C2BF7-09E0-48C0-B85D-41A56650AEB8}"/>
    <cellStyle name="20% - Accent2 13 11 5" xfId="6597" xr:uid="{9E84CF49-32F7-491C-B0C4-E6AE3F75D48A}"/>
    <cellStyle name="20% - Accent2 13 12" xfId="6598" xr:uid="{3C6A5112-9345-4F89-B9AA-B0B0DBB5BFFA}"/>
    <cellStyle name="20% - Accent2 13 12 2" xfId="6599" xr:uid="{56386DAB-3A6E-45B5-8985-9B4C77E30C67}"/>
    <cellStyle name="20% - Accent2 13 12 2 2" xfId="6600" xr:uid="{05753F51-AE31-49F2-8AB6-7FAA1AA4DF97}"/>
    <cellStyle name="20% - Accent2 13 12 2 2 2" xfId="6601" xr:uid="{28C43BA6-3AA3-417E-BC1D-6963FC6C7156}"/>
    <cellStyle name="20% - Accent2 13 12 2 3" xfId="6602" xr:uid="{1C1CA046-C38D-44B4-A058-53D7C8201AFA}"/>
    <cellStyle name="20% - Accent2 13 12 3" xfId="6603" xr:uid="{CC773A21-FD5B-4175-8705-0F4452B9DC2F}"/>
    <cellStyle name="20% - Accent2 13 12 3 2" xfId="6604" xr:uid="{BAD55CE3-6443-4B38-B01B-F046923E0FBD}"/>
    <cellStyle name="20% - Accent2 13 12 4" xfId="6605" xr:uid="{74FE5629-3DF5-46EE-A546-C4F89A94CE2C}"/>
    <cellStyle name="20% - Accent2 13 12 4 2" xfId="6606" xr:uid="{FBF4FDB1-5E3C-4815-BCD3-395ADE1E5574}"/>
    <cellStyle name="20% - Accent2 13 12 5" xfId="6607" xr:uid="{A48B2939-6993-449C-9A09-BBE4B9FB0BC1}"/>
    <cellStyle name="20% - Accent2 13 13" xfId="6608" xr:uid="{5387BC7C-0C56-4A2E-A052-6D4715E31A88}"/>
    <cellStyle name="20% - Accent2 13 13 2" xfId="6609" xr:uid="{7423F49E-37FD-4FB1-A065-FE37F4BA472B}"/>
    <cellStyle name="20% - Accent2 13 13 2 2" xfId="6610" xr:uid="{743F0116-6885-4A42-B97F-5E2AB23EBC06}"/>
    <cellStyle name="20% - Accent2 13 13 2 2 2" xfId="6611" xr:uid="{D6D79C10-33D9-4214-B12B-DDBB292437CB}"/>
    <cellStyle name="20% - Accent2 13 13 2 3" xfId="6612" xr:uid="{A0912589-4DC0-4675-825C-DF00444E783F}"/>
    <cellStyle name="20% - Accent2 13 13 3" xfId="6613" xr:uid="{5CFBD13C-397A-41BA-A33F-500DC14A0B2C}"/>
    <cellStyle name="20% - Accent2 13 13 3 2" xfId="6614" xr:uid="{302FE831-645C-4153-9240-9706D4D7ADA0}"/>
    <cellStyle name="20% - Accent2 13 13 4" xfId="6615" xr:uid="{C0F7D9BA-EE7E-42E3-B317-1EA52AF02D23}"/>
    <cellStyle name="20% - Accent2 13 13 4 2" xfId="6616" xr:uid="{8CA766E7-39C3-44B0-8454-FE7B8FD864D3}"/>
    <cellStyle name="20% - Accent2 13 13 5" xfId="6617" xr:uid="{49591249-4B00-4512-BD5D-68CEEC934AAA}"/>
    <cellStyle name="20% - Accent2 13 14" xfId="6618" xr:uid="{CBCE184C-B198-4F6C-8753-1790775A45B0}"/>
    <cellStyle name="20% - Accent2 13 14 2" xfId="6619" xr:uid="{CD53F960-114F-466E-BE26-78EAC04B09DA}"/>
    <cellStyle name="20% - Accent2 13 14 2 2" xfId="6620" xr:uid="{2A84E46D-C8F5-40D5-93B1-2C0E15ED4A42}"/>
    <cellStyle name="20% - Accent2 13 14 2 2 2" xfId="6621" xr:uid="{A889F878-B16B-497F-BEFA-A6B0ED5C84D6}"/>
    <cellStyle name="20% - Accent2 13 14 2 3" xfId="6622" xr:uid="{E467898A-B69C-4C37-924C-F68556DDA0AE}"/>
    <cellStyle name="20% - Accent2 13 14 3" xfId="6623" xr:uid="{A30A89B0-8B98-4C8C-B5AB-6C69870ED174}"/>
    <cellStyle name="20% - Accent2 13 14 3 2" xfId="6624" xr:uid="{986E463D-4D4A-45C0-B0B5-892512F27F65}"/>
    <cellStyle name="20% - Accent2 13 14 4" xfId="6625" xr:uid="{AA463059-EC39-4522-BAC4-4016644B881F}"/>
    <cellStyle name="20% - Accent2 13 14 4 2" xfId="6626" xr:uid="{D22CDF3D-AE2D-4F21-AB32-E821ABA2E047}"/>
    <cellStyle name="20% - Accent2 13 14 5" xfId="6627" xr:uid="{19D9297D-AB43-45BD-8159-34F76BD23AE5}"/>
    <cellStyle name="20% - Accent2 13 15" xfId="6628" xr:uid="{4405435A-96EF-445F-A542-859D203CEB6D}"/>
    <cellStyle name="20% - Accent2 13 15 2" xfId="6629" xr:uid="{533B89DB-2132-4B47-B345-97BA6A9EC064}"/>
    <cellStyle name="20% - Accent2 13 15 2 2" xfId="6630" xr:uid="{09428D78-75A7-41C1-A994-79EFDF93775C}"/>
    <cellStyle name="20% - Accent2 13 15 2 2 2" xfId="6631" xr:uid="{7B3EAED0-5689-4A38-BFC2-104E2B3E0C83}"/>
    <cellStyle name="20% - Accent2 13 15 2 3" xfId="6632" xr:uid="{C3CCE0AD-3B97-4734-A277-C184F0B9C0AE}"/>
    <cellStyle name="20% - Accent2 13 15 3" xfId="6633" xr:uid="{3F7B3E5F-A3FE-40F9-A04D-6ECB8AA54F06}"/>
    <cellStyle name="20% - Accent2 13 15 3 2" xfId="6634" xr:uid="{F5FA79A4-099D-4F44-BDA6-AAEABB421F2E}"/>
    <cellStyle name="20% - Accent2 13 15 4" xfId="6635" xr:uid="{1A713DCC-6445-4AC0-A357-299C31FDF9C9}"/>
    <cellStyle name="20% - Accent2 13 15 4 2" xfId="6636" xr:uid="{F6E95D7F-1E58-43FD-88E0-218B84A100EC}"/>
    <cellStyle name="20% - Accent2 13 15 5" xfId="6637" xr:uid="{CDC9954B-6BBB-4875-A418-9813DE73E47D}"/>
    <cellStyle name="20% - Accent2 13 16" xfId="6638" xr:uid="{5E594719-E935-4C9A-B010-28E215780582}"/>
    <cellStyle name="20% - Accent2 13 16 2" xfId="6639" xr:uid="{C4BCECA8-1526-412F-913C-3EADA6E0B885}"/>
    <cellStyle name="20% - Accent2 13 16 2 2" xfId="6640" xr:uid="{6E31B2D7-EDED-4477-A91A-E377816DE1DE}"/>
    <cellStyle name="20% - Accent2 13 16 3" xfId="6641" xr:uid="{68D18F50-B35D-4B99-8DC3-387FE75B562F}"/>
    <cellStyle name="20% - Accent2 13 17" xfId="6642" xr:uid="{94A270C5-FBA6-4B1A-A7AC-BC7777F64007}"/>
    <cellStyle name="20% - Accent2 13 17 2" xfId="6643" xr:uid="{0698F7B7-87BC-43BC-8B61-27D11316C58F}"/>
    <cellStyle name="20% - Accent2 13 18" xfId="6644" xr:uid="{D3B9978C-4048-413B-B4B7-47EE5B1D6437}"/>
    <cellStyle name="20% - Accent2 13 18 2" xfId="6645" xr:uid="{1ED95C3F-27A3-4ECC-A097-EDB7A733BDAC}"/>
    <cellStyle name="20% - Accent2 13 19" xfId="6646" xr:uid="{73A6D56A-2F43-48DC-8286-E202EE1C012F}"/>
    <cellStyle name="20% - Accent2 13 2" xfId="127" xr:uid="{901B762A-8189-4D5E-B982-302BEF53CB0D}"/>
    <cellStyle name="20% - Accent2 13 2 2" xfId="128" xr:uid="{13D6BE44-588F-415F-9DD6-54638B7E1344}"/>
    <cellStyle name="20% - Accent2 13 2 2 2" xfId="6647" xr:uid="{9E5AE386-8D4E-406D-BFC0-B3CF41549D54}"/>
    <cellStyle name="20% - Accent2 13 2 2 2 2" xfId="6648" xr:uid="{4E54AD44-E939-4DF9-ADB2-22B5E2B77706}"/>
    <cellStyle name="20% - Accent2 13 2 2 3" xfId="6649" xr:uid="{350EBC51-4B21-4D24-BAF0-5FB7BB3FA6C1}"/>
    <cellStyle name="20% - Accent2 13 2 2 4" xfId="6650" xr:uid="{44539157-9A6F-48ED-93AD-D0C06AD53F6A}"/>
    <cellStyle name="20% - Accent2 13 2 3" xfId="6651" xr:uid="{C6D315BE-3CAB-482C-B5B7-6F714189543E}"/>
    <cellStyle name="20% - Accent2 13 2 3 2" xfId="6652" xr:uid="{527477CB-2790-42A9-96F2-4D13C582BD32}"/>
    <cellStyle name="20% - Accent2 13 2 4" xfId="6653" xr:uid="{65304967-C376-45C6-A92D-D321BDF46485}"/>
    <cellStyle name="20% - Accent2 13 2 4 2" xfId="6654" xr:uid="{F362FEC7-9DE7-45AC-AABD-E7961A8A6C68}"/>
    <cellStyle name="20% - Accent2 13 2 5" xfId="6655" xr:uid="{0B678A3B-C78E-4287-B8A8-3D1A80FD79E1}"/>
    <cellStyle name="20% - Accent2 13 20" xfId="6656" xr:uid="{57878805-DF1D-4203-BF55-B341E0ECBE30}"/>
    <cellStyle name="20% - Accent2 13 21" xfId="6657" xr:uid="{5C8C70CF-B796-434D-A825-7DBF5A25FBCC}"/>
    <cellStyle name="20% - Accent2 13 22" xfId="6658" xr:uid="{1A27A296-A947-480D-A095-BBD0C5FCCDD9}"/>
    <cellStyle name="20% - Accent2 13 23" xfId="6659" xr:uid="{398E5F16-1571-449D-8E85-3BA7D625395D}"/>
    <cellStyle name="20% - Accent2 13 24" xfId="6660" xr:uid="{A3167BBC-EC92-4333-B8AA-F1B1D7F14BE2}"/>
    <cellStyle name="20% - Accent2 13 25" xfId="6661" xr:uid="{61F506B3-5C25-4A6E-8057-F53F8CF5BC41}"/>
    <cellStyle name="20% - Accent2 13 26" xfId="6662" xr:uid="{2161AC46-AD6D-4681-A698-615283FAD6D8}"/>
    <cellStyle name="20% - Accent2 13 27" xfId="6663" xr:uid="{2EA84EC0-7BDB-4718-9637-4F6E8FFE973E}"/>
    <cellStyle name="20% - Accent2 13 28" xfId="6664" xr:uid="{54F2E295-C83C-44D9-8D23-102D6138E640}"/>
    <cellStyle name="20% - Accent2 13 29" xfId="6665" xr:uid="{A5480ABD-CCD4-46FA-B0FC-94B1A0692A67}"/>
    <cellStyle name="20% - Accent2 13 3" xfId="129" xr:uid="{C0EB7AFC-055B-4E30-9EB2-46FA1127340E}"/>
    <cellStyle name="20% - Accent2 13 3 2" xfId="6666" xr:uid="{DC325697-813E-427D-BCB5-4F20D8A465D7}"/>
    <cellStyle name="20% - Accent2 13 3 2 2" xfId="6667" xr:uid="{0331E7C0-3277-473D-8D1B-9973CDA3148F}"/>
    <cellStyle name="20% - Accent2 13 3 2 2 2" xfId="6668" xr:uid="{8210CCC1-F7A9-4253-8721-8435D8DA5B02}"/>
    <cellStyle name="20% - Accent2 13 3 2 3" xfId="6669" xr:uid="{5617AFA0-D2B0-406D-9152-4B135B04B625}"/>
    <cellStyle name="20% - Accent2 13 3 3" xfId="6670" xr:uid="{EF5E30CD-FA22-4088-81FD-3EDE8480AB97}"/>
    <cellStyle name="20% - Accent2 13 3 3 2" xfId="6671" xr:uid="{F24BADBB-B7FE-4963-9C5B-9A277BB18012}"/>
    <cellStyle name="20% - Accent2 13 3 4" xfId="6672" xr:uid="{D3763E2C-DDE3-4182-B8C4-45E53BF6FA79}"/>
    <cellStyle name="20% - Accent2 13 3 4 2" xfId="6673" xr:uid="{65E24786-827D-4AFD-AF6F-73FD15B86597}"/>
    <cellStyle name="20% - Accent2 13 3 5" xfId="6674" xr:uid="{AAB59CE6-CD03-42FC-80CA-CCE03138FF61}"/>
    <cellStyle name="20% - Accent2 13 3 6" xfId="6675" xr:uid="{C3F0F060-D315-4FAA-99A9-F53B212FB719}"/>
    <cellStyle name="20% - Accent2 13 4" xfId="6676" xr:uid="{2F922CD0-DB61-432E-82C1-537843EE7762}"/>
    <cellStyle name="20% - Accent2 13 4 2" xfId="6677" xr:uid="{D96197F6-91C6-4396-A858-510734A2016A}"/>
    <cellStyle name="20% - Accent2 13 4 2 2" xfId="6678" xr:uid="{1ABFFEA8-D717-44E7-AD09-13DA25BEB532}"/>
    <cellStyle name="20% - Accent2 13 4 2 2 2" xfId="6679" xr:uid="{23DF7928-CC47-43B5-B2F6-ED57E36D7F02}"/>
    <cellStyle name="20% - Accent2 13 4 2 3" xfId="6680" xr:uid="{F4AE053A-DA57-4FDE-8782-9E0EF318E82A}"/>
    <cellStyle name="20% - Accent2 13 4 3" xfId="6681" xr:uid="{7026CA89-0BB9-4A68-9A4F-1095FC2B140E}"/>
    <cellStyle name="20% - Accent2 13 4 3 2" xfId="6682" xr:uid="{8F6E0BC9-E1E8-468F-A204-82E9CE0EA62E}"/>
    <cellStyle name="20% - Accent2 13 4 4" xfId="6683" xr:uid="{30780669-3DBE-45F7-AF65-D2F1BA32CDCA}"/>
    <cellStyle name="20% - Accent2 13 4 4 2" xfId="6684" xr:uid="{522831BD-7A54-446E-A5EE-067233F7F71A}"/>
    <cellStyle name="20% - Accent2 13 4 5" xfId="6685" xr:uid="{7F560D94-943B-4FBE-9BCD-AE07ECFB7206}"/>
    <cellStyle name="20% - Accent2 13 5" xfId="6686" xr:uid="{3F4B5D5B-C013-4604-88EC-7B73DE2C653B}"/>
    <cellStyle name="20% - Accent2 13 5 2" xfId="6687" xr:uid="{E24E7FE4-3ACD-4E6E-9F2E-9F0FB92A1B3F}"/>
    <cellStyle name="20% - Accent2 13 5 2 2" xfId="6688" xr:uid="{838BA1DF-3AB9-40BC-86EE-AA0CC5C91DBF}"/>
    <cellStyle name="20% - Accent2 13 5 2 2 2" xfId="6689" xr:uid="{4CFA4BE0-021E-4E3B-B876-B9868871C358}"/>
    <cellStyle name="20% - Accent2 13 5 2 3" xfId="6690" xr:uid="{F38F55E4-8094-4633-B93F-69988E110C3C}"/>
    <cellStyle name="20% - Accent2 13 5 3" xfId="6691" xr:uid="{66CF8411-0316-4251-8278-D15FD3149FF6}"/>
    <cellStyle name="20% - Accent2 13 5 3 2" xfId="6692" xr:uid="{EBD9D024-6C3F-476F-B0E4-FCB86E1B5737}"/>
    <cellStyle name="20% - Accent2 13 5 4" xfId="6693" xr:uid="{19C8138A-DBD8-49AD-8968-BED327EDF52B}"/>
    <cellStyle name="20% - Accent2 13 5 4 2" xfId="6694" xr:uid="{CE80D674-4C7C-4C79-8D94-19FDB701310B}"/>
    <cellStyle name="20% - Accent2 13 5 5" xfId="6695" xr:uid="{BA9520A9-50D3-49D6-A51F-3EAEF828B9DA}"/>
    <cellStyle name="20% - Accent2 13 6" xfId="6696" xr:uid="{5B95EB11-DF31-495F-9505-609D5E43D8AD}"/>
    <cellStyle name="20% - Accent2 13 6 2" xfId="6697" xr:uid="{612F1211-0F26-4BAA-B407-AAC6F6CD2DDB}"/>
    <cellStyle name="20% - Accent2 13 6 2 2" xfId="6698" xr:uid="{032DA208-2AAF-41FB-B6D2-6F8F124D359F}"/>
    <cellStyle name="20% - Accent2 13 6 2 2 2" xfId="6699" xr:uid="{69EBF22F-5D29-4866-9C21-4AD8B004EEB4}"/>
    <cellStyle name="20% - Accent2 13 6 2 3" xfId="6700" xr:uid="{D85EC05B-7E0B-4358-94F2-BCD744FE0A9C}"/>
    <cellStyle name="20% - Accent2 13 6 3" xfId="6701" xr:uid="{77482E14-70FC-481C-90FD-E0E2A7D4950E}"/>
    <cellStyle name="20% - Accent2 13 6 3 2" xfId="6702" xr:uid="{B7B6F754-FF84-4ACC-B3F5-B6844D08A656}"/>
    <cellStyle name="20% - Accent2 13 6 4" xfId="6703" xr:uid="{95568F57-4B0D-4C75-9BD1-50AE2FE685B0}"/>
    <cellStyle name="20% - Accent2 13 6 4 2" xfId="6704" xr:uid="{6560A994-B9D7-4D8C-B004-E81E92FE143E}"/>
    <cellStyle name="20% - Accent2 13 6 5" xfId="6705" xr:uid="{53ACA41D-1884-47D9-A219-C436400BFB0B}"/>
    <cellStyle name="20% - Accent2 13 7" xfId="6706" xr:uid="{547CFB4B-D3EB-43AB-8073-4A10DC25ACAE}"/>
    <cellStyle name="20% - Accent2 13 7 2" xfId="6707" xr:uid="{F29647F8-3F7D-4EB5-84C5-595E00762825}"/>
    <cellStyle name="20% - Accent2 13 7 2 2" xfId="6708" xr:uid="{AD42B661-2463-4632-BB46-FF0685411B74}"/>
    <cellStyle name="20% - Accent2 13 7 2 2 2" xfId="6709" xr:uid="{C27F9456-6598-4C14-8A91-D311C2BE3DE6}"/>
    <cellStyle name="20% - Accent2 13 7 2 3" xfId="6710" xr:uid="{D4903969-A86E-43FD-B66B-4854A7FC9D47}"/>
    <cellStyle name="20% - Accent2 13 7 3" xfId="6711" xr:uid="{3B1EE6FD-D3F0-4450-A237-339BEC5287B8}"/>
    <cellStyle name="20% - Accent2 13 7 3 2" xfId="6712" xr:uid="{561D7311-3626-4B26-88D4-C41285C32BE8}"/>
    <cellStyle name="20% - Accent2 13 7 4" xfId="6713" xr:uid="{D427830B-AFD0-4B94-BA38-E66094ECA5AA}"/>
    <cellStyle name="20% - Accent2 13 7 4 2" xfId="6714" xr:uid="{186B7DC6-E460-406E-883E-375DB419F28F}"/>
    <cellStyle name="20% - Accent2 13 7 5" xfId="6715" xr:uid="{9642FDFC-D038-4AFA-8C5E-A081EB270EFC}"/>
    <cellStyle name="20% - Accent2 13 8" xfId="6716" xr:uid="{B15B9A76-A10A-413C-B408-FBFC66688B84}"/>
    <cellStyle name="20% - Accent2 13 8 2" xfId="6717" xr:uid="{D56EFF12-454C-4C1E-B50A-09142F1CAF8C}"/>
    <cellStyle name="20% - Accent2 13 8 2 2" xfId="6718" xr:uid="{E12E7C31-6D68-4619-BEFE-086F5E2899FE}"/>
    <cellStyle name="20% - Accent2 13 8 2 2 2" xfId="6719" xr:uid="{53B2D998-6260-4C9E-842E-16B8B86DA85B}"/>
    <cellStyle name="20% - Accent2 13 8 2 3" xfId="6720" xr:uid="{0A70C95E-F97C-4354-8711-C7E6D577778A}"/>
    <cellStyle name="20% - Accent2 13 8 3" xfId="6721" xr:uid="{E1EC3D72-C945-4EE2-AAD9-B0EB7EF310AB}"/>
    <cellStyle name="20% - Accent2 13 8 3 2" xfId="6722" xr:uid="{E0BA1F35-E997-4CE0-AC00-71DAB68E64F5}"/>
    <cellStyle name="20% - Accent2 13 8 4" xfId="6723" xr:uid="{AF2AA420-9417-487E-A089-9E852ED37336}"/>
    <cellStyle name="20% - Accent2 13 8 4 2" xfId="6724" xr:uid="{6AFA04CA-8577-403B-A6F0-5EEECF6BB782}"/>
    <cellStyle name="20% - Accent2 13 8 5" xfId="6725" xr:uid="{E61CB289-CAEB-48B8-9821-3E4B151A57C0}"/>
    <cellStyle name="20% - Accent2 13 9" xfId="6726" xr:uid="{0FBF582D-ECC6-43B6-959A-FCAA44771270}"/>
    <cellStyle name="20% - Accent2 13 9 2" xfId="6727" xr:uid="{DFAB7CE2-ECED-45C1-9FC1-AC95D4543EDF}"/>
    <cellStyle name="20% - Accent2 13 9 2 2" xfId="6728" xr:uid="{8C33FFD8-5E8D-4684-B0E2-D455B3D77DF7}"/>
    <cellStyle name="20% - Accent2 13 9 2 2 2" xfId="6729" xr:uid="{949F8104-2112-4DE9-A499-BDB065E03E3A}"/>
    <cellStyle name="20% - Accent2 13 9 2 3" xfId="6730" xr:uid="{480750E5-8C81-4B51-A6AB-5BAA861BCEDF}"/>
    <cellStyle name="20% - Accent2 13 9 3" xfId="6731" xr:uid="{EF7A9C29-13B9-4198-8FE0-198CFD3ADFCC}"/>
    <cellStyle name="20% - Accent2 13 9 3 2" xfId="6732" xr:uid="{1D917637-F189-408B-9EFC-70C54D225D59}"/>
    <cellStyle name="20% - Accent2 13 9 4" xfId="6733" xr:uid="{C274FB56-D772-48EF-B020-4F8A8CFB1856}"/>
    <cellStyle name="20% - Accent2 13 9 4 2" xfId="6734" xr:uid="{04548B3E-5C55-447C-B061-0BF4F15C3FBD}"/>
    <cellStyle name="20% - Accent2 13 9 5" xfId="6735" xr:uid="{05BB34C0-C35F-4327-8AC2-89386A3F4A5A}"/>
    <cellStyle name="20% - Accent2 14" xfId="130" xr:uid="{8A16FDD4-41E6-49DF-9717-A29643177C74}"/>
    <cellStyle name="20% - Accent2 14 10" xfId="6736" xr:uid="{81F56EF3-E678-4281-99F1-6963E25A699D}"/>
    <cellStyle name="20% - Accent2 14 10 2" xfId="6737" xr:uid="{4D5C116A-6220-48CE-8BE0-B9A701A21FAB}"/>
    <cellStyle name="20% - Accent2 14 10 2 2" xfId="6738" xr:uid="{A24D5F2D-72EF-4EFA-8AD0-22AC7ADB23A8}"/>
    <cellStyle name="20% - Accent2 14 10 2 2 2" xfId="6739" xr:uid="{83EDE8A0-534A-43DD-B053-3B4C2F368E51}"/>
    <cellStyle name="20% - Accent2 14 10 2 3" xfId="6740" xr:uid="{B14D21A7-6335-4621-9A63-CF12AF4ACF38}"/>
    <cellStyle name="20% - Accent2 14 10 3" xfId="6741" xr:uid="{52D41225-9081-4E1F-87D1-10C5A26CFCEE}"/>
    <cellStyle name="20% - Accent2 14 10 3 2" xfId="6742" xr:uid="{CFB4A4DA-998D-4CDE-BA90-4C54D15C8CB8}"/>
    <cellStyle name="20% - Accent2 14 10 4" xfId="6743" xr:uid="{288CC83B-CD03-4384-8A7F-0E30A7AFE2AC}"/>
    <cellStyle name="20% - Accent2 14 10 4 2" xfId="6744" xr:uid="{D8687A29-DE94-4C3B-8802-2345948A0490}"/>
    <cellStyle name="20% - Accent2 14 10 5" xfId="6745" xr:uid="{6EA1876B-D0DF-4E04-8D85-09940696DB86}"/>
    <cellStyle name="20% - Accent2 14 11" xfId="6746" xr:uid="{FB1A9B7C-568F-4380-855B-077CCCE86618}"/>
    <cellStyle name="20% - Accent2 14 11 2" xfId="6747" xr:uid="{35441C05-220A-43A3-BCA8-445D081E1E50}"/>
    <cellStyle name="20% - Accent2 14 11 2 2" xfId="6748" xr:uid="{8CB35E9B-2B9C-4A1A-8B52-2A941C2B7913}"/>
    <cellStyle name="20% - Accent2 14 11 2 2 2" xfId="6749" xr:uid="{36305543-2D30-412E-9A3B-981B078CCC9B}"/>
    <cellStyle name="20% - Accent2 14 11 2 3" xfId="6750" xr:uid="{E7F9CE39-CC7F-4068-A530-EFC4F54D9118}"/>
    <cellStyle name="20% - Accent2 14 11 3" xfId="6751" xr:uid="{35643E9A-A076-4C3B-80F1-6E19A8C5427E}"/>
    <cellStyle name="20% - Accent2 14 11 3 2" xfId="6752" xr:uid="{B8B41C6C-6A2B-47D2-9348-A471720859B7}"/>
    <cellStyle name="20% - Accent2 14 11 4" xfId="6753" xr:uid="{2671039D-71EC-412A-8E26-2EEAEF6C027B}"/>
    <cellStyle name="20% - Accent2 14 11 4 2" xfId="6754" xr:uid="{465DDF49-3CB0-4E9A-81AF-7C3452BE5A09}"/>
    <cellStyle name="20% - Accent2 14 11 5" xfId="6755" xr:uid="{EDE8A8F2-941C-4077-85CA-E987BEC0E08A}"/>
    <cellStyle name="20% - Accent2 14 12" xfId="6756" xr:uid="{D8388ADF-F948-486C-A898-E14F200BE8E3}"/>
    <cellStyle name="20% - Accent2 14 12 2" xfId="6757" xr:uid="{DB39F780-2DA5-45FD-8F7B-B60AB05FB75D}"/>
    <cellStyle name="20% - Accent2 14 12 2 2" xfId="6758" xr:uid="{885406E4-17B0-4964-9973-4938540331AA}"/>
    <cellStyle name="20% - Accent2 14 12 2 2 2" xfId="6759" xr:uid="{9B3806E5-0350-4793-B094-7DB26D24EA97}"/>
    <cellStyle name="20% - Accent2 14 12 2 3" xfId="6760" xr:uid="{34A4814C-AA0C-4EAD-A7CF-4B4BBCBE63AC}"/>
    <cellStyle name="20% - Accent2 14 12 3" xfId="6761" xr:uid="{64C5601C-2B83-4870-8835-21537B7425C4}"/>
    <cellStyle name="20% - Accent2 14 12 3 2" xfId="6762" xr:uid="{6A05EF8D-0A42-4DF8-9943-EB376DD44C49}"/>
    <cellStyle name="20% - Accent2 14 12 4" xfId="6763" xr:uid="{4F6D74EC-061F-4DC4-A407-13B6E1739B5F}"/>
    <cellStyle name="20% - Accent2 14 12 4 2" xfId="6764" xr:uid="{F5474849-9ACD-4931-9B6C-16889195E6E7}"/>
    <cellStyle name="20% - Accent2 14 12 5" xfId="6765" xr:uid="{A19F4EF5-D5E1-4710-8268-91109F42015B}"/>
    <cellStyle name="20% - Accent2 14 13" xfId="6766" xr:uid="{CE055F65-2CC8-4E51-A30B-E9B56E710A06}"/>
    <cellStyle name="20% - Accent2 14 13 2" xfId="6767" xr:uid="{1A122D1D-B3A8-4A8C-A2A2-1EC096074E69}"/>
    <cellStyle name="20% - Accent2 14 13 2 2" xfId="6768" xr:uid="{03CF09A4-9DF8-4EB2-A02B-D1652F448EE2}"/>
    <cellStyle name="20% - Accent2 14 13 2 2 2" xfId="6769" xr:uid="{F229578D-FB5C-4E13-A2F0-277CA9C731E4}"/>
    <cellStyle name="20% - Accent2 14 13 2 3" xfId="6770" xr:uid="{B6B227C6-D76E-4B25-9D23-24E5F5944CCA}"/>
    <cellStyle name="20% - Accent2 14 13 3" xfId="6771" xr:uid="{F9539397-5745-4DB2-AA02-93287A7CDBC3}"/>
    <cellStyle name="20% - Accent2 14 13 3 2" xfId="6772" xr:uid="{C7C8631C-4EDC-4369-B4D1-04B30FBAE874}"/>
    <cellStyle name="20% - Accent2 14 13 4" xfId="6773" xr:uid="{41119C6E-D061-40A5-9A3E-64773A26AFBD}"/>
    <cellStyle name="20% - Accent2 14 13 4 2" xfId="6774" xr:uid="{C7F6CFB9-71F2-4ED4-B04B-871D857ABD5B}"/>
    <cellStyle name="20% - Accent2 14 13 5" xfId="6775" xr:uid="{F7FD99BD-C9C7-4764-9E16-F49F924A38FC}"/>
    <cellStyle name="20% - Accent2 14 14" xfId="6776" xr:uid="{2D5A5784-A727-47C2-A736-6CA741F86388}"/>
    <cellStyle name="20% - Accent2 14 14 2" xfId="6777" xr:uid="{4105FAAF-8053-4932-9825-FE58A0CA97F2}"/>
    <cellStyle name="20% - Accent2 14 14 2 2" xfId="6778" xr:uid="{41DAEB8B-0FE0-43C5-B9A8-DE2F1A2D8B59}"/>
    <cellStyle name="20% - Accent2 14 14 2 2 2" xfId="6779" xr:uid="{D39FF738-3957-4C40-ACCA-88533790C8EF}"/>
    <cellStyle name="20% - Accent2 14 14 2 3" xfId="6780" xr:uid="{60A032D7-B29F-417D-B84F-063AD7EE8F0E}"/>
    <cellStyle name="20% - Accent2 14 14 3" xfId="6781" xr:uid="{45102D3B-2AEB-4CB4-A631-2B990AF86939}"/>
    <cellStyle name="20% - Accent2 14 14 3 2" xfId="6782" xr:uid="{4833A28E-70B8-4AF2-AE6F-CC5B45CAF44D}"/>
    <cellStyle name="20% - Accent2 14 14 4" xfId="6783" xr:uid="{E90E06A6-6F73-412E-B740-89B364DA8B25}"/>
    <cellStyle name="20% - Accent2 14 14 4 2" xfId="6784" xr:uid="{81BE6894-5AE4-48BF-87E9-2521C1495DE5}"/>
    <cellStyle name="20% - Accent2 14 14 5" xfId="6785" xr:uid="{C593191D-D0B1-443A-AE00-0B7E6C947438}"/>
    <cellStyle name="20% - Accent2 14 15" xfId="6786" xr:uid="{0A6CFAB1-E054-4FE7-A5E8-8C60EE7162A0}"/>
    <cellStyle name="20% - Accent2 14 15 2" xfId="6787" xr:uid="{D5A67045-9323-4DFE-963E-8004654556CB}"/>
    <cellStyle name="20% - Accent2 14 15 2 2" xfId="6788" xr:uid="{BF50F4FA-DC3D-4A18-A0F9-5DF5357733CE}"/>
    <cellStyle name="20% - Accent2 14 15 2 2 2" xfId="6789" xr:uid="{F8EA5659-E2A7-41B0-98D5-4E22FB06300C}"/>
    <cellStyle name="20% - Accent2 14 15 2 3" xfId="6790" xr:uid="{CA7F64C3-FF04-4325-89BC-4B66CA7A2537}"/>
    <cellStyle name="20% - Accent2 14 15 3" xfId="6791" xr:uid="{910FFA83-7C2E-473A-927F-C1E295324D41}"/>
    <cellStyle name="20% - Accent2 14 15 3 2" xfId="6792" xr:uid="{2B270AB5-B30C-49D5-94A7-477E9BB564CA}"/>
    <cellStyle name="20% - Accent2 14 15 4" xfId="6793" xr:uid="{40AD31FA-A707-4C24-934E-42526AA1702E}"/>
    <cellStyle name="20% - Accent2 14 15 4 2" xfId="6794" xr:uid="{4B9E8E88-F5D1-4042-A061-CF0540D2E717}"/>
    <cellStyle name="20% - Accent2 14 15 5" xfId="6795" xr:uid="{E92C5F45-3D15-48CD-B195-481415241B82}"/>
    <cellStyle name="20% - Accent2 14 16" xfId="6796" xr:uid="{70EC7D73-D3B4-406F-9D99-9D201A42C9B5}"/>
    <cellStyle name="20% - Accent2 14 16 2" xfId="6797" xr:uid="{A119A020-BDFB-4398-A933-13997E1E9E73}"/>
    <cellStyle name="20% - Accent2 14 16 2 2" xfId="6798" xr:uid="{52FA0B41-79EF-4D10-96CB-71DE7AEA3841}"/>
    <cellStyle name="20% - Accent2 14 16 3" xfId="6799" xr:uid="{4C4041BF-B537-47F3-A698-BA0783EF0CDB}"/>
    <cellStyle name="20% - Accent2 14 17" xfId="6800" xr:uid="{2BDEAADD-8672-4410-B374-B6273C708930}"/>
    <cellStyle name="20% - Accent2 14 17 2" xfId="6801" xr:uid="{DBDFDE2A-7BA3-4967-8C27-D093663B25B2}"/>
    <cellStyle name="20% - Accent2 14 18" xfId="6802" xr:uid="{DAC6847F-1BA0-4812-A04E-BF38132DB761}"/>
    <cellStyle name="20% - Accent2 14 18 2" xfId="6803" xr:uid="{7CB56564-EFF6-4209-AF06-701C91EC249D}"/>
    <cellStyle name="20% - Accent2 14 19" xfId="6804" xr:uid="{4F170407-C867-4F36-87AD-A375DC1AF331}"/>
    <cellStyle name="20% - Accent2 14 2" xfId="6805" xr:uid="{B9AC5E30-E4DF-4EC9-B058-64410DA36AC0}"/>
    <cellStyle name="20% - Accent2 14 2 2" xfId="6806" xr:uid="{CAC81812-4381-4A7E-AA39-CEE64F33434A}"/>
    <cellStyle name="20% - Accent2 14 2 2 2" xfId="6807" xr:uid="{5468B3FC-E8D4-40F6-8ADE-92772BF60A27}"/>
    <cellStyle name="20% - Accent2 14 2 2 2 2" xfId="6808" xr:uid="{35C3320A-C538-47E8-A6DE-C0D93177CF7D}"/>
    <cellStyle name="20% - Accent2 14 2 2 3" xfId="6809" xr:uid="{E18A8F0B-C87C-440E-A0A5-F4FFFB16EF77}"/>
    <cellStyle name="20% - Accent2 14 2 3" xfId="6810" xr:uid="{9AAA19E3-2EFD-49EC-95B4-A89C59A47AF8}"/>
    <cellStyle name="20% - Accent2 14 2 3 2" xfId="6811" xr:uid="{FBA9D33D-D6C1-43F0-9F24-7688C6037121}"/>
    <cellStyle name="20% - Accent2 14 2 4" xfId="6812" xr:uid="{93B0F7F5-6F3E-447F-849D-5487E6210CE8}"/>
    <cellStyle name="20% - Accent2 14 2 4 2" xfId="6813" xr:uid="{86250981-4486-4B74-9F12-F899BABB8963}"/>
    <cellStyle name="20% - Accent2 14 2 5" xfId="6814" xr:uid="{DA15F3EF-33C7-4BFA-A377-2A204E545685}"/>
    <cellStyle name="20% - Accent2 14 20" xfId="6815" xr:uid="{EFFCFFD1-BF88-4C60-B3AA-6BF265BE271E}"/>
    <cellStyle name="20% - Accent2 14 21" xfId="6816" xr:uid="{EAA4C0DB-84D6-42A6-AAD7-840DB81BC173}"/>
    <cellStyle name="20% - Accent2 14 22" xfId="6817" xr:uid="{A657D51B-BEFE-44AB-89BA-10E31AE1F768}"/>
    <cellStyle name="20% - Accent2 14 23" xfId="6818" xr:uid="{4EA1A521-CF0D-4B13-A3C5-F88F87E79232}"/>
    <cellStyle name="20% - Accent2 14 24" xfId="6819" xr:uid="{A6667CA7-7B3D-4DD3-AC92-4989F75F8217}"/>
    <cellStyle name="20% - Accent2 14 25" xfId="6820" xr:uid="{435FC5DD-9F64-4AE5-8B3D-A2751CE61A0A}"/>
    <cellStyle name="20% - Accent2 14 26" xfId="6821" xr:uid="{05AE2B55-C598-4FD1-962A-C6B79D804567}"/>
    <cellStyle name="20% - Accent2 14 27" xfId="6822" xr:uid="{1425E0DB-62D0-4A44-866A-3D1C00AA1421}"/>
    <cellStyle name="20% - Accent2 14 28" xfId="6823" xr:uid="{14489DC1-100A-43EB-8A76-55BD7F2CC430}"/>
    <cellStyle name="20% - Accent2 14 29" xfId="6824" xr:uid="{BFCB5E41-049E-48D7-9C8F-44EA8BC689FE}"/>
    <cellStyle name="20% - Accent2 14 3" xfId="6825" xr:uid="{57D6053D-7C9D-4160-B9BC-F3DDDC3B7BBA}"/>
    <cellStyle name="20% - Accent2 14 3 2" xfId="6826" xr:uid="{D6DE008A-4EE3-4731-A6DF-E7BF6697DB2F}"/>
    <cellStyle name="20% - Accent2 14 3 2 2" xfId="6827" xr:uid="{B0860B20-3FBB-4516-BA97-F210A45DCA60}"/>
    <cellStyle name="20% - Accent2 14 3 2 2 2" xfId="6828" xr:uid="{60A1B5C1-2913-4E25-B5CF-0F9760931D4C}"/>
    <cellStyle name="20% - Accent2 14 3 2 3" xfId="6829" xr:uid="{C208F817-6093-4EC3-8392-729C8794B5DD}"/>
    <cellStyle name="20% - Accent2 14 3 3" xfId="6830" xr:uid="{AB9DA5BE-5DA0-462D-8D2F-3285305B6D68}"/>
    <cellStyle name="20% - Accent2 14 3 3 2" xfId="6831" xr:uid="{FC6DE975-FF1F-4736-ADAF-CC77E768061B}"/>
    <cellStyle name="20% - Accent2 14 3 4" xfId="6832" xr:uid="{4241578E-0AF2-4A47-A2D6-853251E3E531}"/>
    <cellStyle name="20% - Accent2 14 3 4 2" xfId="6833" xr:uid="{F3207805-82E6-498A-BAA3-D6733A059416}"/>
    <cellStyle name="20% - Accent2 14 3 5" xfId="6834" xr:uid="{B7EDFE1D-2355-4508-8574-4670E3EE71D7}"/>
    <cellStyle name="20% - Accent2 14 30" xfId="6835" xr:uid="{049E2FD4-2541-4899-A6CF-100B75B4382C}"/>
    <cellStyle name="20% - Accent2 14 4" xfId="6836" xr:uid="{B67803DC-9FF2-477E-AAAB-EC0159F8E27C}"/>
    <cellStyle name="20% - Accent2 14 4 2" xfId="6837" xr:uid="{4D4C233A-AEC1-43A5-BA0D-409847D650F1}"/>
    <cellStyle name="20% - Accent2 14 4 2 2" xfId="6838" xr:uid="{0FA6F4BB-BA57-4AC7-AD09-EC666EA99C59}"/>
    <cellStyle name="20% - Accent2 14 4 2 2 2" xfId="6839" xr:uid="{248C3F46-D92C-4C8B-BA12-FA2D2AD6DECE}"/>
    <cellStyle name="20% - Accent2 14 4 2 3" xfId="6840" xr:uid="{8015119F-B47C-4DFA-8E56-6C450CF0CBF5}"/>
    <cellStyle name="20% - Accent2 14 4 3" xfId="6841" xr:uid="{CCE9A27A-1EC9-4A00-80C3-5CFC1C498423}"/>
    <cellStyle name="20% - Accent2 14 4 3 2" xfId="6842" xr:uid="{96E71B45-0DDA-476A-9BD7-5073E350B669}"/>
    <cellStyle name="20% - Accent2 14 4 4" xfId="6843" xr:uid="{EF01155A-1F74-47AE-BE9D-C5E5BD64513A}"/>
    <cellStyle name="20% - Accent2 14 4 4 2" xfId="6844" xr:uid="{92D38282-0B95-477B-9735-7D9C31EF23D4}"/>
    <cellStyle name="20% - Accent2 14 4 5" xfId="6845" xr:uid="{0DD7200A-F86A-4228-9254-8FFDAFC747D6}"/>
    <cellStyle name="20% - Accent2 14 5" xfId="6846" xr:uid="{B77AC7F0-C883-44E1-85DC-9C61A72D47F3}"/>
    <cellStyle name="20% - Accent2 14 5 2" xfId="6847" xr:uid="{607F454E-DE50-488A-B080-57B9956A8E2F}"/>
    <cellStyle name="20% - Accent2 14 5 2 2" xfId="6848" xr:uid="{C57D825E-6E44-4728-9D69-99DD3AE47C62}"/>
    <cellStyle name="20% - Accent2 14 5 2 2 2" xfId="6849" xr:uid="{9DA97430-D53C-44AF-BCED-96A305EE8A3F}"/>
    <cellStyle name="20% - Accent2 14 5 2 3" xfId="6850" xr:uid="{67346308-3A9C-4CCF-BF67-32C01DD9A33F}"/>
    <cellStyle name="20% - Accent2 14 5 3" xfId="6851" xr:uid="{432A8AF6-6BDA-4187-9D48-774AAF726BE8}"/>
    <cellStyle name="20% - Accent2 14 5 3 2" xfId="6852" xr:uid="{AE8AB427-74CD-49D6-AF40-DA693EF119BA}"/>
    <cellStyle name="20% - Accent2 14 5 4" xfId="6853" xr:uid="{37898327-D2C4-4C06-B056-985FB6F701FB}"/>
    <cellStyle name="20% - Accent2 14 5 4 2" xfId="6854" xr:uid="{5474CFCF-92E0-4C9F-B977-71728BF48832}"/>
    <cellStyle name="20% - Accent2 14 5 5" xfId="6855" xr:uid="{43E7FBF2-2350-4D82-B6F0-BAB0A5C74D90}"/>
    <cellStyle name="20% - Accent2 14 6" xfId="6856" xr:uid="{0E688C38-41E2-46D3-B276-CB601CF3683B}"/>
    <cellStyle name="20% - Accent2 14 6 2" xfId="6857" xr:uid="{5AB57858-CDE6-4A52-B433-C79D967F6C93}"/>
    <cellStyle name="20% - Accent2 14 6 2 2" xfId="6858" xr:uid="{435AA807-9795-4F77-9EF3-DC32DC4AF80B}"/>
    <cellStyle name="20% - Accent2 14 6 2 2 2" xfId="6859" xr:uid="{C5382DD4-90B5-4C45-BEC3-470DD57326A3}"/>
    <cellStyle name="20% - Accent2 14 6 2 3" xfId="6860" xr:uid="{52A79580-99B4-4D61-A083-9F55F02F7978}"/>
    <cellStyle name="20% - Accent2 14 6 3" xfId="6861" xr:uid="{11B61263-1775-4D2C-809C-62CF8DA97686}"/>
    <cellStyle name="20% - Accent2 14 6 3 2" xfId="6862" xr:uid="{8ED22D6E-1D75-4FDE-89FA-0B6108E45DB8}"/>
    <cellStyle name="20% - Accent2 14 6 4" xfId="6863" xr:uid="{40839B4D-F3CA-4028-8496-8A8F0280A60A}"/>
    <cellStyle name="20% - Accent2 14 6 4 2" xfId="6864" xr:uid="{C91B7AEB-CF08-46C6-A93F-4631D998A4AA}"/>
    <cellStyle name="20% - Accent2 14 6 5" xfId="6865" xr:uid="{6FF37F2C-117F-49B5-B2A1-F6C0867D155A}"/>
    <cellStyle name="20% - Accent2 14 7" xfId="6866" xr:uid="{CDAE85BF-4485-4621-8403-7A374D848455}"/>
    <cellStyle name="20% - Accent2 14 7 2" xfId="6867" xr:uid="{8BB61E36-BA67-4B64-A85F-BADCF6D505DC}"/>
    <cellStyle name="20% - Accent2 14 7 2 2" xfId="6868" xr:uid="{BF27B919-0024-4BAC-AF72-6A121FA5AA7A}"/>
    <cellStyle name="20% - Accent2 14 7 2 2 2" xfId="6869" xr:uid="{A3AC0B4E-B09F-4FEE-A4CB-A8AE66777FB7}"/>
    <cellStyle name="20% - Accent2 14 7 2 3" xfId="6870" xr:uid="{81C23AC1-0115-466C-80C4-B4060EB0F42B}"/>
    <cellStyle name="20% - Accent2 14 7 3" xfId="6871" xr:uid="{65F4FBCD-40A7-4284-BADA-0CA7CDEC409D}"/>
    <cellStyle name="20% - Accent2 14 7 3 2" xfId="6872" xr:uid="{B0ED7D0D-CEA3-4D56-B75A-B8F1215C84D0}"/>
    <cellStyle name="20% - Accent2 14 7 4" xfId="6873" xr:uid="{9C9D48AE-E471-40D8-A01D-171C904CE206}"/>
    <cellStyle name="20% - Accent2 14 7 4 2" xfId="6874" xr:uid="{879DE4E7-5141-43AE-94A5-63C3C8EBEC6F}"/>
    <cellStyle name="20% - Accent2 14 7 5" xfId="6875" xr:uid="{EC03E497-35E2-4A5B-B8EA-51EA720E3922}"/>
    <cellStyle name="20% - Accent2 14 8" xfId="6876" xr:uid="{97660816-F615-46FA-AECB-848120D2D2F6}"/>
    <cellStyle name="20% - Accent2 14 8 2" xfId="6877" xr:uid="{163FFDCA-30BC-42CF-A560-58FF69DC24C0}"/>
    <cellStyle name="20% - Accent2 14 8 2 2" xfId="6878" xr:uid="{07D82DF2-BD6E-495A-BA31-3771644C7784}"/>
    <cellStyle name="20% - Accent2 14 8 2 2 2" xfId="6879" xr:uid="{C7B01A9D-9577-4131-8323-5A1F66071190}"/>
    <cellStyle name="20% - Accent2 14 8 2 3" xfId="6880" xr:uid="{B515CAA9-2544-4414-B4BF-55C14F4329F6}"/>
    <cellStyle name="20% - Accent2 14 8 3" xfId="6881" xr:uid="{FEE8397B-C854-41FD-918E-EB99C5FE8EE5}"/>
    <cellStyle name="20% - Accent2 14 8 3 2" xfId="6882" xr:uid="{D8FB901A-9D61-4E6F-A945-2AEB5DEFBA19}"/>
    <cellStyle name="20% - Accent2 14 8 4" xfId="6883" xr:uid="{D1BE1595-FBA9-45E1-9C99-CCB6D6FBFE07}"/>
    <cellStyle name="20% - Accent2 14 8 4 2" xfId="6884" xr:uid="{8F193181-0611-46B1-BEC8-AF737D50EBBF}"/>
    <cellStyle name="20% - Accent2 14 8 5" xfId="6885" xr:uid="{69A68D69-A674-4812-972E-C6B8A66F486F}"/>
    <cellStyle name="20% - Accent2 14 9" xfId="6886" xr:uid="{9B1D9C60-1163-4F9E-A5C5-5E6EA5CCCFDB}"/>
    <cellStyle name="20% - Accent2 14 9 2" xfId="6887" xr:uid="{6AB1C45B-7212-4175-A5D6-883FAC809D98}"/>
    <cellStyle name="20% - Accent2 14 9 2 2" xfId="6888" xr:uid="{18F379FC-CF32-4532-876A-C3C5BD188C0C}"/>
    <cellStyle name="20% - Accent2 14 9 2 2 2" xfId="6889" xr:uid="{696FAD7D-44AA-450E-B21C-A717A2433197}"/>
    <cellStyle name="20% - Accent2 14 9 2 3" xfId="6890" xr:uid="{BE4B7A66-6DFC-4488-94BB-A5420BDF4E29}"/>
    <cellStyle name="20% - Accent2 14 9 3" xfId="6891" xr:uid="{936B25CB-82BA-491C-A00E-0D42A0A2E261}"/>
    <cellStyle name="20% - Accent2 14 9 3 2" xfId="6892" xr:uid="{11F3E302-3C4E-415D-A873-D9E627AABE15}"/>
    <cellStyle name="20% - Accent2 14 9 4" xfId="6893" xr:uid="{7DC4FFAE-1D5A-4B60-B2A5-DE222C01257C}"/>
    <cellStyle name="20% - Accent2 14 9 4 2" xfId="6894" xr:uid="{290B747D-DEFC-4D59-B9F2-F779688D98A2}"/>
    <cellStyle name="20% - Accent2 14 9 5" xfId="6895" xr:uid="{E6A4414E-318E-4811-B714-80DE9D82C1D9}"/>
    <cellStyle name="20% - Accent2 15" xfId="6896" xr:uid="{666A1B2A-7EF8-4FB4-B635-7522E6445AC6}"/>
    <cellStyle name="20% - Accent2 15 10" xfId="6897" xr:uid="{BDA0E0E0-900C-42AF-AFC2-7C4876E2A0B2}"/>
    <cellStyle name="20% - Accent2 15 10 2" xfId="6898" xr:uid="{79DAB600-9562-42E8-9075-53FF6740E176}"/>
    <cellStyle name="20% - Accent2 15 10 2 2" xfId="6899" xr:uid="{DB6DC96A-91BC-4BAA-B372-67933CA782EC}"/>
    <cellStyle name="20% - Accent2 15 10 2 2 2" xfId="6900" xr:uid="{65AE0B9A-8A85-4A84-B8E3-DBEB63015E96}"/>
    <cellStyle name="20% - Accent2 15 10 2 3" xfId="6901" xr:uid="{EBDE76DE-CEDE-4082-8BA9-B3EBECDF6F41}"/>
    <cellStyle name="20% - Accent2 15 10 3" xfId="6902" xr:uid="{DEDF3E04-5B9F-4759-8AFB-C48391552882}"/>
    <cellStyle name="20% - Accent2 15 10 3 2" xfId="6903" xr:uid="{D798AF32-6066-40D8-B582-A942C69C9A7E}"/>
    <cellStyle name="20% - Accent2 15 10 4" xfId="6904" xr:uid="{42B43356-17EF-4372-A1A1-594D710529B1}"/>
    <cellStyle name="20% - Accent2 15 10 4 2" xfId="6905" xr:uid="{A4C3E5BF-DE94-4F22-82BC-2C23037EE2CC}"/>
    <cellStyle name="20% - Accent2 15 10 5" xfId="6906" xr:uid="{827AEAD4-9EF8-4BD9-BCE2-4C86FEE57D6E}"/>
    <cellStyle name="20% - Accent2 15 11" xfId="6907" xr:uid="{940D82F5-22DA-4E15-AAEB-BF8575080A1C}"/>
    <cellStyle name="20% - Accent2 15 11 2" xfId="6908" xr:uid="{EF03FA5F-288B-4BF4-BA73-5B488679321B}"/>
    <cellStyle name="20% - Accent2 15 11 2 2" xfId="6909" xr:uid="{A32E33B1-E1C9-4578-A05D-17FDD0065991}"/>
    <cellStyle name="20% - Accent2 15 11 2 2 2" xfId="6910" xr:uid="{FABD9979-7E1E-42D7-AA23-2E609853282F}"/>
    <cellStyle name="20% - Accent2 15 11 2 3" xfId="6911" xr:uid="{6CA45C4A-4CFE-4123-A398-A07BEB051486}"/>
    <cellStyle name="20% - Accent2 15 11 3" xfId="6912" xr:uid="{AAF80654-3EF1-4CA0-9D19-0086581AEC80}"/>
    <cellStyle name="20% - Accent2 15 11 3 2" xfId="6913" xr:uid="{E9876CE2-960F-4753-8623-8471BBD41D4C}"/>
    <cellStyle name="20% - Accent2 15 11 4" xfId="6914" xr:uid="{3BDA668A-E11C-48AC-8D7A-B5890583D0CC}"/>
    <cellStyle name="20% - Accent2 15 11 4 2" xfId="6915" xr:uid="{CC2CD85B-E473-41A0-9EBC-78D13EE051BF}"/>
    <cellStyle name="20% - Accent2 15 11 5" xfId="6916" xr:uid="{017089F3-FA2C-4CC8-ADC4-5103399BFDC4}"/>
    <cellStyle name="20% - Accent2 15 12" xfId="6917" xr:uid="{6B50A972-AB31-48EB-AFC9-C1AB4A813C03}"/>
    <cellStyle name="20% - Accent2 15 12 2" xfId="6918" xr:uid="{76715F9B-EF66-497B-B4BF-C05EA13E2237}"/>
    <cellStyle name="20% - Accent2 15 12 2 2" xfId="6919" xr:uid="{E19EABE1-79E5-4A66-9815-DA4E2DFA1DEC}"/>
    <cellStyle name="20% - Accent2 15 12 2 2 2" xfId="6920" xr:uid="{EC8313F0-E029-4993-A065-F2CAB3A9E3D9}"/>
    <cellStyle name="20% - Accent2 15 12 2 3" xfId="6921" xr:uid="{13C0A2FF-9967-4060-8C4A-1B5D22BFD4BE}"/>
    <cellStyle name="20% - Accent2 15 12 3" xfId="6922" xr:uid="{207D1F90-7D28-495B-A85C-636D178C1C38}"/>
    <cellStyle name="20% - Accent2 15 12 3 2" xfId="6923" xr:uid="{1ACF955C-4A18-44F6-AF37-72CA125AE608}"/>
    <cellStyle name="20% - Accent2 15 12 4" xfId="6924" xr:uid="{BD18498A-DF49-4EA3-A2B3-90257D6E3C75}"/>
    <cellStyle name="20% - Accent2 15 12 4 2" xfId="6925" xr:uid="{44458792-A695-427A-BE8E-7D1FE860752E}"/>
    <cellStyle name="20% - Accent2 15 12 5" xfId="6926" xr:uid="{7EC6F6E7-168A-41D8-8853-6C9FED03481D}"/>
    <cellStyle name="20% - Accent2 15 13" xfId="6927" xr:uid="{C48F9B4B-9316-45BC-83A7-5170E97EDE4B}"/>
    <cellStyle name="20% - Accent2 15 13 2" xfId="6928" xr:uid="{F1119205-E65D-4253-BA06-1BECE1E2C225}"/>
    <cellStyle name="20% - Accent2 15 13 2 2" xfId="6929" xr:uid="{4E824273-3B09-4F71-B4E9-18197BF0862D}"/>
    <cellStyle name="20% - Accent2 15 13 2 2 2" xfId="6930" xr:uid="{87FB4D5C-00E5-4442-8FE4-548C61CCA7A9}"/>
    <cellStyle name="20% - Accent2 15 13 2 3" xfId="6931" xr:uid="{6264229D-D0E2-41E8-A2A9-DC5D4068FB74}"/>
    <cellStyle name="20% - Accent2 15 13 3" xfId="6932" xr:uid="{40ADB504-4085-4D3C-8F4B-1805677E7A08}"/>
    <cellStyle name="20% - Accent2 15 13 3 2" xfId="6933" xr:uid="{6C318507-458A-4417-8D43-300707EF0551}"/>
    <cellStyle name="20% - Accent2 15 13 4" xfId="6934" xr:uid="{804E991A-BB3F-4228-AEA2-0FE90F7A9325}"/>
    <cellStyle name="20% - Accent2 15 13 4 2" xfId="6935" xr:uid="{063C6253-11A7-4E8C-903D-E67E30CB7915}"/>
    <cellStyle name="20% - Accent2 15 13 5" xfId="6936" xr:uid="{25A012FA-C3F7-4D6B-9480-4470B5B469DF}"/>
    <cellStyle name="20% - Accent2 15 14" xfId="6937" xr:uid="{7247660E-D756-494F-9915-924B8BA9E7C4}"/>
    <cellStyle name="20% - Accent2 15 14 2" xfId="6938" xr:uid="{7084380E-087E-4580-A533-0A30D8E21BD5}"/>
    <cellStyle name="20% - Accent2 15 14 2 2" xfId="6939" xr:uid="{B63E4CD7-E707-47DD-BDAC-573A22BC75BE}"/>
    <cellStyle name="20% - Accent2 15 14 2 2 2" xfId="6940" xr:uid="{D489FEF2-F45D-4291-8AD4-F7FBE3039AF2}"/>
    <cellStyle name="20% - Accent2 15 14 2 3" xfId="6941" xr:uid="{A0E8F937-26FF-40A2-AD00-F76F5886AA41}"/>
    <cellStyle name="20% - Accent2 15 14 3" xfId="6942" xr:uid="{997580A3-13A8-47EB-BE55-513DB6758D89}"/>
    <cellStyle name="20% - Accent2 15 14 3 2" xfId="6943" xr:uid="{5154457F-4072-4847-868B-ACEB0A0938D5}"/>
    <cellStyle name="20% - Accent2 15 14 4" xfId="6944" xr:uid="{E9B40BD1-2610-4352-9F1A-9D00414EE79B}"/>
    <cellStyle name="20% - Accent2 15 14 4 2" xfId="6945" xr:uid="{786AC265-2403-42E6-90FC-BCCEAF7C5C7A}"/>
    <cellStyle name="20% - Accent2 15 14 5" xfId="6946" xr:uid="{B009264B-8D14-4975-827C-8822240CB9B8}"/>
    <cellStyle name="20% - Accent2 15 15" xfId="6947" xr:uid="{5B638A0B-715B-44C8-8B9D-066F29144402}"/>
    <cellStyle name="20% - Accent2 15 15 2" xfId="6948" xr:uid="{60FCB635-A507-494B-B08D-EF7E578D9979}"/>
    <cellStyle name="20% - Accent2 15 15 2 2" xfId="6949" xr:uid="{6CFCFC40-EE5B-45DA-A81B-0D9A6F34316E}"/>
    <cellStyle name="20% - Accent2 15 15 2 2 2" xfId="6950" xr:uid="{D4239EE3-65AC-437E-817C-C30E4D17857C}"/>
    <cellStyle name="20% - Accent2 15 15 2 3" xfId="6951" xr:uid="{752D13E4-362E-4ED2-8848-082A2D1EDC76}"/>
    <cellStyle name="20% - Accent2 15 15 3" xfId="6952" xr:uid="{0BA5F9E1-C30F-4479-B9A7-7AED89DF0AE9}"/>
    <cellStyle name="20% - Accent2 15 15 3 2" xfId="6953" xr:uid="{F7D89869-F0A4-4FBC-8FE1-2F958E5B07FE}"/>
    <cellStyle name="20% - Accent2 15 15 4" xfId="6954" xr:uid="{5BACD7D7-CEF9-47C9-9A97-1CFFFF9C8A36}"/>
    <cellStyle name="20% - Accent2 15 15 4 2" xfId="6955" xr:uid="{6BAFED6B-FA2D-4D38-AC0F-5347419F3F8E}"/>
    <cellStyle name="20% - Accent2 15 15 5" xfId="6956" xr:uid="{BE783C7A-E3F4-4CD1-A4B6-DF713885D1C4}"/>
    <cellStyle name="20% - Accent2 15 16" xfId="6957" xr:uid="{82F9143E-8D62-4D28-A533-8F1A089A3E76}"/>
    <cellStyle name="20% - Accent2 15 16 2" xfId="6958" xr:uid="{FC72C089-7A14-424C-8425-5181F0196015}"/>
    <cellStyle name="20% - Accent2 15 16 2 2" xfId="6959" xr:uid="{208DD4B6-7B99-48BC-B034-B1F8ECB9002D}"/>
    <cellStyle name="20% - Accent2 15 16 3" xfId="6960" xr:uid="{3A005CBD-C4BF-4B69-A630-DB2A50722342}"/>
    <cellStyle name="20% - Accent2 15 17" xfId="6961" xr:uid="{13C10800-5B89-4E40-A96D-E00691A576F6}"/>
    <cellStyle name="20% - Accent2 15 17 2" xfId="6962" xr:uid="{F01D477D-84CB-4E87-AE14-ABC3AE38E923}"/>
    <cellStyle name="20% - Accent2 15 18" xfId="6963" xr:uid="{1F449CA9-B79C-4E02-8AF5-3837EABC2F2C}"/>
    <cellStyle name="20% - Accent2 15 18 2" xfId="6964" xr:uid="{DB563495-F0E5-43D8-BC82-D7D4AF3CA997}"/>
    <cellStyle name="20% - Accent2 15 19" xfId="6965" xr:uid="{461DBBCD-DCF2-42D6-8420-FF88040FBD14}"/>
    <cellStyle name="20% - Accent2 15 2" xfId="6966" xr:uid="{108AD57F-03CB-44BE-A18B-6684CB2A878B}"/>
    <cellStyle name="20% - Accent2 15 2 2" xfId="6967" xr:uid="{E1A7CE9A-D707-4F6A-AA52-2C78DAC8D216}"/>
    <cellStyle name="20% - Accent2 15 2 2 2" xfId="6968" xr:uid="{4430C9AB-FBE3-439F-B57B-921105221938}"/>
    <cellStyle name="20% - Accent2 15 2 2 2 2" xfId="6969" xr:uid="{03068019-FB60-49C6-8359-DC85F6DDFB56}"/>
    <cellStyle name="20% - Accent2 15 2 2 3" xfId="6970" xr:uid="{3AA7FEB9-1360-4C74-8398-B57A230FA3C3}"/>
    <cellStyle name="20% - Accent2 15 2 3" xfId="6971" xr:uid="{091B381E-ACC9-43E9-B8BB-6A267FB75A63}"/>
    <cellStyle name="20% - Accent2 15 2 3 2" xfId="6972" xr:uid="{6F0620F4-0D51-4A6B-A56B-3997D9BCFB61}"/>
    <cellStyle name="20% - Accent2 15 2 4" xfId="6973" xr:uid="{3FB29729-A189-4D36-960A-A245CBBB5B0D}"/>
    <cellStyle name="20% - Accent2 15 2 4 2" xfId="6974" xr:uid="{04A3E557-05BF-4831-A668-0C5F622FE1A7}"/>
    <cellStyle name="20% - Accent2 15 2 5" xfId="6975" xr:uid="{07B4A5A3-1D56-40A7-AF00-ADA5E9766817}"/>
    <cellStyle name="20% - Accent2 15 20" xfId="6976" xr:uid="{BC6DD18F-0175-4F46-A940-E030283DA7D3}"/>
    <cellStyle name="20% - Accent2 15 21" xfId="6977" xr:uid="{0F282E31-AAD3-474B-A4F7-B574E76EA213}"/>
    <cellStyle name="20% - Accent2 15 22" xfId="6978" xr:uid="{16B9E99A-7ED1-4B4A-B10E-1160C620C74C}"/>
    <cellStyle name="20% - Accent2 15 23" xfId="6979" xr:uid="{CA164670-4FE5-4AA9-9D08-55A474583BDC}"/>
    <cellStyle name="20% - Accent2 15 24" xfId="6980" xr:uid="{722F1A74-E5E0-406E-BD42-30BA006BE36D}"/>
    <cellStyle name="20% - Accent2 15 25" xfId="6981" xr:uid="{00E55606-B48A-48DF-8877-687B76BA6692}"/>
    <cellStyle name="20% - Accent2 15 26" xfId="6982" xr:uid="{BF33D551-7A37-4B2B-A9B8-709BC8FC04D0}"/>
    <cellStyle name="20% - Accent2 15 27" xfId="6983" xr:uid="{9B4F626F-69A6-4EF7-AFAF-B850AD3963C4}"/>
    <cellStyle name="20% - Accent2 15 28" xfId="6984" xr:uid="{F9F86669-321F-40F2-A0F1-BF5FB296C32D}"/>
    <cellStyle name="20% - Accent2 15 29" xfId="6985" xr:uid="{A3A6D09D-1213-4F4A-8B4F-5AD2ACB009B0}"/>
    <cellStyle name="20% - Accent2 15 3" xfId="6986" xr:uid="{72E76927-F49B-4950-B1E0-0C5C4EBAD11E}"/>
    <cellStyle name="20% - Accent2 15 3 2" xfId="6987" xr:uid="{7B705FC9-1F6A-40AC-BB91-CA280146A073}"/>
    <cellStyle name="20% - Accent2 15 3 2 2" xfId="6988" xr:uid="{9F0B1BB8-D6F7-400C-8854-5BA9B76BD281}"/>
    <cellStyle name="20% - Accent2 15 3 2 2 2" xfId="6989" xr:uid="{48096262-7B89-4F1F-971F-AAC8527FEFD8}"/>
    <cellStyle name="20% - Accent2 15 3 2 3" xfId="6990" xr:uid="{6D706378-1D31-4D92-BB53-BA1203A118B1}"/>
    <cellStyle name="20% - Accent2 15 3 3" xfId="6991" xr:uid="{039E4984-7DBE-4FC6-8495-29BCA4B08C09}"/>
    <cellStyle name="20% - Accent2 15 3 3 2" xfId="6992" xr:uid="{4A97213A-A786-42AA-8C2A-AA2671C227D1}"/>
    <cellStyle name="20% - Accent2 15 3 4" xfId="6993" xr:uid="{1750BB5F-43F0-41B2-B2B9-795EE0DB79A8}"/>
    <cellStyle name="20% - Accent2 15 3 4 2" xfId="6994" xr:uid="{9FC04503-2BA9-4951-9F06-3C79DBD27004}"/>
    <cellStyle name="20% - Accent2 15 3 5" xfId="6995" xr:uid="{9534DC1B-218F-401F-8098-CDC87DA1E543}"/>
    <cellStyle name="20% - Accent2 15 4" xfId="6996" xr:uid="{ADB819E0-710F-4A63-907F-ABCB4DBFE155}"/>
    <cellStyle name="20% - Accent2 15 4 2" xfId="6997" xr:uid="{30A7571E-CBFD-4AFF-83AF-1FB9ECC23AEE}"/>
    <cellStyle name="20% - Accent2 15 4 2 2" xfId="6998" xr:uid="{C03E908D-44DF-4DF3-8586-BB8EB3FA3CBE}"/>
    <cellStyle name="20% - Accent2 15 4 2 2 2" xfId="6999" xr:uid="{1EF6F25A-C956-48C0-8616-91CBE2136E9B}"/>
    <cellStyle name="20% - Accent2 15 4 2 3" xfId="7000" xr:uid="{A223C54E-E551-445F-BE14-6451A3E93A0C}"/>
    <cellStyle name="20% - Accent2 15 4 3" xfId="7001" xr:uid="{9DD0347B-4D7A-457A-985F-9C353CE45CCA}"/>
    <cellStyle name="20% - Accent2 15 4 3 2" xfId="7002" xr:uid="{3E72D709-AF93-44FB-895C-FF4FAE2D80E0}"/>
    <cellStyle name="20% - Accent2 15 4 4" xfId="7003" xr:uid="{F803DCC0-84CC-4E1F-93D4-BA5C3050B5D9}"/>
    <cellStyle name="20% - Accent2 15 4 4 2" xfId="7004" xr:uid="{F7879FB9-1246-4663-922A-86694C5541A4}"/>
    <cellStyle name="20% - Accent2 15 4 5" xfId="7005" xr:uid="{462A4B71-FEEC-4501-9EC4-FDCE0106DFD7}"/>
    <cellStyle name="20% - Accent2 15 5" xfId="7006" xr:uid="{5BF14679-EDCC-4A6A-A5CF-BEA5A1363E5E}"/>
    <cellStyle name="20% - Accent2 15 5 2" xfId="7007" xr:uid="{1061AF96-05FF-49F2-A08A-AE8823B2FB1A}"/>
    <cellStyle name="20% - Accent2 15 5 2 2" xfId="7008" xr:uid="{076BCBC4-36CF-4E0D-BE7E-E8BE95279806}"/>
    <cellStyle name="20% - Accent2 15 5 2 2 2" xfId="7009" xr:uid="{95038791-0A05-477A-AC01-F799F0371F99}"/>
    <cellStyle name="20% - Accent2 15 5 2 3" xfId="7010" xr:uid="{23DE2AD0-06C9-4FCB-8817-67725A6FC52A}"/>
    <cellStyle name="20% - Accent2 15 5 3" xfId="7011" xr:uid="{3A7ED4AD-C1BC-46CF-8189-AECC1AE46252}"/>
    <cellStyle name="20% - Accent2 15 5 3 2" xfId="7012" xr:uid="{AACD6C7E-7A10-4E2E-9709-9C391399FD5B}"/>
    <cellStyle name="20% - Accent2 15 5 4" xfId="7013" xr:uid="{A70D6AD2-09BB-4D4E-B9F7-42B516F5166C}"/>
    <cellStyle name="20% - Accent2 15 5 4 2" xfId="7014" xr:uid="{EBB5EA26-BCD2-46D3-A621-B97A206D75B8}"/>
    <cellStyle name="20% - Accent2 15 5 5" xfId="7015" xr:uid="{D5227C36-8BFE-4436-9933-823763B4A5ED}"/>
    <cellStyle name="20% - Accent2 15 6" xfId="7016" xr:uid="{37EFF5D9-78A6-4A82-A50C-BFD1957ECB0D}"/>
    <cellStyle name="20% - Accent2 15 6 2" xfId="7017" xr:uid="{C9825F70-3113-462F-A6E1-A52F0938BEAF}"/>
    <cellStyle name="20% - Accent2 15 6 2 2" xfId="7018" xr:uid="{4D79A1FB-7CE0-4B57-829B-126249B02FE7}"/>
    <cellStyle name="20% - Accent2 15 6 2 2 2" xfId="7019" xr:uid="{8629BAF3-8D0D-4B00-9B8E-E0EA941E8E8A}"/>
    <cellStyle name="20% - Accent2 15 6 2 3" xfId="7020" xr:uid="{64BBAB49-C485-4919-87F1-B188E43EDECE}"/>
    <cellStyle name="20% - Accent2 15 6 3" xfId="7021" xr:uid="{B99DC5F8-BFB2-4F66-AA89-A1E078B31A32}"/>
    <cellStyle name="20% - Accent2 15 6 3 2" xfId="7022" xr:uid="{99B0A3FD-CE54-4A0C-B183-62ED41E4E1AB}"/>
    <cellStyle name="20% - Accent2 15 6 4" xfId="7023" xr:uid="{3E914868-0307-44B9-A46B-2C43CFAE6008}"/>
    <cellStyle name="20% - Accent2 15 6 4 2" xfId="7024" xr:uid="{CAD68A6D-49EC-46FD-88D8-1D602FA035BD}"/>
    <cellStyle name="20% - Accent2 15 6 5" xfId="7025" xr:uid="{B75B4726-43DD-43D0-9DF7-FC4F72355A1C}"/>
    <cellStyle name="20% - Accent2 15 7" xfId="7026" xr:uid="{B5295BCD-CE4E-4DCC-9927-BFB8677EB2D3}"/>
    <cellStyle name="20% - Accent2 15 7 2" xfId="7027" xr:uid="{45E47A46-E9F6-4F44-8325-744AAF3AD822}"/>
    <cellStyle name="20% - Accent2 15 7 2 2" xfId="7028" xr:uid="{5D181C61-5C18-4ACC-8856-C42395A0D577}"/>
    <cellStyle name="20% - Accent2 15 7 2 2 2" xfId="7029" xr:uid="{C0F0C979-AD06-43BD-BBF4-8817B6CDD172}"/>
    <cellStyle name="20% - Accent2 15 7 2 3" xfId="7030" xr:uid="{2F2BB799-3863-4887-B415-11F632CF08A7}"/>
    <cellStyle name="20% - Accent2 15 7 3" xfId="7031" xr:uid="{D6DC2DA1-A4A3-4F2D-866D-C2E023683F49}"/>
    <cellStyle name="20% - Accent2 15 7 3 2" xfId="7032" xr:uid="{ADFEEF4A-D725-49FE-A797-0087BB3C8B67}"/>
    <cellStyle name="20% - Accent2 15 7 4" xfId="7033" xr:uid="{BE280DF0-9902-4108-BDEF-AEF5FCEA3CEB}"/>
    <cellStyle name="20% - Accent2 15 7 4 2" xfId="7034" xr:uid="{B6748E0E-33A3-4291-BBED-7DEB1F71A3E7}"/>
    <cellStyle name="20% - Accent2 15 7 5" xfId="7035" xr:uid="{9782FAAD-5802-41CF-9B28-6A83B865DA98}"/>
    <cellStyle name="20% - Accent2 15 8" xfId="7036" xr:uid="{521C5752-2245-4F2E-9751-5EF8607D5635}"/>
    <cellStyle name="20% - Accent2 15 8 2" xfId="7037" xr:uid="{742BC8A2-929A-4BCE-9E44-522C74E6B945}"/>
    <cellStyle name="20% - Accent2 15 8 2 2" xfId="7038" xr:uid="{FC5FA5E5-692B-4A27-B655-65780B75A473}"/>
    <cellStyle name="20% - Accent2 15 8 2 2 2" xfId="7039" xr:uid="{7564D334-CE60-4C5C-9B31-EF78688525DC}"/>
    <cellStyle name="20% - Accent2 15 8 2 3" xfId="7040" xr:uid="{5C9FB02C-D3EF-4495-8FE3-217D7FFA4D9C}"/>
    <cellStyle name="20% - Accent2 15 8 3" xfId="7041" xr:uid="{D956BF98-E8C4-4DFF-91E8-6CEB54074D6B}"/>
    <cellStyle name="20% - Accent2 15 8 3 2" xfId="7042" xr:uid="{EE993A8C-6CC8-4B05-B040-6DB0205EBE74}"/>
    <cellStyle name="20% - Accent2 15 8 4" xfId="7043" xr:uid="{4AEB33FF-A543-486D-B754-1F67F10DAA52}"/>
    <cellStyle name="20% - Accent2 15 8 4 2" xfId="7044" xr:uid="{8F87D49A-CA78-4DF9-94FE-838F1212456F}"/>
    <cellStyle name="20% - Accent2 15 8 5" xfId="7045" xr:uid="{53784B4D-AAB9-42C2-A95C-A53A88BBF8D7}"/>
    <cellStyle name="20% - Accent2 15 9" xfId="7046" xr:uid="{8F7C84F5-5405-4F69-9EA6-57BE0516EAD0}"/>
    <cellStyle name="20% - Accent2 15 9 2" xfId="7047" xr:uid="{4AD5BD35-7F09-44FE-A66D-2D95E73B0D96}"/>
    <cellStyle name="20% - Accent2 15 9 2 2" xfId="7048" xr:uid="{667405C6-7E76-4033-9E86-22EB451BA142}"/>
    <cellStyle name="20% - Accent2 15 9 2 2 2" xfId="7049" xr:uid="{C4DF128E-F43F-4D92-8D1D-2E82A825D2F7}"/>
    <cellStyle name="20% - Accent2 15 9 2 3" xfId="7050" xr:uid="{B0E1EAFD-1917-442D-AEB2-A4E569398646}"/>
    <cellStyle name="20% - Accent2 15 9 3" xfId="7051" xr:uid="{F1D7EA7C-8EB1-4F25-A8F2-114CEBAF2D70}"/>
    <cellStyle name="20% - Accent2 15 9 3 2" xfId="7052" xr:uid="{16B7410C-18B6-4AF4-A804-3F811F2A7AC9}"/>
    <cellStyle name="20% - Accent2 15 9 4" xfId="7053" xr:uid="{3E17F787-067E-4957-90B6-4B655B836914}"/>
    <cellStyle name="20% - Accent2 15 9 4 2" xfId="7054" xr:uid="{DFFB332D-08F0-4359-B332-FAAB1A8FD14C}"/>
    <cellStyle name="20% - Accent2 15 9 5" xfId="7055" xr:uid="{214AED94-65B2-418A-AF3F-404BADA66425}"/>
    <cellStyle name="20% - Accent2 16" xfId="7056" xr:uid="{F1A0EEB4-42E5-4325-B3FB-D346026C857C}"/>
    <cellStyle name="20% - Accent2 16 10" xfId="7057" xr:uid="{7AA2571E-7B5D-4C1D-86D1-AC9049076C84}"/>
    <cellStyle name="20% - Accent2 16 10 2" xfId="7058" xr:uid="{FEB7FCB9-C145-4A12-8754-079B77036F31}"/>
    <cellStyle name="20% - Accent2 16 10 2 2" xfId="7059" xr:uid="{9FB1CF6C-2AB1-4999-8DD4-ACAF850E10AE}"/>
    <cellStyle name="20% - Accent2 16 10 2 2 2" xfId="7060" xr:uid="{70CD040C-9F71-421F-A8D7-A3B59A4E49B2}"/>
    <cellStyle name="20% - Accent2 16 10 2 3" xfId="7061" xr:uid="{BD8ECF9B-3FA7-460B-9C6E-7EC644DC3830}"/>
    <cellStyle name="20% - Accent2 16 10 3" xfId="7062" xr:uid="{18F8D54F-A721-4558-A973-8E65BA5E38E4}"/>
    <cellStyle name="20% - Accent2 16 10 3 2" xfId="7063" xr:uid="{267BCFCA-7D68-4892-8B18-50494A209200}"/>
    <cellStyle name="20% - Accent2 16 10 4" xfId="7064" xr:uid="{41BAAD45-7ACB-4385-8C7E-0E3E7CD55679}"/>
    <cellStyle name="20% - Accent2 16 10 4 2" xfId="7065" xr:uid="{5A15F241-DD98-4884-8D50-81191C8A8081}"/>
    <cellStyle name="20% - Accent2 16 10 5" xfId="7066" xr:uid="{6F08B4EC-2F30-4A52-BB92-AB6793B01536}"/>
    <cellStyle name="20% - Accent2 16 11" xfId="7067" xr:uid="{2C6FB7B7-7C7F-4891-8673-E98886F15BFC}"/>
    <cellStyle name="20% - Accent2 16 11 2" xfId="7068" xr:uid="{FB139519-EFB2-42CC-807D-7F1855F1BE78}"/>
    <cellStyle name="20% - Accent2 16 11 2 2" xfId="7069" xr:uid="{7A164BE4-E041-4264-9B59-4E13E18F2C2F}"/>
    <cellStyle name="20% - Accent2 16 11 2 2 2" xfId="7070" xr:uid="{7E48E314-7A72-478B-816C-379C2A276F3C}"/>
    <cellStyle name="20% - Accent2 16 11 2 3" xfId="7071" xr:uid="{41269BE3-2F82-40D0-9292-503B9669BCB0}"/>
    <cellStyle name="20% - Accent2 16 11 3" xfId="7072" xr:uid="{96DAAF78-F3B7-43F2-AD11-2520A021996A}"/>
    <cellStyle name="20% - Accent2 16 11 3 2" xfId="7073" xr:uid="{1CE832DC-80F8-4E82-B778-7DF3B3E3E713}"/>
    <cellStyle name="20% - Accent2 16 11 4" xfId="7074" xr:uid="{A7A908F1-090A-4062-97A1-C95FBBC59867}"/>
    <cellStyle name="20% - Accent2 16 11 4 2" xfId="7075" xr:uid="{0BEF38FD-D8D1-4753-8177-A02F5B92BD93}"/>
    <cellStyle name="20% - Accent2 16 11 5" xfId="7076" xr:uid="{4ED8DAF4-5FF6-425E-8A7E-D12CAD01B062}"/>
    <cellStyle name="20% - Accent2 16 12" xfId="7077" xr:uid="{D5806898-0F81-48D8-8C53-62FC9191D7AD}"/>
    <cellStyle name="20% - Accent2 16 12 2" xfId="7078" xr:uid="{49E59EB7-490F-406A-9E5B-D5264925786F}"/>
    <cellStyle name="20% - Accent2 16 12 2 2" xfId="7079" xr:uid="{A51AD438-9FCD-40FA-92BA-2AE2CBDA40E7}"/>
    <cellStyle name="20% - Accent2 16 12 2 2 2" xfId="7080" xr:uid="{78B0CD98-92EE-4E02-ACEE-066C8A1C143A}"/>
    <cellStyle name="20% - Accent2 16 12 2 3" xfId="7081" xr:uid="{36155B7E-76FF-4A58-8C7F-E42E49E707E5}"/>
    <cellStyle name="20% - Accent2 16 12 3" xfId="7082" xr:uid="{2A4772E2-1D70-49A3-9610-E8865BBBD800}"/>
    <cellStyle name="20% - Accent2 16 12 3 2" xfId="7083" xr:uid="{E3CED6E8-265D-4D1C-A780-28663C5C82DB}"/>
    <cellStyle name="20% - Accent2 16 12 4" xfId="7084" xr:uid="{DEA792CE-4C96-43B0-97D3-F9E2CAF51930}"/>
    <cellStyle name="20% - Accent2 16 12 4 2" xfId="7085" xr:uid="{47E5913D-9988-47F6-8E42-EE9B24619DCD}"/>
    <cellStyle name="20% - Accent2 16 12 5" xfId="7086" xr:uid="{844E5098-A776-4C02-8950-10550C119B3D}"/>
    <cellStyle name="20% - Accent2 16 13" xfId="7087" xr:uid="{A2544965-7252-4F6C-98E2-B7BC67A69253}"/>
    <cellStyle name="20% - Accent2 16 13 2" xfId="7088" xr:uid="{22F33B58-1D82-48AF-859F-84A0B355885E}"/>
    <cellStyle name="20% - Accent2 16 13 2 2" xfId="7089" xr:uid="{E89E881C-17E9-46E9-8F48-1AF7E049A021}"/>
    <cellStyle name="20% - Accent2 16 13 2 2 2" xfId="7090" xr:uid="{848306FB-F4DB-4574-94DB-60F5F877E338}"/>
    <cellStyle name="20% - Accent2 16 13 2 3" xfId="7091" xr:uid="{6A234990-860A-4EA0-800F-60F1E0F30C5D}"/>
    <cellStyle name="20% - Accent2 16 13 3" xfId="7092" xr:uid="{3807EDD5-2FED-43B2-95C0-5022F0BD1C2F}"/>
    <cellStyle name="20% - Accent2 16 13 3 2" xfId="7093" xr:uid="{357C190D-19D3-47E0-A33A-28387E3F0D7A}"/>
    <cellStyle name="20% - Accent2 16 13 4" xfId="7094" xr:uid="{0EC2437E-9874-4B3C-9E43-0488C8219F58}"/>
    <cellStyle name="20% - Accent2 16 13 4 2" xfId="7095" xr:uid="{130891C7-0636-4CA7-96BB-9DE0547939A7}"/>
    <cellStyle name="20% - Accent2 16 13 5" xfId="7096" xr:uid="{2DF04D82-139F-4C42-816F-C5A15D4C4304}"/>
    <cellStyle name="20% - Accent2 16 14" xfId="7097" xr:uid="{C7A189F4-0766-4690-AE81-F1FBD510D0B6}"/>
    <cellStyle name="20% - Accent2 16 14 2" xfId="7098" xr:uid="{2DA34C7B-DFEA-4FEB-ADE5-4928CA96965E}"/>
    <cellStyle name="20% - Accent2 16 14 2 2" xfId="7099" xr:uid="{D5FF3EDE-C4EF-4355-870D-80DF47A8FBDC}"/>
    <cellStyle name="20% - Accent2 16 14 2 2 2" xfId="7100" xr:uid="{983A1E22-7C50-4B96-B893-F432509B8B62}"/>
    <cellStyle name="20% - Accent2 16 14 2 3" xfId="7101" xr:uid="{AC085491-E52C-453F-A532-311DB62FA3DE}"/>
    <cellStyle name="20% - Accent2 16 14 3" xfId="7102" xr:uid="{555D5E18-214E-40EC-9AC4-CD5CA247EC0D}"/>
    <cellStyle name="20% - Accent2 16 14 3 2" xfId="7103" xr:uid="{0C1DB887-E1C9-41FC-BDCA-F6DD64BE99B8}"/>
    <cellStyle name="20% - Accent2 16 14 4" xfId="7104" xr:uid="{00477921-97A8-4A09-BA25-8DF5041B1CF4}"/>
    <cellStyle name="20% - Accent2 16 14 4 2" xfId="7105" xr:uid="{D011716D-C55E-4EC3-8164-783610A1D840}"/>
    <cellStyle name="20% - Accent2 16 14 5" xfId="7106" xr:uid="{0EF70AF9-050F-450A-9F43-AB7289C72E0F}"/>
    <cellStyle name="20% - Accent2 16 15" xfId="7107" xr:uid="{8FA4E37D-F617-453E-AD6E-60078E330441}"/>
    <cellStyle name="20% - Accent2 16 15 2" xfId="7108" xr:uid="{3EEB2CCD-5813-4E9E-A8E8-E93A0D58AA11}"/>
    <cellStyle name="20% - Accent2 16 15 2 2" xfId="7109" xr:uid="{C9A88243-914E-4976-BAA4-698D6C846D12}"/>
    <cellStyle name="20% - Accent2 16 15 2 2 2" xfId="7110" xr:uid="{7F477DB4-82FC-41F5-BEAE-45A712C449D4}"/>
    <cellStyle name="20% - Accent2 16 15 2 3" xfId="7111" xr:uid="{506A5D69-047F-42CB-B6CF-832A1F059E79}"/>
    <cellStyle name="20% - Accent2 16 15 3" xfId="7112" xr:uid="{DC2A7851-C7A5-4BFF-82E5-73D395E666F3}"/>
    <cellStyle name="20% - Accent2 16 15 3 2" xfId="7113" xr:uid="{88A91F78-6B10-4C5E-AD54-BD6E14F6F500}"/>
    <cellStyle name="20% - Accent2 16 15 4" xfId="7114" xr:uid="{970D86F2-5560-4891-8AFE-A8B06D268A08}"/>
    <cellStyle name="20% - Accent2 16 15 4 2" xfId="7115" xr:uid="{5980CB39-CD36-42E7-81D2-FF0AB059B9BB}"/>
    <cellStyle name="20% - Accent2 16 15 5" xfId="7116" xr:uid="{6DDE5F26-8641-423A-B907-2D610B6DEA53}"/>
    <cellStyle name="20% - Accent2 16 16" xfId="7117" xr:uid="{9D64B234-726F-40BD-8B9A-22BB78C5695C}"/>
    <cellStyle name="20% - Accent2 16 16 2" xfId="7118" xr:uid="{80919CC4-7378-42AA-A14B-80851A7BC287}"/>
    <cellStyle name="20% - Accent2 16 16 2 2" xfId="7119" xr:uid="{8BC05C48-0BAB-433B-B699-CEA5F21B3E04}"/>
    <cellStyle name="20% - Accent2 16 16 3" xfId="7120" xr:uid="{63FEDEFA-6030-4A11-AE5B-6B53045B2F3A}"/>
    <cellStyle name="20% - Accent2 16 17" xfId="7121" xr:uid="{0F28E794-C4EC-4987-8A4D-B756B2CF372A}"/>
    <cellStyle name="20% - Accent2 16 17 2" xfId="7122" xr:uid="{712B7423-5043-459F-856D-5EA94F2E171F}"/>
    <cellStyle name="20% - Accent2 16 18" xfId="7123" xr:uid="{AED175BE-301A-493C-BE04-45CDE9FE787F}"/>
    <cellStyle name="20% - Accent2 16 18 2" xfId="7124" xr:uid="{6CF9CB5A-4640-47FB-B5A3-B8CB92C90A94}"/>
    <cellStyle name="20% - Accent2 16 19" xfId="7125" xr:uid="{A516DFB4-0646-4A37-9042-F6599DB8DE7B}"/>
    <cellStyle name="20% - Accent2 16 2" xfId="7126" xr:uid="{10E69178-9F67-40E9-ACB2-CBE0412F5ED3}"/>
    <cellStyle name="20% - Accent2 16 2 2" xfId="7127" xr:uid="{0BF733EC-D129-48AE-9003-60A6EF5443E3}"/>
    <cellStyle name="20% - Accent2 16 2 2 2" xfId="7128" xr:uid="{25E915C4-EF7F-4346-AA08-F5BB20BF84E6}"/>
    <cellStyle name="20% - Accent2 16 2 2 2 2" xfId="7129" xr:uid="{F05B90B5-3730-477A-9EF8-E2A87277DA3D}"/>
    <cellStyle name="20% - Accent2 16 2 2 3" xfId="7130" xr:uid="{2DF5B0E8-70FA-434C-9B43-B144B3D3E6E7}"/>
    <cellStyle name="20% - Accent2 16 2 3" xfId="7131" xr:uid="{7019BBA8-206B-4CCE-9CC7-00785998BD4C}"/>
    <cellStyle name="20% - Accent2 16 2 3 2" xfId="7132" xr:uid="{567FA742-50A5-44B3-8A91-C0E3F907D073}"/>
    <cellStyle name="20% - Accent2 16 2 4" xfId="7133" xr:uid="{5C984776-0823-4023-8D3E-EF52E677ECA5}"/>
    <cellStyle name="20% - Accent2 16 2 4 2" xfId="7134" xr:uid="{7593E5B0-D49F-46EC-A46E-0EC05D055974}"/>
    <cellStyle name="20% - Accent2 16 2 5" xfId="7135" xr:uid="{5804A090-D684-4D62-9AE0-F3E0A83349A5}"/>
    <cellStyle name="20% - Accent2 16 20" xfId="7136" xr:uid="{28A7E7D6-50B4-4E48-A47D-897085CE4CBF}"/>
    <cellStyle name="20% - Accent2 16 21" xfId="7137" xr:uid="{85214F1D-168E-4357-97C7-7F2F4AD58345}"/>
    <cellStyle name="20% - Accent2 16 22" xfId="7138" xr:uid="{B13388B8-603E-48B0-A3A1-434573922495}"/>
    <cellStyle name="20% - Accent2 16 23" xfId="7139" xr:uid="{347E24BC-A9A4-44AC-996F-7E8BFA6B28DA}"/>
    <cellStyle name="20% - Accent2 16 24" xfId="7140" xr:uid="{C4054F1D-8903-4E99-97B3-40D019F9DF3B}"/>
    <cellStyle name="20% - Accent2 16 25" xfId="7141" xr:uid="{C8E5A469-C90D-4DB9-908B-DEE246BB8F9E}"/>
    <cellStyle name="20% - Accent2 16 26" xfId="7142" xr:uid="{6A7E41BF-8510-4E06-91BB-7A1957309037}"/>
    <cellStyle name="20% - Accent2 16 27" xfId="7143" xr:uid="{13190FDD-069C-4629-8FD3-003294327B4B}"/>
    <cellStyle name="20% - Accent2 16 28" xfId="7144" xr:uid="{7D25CF52-7A85-4860-B7C3-C3FEAEFEAB33}"/>
    <cellStyle name="20% - Accent2 16 29" xfId="7145" xr:uid="{9493BB2F-F81D-4290-9A79-21800F48BDED}"/>
    <cellStyle name="20% - Accent2 16 3" xfId="7146" xr:uid="{7AC2C1F2-E2C4-46B9-88E4-940C2C5566BE}"/>
    <cellStyle name="20% - Accent2 16 3 2" xfId="7147" xr:uid="{EC5BB708-9AD1-4B82-8B33-43C68DA91C7F}"/>
    <cellStyle name="20% - Accent2 16 3 2 2" xfId="7148" xr:uid="{4B161323-8BAC-4C66-8CB2-1F2DDCA19A88}"/>
    <cellStyle name="20% - Accent2 16 3 2 2 2" xfId="7149" xr:uid="{F9E9F7AC-4D51-46E1-8BB0-D0AB5DFE8DF5}"/>
    <cellStyle name="20% - Accent2 16 3 2 3" xfId="7150" xr:uid="{D41FF716-F4DA-4F9E-A167-8396F82CEE7F}"/>
    <cellStyle name="20% - Accent2 16 3 3" xfId="7151" xr:uid="{E26D51FD-731A-4B76-BFEB-541658F92C86}"/>
    <cellStyle name="20% - Accent2 16 3 3 2" xfId="7152" xr:uid="{D342135F-BAE3-4FE6-9830-3442FEBCB1DC}"/>
    <cellStyle name="20% - Accent2 16 3 4" xfId="7153" xr:uid="{0934090C-D2EE-4074-90AB-F9933610E773}"/>
    <cellStyle name="20% - Accent2 16 3 4 2" xfId="7154" xr:uid="{ABAA863B-5D34-4595-B81C-F8FADA17B47E}"/>
    <cellStyle name="20% - Accent2 16 3 5" xfId="7155" xr:uid="{00FD5B30-438B-4737-B1FB-AD2CBE3D8A19}"/>
    <cellStyle name="20% - Accent2 16 4" xfId="7156" xr:uid="{F1C1D267-9F0B-45D2-846D-9414F6A389B1}"/>
    <cellStyle name="20% - Accent2 16 4 2" xfId="7157" xr:uid="{AD160ADF-0EA2-4135-A917-5E03C3A9439B}"/>
    <cellStyle name="20% - Accent2 16 4 2 2" xfId="7158" xr:uid="{61294272-9E56-46A0-89F4-636DC1DED3A1}"/>
    <cellStyle name="20% - Accent2 16 4 2 2 2" xfId="7159" xr:uid="{942A4618-B754-41A7-9049-9B89A5D28500}"/>
    <cellStyle name="20% - Accent2 16 4 2 3" xfId="7160" xr:uid="{484A81B0-2736-403C-B5A3-BE0DA3D0ED2D}"/>
    <cellStyle name="20% - Accent2 16 4 3" xfId="7161" xr:uid="{22DC52B3-811E-41FB-9243-2AAE544D1947}"/>
    <cellStyle name="20% - Accent2 16 4 3 2" xfId="7162" xr:uid="{263644FE-44BB-4333-AF62-BA095CB89198}"/>
    <cellStyle name="20% - Accent2 16 4 4" xfId="7163" xr:uid="{2116C3DA-DBA9-485C-93D8-5698D0D54DFF}"/>
    <cellStyle name="20% - Accent2 16 4 4 2" xfId="7164" xr:uid="{77AE8F72-E546-4DE3-B2BF-B1EDC4C47FB4}"/>
    <cellStyle name="20% - Accent2 16 4 5" xfId="7165" xr:uid="{EB4A9FB5-3C2B-4DC7-AF41-9731DE8F8EA6}"/>
    <cellStyle name="20% - Accent2 16 5" xfId="7166" xr:uid="{5F1B6D68-E0AF-4083-B94C-13651D555FEA}"/>
    <cellStyle name="20% - Accent2 16 5 2" xfId="7167" xr:uid="{0EA29A32-2040-4073-B4A6-880DCB43905A}"/>
    <cellStyle name="20% - Accent2 16 5 2 2" xfId="7168" xr:uid="{A1155B3B-6755-46B8-AE6B-22FD24B516D3}"/>
    <cellStyle name="20% - Accent2 16 5 2 2 2" xfId="7169" xr:uid="{DB604130-D62F-4DAB-A0B5-272CF71E8537}"/>
    <cellStyle name="20% - Accent2 16 5 2 3" xfId="7170" xr:uid="{771BACB6-1BC2-45E0-98B8-BEA117BAA582}"/>
    <cellStyle name="20% - Accent2 16 5 3" xfId="7171" xr:uid="{95086D7B-4929-4BF0-89BD-AFF777867574}"/>
    <cellStyle name="20% - Accent2 16 5 3 2" xfId="7172" xr:uid="{F154FA12-249C-4A97-A9FC-E18811600A29}"/>
    <cellStyle name="20% - Accent2 16 5 4" xfId="7173" xr:uid="{7BDBCD00-CD80-405D-A6E9-0D32CF5B5015}"/>
    <cellStyle name="20% - Accent2 16 5 4 2" xfId="7174" xr:uid="{A3E25BF3-E832-4402-96C5-B37BB8225EDB}"/>
    <cellStyle name="20% - Accent2 16 5 5" xfId="7175" xr:uid="{1A4626CE-DD81-4B00-93C8-3C4B9D7DAB84}"/>
    <cellStyle name="20% - Accent2 16 6" xfId="7176" xr:uid="{9C586D6D-32D9-4E4D-94FE-684E892403DD}"/>
    <cellStyle name="20% - Accent2 16 6 2" xfId="7177" xr:uid="{D7C1FA96-3349-4F77-8B41-320D4D269C67}"/>
    <cellStyle name="20% - Accent2 16 6 2 2" xfId="7178" xr:uid="{EB08012F-08DB-44C9-8937-621D83786D3E}"/>
    <cellStyle name="20% - Accent2 16 6 2 2 2" xfId="7179" xr:uid="{4F993DEE-219A-40B6-9BBA-AF0CF9099CD2}"/>
    <cellStyle name="20% - Accent2 16 6 2 3" xfId="7180" xr:uid="{58609A44-8056-4185-834C-7FBC32B59FDB}"/>
    <cellStyle name="20% - Accent2 16 6 3" xfId="7181" xr:uid="{18B660E7-880F-4FDF-93E1-407CE53403B4}"/>
    <cellStyle name="20% - Accent2 16 6 3 2" xfId="7182" xr:uid="{DDF09A49-4260-4920-A24C-B7035EE15F3B}"/>
    <cellStyle name="20% - Accent2 16 6 4" xfId="7183" xr:uid="{DE37C245-F043-4C5A-AA2C-97A0301E2A1F}"/>
    <cellStyle name="20% - Accent2 16 6 4 2" xfId="7184" xr:uid="{FFE8A4D5-1989-4A5F-8227-5C348AB5B7FC}"/>
    <cellStyle name="20% - Accent2 16 6 5" xfId="7185" xr:uid="{8412B162-894D-40B0-B6E7-C52F4EFE1EF7}"/>
    <cellStyle name="20% - Accent2 16 7" xfId="7186" xr:uid="{53A8957E-D879-4C31-BA12-11DE5327E19A}"/>
    <cellStyle name="20% - Accent2 16 7 2" xfId="7187" xr:uid="{E8A29234-4222-4E17-8DC5-AAD287578E8C}"/>
    <cellStyle name="20% - Accent2 16 7 2 2" xfId="7188" xr:uid="{AA1B0A40-BC59-4973-9C4C-49CDC848B34E}"/>
    <cellStyle name="20% - Accent2 16 7 2 2 2" xfId="7189" xr:uid="{E7CEBD4D-2182-47FB-9260-CADE460E17D4}"/>
    <cellStyle name="20% - Accent2 16 7 2 3" xfId="7190" xr:uid="{64E7C5EA-711C-4E54-AE1E-576A250B42E7}"/>
    <cellStyle name="20% - Accent2 16 7 3" xfId="7191" xr:uid="{2730F421-BE0B-4390-9ADA-FE1A839F83AB}"/>
    <cellStyle name="20% - Accent2 16 7 3 2" xfId="7192" xr:uid="{03E3763A-F78A-4A68-9F9D-D5A64999DF6B}"/>
    <cellStyle name="20% - Accent2 16 7 4" xfId="7193" xr:uid="{EEFC2A70-DAB2-46DE-8C25-8310269E2E5D}"/>
    <cellStyle name="20% - Accent2 16 7 4 2" xfId="7194" xr:uid="{056F121C-1D9E-4A54-826E-ED6F0E09A5B4}"/>
    <cellStyle name="20% - Accent2 16 7 5" xfId="7195" xr:uid="{439F19FE-AA1A-43D8-9BDD-E213D2F75464}"/>
    <cellStyle name="20% - Accent2 16 8" xfId="7196" xr:uid="{FFAFCF49-9F1C-480C-860A-36EF92539244}"/>
    <cellStyle name="20% - Accent2 16 8 2" xfId="7197" xr:uid="{946E026E-D116-4365-BFAB-5B2FFAC7D280}"/>
    <cellStyle name="20% - Accent2 16 8 2 2" xfId="7198" xr:uid="{1252D9E0-6D11-4C7A-BA5D-06F4B460BF07}"/>
    <cellStyle name="20% - Accent2 16 8 2 2 2" xfId="7199" xr:uid="{D9E785E8-9552-4904-BBE1-AB565EE5EC25}"/>
    <cellStyle name="20% - Accent2 16 8 2 3" xfId="7200" xr:uid="{D32951DF-77EF-4E64-8F76-F0D9DD6DF13A}"/>
    <cellStyle name="20% - Accent2 16 8 3" xfId="7201" xr:uid="{D537805D-D000-4A60-BAEB-E7665569DCCB}"/>
    <cellStyle name="20% - Accent2 16 8 3 2" xfId="7202" xr:uid="{E28C9A78-C04E-4B31-9F10-5500DD160145}"/>
    <cellStyle name="20% - Accent2 16 8 4" xfId="7203" xr:uid="{33B3B27A-9FAD-47E0-8182-2397B87DE1D7}"/>
    <cellStyle name="20% - Accent2 16 8 4 2" xfId="7204" xr:uid="{97218229-9323-41D7-A315-BCDD7310165D}"/>
    <cellStyle name="20% - Accent2 16 8 5" xfId="7205" xr:uid="{346746E2-49CA-4A56-8451-D18349D8C477}"/>
    <cellStyle name="20% - Accent2 16 9" xfId="7206" xr:uid="{2B8098A6-1CE1-40D2-951D-07CAD76EF9B2}"/>
    <cellStyle name="20% - Accent2 16 9 2" xfId="7207" xr:uid="{43B614A2-F03D-4645-B400-F251CA113FE7}"/>
    <cellStyle name="20% - Accent2 16 9 2 2" xfId="7208" xr:uid="{F06493D9-C92B-4AFB-BCFB-A048AD71DDFE}"/>
    <cellStyle name="20% - Accent2 16 9 2 2 2" xfId="7209" xr:uid="{FEC1E6E1-9418-4EC5-B202-50F7E651FEF6}"/>
    <cellStyle name="20% - Accent2 16 9 2 3" xfId="7210" xr:uid="{CED1B325-4517-4E72-907C-F05D3849ACFE}"/>
    <cellStyle name="20% - Accent2 16 9 3" xfId="7211" xr:uid="{6507E089-119B-47F0-9930-167FC7CBD88E}"/>
    <cellStyle name="20% - Accent2 16 9 3 2" xfId="7212" xr:uid="{AE2D1179-365C-4F17-A83C-5817B4A1C563}"/>
    <cellStyle name="20% - Accent2 16 9 4" xfId="7213" xr:uid="{5DD5A0DC-BC86-40CB-83A2-51C03DA112AB}"/>
    <cellStyle name="20% - Accent2 16 9 4 2" xfId="7214" xr:uid="{9F426DA8-1786-4F02-9658-18173734DE5A}"/>
    <cellStyle name="20% - Accent2 16 9 5" xfId="7215" xr:uid="{33905CD4-F948-453B-B1C1-F34C9F16FC1F}"/>
    <cellStyle name="20% - Accent2 17" xfId="7216" xr:uid="{F48E5F68-9E06-4982-B29F-DD5FD3ACF84A}"/>
    <cellStyle name="20% - Accent2 17 10" xfId="7217" xr:uid="{2926DF04-6959-4A2C-9F5F-F9BAB637C2E5}"/>
    <cellStyle name="20% - Accent2 17 10 2" xfId="7218" xr:uid="{FB920269-EDA3-4C38-8E8B-E78E36D045C5}"/>
    <cellStyle name="20% - Accent2 17 10 2 2" xfId="7219" xr:uid="{263528E4-0CB6-4AAD-ABC3-83D89693D4EF}"/>
    <cellStyle name="20% - Accent2 17 10 2 2 2" xfId="7220" xr:uid="{CCAAA261-F0E8-4B1F-B298-86C833F089DB}"/>
    <cellStyle name="20% - Accent2 17 10 2 3" xfId="7221" xr:uid="{5897ED82-61C1-457E-AE15-26AFC867C1AF}"/>
    <cellStyle name="20% - Accent2 17 10 3" xfId="7222" xr:uid="{BE1783DD-60F5-4D75-BDD6-6E0D3142BA99}"/>
    <cellStyle name="20% - Accent2 17 10 3 2" xfId="7223" xr:uid="{1EC1D695-A64B-4902-9DF2-1B1C6BEC5D80}"/>
    <cellStyle name="20% - Accent2 17 10 4" xfId="7224" xr:uid="{D3DF6EE0-C9CB-4752-BA17-D667C14DF979}"/>
    <cellStyle name="20% - Accent2 17 10 4 2" xfId="7225" xr:uid="{B252A3BE-0EB4-4272-836B-E436A573C15A}"/>
    <cellStyle name="20% - Accent2 17 10 5" xfId="7226" xr:uid="{47950DF8-CFD1-4BF7-9768-719CA791DD80}"/>
    <cellStyle name="20% - Accent2 17 11" xfId="7227" xr:uid="{44D362F4-1A2E-4C0E-A97B-563CDA3A3590}"/>
    <cellStyle name="20% - Accent2 17 11 2" xfId="7228" xr:uid="{72500B91-39B5-41D1-9F75-DE7C46B2CE5D}"/>
    <cellStyle name="20% - Accent2 17 11 2 2" xfId="7229" xr:uid="{227C09FE-74B7-4A16-B1F6-4924DADF1167}"/>
    <cellStyle name="20% - Accent2 17 11 2 2 2" xfId="7230" xr:uid="{95BF4A82-D926-4D2D-B9B3-2D302D8AD0D6}"/>
    <cellStyle name="20% - Accent2 17 11 2 3" xfId="7231" xr:uid="{7AB50A44-32CB-4D89-B86C-DFA69225CC40}"/>
    <cellStyle name="20% - Accent2 17 11 3" xfId="7232" xr:uid="{E64EC10B-1F89-411A-A8F7-90956CA2D2BA}"/>
    <cellStyle name="20% - Accent2 17 11 3 2" xfId="7233" xr:uid="{690841C4-988E-4385-8FB6-0D83D102805A}"/>
    <cellStyle name="20% - Accent2 17 11 4" xfId="7234" xr:uid="{752831C8-39C6-4789-8CF4-E5E15E8DA923}"/>
    <cellStyle name="20% - Accent2 17 11 4 2" xfId="7235" xr:uid="{B1A5C89F-3CE6-4D35-BC9C-DCCB65FDD54A}"/>
    <cellStyle name="20% - Accent2 17 11 5" xfId="7236" xr:uid="{2E60E3AF-E95F-4371-BA60-A7BE108A2553}"/>
    <cellStyle name="20% - Accent2 17 12" xfId="7237" xr:uid="{6BC73F0F-B838-4C1D-9587-A4F351B9EACB}"/>
    <cellStyle name="20% - Accent2 17 12 2" xfId="7238" xr:uid="{C81CCB85-1587-46F7-B794-E18C5522BC1A}"/>
    <cellStyle name="20% - Accent2 17 12 2 2" xfId="7239" xr:uid="{692A0B20-BF58-448F-8852-06B5EBC4AF47}"/>
    <cellStyle name="20% - Accent2 17 12 2 2 2" xfId="7240" xr:uid="{421DB1B0-1A0C-4709-9C56-DAD2682BBB4D}"/>
    <cellStyle name="20% - Accent2 17 12 2 3" xfId="7241" xr:uid="{E51B88F8-7341-4798-A0DD-F758E09F3870}"/>
    <cellStyle name="20% - Accent2 17 12 3" xfId="7242" xr:uid="{0EC04D99-7D51-45EF-BF6C-EC4D963BE501}"/>
    <cellStyle name="20% - Accent2 17 12 3 2" xfId="7243" xr:uid="{21F6A505-D339-4233-A841-8BB040FF191B}"/>
    <cellStyle name="20% - Accent2 17 12 4" xfId="7244" xr:uid="{AADA497F-2207-46DC-850E-5864F11AFF97}"/>
    <cellStyle name="20% - Accent2 17 12 4 2" xfId="7245" xr:uid="{7699BAEE-91D5-4023-8462-C561F6F9E7E6}"/>
    <cellStyle name="20% - Accent2 17 12 5" xfId="7246" xr:uid="{7CB7E62D-06E1-4767-844D-79234942327F}"/>
    <cellStyle name="20% - Accent2 17 13" xfId="7247" xr:uid="{8E6DB507-7C8C-4487-BF8E-45E56B5D5CF1}"/>
    <cellStyle name="20% - Accent2 17 13 2" xfId="7248" xr:uid="{E964A3E6-9E7F-404F-B6C6-8DCE42EC4C9C}"/>
    <cellStyle name="20% - Accent2 17 13 2 2" xfId="7249" xr:uid="{6885EC48-9FC9-4A80-A61D-6DA0A0893DD4}"/>
    <cellStyle name="20% - Accent2 17 13 2 2 2" xfId="7250" xr:uid="{4753F83B-FE14-42BD-9A9A-E6DD67DC5016}"/>
    <cellStyle name="20% - Accent2 17 13 2 3" xfId="7251" xr:uid="{93D3004C-7C80-4273-AE88-80FEB90C160E}"/>
    <cellStyle name="20% - Accent2 17 13 3" xfId="7252" xr:uid="{25D827C0-D443-4A77-9487-F758DC4D9FEA}"/>
    <cellStyle name="20% - Accent2 17 13 3 2" xfId="7253" xr:uid="{0A20B610-7FC7-4362-B683-D54541FAB045}"/>
    <cellStyle name="20% - Accent2 17 13 4" xfId="7254" xr:uid="{B4743A03-B854-4779-8692-E55305EB58E0}"/>
    <cellStyle name="20% - Accent2 17 13 4 2" xfId="7255" xr:uid="{36BCAAE1-9552-4181-AE86-CB47B88FE8E3}"/>
    <cellStyle name="20% - Accent2 17 13 5" xfId="7256" xr:uid="{B9628D5D-35F2-4652-9894-BDE8A8A4E11D}"/>
    <cellStyle name="20% - Accent2 17 14" xfId="7257" xr:uid="{BE97FE14-E8EC-45EA-87BC-3C2C3CE0B720}"/>
    <cellStyle name="20% - Accent2 17 14 2" xfId="7258" xr:uid="{8A1526FD-326B-4025-87B3-D9E2DFD721B4}"/>
    <cellStyle name="20% - Accent2 17 14 2 2" xfId="7259" xr:uid="{021547FD-2496-4D9E-8212-4220D9CF58BE}"/>
    <cellStyle name="20% - Accent2 17 14 2 2 2" xfId="7260" xr:uid="{BF5734C7-C898-4B22-B62A-40A6A38B3DB4}"/>
    <cellStyle name="20% - Accent2 17 14 2 3" xfId="7261" xr:uid="{269F70FD-39CD-4C6F-B7F4-79B6E6639CCD}"/>
    <cellStyle name="20% - Accent2 17 14 3" xfId="7262" xr:uid="{F1843E78-5E3F-41CC-86E6-DDF47CD969B4}"/>
    <cellStyle name="20% - Accent2 17 14 3 2" xfId="7263" xr:uid="{63A3A271-F9AE-419C-B47C-B245C8E7FE09}"/>
    <cellStyle name="20% - Accent2 17 14 4" xfId="7264" xr:uid="{66200B7D-B093-4625-81B1-101D866B8F1A}"/>
    <cellStyle name="20% - Accent2 17 14 4 2" xfId="7265" xr:uid="{0602D009-3B1D-4385-B1C0-1C0193676E97}"/>
    <cellStyle name="20% - Accent2 17 14 5" xfId="7266" xr:uid="{097E650D-C677-4BB2-8A4C-F34C98AFF018}"/>
    <cellStyle name="20% - Accent2 17 15" xfId="7267" xr:uid="{33D106A1-2390-4262-BFE1-4A73D8F1D88C}"/>
    <cellStyle name="20% - Accent2 17 15 2" xfId="7268" xr:uid="{215DB10C-6B8D-4315-BE0C-1BA4E0DC5077}"/>
    <cellStyle name="20% - Accent2 17 15 2 2" xfId="7269" xr:uid="{03DC3EE3-6D61-4B57-9EAC-2A1B9C6C5041}"/>
    <cellStyle name="20% - Accent2 17 15 2 2 2" xfId="7270" xr:uid="{F4DDAF9F-2E22-4E0F-A1D4-A3F3A6F2C117}"/>
    <cellStyle name="20% - Accent2 17 15 2 3" xfId="7271" xr:uid="{1106304E-1CF2-4C29-8DED-0CDE3D90553F}"/>
    <cellStyle name="20% - Accent2 17 15 3" xfId="7272" xr:uid="{4AE057E9-0342-4911-9045-FA6DA8D04172}"/>
    <cellStyle name="20% - Accent2 17 15 3 2" xfId="7273" xr:uid="{30595820-50CF-48B1-B4DA-B98325C7C1C0}"/>
    <cellStyle name="20% - Accent2 17 15 4" xfId="7274" xr:uid="{D1DBBC55-01E5-4B4C-BC73-4A39E52D9ABE}"/>
    <cellStyle name="20% - Accent2 17 15 4 2" xfId="7275" xr:uid="{4168454A-4F26-4156-87F0-89F0C583306D}"/>
    <cellStyle name="20% - Accent2 17 15 5" xfId="7276" xr:uid="{EE86B3C2-3701-4C9D-BBFD-0C3ED11F9850}"/>
    <cellStyle name="20% - Accent2 17 16" xfId="7277" xr:uid="{B038F74B-4777-45BF-B0A1-5D7E6B2441F4}"/>
    <cellStyle name="20% - Accent2 17 16 2" xfId="7278" xr:uid="{9B07E176-8D6F-411E-BAB8-3DDF753C9C65}"/>
    <cellStyle name="20% - Accent2 17 16 2 2" xfId="7279" xr:uid="{34F53D26-E566-4AF8-8DCB-4197CA8EDB0C}"/>
    <cellStyle name="20% - Accent2 17 16 3" xfId="7280" xr:uid="{7D56755C-1772-49C8-A2DC-0DD8F2044279}"/>
    <cellStyle name="20% - Accent2 17 17" xfId="7281" xr:uid="{EA8DF6FA-D8E8-4D7C-8802-2E15F7AE9171}"/>
    <cellStyle name="20% - Accent2 17 17 2" xfId="7282" xr:uid="{06CA448E-DBCB-44BF-9CE2-99380CB16780}"/>
    <cellStyle name="20% - Accent2 17 18" xfId="7283" xr:uid="{061634C6-C5F2-4817-B788-73945C3F0365}"/>
    <cellStyle name="20% - Accent2 17 18 2" xfId="7284" xr:uid="{065FDDD3-33F1-40F9-B056-BD26DA2A3F5B}"/>
    <cellStyle name="20% - Accent2 17 19" xfId="7285" xr:uid="{097416B3-CB69-424D-8D01-B46FF6D9BACF}"/>
    <cellStyle name="20% - Accent2 17 2" xfId="7286" xr:uid="{2E868B63-0EF0-40DC-9B8A-5CD2D2002497}"/>
    <cellStyle name="20% - Accent2 17 2 2" xfId="7287" xr:uid="{60905D22-A12D-4792-954C-2702D0519FAD}"/>
    <cellStyle name="20% - Accent2 17 2 2 2" xfId="7288" xr:uid="{4132B80D-3A60-45BF-9D57-052973E4DAAB}"/>
    <cellStyle name="20% - Accent2 17 2 2 2 2" xfId="7289" xr:uid="{4F54C632-08D9-4575-B6CF-2CF716E4FE6B}"/>
    <cellStyle name="20% - Accent2 17 2 2 3" xfId="7290" xr:uid="{B2C73283-A7B3-4AA8-BA1F-F93A6A6D5574}"/>
    <cellStyle name="20% - Accent2 17 2 3" xfId="7291" xr:uid="{8F42A285-F5A8-40C7-8E8B-BF2639F1900A}"/>
    <cellStyle name="20% - Accent2 17 2 3 2" xfId="7292" xr:uid="{70036F71-5889-4E25-906D-4D4FE1829B31}"/>
    <cellStyle name="20% - Accent2 17 2 4" xfId="7293" xr:uid="{DE94EBE3-2E22-4D87-BE26-BE1D89616517}"/>
    <cellStyle name="20% - Accent2 17 2 4 2" xfId="7294" xr:uid="{960453B1-9960-44FB-BD1B-A63AB4EF09F9}"/>
    <cellStyle name="20% - Accent2 17 2 5" xfId="7295" xr:uid="{AC68AFF1-D066-4789-8ABA-1BBAA90ABDA2}"/>
    <cellStyle name="20% - Accent2 17 20" xfId="7296" xr:uid="{D14A8A46-31E2-4F04-8EDB-03666B17AA83}"/>
    <cellStyle name="20% - Accent2 17 21" xfId="7297" xr:uid="{F09ADF23-0892-48DB-9531-3722C057D7B5}"/>
    <cellStyle name="20% - Accent2 17 22" xfId="7298" xr:uid="{199D76CA-AE73-485B-8307-997D0E4966FB}"/>
    <cellStyle name="20% - Accent2 17 23" xfId="7299" xr:uid="{03CE6706-8408-40E4-9A19-C0F7D65A7CB0}"/>
    <cellStyle name="20% - Accent2 17 24" xfId="7300" xr:uid="{0EFDD7B5-27C5-45A1-B831-AB2D9A7341DF}"/>
    <cellStyle name="20% - Accent2 17 25" xfId="7301" xr:uid="{8E70D0B1-2D33-4DCF-AD7C-EA5BFB500B3F}"/>
    <cellStyle name="20% - Accent2 17 26" xfId="7302" xr:uid="{D46541AC-408E-4483-90D9-D7BB7CC1A7C7}"/>
    <cellStyle name="20% - Accent2 17 27" xfId="7303" xr:uid="{3983C802-0506-4F52-921F-0DF35DC95CDF}"/>
    <cellStyle name="20% - Accent2 17 28" xfId="7304" xr:uid="{002DBB37-2933-441C-AE7D-75F1FB845E6A}"/>
    <cellStyle name="20% - Accent2 17 29" xfId="7305" xr:uid="{439B7005-8518-4B7E-B8BC-6F63679659F8}"/>
    <cellStyle name="20% - Accent2 17 3" xfId="7306" xr:uid="{4C46CA95-FC2A-49D1-8B9A-06AB6676D507}"/>
    <cellStyle name="20% - Accent2 17 3 2" xfId="7307" xr:uid="{E309D1F1-E02A-48DF-8696-66541807177E}"/>
    <cellStyle name="20% - Accent2 17 3 2 2" xfId="7308" xr:uid="{5B7C283F-6637-4454-823D-F9C93ECC26AC}"/>
    <cellStyle name="20% - Accent2 17 3 2 2 2" xfId="7309" xr:uid="{7E659544-A484-4D64-A31D-07A51E430CB6}"/>
    <cellStyle name="20% - Accent2 17 3 2 3" xfId="7310" xr:uid="{0E998E4B-6125-4261-8B04-46ED172F435D}"/>
    <cellStyle name="20% - Accent2 17 3 3" xfId="7311" xr:uid="{81DE292C-E606-42A1-86B5-9AED77B0414D}"/>
    <cellStyle name="20% - Accent2 17 3 3 2" xfId="7312" xr:uid="{0EF0A397-308A-4509-BB07-7A2F4E838EEB}"/>
    <cellStyle name="20% - Accent2 17 3 4" xfId="7313" xr:uid="{935A5CC4-91A2-4E0D-AD40-DF8A491555AE}"/>
    <cellStyle name="20% - Accent2 17 3 4 2" xfId="7314" xr:uid="{CDA4AC37-DEDD-4326-9C15-88A33CCB87A1}"/>
    <cellStyle name="20% - Accent2 17 3 5" xfId="7315" xr:uid="{2F5EE22A-E81F-4E11-9BCC-5D01B6C89F2F}"/>
    <cellStyle name="20% - Accent2 17 4" xfId="7316" xr:uid="{0C068F86-B232-4401-957F-0509F5D69C89}"/>
    <cellStyle name="20% - Accent2 17 4 2" xfId="7317" xr:uid="{289B7C72-2124-4805-B008-68A1BAAA77DD}"/>
    <cellStyle name="20% - Accent2 17 4 2 2" xfId="7318" xr:uid="{A9E19112-4388-4E1E-B8F4-69F6613B24A9}"/>
    <cellStyle name="20% - Accent2 17 4 2 2 2" xfId="7319" xr:uid="{794BFE02-18A1-4C20-B7BB-C411E8DBD7F9}"/>
    <cellStyle name="20% - Accent2 17 4 2 3" xfId="7320" xr:uid="{3863BB86-1A12-499C-8F34-88F6AC687B1B}"/>
    <cellStyle name="20% - Accent2 17 4 3" xfId="7321" xr:uid="{AAFF025C-3AD7-4CC0-8BA6-58FEC0664868}"/>
    <cellStyle name="20% - Accent2 17 4 3 2" xfId="7322" xr:uid="{A0BB8CFF-C496-42E7-8F08-695D0C033BD6}"/>
    <cellStyle name="20% - Accent2 17 4 4" xfId="7323" xr:uid="{B422D13A-62D7-4E8D-A359-09451521649B}"/>
    <cellStyle name="20% - Accent2 17 4 4 2" xfId="7324" xr:uid="{0E80F4DD-3A55-408B-98C3-1A35FF3B4C25}"/>
    <cellStyle name="20% - Accent2 17 4 5" xfId="7325" xr:uid="{99BA755F-C966-4739-AB9B-13C5FCBDDDC0}"/>
    <cellStyle name="20% - Accent2 17 5" xfId="7326" xr:uid="{E4A42DF9-97EE-4D5F-BEBD-0A2097170FCE}"/>
    <cellStyle name="20% - Accent2 17 5 2" xfId="7327" xr:uid="{F60785EC-C819-4A92-816D-8C5AC74B8005}"/>
    <cellStyle name="20% - Accent2 17 5 2 2" xfId="7328" xr:uid="{1A914222-FEEB-4403-B178-11E06489F38B}"/>
    <cellStyle name="20% - Accent2 17 5 2 2 2" xfId="7329" xr:uid="{C72C470B-B8AC-42BD-8B35-C3F1CFCE288C}"/>
    <cellStyle name="20% - Accent2 17 5 2 3" xfId="7330" xr:uid="{9F7C03AB-3CB9-4216-92AE-7E279E259BCE}"/>
    <cellStyle name="20% - Accent2 17 5 3" xfId="7331" xr:uid="{C608E492-424D-4956-A240-56171370008D}"/>
    <cellStyle name="20% - Accent2 17 5 3 2" xfId="7332" xr:uid="{04FF8A2E-756A-4C96-A18C-27AF8ED5AFF7}"/>
    <cellStyle name="20% - Accent2 17 5 4" xfId="7333" xr:uid="{E18925AB-D649-4B6B-9A03-3318400806F9}"/>
    <cellStyle name="20% - Accent2 17 5 4 2" xfId="7334" xr:uid="{C4253F64-C5DB-4654-835E-9774B6A0D793}"/>
    <cellStyle name="20% - Accent2 17 5 5" xfId="7335" xr:uid="{EFA82803-91A5-49D9-8592-19ACE0AEEE7E}"/>
    <cellStyle name="20% - Accent2 17 6" xfId="7336" xr:uid="{966D912A-1475-487A-8D7D-A36E2C7956C6}"/>
    <cellStyle name="20% - Accent2 17 6 2" xfId="7337" xr:uid="{388DA9AA-D911-4FA6-92E9-691DAAEDF2EE}"/>
    <cellStyle name="20% - Accent2 17 6 2 2" xfId="7338" xr:uid="{8DBCEC89-31B2-42CE-AD48-223C37136026}"/>
    <cellStyle name="20% - Accent2 17 6 2 2 2" xfId="7339" xr:uid="{BAF86940-B7DB-475E-9F85-642033C58614}"/>
    <cellStyle name="20% - Accent2 17 6 2 3" xfId="7340" xr:uid="{DA05CF0F-6EA8-42DE-A473-195427721B97}"/>
    <cellStyle name="20% - Accent2 17 6 3" xfId="7341" xr:uid="{08FC6CC9-A15E-49BE-B257-100D38BAFA8A}"/>
    <cellStyle name="20% - Accent2 17 6 3 2" xfId="7342" xr:uid="{4287451A-6741-41E0-A37D-C12013F037E3}"/>
    <cellStyle name="20% - Accent2 17 6 4" xfId="7343" xr:uid="{EF095E1D-2080-41FD-9CE4-34F5665DD089}"/>
    <cellStyle name="20% - Accent2 17 6 4 2" xfId="7344" xr:uid="{ED36AF28-7324-47F2-A970-78C6C16735F4}"/>
    <cellStyle name="20% - Accent2 17 6 5" xfId="7345" xr:uid="{96845E18-5D38-49D0-B14B-CA9E871A4CE9}"/>
    <cellStyle name="20% - Accent2 17 7" xfId="7346" xr:uid="{571ABADC-7C0C-4C69-8685-BE1423CE6A18}"/>
    <cellStyle name="20% - Accent2 17 7 2" xfId="7347" xr:uid="{8864D7EE-8CD5-46C5-8346-EBA8FF137667}"/>
    <cellStyle name="20% - Accent2 17 7 2 2" xfId="7348" xr:uid="{71B1C6FB-8885-4B63-83C6-B13D00ACFCAE}"/>
    <cellStyle name="20% - Accent2 17 7 2 2 2" xfId="7349" xr:uid="{3B8136D3-4498-42C8-88F6-6664142C90B5}"/>
    <cellStyle name="20% - Accent2 17 7 2 3" xfId="7350" xr:uid="{3FFFFC77-D1FF-4141-AA75-1672AF5F48BD}"/>
    <cellStyle name="20% - Accent2 17 7 3" xfId="7351" xr:uid="{41573AE5-857E-452B-874A-2087F3DA5E70}"/>
    <cellStyle name="20% - Accent2 17 7 3 2" xfId="7352" xr:uid="{C5AD7602-7D77-4EA0-B6E5-18BD4149AC83}"/>
    <cellStyle name="20% - Accent2 17 7 4" xfId="7353" xr:uid="{391C7994-EC5A-412B-88AD-1949B6F3B64A}"/>
    <cellStyle name="20% - Accent2 17 7 4 2" xfId="7354" xr:uid="{822BB1CF-E0C8-4C33-B648-35C83F34AD7C}"/>
    <cellStyle name="20% - Accent2 17 7 5" xfId="7355" xr:uid="{6D0AEB7B-6C8D-435A-9650-71BDE0DA5F87}"/>
    <cellStyle name="20% - Accent2 17 8" xfId="7356" xr:uid="{BFB24ADA-DC5C-4346-9B16-A5DE18F42639}"/>
    <cellStyle name="20% - Accent2 17 8 2" xfId="7357" xr:uid="{75B6F750-10A1-489A-B860-BB745F8F3563}"/>
    <cellStyle name="20% - Accent2 17 8 2 2" xfId="7358" xr:uid="{49434E10-36DC-4F06-82E6-D4B393F15D19}"/>
    <cellStyle name="20% - Accent2 17 8 2 2 2" xfId="7359" xr:uid="{A55F9473-FD54-43AF-81D0-4375D0DAADA4}"/>
    <cellStyle name="20% - Accent2 17 8 2 3" xfId="7360" xr:uid="{7770CFC3-051F-4C43-9EF6-9BCE1A0FBD84}"/>
    <cellStyle name="20% - Accent2 17 8 3" xfId="7361" xr:uid="{F0871FC1-4522-41D4-80BD-936D4AAEC369}"/>
    <cellStyle name="20% - Accent2 17 8 3 2" xfId="7362" xr:uid="{DCB58886-58EA-45A0-8BB3-1BC455CDB138}"/>
    <cellStyle name="20% - Accent2 17 8 4" xfId="7363" xr:uid="{178DB0B1-CDAA-4FD7-AD72-1F2D75BAF116}"/>
    <cellStyle name="20% - Accent2 17 8 4 2" xfId="7364" xr:uid="{F970DB52-08DF-4111-91C9-428BD1D1ADCF}"/>
    <cellStyle name="20% - Accent2 17 8 5" xfId="7365" xr:uid="{FA9D3AFF-126F-4CEF-9715-16D0C140E60D}"/>
    <cellStyle name="20% - Accent2 17 9" xfId="7366" xr:uid="{CC52F715-1C32-4C6B-85C1-8491B515216F}"/>
    <cellStyle name="20% - Accent2 17 9 2" xfId="7367" xr:uid="{ECE44291-3064-40E2-A623-C74EB222C5C7}"/>
    <cellStyle name="20% - Accent2 17 9 2 2" xfId="7368" xr:uid="{0EDABA23-816C-409B-96E5-5E40FD1AA02B}"/>
    <cellStyle name="20% - Accent2 17 9 2 2 2" xfId="7369" xr:uid="{EFC47C2A-3098-4A10-97DF-5C0D07FD1D11}"/>
    <cellStyle name="20% - Accent2 17 9 2 3" xfId="7370" xr:uid="{F687256C-BB48-496A-BCEE-CD0136C6E595}"/>
    <cellStyle name="20% - Accent2 17 9 3" xfId="7371" xr:uid="{C624CC8F-B67C-4469-B573-09865946941E}"/>
    <cellStyle name="20% - Accent2 17 9 3 2" xfId="7372" xr:uid="{42E956D0-1749-4176-AFA9-04334358FCE1}"/>
    <cellStyle name="20% - Accent2 17 9 4" xfId="7373" xr:uid="{6362E610-53C4-49C8-9BDD-86013945BC45}"/>
    <cellStyle name="20% - Accent2 17 9 4 2" xfId="7374" xr:uid="{4F436E03-1A6B-42AF-8259-7EBE8C5DDBE1}"/>
    <cellStyle name="20% - Accent2 17 9 5" xfId="7375" xr:uid="{455E6BED-2755-4D3F-89D9-C6FC327AE4FA}"/>
    <cellStyle name="20% - Accent2 18" xfId="7376" xr:uid="{8845ABB1-E2DD-4A87-AAC0-2EEAA4B1C33A}"/>
    <cellStyle name="20% - Accent2 18 10" xfId="7377" xr:uid="{A43A1F6B-6CBE-42EE-ADA5-7562EB38D8E6}"/>
    <cellStyle name="20% - Accent2 18 10 2" xfId="7378" xr:uid="{EE32FDD2-737C-40BF-A740-E6477CFD46C0}"/>
    <cellStyle name="20% - Accent2 18 10 2 2" xfId="7379" xr:uid="{3A352DA7-9BF3-4588-82CA-E162FE243D32}"/>
    <cellStyle name="20% - Accent2 18 10 2 2 2" xfId="7380" xr:uid="{21184830-8B20-49E0-8147-61A2B15A6F91}"/>
    <cellStyle name="20% - Accent2 18 10 2 3" xfId="7381" xr:uid="{31CD1BB8-CE94-489E-A67A-07A7E779FFBC}"/>
    <cellStyle name="20% - Accent2 18 10 3" xfId="7382" xr:uid="{7C2B5B73-0891-4B36-844F-45ACF1791BB8}"/>
    <cellStyle name="20% - Accent2 18 10 3 2" xfId="7383" xr:uid="{7A45B440-A7EB-4E06-9F2E-CE5F22BE9D62}"/>
    <cellStyle name="20% - Accent2 18 10 4" xfId="7384" xr:uid="{C880B6D9-FB8C-45F8-87DC-949D677E25FC}"/>
    <cellStyle name="20% - Accent2 18 10 4 2" xfId="7385" xr:uid="{5CDB1426-A231-42BD-8ABB-61FB79CEAB35}"/>
    <cellStyle name="20% - Accent2 18 10 5" xfId="7386" xr:uid="{A1EE738A-45C2-4ED7-8121-8EADB18F9849}"/>
    <cellStyle name="20% - Accent2 18 11" xfId="7387" xr:uid="{916D45B3-FBBC-4152-917E-99894DACD88A}"/>
    <cellStyle name="20% - Accent2 18 11 2" xfId="7388" xr:uid="{5D26DE6B-7E48-436E-85AA-E83D138E1E83}"/>
    <cellStyle name="20% - Accent2 18 11 2 2" xfId="7389" xr:uid="{96F6E28A-E9C7-4B27-BAA9-07C2AEC25E0D}"/>
    <cellStyle name="20% - Accent2 18 11 2 2 2" xfId="7390" xr:uid="{1D2125FC-1519-4456-9098-F53CCF669B78}"/>
    <cellStyle name="20% - Accent2 18 11 2 3" xfId="7391" xr:uid="{ACAFADED-30F8-4EA5-80EA-F3A92C3AF03C}"/>
    <cellStyle name="20% - Accent2 18 11 3" xfId="7392" xr:uid="{EDB5033E-5A5E-4B64-96C5-DF9EC78A2230}"/>
    <cellStyle name="20% - Accent2 18 11 3 2" xfId="7393" xr:uid="{CC3C59EC-7018-4753-9830-135FFB018798}"/>
    <cellStyle name="20% - Accent2 18 11 4" xfId="7394" xr:uid="{9B8086F8-B91A-42BB-B304-996FC7AA6568}"/>
    <cellStyle name="20% - Accent2 18 11 4 2" xfId="7395" xr:uid="{B0F7E250-5969-4E4E-BF8E-E5E676B05C54}"/>
    <cellStyle name="20% - Accent2 18 11 5" xfId="7396" xr:uid="{4086089B-F65B-4553-BA33-61C0B8BC4DA2}"/>
    <cellStyle name="20% - Accent2 18 12" xfId="7397" xr:uid="{BD9F0752-2E73-4E87-9299-F7C4177E7A13}"/>
    <cellStyle name="20% - Accent2 18 12 2" xfId="7398" xr:uid="{39FDA099-0E55-4BEE-AEE7-44D1F71DFE2F}"/>
    <cellStyle name="20% - Accent2 18 12 2 2" xfId="7399" xr:uid="{E64BD41F-7B6F-4854-997B-B876A2F3AD96}"/>
    <cellStyle name="20% - Accent2 18 12 2 2 2" xfId="7400" xr:uid="{3C09F72A-2D2C-4DA2-9ADB-59D79F72D920}"/>
    <cellStyle name="20% - Accent2 18 12 2 3" xfId="7401" xr:uid="{0990DE22-7F29-4C96-B8A1-05DDBA9CB31A}"/>
    <cellStyle name="20% - Accent2 18 12 3" xfId="7402" xr:uid="{A65C2F83-7FD6-4414-8FCB-92DEED23DA0D}"/>
    <cellStyle name="20% - Accent2 18 12 3 2" xfId="7403" xr:uid="{59EC2A78-ED03-46C6-9EA4-35267DA8485C}"/>
    <cellStyle name="20% - Accent2 18 12 4" xfId="7404" xr:uid="{DAB53A1B-6EA1-4676-9818-331E626384A2}"/>
    <cellStyle name="20% - Accent2 18 12 4 2" xfId="7405" xr:uid="{914DC90F-4ECE-416C-860A-9B37AACC5E05}"/>
    <cellStyle name="20% - Accent2 18 12 5" xfId="7406" xr:uid="{EEE7252E-3528-45D6-97C2-7D6F851C0FB4}"/>
    <cellStyle name="20% - Accent2 18 13" xfId="7407" xr:uid="{087A0672-0F02-4C62-958A-F8F4366B51F2}"/>
    <cellStyle name="20% - Accent2 18 13 2" xfId="7408" xr:uid="{87E53DC6-B1A1-46C3-B558-FBCC76DA50DE}"/>
    <cellStyle name="20% - Accent2 18 13 2 2" xfId="7409" xr:uid="{1A107E64-EBB4-4AB5-8F06-C31A698A7C5D}"/>
    <cellStyle name="20% - Accent2 18 13 2 2 2" xfId="7410" xr:uid="{8C5827E2-F9AB-4D50-A456-68B33E2086F1}"/>
    <cellStyle name="20% - Accent2 18 13 2 3" xfId="7411" xr:uid="{78B87C4E-45EC-4B56-9A2B-6B2422192D2C}"/>
    <cellStyle name="20% - Accent2 18 13 3" xfId="7412" xr:uid="{67254192-C60D-4401-A782-5F07FB64B903}"/>
    <cellStyle name="20% - Accent2 18 13 3 2" xfId="7413" xr:uid="{1B8221AB-C1C2-4CA6-965D-5824E291AAE4}"/>
    <cellStyle name="20% - Accent2 18 13 4" xfId="7414" xr:uid="{23FC3B26-FA89-427B-9FC2-159AB8009108}"/>
    <cellStyle name="20% - Accent2 18 13 4 2" xfId="7415" xr:uid="{7174B771-1867-4DEA-A4BE-A15B32A5608C}"/>
    <cellStyle name="20% - Accent2 18 13 5" xfId="7416" xr:uid="{26CD87F9-C6C3-4654-BDE3-E02FE6704CEF}"/>
    <cellStyle name="20% - Accent2 18 14" xfId="7417" xr:uid="{E2F664AC-8BD5-4647-9B78-97D1729B2274}"/>
    <cellStyle name="20% - Accent2 18 14 2" xfId="7418" xr:uid="{0CFBF4C6-389A-434A-9801-92C96E0163F2}"/>
    <cellStyle name="20% - Accent2 18 14 2 2" xfId="7419" xr:uid="{991A7AE8-587C-4834-B659-D01086FF339C}"/>
    <cellStyle name="20% - Accent2 18 14 2 2 2" xfId="7420" xr:uid="{70EF50A3-49CE-4B88-8878-76633B387455}"/>
    <cellStyle name="20% - Accent2 18 14 2 3" xfId="7421" xr:uid="{F9E9024E-2172-426E-8449-CFF15B08DB62}"/>
    <cellStyle name="20% - Accent2 18 14 3" xfId="7422" xr:uid="{5F1AB1C6-59FD-43A0-B3F0-62EB9C1BA149}"/>
    <cellStyle name="20% - Accent2 18 14 3 2" xfId="7423" xr:uid="{A13A99F9-765E-4918-AA29-F6262101B18F}"/>
    <cellStyle name="20% - Accent2 18 14 4" xfId="7424" xr:uid="{B9DBC895-628D-4317-B68E-F1D3344534D9}"/>
    <cellStyle name="20% - Accent2 18 14 4 2" xfId="7425" xr:uid="{E24E4360-51EF-4E9C-AC4F-E465CC9EC310}"/>
    <cellStyle name="20% - Accent2 18 14 5" xfId="7426" xr:uid="{EC061571-E264-4107-BC10-5A27864F3FB5}"/>
    <cellStyle name="20% - Accent2 18 15" xfId="7427" xr:uid="{607CF135-C82F-41DF-9D65-8CD5D1ECA5ED}"/>
    <cellStyle name="20% - Accent2 18 15 2" xfId="7428" xr:uid="{AD514267-B9E6-4710-A114-C9469057CBA7}"/>
    <cellStyle name="20% - Accent2 18 15 2 2" xfId="7429" xr:uid="{EEA21E42-05AE-4E39-9073-1213835B57B9}"/>
    <cellStyle name="20% - Accent2 18 15 2 2 2" xfId="7430" xr:uid="{172BE048-4F9B-4FDB-B85C-0E267FCB4AF6}"/>
    <cellStyle name="20% - Accent2 18 15 2 3" xfId="7431" xr:uid="{64F3B872-5620-4AC0-9CFC-A4FE05254383}"/>
    <cellStyle name="20% - Accent2 18 15 3" xfId="7432" xr:uid="{EF89D6AE-5858-4C7A-87B5-EC60E3C5D360}"/>
    <cellStyle name="20% - Accent2 18 15 3 2" xfId="7433" xr:uid="{B221EECA-A344-464A-A0E0-F326D4DF1B8F}"/>
    <cellStyle name="20% - Accent2 18 15 4" xfId="7434" xr:uid="{16593128-6814-4A0E-9A81-CA9E091787B3}"/>
    <cellStyle name="20% - Accent2 18 15 4 2" xfId="7435" xr:uid="{2D2EFE91-A3C9-4842-AD38-EE1849550FD1}"/>
    <cellStyle name="20% - Accent2 18 15 5" xfId="7436" xr:uid="{ACB53205-17D3-4CD7-AD02-E96E1E26C5A8}"/>
    <cellStyle name="20% - Accent2 18 16" xfId="7437" xr:uid="{549F0AB8-5758-40AF-8B6F-3B4F31016636}"/>
    <cellStyle name="20% - Accent2 18 16 2" xfId="7438" xr:uid="{0C67CF58-0E1D-4225-9AF4-E5F19B8CE6FC}"/>
    <cellStyle name="20% - Accent2 18 16 2 2" xfId="7439" xr:uid="{FF77A3B8-37F1-4A41-96D4-C051A417902B}"/>
    <cellStyle name="20% - Accent2 18 16 3" xfId="7440" xr:uid="{1573A436-5385-43F9-9521-1AC2E94AA441}"/>
    <cellStyle name="20% - Accent2 18 17" xfId="7441" xr:uid="{8C52A19A-D92E-4856-B4CA-5C30EF8048ED}"/>
    <cellStyle name="20% - Accent2 18 17 2" xfId="7442" xr:uid="{95D67996-8431-448D-A23A-56D9E5C3DD68}"/>
    <cellStyle name="20% - Accent2 18 18" xfId="7443" xr:uid="{0A27714B-2224-4104-8855-094EA6F5DE9F}"/>
    <cellStyle name="20% - Accent2 18 18 2" xfId="7444" xr:uid="{02501BFD-13E1-4800-9451-BD035B955A77}"/>
    <cellStyle name="20% - Accent2 18 19" xfId="7445" xr:uid="{872AB521-9A70-49C2-AB3C-07BF26F5C513}"/>
    <cellStyle name="20% - Accent2 18 2" xfId="7446" xr:uid="{F3612299-2691-4D17-B322-66A21B2FC041}"/>
    <cellStyle name="20% - Accent2 18 2 2" xfId="7447" xr:uid="{DA31AA20-23D8-4864-96CF-98749EE60DBC}"/>
    <cellStyle name="20% - Accent2 18 2 2 2" xfId="7448" xr:uid="{05BE3DB2-A347-48CE-8CF3-DF85EAFBD104}"/>
    <cellStyle name="20% - Accent2 18 2 2 2 2" xfId="7449" xr:uid="{FC1BB03A-6F9D-4A29-8E18-89E0E969EE5B}"/>
    <cellStyle name="20% - Accent2 18 2 2 3" xfId="7450" xr:uid="{502B55AA-D404-4AC6-AA40-6D179215EBC6}"/>
    <cellStyle name="20% - Accent2 18 2 3" xfId="7451" xr:uid="{A0489CD9-EC3E-420C-9A3B-BE0EF213C9A7}"/>
    <cellStyle name="20% - Accent2 18 2 3 2" xfId="7452" xr:uid="{CD77BDFA-DEFE-41E6-B21C-93AA1D750233}"/>
    <cellStyle name="20% - Accent2 18 2 4" xfId="7453" xr:uid="{D493A40A-6852-4F7F-A942-B28EDD0CB63C}"/>
    <cellStyle name="20% - Accent2 18 2 4 2" xfId="7454" xr:uid="{4925A9B5-4711-4169-8390-E4013F7828BC}"/>
    <cellStyle name="20% - Accent2 18 2 5" xfId="7455" xr:uid="{7CC3D540-62CC-4ECA-B3A5-733579601C8C}"/>
    <cellStyle name="20% - Accent2 18 20" xfId="7456" xr:uid="{5495A08C-3C5A-43AD-9D62-0095978CBC7D}"/>
    <cellStyle name="20% - Accent2 18 21" xfId="7457" xr:uid="{ED722B44-FEA2-4A1B-A7E9-68A8CE326688}"/>
    <cellStyle name="20% - Accent2 18 22" xfId="7458" xr:uid="{FD6C0521-EEE7-4F36-9A72-4F1A823D3144}"/>
    <cellStyle name="20% - Accent2 18 23" xfId="7459" xr:uid="{11295177-2B79-408A-9E61-1648F866F15C}"/>
    <cellStyle name="20% - Accent2 18 24" xfId="7460" xr:uid="{F6081823-0577-45D3-9E01-01CC750FD11F}"/>
    <cellStyle name="20% - Accent2 18 25" xfId="7461" xr:uid="{A1804283-080F-43CD-AD4B-40F6D89D391C}"/>
    <cellStyle name="20% - Accent2 18 26" xfId="7462" xr:uid="{9937232B-6812-4673-957E-9FDED7C17DBF}"/>
    <cellStyle name="20% - Accent2 18 27" xfId="7463" xr:uid="{0609871B-B8BA-48D5-ACC0-F9A0DB73DD50}"/>
    <cellStyle name="20% - Accent2 18 28" xfId="7464" xr:uid="{17A35AE4-018F-4012-99D3-CE67B5AD072C}"/>
    <cellStyle name="20% - Accent2 18 29" xfId="7465" xr:uid="{294E81D1-CA08-4011-953A-187F0BAE32FB}"/>
    <cellStyle name="20% - Accent2 18 3" xfId="7466" xr:uid="{1843B62B-D66E-458D-84E3-8121D15C7B7F}"/>
    <cellStyle name="20% - Accent2 18 3 2" xfId="7467" xr:uid="{5354BB53-5186-46CB-85DE-FFABCAD38778}"/>
    <cellStyle name="20% - Accent2 18 3 2 2" xfId="7468" xr:uid="{E7BFDEBD-14DD-4B57-8675-CF35DADD0A45}"/>
    <cellStyle name="20% - Accent2 18 3 2 2 2" xfId="7469" xr:uid="{749E1F56-31D6-4604-B0E7-DAB60DF2C7C2}"/>
    <cellStyle name="20% - Accent2 18 3 2 3" xfId="7470" xr:uid="{0CFA6C27-23B4-4CE0-8751-5E64860271D7}"/>
    <cellStyle name="20% - Accent2 18 3 3" xfId="7471" xr:uid="{392BAA14-E948-45A2-AAC4-6918D483A903}"/>
    <cellStyle name="20% - Accent2 18 3 3 2" xfId="7472" xr:uid="{E595F0EB-9733-4895-B586-00FF81315A16}"/>
    <cellStyle name="20% - Accent2 18 3 4" xfId="7473" xr:uid="{4101A6EC-47D7-48B7-AC89-AEEE740932B7}"/>
    <cellStyle name="20% - Accent2 18 3 4 2" xfId="7474" xr:uid="{6624FB09-F94C-4E3B-B0C6-512AD3DCDD2F}"/>
    <cellStyle name="20% - Accent2 18 3 5" xfId="7475" xr:uid="{963D3B92-FA7F-497C-A5C6-C8D23D918597}"/>
    <cellStyle name="20% - Accent2 18 4" xfId="7476" xr:uid="{783E38CE-C2EC-438E-9787-9A72286C6A65}"/>
    <cellStyle name="20% - Accent2 18 4 2" xfId="7477" xr:uid="{26989FE2-3CA9-43B8-9E44-E73ACF1D85CC}"/>
    <cellStyle name="20% - Accent2 18 4 2 2" xfId="7478" xr:uid="{131C49AA-1566-4E33-AFCE-9FAD7459209E}"/>
    <cellStyle name="20% - Accent2 18 4 2 2 2" xfId="7479" xr:uid="{50ED91D2-608F-45CD-B9C4-64CDF7427B1D}"/>
    <cellStyle name="20% - Accent2 18 4 2 3" xfId="7480" xr:uid="{A5FAADBD-81EF-485E-BA8E-3FDB117FF7DD}"/>
    <cellStyle name="20% - Accent2 18 4 3" xfId="7481" xr:uid="{223581F6-F45E-44C8-875A-3673401B59D0}"/>
    <cellStyle name="20% - Accent2 18 4 3 2" xfId="7482" xr:uid="{E81A6DA3-DBBD-45DE-8E18-468C546204F2}"/>
    <cellStyle name="20% - Accent2 18 4 4" xfId="7483" xr:uid="{18EE26AB-1D8F-4988-83CD-B335A2357258}"/>
    <cellStyle name="20% - Accent2 18 4 4 2" xfId="7484" xr:uid="{263C192C-5F9A-4A52-AD28-74BEF9B6DC09}"/>
    <cellStyle name="20% - Accent2 18 4 5" xfId="7485" xr:uid="{B6266F5C-93CB-44AF-8023-12ACDEDF656B}"/>
    <cellStyle name="20% - Accent2 18 5" xfId="7486" xr:uid="{E2F81E74-D751-430F-996D-0E387AC9FFAC}"/>
    <cellStyle name="20% - Accent2 18 5 2" xfId="7487" xr:uid="{E50FAF9A-7D07-4045-9ADF-CB99240595D6}"/>
    <cellStyle name="20% - Accent2 18 5 2 2" xfId="7488" xr:uid="{1FAA34D3-31FA-4C6D-A3A3-72DCC990846B}"/>
    <cellStyle name="20% - Accent2 18 5 2 2 2" xfId="7489" xr:uid="{D8D060BB-F843-4C52-88B4-540078735CD5}"/>
    <cellStyle name="20% - Accent2 18 5 2 3" xfId="7490" xr:uid="{BF9C82A7-8D83-4D15-977D-27F49BC71CE5}"/>
    <cellStyle name="20% - Accent2 18 5 3" xfId="7491" xr:uid="{C9581E5E-CD06-4BF0-B840-6A4F71E76920}"/>
    <cellStyle name="20% - Accent2 18 5 3 2" xfId="7492" xr:uid="{7AD16083-3756-4997-8C29-390DEB563C8F}"/>
    <cellStyle name="20% - Accent2 18 5 4" xfId="7493" xr:uid="{489E1580-F13E-4576-9D8D-434BCCA3FC93}"/>
    <cellStyle name="20% - Accent2 18 5 4 2" xfId="7494" xr:uid="{A9BD73F9-939D-4E38-9E98-FC3034889E64}"/>
    <cellStyle name="20% - Accent2 18 5 5" xfId="7495" xr:uid="{BB4DB359-59B1-47EF-8790-ECA8FE72D3B8}"/>
    <cellStyle name="20% - Accent2 18 6" xfId="7496" xr:uid="{0159C19A-0A46-4A7F-AC8E-1E87CAA0818F}"/>
    <cellStyle name="20% - Accent2 18 6 2" xfId="7497" xr:uid="{9F62265B-5A41-4C57-9F07-90CE87A86D5C}"/>
    <cellStyle name="20% - Accent2 18 6 2 2" xfId="7498" xr:uid="{0426D56D-94CB-4A77-9406-4BAE5C83FDB3}"/>
    <cellStyle name="20% - Accent2 18 6 2 2 2" xfId="7499" xr:uid="{D964AB2B-3D7F-4788-BEEE-0508A90EDA6A}"/>
    <cellStyle name="20% - Accent2 18 6 2 3" xfId="7500" xr:uid="{B94C4BFD-0792-492D-B55C-F18B9ACB3CCD}"/>
    <cellStyle name="20% - Accent2 18 6 3" xfId="7501" xr:uid="{77312F78-312A-444E-946C-8F9B1485047E}"/>
    <cellStyle name="20% - Accent2 18 6 3 2" xfId="7502" xr:uid="{C40F1B24-2833-41B1-9A8C-45881D055C29}"/>
    <cellStyle name="20% - Accent2 18 6 4" xfId="7503" xr:uid="{5512CB45-E77A-49BC-9F1B-5CEE8F9B178E}"/>
    <cellStyle name="20% - Accent2 18 6 4 2" xfId="7504" xr:uid="{D31101AD-59F8-4258-8912-237C5746896E}"/>
    <cellStyle name="20% - Accent2 18 6 5" xfId="7505" xr:uid="{F08197CB-D182-4FC2-9E8D-8BDCD5B103FE}"/>
    <cellStyle name="20% - Accent2 18 7" xfId="7506" xr:uid="{6A2F37CC-54F6-4F29-99DA-34EAEF946E6D}"/>
    <cellStyle name="20% - Accent2 18 7 2" xfId="7507" xr:uid="{93E41FF3-5BA6-4020-B4A6-0D3996034379}"/>
    <cellStyle name="20% - Accent2 18 7 2 2" xfId="7508" xr:uid="{1E9952D8-2E45-4E1E-90BA-6BC6291E141B}"/>
    <cellStyle name="20% - Accent2 18 7 2 2 2" xfId="7509" xr:uid="{B4B1972D-A4FD-4385-A9D8-1BAB950C71ED}"/>
    <cellStyle name="20% - Accent2 18 7 2 3" xfId="7510" xr:uid="{2B1935DA-87A5-45DD-A71C-DFC8BBAF614A}"/>
    <cellStyle name="20% - Accent2 18 7 3" xfId="7511" xr:uid="{39AD5613-9035-47F8-B373-E0FEA6A62384}"/>
    <cellStyle name="20% - Accent2 18 7 3 2" xfId="7512" xr:uid="{A44F9CDE-D30E-472C-9B33-2E4AD5B3D156}"/>
    <cellStyle name="20% - Accent2 18 7 4" xfId="7513" xr:uid="{94E758FA-1BC4-464F-9A34-C48A67CA36EA}"/>
    <cellStyle name="20% - Accent2 18 7 4 2" xfId="7514" xr:uid="{D7E40D5F-DA9E-49C0-92D8-48FB5DB0FA8D}"/>
    <cellStyle name="20% - Accent2 18 7 5" xfId="7515" xr:uid="{60AA12E2-6FA2-4C9C-B188-E0FCD61A93C2}"/>
    <cellStyle name="20% - Accent2 18 8" xfId="7516" xr:uid="{4BB0E06B-DBA1-49DA-96EB-2F9A1EBB5097}"/>
    <cellStyle name="20% - Accent2 18 8 2" xfId="7517" xr:uid="{5816E08A-211B-4BE5-96DA-29233C0754DF}"/>
    <cellStyle name="20% - Accent2 18 8 2 2" xfId="7518" xr:uid="{ABE43835-212B-4D88-9A2A-270362655BDA}"/>
    <cellStyle name="20% - Accent2 18 8 2 2 2" xfId="7519" xr:uid="{FD5F29F7-14D5-4E93-B127-1A58AA94C6CD}"/>
    <cellStyle name="20% - Accent2 18 8 2 3" xfId="7520" xr:uid="{F69F04C1-E41F-427E-B69F-24348486087D}"/>
    <cellStyle name="20% - Accent2 18 8 3" xfId="7521" xr:uid="{04D3D65C-19C6-4B77-B006-82AAEC76FCEC}"/>
    <cellStyle name="20% - Accent2 18 8 3 2" xfId="7522" xr:uid="{776B1035-1E26-420D-94E9-196F869BE779}"/>
    <cellStyle name="20% - Accent2 18 8 4" xfId="7523" xr:uid="{2A5FB281-9101-428A-9DEE-C92560ACC9F7}"/>
    <cellStyle name="20% - Accent2 18 8 4 2" xfId="7524" xr:uid="{2A093A46-447C-447E-ACE0-7A7E3C36C16E}"/>
    <cellStyle name="20% - Accent2 18 8 5" xfId="7525" xr:uid="{A2AE4CAE-5FCC-4371-9A1F-368FE844BD6C}"/>
    <cellStyle name="20% - Accent2 18 9" xfId="7526" xr:uid="{D7D85E3D-86F6-4DF4-9CD7-17DBD72BDE65}"/>
    <cellStyle name="20% - Accent2 18 9 2" xfId="7527" xr:uid="{24BED37D-23C8-48AA-A877-F35BA880BDC8}"/>
    <cellStyle name="20% - Accent2 18 9 2 2" xfId="7528" xr:uid="{ED528A1A-44F9-4854-8A10-0193E268A2A2}"/>
    <cellStyle name="20% - Accent2 18 9 2 2 2" xfId="7529" xr:uid="{2ED1F129-3534-4A5E-8602-F4AD3C0F287E}"/>
    <cellStyle name="20% - Accent2 18 9 2 3" xfId="7530" xr:uid="{35870934-FB80-458F-8607-BA1ADBCF794A}"/>
    <cellStyle name="20% - Accent2 18 9 3" xfId="7531" xr:uid="{E77A36BC-9CF6-4A1D-850D-48A79157179C}"/>
    <cellStyle name="20% - Accent2 18 9 3 2" xfId="7532" xr:uid="{3F34F9E2-F5C5-4009-B52A-0ADF059C42CB}"/>
    <cellStyle name="20% - Accent2 18 9 4" xfId="7533" xr:uid="{457AFB54-24F3-4D29-A311-8F1086C2253C}"/>
    <cellStyle name="20% - Accent2 18 9 4 2" xfId="7534" xr:uid="{1209A560-B85B-43C5-AEBB-F2378592AB48}"/>
    <cellStyle name="20% - Accent2 18 9 5" xfId="7535" xr:uid="{F93A3788-14D2-461B-A6E0-ECA3B23724CE}"/>
    <cellStyle name="20% - Accent2 19" xfId="7536" xr:uid="{7DBE4006-FFF4-433D-AA69-693E980A1480}"/>
    <cellStyle name="20% - Accent2 19 10" xfId="7537" xr:uid="{A3E2099A-60D1-4AA7-87A0-DD5711EA5FFD}"/>
    <cellStyle name="20% - Accent2 19 10 2" xfId="7538" xr:uid="{CCE84342-A283-45C8-9F69-0655D258AAEB}"/>
    <cellStyle name="20% - Accent2 19 10 2 2" xfId="7539" xr:uid="{D6AF4AE4-E341-471A-87E0-7C18423412DF}"/>
    <cellStyle name="20% - Accent2 19 10 2 2 2" xfId="7540" xr:uid="{55002796-A951-4CC5-8591-51E087A3A937}"/>
    <cellStyle name="20% - Accent2 19 10 2 3" xfId="7541" xr:uid="{3EFEEFCE-26BE-4AF0-9894-EBCFE786E668}"/>
    <cellStyle name="20% - Accent2 19 10 3" xfId="7542" xr:uid="{2A34B854-7CD2-4E96-9312-0D6F579D454D}"/>
    <cellStyle name="20% - Accent2 19 10 3 2" xfId="7543" xr:uid="{0F524332-DD1C-4D9C-9FC0-DD6967829322}"/>
    <cellStyle name="20% - Accent2 19 10 4" xfId="7544" xr:uid="{50610CDC-349A-491A-BCEB-3F2A43626215}"/>
    <cellStyle name="20% - Accent2 19 10 4 2" xfId="7545" xr:uid="{F0DF644A-49BC-4053-A8A4-AAE90E400519}"/>
    <cellStyle name="20% - Accent2 19 10 5" xfId="7546" xr:uid="{0B018C69-7C4A-434A-ACCB-D232F811D499}"/>
    <cellStyle name="20% - Accent2 19 11" xfId="7547" xr:uid="{0777209B-789D-4CCE-A7AE-77D82974D21F}"/>
    <cellStyle name="20% - Accent2 19 11 2" xfId="7548" xr:uid="{57C9980D-87A3-431A-85BC-A2471CB2B32D}"/>
    <cellStyle name="20% - Accent2 19 11 2 2" xfId="7549" xr:uid="{49B71644-989A-4069-B42C-8644F424D94B}"/>
    <cellStyle name="20% - Accent2 19 11 2 2 2" xfId="7550" xr:uid="{B10E5B2E-0318-41C2-9A80-5A1D98F91659}"/>
    <cellStyle name="20% - Accent2 19 11 2 3" xfId="7551" xr:uid="{E86E85A0-68B0-4AB8-9657-A3A9787E96C2}"/>
    <cellStyle name="20% - Accent2 19 11 3" xfId="7552" xr:uid="{C10A9EA2-0B2C-4625-9CBE-08CA5496551E}"/>
    <cellStyle name="20% - Accent2 19 11 3 2" xfId="7553" xr:uid="{129B7CD7-ABD7-474B-9F21-9EFEEB3AD3E5}"/>
    <cellStyle name="20% - Accent2 19 11 4" xfId="7554" xr:uid="{1C8505E1-35F7-458F-9B6F-07731AD2DFD0}"/>
    <cellStyle name="20% - Accent2 19 11 4 2" xfId="7555" xr:uid="{9BD0DAD7-9CBE-422B-8C7F-5F64A4AD9DD5}"/>
    <cellStyle name="20% - Accent2 19 11 5" xfId="7556" xr:uid="{B3FCEAD7-8FF9-43F6-A00F-72AC5E93714C}"/>
    <cellStyle name="20% - Accent2 19 12" xfId="7557" xr:uid="{BF3D6FEA-316F-460D-BF67-BD6B05EE1677}"/>
    <cellStyle name="20% - Accent2 19 12 2" xfId="7558" xr:uid="{E076D011-6EDF-409D-9A10-DA5867CEA59A}"/>
    <cellStyle name="20% - Accent2 19 12 2 2" xfId="7559" xr:uid="{29D7CC0B-9702-4084-83CC-0318254610A0}"/>
    <cellStyle name="20% - Accent2 19 12 2 2 2" xfId="7560" xr:uid="{2FBBBC29-DD00-44E2-A3E1-14DF904E31C1}"/>
    <cellStyle name="20% - Accent2 19 12 2 3" xfId="7561" xr:uid="{ACA39F0F-8573-4F23-BEEC-DA1BACA8D96D}"/>
    <cellStyle name="20% - Accent2 19 12 3" xfId="7562" xr:uid="{25E3BF61-98B7-4711-B1E6-F80DADAF8999}"/>
    <cellStyle name="20% - Accent2 19 12 3 2" xfId="7563" xr:uid="{597D482E-A4DE-4704-BE07-C7A0387AA40D}"/>
    <cellStyle name="20% - Accent2 19 12 4" xfId="7564" xr:uid="{7470F833-5AAC-443D-94C2-EA651613C793}"/>
    <cellStyle name="20% - Accent2 19 12 4 2" xfId="7565" xr:uid="{01AC4D1E-AE09-4AFB-947E-A407F3856896}"/>
    <cellStyle name="20% - Accent2 19 12 5" xfId="7566" xr:uid="{6A691AFD-14DF-4492-8E0F-841F7D78BC03}"/>
    <cellStyle name="20% - Accent2 19 13" xfId="7567" xr:uid="{81DDC4C3-76CA-4D5F-8A3E-7B7F89AAB4ED}"/>
    <cellStyle name="20% - Accent2 19 13 2" xfId="7568" xr:uid="{A9D2CE49-F89F-4ABA-8D0F-CDD6F19FC879}"/>
    <cellStyle name="20% - Accent2 19 13 2 2" xfId="7569" xr:uid="{099C4ABD-0277-4093-98CA-5A413E38B7ED}"/>
    <cellStyle name="20% - Accent2 19 13 2 2 2" xfId="7570" xr:uid="{23CB02CD-F428-4DC2-8959-60B509ED4B11}"/>
    <cellStyle name="20% - Accent2 19 13 2 3" xfId="7571" xr:uid="{A397EEFD-6AF4-406B-A645-3A31CDEAFFCB}"/>
    <cellStyle name="20% - Accent2 19 13 3" xfId="7572" xr:uid="{E619B53C-3A39-4202-916B-E7B26806AA72}"/>
    <cellStyle name="20% - Accent2 19 13 3 2" xfId="7573" xr:uid="{42C50B49-259C-4F5F-9E2A-FCCF80DCC882}"/>
    <cellStyle name="20% - Accent2 19 13 4" xfId="7574" xr:uid="{E797B838-B995-4937-966D-47A59C0AA1C0}"/>
    <cellStyle name="20% - Accent2 19 13 4 2" xfId="7575" xr:uid="{FA538651-902E-450F-9B1B-D706C06A5507}"/>
    <cellStyle name="20% - Accent2 19 13 5" xfId="7576" xr:uid="{C40E2A2A-5BFC-4182-B9EF-A9156AA5869B}"/>
    <cellStyle name="20% - Accent2 19 14" xfId="7577" xr:uid="{E215B6C6-A12B-47D1-8D97-0F0600434D05}"/>
    <cellStyle name="20% - Accent2 19 14 2" xfId="7578" xr:uid="{1A3670D4-A003-457C-937E-E429646A112D}"/>
    <cellStyle name="20% - Accent2 19 14 2 2" xfId="7579" xr:uid="{A72E20FD-1428-47DF-9FB2-930E6464807D}"/>
    <cellStyle name="20% - Accent2 19 14 2 2 2" xfId="7580" xr:uid="{CE644863-A516-45DB-A51D-184D5869C888}"/>
    <cellStyle name="20% - Accent2 19 14 2 3" xfId="7581" xr:uid="{61A1BBE3-46BF-41DE-BD06-A1B2CA272EDE}"/>
    <cellStyle name="20% - Accent2 19 14 3" xfId="7582" xr:uid="{783F19C8-F1DB-4417-945B-6D71DB527639}"/>
    <cellStyle name="20% - Accent2 19 14 3 2" xfId="7583" xr:uid="{21A2BE5A-6C7B-483B-8209-8314C3578314}"/>
    <cellStyle name="20% - Accent2 19 14 4" xfId="7584" xr:uid="{3607707F-C0D2-4618-B3DC-C0A704107460}"/>
    <cellStyle name="20% - Accent2 19 14 4 2" xfId="7585" xr:uid="{1261C357-3F78-49CA-97B8-C9D7AB34EA9C}"/>
    <cellStyle name="20% - Accent2 19 14 5" xfId="7586" xr:uid="{6F1B49CA-DEAE-4760-BD7F-721059982566}"/>
    <cellStyle name="20% - Accent2 19 15" xfId="7587" xr:uid="{BA917513-5A22-44E6-9B27-EAA3B48BA2B4}"/>
    <cellStyle name="20% - Accent2 19 15 2" xfId="7588" xr:uid="{A90FE049-D4F0-4526-9598-450B8485DBEF}"/>
    <cellStyle name="20% - Accent2 19 15 2 2" xfId="7589" xr:uid="{9914F54F-A1FE-48F9-BCC9-4EDED703DF37}"/>
    <cellStyle name="20% - Accent2 19 15 2 2 2" xfId="7590" xr:uid="{48860515-2B91-4FD6-AB9A-0F74111A4742}"/>
    <cellStyle name="20% - Accent2 19 15 2 3" xfId="7591" xr:uid="{C198966A-8655-4415-860D-F37EA6E8FA04}"/>
    <cellStyle name="20% - Accent2 19 15 3" xfId="7592" xr:uid="{08B53A8E-CDC1-4A22-9292-85D258563936}"/>
    <cellStyle name="20% - Accent2 19 15 3 2" xfId="7593" xr:uid="{FFBA6515-CF24-456F-89BC-56FE2661D817}"/>
    <cellStyle name="20% - Accent2 19 15 4" xfId="7594" xr:uid="{D05AF8ED-319F-4FEC-9309-60B22DA9F42D}"/>
    <cellStyle name="20% - Accent2 19 15 4 2" xfId="7595" xr:uid="{34852522-10FE-418B-8037-FB2962DB93AF}"/>
    <cellStyle name="20% - Accent2 19 15 5" xfId="7596" xr:uid="{742B1847-791A-4EA3-A5EE-6531217F54EA}"/>
    <cellStyle name="20% - Accent2 19 16" xfId="7597" xr:uid="{D0617CD7-7917-44A3-A907-27DF6F1612AE}"/>
    <cellStyle name="20% - Accent2 19 16 2" xfId="7598" xr:uid="{5427482B-1D02-4ACF-A7DE-B938613C2251}"/>
    <cellStyle name="20% - Accent2 19 16 2 2" xfId="7599" xr:uid="{27E5F984-5CDA-4C9E-A5B5-BD2FC105BFE1}"/>
    <cellStyle name="20% - Accent2 19 16 3" xfId="7600" xr:uid="{7C3470CD-E0EE-4228-85C4-87DA67DA8FC8}"/>
    <cellStyle name="20% - Accent2 19 17" xfId="7601" xr:uid="{EB79BF4A-F4DC-43EB-82AB-F6F58B0D88EC}"/>
    <cellStyle name="20% - Accent2 19 17 2" xfId="7602" xr:uid="{9D0A5683-2701-4D6F-85C2-C7FA7E0CB7C1}"/>
    <cellStyle name="20% - Accent2 19 18" xfId="7603" xr:uid="{898BD650-4F55-4F96-85C4-80B546BB66DB}"/>
    <cellStyle name="20% - Accent2 19 18 2" xfId="7604" xr:uid="{92067ECD-33B8-47CD-891B-16921C68E713}"/>
    <cellStyle name="20% - Accent2 19 19" xfId="7605" xr:uid="{7AA1E6C0-6C1D-40CF-BE50-C13DB1DDC01D}"/>
    <cellStyle name="20% - Accent2 19 2" xfId="7606" xr:uid="{14CA5B03-7E66-45CF-9FC9-70D9ECBBE159}"/>
    <cellStyle name="20% - Accent2 19 2 2" xfId="7607" xr:uid="{03907084-E2E5-4C63-84C7-7A27475ECF1E}"/>
    <cellStyle name="20% - Accent2 19 2 2 2" xfId="7608" xr:uid="{432676F6-0C8A-4D91-BEF5-E30D70FE509E}"/>
    <cellStyle name="20% - Accent2 19 2 2 2 2" xfId="7609" xr:uid="{8162C8B2-634A-4AD8-AD8F-4A258AB38A64}"/>
    <cellStyle name="20% - Accent2 19 2 2 3" xfId="7610" xr:uid="{79A2B877-AE10-4518-B340-C8C862FE469A}"/>
    <cellStyle name="20% - Accent2 19 2 3" xfId="7611" xr:uid="{C07C8729-1740-495E-9D96-7B1D110C6ED6}"/>
    <cellStyle name="20% - Accent2 19 2 3 2" xfId="7612" xr:uid="{32D21497-4479-4B41-B630-3ECECF6BA7F4}"/>
    <cellStyle name="20% - Accent2 19 2 4" xfId="7613" xr:uid="{C4E26204-FA9D-4B46-B93A-54E4FA25F1DF}"/>
    <cellStyle name="20% - Accent2 19 2 4 2" xfId="7614" xr:uid="{917AE906-3E31-42DD-86BD-3ECB37236B27}"/>
    <cellStyle name="20% - Accent2 19 2 5" xfId="7615" xr:uid="{5EC8BEDD-2C10-4A0A-84F7-4C656017337D}"/>
    <cellStyle name="20% - Accent2 19 20" xfId="7616" xr:uid="{B16CD196-1A38-4DE4-B0DC-9EF023A0045F}"/>
    <cellStyle name="20% - Accent2 19 21" xfId="7617" xr:uid="{F75C35A0-D26F-450B-BF0D-3397A4C23DBD}"/>
    <cellStyle name="20% - Accent2 19 22" xfId="7618" xr:uid="{E9DED540-3F46-49AF-86E9-A02D8EF6403A}"/>
    <cellStyle name="20% - Accent2 19 23" xfId="7619" xr:uid="{596C042D-FFBF-41F8-8D65-12BE17B43A1D}"/>
    <cellStyle name="20% - Accent2 19 24" xfId="7620" xr:uid="{A7CE6707-E37D-4DE3-85C3-21DD6E98DA7D}"/>
    <cellStyle name="20% - Accent2 19 25" xfId="7621" xr:uid="{70A68890-8479-4618-9977-1C22B68148D4}"/>
    <cellStyle name="20% - Accent2 19 26" xfId="7622" xr:uid="{7B35C4FC-E093-4BA2-887D-4FF542F8E98C}"/>
    <cellStyle name="20% - Accent2 19 27" xfId="7623" xr:uid="{43725459-DDE7-4386-9AE8-376CE26D0C2F}"/>
    <cellStyle name="20% - Accent2 19 28" xfId="7624" xr:uid="{15EC084B-1D05-4862-A995-CC30D906944C}"/>
    <cellStyle name="20% - Accent2 19 29" xfId="7625" xr:uid="{3911243F-46FB-48F4-B0AA-97D464777FE7}"/>
    <cellStyle name="20% - Accent2 19 3" xfId="7626" xr:uid="{19DC373D-091C-4AC1-B52C-03F399A8C127}"/>
    <cellStyle name="20% - Accent2 19 3 2" xfId="7627" xr:uid="{A206DBEE-835C-421D-9538-879D38269A42}"/>
    <cellStyle name="20% - Accent2 19 3 2 2" xfId="7628" xr:uid="{8C05D1DB-76AA-4108-B228-B480F21CF8E2}"/>
    <cellStyle name="20% - Accent2 19 3 2 2 2" xfId="7629" xr:uid="{528E37A9-CD76-40CA-A797-5720817C2FB5}"/>
    <cellStyle name="20% - Accent2 19 3 2 3" xfId="7630" xr:uid="{9AD8C579-44F7-4B50-AB20-BCB7EB5F25CE}"/>
    <cellStyle name="20% - Accent2 19 3 3" xfId="7631" xr:uid="{35B762F8-9824-41FD-B42F-8D35C32FCBFE}"/>
    <cellStyle name="20% - Accent2 19 3 3 2" xfId="7632" xr:uid="{0C028A53-030E-48A1-9B71-DA66E28BBBB1}"/>
    <cellStyle name="20% - Accent2 19 3 4" xfId="7633" xr:uid="{DEE4FE05-B384-4302-A145-FC0A9CE609BB}"/>
    <cellStyle name="20% - Accent2 19 3 4 2" xfId="7634" xr:uid="{5F4B0853-EB83-4871-A9D0-9B8DD0BDA5F3}"/>
    <cellStyle name="20% - Accent2 19 3 5" xfId="7635" xr:uid="{8736A07C-BD3F-437A-AA4C-5FCB11C9B90F}"/>
    <cellStyle name="20% - Accent2 19 4" xfId="7636" xr:uid="{BE304C04-6D06-47C6-80B4-940D435C00AA}"/>
    <cellStyle name="20% - Accent2 19 4 2" xfId="7637" xr:uid="{CD8B1AA4-F3B2-4BB0-9EE7-585949C67572}"/>
    <cellStyle name="20% - Accent2 19 4 2 2" xfId="7638" xr:uid="{8A0CFBC5-B81E-40B2-8114-2E937F45E629}"/>
    <cellStyle name="20% - Accent2 19 4 2 2 2" xfId="7639" xr:uid="{79621BB0-886A-4471-B6FC-15C97CA2344E}"/>
    <cellStyle name="20% - Accent2 19 4 2 3" xfId="7640" xr:uid="{04C6C1D7-7BEF-4BB6-8FA5-1530FF7C32D5}"/>
    <cellStyle name="20% - Accent2 19 4 3" xfId="7641" xr:uid="{316FCE95-BA53-44D2-9F1E-7FB57C407C40}"/>
    <cellStyle name="20% - Accent2 19 4 3 2" xfId="7642" xr:uid="{8C1EA1DD-55F4-4B34-A2AC-14883D787D91}"/>
    <cellStyle name="20% - Accent2 19 4 4" xfId="7643" xr:uid="{13A72ABD-87DD-4387-A6AC-084B3C6BFC6B}"/>
    <cellStyle name="20% - Accent2 19 4 4 2" xfId="7644" xr:uid="{24A0648E-4252-4107-97EB-72C78AD007B2}"/>
    <cellStyle name="20% - Accent2 19 4 5" xfId="7645" xr:uid="{52FF1C6F-50D9-4F28-9CA1-6E9019EDEB27}"/>
    <cellStyle name="20% - Accent2 19 5" xfId="7646" xr:uid="{555B2FCF-C9CA-4DEC-8161-79FA53879918}"/>
    <cellStyle name="20% - Accent2 19 5 2" xfId="7647" xr:uid="{3BA20C34-258B-4A45-A64B-A33FFB7FDFFE}"/>
    <cellStyle name="20% - Accent2 19 5 2 2" xfId="7648" xr:uid="{FD6CB218-E8DE-4132-92D5-5C2F468ABB2E}"/>
    <cellStyle name="20% - Accent2 19 5 2 2 2" xfId="7649" xr:uid="{FA6A51D1-FEDE-4C42-82F4-A06D8B33CB25}"/>
    <cellStyle name="20% - Accent2 19 5 2 3" xfId="7650" xr:uid="{DC256071-B4B5-49B0-A1A5-3742530AC8AE}"/>
    <cellStyle name="20% - Accent2 19 5 3" xfId="7651" xr:uid="{9C338101-3BBF-4FB3-B9B6-8F753EF2DA6D}"/>
    <cellStyle name="20% - Accent2 19 5 3 2" xfId="7652" xr:uid="{E94E1E5F-1137-4A6B-9DB9-6B8AA64E8E31}"/>
    <cellStyle name="20% - Accent2 19 5 4" xfId="7653" xr:uid="{B2755D8B-8A07-4EDD-B2BB-133B8681333A}"/>
    <cellStyle name="20% - Accent2 19 5 4 2" xfId="7654" xr:uid="{528E75E0-8B39-4B62-95A4-326D84A3A63F}"/>
    <cellStyle name="20% - Accent2 19 5 5" xfId="7655" xr:uid="{AE51E471-1F0A-4F7E-93E4-1032016FE18B}"/>
    <cellStyle name="20% - Accent2 19 6" xfId="7656" xr:uid="{54B215D0-C697-44D3-AB26-ED057C1D097B}"/>
    <cellStyle name="20% - Accent2 19 6 2" xfId="7657" xr:uid="{10AADF33-A57A-4607-93A0-276C892067C7}"/>
    <cellStyle name="20% - Accent2 19 6 2 2" xfId="7658" xr:uid="{E52A86EB-54F5-4513-BB07-AB2BFC7900C7}"/>
    <cellStyle name="20% - Accent2 19 6 2 2 2" xfId="7659" xr:uid="{24E931DD-E6BC-4AB9-BCBB-6229EDCDBA15}"/>
    <cellStyle name="20% - Accent2 19 6 2 3" xfId="7660" xr:uid="{A549A633-FDB9-4351-936B-C88CEBF57B3D}"/>
    <cellStyle name="20% - Accent2 19 6 3" xfId="7661" xr:uid="{4CFAEE80-10CA-42D9-B7D6-21614016546A}"/>
    <cellStyle name="20% - Accent2 19 6 3 2" xfId="7662" xr:uid="{6F9AED7F-687C-43CE-BF9A-35498A421668}"/>
    <cellStyle name="20% - Accent2 19 6 4" xfId="7663" xr:uid="{7C16BDA4-F56F-405D-BD5C-98D3FFD500F9}"/>
    <cellStyle name="20% - Accent2 19 6 4 2" xfId="7664" xr:uid="{C981816E-1114-4BAA-AAF7-73FAFE2461F9}"/>
    <cellStyle name="20% - Accent2 19 6 5" xfId="7665" xr:uid="{D76E28EB-5190-4E28-B916-E88D87C26B3C}"/>
    <cellStyle name="20% - Accent2 19 7" xfId="7666" xr:uid="{0CCDFB22-C14D-4DFC-868B-7E9285FF5A89}"/>
    <cellStyle name="20% - Accent2 19 7 2" xfId="7667" xr:uid="{F4E13A73-CE9A-422A-A1E8-4357D0000DC4}"/>
    <cellStyle name="20% - Accent2 19 7 2 2" xfId="7668" xr:uid="{54A4E089-2480-4DD7-9F57-90F8D9681609}"/>
    <cellStyle name="20% - Accent2 19 7 2 2 2" xfId="7669" xr:uid="{B35D398B-CD22-48CB-872C-60F192ADF913}"/>
    <cellStyle name="20% - Accent2 19 7 2 3" xfId="7670" xr:uid="{F4ED66D1-EEF7-4B53-B014-6C94296D0159}"/>
    <cellStyle name="20% - Accent2 19 7 3" xfId="7671" xr:uid="{18817C6E-251B-4717-AA6E-7C2BB0A3433C}"/>
    <cellStyle name="20% - Accent2 19 7 3 2" xfId="7672" xr:uid="{C4896E12-2072-4745-8D91-9C11F0DEBF26}"/>
    <cellStyle name="20% - Accent2 19 7 4" xfId="7673" xr:uid="{8CEDC503-3DC4-4BA7-B614-DCBC204170AC}"/>
    <cellStyle name="20% - Accent2 19 7 4 2" xfId="7674" xr:uid="{BC1BC62B-9033-41D8-9EC4-0CEBDDDE6AF3}"/>
    <cellStyle name="20% - Accent2 19 7 5" xfId="7675" xr:uid="{25AA4371-24A7-4268-81BD-5442EDAF86E5}"/>
    <cellStyle name="20% - Accent2 19 8" xfId="7676" xr:uid="{8D260B31-D5ED-4846-9D2B-38165CF23EDA}"/>
    <cellStyle name="20% - Accent2 19 8 2" xfId="7677" xr:uid="{C494818D-8AAE-4683-B97E-F51D854B746E}"/>
    <cellStyle name="20% - Accent2 19 8 2 2" xfId="7678" xr:uid="{C7AB703C-5EE1-4183-869B-96218DEE60F1}"/>
    <cellStyle name="20% - Accent2 19 8 2 2 2" xfId="7679" xr:uid="{4A0ED5D6-971D-4156-A6B8-5D07CD367E9A}"/>
    <cellStyle name="20% - Accent2 19 8 2 3" xfId="7680" xr:uid="{CB902E5A-090F-4690-A265-B76C1D5929B9}"/>
    <cellStyle name="20% - Accent2 19 8 3" xfId="7681" xr:uid="{39DE29FC-BD7C-408A-984C-E3198BCC4705}"/>
    <cellStyle name="20% - Accent2 19 8 3 2" xfId="7682" xr:uid="{95E4EFE1-C7CF-40E4-83F7-53EE340C337F}"/>
    <cellStyle name="20% - Accent2 19 8 4" xfId="7683" xr:uid="{E54D72FB-0420-46B5-B0F5-D922DF3335E5}"/>
    <cellStyle name="20% - Accent2 19 8 4 2" xfId="7684" xr:uid="{B0C198AB-8254-4EF4-9DA1-18326E22BD7A}"/>
    <cellStyle name="20% - Accent2 19 8 5" xfId="7685" xr:uid="{98BDC1D8-1817-4B5D-89F0-5C08FCE9AFCC}"/>
    <cellStyle name="20% - Accent2 19 9" xfId="7686" xr:uid="{C8ACB190-8011-454C-BEC7-4DBB31F9AD62}"/>
    <cellStyle name="20% - Accent2 19 9 2" xfId="7687" xr:uid="{B68C649E-6BD6-49B0-BD73-E2D8D5892362}"/>
    <cellStyle name="20% - Accent2 19 9 2 2" xfId="7688" xr:uid="{30872223-6816-4479-B772-20C4771ED776}"/>
    <cellStyle name="20% - Accent2 19 9 2 2 2" xfId="7689" xr:uid="{C4FDB772-67A5-4437-A698-5F05E7432D44}"/>
    <cellStyle name="20% - Accent2 19 9 2 3" xfId="7690" xr:uid="{CC1EFC4E-6CEE-4345-BF23-A2C70A9FBF9F}"/>
    <cellStyle name="20% - Accent2 19 9 3" xfId="7691" xr:uid="{D5CA90EE-1978-4744-A645-6BAF81EEF9FA}"/>
    <cellStyle name="20% - Accent2 19 9 3 2" xfId="7692" xr:uid="{946A0208-387F-445A-8E17-4F1EB66BA0B9}"/>
    <cellStyle name="20% - Accent2 19 9 4" xfId="7693" xr:uid="{56F074BD-2B17-43D0-A5DA-12F778B7D2AE}"/>
    <cellStyle name="20% - Accent2 19 9 4 2" xfId="7694" xr:uid="{79F8A377-8AC9-461F-BA4F-49078FD167F4}"/>
    <cellStyle name="20% - Accent2 19 9 5" xfId="7695" xr:uid="{1813ECFE-5568-4293-8D7E-1327C34F725F}"/>
    <cellStyle name="20% - Accent2 2" xfId="131" xr:uid="{2B9F59BE-5D08-4458-A546-2EB2909234BD}"/>
    <cellStyle name="20% - Accent2 2 10" xfId="7696" xr:uid="{0F3BE58E-6F81-4385-B2B4-4110C48C5779}"/>
    <cellStyle name="20% - Accent2 2 11" xfId="7697" xr:uid="{8724FD76-384E-42B2-8186-ABF19D655B82}"/>
    <cellStyle name="20% - Accent2 2 12" xfId="7698" xr:uid="{4BE6EE0A-16CA-470D-A3A0-4151D5C164AB}"/>
    <cellStyle name="20% - Accent2 2 13" xfId="7699" xr:uid="{C56795DA-4F8E-4E7B-B6B2-565E551A7723}"/>
    <cellStyle name="20% - Accent2 2 14" xfId="7700" xr:uid="{47DC8EE8-2439-40B8-9710-A1162012D065}"/>
    <cellStyle name="20% - Accent2 2 15" xfId="7701" xr:uid="{DD9C5493-355B-4B53-9103-CEE7D3E78314}"/>
    <cellStyle name="20% - Accent2 2 16" xfId="7702" xr:uid="{04048BFF-22DD-4E85-A3E7-F76A3B2EB6E9}"/>
    <cellStyle name="20% - Accent2 2 17" xfId="7703" xr:uid="{D2009648-2847-473F-BC35-B52EA0851D40}"/>
    <cellStyle name="20% - Accent2 2 18" xfId="7704" xr:uid="{A78625B5-72A8-4F9C-A584-E8EA6F05DF0B}"/>
    <cellStyle name="20% - Accent2 2 19" xfId="7705" xr:uid="{92DA3ECD-4374-4E59-AF2A-A5FDD5AA8290}"/>
    <cellStyle name="20% - Accent2 2 2" xfId="132" xr:uid="{25F9E334-8A8C-4A34-AE37-0A0CAABEE0CB}"/>
    <cellStyle name="20% - Accent2 2 2 2" xfId="133" xr:uid="{618D5E26-B429-418F-8241-1409D91194BA}"/>
    <cellStyle name="20% - Accent2 2 2 2 2" xfId="7706" xr:uid="{7F9FFEBC-22B0-49D5-BBA3-D224E4E64D2A}"/>
    <cellStyle name="20% - Accent2 2 2 2 3" xfId="7707" xr:uid="{695BBD92-5260-46A8-97DE-65D8DD6B3B5B}"/>
    <cellStyle name="20% - Accent2 2 2 2 4" xfId="7708" xr:uid="{E1866FDA-6481-4B8F-A89D-377375DF1A07}"/>
    <cellStyle name="20% - Accent2 2 2 3" xfId="7709" xr:uid="{337751D1-B410-4614-B9B4-FD0F45454214}"/>
    <cellStyle name="20% - Accent2 2 2 4" xfId="7710" xr:uid="{736FF9FE-874C-4334-9E23-0161C768F3C9}"/>
    <cellStyle name="20% - Accent2 2 20" xfId="7711" xr:uid="{038CC365-BE44-476D-8A90-C9BFE4E267A3}"/>
    <cellStyle name="20% - Accent2 2 21" xfId="7712" xr:uid="{63DE2DEE-AC33-4B5A-AE56-6EF2A9CF8EB6}"/>
    <cellStyle name="20% - Accent2 2 22" xfId="7713" xr:uid="{E343A0BB-2FD5-40C3-BF69-9835A59A6718}"/>
    <cellStyle name="20% - Accent2 2 23" xfId="7714" xr:uid="{5D9B3244-700B-41CA-B5FB-EE1CBC8D2155}"/>
    <cellStyle name="20% - Accent2 2 24" xfId="7715" xr:uid="{EF419D7D-FFEB-45A5-BD9A-6E0E8BA9D393}"/>
    <cellStyle name="20% - Accent2 2 25" xfId="7716" xr:uid="{915156A2-2CB7-415C-B4F9-67FBC1931B4B}"/>
    <cellStyle name="20% - Accent2 2 26" xfId="7717" xr:uid="{52A2CCC8-9CB7-4722-868A-CF2522AD0C6E}"/>
    <cellStyle name="20% - Accent2 2 27" xfId="7718" xr:uid="{47370D7E-9CEE-4C49-B9B2-47940A5BC18A}"/>
    <cellStyle name="20% - Accent2 2 28" xfId="7719" xr:uid="{FD02C2E0-38F1-422D-8B02-2DCBB79FFE2B}"/>
    <cellStyle name="20% - Accent2 2 29" xfId="7720" xr:uid="{B8268334-B5F1-48F0-BC42-9773DD3F68E0}"/>
    <cellStyle name="20% - Accent2 2 3" xfId="134" xr:uid="{23DD872A-EC8E-4B8B-B4FC-D8FE30514711}"/>
    <cellStyle name="20% - Accent2 2 3 2" xfId="7721" xr:uid="{8ADB982B-F64E-40C5-A05B-97277AE2B211}"/>
    <cellStyle name="20% - Accent2 2 3 2 2" xfId="7722" xr:uid="{0FA7F567-69BD-4C59-A373-71A095E9F7DA}"/>
    <cellStyle name="20% - Accent2 2 3 2 3" xfId="7723" xr:uid="{96BADE17-E060-4BD4-8AF0-E264406ABB3B}"/>
    <cellStyle name="20% - Accent2 2 3 3" xfId="7724" xr:uid="{6E59F357-3CF9-4509-ADF2-2606B2885404}"/>
    <cellStyle name="20% - Accent2 2 3 4" xfId="7725" xr:uid="{95595E26-093B-4AB6-8785-FCE92027083E}"/>
    <cellStyle name="20% - Accent2 2 3 5" xfId="7726" xr:uid="{FF7621B8-C73C-4E1D-8DED-577D89C00140}"/>
    <cellStyle name="20% - Accent2 2 30" xfId="7727" xr:uid="{C99A77C6-A3F5-49CD-AEA4-2B5B9C33F849}"/>
    <cellStyle name="20% - Accent2 2 31" xfId="7728" xr:uid="{E632F369-00B2-4D8D-BC55-907007324AE4}"/>
    <cellStyle name="20% - Accent2 2 32" xfId="7729" xr:uid="{118150A8-542B-4F82-AD61-619E330AF5F2}"/>
    <cellStyle name="20% - Accent2 2 33" xfId="7730" xr:uid="{A4DC7F1C-1E2E-472B-B2A6-C1C5B3932051}"/>
    <cellStyle name="20% - Accent2 2 4" xfId="135" xr:uid="{FC79FBC4-739A-4A35-A0A5-BD9B87CE1773}"/>
    <cellStyle name="20% - Accent2 2 4 2" xfId="7731" xr:uid="{0F545A45-7C52-4862-A710-C5688BEDA65F}"/>
    <cellStyle name="20% - Accent2 2 4 2 2" xfId="7732" xr:uid="{B15B9542-8A87-4086-A283-91C20B17C485}"/>
    <cellStyle name="20% - Accent2 2 4 2 3" xfId="7733" xr:uid="{445CA6D6-B097-41E1-A2F0-38C4AE1A00D9}"/>
    <cellStyle name="20% - Accent2 2 4 3" xfId="7734" xr:uid="{E26E38F7-0E24-4CAD-9B2A-1BB18A3DCFDC}"/>
    <cellStyle name="20% - Accent2 2 4 4" xfId="7735" xr:uid="{5456A660-170F-48BF-BD26-9D56B53E2725}"/>
    <cellStyle name="20% - Accent2 2 4 5" xfId="7736" xr:uid="{3A048E7D-1E47-40F1-A69D-04D59CF76E5F}"/>
    <cellStyle name="20% - Accent2 2 5" xfId="136" xr:uid="{1166753A-D1BF-4BE6-8FCD-43F445B38107}"/>
    <cellStyle name="20% - Accent2 2 5 2" xfId="7737" xr:uid="{3FE5AE2B-7555-45D4-9CF6-DD324BBED012}"/>
    <cellStyle name="20% - Accent2 2 5 3" xfId="7738" xr:uid="{DAEB58E4-DD90-4D48-808D-A117F85A7271}"/>
    <cellStyle name="20% - Accent2 2 5 4" xfId="7739" xr:uid="{A25F8FB6-4876-4D6F-A735-A0A9A3B093F0}"/>
    <cellStyle name="20% - Accent2 2 6" xfId="137" xr:uid="{F8293621-5DF3-4535-AE69-AB3AE3A27C3C}"/>
    <cellStyle name="20% - Accent2 2 6 2" xfId="7740" xr:uid="{19DC9F70-AEAD-441B-B9A9-DC3A91995507}"/>
    <cellStyle name="20% - Accent2 2 6 3" xfId="7741" xr:uid="{B7E8BCE8-4C65-40D1-AA6A-CEFB1B1F3B45}"/>
    <cellStyle name="20% - Accent2 2 6 4" xfId="7742" xr:uid="{97AB9948-85ED-4F80-BFD8-EC2A9F9A9EF6}"/>
    <cellStyle name="20% - Accent2 2 7" xfId="138" xr:uid="{66CB1E0B-1722-4C63-B3B3-BD4E7CDC04E7}"/>
    <cellStyle name="20% - Accent2 2 7 2" xfId="7743" xr:uid="{109D216A-4104-425C-87CF-8E5A717B28DC}"/>
    <cellStyle name="20% - Accent2 2 7 3" xfId="7744" xr:uid="{935E9F5A-E222-4152-BD0B-2729B0B60642}"/>
    <cellStyle name="20% - Accent2 2 8" xfId="139" xr:uid="{63C90386-460E-470C-A274-C56F7AE6DBAF}"/>
    <cellStyle name="20% - Accent2 2 8 2" xfId="7745" xr:uid="{8D25B38A-540D-4B8E-B631-FDC96C7FFDF7}"/>
    <cellStyle name="20% - Accent2 2 9" xfId="2356" xr:uid="{8A019017-38A8-4390-9369-ADB5B4B2E39A}"/>
    <cellStyle name="20% - Accent2 20" xfId="7746" xr:uid="{3DE50E1A-C1E7-4CF2-A85C-8D34E4786DC7}"/>
    <cellStyle name="20% - Accent2 20 10" xfId="7747" xr:uid="{B4299863-901D-470F-AC70-A9BEE1FA81ED}"/>
    <cellStyle name="20% - Accent2 20 10 2" xfId="7748" xr:uid="{5270A6F1-1EC6-4B65-984B-AEB5D0CF7396}"/>
    <cellStyle name="20% - Accent2 20 10 2 2" xfId="7749" xr:uid="{09AB62C5-6397-49F1-A5CC-344A27CDFF95}"/>
    <cellStyle name="20% - Accent2 20 10 2 2 2" xfId="7750" xr:uid="{6F663340-3BB9-484A-A23E-F63A0CB7E398}"/>
    <cellStyle name="20% - Accent2 20 10 2 3" xfId="7751" xr:uid="{CDBD2DAA-F004-407B-BF90-7DA57AF902A1}"/>
    <cellStyle name="20% - Accent2 20 10 3" xfId="7752" xr:uid="{B54FFB5D-4051-460B-92F6-B9BC12AC28C9}"/>
    <cellStyle name="20% - Accent2 20 10 3 2" xfId="7753" xr:uid="{195F8106-D1FC-4579-A5B7-7C8D24EF3CE0}"/>
    <cellStyle name="20% - Accent2 20 10 4" xfId="7754" xr:uid="{8D5D4295-A74D-470E-93C9-5EE69C11AB85}"/>
    <cellStyle name="20% - Accent2 20 10 4 2" xfId="7755" xr:uid="{8903F8EC-6899-4C1E-A16F-E742AA72AD02}"/>
    <cellStyle name="20% - Accent2 20 10 5" xfId="7756" xr:uid="{955E4858-EABD-491C-95C2-73AC4F8D135C}"/>
    <cellStyle name="20% - Accent2 20 11" xfId="7757" xr:uid="{E0EC719A-103E-4D75-9050-E3C43F9C0757}"/>
    <cellStyle name="20% - Accent2 20 11 2" xfId="7758" xr:uid="{735A1492-E0F5-42EA-9549-2E8CCCD774D2}"/>
    <cellStyle name="20% - Accent2 20 11 2 2" xfId="7759" xr:uid="{D2D56330-33D5-4554-8928-06478A26685C}"/>
    <cellStyle name="20% - Accent2 20 11 2 2 2" xfId="7760" xr:uid="{676F6322-C9EE-4FA9-89AE-FD228B34E8D5}"/>
    <cellStyle name="20% - Accent2 20 11 2 3" xfId="7761" xr:uid="{A66DEEE9-F153-4137-88B3-B912A6E4F0A9}"/>
    <cellStyle name="20% - Accent2 20 11 3" xfId="7762" xr:uid="{A92F16F3-3517-464E-AB1C-C7B10F68959A}"/>
    <cellStyle name="20% - Accent2 20 11 3 2" xfId="7763" xr:uid="{58E1F51C-2987-4412-897B-584E021D6923}"/>
    <cellStyle name="20% - Accent2 20 11 4" xfId="7764" xr:uid="{DB1BA377-00BE-43B7-BDEE-559974ED048E}"/>
    <cellStyle name="20% - Accent2 20 11 4 2" xfId="7765" xr:uid="{C4B29AE2-A9B1-479A-98D1-150B35297157}"/>
    <cellStyle name="20% - Accent2 20 11 5" xfId="7766" xr:uid="{75EB1624-E766-4A6E-BAAC-2578AB3B717F}"/>
    <cellStyle name="20% - Accent2 20 12" xfId="7767" xr:uid="{A36FB778-EE2F-4782-8ADB-66F4E2121FA3}"/>
    <cellStyle name="20% - Accent2 20 12 2" xfId="7768" xr:uid="{0B703A5E-A513-46A6-92D3-FFE357A5AFAE}"/>
    <cellStyle name="20% - Accent2 20 12 2 2" xfId="7769" xr:uid="{A63FA4A8-B91A-4503-ACBB-85DB67B05DBC}"/>
    <cellStyle name="20% - Accent2 20 12 2 2 2" xfId="7770" xr:uid="{0BF0CBF0-B3EF-475B-A376-B6B3350849D7}"/>
    <cellStyle name="20% - Accent2 20 12 2 3" xfId="7771" xr:uid="{CC8129C9-C0D9-4769-95BB-9B4D838C8FA9}"/>
    <cellStyle name="20% - Accent2 20 12 3" xfId="7772" xr:uid="{1E26F367-5E6C-4296-9208-F12E788FB19C}"/>
    <cellStyle name="20% - Accent2 20 12 3 2" xfId="7773" xr:uid="{C8610B15-D4DB-4D93-9CCD-DB1E80D3E716}"/>
    <cellStyle name="20% - Accent2 20 12 4" xfId="7774" xr:uid="{C44453B5-A322-4FCF-90F4-DAAF0CC9A111}"/>
    <cellStyle name="20% - Accent2 20 12 4 2" xfId="7775" xr:uid="{5C87DD28-ED75-4D6F-BC9D-A95C13D34E0E}"/>
    <cellStyle name="20% - Accent2 20 12 5" xfId="7776" xr:uid="{7209E2A9-10F7-49FB-BD8F-58A2FA4A750D}"/>
    <cellStyle name="20% - Accent2 20 13" xfId="7777" xr:uid="{FA4618E5-07AA-4C38-99A0-A95E66CE42F0}"/>
    <cellStyle name="20% - Accent2 20 13 2" xfId="7778" xr:uid="{49CB13F9-C10A-4D7D-8B9E-08EB3E80CEE7}"/>
    <cellStyle name="20% - Accent2 20 13 2 2" xfId="7779" xr:uid="{BC219AFB-1BF6-4CFD-8896-112B9886E518}"/>
    <cellStyle name="20% - Accent2 20 13 2 2 2" xfId="7780" xr:uid="{CCCA2E61-E570-49D0-8FDF-41F31F54B115}"/>
    <cellStyle name="20% - Accent2 20 13 2 3" xfId="7781" xr:uid="{63837DBD-BA84-4FA4-AB28-AF0FCDE9DDCD}"/>
    <cellStyle name="20% - Accent2 20 13 3" xfId="7782" xr:uid="{6FEA9459-12FE-4A70-93E5-BBD0BF10BF3A}"/>
    <cellStyle name="20% - Accent2 20 13 3 2" xfId="7783" xr:uid="{8A10D007-04CC-4BF7-8D3E-55CEB8449A16}"/>
    <cellStyle name="20% - Accent2 20 13 4" xfId="7784" xr:uid="{5F18148E-9EB2-4C69-A336-B581165CDF6B}"/>
    <cellStyle name="20% - Accent2 20 13 4 2" xfId="7785" xr:uid="{2DCA66FE-607B-458C-8D6F-D79859707E80}"/>
    <cellStyle name="20% - Accent2 20 13 5" xfId="7786" xr:uid="{9B3F98A9-3967-482B-B60C-028CD409333C}"/>
    <cellStyle name="20% - Accent2 20 14" xfId="7787" xr:uid="{606D85AB-FF47-4037-9D98-0FA0114ADF27}"/>
    <cellStyle name="20% - Accent2 20 14 2" xfId="7788" xr:uid="{8CC36F43-C939-42F0-B935-4B4A3023199D}"/>
    <cellStyle name="20% - Accent2 20 14 2 2" xfId="7789" xr:uid="{8D222C57-6AFF-413A-888F-BA943C358E36}"/>
    <cellStyle name="20% - Accent2 20 14 2 2 2" xfId="7790" xr:uid="{8E063C91-5029-46B1-AE31-E6778964D0BE}"/>
    <cellStyle name="20% - Accent2 20 14 2 3" xfId="7791" xr:uid="{87057262-FD31-4964-A901-DBB2C20CC673}"/>
    <cellStyle name="20% - Accent2 20 14 3" xfId="7792" xr:uid="{3DBC6786-7A90-451A-A10E-AF0D5DC6FA0D}"/>
    <cellStyle name="20% - Accent2 20 14 3 2" xfId="7793" xr:uid="{225A2A15-0E54-4337-A660-88C8A266D70D}"/>
    <cellStyle name="20% - Accent2 20 14 4" xfId="7794" xr:uid="{01786535-5E35-4174-95DE-CAA6C9FA8F2A}"/>
    <cellStyle name="20% - Accent2 20 14 4 2" xfId="7795" xr:uid="{4A4EB7EF-6ECA-4CE4-983E-71108E430902}"/>
    <cellStyle name="20% - Accent2 20 14 5" xfId="7796" xr:uid="{D67EF855-E7C0-469C-9DE2-590979C07FAD}"/>
    <cellStyle name="20% - Accent2 20 15" xfId="7797" xr:uid="{5FA8C762-89BC-4FDB-BA3B-E86AA1D1FFC4}"/>
    <cellStyle name="20% - Accent2 20 15 2" xfId="7798" xr:uid="{FAC45422-6341-4793-B017-369807DD9E6E}"/>
    <cellStyle name="20% - Accent2 20 15 2 2" xfId="7799" xr:uid="{C3AEBC23-AFD3-498C-B4AB-988A9B43CCA2}"/>
    <cellStyle name="20% - Accent2 20 15 2 2 2" xfId="7800" xr:uid="{3287D28D-9776-4DF3-84B8-E62E061648E4}"/>
    <cellStyle name="20% - Accent2 20 15 2 3" xfId="7801" xr:uid="{92413335-9B75-4067-8B56-2BED5835301D}"/>
    <cellStyle name="20% - Accent2 20 15 3" xfId="7802" xr:uid="{7D016109-9B1A-4CE0-89DB-2E047DBECE69}"/>
    <cellStyle name="20% - Accent2 20 15 3 2" xfId="7803" xr:uid="{77490717-CCAE-4801-9C90-96A30468BB57}"/>
    <cellStyle name="20% - Accent2 20 15 4" xfId="7804" xr:uid="{FA81CF05-C977-4A43-BAA0-543FC0AFE101}"/>
    <cellStyle name="20% - Accent2 20 15 4 2" xfId="7805" xr:uid="{455F3C73-AB76-4B6F-8925-965BEA5BEBDF}"/>
    <cellStyle name="20% - Accent2 20 15 5" xfId="7806" xr:uid="{D91CDA79-E030-41DB-A8DE-91C3E7949C91}"/>
    <cellStyle name="20% - Accent2 20 16" xfId="7807" xr:uid="{4798AF4E-17C3-4B00-A39B-A1048B5131F7}"/>
    <cellStyle name="20% - Accent2 20 16 2" xfId="7808" xr:uid="{3791D29A-99F4-47E8-BFF2-F4432F0F284B}"/>
    <cellStyle name="20% - Accent2 20 16 2 2" xfId="7809" xr:uid="{B476CFD5-6160-4355-9DE7-51ECFB1C63E9}"/>
    <cellStyle name="20% - Accent2 20 16 3" xfId="7810" xr:uid="{0FF2C49F-C201-4AAA-8575-8152627279E6}"/>
    <cellStyle name="20% - Accent2 20 17" xfId="7811" xr:uid="{09965A11-1233-4F2C-83D9-6DD3673C4000}"/>
    <cellStyle name="20% - Accent2 20 17 2" xfId="7812" xr:uid="{01DA65FA-9006-44F6-A791-35AAAB557CE4}"/>
    <cellStyle name="20% - Accent2 20 18" xfId="7813" xr:uid="{D2F19E38-5073-4EF4-8C6A-C2C3485A06B0}"/>
    <cellStyle name="20% - Accent2 20 18 2" xfId="7814" xr:uid="{0342B718-31CB-4FDC-B3B9-5C6709BBE481}"/>
    <cellStyle name="20% - Accent2 20 19" xfId="7815" xr:uid="{0CBC1399-B6D3-4218-A648-6FC541582198}"/>
    <cellStyle name="20% - Accent2 20 2" xfId="7816" xr:uid="{BE9074FF-E0D2-4452-BEBD-EBD8A881BD72}"/>
    <cellStyle name="20% - Accent2 20 2 2" xfId="7817" xr:uid="{0AC0C4B5-42A9-48A6-BDF4-4F2A36A80A42}"/>
    <cellStyle name="20% - Accent2 20 2 2 2" xfId="7818" xr:uid="{8EC5BB96-7781-4C24-8908-A08340AEEE55}"/>
    <cellStyle name="20% - Accent2 20 2 2 2 2" xfId="7819" xr:uid="{FFB11070-F08A-4525-813C-29E6BC0132FB}"/>
    <cellStyle name="20% - Accent2 20 2 2 3" xfId="7820" xr:uid="{1D2BD51B-1E8F-47A2-BE3D-02E2BF0275C2}"/>
    <cellStyle name="20% - Accent2 20 2 3" xfId="7821" xr:uid="{57F72A80-AAF9-4723-AF29-FD6051AFFBE1}"/>
    <cellStyle name="20% - Accent2 20 2 3 2" xfId="7822" xr:uid="{437D2EA9-4743-447E-9760-EC939C6D08D7}"/>
    <cellStyle name="20% - Accent2 20 2 4" xfId="7823" xr:uid="{0E11FB1C-E25C-4573-AE40-68D7AB4DC3DE}"/>
    <cellStyle name="20% - Accent2 20 2 4 2" xfId="7824" xr:uid="{4FFC0E78-3316-4277-BEDB-C0B8F2D55709}"/>
    <cellStyle name="20% - Accent2 20 2 5" xfId="7825" xr:uid="{B99D2302-0217-45EA-9C9E-964B659A901B}"/>
    <cellStyle name="20% - Accent2 20 20" xfId="7826" xr:uid="{9D45DE99-6F88-45EB-A087-4215F8558790}"/>
    <cellStyle name="20% - Accent2 20 21" xfId="7827" xr:uid="{00673A46-FBB8-45B5-AE05-864500B46B81}"/>
    <cellStyle name="20% - Accent2 20 22" xfId="7828" xr:uid="{63BC5D41-E3FA-4E07-9F2D-22A9668C05BC}"/>
    <cellStyle name="20% - Accent2 20 23" xfId="7829" xr:uid="{EA6AB4EB-AA03-409A-B370-3C9D8C0033FD}"/>
    <cellStyle name="20% - Accent2 20 24" xfId="7830" xr:uid="{5C206B42-A052-41A2-92B0-284A7951DDFB}"/>
    <cellStyle name="20% - Accent2 20 25" xfId="7831" xr:uid="{A5C3A701-2602-4EC0-8308-9A69F79CB22B}"/>
    <cellStyle name="20% - Accent2 20 26" xfId="7832" xr:uid="{4DD77B66-3B0B-4085-8368-12AB25891396}"/>
    <cellStyle name="20% - Accent2 20 27" xfId="7833" xr:uid="{93503F30-1883-442D-B45E-3E574EA3A93C}"/>
    <cellStyle name="20% - Accent2 20 28" xfId="7834" xr:uid="{7BA50EB1-7971-40A2-9300-706A09DDA7CB}"/>
    <cellStyle name="20% - Accent2 20 29" xfId="7835" xr:uid="{CB0EDF06-1AC2-437F-B461-B231A5E00837}"/>
    <cellStyle name="20% - Accent2 20 3" xfId="7836" xr:uid="{09756B70-95B6-4C60-B01B-0C070D8BE6AD}"/>
    <cellStyle name="20% - Accent2 20 3 2" xfId="7837" xr:uid="{4D345763-0D34-447F-AC25-16CF4FB35656}"/>
    <cellStyle name="20% - Accent2 20 3 2 2" xfId="7838" xr:uid="{6ABE936D-FE4C-4358-AA6E-E14325A711F6}"/>
    <cellStyle name="20% - Accent2 20 3 2 2 2" xfId="7839" xr:uid="{F4B0E320-0D4D-43E9-8463-6B96FA944A13}"/>
    <cellStyle name="20% - Accent2 20 3 2 3" xfId="7840" xr:uid="{8A4DDEAA-21BF-4E53-942B-4AC5E97DCD36}"/>
    <cellStyle name="20% - Accent2 20 3 3" xfId="7841" xr:uid="{D8D1AF2B-583F-418C-A7E6-3AA41743C367}"/>
    <cellStyle name="20% - Accent2 20 3 3 2" xfId="7842" xr:uid="{54052861-A14A-4BC3-8D99-804941536211}"/>
    <cellStyle name="20% - Accent2 20 3 4" xfId="7843" xr:uid="{E000D2CA-9345-47CF-8051-03E5B3E93AFB}"/>
    <cellStyle name="20% - Accent2 20 3 4 2" xfId="7844" xr:uid="{E87D83E3-71CD-4AA3-BBEC-3DA6E64B4742}"/>
    <cellStyle name="20% - Accent2 20 3 5" xfId="7845" xr:uid="{EE333334-663F-4DFF-A221-44CA331B9AA9}"/>
    <cellStyle name="20% - Accent2 20 4" xfId="7846" xr:uid="{32129BD5-ABA0-4D45-BC49-F465B535AB34}"/>
    <cellStyle name="20% - Accent2 20 4 2" xfId="7847" xr:uid="{27AB14D6-6BA6-47F4-99C3-6E395B9D455C}"/>
    <cellStyle name="20% - Accent2 20 4 2 2" xfId="7848" xr:uid="{36EE0604-E188-45B0-B6EC-F6F594B7DB29}"/>
    <cellStyle name="20% - Accent2 20 4 2 2 2" xfId="7849" xr:uid="{202A58C8-ADCF-4FC5-84D6-AD40421416AF}"/>
    <cellStyle name="20% - Accent2 20 4 2 3" xfId="7850" xr:uid="{47175E70-1AC2-4F63-835E-6555F7EEF8D5}"/>
    <cellStyle name="20% - Accent2 20 4 3" xfId="7851" xr:uid="{E45B1A57-DBC0-4AAA-AFCE-AAC60A6298BD}"/>
    <cellStyle name="20% - Accent2 20 4 3 2" xfId="7852" xr:uid="{4BFEBA5C-ECA9-4DCC-BA98-13ECE94494AD}"/>
    <cellStyle name="20% - Accent2 20 4 4" xfId="7853" xr:uid="{17E163DF-4188-4DD2-B27B-A8A81CF4869A}"/>
    <cellStyle name="20% - Accent2 20 4 4 2" xfId="7854" xr:uid="{50CFD7CC-4FD2-4539-9FE9-D69FF6C5F0CA}"/>
    <cellStyle name="20% - Accent2 20 4 5" xfId="7855" xr:uid="{564A1490-1E35-44E9-82A2-E1023EB1F87B}"/>
    <cellStyle name="20% - Accent2 20 5" xfId="7856" xr:uid="{9D9D223B-5551-4B11-AF87-B8A2D6737957}"/>
    <cellStyle name="20% - Accent2 20 5 2" xfId="7857" xr:uid="{9955FAFC-45AB-453D-B5B8-BC619F2F9C7D}"/>
    <cellStyle name="20% - Accent2 20 5 2 2" xfId="7858" xr:uid="{81A8C492-C962-4FB1-B583-00A89492A649}"/>
    <cellStyle name="20% - Accent2 20 5 2 2 2" xfId="7859" xr:uid="{AF3489BE-5071-42BF-BA4C-F4FD8B0EE589}"/>
    <cellStyle name="20% - Accent2 20 5 2 3" xfId="7860" xr:uid="{ECF6042C-2ED9-49A9-88F6-792DBC6594B5}"/>
    <cellStyle name="20% - Accent2 20 5 3" xfId="7861" xr:uid="{70623FEB-2E90-4284-BD9A-51212D92AF2C}"/>
    <cellStyle name="20% - Accent2 20 5 3 2" xfId="7862" xr:uid="{C9866FC7-BC81-45F7-A937-C0BEDA3D133C}"/>
    <cellStyle name="20% - Accent2 20 5 4" xfId="7863" xr:uid="{38D8E7AF-FE49-442B-A1AD-E007D0162AAF}"/>
    <cellStyle name="20% - Accent2 20 5 4 2" xfId="7864" xr:uid="{A1FD46C1-63AC-4B8A-9F84-819148C91435}"/>
    <cellStyle name="20% - Accent2 20 5 5" xfId="7865" xr:uid="{B9349EB6-483E-450B-894B-277478A5F9B6}"/>
    <cellStyle name="20% - Accent2 20 6" xfId="7866" xr:uid="{B2615438-B3CF-4654-9AD3-455AE13C96A2}"/>
    <cellStyle name="20% - Accent2 20 6 2" xfId="7867" xr:uid="{B06217C0-AFCA-4CC1-8399-6DEB790B4090}"/>
    <cellStyle name="20% - Accent2 20 6 2 2" xfId="7868" xr:uid="{CE0CB4F5-A11D-4311-802E-13AEA3B851F5}"/>
    <cellStyle name="20% - Accent2 20 6 2 2 2" xfId="7869" xr:uid="{372ABB0A-1027-43CD-866D-48C34871283F}"/>
    <cellStyle name="20% - Accent2 20 6 2 3" xfId="7870" xr:uid="{9ABB8EE9-30F6-4C56-8862-39188C528C09}"/>
    <cellStyle name="20% - Accent2 20 6 3" xfId="7871" xr:uid="{E9917712-4E4A-4523-A293-B92CBFEE3FF8}"/>
    <cellStyle name="20% - Accent2 20 6 3 2" xfId="7872" xr:uid="{108960BE-64AE-4E95-BCEB-067EE1A4298E}"/>
    <cellStyle name="20% - Accent2 20 6 4" xfId="7873" xr:uid="{3BF27FD8-EAC5-4FB2-A860-202EBB8761FC}"/>
    <cellStyle name="20% - Accent2 20 6 4 2" xfId="7874" xr:uid="{91A080FC-B678-4854-8AA9-A1DE91A2845F}"/>
    <cellStyle name="20% - Accent2 20 6 5" xfId="7875" xr:uid="{C96BD4DA-81E4-458C-9F1F-2989E200EEF2}"/>
    <cellStyle name="20% - Accent2 20 7" xfId="7876" xr:uid="{74C93955-7845-4028-A2FC-57CB8959724C}"/>
    <cellStyle name="20% - Accent2 20 7 2" xfId="7877" xr:uid="{03874F11-C822-4731-ACDF-D60A812F0158}"/>
    <cellStyle name="20% - Accent2 20 7 2 2" xfId="7878" xr:uid="{309A0371-92A3-4137-94B5-91A335EE31B3}"/>
    <cellStyle name="20% - Accent2 20 7 2 2 2" xfId="7879" xr:uid="{4CBF9EAB-9BD8-4B64-9F05-1C0F5EC4328B}"/>
    <cellStyle name="20% - Accent2 20 7 2 3" xfId="7880" xr:uid="{5833E4B0-4CE6-43A7-A447-896453A9E9BB}"/>
    <cellStyle name="20% - Accent2 20 7 3" xfId="7881" xr:uid="{3313E22F-BF59-40CD-ACA2-304669C3EADE}"/>
    <cellStyle name="20% - Accent2 20 7 3 2" xfId="7882" xr:uid="{5C0676CC-D422-4D02-9B47-CEACAE1F9517}"/>
    <cellStyle name="20% - Accent2 20 7 4" xfId="7883" xr:uid="{0F7104B3-35B1-4F2F-9BC0-98257EBD0629}"/>
    <cellStyle name="20% - Accent2 20 7 4 2" xfId="7884" xr:uid="{F926E5DE-049C-4AD5-9B74-DD45BD8A28D6}"/>
    <cellStyle name="20% - Accent2 20 7 5" xfId="7885" xr:uid="{3CB7F1DE-57F5-42D5-9500-D100FB52534F}"/>
    <cellStyle name="20% - Accent2 20 8" xfId="7886" xr:uid="{1C96FE51-23A6-4369-A4CC-60061B394352}"/>
    <cellStyle name="20% - Accent2 20 8 2" xfId="7887" xr:uid="{B5B2195F-AC1A-4C79-8244-AA7671718C10}"/>
    <cellStyle name="20% - Accent2 20 8 2 2" xfId="7888" xr:uid="{E778D46D-D34C-4B0D-A342-6453B188E5D2}"/>
    <cellStyle name="20% - Accent2 20 8 2 2 2" xfId="7889" xr:uid="{C4B15BDA-9799-41A9-9834-6048513FC04E}"/>
    <cellStyle name="20% - Accent2 20 8 2 3" xfId="7890" xr:uid="{AE46A750-FE83-4B44-A567-721ABA9AFC3C}"/>
    <cellStyle name="20% - Accent2 20 8 3" xfId="7891" xr:uid="{BD1D38AF-0FDC-46F5-98F3-AAE5FE0A29C4}"/>
    <cellStyle name="20% - Accent2 20 8 3 2" xfId="7892" xr:uid="{62D6F957-C66F-4F5E-B657-78FFFE9BCFBF}"/>
    <cellStyle name="20% - Accent2 20 8 4" xfId="7893" xr:uid="{C57B05D1-9613-4291-BE2C-19CEF0F4546F}"/>
    <cellStyle name="20% - Accent2 20 8 4 2" xfId="7894" xr:uid="{B99B0F2C-3F4B-4F27-939A-BACFFC9CE233}"/>
    <cellStyle name="20% - Accent2 20 8 5" xfId="7895" xr:uid="{C3D8AE3E-C004-44A8-A165-F60FCB7A0A19}"/>
    <cellStyle name="20% - Accent2 20 9" xfId="7896" xr:uid="{087B8564-DC21-442D-8AFD-5A53AFFEB413}"/>
    <cellStyle name="20% - Accent2 20 9 2" xfId="7897" xr:uid="{58211B09-1411-4BE6-9779-1A5CBFC0DF07}"/>
    <cellStyle name="20% - Accent2 20 9 2 2" xfId="7898" xr:uid="{4A8363DB-B0A4-45FE-9B1D-A5F1BF1A0ECC}"/>
    <cellStyle name="20% - Accent2 20 9 2 2 2" xfId="7899" xr:uid="{415B65B5-B2E5-4580-A3B2-1075FD230E96}"/>
    <cellStyle name="20% - Accent2 20 9 2 3" xfId="7900" xr:uid="{FF116F55-1775-49EF-B7C4-ED974C0A5B52}"/>
    <cellStyle name="20% - Accent2 20 9 3" xfId="7901" xr:uid="{A787B354-FC73-40FE-9FAD-64B1095BC538}"/>
    <cellStyle name="20% - Accent2 20 9 3 2" xfId="7902" xr:uid="{7101E21D-C458-40C1-950B-D21FC743D0B4}"/>
    <cellStyle name="20% - Accent2 20 9 4" xfId="7903" xr:uid="{E6E77C04-CCE7-4BAC-B66D-3E2CFEAF38EA}"/>
    <cellStyle name="20% - Accent2 20 9 4 2" xfId="7904" xr:uid="{98F59D7C-3C36-43CD-96D2-F22307EA908F}"/>
    <cellStyle name="20% - Accent2 20 9 5" xfId="7905" xr:uid="{B7F0A1BF-CFBB-435E-A010-ADDF586500B8}"/>
    <cellStyle name="20% - Accent2 21" xfId="7906" xr:uid="{259CC045-4903-416E-B240-FE29C79980FD}"/>
    <cellStyle name="20% - Accent2 21 10" xfId="7907" xr:uid="{C6F3F273-49AB-459C-941B-2B7E0F0DC199}"/>
    <cellStyle name="20% - Accent2 21 10 2" xfId="7908" xr:uid="{450DCE1A-D604-4417-A11C-4EC573D71202}"/>
    <cellStyle name="20% - Accent2 21 10 2 2" xfId="7909" xr:uid="{23A2F70F-4CB3-4472-AEFF-F9331CFAF9FE}"/>
    <cellStyle name="20% - Accent2 21 10 2 2 2" xfId="7910" xr:uid="{BE0EECED-3395-4B9C-8D1E-289C16CBA1BA}"/>
    <cellStyle name="20% - Accent2 21 10 2 3" xfId="7911" xr:uid="{46459428-DC65-4F60-8052-489D17852E1A}"/>
    <cellStyle name="20% - Accent2 21 10 3" xfId="7912" xr:uid="{A3F5BE86-B4EE-4945-9542-482D6B6D70D5}"/>
    <cellStyle name="20% - Accent2 21 10 3 2" xfId="7913" xr:uid="{A8A45190-CBBA-4306-BD0E-F1BBE536F76D}"/>
    <cellStyle name="20% - Accent2 21 10 4" xfId="7914" xr:uid="{A87CEB39-F4D2-479F-94F8-B2E38C4DE09B}"/>
    <cellStyle name="20% - Accent2 21 10 4 2" xfId="7915" xr:uid="{324EDFDB-426C-4785-88F3-5B229756A8D2}"/>
    <cellStyle name="20% - Accent2 21 10 5" xfId="7916" xr:uid="{1A613D26-A0BD-4258-91D2-145C3BADF49A}"/>
    <cellStyle name="20% - Accent2 21 11" xfId="7917" xr:uid="{727CA424-C13F-448C-8566-91C21B10798E}"/>
    <cellStyle name="20% - Accent2 21 11 2" xfId="7918" xr:uid="{FF3DA47D-998A-45E0-9812-73A88B95300F}"/>
    <cellStyle name="20% - Accent2 21 11 2 2" xfId="7919" xr:uid="{4F7D9E31-E0AD-4835-82C6-7EA153EC4D6D}"/>
    <cellStyle name="20% - Accent2 21 11 2 2 2" xfId="7920" xr:uid="{A16B9FDC-A1AC-4AAF-9E48-E4D3E4982E38}"/>
    <cellStyle name="20% - Accent2 21 11 2 3" xfId="7921" xr:uid="{FE129174-CA8A-43FB-9E6C-74F40E0443C7}"/>
    <cellStyle name="20% - Accent2 21 11 3" xfId="7922" xr:uid="{7C53CE02-ADCE-4665-942A-478FE88548DB}"/>
    <cellStyle name="20% - Accent2 21 11 3 2" xfId="7923" xr:uid="{EE17ECA8-B0B7-4B49-8BCC-DC18D41BABDF}"/>
    <cellStyle name="20% - Accent2 21 11 4" xfId="7924" xr:uid="{B5CC84AB-FF25-46A0-AB83-8C3EEC5E3586}"/>
    <cellStyle name="20% - Accent2 21 11 4 2" xfId="7925" xr:uid="{01FCFAF5-5BDE-402D-AF26-66EA468B92C5}"/>
    <cellStyle name="20% - Accent2 21 11 5" xfId="7926" xr:uid="{74CF6634-325A-4F4A-9AD6-5950CFA9775C}"/>
    <cellStyle name="20% - Accent2 21 12" xfId="7927" xr:uid="{95F4F2D3-327D-437E-B905-5C759B3D896E}"/>
    <cellStyle name="20% - Accent2 21 12 2" xfId="7928" xr:uid="{C2A4E69D-5454-4EAF-9F92-E9E19073710A}"/>
    <cellStyle name="20% - Accent2 21 12 2 2" xfId="7929" xr:uid="{FD4D4AAE-F074-4CF1-AEAF-92D434DA8CCA}"/>
    <cellStyle name="20% - Accent2 21 12 2 2 2" xfId="7930" xr:uid="{4D1E3DA2-524D-4CFD-81DF-05762ADB2BDD}"/>
    <cellStyle name="20% - Accent2 21 12 2 3" xfId="7931" xr:uid="{F9B3D303-F618-4A0D-89F2-88E71ECE2C97}"/>
    <cellStyle name="20% - Accent2 21 12 3" xfId="7932" xr:uid="{A7903600-CE3D-43B2-B396-BD236C31DC06}"/>
    <cellStyle name="20% - Accent2 21 12 3 2" xfId="7933" xr:uid="{E197A548-103E-4DC6-9E69-A21A4655B0DA}"/>
    <cellStyle name="20% - Accent2 21 12 4" xfId="7934" xr:uid="{985ADAA5-BBFF-40F8-BCE8-59D6ABA40E4E}"/>
    <cellStyle name="20% - Accent2 21 12 4 2" xfId="7935" xr:uid="{B7F5F76D-BCCF-4B21-ADA4-10021A1AB3C7}"/>
    <cellStyle name="20% - Accent2 21 12 5" xfId="7936" xr:uid="{02DB70AE-A309-4AD7-9266-FD75ECE28785}"/>
    <cellStyle name="20% - Accent2 21 13" xfId="7937" xr:uid="{539408D1-A54E-4356-A51D-75DA37A24FE4}"/>
    <cellStyle name="20% - Accent2 21 13 2" xfId="7938" xr:uid="{C39733F3-B03B-4E7A-904D-1C1C0966261F}"/>
    <cellStyle name="20% - Accent2 21 13 2 2" xfId="7939" xr:uid="{E8DBDAD3-534F-421E-AD46-20B86A432C74}"/>
    <cellStyle name="20% - Accent2 21 13 2 2 2" xfId="7940" xr:uid="{C956FADF-CAB5-4AA9-B018-CB08A3926AB6}"/>
    <cellStyle name="20% - Accent2 21 13 2 3" xfId="7941" xr:uid="{A09A7AE8-0AEB-49A3-ACFD-E6F6E7BA2B85}"/>
    <cellStyle name="20% - Accent2 21 13 3" xfId="7942" xr:uid="{DE359250-EBFE-4FDB-90F4-FEC9E5EBF3F7}"/>
    <cellStyle name="20% - Accent2 21 13 3 2" xfId="7943" xr:uid="{1E64C3C9-ABDC-4A14-A44E-268D2C882409}"/>
    <cellStyle name="20% - Accent2 21 13 4" xfId="7944" xr:uid="{68C2C199-FC35-4CC9-992D-9E89F97CBB35}"/>
    <cellStyle name="20% - Accent2 21 13 4 2" xfId="7945" xr:uid="{E4E0B15F-21F0-4B4F-91E4-6E7FE045F2E1}"/>
    <cellStyle name="20% - Accent2 21 13 5" xfId="7946" xr:uid="{C493DDE3-5A46-42B9-86EE-D4CA39BA35FD}"/>
    <cellStyle name="20% - Accent2 21 14" xfId="7947" xr:uid="{2287EF2A-B88C-4EE9-B830-41F93A7762A5}"/>
    <cellStyle name="20% - Accent2 21 14 2" xfId="7948" xr:uid="{0D658C15-9DF2-4862-8FFF-40685A465542}"/>
    <cellStyle name="20% - Accent2 21 14 2 2" xfId="7949" xr:uid="{45E5E1B4-F921-40FC-9911-AE2B2E3722E5}"/>
    <cellStyle name="20% - Accent2 21 14 2 2 2" xfId="7950" xr:uid="{88AE5E86-2A93-4DF0-AB3B-7F4AE083E055}"/>
    <cellStyle name="20% - Accent2 21 14 2 3" xfId="7951" xr:uid="{84A1B06E-9850-4E7E-895E-EBF73C66C2E1}"/>
    <cellStyle name="20% - Accent2 21 14 3" xfId="7952" xr:uid="{B473977C-7B98-4DB7-B0EE-839C4041E730}"/>
    <cellStyle name="20% - Accent2 21 14 3 2" xfId="7953" xr:uid="{19F5C3FE-BDA1-41E2-ACB2-927DA8BAC46F}"/>
    <cellStyle name="20% - Accent2 21 14 4" xfId="7954" xr:uid="{1EB594C8-F45D-4E86-8ECB-9AC22A84B8E9}"/>
    <cellStyle name="20% - Accent2 21 14 4 2" xfId="7955" xr:uid="{8D565BA0-F6F0-4CBD-A8B7-5BC56C873DBF}"/>
    <cellStyle name="20% - Accent2 21 14 5" xfId="7956" xr:uid="{8C885370-2F0E-45F2-8766-A46988C62BFC}"/>
    <cellStyle name="20% - Accent2 21 15" xfId="7957" xr:uid="{02D298CC-E969-499F-8CD9-5FB49E4272A0}"/>
    <cellStyle name="20% - Accent2 21 15 2" xfId="7958" xr:uid="{A5175EDD-E58A-4E2E-98DA-2206D754CAFD}"/>
    <cellStyle name="20% - Accent2 21 15 2 2" xfId="7959" xr:uid="{77566875-CDF6-40E8-BCE1-6D5ADDA48F83}"/>
    <cellStyle name="20% - Accent2 21 15 2 2 2" xfId="7960" xr:uid="{CB94BB70-4D1D-4034-B36D-291743B733E8}"/>
    <cellStyle name="20% - Accent2 21 15 2 3" xfId="7961" xr:uid="{D0CE1596-C758-4E5A-ABC9-14F2A5831FEA}"/>
    <cellStyle name="20% - Accent2 21 15 3" xfId="7962" xr:uid="{9B6F5AC1-9426-4B0D-A652-1AADFD110554}"/>
    <cellStyle name="20% - Accent2 21 15 3 2" xfId="7963" xr:uid="{F9C69159-D331-43CC-BC1F-919A388FEEC8}"/>
    <cellStyle name="20% - Accent2 21 15 4" xfId="7964" xr:uid="{05A92216-A3BC-4F4F-A1D7-A54E424689DC}"/>
    <cellStyle name="20% - Accent2 21 15 4 2" xfId="7965" xr:uid="{A715354F-9858-4365-BE1F-B74F613F170F}"/>
    <cellStyle name="20% - Accent2 21 15 5" xfId="7966" xr:uid="{F1CE8B06-C16E-41CA-BF9E-F0CD38B7CAA1}"/>
    <cellStyle name="20% - Accent2 21 16" xfId="7967" xr:uid="{601C4712-1069-4D57-9211-3CEB542676AA}"/>
    <cellStyle name="20% - Accent2 21 16 2" xfId="7968" xr:uid="{D27B6A6E-63C5-4C49-83FA-048AE2A4AD7B}"/>
    <cellStyle name="20% - Accent2 21 16 2 2" xfId="7969" xr:uid="{0AF605F9-DB9D-4B0B-920B-CA3F4FDE5D70}"/>
    <cellStyle name="20% - Accent2 21 16 3" xfId="7970" xr:uid="{86D9353B-2628-4D41-977B-84AAB160BE77}"/>
    <cellStyle name="20% - Accent2 21 17" xfId="7971" xr:uid="{2DA044CC-C392-4082-90B6-F6388B6BC6CD}"/>
    <cellStyle name="20% - Accent2 21 17 2" xfId="7972" xr:uid="{1B9CE155-91FD-45C3-9A78-7D0F072EFAF8}"/>
    <cellStyle name="20% - Accent2 21 18" xfId="7973" xr:uid="{4F20B23C-7A34-422C-8C46-60951326B33E}"/>
    <cellStyle name="20% - Accent2 21 18 2" xfId="7974" xr:uid="{99B5EB6F-FEC9-4527-90AF-FAAC590A236C}"/>
    <cellStyle name="20% - Accent2 21 19" xfId="7975" xr:uid="{45895B80-A1EE-4808-AEE2-DAAB9442AA2A}"/>
    <cellStyle name="20% - Accent2 21 2" xfId="7976" xr:uid="{5D5B5853-BD8B-4EF2-8BAE-C26A8A7F27FD}"/>
    <cellStyle name="20% - Accent2 21 2 2" xfId="7977" xr:uid="{F5640C9C-898B-4E5F-8B7D-A13E0567FAB1}"/>
    <cellStyle name="20% - Accent2 21 2 2 2" xfId="7978" xr:uid="{44FC05B1-E195-4929-847C-17782F144DA8}"/>
    <cellStyle name="20% - Accent2 21 2 2 2 2" xfId="7979" xr:uid="{2E0BA010-732F-4119-9C45-63BADE701E14}"/>
    <cellStyle name="20% - Accent2 21 2 2 3" xfId="7980" xr:uid="{4C9C6957-94CD-452D-9B21-040391BD68F1}"/>
    <cellStyle name="20% - Accent2 21 2 3" xfId="7981" xr:uid="{805D7EFD-B9CF-4F49-8952-13B6848A210D}"/>
    <cellStyle name="20% - Accent2 21 2 3 2" xfId="7982" xr:uid="{B26982B8-7085-40FE-A47B-4BD3843B5957}"/>
    <cellStyle name="20% - Accent2 21 2 4" xfId="7983" xr:uid="{DF8EE066-B13B-4307-9D94-98B1AC53F77E}"/>
    <cellStyle name="20% - Accent2 21 2 4 2" xfId="7984" xr:uid="{7B9F7AE3-F7DD-4848-BFC9-91805333EE07}"/>
    <cellStyle name="20% - Accent2 21 2 5" xfId="7985" xr:uid="{107BAC39-9746-4593-9BF3-6A8E49C0418F}"/>
    <cellStyle name="20% - Accent2 21 20" xfId="7986" xr:uid="{4A509073-D63A-49F3-9976-587A681D2E07}"/>
    <cellStyle name="20% - Accent2 21 21" xfId="7987" xr:uid="{D6973EC2-7D80-4D45-9FB5-513FD364E79F}"/>
    <cellStyle name="20% - Accent2 21 22" xfId="7988" xr:uid="{CC59327D-B267-41E9-84B2-C9A0806DEBE3}"/>
    <cellStyle name="20% - Accent2 21 23" xfId="7989" xr:uid="{9170019B-A9CD-406B-AF46-3B7A6B857A8D}"/>
    <cellStyle name="20% - Accent2 21 24" xfId="7990" xr:uid="{CFC799AA-FCD5-48BB-85E5-BDBC2D152FE0}"/>
    <cellStyle name="20% - Accent2 21 25" xfId="7991" xr:uid="{865A5B8C-4FA9-430C-88BA-4D9D678CDA85}"/>
    <cellStyle name="20% - Accent2 21 26" xfId="7992" xr:uid="{9B4E33B8-F4DE-4327-94E6-93773D9A68A0}"/>
    <cellStyle name="20% - Accent2 21 27" xfId="7993" xr:uid="{4D0CA609-9ED0-4922-B791-F6931B63F815}"/>
    <cellStyle name="20% - Accent2 21 28" xfId="7994" xr:uid="{56A71357-A3E0-4E04-AAEC-7A7E7A85A8A1}"/>
    <cellStyle name="20% - Accent2 21 29" xfId="7995" xr:uid="{013CA027-F084-419D-B5AF-937C82D6A415}"/>
    <cellStyle name="20% - Accent2 21 3" xfId="7996" xr:uid="{04CF25B1-6005-4197-81C7-81330D516E6D}"/>
    <cellStyle name="20% - Accent2 21 3 2" xfId="7997" xr:uid="{3CC77B69-4313-4A68-8023-A2C7497A935C}"/>
    <cellStyle name="20% - Accent2 21 3 2 2" xfId="7998" xr:uid="{817FC389-6701-4FE8-9BCD-B8940B407B3F}"/>
    <cellStyle name="20% - Accent2 21 3 2 2 2" xfId="7999" xr:uid="{0C9B7532-7C44-4B47-ADF9-F71B46233989}"/>
    <cellStyle name="20% - Accent2 21 3 2 3" xfId="8000" xr:uid="{871E24C5-7CD5-4C27-8AC9-551A123C2A70}"/>
    <cellStyle name="20% - Accent2 21 3 3" xfId="8001" xr:uid="{46C7047B-BB5C-4F0C-89CD-911446AA3737}"/>
    <cellStyle name="20% - Accent2 21 3 3 2" xfId="8002" xr:uid="{3F2F11B1-3889-49BC-99DA-83983E1C4EFA}"/>
    <cellStyle name="20% - Accent2 21 3 4" xfId="8003" xr:uid="{7BBB16C4-0565-4D92-9796-CDB6698BD81C}"/>
    <cellStyle name="20% - Accent2 21 3 4 2" xfId="8004" xr:uid="{DB74CDA6-550F-46EC-9ADB-13533B0068B7}"/>
    <cellStyle name="20% - Accent2 21 3 5" xfId="8005" xr:uid="{6CA1B534-E658-47AE-A239-EE924A733D85}"/>
    <cellStyle name="20% - Accent2 21 4" xfId="8006" xr:uid="{321AAE03-B4B3-45AB-A829-F7624FBA6990}"/>
    <cellStyle name="20% - Accent2 21 4 2" xfId="8007" xr:uid="{494DF901-BD96-42D8-A79F-3808118C8520}"/>
    <cellStyle name="20% - Accent2 21 4 2 2" xfId="8008" xr:uid="{97E3CA22-5735-4E40-A1DC-5BDDCF221FCD}"/>
    <cellStyle name="20% - Accent2 21 4 2 2 2" xfId="8009" xr:uid="{B9BBB354-3776-46DB-B382-26B12C2A1BDD}"/>
    <cellStyle name="20% - Accent2 21 4 2 3" xfId="8010" xr:uid="{1C7073C9-6D3D-4438-843C-81B37162201F}"/>
    <cellStyle name="20% - Accent2 21 4 3" xfId="8011" xr:uid="{E78E2BAB-F42E-4EA4-B752-C82175852354}"/>
    <cellStyle name="20% - Accent2 21 4 3 2" xfId="8012" xr:uid="{0C842B20-498F-4AB3-BB95-8A572839BAB5}"/>
    <cellStyle name="20% - Accent2 21 4 4" xfId="8013" xr:uid="{D52D280E-AC9D-4AFD-9C72-5BF03BCC3762}"/>
    <cellStyle name="20% - Accent2 21 4 4 2" xfId="8014" xr:uid="{721F6EF6-4250-483E-AE50-AD0EECB8CB47}"/>
    <cellStyle name="20% - Accent2 21 4 5" xfId="8015" xr:uid="{0C1F84AC-C13D-4494-801B-DFB272CD394A}"/>
    <cellStyle name="20% - Accent2 21 5" xfId="8016" xr:uid="{627415E4-EF70-4CDE-AF29-1C447A4C0D22}"/>
    <cellStyle name="20% - Accent2 21 5 2" xfId="8017" xr:uid="{B3DA06CF-2B2D-414D-A5C5-6682377DD931}"/>
    <cellStyle name="20% - Accent2 21 5 2 2" xfId="8018" xr:uid="{0C845909-ABB1-4A60-8DF2-B785A4D6CA39}"/>
    <cellStyle name="20% - Accent2 21 5 2 2 2" xfId="8019" xr:uid="{893CDFCC-BB28-4C30-B1A4-82BC8BA6DAD7}"/>
    <cellStyle name="20% - Accent2 21 5 2 3" xfId="8020" xr:uid="{1B15467E-F1DD-4D4E-8937-70B1CCD15B00}"/>
    <cellStyle name="20% - Accent2 21 5 3" xfId="8021" xr:uid="{E8AACC1D-89C2-496D-A160-69746CBAC328}"/>
    <cellStyle name="20% - Accent2 21 5 3 2" xfId="8022" xr:uid="{BECFBD04-0650-49F0-ADBE-58B4153E52D2}"/>
    <cellStyle name="20% - Accent2 21 5 4" xfId="8023" xr:uid="{640705A0-2ABF-4F7E-9687-34F8A4054312}"/>
    <cellStyle name="20% - Accent2 21 5 4 2" xfId="8024" xr:uid="{B6BF2F53-56C5-464F-97A7-817288AB9CCF}"/>
    <cellStyle name="20% - Accent2 21 5 5" xfId="8025" xr:uid="{AB8DA955-EA6D-42DA-B31E-4225A3ECD385}"/>
    <cellStyle name="20% - Accent2 21 6" xfId="8026" xr:uid="{8CF4D4DC-2F77-4008-970F-9AECFEA8EE7C}"/>
    <cellStyle name="20% - Accent2 21 6 2" xfId="8027" xr:uid="{67E81898-68B5-4E95-9BBB-80E40144E310}"/>
    <cellStyle name="20% - Accent2 21 6 2 2" xfId="8028" xr:uid="{F824320E-EB61-4DA7-B782-86C421F9A301}"/>
    <cellStyle name="20% - Accent2 21 6 2 2 2" xfId="8029" xr:uid="{4D6B6ECC-CAB2-4874-A34F-3030B66219AF}"/>
    <cellStyle name="20% - Accent2 21 6 2 3" xfId="8030" xr:uid="{56093DF7-2EF1-44CF-8D3E-36534FE1DBAD}"/>
    <cellStyle name="20% - Accent2 21 6 3" xfId="8031" xr:uid="{305C5FA4-8DF9-4914-B48A-4ADAA137706A}"/>
    <cellStyle name="20% - Accent2 21 6 3 2" xfId="8032" xr:uid="{7C860CB0-528B-454B-BD22-FDD66D7214F2}"/>
    <cellStyle name="20% - Accent2 21 6 4" xfId="8033" xr:uid="{9D093AA9-2AC8-4F3A-B198-25186CE22ADB}"/>
    <cellStyle name="20% - Accent2 21 6 4 2" xfId="8034" xr:uid="{9373E6FC-CAF5-40DF-897B-F1F565A18E26}"/>
    <cellStyle name="20% - Accent2 21 6 5" xfId="8035" xr:uid="{3F04AC74-76DD-4DED-86A3-3BD57E7C2E62}"/>
    <cellStyle name="20% - Accent2 21 7" xfId="8036" xr:uid="{ECC43579-8543-46F3-9755-88DF1444D2FE}"/>
    <cellStyle name="20% - Accent2 21 7 2" xfId="8037" xr:uid="{3F7BC736-4CCF-4F1C-8C4C-CB5770B7699B}"/>
    <cellStyle name="20% - Accent2 21 7 2 2" xfId="8038" xr:uid="{C8DB583B-E1D0-415D-93F5-2386AF48336C}"/>
    <cellStyle name="20% - Accent2 21 7 2 2 2" xfId="8039" xr:uid="{488048B0-CFE2-47B9-80BD-30CCBB95C07C}"/>
    <cellStyle name="20% - Accent2 21 7 2 3" xfId="8040" xr:uid="{1F08E8C4-865F-4D64-B51D-145DA038A505}"/>
    <cellStyle name="20% - Accent2 21 7 3" xfId="8041" xr:uid="{FB3478B8-CC56-4B62-BF4C-1EAFFD2B99BF}"/>
    <cellStyle name="20% - Accent2 21 7 3 2" xfId="8042" xr:uid="{93327159-892A-45D7-AF4F-AF8E041CA6F1}"/>
    <cellStyle name="20% - Accent2 21 7 4" xfId="8043" xr:uid="{4DA5C0BC-DE4D-433E-8A37-AFC9BF01AA1D}"/>
    <cellStyle name="20% - Accent2 21 7 4 2" xfId="8044" xr:uid="{735BD044-1E3C-41A3-9A51-7F68B34048D3}"/>
    <cellStyle name="20% - Accent2 21 7 5" xfId="8045" xr:uid="{CE3F499C-5682-4DFD-ADAB-2CD823F93AF9}"/>
    <cellStyle name="20% - Accent2 21 8" xfId="8046" xr:uid="{E43DBB29-9881-43B3-A035-5E878FFB9EA8}"/>
    <cellStyle name="20% - Accent2 21 8 2" xfId="8047" xr:uid="{941F1E64-403A-4ED6-BD56-E8CBD666842C}"/>
    <cellStyle name="20% - Accent2 21 8 2 2" xfId="8048" xr:uid="{5B290850-C00D-4AD5-B9FD-B4AA95E132C5}"/>
    <cellStyle name="20% - Accent2 21 8 2 2 2" xfId="8049" xr:uid="{7ECBA9A4-614A-4A0F-A8F2-8E55BBFE1FC6}"/>
    <cellStyle name="20% - Accent2 21 8 2 3" xfId="8050" xr:uid="{FE9F5EB3-61AA-4D75-A421-88AE3F2218FD}"/>
    <cellStyle name="20% - Accent2 21 8 3" xfId="8051" xr:uid="{A834D6DD-8776-4797-8BDF-B73E9E7EDE45}"/>
    <cellStyle name="20% - Accent2 21 8 3 2" xfId="8052" xr:uid="{898F7CF0-ADD0-4994-B65D-38291A8F07F9}"/>
    <cellStyle name="20% - Accent2 21 8 4" xfId="8053" xr:uid="{431ADEE3-8AA8-4F6A-AA91-6C4F3BAA6C8A}"/>
    <cellStyle name="20% - Accent2 21 8 4 2" xfId="8054" xr:uid="{1FB3534C-EEED-414C-A109-BB58E3934A59}"/>
    <cellStyle name="20% - Accent2 21 8 5" xfId="8055" xr:uid="{1B26E499-780C-4FFD-9C08-EB33D2551E45}"/>
    <cellStyle name="20% - Accent2 21 9" xfId="8056" xr:uid="{3B8F2BFB-1A5A-4230-B19A-A412AEB02F50}"/>
    <cellStyle name="20% - Accent2 21 9 2" xfId="8057" xr:uid="{5997145E-3035-41A9-B4CE-2E8A88C7E3ED}"/>
    <cellStyle name="20% - Accent2 21 9 2 2" xfId="8058" xr:uid="{E6261CBE-0767-41CB-AD5A-DFA7EF53CFB0}"/>
    <cellStyle name="20% - Accent2 21 9 2 2 2" xfId="8059" xr:uid="{1D9C8581-5022-4131-8429-EA2B62A571AA}"/>
    <cellStyle name="20% - Accent2 21 9 2 3" xfId="8060" xr:uid="{97F7E5E2-FFA8-4BCE-9B3B-144564CAFE16}"/>
    <cellStyle name="20% - Accent2 21 9 3" xfId="8061" xr:uid="{10E7899C-2552-413D-8D2C-E8B09B7A819F}"/>
    <cellStyle name="20% - Accent2 21 9 3 2" xfId="8062" xr:uid="{BBB95BE7-8E0C-4FB5-8315-017F3A9D44ED}"/>
    <cellStyle name="20% - Accent2 21 9 4" xfId="8063" xr:uid="{5F5DE500-B972-4D0E-8D2E-13BEA40F2712}"/>
    <cellStyle name="20% - Accent2 21 9 4 2" xfId="8064" xr:uid="{0D2EA1C6-F469-49C3-88A0-E73D9176AC60}"/>
    <cellStyle name="20% - Accent2 21 9 5" xfId="8065" xr:uid="{75F88353-5070-4082-A15A-4BBA6FEE93EB}"/>
    <cellStyle name="20% - Accent2 22" xfId="8066" xr:uid="{36D36E7C-A517-45C1-9306-680FC360D549}"/>
    <cellStyle name="20% - Accent2 22 10" xfId="8067" xr:uid="{25091B96-D852-4DDA-BDD1-E917E9E7E000}"/>
    <cellStyle name="20% - Accent2 22 10 2" xfId="8068" xr:uid="{36346373-10A1-4A78-A824-A61B23509B9D}"/>
    <cellStyle name="20% - Accent2 22 10 2 2" xfId="8069" xr:uid="{5DF5C30D-C79B-4628-B548-72FD6CB917E8}"/>
    <cellStyle name="20% - Accent2 22 10 2 2 2" xfId="8070" xr:uid="{215F5FD3-B43D-459E-9D45-AEAE30BDD1F1}"/>
    <cellStyle name="20% - Accent2 22 10 2 3" xfId="8071" xr:uid="{AB49E916-1A2E-47DC-A457-053C0EE72ADC}"/>
    <cellStyle name="20% - Accent2 22 10 3" xfId="8072" xr:uid="{94C957AA-B49B-44CB-BA70-612F48284174}"/>
    <cellStyle name="20% - Accent2 22 10 3 2" xfId="8073" xr:uid="{E4E7CA8A-F875-47FC-9D33-152B398BA732}"/>
    <cellStyle name="20% - Accent2 22 10 4" xfId="8074" xr:uid="{EBC877DF-56A5-4AAC-91F2-F8E4F72EBDEE}"/>
    <cellStyle name="20% - Accent2 22 10 4 2" xfId="8075" xr:uid="{A5243661-BD8F-48B7-BD17-BE52E29C7290}"/>
    <cellStyle name="20% - Accent2 22 10 5" xfId="8076" xr:uid="{9E9B8AFB-8C3E-42E4-8EA3-E4F9B6541D64}"/>
    <cellStyle name="20% - Accent2 22 11" xfId="8077" xr:uid="{6885277C-2AF4-4B95-B7CC-90A3CAB65E95}"/>
    <cellStyle name="20% - Accent2 22 11 2" xfId="8078" xr:uid="{BBA1DDF9-76B3-4E12-B1EB-C3472F304219}"/>
    <cellStyle name="20% - Accent2 22 11 2 2" xfId="8079" xr:uid="{BB4E2EEA-1B4C-4700-8407-42306FF617BF}"/>
    <cellStyle name="20% - Accent2 22 11 2 2 2" xfId="8080" xr:uid="{18764923-6DE9-40B0-AB6F-6A1103CEAF05}"/>
    <cellStyle name="20% - Accent2 22 11 2 3" xfId="8081" xr:uid="{BAC45CED-74ED-45EF-9BAF-D2406E1E3C57}"/>
    <cellStyle name="20% - Accent2 22 11 3" xfId="8082" xr:uid="{AC542BAD-BEBA-439A-92F4-AA64C92CE99E}"/>
    <cellStyle name="20% - Accent2 22 11 3 2" xfId="8083" xr:uid="{17189D11-BE1B-4A49-A22E-9F49B10552BA}"/>
    <cellStyle name="20% - Accent2 22 11 4" xfId="8084" xr:uid="{795A3D5D-1E0E-4C02-B6DE-38EFC17A740E}"/>
    <cellStyle name="20% - Accent2 22 11 4 2" xfId="8085" xr:uid="{322DA413-2A17-4AD5-B2EC-7F5EE7E80198}"/>
    <cellStyle name="20% - Accent2 22 11 5" xfId="8086" xr:uid="{96545988-0763-4781-A8A5-DFE4C9C7B058}"/>
    <cellStyle name="20% - Accent2 22 12" xfId="8087" xr:uid="{8A057C20-F44C-4F97-AED9-505293369E0A}"/>
    <cellStyle name="20% - Accent2 22 12 2" xfId="8088" xr:uid="{851FCAFE-62FB-4875-AC44-7D4ADC269F81}"/>
    <cellStyle name="20% - Accent2 22 12 2 2" xfId="8089" xr:uid="{C7C1C4A3-AADB-424C-91A3-CFD19CA25E6F}"/>
    <cellStyle name="20% - Accent2 22 12 2 2 2" xfId="8090" xr:uid="{5B35D001-C9BC-4991-961E-12CE3D747580}"/>
    <cellStyle name="20% - Accent2 22 12 2 3" xfId="8091" xr:uid="{4AC8EDBE-1717-4E20-9E75-FB3E25371BAD}"/>
    <cellStyle name="20% - Accent2 22 12 3" xfId="8092" xr:uid="{B688732B-B1CF-4EB9-BF4A-451FF1E3EA4B}"/>
    <cellStyle name="20% - Accent2 22 12 3 2" xfId="8093" xr:uid="{E0B4818A-72A0-4450-9B18-FE1B137E34B8}"/>
    <cellStyle name="20% - Accent2 22 12 4" xfId="8094" xr:uid="{8AFA9228-7FAE-405D-B7FC-0C89A7F9B70A}"/>
    <cellStyle name="20% - Accent2 22 12 4 2" xfId="8095" xr:uid="{2EE0BB6C-979F-4906-A8DF-A3294980EAAE}"/>
    <cellStyle name="20% - Accent2 22 12 5" xfId="8096" xr:uid="{821D6D32-5B9B-47DB-89F6-FC2CAAC2D4BB}"/>
    <cellStyle name="20% - Accent2 22 13" xfId="8097" xr:uid="{51378846-24F1-4F3B-9647-2388FE5D32B1}"/>
    <cellStyle name="20% - Accent2 22 13 2" xfId="8098" xr:uid="{3A4A8B17-4D4F-4EDD-B13C-272C9A7CEFE5}"/>
    <cellStyle name="20% - Accent2 22 13 2 2" xfId="8099" xr:uid="{EBEA2FBA-8EC9-4577-92DD-E9D52A4117D7}"/>
    <cellStyle name="20% - Accent2 22 13 2 2 2" xfId="8100" xr:uid="{70A27464-A683-4ABB-84C9-A41B64CD72D6}"/>
    <cellStyle name="20% - Accent2 22 13 2 3" xfId="8101" xr:uid="{8152A7C6-D29D-48A2-91FC-6288729FFAAF}"/>
    <cellStyle name="20% - Accent2 22 13 3" xfId="8102" xr:uid="{E1011003-48F2-4695-9711-17D797E10C66}"/>
    <cellStyle name="20% - Accent2 22 13 3 2" xfId="8103" xr:uid="{55FBCD91-6BC6-4182-8322-702470CD2C0E}"/>
    <cellStyle name="20% - Accent2 22 13 4" xfId="8104" xr:uid="{33479676-021C-4862-A12C-7791072013CB}"/>
    <cellStyle name="20% - Accent2 22 13 4 2" xfId="8105" xr:uid="{7D676032-1B6D-4C3D-B48C-EE790AC222A9}"/>
    <cellStyle name="20% - Accent2 22 13 5" xfId="8106" xr:uid="{C6242FE9-9A45-47D2-9283-64F9C055E043}"/>
    <cellStyle name="20% - Accent2 22 14" xfId="8107" xr:uid="{B8D4014B-1708-4038-B2CF-137EA453F1BC}"/>
    <cellStyle name="20% - Accent2 22 14 2" xfId="8108" xr:uid="{85AB1DA7-7679-4580-9DC6-B01470E874DC}"/>
    <cellStyle name="20% - Accent2 22 14 2 2" xfId="8109" xr:uid="{FB63EC40-3D73-4F77-84D3-35E0CB3FC9DD}"/>
    <cellStyle name="20% - Accent2 22 14 2 2 2" xfId="8110" xr:uid="{BB1F93BC-D4DC-4BBA-81CA-69497E27F093}"/>
    <cellStyle name="20% - Accent2 22 14 2 3" xfId="8111" xr:uid="{6C6209BE-D827-4836-8BCD-2C9EBE657AA3}"/>
    <cellStyle name="20% - Accent2 22 14 3" xfId="8112" xr:uid="{673245A5-41B8-43AE-BEF2-33A122539883}"/>
    <cellStyle name="20% - Accent2 22 14 3 2" xfId="8113" xr:uid="{F763C51A-6839-4153-9222-251288A8B061}"/>
    <cellStyle name="20% - Accent2 22 14 4" xfId="8114" xr:uid="{8B0475E7-A2F0-496C-8624-39713E791D83}"/>
    <cellStyle name="20% - Accent2 22 14 4 2" xfId="8115" xr:uid="{464351A5-6CDE-4F03-BB46-32B1FFC7E296}"/>
    <cellStyle name="20% - Accent2 22 14 5" xfId="8116" xr:uid="{0C0F0AFC-112C-40B3-9853-E8D263FAA614}"/>
    <cellStyle name="20% - Accent2 22 15" xfId="8117" xr:uid="{550129CF-8176-442C-8831-9425DA93CF1D}"/>
    <cellStyle name="20% - Accent2 22 15 2" xfId="8118" xr:uid="{D1B5CDF1-D290-4C23-B614-39587A40FF57}"/>
    <cellStyle name="20% - Accent2 22 15 2 2" xfId="8119" xr:uid="{3191AC96-7C3B-41DE-9EB8-9CDAB639E61A}"/>
    <cellStyle name="20% - Accent2 22 15 2 2 2" xfId="8120" xr:uid="{1CD2B4F5-5A0F-45AB-8338-81CAD5A25FC6}"/>
    <cellStyle name="20% - Accent2 22 15 2 3" xfId="8121" xr:uid="{DBBC63DB-6D03-4B5C-AD9C-4A94F31B6D35}"/>
    <cellStyle name="20% - Accent2 22 15 3" xfId="8122" xr:uid="{CAA5FDCA-7E72-4111-9FAA-815031B65410}"/>
    <cellStyle name="20% - Accent2 22 15 3 2" xfId="8123" xr:uid="{517B02C6-6638-4B88-84C7-E989D505ACB3}"/>
    <cellStyle name="20% - Accent2 22 15 4" xfId="8124" xr:uid="{93F0CA8F-5357-48B8-9929-A28AC5A0104B}"/>
    <cellStyle name="20% - Accent2 22 15 4 2" xfId="8125" xr:uid="{F62F7746-D84B-477A-945B-7F465669F455}"/>
    <cellStyle name="20% - Accent2 22 15 5" xfId="8126" xr:uid="{356335F6-A6BE-4551-868E-26B147A73188}"/>
    <cellStyle name="20% - Accent2 22 16" xfId="8127" xr:uid="{E528D20C-5306-41D3-B44E-711C476FB729}"/>
    <cellStyle name="20% - Accent2 22 16 2" xfId="8128" xr:uid="{A885C755-6CD2-4C8D-8CC1-DC76ED38C88F}"/>
    <cellStyle name="20% - Accent2 22 16 2 2" xfId="8129" xr:uid="{03B48CB3-FDC7-45AD-9BFC-ABBF9F6B35A9}"/>
    <cellStyle name="20% - Accent2 22 16 3" xfId="8130" xr:uid="{D5DCB1B1-A229-4221-AACB-C63615026F6E}"/>
    <cellStyle name="20% - Accent2 22 17" xfId="8131" xr:uid="{9EDDBAA2-2441-4D9F-88AD-BBAFF6011D29}"/>
    <cellStyle name="20% - Accent2 22 17 2" xfId="8132" xr:uid="{E1849805-A647-46A8-829C-7EE7AD0736BB}"/>
    <cellStyle name="20% - Accent2 22 18" xfId="8133" xr:uid="{DAE63598-FE56-461F-9FE5-D6E671627BAA}"/>
    <cellStyle name="20% - Accent2 22 18 2" xfId="8134" xr:uid="{99F52DC4-120D-4F02-BACF-562FC68A348D}"/>
    <cellStyle name="20% - Accent2 22 19" xfId="8135" xr:uid="{4496B447-A5CF-47B9-9CDE-8AE4714FD05E}"/>
    <cellStyle name="20% - Accent2 22 2" xfId="8136" xr:uid="{5B0CF75A-B709-47F6-8405-2E90AF43122E}"/>
    <cellStyle name="20% - Accent2 22 2 2" xfId="8137" xr:uid="{86B0B9F6-0DAF-4BDB-B89F-60583A851A12}"/>
    <cellStyle name="20% - Accent2 22 2 2 2" xfId="8138" xr:uid="{B7D73109-E44E-4083-B9C9-7BAD5AD0F723}"/>
    <cellStyle name="20% - Accent2 22 2 2 2 2" xfId="8139" xr:uid="{7464C630-3E44-43E2-991E-343DF7587D42}"/>
    <cellStyle name="20% - Accent2 22 2 2 3" xfId="8140" xr:uid="{B862BDF5-F4B9-471B-BE43-785DD53C62BD}"/>
    <cellStyle name="20% - Accent2 22 2 3" xfId="8141" xr:uid="{1380E4B4-69F1-44A7-A224-3FDEC09634C6}"/>
    <cellStyle name="20% - Accent2 22 2 3 2" xfId="8142" xr:uid="{F6FE15AD-8C71-4152-9341-FF2F46E6C1BE}"/>
    <cellStyle name="20% - Accent2 22 2 4" xfId="8143" xr:uid="{1C042876-E94A-4D77-9BFA-E3C235A47D99}"/>
    <cellStyle name="20% - Accent2 22 2 4 2" xfId="8144" xr:uid="{8EA02F50-D64C-4182-AB98-9256EFD99CC9}"/>
    <cellStyle name="20% - Accent2 22 2 5" xfId="8145" xr:uid="{D1A0CF24-256B-4FBA-8358-87B65E4337FF}"/>
    <cellStyle name="20% - Accent2 22 20" xfId="8146" xr:uid="{6BDCB9A7-8366-4921-A8A6-6A7C12D8EFF4}"/>
    <cellStyle name="20% - Accent2 22 21" xfId="8147" xr:uid="{5E7392B8-C018-47E6-B748-140558374F65}"/>
    <cellStyle name="20% - Accent2 22 22" xfId="8148" xr:uid="{553DD6FD-D4B1-4A84-B28C-51A68E84189E}"/>
    <cellStyle name="20% - Accent2 22 23" xfId="8149" xr:uid="{F04B2D8F-ACF1-46AE-8337-4602CE63AF60}"/>
    <cellStyle name="20% - Accent2 22 24" xfId="8150" xr:uid="{F99EEF30-BCAE-44F2-B63B-11DB0D9A1DE4}"/>
    <cellStyle name="20% - Accent2 22 25" xfId="8151" xr:uid="{9B656749-FB22-4434-8A26-5FFD8EDB13A4}"/>
    <cellStyle name="20% - Accent2 22 26" xfId="8152" xr:uid="{D020CF6A-1BEF-4A4C-B63A-D9C53C3AA3A6}"/>
    <cellStyle name="20% - Accent2 22 27" xfId="8153" xr:uid="{9CBDDD65-2401-44C8-88AC-7168A228A31E}"/>
    <cellStyle name="20% - Accent2 22 28" xfId="8154" xr:uid="{2B27028F-2A4E-41EB-9446-7CCC5AE37E5C}"/>
    <cellStyle name="20% - Accent2 22 29" xfId="8155" xr:uid="{6C470FB1-2B57-49D6-8B39-31143F39CB47}"/>
    <cellStyle name="20% - Accent2 22 3" xfId="8156" xr:uid="{7C7191BB-B24F-4C41-9A6A-3EF82553F789}"/>
    <cellStyle name="20% - Accent2 22 3 2" xfId="8157" xr:uid="{FADB2AF7-229F-4850-8653-5B901BDCF389}"/>
    <cellStyle name="20% - Accent2 22 3 2 2" xfId="8158" xr:uid="{7C03CF86-1B3E-4788-96E2-75F634776EC4}"/>
    <cellStyle name="20% - Accent2 22 3 2 2 2" xfId="8159" xr:uid="{D1B88F8B-9CA4-406D-B132-C520780BD046}"/>
    <cellStyle name="20% - Accent2 22 3 2 3" xfId="8160" xr:uid="{C654FBE1-823C-4E27-A3F5-19AC2A6D9BBB}"/>
    <cellStyle name="20% - Accent2 22 3 3" xfId="8161" xr:uid="{4763F904-B701-4B39-9D32-49C127A3C178}"/>
    <cellStyle name="20% - Accent2 22 3 3 2" xfId="8162" xr:uid="{458A0A09-DC19-450C-900F-8B8106549A9F}"/>
    <cellStyle name="20% - Accent2 22 3 4" xfId="8163" xr:uid="{53A8B43D-7E3F-47ED-B9F4-5D3F1E896884}"/>
    <cellStyle name="20% - Accent2 22 3 4 2" xfId="8164" xr:uid="{1B6A931C-0E56-466C-B174-320077FDAE30}"/>
    <cellStyle name="20% - Accent2 22 3 5" xfId="8165" xr:uid="{8B791521-01D4-42D1-A073-05201887A228}"/>
    <cellStyle name="20% - Accent2 22 4" xfId="8166" xr:uid="{B74F950B-8222-4C00-A58B-04BDCF72F190}"/>
    <cellStyle name="20% - Accent2 22 4 2" xfId="8167" xr:uid="{DD4ED517-4D5D-4A33-967B-5750600B940C}"/>
    <cellStyle name="20% - Accent2 22 4 2 2" xfId="8168" xr:uid="{A53ED705-EDD6-4BA7-B2B2-13E3970C87AA}"/>
    <cellStyle name="20% - Accent2 22 4 2 2 2" xfId="8169" xr:uid="{7CA9C287-861A-4CE9-BD02-425D7B88921A}"/>
    <cellStyle name="20% - Accent2 22 4 2 3" xfId="8170" xr:uid="{90C73D43-3474-46C7-B750-4FE473B11EC7}"/>
    <cellStyle name="20% - Accent2 22 4 3" xfId="8171" xr:uid="{55DAB014-3B76-40D3-AE80-F445D10D21AB}"/>
    <cellStyle name="20% - Accent2 22 4 3 2" xfId="8172" xr:uid="{9698DF26-05FC-44CF-B6D4-699BED0CA651}"/>
    <cellStyle name="20% - Accent2 22 4 4" xfId="8173" xr:uid="{C517EFAC-DA78-4E13-BA8C-B803413D374C}"/>
    <cellStyle name="20% - Accent2 22 4 4 2" xfId="8174" xr:uid="{8C43E960-D497-4837-9686-47EFCF069EED}"/>
    <cellStyle name="20% - Accent2 22 4 5" xfId="8175" xr:uid="{2D32AD68-E3C5-4958-BF0B-3EC78B00296D}"/>
    <cellStyle name="20% - Accent2 22 5" xfId="8176" xr:uid="{BFDB2624-BBC4-4B95-A670-DAE440B2AE49}"/>
    <cellStyle name="20% - Accent2 22 5 2" xfId="8177" xr:uid="{A6C8EDC4-97B3-4D27-95D7-6153093F0DAA}"/>
    <cellStyle name="20% - Accent2 22 5 2 2" xfId="8178" xr:uid="{84F2A739-4E56-40F2-8559-231E19D4DA87}"/>
    <cellStyle name="20% - Accent2 22 5 2 2 2" xfId="8179" xr:uid="{DB5A09C0-EAAE-4403-89FD-46021E947A5A}"/>
    <cellStyle name="20% - Accent2 22 5 2 3" xfId="8180" xr:uid="{A9E368C3-0BA3-4FC1-B388-A9233C73BD96}"/>
    <cellStyle name="20% - Accent2 22 5 3" xfId="8181" xr:uid="{B2D11A17-82AA-4181-9280-CB2EBCB9B410}"/>
    <cellStyle name="20% - Accent2 22 5 3 2" xfId="8182" xr:uid="{E853D71B-3ACA-4402-8593-D53278E23E48}"/>
    <cellStyle name="20% - Accent2 22 5 4" xfId="8183" xr:uid="{AD3947E0-424F-492E-A990-2C2DF5177F44}"/>
    <cellStyle name="20% - Accent2 22 5 4 2" xfId="8184" xr:uid="{31FE84AD-3474-461F-92D1-B2ED66D9B309}"/>
    <cellStyle name="20% - Accent2 22 5 5" xfId="8185" xr:uid="{79214AFA-2151-42EB-BFF4-BA2EDE7D1E79}"/>
    <cellStyle name="20% - Accent2 22 6" xfId="8186" xr:uid="{14C831DB-815C-40EE-8D79-28347E53E4BD}"/>
    <cellStyle name="20% - Accent2 22 6 2" xfId="8187" xr:uid="{F3C90ECC-210B-4D37-B461-D7BAA5C7927A}"/>
    <cellStyle name="20% - Accent2 22 6 2 2" xfId="8188" xr:uid="{E9502648-DA93-4EB9-A399-9E86F79E62B5}"/>
    <cellStyle name="20% - Accent2 22 6 2 2 2" xfId="8189" xr:uid="{C5D30BC3-4263-4D5D-8A00-DE65C66E65F2}"/>
    <cellStyle name="20% - Accent2 22 6 2 3" xfId="8190" xr:uid="{6C232162-1568-48D3-A4CC-EE3F3725B9D2}"/>
    <cellStyle name="20% - Accent2 22 6 3" xfId="8191" xr:uid="{590CD9E9-F2D0-4311-8E5B-537517147A6A}"/>
    <cellStyle name="20% - Accent2 22 6 3 2" xfId="8192" xr:uid="{BFC7512D-3F3E-4B25-B43A-A37AE361772D}"/>
    <cellStyle name="20% - Accent2 22 6 4" xfId="8193" xr:uid="{FC2C1C70-8F28-4B5F-8F56-13E0F9C2B417}"/>
    <cellStyle name="20% - Accent2 22 6 4 2" xfId="8194" xr:uid="{2FBF58CE-726B-406B-A6D2-769F59FFAD48}"/>
    <cellStyle name="20% - Accent2 22 6 5" xfId="8195" xr:uid="{79E773A1-C2AF-4711-BAAB-2B9ED0A334E5}"/>
    <cellStyle name="20% - Accent2 22 7" xfId="8196" xr:uid="{48666E55-1B6B-4C6E-89B2-C85D3A0F9298}"/>
    <cellStyle name="20% - Accent2 22 7 2" xfId="8197" xr:uid="{4822AD6B-F783-4F66-8B91-38B6835AB30A}"/>
    <cellStyle name="20% - Accent2 22 7 2 2" xfId="8198" xr:uid="{D3902F04-2477-4437-AC89-F825D0227EBA}"/>
    <cellStyle name="20% - Accent2 22 7 2 2 2" xfId="8199" xr:uid="{8417A75B-AC14-40B1-8D53-22ECE7258C3F}"/>
    <cellStyle name="20% - Accent2 22 7 2 3" xfId="8200" xr:uid="{739EDA27-1532-4017-AA76-FD449CCA884D}"/>
    <cellStyle name="20% - Accent2 22 7 3" xfId="8201" xr:uid="{A0B27C4C-4CFD-4CAC-9CC6-4F86BCFE3210}"/>
    <cellStyle name="20% - Accent2 22 7 3 2" xfId="8202" xr:uid="{6D3D1BB0-936A-4DFB-8E81-115B6C19177E}"/>
    <cellStyle name="20% - Accent2 22 7 4" xfId="8203" xr:uid="{6709095A-5BA4-43E4-8E48-3EA230C3051A}"/>
    <cellStyle name="20% - Accent2 22 7 4 2" xfId="8204" xr:uid="{AFAD8093-2245-4DBA-8545-00387FFE6339}"/>
    <cellStyle name="20% - Accent2 22 7 5" xfId="8205" xr:uid="{31670108-21F8-4B9B-8D29-B26BCDDDA169}"/>
    <cellStyle name="20% - Accent2 22 8" xfId="8206" xr:uid="{A97F1BE7-C254-4DB3-9086-8E72E6A06BAD}"/>
    <cellStyle name="20% - Accent2 22 8 2" xfId="8207" xr:uid="{A87D4316-F5C4-478F-9B2C-F001C92337F1}"/>
    <cellStyle name="20% - Accent2 22 8 2 2" xfId="8208" xr:uid="{E005BF77-EBEA-4623-B39C-29F5F4D546B7}"/>
    <cellStyle name="20% - Accent2 22 8 2 2 2" xfId="8209" xr:uid="{5D905061-E7A1-4DD9-841D-E530D1E835FB}"/>
    <cellStyle name="20% - Accent2 22 8 2 3" xfId="8210" xr:uid="{E40AC732-5A9A-461B-842D-89244EAD5987}"/>
    <cellStyle name="20% - Accent2 22 8 3" xfId="8211" xr:uid="{C350C828-B1BF-4300-A7D7-0C4A44ABE513}"/>
    <cellStyle name="20% - Accent2 22 8 3 2" xfId="8212" xr:uid="{20DE2C92-3902-4AA3-9469-0D53823E3C63}"/>
    <cellStyle name="20% - Accent2 22 8 4" xfId="8213" xr:uid="{BE8FEA60-4CE7-4446-A76B-A01C98B88CCA}"/>
    <cellStyle name="20% - Accent2 22 8 4 2" xfId="8214" xr:uid="{4C7725DE-E640-473C-A69B-7F8BCB5C5732}"/>
    <cellStyle name="20% - Accent2 22 8 5" xfId="8215" xr:uid="{5F068D2D-CF31-43DF-8511-75557FE21D6A}"/>
    <cellStyle name="20% - Accent2 22 9" xfId="8216" xr:uid="{5BA628CA-E46E-411D-B378-6D16F3488BB7}"/>
    <cellStyle name="20% - Accent2 22 9 2" xfId="8217" xr:uid="{F4557644-05F6-4258-9E79-FDB860633383}"/>
    <cellStyle name="20% - Accent2 22 9 2 2" xfId="8218" xr:uid="{CC6F5591-071A-4A1D-A428-D5E11BAD19DA}"/>
    <cellStyle name="20% - Accent2 22 9 2 2 2" xfId="8219" xr:uid="{CC96F0D1-3790-472D-AC1D-22CE1DC7D804}"/>
    <cellStyle name="20% - Accent2 22 9 2 3" xfId="8220" xr:uid="{005F6995-3467-486E-96AD-FF3AB7187D31}"/>
    <cellStyle name="20% - Accent2 22 9 3" xfId="8221" xr:uid="{413B111B-DCAA-41EB-A9B4-FE27821EA70D}"/>
    <cellStyle name="20% - Accent2 22 9 3 2" xfId="8222" xr:uid="{E7839597-291B-44B9-98F1-B64BE775B46C}"/>
    <cellStyle name="20% - Accent2 22 9 4" xfId="8223" xr:uid="{63B556C9-64C1-4F4E-AE53-C79ABBA3BD47}"/>
    <cellStyle name="20% - Accent2 22 9 4 2" xfId="8224" xr:uid="{6D31A3BC-3A46-4539-91FD-BD593D624C49}"/>
    <cellStyle name="20% - Accent2 22 9 5" xfId="8225" xr:uid="{0D3AB455-788B-4BCC-AC23-6BC4043FAE79}"/>
    <cellStyle name="20% - Accent2 23" xfId="8226" xr:uid="{679CEBCB-2BF0-477F-B0B2-710F6281ECFC}"/>
    <cellStyle name="20% - Accent2 23 10" xfId="8227" xr:uid="{09DF793C-4886-4ACF-89EE-A48D9446E672}"/>
    <cellStyle name="20% - Accent2 23 10 2" xfId="8228" xr:uid="{9F92DCDD-8E54-4177-85CE-208895F42769}"/>
    <cellStyle name="20% - Accent2 23 10 2 2" xfId="8229" xr:uid="{9FBD6612-75C1-4720-A0A6-359ADEA9FB2A}"/>
    <cellStyle name="20% - Accent2 23 10 2 2 2" xfId="8230" xr:uid="{7EC00BF1-4106-457D-9B0D-5EAAFCCFB73B}"/>
    <cellStyle name="20% - Accent2 23 10 2 3" xfId="8231" xr:uid="{4788702C-B53A-4FF0-9362-831F95DFFAE5}"/>
    <cellStyle name="20% - Accent2 23 10 3" xfId="8232" xr:uid="{16987963-C9B2-4D8F-BE8E-ACCE7C9758CF}"/>
    <cellStyle name="20% - Accent2 23 10 3 2" xfId="8233" xr:uid="{7DD736ED-2D41-482C-9A1A-C356A50C4E64}"/>
    <cellStyle name="20% - Accent2 23 10 4" xfId="8234" xr:uid="{3233A2AD-26CD-4D0F-A683-4F0E10A3F077}"/>
    <cellStyle name="20% - Accent2 23 10 4 2" xfId="8235" xr:uid="{D809030F-7288-4E9C-A0E4-E3CA4FB5E6A8}"/>
    <cellStyle name="20% - Accent2 23 10 5" xfId="8236" xr:uid="{5AF89170-E319-4ACF-AE4C-D9391A4273B7}"/>
    <cellStyle name="20% - Accent2 23 11" xfId="8237" xr:uid="{2809A7C9-0619-4990-9E19-904C55159568}"/>
    <cellStyle name="20% - Accent2 23 11 2" xfId="8238" xr:uid="{22B34FDB-3F80-4A80-AD63-F6ACDD5BA77A}"/>
    <cellStyle name="20% - Accent2 23 11 2 2" xfId="8239" xr:uid="{0B9EC110-D97D-4351-9058-99263A73D1BB}"/>
    <cellStyle name="20% - Accent2 23 11 2 2 2" xfId="8240" xr:uid="{106B72DF-96BC-4920-B1ED-13388942F6AE}"/>
    <cellStyle name="20% - Accent2 23 11 2 3" xfId="8241" xr:uid="{A1A98C3F-7D6A-4981-A174-2F37AD724681}"/>
    <cellStyle name="20% - Accent2 23 11 3" xfId="8242" xr:uid="{DEE2A29E-314E-4548-99B9-792FBFA69669}"/>
    <cellStyle name="20% - Accent2 23 11 3 2" xfId="8243" xr:uid="{97E2ECF1-09A0-44B1-9483-1E3AD7DD96A6}"/>
    <cellStyle name="20% - Accent2 23 11 4" xfId="8244" xr:uid="{E03ED3FE-FB4F-4436-8B08-7F27875BF83C}"/>
    <cellStyle name="20% - Accent2 23 11 4 2" xfId="8245" xr:uid="{57BAA062-D0A5-4C99-86F0-CC27068FA11E}"/>
    <cellStyle name="20% - Accent2 23 11 5" xfId="8246" xr:uid="{3E131213-060E-48A9-9950-13A78391D476}"/>
    <cellStyle name="20% - Accent2 23 12" xfId="8247" xr:uid="{B086766C-9B19-4586-871A-4BB3CBF4E2B9}"/>
    <cellStyle name="20% - Accent2 23 12 2" xfId="8248" xr:uid="{FF36D48F-7361-4964-8A01-D08E78573258}"/>
    <cellStyle name="20% - Accent2 23 12 2 2" xfId="8249" xr:uid="{E8354494-D220-4B6B-BAD8-FE0A6EF2C7F4}"/>
    <cellStyle name="20% - Accent2 23 12 2 2 2" xfId="8250" xr:uid="{783F6439-DA5A-441B-859F-CBF8BB1DD342}"/>
    <cellStyle name="20% - Accent2 23 12 2 3" xfId="8251" xr:uid="{B741F644-5CD1-413A-91DC-4BC26915829E}"/>
    <cellStyle name="20% - Accent2 23 12 3" xfId="8252" xr:uid="{9FBA9415-7D1B-4077-AEFE-46AFF2ACE385}"/>
    <cellStyle name="20% - Accent2 23 12 3 2" xfId="8253" xr:uid="{868ECA48-9217-4D45-8F6B-86CB293FA714}"/>
    <cellStyle name="20% - Accent2 23 12 4" xfId="8254" xr:uid="{8C1C2738-F58F-4F8C-B454-B109F2529FFB}"/>
    <cellStyle name="20% - Accent2 23 12 4 2" xfId="8255" xr:uid="{207A539E-7440-4442-BB26-0FF88424A570}"/>
    <cellStyle name="20% - Accent2 23 12 5" xfId="8256" xr:uid="{7C784E9A-9B0C-434E-B417-4F0315EA98DF}"/>
    <cellStyle name="20% - Accent2 23 13" xfId="8257" xr:uid="{30C68335-9540-450D-9388-2D58977F546B}"/>
    <cellStyle name="20% - Accent2 23 13 2" xfId="8258" xr:uid="{1DA54A0A-3C69-4042-AEC6-F6BDDEC757EE}"/>
    <cellStyle name="20% - Accent2 23 13 2 2" xfId="8259" xr:uid="{F37FB164-8506-4C4B-A18D-9360D87CE5C6}"/>
    <cellStyle name="20% - Accent2 23 13 2 2 2" xfId="8260" xr:uid="{39153382-7C3B-4798-9FAC-DA71C5661EF6}"/>
    <cellStyle name="20% - Accent2 23 13 2 3" xfId="8261" xr:uid="{2233244C-AC5A-41FB-8FA1-6E8A3D6321C5}"/>
    <cellStyle name="20% - Accent2 23 13 3" xfId="8262" xr:uid="{6B0ABEC0-70EC-4643-AF69-071C309C9E92}"/>
    <cellStyle name="20% - Accent2 23 13 3 2" xfId="8263" xr:uid="{CE4CD844-CDF8-4B21-8B5B-A87B946A906E}"/>
    <cellStyle name="20% - Accent2 23 13 4" xfId="8264" xr:uid="{E0A85219-B805-481B-895B-A22198096E61}"/>
    <cellStyle name="20% - Accent2 23 13 4 2" xfId="8265" xr:uid="{D58331E0-EB67-4C92-972E-177E56DF63CF}"/>
    <cellStyle name="20% - Accent2 23 13 5" xfId="8266" xr:uid="{3212973E-678B-48F0-B5A4-0A75B7683084}"/>
    <cellStyle name="20% - Accent2 23 14" xfId="8267" xr:uid="{B916C5A6-D139-4085-BE85-14F4540B75DA}"/>
    <cellStyle name="20% - Accent2 23 14 2" xfId="8268" xr:uid="{69CAA62B-D624-44D9-B942-E5BABF64569A}"/>
    <cellStyle name="20% - Accent2 23 14 2 2" xfId="8269" xr:uid="{963A5112-9226-4B44-9CFC-33C5051B60CF}"/>
    <cellStyle name="20% - Accent2 23 14 2 2 2" xfId="8270" xr:uid="{349E3244-2946-4498-A378-521B3118E676}"/>
    <cellStyle name="20% - Accent2 23 14 2 3" xfId="8271" xr:uid="{8F4F68D1-E636-4785-9C56-6AE65A96D77A}"/>
    <cellStyle name="20% - Accent2 23 14 3" xfId="8272" xr:uid="{9CEF1857-0D34-4AC3-98F6-51AB78A5B402}"/>
    <cellStyle name="20% - Accent2 23 14 3 2" xfId="8273" xr:uid="{E191FC6D-108C-419F-9147-7853AF44EC7D}"/>
    <cellStyle name="20% - Accent2 23 14 4" xfId="8274" xr:uid="{108691FA-AD20-43B9-AE37-B1CCECCCA505}"/>
    <cellStyle name="20% - Accent2 23 14 4 2" xfId="8275" xr:uid="{3B320BAA-812D-4FFC-A94D-B1BC232054D4}"/>
    <cellStyle name="20% - Accent2 23 14 5" xfId="8276" xr:uid="{759D4093-3B80-4CF0-B42B-05B160602ECD}"/>
    <cellStyle name="20% - Accent2 23 15" xfId="8277" xr:uid="{F8338D47-606A-4F9F-9C73-08D3D7AFC00B}"/>
    <cellStyle name="20% - Accent2 23 15 2" xfId="8278" xr:uid="{D4B25EF4-96F7-4853-8A55-76B573EDBE77}"/>
    <cellStyle name="20% - Accent2 23 15 2 2" xfId="8279" xr:uid="{F6E93A23-AF57-4D36-BC84-F9B35A6B9D1E}"/>
    <cellStyle name="20% - Accent2 23 15 2 2 2" xfId="8280" xr:uid="{B59B6608-4F4F-4078-A284-21CC608246D6}"/>
    <cellStyle name="20% - Accent2 23 15 2 3" xfId="8281" xr:uid="{752E5D01-1B93-4328-B389-1DD24749C272}"/>
    <cellStyle name="20% - Accent2 23 15 3" xfId="8282" xr:uid="{C2578DFF-C0EE-4937-97F1-EC3CBB830746}"/>
    <cellStyle name="20% - Accent2 23 15 3 2" xfId="8283" xr:uid="{A2548B22-DA30-46ED-91A9-14E8F2925FC9}"/>
    <cellStyle name="20% - Accent2 23 15 4" xfId="8284" xr:uid="{EDE155CF-0A3A-4A9C-9077-5A533913063A}"/>
    <cellStyle name="20% - Accent2 23 15 4 2" xfId="8285" xr:uid="{74F7BC4F-2AA9-45E3-80F3-4E6F30FFF20E}"/>
    <cellStyle name="20% - Accent2 23 15 5" xfId="8286" xr:uid="{42CC8471-346F-4C33-A70E-0F2DA3A75A4E}"/>
    <cellStyle name="20% - Accent2 23 16" xfId="8287" xr:uid="{33E2CE95-32BA-44B0-9949-CB622F631885}"/>
    <cellStyle name="20% - Accent2 23 16 2" xfId="8288" xr:uid="{742615C0-C484-4A9B-8EE3-4B8BD31418A0}"/>
    <cellStyle name="20% - Accent2 23 16 2 2" xfId="8289" xr:uid="{56DB44DA-D953-4CF9-A48E-2A3AF6279CDD}"/>
    <cellStyle name="20% - Accent2 23 16 3" xfId="8290" xr:uid="{D324F605-E719-4532-887F-B25BEAA5C913}"/>
    <cellStyle name="20% - Accent2 23 17" xfId="8291" xr:uid="{4EFF0607-F91C-4BAD-B8FD-CDE5376AFEC7}"/>
    <cellStyle name="20% - Accent2 23 17 2" xfId="8292" xr:uid="{513B2CA6-AD38-4123-9939-5D30BAFD410F}"/>
    <cellStyle name="20% - Accent2 23 18" xfId="8293" xr:uid="{A1CEB779-6431-4ED0-93DC-1D639B83AAE6}"/>
    <cellStyle name="20% - Accent2 23 18 2" xfId="8294" xr:uid="{E6075F3D-6225-4DEC-BDB1-CAE5B7196BDA}"/>
    <cellStyle name="20% - Accent2 23 19" xfId="8295" xr:uid="{51AD6D60-7731-484B-A263-C61188597A52}"/>
    <cellStyle name="20% - Accent2 23 2" xfId="8296" xr:uid="{D070D0AD-729E-45A3-BFE8-B728BF8644A7}"/>
    <cellStyle name="20% - Accent2 23 2 2" xfId="8297" xr:uid="{F15CC489-5401-409E-B213-7EEF4E46EC7C}"/>
    <cellStyle name="20% - Accent2 23 2 2 2" xfId="8298" xr:uid="{FCE14CA1-F7F3-4285-93BC-423D5D129828}"/>
    <cellStyle name="20% - Accent2 23 2 2 2 2" xfId="8299" xr:uid="{F86C6D7F-AF27-46ED-A9EC-C9742B8CFAC6}"/>
    <cellStyle name="20% - Accent2 23 2 2 3" xfId="8300" xr:uid="{05581D80-19FE-44E6-B942-3D5071C65A1F}"/>
    <cellStyle name="20% - Accent2 23 2 3" xfId="8301" xr:uid="{3EDF0451-6174-4E47-8565-CDA8FCCC3EF3}"/>
    <cellStyle name="20% - Accent2 23 2 3 2" xfId="8302" xr:uid="{49CB51A0-344A-4F07-ACAD-FE538552B8AB}"/>
    <cellStyle name="20% - Accent2 23 2 4" xfId="8303" xr:uid="{D67B0590-D47D-4ECB-AD7E-CB136330675A}"/>
    <cellStyle name="20% - Accent2 23 2 4 2" xfId="8304" xr:uid="{B118A6D6-EEE8-4065-B03B-2B39CF1BE2F6}"/>
    <cellStyle name="20% - Accent2 23 2 5" xfId="8305" xr:uid="{7BF60D9B-F6AA-41AB-AC30-FBEA4076E282}"/>
    <cellStyle name="20% - Accent2 23 20" xfId="8306" xr:uid="{74E653F6-1D36-43EA-A301-BE63928360DA}"/>
    <cellStyle name="20% - Accent2 23 21" xfId="8307" xr:uid="{356CCC69-CF96-41D7-9648-69C8B0F18D96}"/>
    <cellStyle name="20% - Accent2 23 22" xfId="8308" xr:uid="{9097AB6B-BAF3-4A69-8D15-7DC2C77BE3EE}"/>
    <cellStyle name="20% - Accent2 23 23" xfId="8309" xr:uid="{8E320BCF-C28E-4B25-B91D-F7567713EEFA}"/>
    <cellStyle name="20% - Accent2 23 24" xfId="8310" xr:uid="{7FEA2CF4-88EE-48C5-BB32-806B5F7277A3}"/>
    <cellStyle name="20% - Accent2 23 25" xfId="8311" xr:uid="{3BD16FA5-218B-4B29-92CC-9BA1C8297B04}"/>
    <cellStyle name="20% - Accent2 23 26" xfId="8312" xr:uid="{34EDD103-14ED-4944-9A82-F0E82019617D}"/>
    <cellStyle name="20% - Accent2 23 27" xfId="8313" xr:uid="{C337CDC5-D3A6-4FD1-AEE7-D1C8D7FA6F38}"/>
    <cellStyle name="20% - Accent2 23 28" xfId="8314" xr:uid="{7AADF7ED-4CF0-41FD-96F9-B477A651244E}"/>
    <cellStyle name="20% - Accent2 23 29" xfId="8315" xr:uid="{711A210D-C129-43D0-8A97-E42B9BB0A0DC}"/>
    <cellStyle name="20% - Accent2 23 3" xfId="8316" xr:uid="{5D3A0A3B-62FC-44D3-A935-8EB2A29FBBC4}"/>
    <cellStyle name="20% - Accent2 23 3 2" xfId="8317" xr:uid="{E9F7352A-3EA1-4B37-AE3C-BAAE74FA1E48}"/>
    <cellStyle name="20% - Accent2 23 3 2 2" xfId="8318" xr:uid="{FC4FAE3A-58BC-4031-8BB3-B55553829F1B}"/>
    <cellStyle name="20% - Accent2 23 3 2 2 2" xfId="8319" xr:uid="{18BDA99D-7D59-4A54-9606-5DC77DEEDF6B}"/>
    <cellStyle name="20% - Accent2 23 3 2 3" xfId="8320" xr:uid="{50FC709E-450B-4F6B-9B80-44DA4AE5EA40}"/>
    <cellStyle name="20% - Accent2 23 3 3" xfId="8321" xr:uid="{6298DEA7-8B54-4734-AE7F-92188A21B988}"/>
    <cellStyle name="20% - Accent2 23 3 3 2" xfId="8322" xr:uid="{508EB81B-E792-40F7-B649-C55A8AB82239}"/>
    <cellStyle name="20% - Accent2 23 3 4" xfId="8323" xr:uid="{789E4D14-6717-4BD7-837C-4ACFC0FA3EAC}"/>
    <cellStyle name="20% - Accent2 23 3 4 2" xfId="8324" xr:uid="{D5A9AF9D-A1B6-4659-AE41-C1ABFE0431A3}"/>
    <cellStyle name="20% - Accent2 23 3 5" xfId="8325" xr:uid="{5AC78B4E-4D20-4B49-ADF0-DEC2A7D29A72}"/>
    <cellStyle name="20% - Accent2 23 4" xfId="8326" xr:uid="{B7B1A2B8-D7AE-4B15-B45C-D1E0CA1ADA09}"/>
    <cellStyle name="20% - Accent2 23 4 2" xfId="8327" xr:uid="{B21FC589-3625-4008-A8EE-E88006D7FC9C}"/>
    <cellStyle name="20% - Accent2 23 4 2 2" xfId="8328" xr:uid="{79403526-8F70-433C-986F-696B6E70683B}"/>
    <cellStyle name="20% - Accent2 23 4 2 2 2" xfId="8329" xr:uid="{0248CD91-9DD1-476D-801F-DA26F331FCEB}"/>
    <cellStyle name="20% - Accent2 23 4 2 3" xfId="8330" xr:uid="{8D0E1CFA-3F4F-4120-B702-D04775882CE1}"/>
    <cellStyle name="20% - Accent2 23 4 3" xfId="8331" xr:uid="{DEB6CAE8-84A8-41BA-AEC5-A97BC5336F7C}"/>
    <cellStyle name="20% - Accent2 23 4 3 2" xfId="8332" xr:uid="{687D8F63-675F-4FE9-A234-8514F2B6E724}"/>
    <cellStyle name="20% - Accent2 23 4 4" xfId="8333" xr:uid="{0D481F78-BE8E-4801-8248-E1D46A216DDE}"/>
    <cellStyle name="20% - Accent2 23 4 4 2" xfId="8334" xr:uid="{F8F76CD3-9642-4514-9158-EC60E601702B}"/>
    <cellStyle name="20% - Accent2 23 4 5" xfId="8335" xr:uid="{F34C1DF8-6D50-46D7-AEDA-A4C03AB45C43}"/>
    <cellStyle name="20% - Accent2 23 5" xfId="8336" xr:uid="{B73EF625-C8BB-4BF0-9A06-D6823C7E037F}"/>
    <cellStyle name="20% - Accent2 23 5 2" xfId="8337" xr:uid="{109864EE-5EED-4687-A88D-F92A3C3776A2}"/>
    <cellStyle name="20% - Accent2 23 5 2 2" xfId="8338" xr:uid="{0BAE12EE-A409-4578-98FD-DAE034F32F81}"/>
    <cellStyle name="20% - Accent2 23 5 2 2 2" xfId="8339" xr:uid="{16054E81-DDCB-4DBC-A288-4D2233B0E745}"/>
    <cellStyle name="20% - Accent2 23 5 2 3" xfId="8340" xr:uid="{2DB673E7-2C8F-4179-BA2E-8CC36613E0E4}"/>
    <cellStyle name="20% - Accent2 23 5 3" xfId="8341" xr:uid="{FB34E499-8940-4129-9D7A-EB40CCC60A26}"/>
    <cellStyle name="20% - Accent2 23 5 3 2" xfId="8342" xr:uid="{614F9DFD-2B25-43CF-B6BA-EA3CC3B2C7C7}"/>
    <cellStyle name="20% - Accent2 23 5 4" xfId="8343" xr:uid="{F61608B3-236D-4CC4-AC4B-7F9E6E10B22F}"/>
    <cellStyle name="20% - Accent2 23 5 4 2" xfId="8344" xr:uid="{0DF9FD46-ABA8-4652-ADE0-12B10FB46273}"/>
    <cellStyle name="20% - Accent2 23 5 5" xfId="8345" xr:uid="{78188C31-5C15-4AC3-807E-74C973B90A55}"/>
    <cellStyle name="20% - Accent2 23 6" xfId="8346" xr:uid="{873B8066-85B7-4A86-A632-64E27960794A}"/>
    <cellStyle name="20% - Accent2 23 6 2" xfId="8347" xr:uid="{15762A57-A469-4F8C-8601-5707D275D8A4}"/>
    <cellStyle name="20% - Accent2 23 6 2 2" xfId="8348" xr:uid="{25FFCC8D-9C90-4579-8C16-5ED3C58B88A2}"/>
    <cellStyle name="20% - Accent2 23 6 2 2 2" xfId="8349" xr:uid="{2B241F83-AA73-4648-BBEB-9C5759CCFBBA}"/>
    <cellStyle name="20% - Accent2 23 6 2 3" xfId="8350" xr:uid="{D83BF856-5B75-42DE-84F6-DA8A9B75F241}"/>
    <cellStyle name="20% - Accent2 23 6 3" xfId="8351" xr:uid="{8AB76DFC-E349-4198-A9E1-9015041374DE}"/>
    <cellStyle name="20% - Accent2 23 6 3 2" xfId="8352" xr:uid="{4F727FAB-A108-4037-ACDF-759168A8D1C0}"/>
    <cellStyle name="20% - Accent2 23 6 4" xfId="8353" xr:uid="{F103E900-478E-4DD4-A259-7346C782C543}"/>
    <cellStyle name="20% - Accent2 23 6 4 2" xfId="8354" xr:uid="{ED0B2EDF-4FD7-4820-90E3-445F3DE2261F}"/>
    <cellStyle name="20% - Accent2 23 6 5" xfId="8355" xr:uid="{B67DD143-4458-4102-96A8-0DADC8528C8B}"/>
    <cellStyle name="20% - Accent2 23 7" xfId="8356" xr:uid="{AE6F9328-728D-4A88-A6FF-EBA9CAEB48F1}"/>
    <cellStyle name="20% - Accent2 23 7 2" xfId="8357" xr:uid="{44A5829F-D414-450B-9086-05D34DBE9324}"/>
    <cellStyle name="20% - Accent2 23 7 2 2" xfId="8358" xr:uid="{37E2B12E-B712-41DB-A1A0-2DD1C05BFADC}"/>
    <cellStyle name="20% - Accent2 23 7 2 2 2" xfId="8359" xr:uid="{08BE3BB4-D527-4397-A7A7-556144921939}"/>
    <cellStyle name="20% - Accent2 23 7 2 3" xfId="8360" xr:uid="{512F42D3-67AE-4D46-9A74-9767C6439A75}"/>
    <cellStyle name="20% - Accent2 23 7 3" xfId="8361" xr:uid="{564CBDFA-5432-4F70-96C9-3F7080FB45FC}"/>
    <cellStyle name="20% - Accent2 23 7 3 2" xfId="8362" xr:uid="{8E35F773-1279-4DCD-A860-6F803931C6F4}"/>
    <cellStyle name="20% - Accent2 23 7 4" xfId="8363" xr:uid="{6596FD10-2A82-419F-A17D-04D2F9247F7F}"/>
    <cellStyle name="20% - Accent2 23 7 4 2" xfId="8364" xr:uid="{AE218148-5C96-47CD-9258-2EBD4FF20F6F}"/>
    <cellStyle name="20% - Accent2 23 7 5" xfId="8365" xr:uid="{BD0D8BDC-61BE-4FA6-88E4-513072BD0C3B}"/>
    <cellStyle name="20% - Accent2 23 8" xfId="8366" xr:uid="{4E6767A2-8A4B-461B-A573-B783BED420ED}"/>
    <cellStyle name="20% - Accent2 23 8 2" xfId="8367" xr:uid="{AB82BC32-2E6A-4D51-B26D-07E7929A6849}"/>
    <cellStyle name="20% - Accent2 23 8 2 2" xfId="8368" xr:uid="{468F9AB0-2D7C-4D55-AF5A-A10808760350}"/>
    <cellStyle name="20% - Accent2 23 8 2 2 2" xfId="8369" xr:uid="{7C240E52-267C-4241-B812-07D744C84791}"/>
    <cellStyle name="20% - Accent2 23 8 2 3" xfId="8370" xr:uid="{5A1EAE8D-9FE1-4F73-9879-D6DB66C6C59E}"/>
    <cellStyle name="20% - Accent2 23 8 3" xfId="8371" xr:uid="{CF42D7F4-7204-4C65-A3A6-EFB5A9178D1B}"/>
    <cellStyle name="20% - Accent2 23 8 3 2" xfId="8372" xr:uid="{C0C97D96-31C7-4469-AAAC-64D72FC5C866}"/>
    <cellStyle name="20% - Accent2 23 8 4" xfId="8373" xr:uid="{1C0E1A2D-18AE-4211-83BB-8FEEA4F5F735}"/>
    <cellStyle name="20% - Accent2 23 8 4 2" xfId="8374" xr:uid="{E7969F37-D824-411A-A1E9-D86F1540624B}"/>
    <cellStyle name="20% - Accent2 23 8 5" xfId="8375" xr:uid="{B809BB8C-DA16-45D9-ACD7-2B1EB820BBD4}"/>
    <cellStyle name="20% - Accent2 23 9" xfId="8376" xr:uid="{2D5E22D6-E417-4C15-967D-5C7343305BA7}"/>
    <cellStyle name="20% - Accent2 23 9 2" xfId="8377" xr:uid="{28F1C6F2-2A90-4618-A830-4F8F5F3CB572}"/>
    <cellStyle name="20% - Accent2 23 9 2 2" xfId="8378" xr:uid="{E1C6CB3E-E1F7-4802-B318-F3403F136E4E}"/>
    <cellStyle name="20% - Accent2 23 9 2 2 2" xfId="8379" xr:uid="{25EF829B-AD7D-4CA4-A507-58B65F5B691C}"/>
    <cellStyle name="20% - Accent2 23 9 2 3" xfId="8380" xr:uid="{26960D02-B4F0-41E7-AD0A-3C3DC273E7B8}"/>
    <cellStyle name="20% - Accent2 23 9 3" xfId="8381" xr:uid="{E09B1782-A638-4276-BBD5-5E2616E6ED70}"/>
    <cellStyle name="20% - Accent2 23 9 3 2" xfId="8382" xr:uid="{AEC459FF-5B55-4734-8118-F02EC7B4F38E}"/>
    <cellStyle name="20% - Accent2 23 9 4" xfId="8383" xr:uid="{9C2679CC-6A47-474B-811B-68F79CDC3E48}"/>
    <cellStyle name="20% - Accent2 23 9 4 2" xfId="8384" xr:uid="{DC674FB0-285A-4A3D-9BAA-0E554BF4B442}"/>
    <cellStyle name="20% - Accent2 23 9 5" xfId="8385" xr:uid="{882AAD92-FB58-4648-A311-79F8F88E36F7}"/>
    <cellStyle name="20% - Accent2 24" xfId="8386" xr:uid="{910E8099-EC8B-4B8D-BB9C-DFB4363AA1BA}"/>
    <cellStyle name="20% - Accent2 24 10" xfId="8387" xr:uid="{0818BD33-4D27-490A-BC8C-A476417C3190}"/>
    <cellStyle name="20% - Accent2 24 10 2" xfId="8388" xr:uid="{9C8ABBA9-4A72-4420-8D0B-CADCEC9C75FE}"/>
    <cellStyle name="20% - Accent2 24 10 2 2" xfId="8389" xr:uid="{7A77B626-F0AC-49DD-800F-E1D18A7BC2BE}"/>
    <cellStyle name="20% - Accent2 24 10 2 2 2" xfId="8390" xr:uid="{2A010BAF-B3E6-44DA-BA0E-19D53932107E}"/>
    <cellStyle name="20% - Accent2 24 10 2 3" xfId="8391" xr:uid="{5E0F74FC-FB4D-440D-AFB4-14970398FBBA}"/>
    <cellStyle name="20% - Accent2 24 10 3" xfId="8392" xr:uid="{88B6EA72-A6A6-4C9D-8852-BF573F1EEA5D}"/>
    <cellStyle name="20% - Accent2 24 10 3 2" xfId="8393" xr:uid="{12FCCBE9-EA54-446E-89E4-6F4538B09DAE}"/>
    <cellStyle name="20% - Accent2 24 10 4" xfId="8394" xr:uid="{6925CDD2-D651-4EBB-BE34-110713F7AF4F}"/>
    <cellStyle name="20% - Accent2 24 10 4 2" xfId="8395" xr:uid="{9D4C0C2E-C727-4D07-9C72-51F63250B475}"/>
    <cellStyle name="20% - Accent2 24 10 5" xfId="8396" xr:uid="{3826F655-1E09-4ECD-AD14-B4ED3503A9F5}"/>
    <cellStyle name="20% - Accent2 24 11" xfId="8397" xr:uid="{9DD4FAE3-95B5-49E1-A66E-F00E68E2366B}"/>
    <cellStyle name="20% - Accent2 24 11 2" xfId="8398" xr:uid="{93D2391E-E2EC-4E7C-A5CF-AA73CB0AFE6C}"/>
    <cellStyle name="20% - Accent2 24 11 2 2" xfId="8399" xr:uid="{53DBAE5C-E7F6-458E-8310-FA551C5F10ED}"/>
    <cellStyle name="20% - Accent2 24 11 2 2 2" xfId="8400" xr:uid="{DE326835-7B91-47D8-8685-F405CA5F4C40}"/>
    <cellStyle name="20% - Accent2 24 11 2 3" xfId="8401" xr:uid="{44314DDB-8109-498A-B866-D7BB2A4E1429}"/>
    <cellStyle name="20% - Accent2 24 11 3" xfId="8402" xr:uid="{909A7FC2-725B-49CF-B853-B5EF9624B3E9}"/>
    <cellStyle name="20% - Accent2 24 11 3 2" xfId="8403" xr:uid="{99F5407A-5EB3-4962-A3A3-C0DCD15B4792}"/>
    <cellStyle name="20% - Accent2 24 11 4" xfId="8404" xr:uid="{930B4CA7-A17A-4937-AEE6-12F76C57557E}"/>
    <cellStyle name="20% - Accent2 24 11 4 2" xfId="8405" xr:uid="{FC71330A-A419-40B9-B5E9-BC076D5FF226}"/>
    <cellStyle name="20% - Accent2 24 11 5" xfId="8406" xr:uid="{46070BCE-9F48-4A8A-A999-AFD7C000007E}"/>
    <cellStyle name="20% - Accent2 24 12" xfId="8407" xr:uid="{25C6DF41-2607-4AC2-A208-128E7F1FA2F3}"/>
    <cellStyle name="20% - Accent2 24 12 2" xfId="8408" xr:uid="{6BA92D20-D600-4FB3-AC8D-DBDDA661E135}"/>
    <cellStyle name="20% - Accent2 24 12 2 2" xfId="8409" xr:uid="{FAE7C22F-91A7-4881-BA88-9F4A5472D905}"/>
    <cellStyle name="20% - Accent2 24 12 2 2 2" xfId="8410" xr:uid="{C86357F2-0729-42EC-9290-37814D6FA8BA}"/>
    <cellStyle name="20% - Accent2 24 12 2 3" xfId="8411" xr:uid="{318A7E38-D469-4B2F-9FD2-540BB935E152}"/>
    <cellStyle name="20% - Accent2 24 12 3" xfId="8412" xr:uid="{C0329A69-1783-463B-8870-1BBDCA1BEB6C}"/>
    <cellStyle name="20% - Accent2 24 12 3 2" xfId="8413" xr:uid="{B5A2990D-99B1-43E9-BB2C-7B2824843D26}"/>
    <cellStyle name="20% - Accent2 24 12 4" xfId="8414" xr:uid="{CA9B7638-E429-4260-91B5-C57A1314F848}"/>
    <cellStyle name="20% - Accent2 24 12 4 2" xfId="8415" xr:uid="{797A32F8-E84F-4CED-85AB-384A6AC4C965}"/>
    <cellStyle name="20% - Accent2 24 12 5" xfId="8416" xr:uid="{C8B4DD18-5C4E-4FB1-B0BE-39652D27C26B}"/>
    <cellStyle name="20% - Accent2 24 13" xfId="8417" xr:uid="{FDC81E44-12D0-464A-A4BA-2B707F761133}"/>
    <cellStyle name="20% - Accent2 24 13 2" xfId="8418" xr:uid="{6634BA9E-E12A-4189-8ACE-6D038E0E3F8D}"/>
    <cellStyle name="20% - Accent2 24 13 2 2" xfId="8419" xr:uid="{EBA4E548-E342-46E6-9998-5E2770A68835}"/>
    <cellStyle name="20% - Accent2 24 13 2 2 2" xfId="8420" xr:uid="{C5877EDF-65ED-410F-823C-1A4473C5EE04}"/>
    <cellStyle name="20% - Accent2 24 13 2 3" xfId="8421" xr:uid="{FBBCABAE-16A4-42FD-BBAE-FECF462A7DB9}"/>
    <cellStyle name="20% - Accent2 24 13 3" xfId="8422" xr:uid="{F796E4FD-CF1F-40C5-94D4-3E2A1704C663}"/>
    <cellStyle name="20% - Accent2 24 13 3 2" xfId="8423" xr:uid="{372D95A9-2B94-4814-9CDD-0839D9ADB560}"/>
    <cellStyle name="20% - Accent2 24 13 4" xfId="8424" xr:uid="{76955908-904B-415E-94FB-42B66A227BA0}"/>
    <cellStyle name="20% - Accent2 24 13 4 2" xfId="8425" xr:uid="{8DF70CD2-EBE8-4005-A5E4-C6D31F9FC101}"/>
    <cellStyle name="20% - Accent2 24 13 5" xfId="8426" xr:uid="{F4930AE9-BE8A-44EC-973D-CB8214A76BCB}"/>
    <cellStyle name="20% - Accent2 24 14" xfId="8427" xr:uid="{10516B6F-F944-4E4C-9BCB-BE4B537809DB}"/>
    <cellStyle name="20% - Accent2 24 14 2" xfId="8428" xr:uid="{B60FDF8F-8703-4F3D-BB86-67D880497049}"/>
    <cellStyle name="20% - Accent2 24 14 2 2" xfId="8429" xr:uid="{9C460014-6F69-4FE2-AE89-E28178F33C8F}"/>
    <cellStyle name="20% - Accent2 24 14 2 2 2" xfId="8430" xr:uid="{3ADDF518-77C3-42DA-817B-E42D1D81B188}"/>
    <cellStyle name="20% - Accent2 24 14 2 3" xfId="8431" xr:uid="{85C6390B-6772-4FDF-ADF5-C032682C3CDD}"/>
    <cellStyle name="20% - Accent2 24 14 3" xfId="8432" xr:uid="{DB6A6D9E-9BF3-44C7-92A2-2C8E7A48D2EC}"/>
    <cellStyle name="20% - Accent2 24 14 3 2" xfId="8433" xr:uid="{3D446943-2CE8-4AA3-8CCC-5F2A01128496}"/>
    <cellStyle name="20% - Accent2 24 14 4" xfId="8434" xr:uid="{AD528652-40FD-423F-983B-E1ECC0F415B0}"/>
    <cellStyle name="20% - Accent2 24 14 4 2" xfId="8435" xr:uid="{E49E07F4-CCD5-4D2B-8DCE-D67A4C418D58}"/>
    <cellStyle name="20% - Accent2 24 14 5" xfId="8436" xr:uid="{2C1E48E1-0873-4D7E-8A80-88AA1425E27B}"/>
    <cellStyle name="20% - Accent2 24 15" xfId="8437" xr:uid="{683865A1-64FA-4690-B939-3B064AB05739}"/>
    <cellStyle name="20% - Accent2 24 15 2" xfId="8438" xr:uid="{1ECAD221-EFAE-444E-A67B-793471BFDBE9}"/>
    <cellStyle name="20% - Accent2 24 15 2 2" xfId="8439" xr:uid="{09C67DFC-E9FB-450D-982F-1C488091C2E7}"/>
    <cellStyle name="20% - Accent2 24 15 2 2 2" xfId="8440" xr:uid="{30D10E4A-E99C-4116-9454-3718EAD5B3F5}"/>
    <cellStyle name="20% - Accent2 24 15 2 3" xfId="8441" xr:uid="{64E8CE21-AE61-4073-B63C-FCBA88AC7A05}"/>
    <cellStyle name="20% - Accent2 24 15 3" xfId="8442" xr:uid="{55476088-9609-4E2B-819B-1444F03AA108}"/>
    <cellStyle name="20% - Accent2 24 15 3 2" xfId="8443" xr:uid="{663C7509-C3A1-4232-9545-C5CB26EAFB6A}"/>
    <cellStyle name="20% - Accent2 24 15 4" xfId="8444" xr:uid="{2E3C6304-8A26-4E6F-881F-ACD17BF35611}"/>
    <cellStyle name="20% - Accent2 24 15 4 2" xfId="8445" xr:uid="{E2584EF1-CD3B-48E6-A37A-3BB0F2FC83C1}"/>
    <cellStyle name="20% - Accent2 24 15 5" xfId="8446" xr:uid="{A898A1DE-8211-4060-AA45-81131EE970F0}"/>
    <cellStyle name="20% - Accent2 24 16" xfId="8447" xr:uid="{D6315D1D-B587-4597-8780-93F61B4812E8}"/>
    <cellStyle name="20% - Accent2 24 16 2" xfId="8448" xr:uid="{D31F23E8-5992-409B-BEC2-E27E2B7C9D2C}"/>
    <cellStyle name="20% - Accent2 24 16 2 2" xfId="8449" xr:uid="{6AD7F2C7-3C16-4B26-9098-F54245F3EB61}"/>
    <cellStyle name="20% - Accent2 24 16 3" xfId="8450" xr:uid="{B49FE317-5DED-49DC-B8D3-15EFFD02D99C}"/>
    <cellStyle name="20% - Accent2 24 17" xfId="8451" xr:uid="{783DA325-A5BC-4741-9E93-D146F4B849A4}"/>
    <cellStyle name="20% - Accent2 24 17 2" xfId="8452" xr:uid="{461BA0E6-8334-48E1-956F-C07F3BD62689}"/>
    <cellStyle name="20% - Accent2 24 18" xfId="8453" xr:uid="{29D2EE93-F6A5-41A7-91E1-5302033DED5C}"/>
    <cellStyle name="20% - Accent2 24 18 2" xfId="8454" xr:uid="{F627A51F-823D-4D24-A31D-9A9D7FC56293}"/>
    <cellStyle name="20% - Accent2 24 19" xfId="8455" xr:uid="{BDDD0FE7-6718-4F7A-8FD2-439F3347A301}"/>
    <cellStyle name="20% - Accent2 24 2" xfId="8456" xr:uid="{ACFD351B-EA0D-45A7-A846-E29A2FBF784E}"/>
    <cellStyle name="20% - Accent2 24 2 2" xfId="8457" xr:uid="{5F423714-6569-4918-906B-501918B79BCD}"/>
    <cellStyle name="20% - Accent2 24 2 2 2" xfId="8458" xr:uid="{43C6EFAE-9D4D-4F03-A811-F9E0688AFA6E}"/>
    <cellStyle name="20% - Accent2 24 2 2 2 2" xfId="8459" xr:uid="{A34E51C6-8EA0-4C55-A03A-1FDDFAD14280}"/>
    <cellStyle name="20% - Accent2 24 2 2 3" xfId="8460" xr:uid="{6666B9DC-7E44-4BB5-AC83-916302E0DB71}"/>
    <cellStyle name="20% - Accent2 24 2 3" xfId="8461" xr:uid="{A59B91C3-D509-4D73-9F94-72667AA5F53C}"/>
    <cellStyle name="20% - Accent2 24 2 3 2" xfId="8462" xr:uid="{9F9F7157-C880-443C-B921-6D12449B34BA}"/>
    <cellStyle name="20% - Accent2 24 2 4" xfId="8463" xr:uid="{3601C5D6-CB2E-427A-9EFF-37787E461635}"/>
    <cellStyle name="20% - Accent2 24 2 4 2" xfId="8464" xr:uid="{C9A25D2F-882F-4B2B-B4BB-6D685C10ED6E}"/>
    <cellStyle name="20% - Accent2 24 2 5" xfId="8465" xr:uid="{F37C57E8-E497-4838-B544-176FE0D9BBA5}"/>
    <cellStyle name="20% - Accent2 24 20" xfId="8466" xr:uid="{9EB963A0-0BE3-40D8-BEE2-A3A97184A287}"/>
    <cellStyle name="20% - Accent2 24 21" xfId="8467" xr:uid="{63270B1C-DD9F-4651-8E24-37ED51B7CC6F}"/>
    <cellStyle name="20% - Accent2 24 22" xfId="8468" xr:uid="{38820EEA-2E9D-4EA1-92F7-619A45D29663}"/>
    <cellStyle name="20% - Accent2 24 23" xfId="8469" xr:uid="{08E22A56-8506-40B9-ACDF-90AAB522F872}"/>
    <cellStyle name="20% - Accent2 24 24" xfId="8470" xr:uid="{4D8835F3-FBDE-4283-91F9-EB65AA29A5F4}"/>
    <cellStyle name="20% - Accent2 24 25" xfId="8471" xr:uid="{4B54237C-5D3A-4D1A-8334-28EEB2FC1E19}"/>
    <cellStyle name="20% - Accent2 24 26" xfId="8472" xr:uid="{8904F075-8F6C-40A1-9FE4-424415C0126A}"/>
    <cellStyle name="20% - Accent2 24 27" xfId="8473" xr:uid="{FB29065C-F77F-424B-BEB3-C69EA2EC72B8}"/>
    <cellStyle name="20% - Accent2 24 28" xfId="8474" xr:uid="{D676B628-50DD-41C1-9A07-D86935791BF3}"/>
    <cellStyle name="20% - Accent2 24 29" xfId="8475" xr:uid="{9421DBCF-7BAC-4380-B9B1-E55F78F2F5A1}"/>
    <cellStyle name="20% - Accent2 24 3" xfId="8476" xr:uid="{A4958DE9-B673-405D-8085-A1791B35FC42}"/>
    <cellStyle name="20% - Accent2 24 3 2" xfId="8477" xr:uid="{6561AA90-85A8-445F-91A3-557B16D6F517}"/>
    <cellStyle name="20% - Accent2 24 3 2 2" xfId="8478" xr:uid="{D2E134DE-784D-472B-9BCB-0A7239406409}"/>
    <cellStyle name="20% - Accent2 24 3 2 2 2" xfId="8479" xr:uid="{4B57B034-2AB6-47BD-95BF-E7D6CEE93CD0}"/>
    <cellStyle name="20% - Accent2 24 3 2 3" xfId="8480" xr:uid="{65DA22DA-0153-497D-A641-4E87C17F8FF5}"/>
    <cellStyle name="20% - Accent2 24 3 3" xfId="8481" xr:uid="{97F68B3F-9AC4-4C0F-A887-D6A9911F0230}"/>
    <cellStyle name="20% - Accent2 24 3 3 2" xfId="8482" xr:uid="{E8F0C4DE-9743-4BAD-B9CF-4B052CA6B3DA}"/>
    <cellStyle name="20% - Accent2 24 3 4" xfId="8483" xr:uid="{D22980C0-096C-456C-964D-7225CC3B07D8}"/>
    <cellStyle name="20% - Accent2 24 3 4 2" xfId="8484" xr:uid="{317723B2-AE61-4422-8D79-4DC46D558F89}"/>
    <cellStyle name="20% - Accent2 24 3 5" xfId="8485" xr:uid="{AC3EEB90-B811-4EB3-9564-4865771B9921}"/>
    <cellStyle name="20% - Accent2 24 4" xfId="8486" xr:uid="{0245ECF6-27C5-4C87-9B5A-55A62FC4260D}"/>
    <cellStyle name="20% - Accent2 24 4 2" xfId="8487" xr:uid="{AF6A4AAD-1549-4961-8A66-5CA2BDF9C830}"/>
    <cellStyle name="20% - Accent2 24 4 2 2" xfId="8488" xr:uid="{C6672F68-0C8E-4B07-90A9-8A59888544F3}"/>
    <cellStyle name="20% - Accent2 24 4 2 2 2" xfId="8489" xr:uid="{DFDA9C9E-BE1F-49FA-82BB-496125123677}"/>
    <cellStyle name="20% - Accent2 24 4 2 3" xfId="8490" xr:uid="{B1B8C405-B9A3-451A-A786-47C21D93389D}"/>
    <cellStyle name="20% - Accent2 24 4 3" xfId="8491" xr:uid="{43F292AB-2B23-470B-A148-A4346573BF0B}"/>
    <cellStyle name="20% - Accent2 24 4 3 2" xfId="8492" xr:uid="{96A0AFA2-3308-4783-9F02-81A18B708A4C}"/>
    <cellStyle name="20% - Accent2 24 4 4" xfId="8493" xr:uid="{172BF043-8C5C-47FA-B6A9-1CC380117FD5}"/>
    <cellStyle name="20% - Accent2 24 4 4 2" xfId="8494" xr:uid="{BFB077E4-83DE-41D6-B78C-037C387AFE2D}"/>
    <cellStyle name="20% - Accent2 24 4 5" xfId="8495" xr:uid="{778B282B-99B9-4B69-B497-060DDAEB1844}"/>
    <cellStyle name="20% - Accent2 24 5" xfId="8496" xr:uid="{388A66E9-A8C0-4A51-B3B7-35E3E6769FF9}"/>
    <cellStyle name="20% - Accent2 24 5 2" xfId="8497" xr:uid="{51F4F8AE-C6EB-4FC1-9D7A-7BD6623EF9F6}"/>
    <cellStyle name="20% - Accent2 24 5 2 2" xfId="8498" xr:uid="{25071EA7-7E8C-4102-ADF8-5D9C736E60AF}"/>
    <cellStyle name="20% - Accent2 24 5 2 2 2" xfId="8499" xr:uid="{DF24B633-C404-4C9F-B90F-76B8EBF8A672}"/>
    <cellStyle name="20% - Accent2 24 5 2 3" xfId="8500" xr:uid="{551CB10B-40C1-4351-B233-2781295433AF}"/>
    <cellStyle name="20% - Accent2 24 5 3" xfId="8501" xr:uid="{0F501DBB-170E-4B68-8E6B-73D4CA5EC7CF}"/>
    <cellStyle name="20% - Accent2 24 5 3 2" xfId="8502" xr:uid="{911E2753-3A8C-4AC3-AB20-3FE239A0A464}"/>
    <cellStyle name="20% - Accent2 24 5 4" xfId="8503" xr:uid="{6327012A-C4FC-47ED-9562-0D01A7487E55}"/>
    <cellStyle name="20% - Accent2 24 5 4 2" xfId="8504" xr:uid="{09F3CC75-E096-4CF0-A296-3871BDECF437}"/>
    <cellStyle name="20% - Accent2 24 5 5" xfId="8505" xr:uid="{8DA66C17-A15D-4537-A22D-4083897CF5EF}"/>
    <cellStyle name="20% - Accent2 24 6" xfId="8506" xr:uid="{1ABDE375-86C5-4BD9-BDA0-837E5D0F705B}"/>
    <cellStyle name="20% - Accent2 24 6 2" xfId="8507" xr:uid="{1FED2B6E-7109-49DA-9B04-22743DED5F28}"/>
    <cellStyle name="20% - Accent2 24 6 2 2" xfId="8508" xr:uid="{96AD8C9B-611F-4DE7-A0E6-D8DA0FE64B71}"/>
    <cellStyle name="20% - Accent2 24 6 2 2 2" xfId="8509" xr:uid="{391044C7-ECFB-4945-A8EB-A80A2ECBC749}"/>
    <cellStyle name="20% - Accent2 24 6 2 3" xfId="8510" xr:uid="{FFD63CCB-BA2B-40CB-A524-D9AC0D179854}"/>
    <cellStyle name="20% - Accent2 24 6 3" xfId="8511" xr:uid="{B7699220-7691-4203-8E42-14439223EAEF}"/>
    <cellStyle name="20% - Accent2 24 6 3 2" xfId="8512" xr:uid="{435AFEA0-F6CC-4218-A017-27517A5921D4}"/>
    <cellStyle name="20% - Accent2 24 6 4" xfId="8513" xr:uid="{A75F1B4A-9CD0-4A32-B17A-5E3AB3D99902}"/>
    <cellStyle name="20% - Accent2 24 6 4 2" xfId="8514" xr:uid="{D1A0F52F-291B-41CB-ACD9-3743DD6ED4ED}"/>
    <cellStyle name="20% - Accent2 24 6 5" xfId="8515" xr:uid="{9C77109F-3711-427D-AD21-EF7A8ED073FF}"/>
    <cellStyle name="20% - Accent2 24 7" xfId="8516" xr:uid="{0130D7CF-8CCC-4E3B-B90D-E6C6DE136489}"/>
    <cellStyle name="20% - Accent2 24 7 2" xfId="8517" xr:uid="{674E8D45-4790-44C0-9F24-D25F4C75BD1D}"/>
    <cellStyle name="20% - Accent2 24 7 2 2" xfId="8518" xr:uid="{F1FF7764-45D2-4C67-AA79-01AD6375600A}"/>
    <cellStyle name="20% - Accent2 24 7 2 2 2" xfId="8519" xr:uid="{C4DFEB92-45A0-435C-A6C0-A980D0576F11}"/>
    <cellStyle name="20% - Accent2 24 7 2 3" xfId="8520" xr:uid="{81F3D6BD-AFAC-4098-AD8D-9868FD9158C0}"/>
    <cellStyle name="20% - Accent2 24 7 3" xfId="8521" xr:uid="{5594C6D3-0981-40DC-843B-D0300212CF52}"/>
    <cellStyle name="20% - Accent2 24 7 3 2" xfId="8522" xr:uid="{87F8E45D-EE7A-402C-A38F-3874CB0AA445}"/>
    <cellStyle name="20% - Accent2 24 7 4" xfId="8523" xr:uid="{64E2F54E-3908-4CC0-90E4-2D4D8FA2158F}"/>
    <cellStyle name="20% - Accent2 24 7 4 2" xfId="8524" xr:uid="{2D2A3E1E-CAA4-4F06-A4B5-4839D12E5725}"/>
    <cellStyle name="20% - Accent2 24 7 5" xfId="8525" xr:uid="{FF42A912-0AA8-4B9A-8412-91FEC74291B0}"/>
    <cellStyle name="20% - Accent2 24 8" xfId="8526" xr:uid="{D029AECE-E324-4E66-8D9E-571369148AFE}"/>
    <cellStyle name="20% - Accent2 24 8 2" xfId="8527" xr:uid="{B3D0ACAC-7F0D-45EF-B10F-93F31FEED095}"/>
    <cellStyle name="20% - Accent2 24 8 2 2" xfId="8528" xr:uid="{B0BF4D83-A2A8-4802-A4AC-26F4C4C5B924}"/>
    <cellStyle name="20% - Accent2 24 8 2 2 2" xfId="8529" xr:uid="{3A114F31-B0BB-4878-A9AF-E9897F0EA353}"/>
    <cellStyle name="20% - Accent2 24 8 2 3" xfId="8530" xr:uid="{5DA61F55-706D-4B2A-8FA8-2F71391CBDA1}"/>
    <cellStyle name="20% - Accent2 24 8 3" xfId="8531" xr:uid="{381C64D3-4503-4872-9674-23362B7CDE78}"/>
    <cellStyle name="20% - Accent2 24 8 3 2" xfId="8532" xr:uid="{D66D61F6-63AA-40BF-8031-2A74AE457039}"/>
    <cellStyle name="20% - Accent2 24 8 4" xfId="8533" xr:uid="{F09ECC01-81B5-4E42-9F6B-86830C190D87}"/>
    <cellStyle name="20% - Accent2 24 8 4 2" xfId="8534" xr:uid="{8526BEA5-0EE6-469F-B0AF-89CA46395BEB}"/>
    <cellStyle name="20% - Accent2 24 8 5" xfId="8535" xr:uid="{48064C10-E3AF-450B-9234-D1B0BB9380F5}"/>
    <cellStyle name="20% - Accent2 24 9" xfId="8536" xr:uid="{1E6B869F-F31A-4348-A462-53AA3D82786F}"/>
    <cellStyle name="20% - Accent2 24 9 2" xfId="8537" xr:uid="{4C6CBBB0-DACC-48BA-A49C-339E18BAAF99}"/>
    <cellStyle name="20% - Accent2 24 9 2 2" xfId="8538" xr:uid="{02962996-4106-49AD-A085-44AF16EFEDED}"/>
    <cellStyle name="20% - Accent2 24 9 2 2 2" xfId="8539" xr:uid="{1B88BEC1-C85D-4BC9-8940-B6D35BB722B0}"/>
    <cellStyle name="20% - Accent2 24 9 2 3" xfId="8540" xr:uid="{E73C57AA-8319-48F5-B709-001EB7D63D1B}"/>
    <cellStyle name="20% - Accent2 24 9 3" xfId="8541" xr:uid="{6C11E94E-67FD-44C4-9BBD-3434F472A3F0}"/>
    <cellStyle name="20% - Accent2 24 9 3 2" xfId="8542" xr:uid="{A6667504-41DE-4009-9496-CF4C67651DA0}"/>
    <cellStyle name="20% - Accent2 24 9 4" xfId="8543" xr:uid="{EC14D522-06BD-4FA8-84B6-0677DDECD557}"/>
    <cellStyle name="20% - Accent2 24 9 4 2" xfId="8544" xr:uid="{EAF91831-FF2A-4CFE-BC67-AFEA759CBD57}"/>
    <cellStyle name="20% - Accent2 24 9 5" xfId="8545" xr:uid="{A8A6E5B1-4070-434B-BBF3-14ED7F1E3091}"/>
    <cellStyle name="20% - Accent2 25" xfId="8546" xr:uid="{58BBF869-35F7-4048-8352-B08C757D1D1C}"/>
    <cellStyle name="20% - Accent2 25 10" xfId="8547" xr:uid="{B214BB91-B7F5-49D2-A864-5831D697CD84}"/>
    <cellStyle name="20% - Accent2 25 10 2" xfId="8548" xr:uid="{F100C2F7-7D98-4E71-89B1-152F5B90BF96}"/>
    <cellStyle name="20% - Accent2 25 10 2 2" xfId="8549" xr:uid="{F551C8E8-DF67-42AE-AFE6-2115B9D941E9}"/>
    <cellStyle name="20% - Accent2 25 10 2 2 2" xfId="8550" xr:uid="{535FC2E1-2503-4047-8171-4D7049C06FAC}"/>
    <cellStyle name="20% - Accent2 25 10 2 3" xfId="8551" xr:uid="{6174F64D-5500-4E1A-9551-5D29151F2F0B}"/>
    <cellStyle name="20% - Accent2 25 10 3" xfId="8552" xr:uid="{B0217F03-3600-4667-9EA8-505FDE5CA52A}"/>
    <cellStyle name="20% - Accent2 25 10 3 2" xfId="8553" xr:uid="{70D46BEA-8249-48DD-B9EA-E72BEE309BF5}"/>
    <cellStyle name="20% - Accent2 25 10 4" xfId="8554" xr:uid="{5EB6908E-C751-4525-AB8D-A4A308BB8C85}"/>
    <cellStyle name="20% - Accent2 25 10 4 2" xfId="8555" xr:uid="{2461BA7E-13DA-4A40-B4B1-93CB034AA133}"/>
    <cellStyle name="20% - Accent2 25 10 5" xfId="8556" xr:uid="{0C96A0F2-04DE-4C48-9F1D-592F9EB0E900}"/>
    <cellStyle name="20% - Accent2 25 11" xfId="8557" xr:uid="{931BE12A-0E5E-46C1-B28F-16258FA5501C}"/>
    <cellStyle name="20% - Accent2 25 11 2" xfId="8558" xr:uid="{4101084E-CA7F-452F-A449-DDCF13799249}"/>
    <cellStyle name="20% - Accent2 25 11 2 2" xfId="8559" xr:uid="{73B00A07-26C9-4B77-8FE9-FC2A809C1B35}"/>
    <cellStyle name="20% - Accent2 25 11 2 2 2" xfId="8560" xr:uid="{EA0CFE56-EB13-4AA0-834A-19A5AB431D4D}"/>
    <cellStyle name="20% - Accent2 25 11 2 3" xfId="8561" xr:uid="{B1F24826-3487-441B-9EBE-2EE04440F670}"/>
    <cellStyle name="20% - Accent2 25 11 3" xfId="8562" xr:uid="{145839AF-E725-4CFC-9F3C-7FAB20D48456}"/>
    <cellStyle name="20% - Accent2 25 11 3 2" xfId="8563" xr:uid="{291FE8B1-4827-47F4-B8F9-2557A7949BCA}"/>
    <cellStyle name="20% - Accent2 25 11 4" xfId="8564" xr:uid="{74839461-E6C6-46E3-ADB3-6E12666A2F9F}"/>
    <cellStyle name="20% - Accent2 25 11 4 2" xfId="8565" xr:uid="{AD9D3D50-1214-468B-B0D0-321AC213DBDF}"/>
    <cellStyle name="20% - Accent2 25 11 5" xfId="8566" xr:uid="{C1EDF285-B9E1-4B3D-BF04-A74BBDBF3600}"/>
    <cellStyle name="20% - Accent2 25 12" xfId="8567" xr:uid="{452FC9D2-30A0-4B29-8976-FC8BC57B0E01}"/>
    <cellStyle name="20% - Accent2 25 12 2" xfId="8568" xr:uid="{1D2BF341-7ED0-47C3-9170-0029AFEC04E7}"/>
    <cellStyle name="20% - Accent2 25 12 2 2" xfId="8569" xr:uid="{8F1F2F77-A53C-483D-AFD8-D1F79DFB6076}"/>
    <cellStyle name="20% - Accent2 25 12 2 2 2" xfId="8570" xr:uid="{6F715B8A-87B5-4369-AF1E-6619ADE7112F}"/>
    <cellStyle name="20% - Accent2 25 12 2 3" xfId="8571" xr:uid="{B8E0BB0A-F6D7-46BB-AB56-D98944B83730}"/>
    <cellStyle name="20% - Accent2 25 12 3" xfId="8572" xr:uid="{E716D866-8F67-4CF6-8E5A-382FCFB5FE90}"/>
    <cellStyle name="20% - Accent2 25 12 3 2" xfId="8573" xr:uid="{157E9521-0020-4DB3-8FF4-5E8F789D889F}"/>
    <cellStyle name="20% - Accent2 25 12 4" xfId="8574" xr:uid="{82A62E53-FD9E-402F-8B1A-6E4604832B28}"/>
    <cellStyle name="20% - Accent2 25 12 4 2" xfId="8575" xr:uid="{B54C5765-A521-4E34-88A1-5D26B9573CC6}"/>
    <cellStyle name="20% - Accent2 25 12 5" xfId="8576" xr:uid="{2A95CD75-28EB-4743-969F-0A0C5F9F1297}"/>
    <cellStyle name="20% - Accent2 25 13" xfId="8577" xr:uid="{47630D66-6E43-4F19-B309-4A796C2F296F}"/>
    <cellStyle name="20% - Accent2 25 13 2" xfId="8578" xr:uid="{03D5C90C-F0B0-4B16-AC3C-02CBFD6758BF}"/>
    <cellStyle name="20% - Accent2 25 13 2 2" xfId="8579" xr:uid="{D24910D7-2635-4F2B-902F-2435D87F92D8}"/>
    <cellStyle name="20% - Accent2 25 13 2 2 2" xfId="8580" xr:uid="{EA21A659-97F8-4C40-882D-8944CA6139A1}"/>
    <cellStyle name="20% - Accent2 25 13 2 3" xfId="8581" xr:uid="{B86EA09B-4487-4703-A344-07E9F21CEA99}"/>
    <cellStyle name="20% - Accent2 25 13 3" xfId="8582" xr:uid="{33F62D5E-6A24-476B-8ADD-866065760D4D}"/>
    <cellStyle name="20% - Accent2 25 13 3 2" xfId="8583" xr:uid="{E1AAFB13-4737-48D7-B5BA-18D00E787954}"/>
    <cellStyle name="20% - Accent2 25 13 4" xfId="8584" xr:uid="{7EA48FDF-F275-4E92-9C33-D6E21D71B188}"/>
    <cellStyle name="20% - Accent2 25 13 4 2" xfId="8585" xr:uid="{49B8DE8D-BE4B-4CB3-8BCD-098873FE6712}"/>
    <cellStyle name="20% - Accent2 25 13 5" xfId="8586" xr:uid="{07A4FA7A-35AF-4626-B583-6813B60F8C9C}"/>
    <cellStyle name="20% - Accent2 25 14" xfId="8587" xr:uid="{9EB977AC-2751-4830-AD89-030C126ABB01}"/>
    <cellStyle name="20% - Accent2 25 14 2" xfId="8588" xr:uid="{98FE999A-C95A-4079-B629-3DC108A4140D}"/>
    <cellStyle name="20% - Accent2 25 14 2 2" xfId="8589" xr:uid="{72D84A6A-B8DD-4905-94D6-FD761DFBCE62}"/>
    <cellStyle name="20% - Accent2 25 14 2 2 2" xfId="8590" xr:uid="{6C295334-D37B-4922-A390-B21E34BAE603}"/>
    <cellStyle name="20% - Accent2 25 14 2 3" xfId="8591" xr:uid="{6DC2774F-7AF6-4358-89D1-899AAE9C7957}"/>
    <cellStyle name="20% - Accent2 25 14 3" xfId="8592" xr:uid="{B03355CB-9C74-4A66-A8F0-F5A2C05FCE8F}"/>
    <cellStyle name="20% - Accent2 25 14 3 2" xfId="8593" xr:uid="{7D17C690-F02E-4725-9DB2-DC356CDED8B0}"/>
    <cellStyle name="20% - Accent2 25 14 4" xfId="8594" xr:uid="{81B425CC-0325-4C4F-8E48-92DFBB018D76}"/>
    <cellStyle name="20% - Accent2 25 14 4 2" xfId="8595" xr:uid="{295B7177-809B-4C93-B567-3F2EBF5C63E7}"/>
    <cellStyle name="20% - Accent2 25 14 5" xfId="8596" xr:uid="{9DF64CEC-F061-499A-BC10-878359AE0ECE}"/>
    <cellStyle name="20% - Accent2 25 15" xfId="8597" xr:uid="{7232AC35-85F4-405D-8A29-76320C6B0A47}"/>
    <cellStyle name="20% - Accent2 25 15 2" xfId="8598" xr:uid="{F2B9A0FE-C49E-49EE-92FC-D3CEC8B73ECC}"/>
    <cellStyle name="20% - Accent2 25 15 2 2" xfId="8599" xr:uid="{BFC7A65F-4565-473F-BFEF-FE1ACB95D901}"/>
    <cellStyle name="20% - Accent2 25 15 2 2 2" xfId="8600" xr:uid="{38F7EA30-2D22-4126-B079-7F7EDDAA5334}"/>
    <cellStyle name="20% - Accent2 25 15 2 3" xfId="8601" xr:uid="{3A0FB540-54E8-4749-B85D-791EED85B761}"/>
    <cellStyle name="20% - Accent2 25 15 3" xfId="8602" xr:uid="{09C1E797-A419-45B8-86CF-33A82BC809F6}"/>
    <cellStyle name="20% - Accent2 25 15 3 2" xfId="8603" xr:uid="{91AD4C0E-7306-4FF8-9D40-6C4BF97890A3}"/>
    <cellStyle name="20% - Accent2 25 15 4" xfId="8604" xr:uid="{C10D003B-4614-4C92-AA5B-C7B2E0519AFC}"/>
    <cellStyle name="20% - Accent2 25 15 4 2" xfId="8605" xr:uid="{8F05235E-F5E8-41AD-B89E-670C577C2804}"/>
    <cellStyle name="20% - Accent2 25 15 5" xfId="8606" xr:uid="{C60313DF-5BC6-40B6-A0A3-90CBF873E20E}"/>
    <cellStyle name="20% - Accent2 25 16" xfId="8607" xr:uid="{ADFB30D0-8CF2-4403-965F-95D4236CE490}"/>
    <cellStyle name="20% - Accent2 25 16 2" xfId="8608" xr:uid="{96AF0E61-240B-4A9F-A68D-7DE8EADACF95}"/>
    <cellStyle name="20% - Accent2 25 16 2 2" xfId="8609" xr:uid="{FACD1D25-F3A0-4329-8CAF-318264E2FA69}"/>
    <cellStyle name="20% - Accent2 25 16 3" xfId="8610" xr:uid="{DEB78DC4-7562-4D9D-B3A1-06CE505E3437}"/>
    <cellStyle name="20% - Accent2 25 17" xfId="8611" xr:uid="{67EE8F8B-DD77-428F-82D4-72B4E2311324}"/>
    <cellStyle name="20% - Accent2 25 17 2" xfId="8612" xr:uid="{D8683A7B-127C-49FC-B2F5-447F2F2B040C}"/>
    <cellStyle name="20% - Accent2 25 18" xfId="8613" xr:uid="{8DF34AE0-CC33-4A7C-A04B-E5532A3AE0C8}"/>
    <cellStyle name="20% - Accent2 25 18 2" xfId="8614" xr:uid="{3AF70809-A1E4-440D-B65B-1EC2066ACF9F}"/>
    <cellStyle name="20% - Accent2 25 19" xfId="8615" xr:uid="{8F227D7D-FD6A-4AF9-8AF0-A173ADF4CCC2}"/>
    <cellStyle name="20% - Accent2 25 2" xfId="8616" xr:uid="{8F050BA2-CE12-4FB3-81E6-A8DCD8A5B52E}"/>
    <cellStyle name="20% - Accent2 25 2 2" xfId="8617" xr:uid="{A93FC076-E93F-4F4D-882A-BD0347BE791D}"/>
    <cellStyle name="20% - Accent2 25 2 2 2" xfId="8618" xr:uid="{67C7BECF-2C65-4098-B6D2-986227203357}"/>
    <cellStyle name="20% - Accent2 25 2 2 2 2" xfId="8619" xr:uid="{52E825A2-BB13-409F-8B56-4D9F7E8D51AC}"/>
    <cellStyle name="20% - Accent2 25 2 2 3" xfId="8620" xr:uid="{8DA2AD3D-E16D-409E-A503-EBDFDFE2E2CD}"/>
    <cellStyle name="20% - Accent2 25 2 3" xfId="8621" xr:uid="{E108E1D7-505C-46F7-B3CE-B080557C0E7E}"/>
    <cellStyle name="20% - Accent2 25 2 3 2" xfId="8622" xr:uid="{854D25F8-C863-414D-BD0F-D6FD0645528A}"/>
    <cellStyle name="20% - Accent2 25 2 4" xfId="8623" xr:uid="{5FA52067-16B8-441D-B105-87375A208156}"/>
    <cellStyle name="20% - Accent2 25 2 4 2" xfId="8624" xr:uid="{D83B9EDF-BA6D-4F9B-B481-F532F720BE29}"/>
    <cellStyle name="20% - Accent2 25 2 5" xfId="8625" xr:uid="{E7BCB26E-78AC-466E-AA2D-CBD4AC465826}"/>
    <cellStyle name="20% - Accent2 25 20" xfId="8626" xr:uid="{8AF48699-19CA-432D-91F9-B967275FE176}"/>
    <cellStyle name="20% - Accent2 25 21" xfId="8627" xr:uid="{02DB39F6-DB99-4281-AA93-438ACECEE08B}"/>
    <cellStyle name="20% - Accent2 25 22" xfId="8628" xr:uid="{D7536D0C-570D-42BC-B201-769499E005E7}"/>
    <cellStyle name="20% - Accent2 25 23" xfId="8629" xr:uid="{97EFAB44-5BA9-48AE-82E8-B5F000B9B736}"/>
    <cellStyle name="20% - Accent2 25 24" xfId="8630" xr:uid="{A2D517F0-6A79-4F0A-AFE2-8CDDF4E7024B}"/>
    <cellStyle name="20% - Accent2 25 25" xfId="8631" xr:uid="{3F3FCC9D-7B46-4BAA-9F9B-22EF07DC0DD2}"/>
    <cellStyle name="20% - Accent2 25 26" xfId="8632" xr:uid="{BBB61DD3-EF01-4D40-BC99-D53D5A73F394}"/>
    <cellStyle name="20% - Accent2 25 27" xfId="8633" xr:uid="{1DCA57E2-D280-4695-BECB-40A249EF8B93}"/>
    <cellStyle name="20% - Accent2 25 28" xfId="8634" xr:uid="{354DD2E4-E87A-4CCD-99C1-F2F8FA0E6709}"/>
    <cellStyle name="20% - Accent2 25 29" xfId="8635" xr:uid="{650ABE09-C2E9-4889-833B-8AB99BBF69CA}"/>
    <cellStyle name="20% - Accent2 25 3" xfId="8636" xr:uid="{91D6639E-5E37-4DA8-A5CA-8932638ED4A0}"/>
    <cellStyle name="20% - Accent2 25 3 2" xfId="8637" xr:uid="{02CD8E8E-24F5-4542-BA32-3BB354F800C8}"/>
    <cellStyle name="20% - Accent2 25 3 2 2" xfId="8638" xr:uid="{4F8D45AC-E878-48D4-85F1-5D94C6166F61}"/>
    <cellStyle name="20% - Accent2 25 3 2 2 2" xfId="8639" xr:uid="{EE8B4587-8D73-4B5C-8A7F-4EE91205B0B0}"/>
    <cellStyle name="20% - Accent2 25 3 2 3" xfId="8640" xr:uid="{5BF0B015-5081-4D9E-A8DC-4E8C12A52EF9}"/>
    <cellStyle name="20% - Accent2 25 3 3" xfId="8641" xr:uid="{29976F9C-419D-4D91-A8A5-16F28E6C658E}"/>
    <cellStyle name="20% - Accent2 25 3 3 2" xfId="8642" xr:uid="{F9FF8A48-876C-4097-AA33-FB36885CE2F9}"/>
    <cellStyle name="20% - Accent2 25 3 4" xfId="8643" xr:uid="{0DFC459D-75B8-45D9-8C8B-7641CA34F52C}"/>
    <cellStyle name="20% - Accent2 25 3 4 2" xfId="8644" xr:uid="{C8FA4E4D-1EE1-4A2F-AB1B-22B48F4FD027}"/>
    <cellStyle name="20% - Accent2 25 3 5" xfId="8645" xr:uid="{42A5A7D9-D658-4A72-9C28-9684BDF95886}"/>
    <cellStyle name="20% - Accent2 25 4" xfId="8646" xr:uid="{CD60B317-CA58-4633-AC4B-5BE321B3F525}"/>
    <cellStyle name="20% - Accent2 25 4 2" xfId="8647" xr:uid="{A328965D-9FFC-449B-874C-D147B7F5D031}"/>
    <cellStyle name="20% - Accent2 25 4 2 2" xfId="8648" xr:uid="{4F788C70-1A2D-4C7F-8335-2A02F7836F84}"/>
    <cellStyle name="20% - Accent2 25 4 2 2 2" xfId="8649" xr:uid="{4443A11E-4F59-447A-9E56-5804FA5B373B}"/>
    <cellStyle name="20% - Accent2 25 4 2 3" xfId="8650" xr:uid="{C06A517D-250E-4366-8FEF-45EB280A937C}"/>
    <cellStyle name="20% - Accent2 25 4 3" xfId="8651" xr:uid="{36F16D34-9655-41EE-9A29-D12B3089B7B6}"/>
    <cellStyle name="20% - Accent2 25 4 3 2" xfId="8652" xr:uid="{A24C6378-DEC1-48A7-92AD-0A4CEBA61C43}"/>
    <cellStyle name="20% - Accent2 25 4 4" xfId="8653" xr:uid="{21F42D1D-4A8D-4969-A353-CA6EDBD9FF02}"/>
    <cellStyle name="20% - Accent2 25 4 4 2" xfId="8654" xr:uid="{EBB51010-777C-4F3E-B0E8-FA20238628AB}"/>
    <cellStyle name="20% - Accent2 25 4 5" xfId="8655" xr:uid="{B8D196E4-7429-44C4-AC9A-B6B70D44BCF4}"/>
    <cellStyle name="20% - Accent2 25 5" xfId="8656" xr:uid="{9DE7988F-8241-4B30-9FAA-E9FC59796D66}"/>
    <cellStyle name="20% - Accent2 25 5 2" xfId="8657" xr:uid="{6EB168E0-C4C3-4B01-A64E-652574E85679}"/>
    <cellStyle name="20% - Accent2 25 5 2 2" xfId="8658" xr:uid="{496CC0FF-541D-4ABA-887A-D8DF33198C41}"/>
    <cellStyle name="20% - Accent2 25 5 2 2 2" xfId="8659" xr:uid="{B4EE019A-47FD-4656-9DDC-52777E08F4D7}"/>
    <cellStyle name="20% - Accent2 25 5 2 3" xfId="8660" xr:uid="{6B60115B-FBC8-4FF1-8450-A223346FB0BE}"/>
    <cellStyle name="20% - Accent2 25 5 3" xfId="8661" xr:uid="{F7AE3C11-D2B2-4920-9EF0-56AB3C2B4959}"/>
    <cellStyle name="20% - Accent2 25 5 3 2" xfId="8662" xr:uid="{EFCA8F7E-BEA9-49B8-A187-FF4B4C2CB729}"/>
    <cellStyle name="20% - Accent2 25 5 4" xfId="8663" xr:uid="{7DDE7C58-A0D5-49CF-9067-FEE5BFE26E50}"/>
    <cellStyle name="20% - Accent2 25 5 4 2" xfId="8664" xr:uid="{26083834-E018-4FB4-B189-F003E01A870B}"/>
    <cellStyle name="20% - Accent2 25 5 5" xfId="8665" xr:uid="{D536DD4A-571F-4194-9356-D009C9923FEE}"/>
    <cellStyle name="20% - Accent2 25 6" xfId="8666" xr:uid="{4916576C-7A6D-469B-825B-C041E82E1DA2}"/>
    <cellStyle name="20% - Accent2 25 6 2" xfId="8667" xr:uid="{E59ED442-BC6E-4ACC-BACF-24CA393FDC71}"/>
    <cellStyle name="20% - Accent2 25 6 2 2" xfId="8668" xr:uid="{36CF5A92-FC86-44BA-8B54-264EFD5B85EE}"/>
    <cellStyle name="20% - Accent2 25 6 2 2 2" xfId="8669" xr:uid="{982620B3-CB4A-40F8-9D47-2ACE06FC603B}"/>
    <cellStyle name="20% - Accent2 25 6 2 3" xfId="8670" xr:uid="{B88E7B68-3429-400B-9F12-BC3E449F2DF4}"/>
    <cellStyle name="20% - Accent2 25 6 3" xfId="8671" xr:uid="{3DAEC0C8-297C-4989-A28E-09BECE3711EC}"/>
    <cellStyle name="20% - Accent2 25 6 3 2" xfId="8672" xr:uid="{B389EF40-523B-416D-92CF-D96E6187A006}"/>
    <cellStyle name="20% - Accent2 25 6 4" xfId="8673" xr:uid="{1DCFCC28-0E78-40ED-9127-008FF3756302}"/>
    <cellStyle name="20% - Accent2 25 6 4 2" xfId="8674" xr:uid="{46148D99-4591-4DC2-8671-91BF7644292A}"/>
    <cellStyle name="20% - Accent2 25 6 5" xfId="8675" xr:uid="{0A4EBDE5-B699-458D-93B3-89610E68A766}"/>
    <cellStyle name="20% - Accent2 25 7" xfId="8676" xr:uid="{AF5E48C8-0064-41AA-A1F5-C767C314DF8F}"/>
    <cellStyle name="20% - Accent2 25 7 2" xfId="8677" xr:uid="{02D08B9E-F0CF-4F54-A4C1-E5F7BE541011}"/>
    <cellStyle name="20% - Accent2 25 7 2 2" xfId="8678" xr:uid="{10756EEE-5832-4160-899C-B2ED116D62D0}"/>
    <cellStyle name="20% - Accent2 25 7 2 2 2" xfId="8679" xr:uid="{F540E130-64A4-47FE-9A7E-9CF280DBCCEC}"/>
    <cellStyle name="20% - Accent2 25 7 2 3" xfId="8680" xr:uid="{4F6E20A4-A58C-4B1C-A710-8E9C4928C83C}"/>
    <cellStyle name="20% - Accent2 25 7 3" xfId="8681" xr:uid="{317F347F-C275-49B8-ADDC-EFF994AA5F5B}"/>
    <cellStyle name="20% - Accent2 25 7 3 2" xfId="8682" xr:uid="{7925BBAA-F3F0-463D-B049-EAD0C169488A}"/>
    <cellStyle name="20% - Accent2 25 7 4" xfId="8683" xr:uid="{E993CBC5-E50E-455B-8FCD-68AC321B06DE}"/>
    <cellStyle name="20% - Accent2 25 7 4 2" xfId="8684" xr:uid="{4B5F14C6-0CB5-473A-B300-E10683779F81}"/>
    <cellStyle name="20% - Accent2 25 7 5" xfId="8685" xr:uid="{A14461E5-8908-4A04-8CB6-24203AD91C3A}"/>
    <cellStyle name="20% - Accent2 25 8" xfId="8686" xr:uid="{B2D329A6-8834-4B30-AE0B-2CEB72E06081}"/>
    <cellStyle name="20% - Accent2 25 8 2" xfId="8687" xr:uid="{1F193512-C6AB-4D86-A933-0C168A64287B}"/>
    <cellStyle name="20% - Accent2 25 8 2 2" xfId="8688" xr:uid="{03B9F105-6F4B-4372-9572-34BF9BA5D66E}"/>
    <cellStyle name="20% - Accent2 25 8 2 2 2" xfId="8689" xr:uid="{0B190E97-FB71-46B1-9BD1-02900BE5E5C7}"/>
    <cellStyle name="20% - Accent2 25 8 2 3" xfId="8690" xr:uid="{AB9FF1FC-0190-4B98-9F49-BC9097ED3F28}"/>
    <cellStyle name="20% - Accent2 25 8 3" xfId="8691" xr:uid="{3456D423-3C5E-4C5A-8AEF-7DEE3BEBF9F0}"/>
    <cellStyle name="20% - Accent2 25 8 3 2" xfId="8692" xr:uid="{4F4E1270-4CD7-4CBA-8B23-54154FD20E68}"/>
    <cellStyle name="20% - Accent2 25 8 4" xfId="8693" xr:uid="{C920C1BA-2E77-4822-A795-A615099F607B}"/>
    <cellStyle name="20% - Accent2 25 8 4 2" xfId="8694" xr:uid="{90D46319-4015-4680-BFC4-CB908B2004FC}"/>
    <cellStyle name="20% - Accent2 25 8 5" xfId="8695" xr:uid="{95765163-60B1-445F-B43E-ED8DEC04311F}"/>
    <cellStyle name="20% - Accent2 25 9" xfId="8696" xr:uid="{B6A8970F-972D-4E38-9679-6D0D17B809E9}"/>
    <cellStyle name="20% - Accent2 25 9 2" xfId="8697" xr:uid="{0B521236-1195-4A04-97FB-E4416D92A261}"/>
    <cellStyle name="20% - Accent2 25 9 2 2" xfId="8698" xr:uid="{6C64B863-020F-4890-9050-82FE447E2F90}"/>
    <cellStyle name="20% - Accent2 25 9 2 2 2" xfId="8699" xr:uid="{FC121B9C-943D-4A74-ADA7-9A057506A1C7}"/>
    <cellStyle name="20% - Accent2 25 9 2 3" xfId="8700" xr:uid="{DF9984DB-0870-48BB-8E06-4169084C0A35}"/>
    <cellStyle name="20% - Accent2 25 9 3" xfId="8701" xr:uid="{925B1C95-17B0-413F-85B5-057EBA09DD13}"/>
    <cellStyle name="20% - Accent2 25 9 3 2" xfId="8702" xr:uid="{BC40AF4E-CEF9-48EA-90A8-FF2AE50FE787}"/>
    <cellStyle name="20% - Accent2 25 9 4" xfId="8703" xr:uid="{A631366D-9541-4970-B6B7-18FAA3F80500}"/>
    <cellStyle name="20% - Accent2 25 9 4 2" xfId="8704" xr:uid="{F9586CBC-CB2D-4687-8229-6CF6F4D046AD}"/>
    <cellStyle name="20% - Accent2 25 9 5" xfId="8705" xr:uid="{4DBCEF09-BDB3-485E-B188-DD47FC572109}"/>
    <cellStyle name="20% - Accent2 26" xfId="8706" xr:uid="{DBF01D66-2D77-47BF-8299-E0048C1011EB}"/>
    <cellStyle name="20% - Accent2 27" xfId="8707" xr:uid="{552DE62C-896E-46EB-9488-AB51D7EC63FA}"/>
    <cellStyle name="20% - Accent2 28" xfId="8708" xr:uid="{C9AC9A34-3B35-48F4-BACE-279BB312ABCF}"/>
    <cellStyle name="20% - Accent2 3" xfId="140" xr:uid="{1239175E-AD2E-45B6-828E-7CBB8619FD9D}"/>
    <cellStyle name="20% - Accent2 3 10" xfId="8709" xr:uid="{3E83D93F-A0C0-4F16-AFD9-B7D1A4D6909B}"/>
    <cellStyle name="20% - Accent2 3 10 2" xfId="8710" xr:uid="{55F2F5F8-BA1D-40FE-BF58-B5EF6322DE64}"/>
    <cellStyle name="20% - Accent2 3 10 2 2" xfId="8711" xr:uid="{58ADE34F-9A57-4CC3-90AD-BFF485400AAE}"/>
    <cellStyle name="20% - Accent2 3 10 2 2 2" xfId="8712" xr:uid="{9E506B70-0E8C-4808-BC17-7E6EB13EA85E}"/>
    <cellStyle name="20% - Accent2 3 10 2 3" xfId="8713" xr:uid="{9CBAF686-8CB6-406D-9924-F09655F3E9C5}"/>
    <cellStyle name="20% - Accent2 3 10 3" xfId="8714" xr:uid="{87D9015D-CAC3-407C-85D8-54788BEDC1F5}"/>
    <cellStyle name="20% - Accent2 3 10 3 2" xfId="8715" xr:uid="{8EE5C43C-4920-4055-9CD9-A72A62F050D9}"/>
    <cellStyle name="20% - Accent2 3 10 4" xfId="8716" xr:uid="{E89E4825-03A3-4C94-83F2-5B040A9CC957}"/>
    <cellStyle name="20% - Accent2 3 10 4 2" xfId="8717" xr:uid="{67FD6F10-B0EE-4A36-A91E-FAEEECB49DBA}"/>
    <cellStyle name="20% - Accent2 3 10 5" xfId="8718" xr:uid="{3521752F-757E-4F78-ADB2-F821A981EB8B}"/>
    <cellStyle name="20% - Accent2 3 11" xfId="8719" xr:uid="{D6D664C5-977D-4605-BD84-E08A70C44F81}"/>
    <cellStyle name="20% - Accent2 3 11 2" xfId="8720" xr:uid="{49A0F759-9C9C-4DF0-9FFA-8F55AA3F77A6}"/>
    <cellStyle name="20% - Accent2 3 11 2 2" xfId="8721" xr:uid="{AEDE6761-D697-4E87-A96F-EDE8877CE8F6}"/>
    <cellStyle name="20% - Accent2 3 11 2 2 2" xfId="8722" xr:uid="{C92C18A4-87BC-4820-97CD-89D45311C9B8}"/>
    <cellStyle name="20% - Accent2 3 11 2 3" xfId="8723" xr:uid="{D9DA2826-0A81-4E3E-BC4B-38B3F644C6B4}"/>
    <cellStyle name="20% - Accent2 3 11 3" xfId="8724" xr:uid="{978F6C20-E66F-4C99-A7CE-8D7DC09A18E0}"/>
    <cellStyle name="20% - Accent2 3 11 3 2" xfId="8725" xr:uid="{BC20AB4C-BF83-44BC-9803-0B069E397F95}"/>
    <cellStyle name="20% - Accent2 3 11 4" xfId="8726" xr:uid="{19A5BFE4-1270-4922-B72C-0CA39CB7C2F6}"/>
    <cellStyle name="20% - Accent2 3 11 4 2" xfId="8727" xr:uid="{849469F9-B170-4AE8-BA24-021A11B0EB7A}"/>
    <cellStyle name="20% - Accent2 3 11 5" xfId="8728" xr:uid="{F56F1316-EFFC-477E-A33D-6CC5330F9EE1}"/>
    <cellStyle name="20% - Accent2 3 12" xfId="8729" xr:uid="{45872940-401E-4929-9F36-672707DEE3D5}"/>
    <cellStyle name="20% - Accent2 3 12 2" xfId="8730" xr:uid="{07E5EDC5-056B-4EF5-8265-05DB97F9533E}"/>
    <cellStyle name="20% - Accent2 3 12 2 2" xfId="8731" xr:uid="{A4850219-4678-4EBF-8963-386942576DF6}"/>
    <cellStyle name="20% - Accent2 3 12 2 2 2" xfId="8732" xr:uid="{CFEBE572-DCC2-4300-9956-C77807C5F5B1}"/>
    <cellStyle name="20% - Accent2 3 12 2 3" xfId="8733" xr:uid="{6A416900-C7B5-4A04-804F-3EED147ECC16}"/>
    <cellStyle name="20% - Accent2 3 12 3" xfId="8734" xr:uid="{705F488A-F388-4C2A-A5A2-8A61F0140E55}"/>
    <cellStyle name="20% - Accent2 3 12 3 2" xfId="8735" xr:uid="{5292828C-923E-483F-91CC-D229D7D9ABF2}"/>
    <cellStyle name="20% - Accent2 3 12 4" xfId="8736" xr:uid="{4AEE666C-4BC3-467C-B7B8-ABE15FAE6162}"/>
    <cellStyle name="20% - Accent2 3 12 4 2" xfId="8737" xr:uid="{1821156C-FB6B-4E90-8979-810E3380953D}"/>
    <cellStyle name="20% - Accent2 3 12 5" xfId="8738" xr:uid="{C522F800-8682-4F7C-9F78-88ED2630B7FF}"/>
    <cellStyle name="20% - Accent2 3 13" xfId="8739" xr:uid="{574BA333-9E82-4E0A-BE53-5688E2542C7A}"/>
    <cellStyle name="20% - Accent2 3 13 2" xfId="8740" xr:uid="{1DDEBA16-A626-433D-A91E-BF1E91CE7369}"/>
    <cellStyle name="20% - Accent2 3 13 2 2" xfId="8741" xr:uid="{8A01C175-A3C6-471B-9CFE-141389A23B58}"/>
    <cellStyle name="20% - Accent2 3 13 2 2 2" xfId="8742" xr:uid="{98918D75-A962-484A-9B3C-3AF4BFF29288}"/>
    <cellStyle name="20% - Accent2 3 13 2 3" xfId="8743" xr:uid="{1B496655-A547-4F6C-8F9D-D2B83BF92420}"/>
    <cellStyle name="20% - Accent2 3 13 3" xfId="8744" xr:uid="{81B70DA5-0DB1-4CF4-8F99-DC3F18677A86}"/>
    <cellStyle name="20% - Accent2 3 13 3 2" xfId="8745" xr:uid="{2946B13F-E715-4F57-A753-7A210F48555E}"/>
    <cellStyle name="20% - Accent2 3 13 4" xfId="8746" xr:uid="{29AB3F7D-DB61-4C9B-AA9D-4C83F079609D}"/>
    <cellStyle name="20% - Accent2 3 13 4 2" xfId="8747" xr:uid="{B54EE17C-CE81-4DF5-A3CB-4A8B30AD85FC}"/>
    <cellStyle name="20% - Accent2 3 13 5" xfId="8748" xr:uid="{12240C73-A2E5-47EF-AFD3-4901B0F165C4}"/>
    <cellStyle name="20% - Accent2 3 14" xfId="8749" xr:uid="{E8218BEB-B970-47D5-99DC-E79E64355901}"/>
    <cellStyle name="20% - Accent2 3 14 2" xfId="8750" xr:uid="{8DDA8B42-C662-4620-9741-CCC74EA6AFF6}"/>
    <cellStyle name="20% - Accent2 3 14 2 2" xfId="8751" xr:uid="{431DEB35-ACA2-4984-9CA2-30CDCD108392}"/>
    <cellStyle name="20% - Accent2 3 14 2 2 2" xfId="8752" xr:uid="{963793D9-C81F-4660-B0CD-43F43BA78FEE}"/>
    <cellStyle name="20% - Accent2 3 14 2 3" xfId="8753" xr:uid="{207C8461-A5A9-4376-8605-66A1DDAE7FA3}"/>
    <cellStyle name="20% - Accent2 3 14 3" xfId="8754" xr:uid="{2F412404-BD9C-4FE9-91A6-2AB2FD95E1AF}"/>
    <cellStyle name="20% - Accent2 3 14 3 2" xfId="8755" xr:uid="{DF39BE88-C91C-4CCA-9C90-7E664DBF5FD8}"/>
    <cellStyle name="20% - Accent2 3 14 4" xfId="8756" xr:uid="{97F13D5E-789F-4FBD-B28E-F0CC0D03114A}"/>
    <cellStyle name="20% - Accent2 3 14 4 2" xfId="8757" xr:uid="{F6C12FB0-008E-48A3-B3C3-2BC5BDE7E6E3}"/>
    <cellStyle name="20% - Accent2 3 14 5" xfId="8758" xr:uid="{275E5849-31E2-4D2C-8F55-36E9746B6542}"/>
    <cellStyle name="20% - Accent2 3 15" xfId="8759" xr:uid="{BA607C4F-0715-4645-9762-A604F0468936}"/>
    <cellStyle name="20% - Accent2 3 15 2" xfId="8760" xr:uid="{3FB3EAEA-FD71-4737-AA0B-EB48C4E9EC05}"/>
    <cellStyle name="20% - Accent2 3 15 2 2" xfId="8761" xr:uid="{AB893D4C-38A7-42E5-BE98-78E9D9C3E121}"/>
    <cellStyle name="20% - Accent2 3 15 2 2 2" xfId="8762" xr:uid="{ABACEC19-D320-4170-BE5C-AA8B57EB20EB}"/>
    <cellStyle name="20% - Accent2 3 15 2 3" xfId="8763" xr:uid="{A7F6CF27-DEC1-4D9A-A604-90641654BCE0}"/>
    <cellStyle name="20% - Accent2 3 15 3" xfId="8764" xr:uid="{0CFE9314-E9D8-4DF4-AD28-61AAEAD52637}"/>
    <cellStyle name="20% - Accent2 3 15 3 2" xfId="8765" xr:uid="{857A8A15-2D06-4B7C-8C9F-7641F19FAA8D}"/>
    <cellStyle name="20% - Accent2 3 15 4" xfId="8766" xr:uid="{D5EC3763-A59D-4524-98EF-9115E9C90EC9}"/>
    <cellStyle name="20% - Accent2 3 15 4 2" xfId="8767" xr:uid="{4EB4024C-846C-4654-8D5A-5D1FEC76FFC7}"/>
    <cellStyle name="20% - Accent2 3 15 5" xfId="8768" xr:uid="{DA37E2C1-3242-47E6-8C67-20547778C015}"/>
    <cellStyle name="20% - Accent2 3 16" xfId="8769" xr:uid="{CB0EE58A-CFD2-41C4-A723-DE0D0D983EEB}"/>
    <cellStyle name="20% - Accent2 3 16 2" xfId="8770" xr:uid="{937043C3-4E98-4A04-B941-EA0973AABDBE}"/>
    <cellStyle name="20% - Accent2 3 16 2 2" xfId="8771" xr:uid="{559FE828-7ADC-45FF-B2F6-D91C4A2D7D96}"/>
    <cellStyle name="20% - Accent2 3 16 3" xfId="8772" xr:uid="{6E0D29B0-746C-4E6E-93D3-50E87EF8EC35}"/>
    <cellStyle name="20% - Accent2 3 17" xfId="8773" xr:uid="{228291A7-7A7F-4562-A18E-68F23754986D}"/>
    <cellStyle name="20% - Accent2 3 17 2" xfId="8774" xr:uid="{4A55EAA0-AD77-4C6F-9181-3F995CD70C0D}"/>
    <cellStyle name="20% - Accent2 3 18" xfId="8775" xr:uid="{261D1C25-E68F-426B-960A-A50BAF0A4B02}"/>
    <cellStyle name="20% - Accent2 3 18 2" xfId="8776" xr:uid="{235FF80C-CE30-455C-9883-9C483C67AED7}"/>
    <cellStyle name="20% - Accent2 3 19" xfId="8777" xr:uid="{DFCDFE6D-14DD-45C8-9506-076EDF0DD42B}"/>
    <cellStyle name="20% - Accent2 3 2" xfId="141" xr:uid="{BFB0ABBA-5524-41C9-9134-F042773FED56}"/>
    <cellStyle name="20% - Accent2 3 2 2" xfId="142" xr:uid="{2B4AF3CF-94A4-44FC-B495-2534F5ED5BC4}"/>
    <cellStyle name="20% - Accent2 3 2 2 2" xfId="8778" xr:uid="{8814C87E-D24C-4FEE-9E3E-6236F1E4C861}"/>
    <cellStyle name="20% - Accent2 3 2 2 2 2" xfId="8779" xr:uid="{02A1240D-AE26-46D8-99AB-4BDA5C61E799}"/>
    <cellStyle name="20% - Accent2 3 2 2 3" xfId="8780" xr:uid="{0B1A1456-BF3E-456E-ADEA-1FF8A6EF2FBE}"/>
    <cellStyle name="20% - Accent2 3 2 2 4" xfId="8781" xr:uid="{7D868D9B-76E2-4157-A42E-1427C884C7D0}"/>
    <cellStyle name="20% - Accent2 3 2 3" xfId="8782" xr:uid="{C0030712-E0C5-470B-AA27-FBEE1CE5629D}"/>
    <cellStyle name="20% - Accent2 3 2 3 2" xfId="8783" xr:uid="{B29B584D-885A-44A1-8586-18DBF19C22D8}"/>
    <cellStyle name="20% - Accent2 3 2 4" xfId="8784" xr:uid="{EFE4E74B-B0BF-4872-9AFA-5CC0557AFAA8}"/>
    <cellStyle name="20% - Accent2 3 2 4 2" xfId="8785" xr:uid="{2AC5C40D-74CE-48EF-A902-A101622F7E5B}"/>
    <cellStyle name="20% - Accent2 3 2 5" xfId="8786" xr:uid="{735BFDCE-6076-4CB3-BF21-57C4A129235D}"/>
    <cellStyle name="20% - Accent2 3 20" xfId="8787" xr:uid="{00086E38-3B4B-433B-8847-4DD57F4EFDB3}"/>
    <cellStyle name="20% - Accent2 3 21" xfId="8788" xr:uid="{75D483AB-EB1E-4C3A-BDB7-BD651EE342ED}"/>
    <cellStyle name="20% - Accent2 3 22" xfId="8789" xr:uid="{B30E3814-0E42-43F8-B930-60116178BDD7}"/>
    <cellStyle name="20% - Accent2 3 23" xfId="8790" xr:uid="{ECD13CD3-FC88-4C29-9BC9-730A86C07F14}"/>
    <cellStyle name="20% - Accent2 3 24" xfId="8791" xr:uid="{C706AF8F-2684-4FC2-B5B1-B87518B3F4E9}"/>
    <cellStyle name="20% - Accent2 3 25" xfId="8792" xr:uid="{6BE9A10C-8CE9-48BA-BB0D-F4794DD7987F}"/>
    <cellStyle name="20% - Accent2 3 26" xfId="8793" xr:uid="{39A02D24-4DF1-4DF0-BFF6-84FE55BFCFC7}"/>
    <cellStyle name="20% - Accent2 3 27" xfId="8794" xr:uid="{13F3C199-4028-424D-A680-53E8C2C3500D}"/>
    <cellStyle name="20% - Accent2 3 28" xfId="8795" xr:uid="{AB985E88-A0C1-405C-B225-F12CF8643310}"/>
    <cellStyle name="20% - Accent2 3 29" xfId="8796" xr:uid="{DEC405CD-AB28-4565-9D60-BCA525562790}"/>
    <cellStyle name="20% - Accent2 3 3" xfId="143" xr:uid="{FA76E8A8-46EC-4DF5-8163-7B883BAE75EC}"/>
    <cellStyle name="20% - Accent2 3 3 2" xfId="8797" xr:uid="{F9C28FB9-0EF1-468B-ACAE-EFAD4FEFDD30}"/>
    <cellStyle name="20% - Accent2 3 3 2 2" xfId="8798" xr:uid="{40C051AD-EE36-4C46-8706-F9DB4EB4B2A6}"/>
    <cellStyle name="20% - Accent2 3 3 2 2 2" xfId="8799" xr:uid="{4F19BC24-9E01-42F3-AC47-F3DB331EF486}"/>
    <cellStyle name="20% - Accent2 3 3 2 3" xfId="8800" xr:uid="{A31AC229-BB69-4040-8490-CF5E2250D31C}"/>
    <cellStyle name="20% - Accent2 3 3 3" xfId="8801" xr:uid="{3E9BF16A-2CB8-45A9-8628-BEB780D00EA3}"/>
    <cellStyle name="20% - Accent2 3 3 3 2" xfId="8802" xr:uid="{4CFA0529-2BF3-42E7-B368-2049631DDCED}"/>
    <cellStyle name="20% - Accent2 3 3 4" xfId="8803" xr:uid="{34F2B8A6-9279-4695-9000-BB1C5D1188F1}"/>
    <cellStyle name="20% - Accent2 3 3 4 2" xfId="8804" xr:uid="{DC136007-8537-4E6C-AF80-BF46CF545162}"/>
    <cellStyle name="20% - Accent2 3 3 5" xfId="8805" xr:uid="{CDA4911C-3384-4F89-87B0-A8A3A1FBA8E2}"/>
    <cellStyle name="20% - Accent2 3 3 6" xfId="8806" xr:uid="{88F88AEA-8749-4AB6-896F-E03155723CE6}"/>
    <cellStyle name="20% - Accent2 3 4" xfId="144" xr:uid="{C1B33CFE-C068-41D1-AEF8-F27BA1430CF9}"/>
    <cellStyle name="20% - Accent2 3 4 2" xfId="8807" xr:uid="{8D6EB779-FFF7-49BE-8BE8-84E5F6C7749F}"/>
    <cellStyle name="20% - Accent2 3 4 2 2" xfId="8808" xr:uid="{ED276811-CA0D-4235-B091-C44812458B59}"/>
    <cellStyle name="20% - Accent2 3 4 2 2 2" xfId="8809" xr:uid="{67433020-BE7E-41B4-BCA5-E9FCC4ED9776}"/>
    <cellStyle name="20% - Accent2 3 4 2 3" xfId="8810" xr:uid="{C20BF596-B134-4580-8F41-8B2A3CD65CCA}"/>
    <cellStyle name="20% - Accent2 3 4 3" xfId="8811" xr:uid="{DADB1824-DCE9-469A-AB98-2D5B39C16A51}"/>
    <cellStyle name="20% - Accent2 3 4 3 2" xfId="8812" xr:uid="{A8118716-F785-42E6-82AC-D55F4024FDE3}"/>
    <cellStyle name="20% - Accent2 3 4 4" xfId="8813" xr:uid="{3BBF9BE1-E958-47A3-8E83-1A8E7E5F74D5}"/>
    <cellStyle name="20% - Accent2 3 4 4 2" xfId="8814" xr:uid="{1B2D4647-B2E9-40D4-BC10-6D0FDC12ED65}"/>
    <cellStyle name="20% - Accent2 3 4 5" xfId="8815" xr:uid="{967A3D86-FDFF-4A90-A396-517E06AA54B4}"/>
    <cellStyle name="20% - Accent2 3 4 6" xfId="8816" xr:uid="{6C062979-B8E9-41CC-ACE9-1193D716BD1A}"/>
    <cellStyle name="20% - Accent2 3 5" xfId="145" xr:uid="{25F13DA5-094B-4786-B91E-01D8CD61479B}"/>
    <cellStyle name="20% - Accent2 3 5 2" xfId="8817" xr:uid="{60F30AD6-65A7-402B-8EF1-8AD75BB598E9}"/>
    <cellStyle name="20% - Accent2 3 5 2 2" xfId="8818" xr:uid="{44D71A7E-3BAF-4C57-9117-CB9DB09FFE99}"/>
    <cellStyle name="20% - Accent2 3 5 2 2 2" xfId="8819" xr:uid="{FF6B5088-B82C-4F06-9AFD-75B19A679F6E}"/>
    <cellStyle name="20% - Accent2 3 5 2 3" xfId="8820" xr:uid="{9D1FF87E-4D97-4AC3-BF7C-BD5ABCA1677A}"/>
    <cellStyle name="20% - Accent2 3 5 3" xfId="8821" xr:uid="{88C22281-E6E8-485F-A7CF-9CACB0937178}"/>
    <cellStyle name="20% - Accent2 3 5 3 2" xfId="8822" xr:uid="{84104872-7D08-4232-A403-5B164CB02686}"/>
    <cellStyle name="20% - Accent2 3 5 4" xfId="8823" xr:uid="{1C4D1049-91EF-41CC-A938-88D03782D869}"/>
    <cellStyle name="20% - Accent2 3 5 4 2" xfId="8824" xr:uid="{BC6E9A8A-32B9-4413-A920-BD4BCB409030}"/>
    <cellStyle name="20% - Accent2 3 5 5" xfId="8825" xr:uid="{DC789AE7-2001-4634-8864-B407FFCE4B19}"/>
    <cellStyle name="20% - Accent2 3 5 6" xfId="8826" xr:uid="{B206C6B7-1F05-4555-9979-0DF755A8056C}"/>
    <cellStyle name="20% - Accent2 3 6" xfId="146" xr:uid="{89CE27DA-E83A-49B1-A4D2-D5EA5697596D}"/>
    <cellStyle name="20% - Accent2 3 6 2" xfId="8827" xr:uid="{5E995998-CB3B-4B0D-88AF-F2BCC1D1B835}"/>
    <cellStyle name="20% - Accent2 3 6 2 2" xfId="8828" xr:uid="{C5B18765-4F72-4D92-8FA0-C916B95388B5}"/>
    <cellStyle name="20% - Accent2 3 6 2 2 2" xfId="8829" xr:uid="{EC04971D-CE18-41EF-9073-2AA6A6182ED2}"/>
    <cellStyle name="20% - Accent2 3 6 2 3" xfId="8830" xr:uid="{7D1FD4EA-A542-4F57-B22F-AB132523F9E9}"/>
    <cellStyle name="20% - Accent2 3 6 3" xfId="8831" xr:uid="{53A41CEF-17B9-47BD-94A5-7C7B0A13E689}"/>
    <cellStyle name="20% - Accent2 3 6 3 2" xfId="8832" xr:uid="{3E38839C-AD91-476F-8EDD-C3F3F7B67D0F}"/>
    <cellStyle name="20% - Accent2 3 6 4" xfId="8833" xr:uid="{EB36D9E1-94D8-46DE-B6DC-7FF2B7147C14}"/>
    <cellStyle name="20% - Accent2 3 6 4 2" xfId="8834" xr:uid="{F5A79C39-4BB9-4858-941E-67BB7403E2FC}"/>
    <cellStyle name="20% - Accent2 3 6 5" xfId="8835" xr:uid="{8058B22A-1EC2-4429-81EC-76CF63F7E0CD}"/>
    <cellStyle name="20% - Accent2 3 6 6" xfId="8836" xr:uid="{52FC7175-9B91-4C2B-91B0-58762BD70A36}"/>
    <cellStyle name="20% - Accent2 3 7" xfId="147" xr:uid="{7C7E0EC8-21B6-488E-9847-D7473B39D6F8}"/>
    <cellStyle name="20% - Accent2 3 7 2" xfId="8837" xr:uid="{9FF6EB50-931C-4171-8D00-C6A4727A2BAD}"/>
    <cellStyle name="20% - Accent2 3 7 2 2" xfId="8838" xr:uid="{7542C077-3F50-4579-8806-CEA28B155BB8}"/>
    <cellStyle name="20% - Accent2 3 7 2 2 2" xfId="8839" xr:uid="{98926E12-305C-48D2-808C-6772493BBD7C}"/>
    <cellStyle name="20% - Accent2 3 7 2 3" xfId="8840" xr:uid="{427C5EC9-9876-4CD8-8A2F-7C09E20B8A5C}"/>
    <cellStyle name="20% - Accent2 3 7 3" xfId="8841" xr:uid="{F467EF38-2A51-4979-AAB1-6820FDEC267D}"/>
    <cellStyle name="20% - Accent2 3 7 3 2" xfId="8842" xr:uid="{3E64CAC6-C42C-44E4-BA19-44DF71BF1715}"/>
    <cellStyle name="20% - Accent2 3 7 4" xfId="8843" xr:uid="{F8E7C819-849F-443B-82C3-AB46FD618E1A}"/>
    <cellStyle name="20% - Accent2 3 7 4 2" xfId="8844" xr:uid="{36BB0D98-6348-4BCB-9914-D073F41BDE7A}"/>
    <cellStyle name="20% - Accent2 3 7 5" xfId="8845" xr:uid="{2B1EC273-13F1-42A9-8E7C-924C84991A5B}"/>
    <cellStyle name="20% - Accent2 3 7 6" xfId="8846" xr:uid="{B5AE14F1-D681-48DE-941F-8B00E6309C6F}"/>
    <cellStyle name="20% - Accent2 3 8" xfId="148" xr:uid="{6EFA5C8C-F224-4885-B9D7-A7877D19B0FB}"/>
    <cellStyle name="20% - Accent2 3 8 2" xfId="8847" xr:uid="{5145931B-91A3-4EF0-ABAA-BAC4A38C8E5B}"/>
    <cellStyle name="20% - Accent2 3 8 2 2" xfId="8848" xr:uid="{3A365B4E-B7CE-4FC5-8725-DAFE421A64BA}"/>
    <cellStyle name="20% - Accent2 3 8 2 2 2" xfId="8849" xr:uid="{8166C9F7-8B8E-47BA-9EA0-B45DC761CC63}"/>
    <cellStyle name="20% - Accent2 3 8 2 3" xfId="8850" xr:uid="{31CE688D-0396-4014-990E-08AF13420D72}"/>
    <cellStyle name="20% - Accent2 3 8 3" xfId="8851" xr:uid="{7675DF11-8E19-47E0-91FA-CD90903BFE16}"/>
    <cellStyle name="20% - Accent2 3 8 3 2" xfId="8852" xr:uid="{D26E16B0-3520-4C42-9B73-F90E8FDB0306}"/>
    <cellStyle name="20% - Accent2 3 8 4" xfId="8853" xr:uid="{7553EF34-956E-48C1-9B7F-1FE604CF4308}"/>
    <cellStyle name="20% - Accent2 3 8 4 2" xfId="8854" xr:uid="{55912376-A95F-4D4B-8315-004E17AAC985}"/>
    <cellStyle name="20% - Accent2 3 8 5" xfId="8855" xr:uid="{DB2C8686-9407-499B-952E-DA72D656C99F}"/>
    <cellStyle name="20% - Accent2 3 8 6" xfId="8856" xr:uid="{93434081-1BF3-40F8-8E73-FFD8A75CE520}"/>
    <cellStyle name="20% - Accent2 3 9" xfId="8857" xr:uid="{9B86578B-0CE4-408E-998A-1712987D4165}"/>
    <cellStyle name="20% - Accent2 3 9 2" xfId="8858" xr:uid="{8B9F4F5E-03B9-4329-B43C-4BAB780B511E}"/>
    <cellStyle name="20% - Accent2 3 9 2 2" xfId="8859" xr:uid="{3093760A-D166-4D03-A5B7-F676F3DD75CD}"/>
    <cellStyle name="20% - Accent2 3 9 2 2 2" xfId="8860" xr:uid="{8EBC15D4-0EC0-447E-BCD6-F035CE926922}"/>
    <cellStyle name="20% - Accent2 3 9 2 3" xfId="8861" xr:uid="{1C65A2CA-5BB5-42FF-9958-A0FEC9AAD0F0}"/>
    <cellStyle name="20% - Accent2 3 9 3" xfId="8862" xr:uid="{C43C3900-61AC-4E5F-BE2A-72127A149024}"/>
    <cellStyle name="20% - Accent2 3 9 3 2" xfId="8863" xr:uid="{DAE1BAFF-E6AA-4CF0-887D-79EEABC7238C}"/>
    <cellStyle name="20% - Accent2 3 9 4" xfId="8864" xr:uid="{8C5E125C-E084-446B-9775-0D3C3E5AA841}"/>
    <cellStyle name="20% - Accent2 3 9 4 2" xfId="8865" xr:uid="{4147E80A-7849-429E-91B9-0364CDAE6966}"/>
    <cellStyle name="20% - Accent2 3 9 5" xfId="8866" xr:uid="{AF2852AA-8616-4BE9-8F25-89321B61A299}"/>
    <cellStyle name="20% - Accent2 4" xfId="149" xr:uid="{F90FA1F3-D7E6-4BE5-8DC4-56B27ACDE082}"/>
    <cellStyle name="20% - Accent2 4 10" xfId="8867" xr:uid="{76EB7050-3A12-4781-B2A7-14E62A855DA7}"/>
    <cellStyle name="20% - Accent2 4 10 2" xfId="8868" xr:uid="{063A094D-DD0D-44E5-99D5-48881BB83E14}"/>
    <cellStyle name="20% - Accent2 4 10 2 2" xfId="8869" xr:uid="{4FA509F9-310C-46FA-868E-AD41A503A0EB}"/>
    <cellStyle name="20% - Accent2 4 10 2 2 2" xfId="8870" xr:uid="{DC4C4CF0-EA9F-4C10-9B70-45C1BA2CF8B8}"/>
    <cellStyle name="20% - Accent2 4 10 2 3" xfId="8871" xr:uid="{912F66A0-ECC5-4EA9-A83C-EC61AE867E2C}"/>
    <cellStyle name="20% - Accent2 4 10 3" xfId="8872" xr:uid="{E48E5A7F-973E-449D-A2FC-24039C1B367F}"/>
    <cellStyle name="20% - Accent2 4 10 3 2" xfId="8873" xr:uid="{E07437C3-EB5A-4419-AA69-A7BB40A6EEBD}"/>
    <cellStyle name="20% - Accent2 4 10 4" xfId="8874" xr:uid="{5F0B9DFD-3746-42EB-AB9D-264B1329865A}"/>
    <cellStyle name="20% - Accent2 4 10 4 2" xfId="8875" xr:uid="{F54B4FFB-A7E8-4BC3-8E0C-F69C53EA7BE6}"/>
    <cellStyle name="20% - Accent2 4 10 5" xfId="8876" xr:uid="{900CB865-13D6-4A39-B39A-042311F1761A}"/>
    <cellStyle name="20% - Accent2 4 11" xfId="8877" xr:uid="{D7540864-EC4D-40BC-9613-FADFD97539AF}"/>
    <cellStyle name="20% - Accent2 4 11 2" xfId="8878" xr:uid="{1E4AA4C8-596E-4F11-A742-B2EE36037571}"/>
    <cellStyle name="20% - Accent2 4 11 2 2" xfId="8879" xr:uid="{EE3A70C3-6704-42D2-A8D3-F766586E57CE}"/>
    <cellStyle name="20% - Accent2 4 11 2 2 2" xfId="8880" xr:uid="{73C215DB-5D3F-4900-966F-6AD20E1E57B3}"/>
    <cellStyle name="20% - Accent2 4 11 2 3" xfId="8881" xr:uid="{9A75C29F-5733-418D-91C2-4B47362B8B0A}"/>
    <cellStyle name="20% - Accent2 4 11 3" xfId="8882" xr:uid="{1B0B89D6-8C83-4BA0-84B1-53148B309132}"/>
    <cellStyle name="20% - Accent2 4 11 3 2" xfId="8883" xr:uid="{0ECBF678-18C0-45F8-85EF-59B982453308}"/>
    <cellStyle name="20% - Accent2 4 11 4" xfId="8884" xr:uid="{52BE5AF1-A59B-47F5-B34E-F957AA7B87E0}"/>
    <cellStyle name="20% - Accent2 4 11 4 2" xfId="8885" xr:uid="{1857BB56-DFEB-4A95-ACE9-8E5BB9B5EAD6}"/>
    <cellStyle name="20% - Accent2 4 11 5" xfId="8886" xr:uid="{FB391FD8-A1B7-4023-8ACC-4E2EA57FF576}"/>
    <cellStyle name="20% - Accent2 4 12" xfId="8887" xr:uid="{8E4BA926-9E1B-4D04-84E7-DEC8B584B16F}"/>
    <cellStyle name="20% - Accent2 4 12 2" xfId="8888" xr:uid="{E2D84788-B1E5-460C-8FE6-513100C2A177}"/>
    <cellStyle name="20% - Accent2 4 12 2 2" xfId="8889" xr:uid="{427608A7-775F-4D0E-B8B7-FFDD0BBDFCE1}"/>
    <cellStyle name="20% - Accent2 4 12 2 2 2" xfId="8890" xr:uid="{0B5778F8-B31C-4E9B-80F9-4F0E8DF6AADA}"/>
    <cellStyle name="20% - Accent2 4 12 2 3" xfId="8891" xr:uid="{63514FFF-5716-419B-BDE0-E9032CD86E77}"/>
    <cellStyle name="20% - Accent2 4 12 3" xfId="8892" xr:uid="{98784971-51C4-4D4F-9011-78D60C4A8709}"/>
    <cellStyle name="20% - Accent2 4 12 3 2" xfId="8893" xr:uid="{BC422E3C-DF22-4D16-8FFA-4A764D178666}"/>
    <cellStyle name="20% - Accent2 4 12 4" xfId="8894" xr:uid="{E51D2804-0E09-479F-A1B0-93EA945B1E49}"/>
    <cellStyle name="20% - Accent2 4 12 4 2" xfId="8895" xr:uid="{06CBDCA8-864B-4C00-AFF4-113C8BE65B13}"/>
    <cellStyle name="20% - Accent2 4 12 5" xfId="8896" xr:uid="{816AEC89-6214-4152-B55C-C738E74F5191}"/>
    <cellStyle name="20% - Accent2 4 13" xfId="8897" xr:uid="{34233A9C-E39C-41DB-9A8E-43E9A56325B2}"/>
    <cellStyle name="20% - Accent2 4 13 2" xfId="8898" xr:uid="{AE2E2AED-27D4-4ACC-B9D4-D5467E5E1D15}"/>
    <cellStyle name="20% - Accent2 4 13 2 2" xfId="8899" xr:uid="{CCF82973-770C-4665-AE8E-F61F8D3AC225}"/>
    <cellStyle name="20% - Accent2 4 13 2 2 2" xfId="8900" xr:uid="{31D5CD92-D3B1-4594-B963-4C33CE8C6FE6}"/>
    <cellStyle name="20% - Accent2 4 13 2 3" xfId="8901" xr:uid="{FBA0C693-F9C4-4239-A7DE-865E60F39711}"/>
    <cellStyle name="20% - Accent2 4 13 3" xfId="8902" xr:uid="{6F2D196D-BC03-48BB-9D81-714E7E6A21ED}"/>
    <cellStyle name="20% - Accent2 4 13 3 2" xfId="8903" xr:uid="{BFAB2C5D-3D96-4025-B50D-A18767A2F526}"/>
    <cellStyle name="20% - Accent2 4 13 4" xfId="8904" xr:uid="{60E42E60-7B44-483D-80F2-40CE45D8BEC6}"/>
    <cellStyle name="20% - Accent2 4 13 4 2" xfId="8905" xr:uid="{03C8458B-795A-4F42-8846-33AF47E2CECC}"/>
    <cellStyle name="20% - Accent2 4 13 5" xfId="8906" xr:uid="{C4A81888-38DA-4778-9C7E-68238B6470EE}"/>
    <cellStyle name="20% - Accent2 4 14" xfId="8907" xr:uid="{8B9DCD9D-F19D-423A-8F5D-4938ECA37BD1}"/>
    <cellStyle name="20% - Accent2 4 14 2" xfId="8908" xr:uid="{6091CB50-1E68-4B0D-A706-780011F5A7E2}"/>
    <cellStyle name="20% - Accent2 4 14 2 2" xfId="8909" xr:uid="{E0020E97-BA79-45EF-ADF0-76A7EEA28CFD}"/>
    <cellStyle name="20% - Accent2 4 14 2 2 2" xfId="8910" xr:uid="{07FCEE03-3209-4391-9157-8288F1B7F7C3}"/>
    <cellStyle name="20% - Accent2 4 14 2 3" xfId="8911" xr:uid="{C56CE2BB-E12C-4109-9B76-3D70BBB75E2C}"/>
    <cellStyle name="20% - Accent2 4 14 3" xfId="8912" xr:uid="{943C27D4-A2F1-465F-BE62-E2E80AFA7050}"/>
    <cellStyle name="20% - Accent2 4 14 3 2" xfId="8913" xr:uid="{98BAD5BB-3810-41DC-8F90-87761EEE47FD}"/>
    <cellStyle name="20% - Accent2 4 14 4" xfId="8914" xr:uid="{2D31CA38-08C1-4C7A-9FD3-D9AA6530A663}"/>
    <cellStyle name="20% - Accent2 4 14 4 2" xfId="8915" xr:uid="{5D0C2D7E-B670-496C-A632-9D57D787243C}"/>
    <cellStyle name="20% - Accent2 4 14 5" xfId="8916" xr:uid="{60E248AD-8AF9-490F-B8F2-45947A53F01A}"/>
    <cellStyle name="20% - Accent2 4 15" xfId="8917" xr:uid="{B6B310F9-FFE3-491C-A4F4-DFBE9FC7055C}"/>
    <cellStyle name="20% - Accent2 4 15 2" xfId="8918" xr:uid="{418F55BF-1747-479F-9215-6B7C9E8C9665}"/>
    <cellStyle name="20% - Accent2 4 15 2 2" xfId="8919" xr:uid="{E745B05D-9E3B-4DC2-AECB-DE3F173BB295}"/>
    <cellStyle name="20% - Accent2 4 15 2 2 2" xfId="8920" xr:uid="{CE89C514-6962-4AAD-9165-7B664E67B1B5}"/>
    <cellStyle name="20% - Accent2 4 15 2 3" xfId="8921" xr:uid="{9E70ECF7-5B5E-450A-8D78-610BC4562BF7}"/>
    <cellStyle name="20% - Accent2 4 15 3" xfId="8922" xr:uid="{5EAE24BE-F42C-4EC3-A01D-DEE3CA0BD6FC}"/>
    <cellStyle name="20% - Accent2 4 15 3 2" xfId="8923" xr:uid="{5AA2A402-15E3-4467-AFE0-A58B7D961124}"/>
    <cellStyle name="20% - Accent2 4 15 4" xfId="8924" xr:uid="{14483430-BE96-4B48-A015-D3D80B2EA495}"/>
    <cellStyle name="20% - Accent2 4 15 4 2" xfId="8925" xr:uid="{6F671E4A-B419-41CB-BA1A-BCD531086736}"/>
    <cellStyle name="20% - Accent2 4 15 5" xfId="8926" xr:uid="{3F3E7B4F-495B-4EF7-9115-9357F10DD32E}"/>
    <cellStyle name="20% - Accent2 4 16" xfId="8927" xr:uid="{03F08EA8-1E9E-4A49-A109-7A4F79E9A621}"/>
    <cellStyle name="20% - Accent2 4 16 2" xfId="8928" xr:uid="{BCEDD90B-8604-476B-8CBE-C9A64DA93FF3}"/>
    <cellStyle name="20% - Accent2 4 16 2 2" xfId="8929" xr:uid="{AF5461E8-B254-4A55-95E6-303036214DA2}"/>
    <cellStyle name="20% - Accent2 4 16 3" xfId="8930" xr:uid="{CBFADD17-5D91-42D3-82A2-25C1BD636723}"/>
    <cellStyle name="20% - Accent2 4 17" xfId="8931" xr:uid="{AC088E38-6733-45C8-8081-A1E68799FC13}"/>
    <cellStyle name="20% - Accent2 4 17 2" xfId="8932" xr:uid="{C39B066A-988E-4070-87CE-DD62E9A684A0}"/>
    <cellStyle name="20% - Accent2 4 18" xfId="8933" xr:uid="{721F8F91-2449-4BDF-A9C4-125D866E06C8}"/>
    <cellStyle name="20% - Accent2 4 18 2" xfId="8934" xr:uid="{E781A689-19D4-4D8C-8505-A1FF2A35523A}"/>
    <cellStyle name="20% - Accent2 4 19" xfId="8935" xr:uid="{933306B7-C346-4172-8BAF-570D9CF67D49}"/>
    <cellStyle name="20% - Accent2 4 2" xfId="150" xr:uid="{37F2D90A-EA74-4872-97F2-69A5CAA16B6B}"/>
    <cellStyle name="20% - Accent2 4 2 2" xfId="151" xr:uid="{D4099BD3-3A3E-410D-8CE2-6506DD2425B2}"/>
    <cellStyle name="20% - Accent2 4 2 2 2" xfId="8936" xr:uid="{E95CF69B-0F9A-4E2F-B197-35B8993D8818}"/>
    <cellStyle name="20% - Accent2 4 2 2 2 2" xfId="8937" xr:uid="{449C44FE-0127-41E7-8B90-B169C028820D}"/>
    <cellStyle name="20% - Accent2 4 2 2 3" xfId="8938" xr:uid="{0804587B-CDB0-4FC1-9433-A4D3283342D2}"/>
    <cellStyle name="20% - Accent2 4 2 2 4" xfId="8939" xr:uid="{A5206035-C22E-4C67-ADB0-76F981F3260A}"/>
    <cellStyle name="20% - Accent2 4 2 3" xfId="8940" xr:uid="{EADF7047-EC72-4D98-9949-C0D89BF22190}"/>
    <cellStyle name="20% - Accent2 4 2 3 2" xfId="8941" xr:uid="{7C3DC5C7-996C-44CA-A93C-C75CE101D0A0}"/>
    <cellStyle name="20% - Accent2 4 2 4" xfId="8942" xr:uid="{8E4200E4-591C-4E36-9D1A-82CBD1E9A603}"/>
    <cellStyle name="20% - Accent2 4 2 4 2" xfId="8943" xr:uid="{8C75C071-457F-4E57-BD67-E6F4D75B03DE}"/>
    <cellStyle name="20% - Accent2 4 2 5" xfId="8944" xr:uid="{C9743544-76C5-4088-8CC2-1363069FC2E1}"/>
    <cellStyle name="20% - Accent2 4 20" xfId="8945" xr:uid="{3E031282-3C51-40B2-9EA0-A70C7803F45E}"/>
    <cellStyle name="20% - Accent2 4 21" xfId="8946" xr:uid="{834185E1-47AF-48CC-A5F6-8F992602CD94}"/>
    <cellStyle name="20% - Accent2 4 22" xfId="8947" xr:uid="{583DF36E-CB0E-41EE-8B31-E62463749404}"/>
    <cellStyle name="20% - Accent2 4 23" xfId="8948" xr:uid="{2E45A0C8-5191-441F-876B-262402408ED2}"/>
    <cellStyle name="20% - Accent2 4 24" xfId="8949" xr:uid="{11F07FB8-4736-47AE-AF96-D0FDC58774DB}"/>
    <cellStyle name="20% - Accent2 4 25" xfId="8950" xr:uid="{6CFE060F-03D5-4540-BA8C-22981B518311}"/>
    <cellStyle name="20% - Accent2 4 26" xfId="8951" xr:uid="{6DEEF4B9-A719-464D-B6DD-CC4A9C939A4F}"/>
    <cellStyle name="20% - Accent2 4 27" xfId="8952" xr:uid="{020EE383-1508-4453-98B9-0118CF9136E8}"/>
    <cellStyle name="20% - Accent2 4 28" xfId="8953" xr:uid="{22297F79-694F-4F6E-9067-EACFA22EC09C}"/>
    <cellStyle name="20% - Accent2 4 29" xfId="8954" xr:uid="{5AD23B76-12D7-450A-B6CA-CC1BEC8BD1B6}"/>
    <cellStyle name="20% - Accent2 4 3" xfId="152" xr:uid="{F50FE8CC-A27C-4038-AAD2-C8707C24C0E1}"/>
    <cellStyle name="20% - Accent2 4 3 2" xfId="8955" xr:uid="{56F0A1AF-1C0A-4AEE-81D4-462B16E51A79}"/>
    <cellStyle name="20% - Accent2 4 3 2 2" xfId="8956" xr:uid="{E5005331-5DDF-44B0-921F-5501185E7367}"/>
    <cellStyle name="20% - Accent2 4 3 2 2 2" xfId="8957" xr:uid="{D7686937-5054-4CE2-93CD-890C0FD9BADE}"/>
    <cellStyle name="20% - Accent2 4 3 2 3" xfId="8958" xr:uid="{88D9E793-3309-40F9-A037-623E396EEF57}"/>
    <cellStyle name="20% - Accent2 4 3 3" xfId="8959" xr:uid="{87B83D6D-6D13-4AE6-87AE-75507795E891}"/>
    <cellStyle name="20% - Accent2 4 3 3 2" xfId="8960" xr:uid="{CC9C61B8-B84A-4B23-B08F-67E7929328EC}"/>
    <cellStyle name="20% - Accent2 4 3 4" xfId="8961" xr:uid="{45288FF6-2A6D-4BDD-B30C-82AEFFABBB94}"/>
    <cellStyle name="20% - Accent2 4 3 4 2" xfId="8962" xr:uid="{4F53C02E-B7E5-408B-B344-27B274879D5B}"/>
    <cellStyle name="20% - Accent2 4 3 5" xfId="8963" xr:uid="{157E43E7-0DD2-4CA9-A935-052CE5D6DF22}"/>
    <cellStyle name="20% - Accent2 4 3 6" xfId="8964" xr:uid="{9215CDEB-DFE4-455B-80BC-8E3FC592DE0B}"/>
    <cellStyle name="20% - Accent2 4 4" xfId="153" xr:uid="{2AB6C17A-6930-4C72-B11B-1A9EAB59CB97}"/>
    <cellStyle name="20% - Accent2 4 4 2" xfId="8965" xr:uid="{0538C4A9-6438-431C-8DAB-1E9F764BDFCC}"/>
    <cellStyle name="20% - Accent2 4 4 2 2" xfId="8966" xr:uid="{B3A4F227-7D69-4B2F-B937-321561D33378}"/>
    <cellStyle name="20% - Accent2 4 4 2 2 2" xfId="8967" xr:uid="{F2F22CCD-A9B5-49E4-8386-AA04C99542BE}"/>
    <cellStyle name="20% - Accent2 4 4 2 3" xfId="8968" xr:uid="{1748CABE-2EE4-450A-A3BE-58B4BCA02438}"/>
    <cellStyle name="20% - Accent2 4 4 3" xfId="8969" xr:uid="{E4A0F57A-69DB-4E06-9138-B6977770EE3B}"/>
    <cellStyle name="20% - Accent2 4 4 3 2" xfId="8970" xr:uid="{DD03024C-6C8C-433E-BDD5-3E709E6B9F91}"/>
    <cellStyle name="20% - Accent2 4 4 4" xfId="8971" xr:uid="{06808E64-4290-4F5E-B069-56639669B3F1}"/>
    <cellStyle name="20% - Accent2 4 4 4 2" xfId="8972" xr:uid="{378B089B-23C8-4063-A121-21715AB8C4E2}"/>
    <cellStyle name="20% - Accent2 4 4 5" xfId="8973" xr:uid="{5A88F284-DEEB-44E5-AB71-86392DCDDFBF}"/>
    <cellStyle name="20% - Accent2 4 4 6" xfId="8974" xr:uid="{AE1DADBC-6B83-4AC2-91A7-0A6E8F210406}"/>
    <cellStyle name="20% - Accent2 4 5" xfId="154" xr:uid="{65CC9C7A-6935-40CD-BBBB-989D3A15E7C9}"/>
    <cellStyle name="20% - Accent2 4 5 2" xfId="8975" xr:uid="{3FB41591-16CA-44FD-9B19-2BBF142D70D6}"/>
    <cellStyle name="20% - Accent2 4 5 2 2" xfId="8976" xr:uid="{EF44A2DA-C3DF-4825-B3A9-5B8CD9FB6085}"/>
    <cellStyle name="20% - Accent2 4 5 2 2 2" xfId="8977" xr:uid="{D5F568FF-ED7B-4C1E-94B9-24871CA698C9}"/>
    <cellStyle name="20% - Accent2 4 5 2 3" xfId="8978" xr:uid="{34F6B3D0-2EE0-4FB8-A574-19D7F85B1F22}"/>
    <cellStyle name="20% - Accent2 4 5 3" xfId="8979" xr:uid="{DC3324B9-142B-46F4-9F9E-5D3DEAE5A7E7}"/>
    <cellStyle name="20% - Accent2 4 5 3 2" xfId="8980" xr:uid="{DECA1266-EE26-4DA7-A870-B20807634F06}"/>
    <cellStyle name="20% - Accent2 4 5 4" xfId="8981" xr:uid="{4B06FC37-51B7-4E33-AEBA-7FFCCA74E3DD}"/>
    <cellStyle name="20% - Accent2 4 5 4 2" xfId="8982" xr:uid="{874A6945-32AF-4D7A-8F0D-EBC6C4779039}"/>
    <cellStyle name="20% - Accent2 4 5 5" xfId="8983" xr:uid="{B438BAD5-C546-4135-8633-458E6838A768}"/>
    <cellStyle name="20% - Accent2 4 5 6" xfId="8984" xr:uid="{F70BB5D7-5DDD-4A71-9117-F2D79D5EA282}"/>
    <cellStyle name="20% - Accent2 4 6" xfId="155" xr:uid="{A2B33C09-535E-436C-AF8A-DE0CCA9ADAB7}"/>
    <cellStyle name="20% - Accent2 4 6 2" xfId="8985" xr:uid="{C9CBAABD-2161-4FF6-B161-94AA07FD1586}"/>
    <cellStyle name="20% - Accent2 4 6 2 2" xfId="8986" xr:uid="{AB61E4B2-F709-4A06-A768-A0025768E941}"/>
    <cellStyle name="20% - Accent2 4 6 2 2 2" xfId="8987" xr:uid="{A1869577-7E4D-4646-A0CF-8AAF9D1DE430}"/>
    <cellStyle name="20% - Accent2 4 6 2 3" xfId="8988" xr:uid="{ECECF23F-A9EF-441C-8FBF-64DC497AB589}"/>
    <cellStyle name="20% - Accent2 4 6 3" xfId="8989" xr:uid="{0524C967-97B5-43F1-81D6-38B96F26D083}"/>
    <cellStyle name="20% - Accent2 4 6 3 2" xfId="8990" xr:uid="{272D62D4-5E2E-4C50-AE8C-681D244DA603}"/>
    <cellStyle name="20% - Accent2 4 6 4" xfId="8991" xr:uid="{7A3C42C9-B790-4C3F-99E8-86A87C70AE4C}"/>
    <cellStyle name="20% - Accent2 4 6 4 2" xfId="8992" xr:uid="{67AD764D-A585-45BA-9F5E-B53640D933E0}"/>
    <cellStyle name="20% - Accent2 4 6 5" xfId="8993" xr:uid="{A65E6C4D-3715-4C2C-B719-B78930D37D02}"/>
    <cellStyle name="20% - Accent2 4 6 6" xfId="8994" xr:uid="{9D7F5DFE-3BA1-4D60-8217-8913D0149FAE}"/>
    <cellStyle name="20% - Accent2 4 7" xfId="156" xr:uid="{1A0A5AF2-A2D8-48D3-8F32-F63C0B93C708}"/>
    <cellStyle name="20% - Accent2 4 7 2" xfId="8995" xr:uid="{5EF00FBA-90AC-4AB1-99E9-E28FD733C047}"/>
    <cellStyle name="20% - Accent2 4 7 2 2" xfId="8996" xr:uid="{B8684D55-D6EC-4AB2-A334-B77BF396FB2C}"/>
    <cellStyle name="20% - Accent2 4 7 2 2 2" xfId="8997" xr:uid="{759F902F-7BA4-4A2C-982A-E26CA5A4324F}"/>
    <cellStyle name="20% - Accent2 4 7 2 3" xfId="8998" xr:uid="{5ED0338F-FA91-4D94-A179-737046B4061E}"/>
    <cellStyle name="20% - Accent2 4 7 3" xfId="8999" xr:uid="{8B85D858-37FB-4A87-A675-4AA84E3ECFA7}"/>
    <cellStyle name="20% - Accent2 4 7 3 2" xfId="9000" xr:uid="{6AB5B470-7A93-4FD8-B7DD-2D01B27BDF1B}"/>
    <cellStyle name="20% - Accent2 4 7 4" xfId="9001" xr:uid="{433D8274-478F-4059-9368-EFDA963620A4}"/>
    <cellStyle name="20% - Accent2 4 7 4 2" xfId="9002" xr:uid="{10E013EE-FE8D-45B5-9A8D-431368393CE9}"/>
    <cellStyle name="20% - Accent2 4 7 5" xfId="9003" xr:uid="{D33AF11C-FB0B-4F86-AE69-7B33136F8057}"/>
    <cellStyle name="20% - Accent2 4 7 6" xfId="9004" xr:uid="{104B392B-2A75-4F68-A0F7-280C687768F2}"/>
    <cellStyle name="20% - Accent2 4 8" xfId="157" xr:uid="{16545D32-D316-4A26-AEA0-46E3288B5B40}"/>
    <cellStyle name="20% - Accent2 4 8 2" xfId="9005" xr:uid="{80AF39D8-34A9-4F35-AFF5-13CE33AC7D59}"/>
    <cellStyle name="20% - Accent2 4 8 2 2" xfId="9006" xr:uid="{17A10B39-3C80-4106-9D04-46FA3E628745}"/>
    <cellStyle name="20% - Accent2 4 8 2 2 2" xfId="9007" xr:uid="{81EBA573-B237-4198-A750-84BE7F83F1D3}"/>
    <cellStyle name="20% - Accent2 4 8 2 3" xfId="9008" xr:uid="{363BC253-2995-4494-967E-F107BD2F9CC8}"/>
    <cellStyle name="20% - Accent2 4 8 3" xfId="9009" xr:uid="{A8A11814-62A0-4DF4-9FDF-F5CB185090A8}"/>
    <cellStyle name="20% - Accent2 4 8 3 2" xfId="9010" xr:uid="{34619618-4121-4600-BF2A-615455C44ABF}"/>
    <cellStyle name="20% - Accent2 4 8 4" xfId="9011" xr:uid="{361A9CDB-659E-439C-9C07-5AE409308E51}"/>
    <cellStyle name="20% - Accent2 4 8 4 2" xfId="9012" xr:uid="{C8F37AD7-50F6-4991-8D29-0EC305C22BBF}"/>
    <cellStyle name="20% - Accent2 4 8 5" xfId="9013" xr:uid="{48FC23E3-C7F6-4C23-8217-3DCC35EA935D}"/>
    <cellStyle name="20% - Accent2 4 8 6" xfId="9014" xr:uid="{33082390-C725-4C68-94B0-D2EA75839F38}"/>
    <cellStyle name="20% - Accent2 4 9" xfId="9015" xr:uid="{2F967FE2-C629-44B5-969B-E947A4B7CE1F}"/>
    <cellStyle name="20% - Accent2 4 9 2" xfId="9016" xr:uid="{175C7494-E0A9-4A04-8E89-B13BA910EBDA}"/>
    <cellStyle name="20% - Accent2 4 9 2 2" xfId="9017" xr:uid="{EBBE4C08-BC0C-47E2-A21D-A2BCDEB8043A}"/>
    <cellStyle name="20% - Accent2 4 9 2 2 2" xfId="9018" xr:uid="{8FD523D0-69E4-4EBD-A366-C3B62C306526}"/>
    <cellStyle name="20% - Accent2 4 9 2 3" xfId="9019" xr:uid="{9E3D080F-4686-472C-B735-5839307A5CCE}"/>
    <cellStyle name="20% - Accent2 4 9 3" xfId="9020" xr:uid="{CF0FF576-5DD8-482C-90FB-7694FECC621C}"/>
    <cellStyle name="20% - Accent2 4 9 3 2" xfId="9021" xr:uid="{307C643A-C9D2-4484-896C-EE6706DDEC30}"/>
    <cellStyle name="20% - Accent2 4 9 4" xfId="9022" xr:uid="{7C1034E8-0BAD-43ED-AEDB-31239C47F76A}"/>
    <cellStyle name="20% - Accent2 4 9 4 2" xfId="9023" xr:uid="{7EFD2D76-DFF5-4010-A82B-2F85CDD45BCA}"/>
    <cellStyle name="20% - Accent2 4 9 5" xfId="9024" xr:uid="{AC543BE6-A69D-4EB7-84FE-A700277C1379}"/>
    <cellStyle name="20% - Accent2 5" xfId="158" xr:uid="{4D0F382C-F7C1-456F-A491-F5B82D019366}"/>
    <cellStyle name="20% - Accent2 5 10" xfId="9025" xr:uid="{454B189F-9DA5-4B5D-A402-FB1FB5ADBA95}"/>
    <cellStyle name="20% - Accent2 5 10 2" xfId="9026" xr:uid="{14E3B260-3E42-4181-8E29-802CD1361D75}"/>
    <cellStyle name="20% - Accent2 5 10 2 2" xfId="9027" xr:uid="{9E224890-E864-48E8-9125-62E34457637D}"/>
    <cellStyle name="20% - Accent2 5 10 2 2 2" xfId="9028" xr:uid="{3170DB41-10C1-4718-AA87-DE3E684D243D}"/>
    <cellStyle name="20% - Accent2 5 10 2 3" xfId="9029" xr:uid="{1DEE480D-7C13-40A0-9200-9525501E1704}"/>
    <cellStyle name="20% - Accent2 5 10 3" xfId="9030" xr:uid="{B8831F48-95F2-4B69-818A-B83A69AAF184}"/>
    <cellStyle name="20% - Accent2 5 10 3 2" xfId="9031" xr:uid="{7EB4157D-718E-457A-80D8-9400278C55FF}"/>
    <cellStyle name="20% - Accent2 5 10 4" xfId="9032" xr:uid="{7E84046B-0B53-488F-929F-957C005B221E}"/>
    <cellStyle name="20% - Accent2 5 10 4 2" xfId="9033" xr:uid="{E134C09B-1C0B-4B82-AA5D-CDF857FF42CD}"/>
    <cellStyle name="20% - Accent2 5 10 5" xfId="9034" xr:uid="{07E779D3-E1B7-44A7-91F3-E2C25A601FDB}"/>
    <cellStyle name="20% - Accent2 5 11" xfId="9035" xr:uid="{7A01158C-3AAE-4C69-B9F5-39F26E5357E6}"/>
    <cellStyle name="20% - Accent2 5 11 2" xfId="9036" xr:uid="{7F039B7E-8438-45E1-81F2-BAC05C3BFB60}"/>
    <cellStyle name="20% - Accent2 5 11 2 2" xfId="9037" xr:uid="{6E22ADB5-B1C3-420C-8E02-0D64D3C4C3F0}"/>
    <cellStyle name="20% - Accent2 5 11 2 2 2" xfId="9038" xr:uid="{60AF9769-AE11-4446-9C8A-693E0C21F6A0}"/>
    <cellStyle name="20% - Accent2 5 11 2 3" xfId="9039" xr:uid="{14881ACF-B414-4454-97D7-ED1DE2945703}"/>
    <cellStyle name="20% - Accent2 5 11 3" xfId="9040" xr:uid="{48B43404-CBB9-4A82-8D8F-984AD57711A1}"/>
    <cellStyle name="20% - Accent2 5 11 3 2" xfId="9041" xr:uid="{7E5F0B13-7D15-4E7D-B55E-4B0B299FBD1B}"/>
    <cellStyle name="20% - Accent2 5 11 4" xfId="9042" xr:uid="{6B826878-D22B-43AD-AF66-C4D415F469F9}"/>
    <cellStyle name="20% - Accent2 5 11 4 2" xfId="9043" xr:uid="{3DBBBC7D-5741-478A-BBEB-44731F174CEC}"/>
    <cellStyle name="20% - Accent2 5 11 5" xfId="9044" xr:uid="{6F2F77C7-D357-46E2-8FDD-6851B5CB2916}"/>
    <cellStyle name="20% - Accent2 5 12" xfId="9045" xr:uid="{5842C697-D5E4-4591-BF58-DDC30150231B}"/>
    <cellStyle name="20% - Accent2 5 12 2" xfId="9046" xr:uid="{C251F23C-255E-44DE-825A-A727DE6179C7}"/>
    <cellStyle name="20% - Accent2 5 12 2 2" xfId="9047" xr:uid="{96ACFD91-387B-4741-BBB9-AA5CCA51DAD9}"/>
    <cellStyle name="20% - Accent2 5 12 2 2 2" xfId="9048" xr:uid="{5759CCAD-E751-4B60-A337-D20F3B6FA3F9}"/>
    <cellStyle name="20% - Accent2 5 12 2 3" xfId="9049" xr:uid="{12C531AE-BD3F-4D7F-BAB4-89B92B90FB3F}"/>
    <cellStyle name="20% - Accent2 5 12 3" xfId="9050" xr:uid="{A91D7809-06CC-4D2E-A937-2A4084824BBF}"/>
    <cellStyle name="20% - Accent2 5 12 3 2" xfId="9051" xr:uid="{444D1BED-9232-4315-99D0-8440E31035FF}"/>
    <cellStyle name="20% - Accent2 5 12 4" xfId="9052" xr:uid="{8EF82DF6-C038-4687-9384-BA7D30027A5B}"/>
    <cellStyle name="20% - Accent2 5 12 4 2" xfId="9053" xr:uid="{7D7E3F71-A461-429F-A133-796EB1B00D12}"/>
    <cellStyle name="20% - Accent2 5 12 5" xfId="9054" xr:uid="{759C7419-5C51-4DE1-86A8-C9BC223957EE}"/>
    <cellStyle name="20% - Accent2 5 13" xfId="9055" xr:uid="{C23DC719-97ED-4573-A914-1291DE7D2396}"/>
    <cellStyle name="20% - Accent2 5 13 2" xfId="9056" xr:uid="{B86E7113-5E7E-4026-8FA5-F5546725019E}"/>
    <cellStyle name="20% - Accent2 5 13 2 2" xfId="9057" xr:uid="{BDC2D202-0638-4D4D-ABF6-E24AC4549E18}"/>
    <cellStyle name="20% - Accent2 5 13 2 2 2" xfId="9058" xr:uid="{7FE0A602-E1E3-4ED3-A4F1-CD9F42075008}"/>
    <cellStyle name="20% - Accent2 5 13 2 3" xfId="9059" xr:uid="{63B88C32-D246-41A4-A5AC-CBEFEE935235}"/>
    <cellStyle name="20% - Accent2 5 13 3" xfId="9060" xr:uid="{007AF3DE-046D-4856-B722-0471B4371CFA}"/>
    <cellStyle name="20% - Accent2 5 13 3 2" xfId="9061" xr:uid="{A12E990C-D5C6-4E2A-B0D0-C5FD4479F5FE}"/>
    <cellStyle name="20% - Accent2 5 13 4" xfId="9062" xr:uid="{E9386D4E-F79E-4A2C-BFA8-18542C5018A4}"/>
    <cellStyle name="20% - Accent2 5 13 4 2" xfId="9063" xr:uid="{D7DB209A-A05C-4123-A36C-A9AFEE29FC74}"/>
    <cellStyle name="20% - Accent2 5 13 5" xfId="9064" xr:uid="{729667BF-B1E8-458B-BCB1-74700881AAA9}"/>
    <cellStyle name="20% - Accent2 5 14" xfId="9065" xr:uid="{B81FFED3-5621-4EF9-8E57-2FB692509C8E}"/>
    <cellStyle name="20% - Accent2 5 14 2" xfId="9066" xr:uid="{5366266B-4A47-452E-823C-98A3B3394E07}"/>
    <cellStyle name="20% - Accent2 5 14 2 2" xfId="9067" xr:uid="{6B296E9C-6762-40DD-9C99-5A1EE1E8AFB4}"/>
    <cellStyle name="20% - Accent2 5 14 2 2 2" xfId="9068" xr:uid="{CA018E88-2B4D-4FB5-A3D0-7D39659FC5E1}"/>
    <cellStyle name="20% - Accent2 5 14 2 3" xfId="9069" xr:uid="{3600CF09-3C45-49D3-A9DB-4CD939B6BB45}"/>
    <cellStyle name="20% - Accent2 5 14 3" xfId="9070" xr:uid="{257A8E8C-9C29-4DF0-8CD8-77431765CCC1}"/>
    <cellStyle name="20% - Accent2 5 14 3 2" xfId="9071" xr:uid="{554C3A55-B430-4F5B-8BDF-C980A4BD8B53}"/>
    <cellStyle name="20% - Accent2 5 14 4" xfId="9072" xr:uid="{3CCB9CBF-8866-443D-8D98-9E955074E175}"/>
    <cellStyle name="20% - Accent2 5 14 4 2" xfId="9073" xr:uid="{82186622-E77A-46F4-938F-E27FCBD71E36}"/>
    <cellStyle name="20% - Accent2 5 14 5" xfId="9074" xr:uid="{C6D89D76-BAFD-491A-8B59-FB3B54ACD6AE}"/>
    <cellStyle name="20% - Accent2 5 15" xfId="9075" xr:uid="{E5386353-9A80-4BEC-8DD5-BAC58B2C1926}"/>
    <cellStyle name="20% - Accent2 5 15 2" xfId="9076" xr:uid="{F0AFA46A-4161-4292-A6F5-6A00134E605E}"/>
    <cellStyle name="20% - Accent2 5 15 2 2" xfId="9077" xr:uid="{7E3C2C84-CA83-4980-97F8-F379631D9BF5}"/>
    <cellStyle name="20% - Accent2 5 15 2 2 2" xfId="9078" xr:uid="{498081BE-4AD7-47ED-91DD-77A4D6ADEAA9}"/>
    <cellStyle name="20% - Accent2 5 15 2 3" xfId="9079" xr:uid="{972A2D8B-9B7A-48A9-8FEF-0AF9855C777C}"/>
    <cellStyle name="20% - Accent2 5 15 3" xfId="9080" xr:uid="{B8E48EA2-1003-4372-987D-D5B4A2031290}"/>
    <cellStyle name="20% - Accent2 5 15 3 2" xfId="9081" xr:uid="{E30EA59E-A13A-4F7A-B198-4EBC8D25B1E1}"/>
    <cellStyle name="20% - Accent2 5 15 4" xfId="9082" xr:uid="{473A6BB3-B45F-46E4-9ADB-D299517B0D16}"/>
    <cellStyle name="20% - Accent2 5 15 4 2" xfId="9083" xr:uid="{AE6E649F-651D-4ED6-8BA5-256C2C9C7E4A}"/>
    <cellStyle name="20% - Accent2 5 15 5" xfId="9084" xr:uid="{8A025A78-CA39-4632-AE93-D5D39B757960}"/>
    <cellStyle name="20% - Accent2 5 16" xfId="9085" xr:uid="{B01AA19B-BA02-4CC9-B5EF-B26E3339F8BC}"/>
    <cellStyle name="20% - Accent2 5 16 2" xfId="9086" xr:uid="{EBF6A779-0FBE-4B50-BAB9-2016F6F6BAF5}"/>
    <cellStyle name="20% - Accent2 5 16 2 2" xfId="9087" xr:uid="{045E5554-8D63-4DB7-9AD0-CD1E13BF4AC7}"/>
    <cellStyle name="20% - Accent2 5 16 3" xfId="9088" xr:uid="{9DC2D7DF-C7E0-4608-8ADF-8637EF133A06}"/>
    <cellStyle name="20% - Accent2 5 17" xfId="9089" xr:uid="{69D1D79E-3147-4D37-B409-F4EFC8FD5461}"/>
    <cellStyle name="20% - Accent2 5 17 2" xfId="9090" xr:uid="{A7499E64-8D84-4B06-A60F-98C871F8955C}"/>
    <cellStyle name="20% - Accent2 5 18" xfId="9091" xr:uid="{194D3F6D-DD20-455F-85CB-13675C0B7A24}"/>
    <cellStyle name="20% - Accent2 5 18 2" xfId="9092" xr:uid="{C875C961-8BD9-4FE5-B178-2464CFFA1727}"/>
    <cellStyle name="20% - Accent2 5 19" xfId="9093" xr:uid="{BEB1104C-9C2E-4DC7-AE18-3F1CEFFD2397}"/>
    <cellStyle name="20% - Accent2 5 2" xfId="159" xr:uid="{0DF2B698-2992-4F6A-B65E-A21A9FCD73C1}"/>
    <cellStyle name="20% - Accent2 5 2 2" xfId="160" xr:uid="{B45C0F19-543C-4066-87D4-5338790AB36B}"/>
    <cellStyle name="20% - Accent2 5 2 2 2" xfId="9094" xr:uid="{2A0DB925-261D-4A58-87A8-78C629AE660E}"/>
    <cellStyle name="20% - Accent2 5 2 2 2 2" xfId="9095" xr:uid="{5764D200-A535-4DB5-8070-18E9F6E383C2}"/>
    <cellStyle name="20% - Accent2 5 2 2 3" xfId="9096" xr:uid="{B50EF2DD-1BEE-43A5-BA70-08CE4439EE58}"/>
    <cellStyle name="20% - Accent2 5 2 2 4" xfId="9097" xr:uid="{C878B923-B7A6-4338-BA4D-BC69B27365E3}"/>
    <cellStyle name="20% - Accent2 5 2 3" xfId="9098" xr:uid="{C58BFA7F-ABAC-45B5-AD5C-FA3D832982B0}"/>
    <cellStyle name="20% - Accent2 5 2 3 2" xfId="9099" xr:uid="{3586F75A-BC29-430B-9DCA-B1D776685544}"/>
    <cellStyle name="20% - Accent2 5 2 4" xfId="9100" xr:uid="{02305F0F-C737-46E0-9A6C-FE314AF6514C}"/>
    <cellStyle name="20% - Accent2 5 2 4 2" xfId="9101" xr:uid="{BDC49408-80A2-4D68-BCF7-9CE239EBA219}"/>
    <cellStyle name="20% - Accent2 5 2 5" xfId="9102" xr:uid="{3C4DFC05-99B7-4DA8-A141-C6E08BC7168E}"/>
    <cellStyle name="20% - Accent2 5 20" xfId="9103" xr:uid="{4C36750D-BED2-4722-B2D9-3D997DCF24C1}"/>
    <cellStyle name="20% - Accent2 5 21" xfId="9104" xr:uid="{6ECC6AC7-C881-4911-B4DE-4DA6C3B9E113}"/>
    <cellStyle name="20% - Accent2 5 22" xfId="9105" xr:uid="{78490329-77D4-4AA9-AB39-1952B9A6B8B3}"/>
    <cellStyle name="20% - Accent2 5 23" xfId="9106" xr:uid="{5556AF6E-1293-4E70-A0A9-97EEE9D0D4D5}"/>
    <cellStyle name="20% - Accent2 5 24" xfId="9107" xr:uid="{A8CA29D3-B6CF-4E43-AF2C-7FA037D51C71}"/>
    <cellStyle name="20% - Accent2 5 25" xfId="9108" xr:uid="{BB19C48D-BC4E-46AF-AA3C-C48FE3F7C57B}"/>
    <cellStyle name="20% - Accent2 5 26" xfId="9109" xr:uid="{5CABE193-38C1-497D-8A38-0E1DFBCAE8DB}"/>
    <cellStyle name="20% - Accent2 5 27" xfId="9110" xr:uid="{43F92220-0AE4-4739-93C5-06C9D6DD6D4F}"/>
    <cellStyle name="20% - Accent2 5 28" xfId="9111" xr:uid="{262D7B73-7805-4763-9097-CDBBC38F7671}"/>
    <cellStyle name="20% - Accent2 5 29" xfId="9112" xr:uid="{3ED1CE7A-3F1B-401F-87F6-19366C22B349}"/>
    <cellStyle name="20% - Accent2 5 3" xfId="161" xr:uid="{9874B438-A8A2-401B-A553-254509235300}"/>
    <cellStyle name="20% - Accent2 5 3 2" xfId="9113" xr:uid="{4B7B6412-1E21-4074-9BAF-F8AAB6B63BD2}"/>
    <cellStyle name="20% - Accent2 5 3 2 2" xfId="9114" xr:uid="{C8F57DC0-DD50-4A4A-830F-2A24D6583412}"/>
    <cellStyle name="20% - Accent2 5 3 2 2 2" xfId="9115" xr:uid="{9AAA552E-BD77-43EC-A34D-CFF004183341}"/>
    <cellStyle name="20% - Accent2 5 3 2 3" xfId="9116" xr:uid="{CEAD2826-9ED5-4197-9FF1-32DAFFD1C050}"/>
    <cellStyle name="20% - Accent2 5 3 3" xfId="9117" xr:uid="{23013433-CDD6-468F-8DA5-46384010A9DA}"/>
    <cellStyle name="20% - Accent2 5 3 3 2" xfId="9118" xr:uid="{59C9937C-A0FC-4815-9A05-BFA09030A743}"/>
    <cellStyle name="20% - Accent2 5 3 4" xfId="9119" xr:uid="{FCD79800-F29D-4321-BEA5-A2E6EDE750EE}"/>
    <cellStyle name="20% - Accent2 5 3 4 2" xfId="9120" xr:uid="{D8D87D34-FD35-4466-AD2F-37CA6AAAEC31}"/>
    <cellStyle name="20% - Accent2 5 3 5" xfId="9121" xr:uid="{3C1215F2-5AB9-4AE4-845B-0EAAC260B7EA}"/>
    <cellStyle name="20% - Accent2 5 3 6" xfId="9122" xr:uid="{CF00E7C4-EEBA-43BE-AA51-A1FC8FE1380A}"/>
    <cellStyle name="20% - Accent2 5 4" xfId="162" xr:uid="{6166C6FB-3E1A-4DC2-9539-D611BED2C570}"/>
    <cellStyle name="20% - Accent2 5 4 2" xfId="9123" xr:uid="{3E1A86EA-75FF-4388-9542-A06FCA71E0A2}"/>
    <cellStyle name="20% - Accent2 5 4 2 2" xfId="9124" xr:uid="{ABED53BB-EF48-4D14-BB6F-32A5FFE30ED6}"/>
    <cellStyle name="20% - Accent2 5 4 2 2 2" xfId="9125" xr:uid="{96105454-DD62-457A-A210-EDDB8302C22B}"/>
    <cellStyle name="20% - Accent2 5 4 2 3" xfId="9126" xr:uid="{FD4AAB4E-9EC9-40A7-9E2E-F1A9869F3DA5}"/>
    <cellStyle name="20% - Accent2 5 4 3" xfId="9127" xr:uid="{7F9C8C0E-6DCA-4D5C-85C4-89E17309DA83}"/>
    <cellStyle name="20% - Accent2 5 4 3 2" xfId="9128" xr:uid="{E65FD569-882A-48D1-8474-A7D1C2644D8D}"/>
    <cellStyle name="20% - Accent2 5 4 4" xfId="9129" xr:uid="{01DEE70C-111A-4AAB-805E-8D17244D12DD}"/>
    <cellStyle name="20% - Accent2 5 4 4 2" xfId="9130" xr:uid="{52E52CB8-93E0-4B3B-8FDB-58664BC4F0E4}"/>
    <cellStyle name="20% - Accent2 5 4 5" xfId="9131" xr:uid="{8B9698AE-0145-4E12-A664-5A50C3992F91}"/>
    <cellStyle name="20% - Accent2 5 4 6" xfId="9132" xr:uid="{4AAA351C-E6C7-488B-97B7-E276C788FE5E}"/>
    <cellStyle name="20% - Accent2 5 5" xfId="163" xr:uid="{8F5B4DFF-E562-448B-BAD4-4B4253A7FA32}"/>
    <cellStyle name="20% - Accent2 5 5 2" xfId="9133" xr:uid="{71A4CFD8-A39E-4CD7-87BC-9035DDBF2631}"/>
    <cellStyle name="20% - Accent2 5 5 2 2" xfId="9134" xr:uid="{C458DA2D-C363-472C-910D-D9E6349176BF}"/>
    <cellStyle name="20% - Accent2 5 5 2 2 2" xfId="9135" xr:uid="{EC672A98-23DD-4EEA-B270-F8A7DB02EC10}"/>
    <cellStyle name="20% - Accent2 5 5 2 3" xfId="9136" xr:uid="{43B0AB59-BC32-48B4-AC21-E2985B7DBC72}"/>
    <cellStyle name="20% - Accent2 5 5 3" xfId="9137" xr:uid="{3E781ED2-68B5-4900-9051-FCEB1CD3885D}"/>
    <cellStyle name="20% - Accent2 5 5 3 2" xfId="9138" xr:uid="{3B78E600-A3D0-456A-80E4-272CD4CC3616}"/>
    <cellStyle name="20% - Accent2 5 5 4" xfId="9139" xr:uid="{C881E63E-4DD4-4B9A-8010-A92B7D1E48D0}"/>
    <cellStyle name="20% - Accent2 5 5 4 2" xfId="9140" xr:uid="{B81B490B-5D3D-4FDA-A89B-75D5BD5EC149}"/>
    <cellStyle name="20% - Accent2 5 5 5" xfId="9141" xr:uid="{BF4FE59D-0345-46EC-A722-09EBDA58BCE7}"/>
    <cellStyle name="20% - Accent2 5 5 6" xfId="9142" xr:uid="{5FF211A8-6329-4F31-A8F8-6D07FB885D4C}"/>
    <cellStyle name="20% - Accent2 5 6" xfId="164" xr:uid="{3EA49904-FBE8-4AFF-A467-36FD00304552}"/>
    <cellStyle name="20% - Accent2 5 6 2" xfId="9143" xr:uid="{09A5E302-5767-4359-B3CA-4F1D125C73B9}"/>
    <cellStyle name="20% - Accent2 5 6 2 2" xfId="9144" xr:uid="{4111A31C-7B68-4CEC-B9BD-A29DF697C7FA}"/>
    <cellStyle name="20% - Accent2 5 6 2 2 2" xfId="9145" xr:uid="{4236996C-3F18-4267-B8F7-7EAE233D6559}"/>
    <cellStyle name="20% - Accent2 5 6 2 3" xfId="9146" xr:uid="{81E3C782-C517-4F8D-9842-DB76FBC9D562}"/>
    <cellStyle name="20% - Accent2 5 6 3" xfId="9147" xr:uid="{B0A47652-3AC4-496D-B7A5-D54837F60B8D}"/>
    <cellStyle name="20% - Accent2 5 6 3 2" xfId="9148" xr:uid="{E33C4647-CF10-4E8A-95E5-7D4A5BDBD117}"/>
    <cellStyle name="20% - Accent2 5 6 4" xfId="9149" xr:uid="{75148699-3CAF-4618-BDDF-8A17686539ED}"/>
    <cellStyle name="20% - Accent2 5 6 4 2" xfId="9150" xr:uid="{7AB9CAF4-1AC6-450D-A890-714121E87289}"/>
    <cellStyle name="20% - Accent2 5 6 5" xfId="9151" xr:uid="{C17F64B8-1D77-49D8-97DC-AE957B1F6A23}"/>
    <cellStyle name="20% - Accent2 5 6 6" xfId="9152" xr:uid="{40141952-5F31-4BA6-BA9D-448AB37839A2}"/>
    <cellStyle name="20% - Accent2 5 7" xfId="165" xr:uid="{7167C76F-C393-4D70-86B3-9EB512515575}"/>
    <cellStyle name="20% - Accent2 5 7 2" xfId="9153" xr:uid="{65E6ED7E-C16D-487E-832C-DED5326DD79F}"/>
    <cellStyle name="20% - Accent2 5 7 2 2" xfId="9154" xr:uid="{81811A57-2E60-4ED6-9738-38696B3741D0}"/>
    <cellStyle name="20% - Accent2 5 7 2 2 2" xfId="9155" xr:uid="{461A26F5-9BAF-40F6-8F5F-3ABD22FD1BD5}"/>
    <cellStyle name="20% - Accent2 5 7 2 3" xfId="9156" xr:uid="{4C2ADEE6-69E4-4563-B1B2-1A0E8A95454B}"/>
    <cellStyle name="20% - Accent2 5 7 3" xfId="9157" xr:uid="{2DB0AF94-EDFC-43D6-8C46-2F190E5A19D7}"/>
    <cellStyle name="20% - Accent2 5 7 3 2" xfId="9158" xr:uid="{BF2F0AF6-51E9-4096-A2B4-332196D2C898}"/>
    <cellStyle name="20% - Accent2 5 7 4" xfId="9159" xr:uid="{76DF992D-2757-4605-9A1E-C914ECFD3555}"/>
    <cellStyle name="20% - Accent2 5 7 4 2" xfId="9160" xr:uid="{D0782F49-2817-43C0-B3C1-4743B8F7C820}"/>
    <cellStyle name="20% - Accent2 5 7 5" xfId="9161" xr:uid="{B096AE5A-1860-4651-8341-BBE554379D91}"/>
    <cellStyle name="20% - Accent2 5 7 6" xfId="9162" xr:uid="{761554D3-5ED4-40D6-ACB1-03B275E7DD22}"/>
    <cellStyle name="20% - Accent2 5 8" xfId="166" xr:uid="{D40666B3-9735-47E4-B16D-4906A92A98A6}"/>
    <cellStyle name="20% - Accent2 5 8 2" xfId="9163" xr:uid="{6EB0BCDC-6B0D-480F-94A3-E7114E0C34AC}"/>
    <cellStyle name="20% - Accent2 5 8 2 2" xfId="9164" xr:uid="{25133AF3-EC65-49F3-ABC4-53DDB99558F0}"/>
    <cellStyle name="20% - Accent2 5 8 2 2 2" xfId="9165" xr:uid="{D02FD423-5D40-4346-95BC-FF77CF080AC8}"/>
    <cellStyle name="20% - Accent2 5 8 2 3" xfId="9166" xr:uid="{BDAF1A8B-BC5A-414C-B66E-6FDB0A4FB86F}"/>
    <cellStyle name="20% - Accent2 5 8 3" xfId="9167" xr:uid="{2B30F253-5BD2-405B-B85A-1683BF713D42}"/>
    <cellStyle name="20% - Accent2 5 8 3 2" xfId="9168" xr:uid="{516F040F-1039-46CA-AC80-DBA34094F426}"/>
    <cellStyle name="20% - Accent2 5 8 4" xfId="9169" xr:uid="{0763EEA6-D0E4-4D80-A5F6-C1CA6CB1947C}"/>
    <cellStyle name="20% - Accent2 5 8 4 2" xfId="9170" xr:uid="{92789D5D-3414-4109-81B2-A621A87CD246}"/>
    <cellStyle name="20% - Accent2 5 8 5" xfId="9171" xr:uid="{A0A97F90-F15C-4137-8D04-4636EB0AFDFF}"/>
    <cellStyle name="20% - Accent2 5 8 6" xfId="9172" xr:uid="{0335DBD9-B77E-4776-91AE-2468FD13F1F9}"/>
    <cellStyle name="20% - Accent2 5 9" xfId="9173" xr:uid="{DE95F86C-E94B-4948-A256-903AFBD50473}"/>
    <cellStyle name="20% - Accent2 5 9 2" xfId="9174" xr:uid="{C52138D4-B5EB-488F-BDA2-6FA765BA87C0}"/>
    <cellStyle name="20% - Accent2 5 9 2 2" xfId="9175" xr:uid="{399FB0BA-15D8-4E96-9D0B-548255DD045C}"/>
    <cellStyle name="20% - Accent2 5 9 2 2 2" xfId="9176" xr:uid="{06670ED2-1939-45B4-BFB2-3E148D3D4928}"/>
    <cellStyle name="20% - Accent2 5 9 2 3" xfId="9177" xr:uid="{3BCF758E-BDF8-4AD0-88C9-5631B0834390}"/>
    <cellStyle name="20% - Accent2 5 9 3" xfId="9178" xr:uid="{E160A053-8B16-4373-AD08-7DB308CCEFAA}"/>
    <cellStyle name="20% - Accent2 5 9 3 2" xfId="9179" xr:uid="{DEC008FF-7A9F-40BE-AD69-D6A9F3083963}"/>
    <cellStyle name="20% - Accent2 5 9 4" xfId="9180" xr:uid="{EE269140-FBFB-4730-A56C-12F69B40B7FE}"/>
    <cellStyle name="20% - Accent2 5 9 4 2" xfId="9181" xr:uid="{74D07453-7C51-4E3D-84CD-54C41C4EBBBE}"/>
    <cellStyle name="20% - Accent2 5 9 5" xfId="9182" xr:uid="{A04AF070-B4A1-4F1C-9E70-923EF42B137A}"/>
    <cellStyle name="20% - Accent2 6" xfId="167" xr:uid="{A4AC506A-7991-46CB-BCD7-9097F233FDE2}"/>
    <cellStyle name="20% - Accent2 6 10" xfId="9183" xr:uid="{9E7F7662-5858-49D1-8C32-2D1D19636C07}"/>
    <cellStyle name="20% - Accent2 6 10 2" xfId="9184" xr:uid="{547CB7F4-298A-4A5E-8E5B-445B4445185D}"/>
    <cellStyle name="20% - Accent2 6 10 2 2" xfId="9185" xr:uid="{5EE9127F-EA00-4DAB-8079-0504AEA990F8}"/>
    <cellStyle name="20% - Accent2 6 10 2 2 2" xfId="9186" xr:uid="{8BCD8DD8-3861-4B78-AF6A-6B389D59807F}"/>
    <cellStyle name="20% - Accent2 6 10 2 3" xfId="9187" xr:uid="{6D9052F4-21D3-4F11-94D2-C76E1CDFE658}"/>
    <cellStyle name="20% - Accent2 6 10 3" xfId="9188" xr:uid="{4EF5EA08-972B-41E6-B571-43B8EADCD6B9}"/>
    <cellStyle name="20% - Accent2 6 10 3 2" xfId="9189" xr:uid="{1F70E610-47B7-4F90-B88C-6616104B7275}"/>
    <cellStyle name="20% - Accent2 6 10 4" xfId="9190" xr:uid="{FFCB213E-C4FF-48EB-97C0-8463F8D848A7}"/>
    <cellStyle name="20% - Accent2 6 10 4 2" xfId="9191" xr:uid="{6C04C76D-9A7F-4279-B0ED-A3F1A3E73155}"/>
    <cellStyle name="20% - Accent2 6 10 5" xfId="9192" xr:uid="{18A252A4-7A8F-42F4-8FAA-4BB6B5A6AD31}"/>
    <cellStyle name="20% - Accent2 6 11" xfId="9193" xr:uid="{044A5848-C5D8-407E-993C-FAF31B6D48AA}"/>
    <cellStyle name="20% - Accent2 6 11 2" xfId="9194" xr:uid="{42BFB192-C1B3-4B33-82D0-57C5203FA166}"/>
    <cellStyle name="20% - Accent2 6 11 2 2" xfId="9195" xr:uid="{651FD46E-9D71-438F-BE4C-C30A60F983BE}"/>
    <cellStyle name="20% - Accent2 6 11 2 2 2" xfId="9196" xr:uid="{24994715-C86C-4336-911B-F4F06F9FDCE1}"/>
    <cellStyle name="20% - Accent2 6 11 2 3" xfId="9197" xr:uid="{8DBB2518-4E2F-44CA-9A6E-5497B6036661}"/>
    <cellStyle name="20% - Accent2 6 11 3" xfId="9198" xr:uid="{C92EE1C6-0776-4F16-8C70-5CD13311FA0B}"/>
    <cellStyle name="20% - Accent2 6 11 3 2" xfId="9199" xr:uid="{B4639085-61FB-488A-AFCA-1FDC5819B7AB}"/>
    <cellStyle name="20% - Accent2 6 11 4" xfId="9200" xr:uid="{90831BF9-2CEC-48E3-B4E3-3E28D36B6647}"/>
    <cellStyle name="20% - Accent2 6 11 4 2" xfId="9201" xr:uid="{685AE9EE-4A89-42F2-B1D6-7345B09F36CE}"/>
    <cellStyle name="20% - Accent2 6 11 5" xfId="9202" xr:uid="{0CBF322E-87C1-45B0-8402-E04480FE92C3}"/>
    <cellStyle name="20% - Accent2 6 12" xfId="9203" xr:uid="{A5F971A8-2846-46DD-A457-3CE78048460A}"/>
    <cellStyle name="20% - Accent2 6 12 2" xfId="9204" xr:uid="{59F0506C-C869-40B6-9050-094797BEF89D}"/>
    <cellStyle name="20% - Accent2 6 12 2 2" xfId="9205" xr:uid="{81FDF537-F8BD-4BE1-BB5D-29B4BD8F4D87}"/>
    <cellStyle name="20% - Accent2 6 12 2 2 2" xfId="9206" xr:uid="{9E771315-B512-49D1-95BD-9A352FC78540}"/>
    <cellStyle name="20% - Accent2 6 12 2 3" xfId="9207" xr:uid="{E605473F-2823-4769-B065-6B6B7BAA4AB5}"/>
    <cellStyle name="20% - Accent2 6 12 3" xfId="9208" xr:uid="{787CCC2B-09EB-4191-B42E-B55A79D82E7F}"/>
    <cellStyle name="20% - Accent2 6 12 3 2" xfId="9209" xr:uid="{C3A23B6A-12E3-45A3-8130-C8F9D8C70160}"/>
    <cellStyle name="20% - Accent2 6 12 4" xfId="9210" xr:uid="{D5C4A5DF-F6B0-46B4-A43C-204098A820F9}"/>
    <cellStyle name="20% - Accent2 6 12 4 2" xfId="9211" xr:uid="{873EED7C-CC50-421C-B17B-0A6A204C7113}"/>
    <cellStyle name="20% - Accent2 6 12 5" xfId="9212" xr:uid="{C71FF8E1-38F3-4CA5-8EA2-CF07DFA8E7F7}"/>
    <cellStyle name="20% - Accent2 6 13" xfId="9213" xr:uid="{86856768-0C71-4D65-8880-32D1FE396919}"/>
    <cellStyle name="20% - Accent2 6 13 2" xfId="9214" xr:uid="{AE4AFDAE-725C-4817-8631-82D630CAE916}"/>
    <cellStyle name="20% - Accent2 6 13 2 2" xfId="9215" xr:uid="{6FB38145-E37C-45F6-BAC2-C4F19262EF1B}"/>
    <cellStyle name="20% - Accent2 6 13 2 2 2" xfId="9216" xr:uid="{379BDD4A-01E8-4085-B200-0DBDCBA8414A}"/>
    <cellStyle name="20% - Accent2 6 13 2 3" xfId="9217" xr:uid="{4C94E28B-0B72-4FB0-888C-608AC7D1EA4B}"/>
    <cellStyle name="20% - Accent2 6 13 3" xfId="9218" xr:uid="{65414640-6DC1-4B5E-B62A-CC2C51B4CB46}"/>
    <cellStyle name="20% - Accent2 6 13 3 2" xfId="9219" xr:uid="{34F4D89A-89B2-4F80-B0A5-7F76445CDB84}"/>
    <cellStyle name="20% - Accent2 6 13 4" xfId="9220" xr:uid="{B6AB4ED7-4E34-4CA1-BA68-A9F9013BDBC1}"/>
    <cellStyle name="20% - Accent2 6 13 4 2" xfId="9221" xr:uid="{589B4C51-24BD-498C-96D1-432C9AEA6F24}"/>
    <cellStyle name="20% - Accent2 6 13 5" xfId="9222" xr:uid="{2BF66EB0-B8DC-4788-9AF1-BF8FAA8FDF2D}"/>
    <cellStyle name="20% - Accent2 6 14" xfId="9223" xr:uid="{28C97B35-D132-4DF5-97F8-D2CA7F24EA5C}"/>
    <cellStyle name="20% - Accent2 6 14 2" xfId="9224" xr:uid="{F046B17F-2AB6-4099-8084-63FB01BEC7F5}"/>
    <cellStyle name="20% - Accent2 6 14 2 2" xfId="9225" xr:uid="{E883904F-4015-4E4F-828C-5ADB64DF036F}"/>
    <cellStyle name="20% - Accent2 6 14 2 2 2" xfId="9226" xr:uid="{4DDA47C1-ACB1-4F56-9852-FB7B6937B24F}"/>
    <cellStyle name="20% - Accent2 6 14 2 3" xfId="9227" xr:uid="{406ACD30-5126-4D2A-8642-4BC22CB465F6}"/>
    <cellStyle name="20% - Accent2 6 14 3" xfId="9228" xr:uid="{00C6C62E-2649-45B5-B2D1-C806FCDE7207}"/>
    <cellStyle name="20% - Accent2 6 14 3 2" xfId="9229" xr:uid="{0C893978-03A2-4787-B4C2-C1D44BA201F6}"/>
    <cellStyle name="20% - Accent2 6 14 4" xfId="9230" xr:uid="{7701A418-24E0-4FFC-9AD8-E7BA8F66DFF3}"/>
    <cellStyle name="20% - Accent2 6 14 4 2" xfId="9231" xr:uid="{144BACD3-42D5-43A7-9BBC-5173A69DCB1D}"/>
    <cellStyle name="20% - Accent2 6 14 5" xfId="9232" xr:uid="{3E8190BA-DC8B-4640-8364-C4B13CD05402}"/>
    <cellStyle name="20% - Accent2 6 15" xfId="9233" xr:uid="{85CFCB0A-0242-4BF0-91A4-09E56E76427D}"/>
    <cellStyle name="20% - Accent2 6 15 2" xfId="9234" xr:uid="{CFA069B7-D2B7-4B8B-9B81-A54631E7D41D}"/>
    <cellStyle name="20% - Accent2 6 15 2 2" xfId="9235" xr:uid="{82FAFBCE-27D5-4ECD-AD5B-22BC4FFAD18B}"/>
    <cellStyle name="20% - Accent2 6 15 2 2 2" xfId="9236" xr:uid="{5A34FCF1-F8EC-4965-ADFB-3E675BA6056D}"/>
    <cellStyle name="20% - Accent2 6 15 2 3" xfId="9237" xr:uid="{C876A4F5-B24B-4AB7-B779-E1B33C6734A9}"/>
    <cellStyle name="20% - Accent2 6 15 3" xfId="9238" xr:uid="{F3287D49-2CF0-4C98-AFEF-FB614E19DED7}"/>
    <cellStyle name="20% - Accent2 6 15 3 2" xfId="9239" xr:uid="{C5A142F1-C449-4338-B00F-9B58625F0970}"/>
    <cellStyle name="20% - Accent2 6 15 4" xfId="9240" xr:uid="{1D2DF5E1-9C82-4258-8E0B-84555FBE311B}"/>
    <cellStyle name="20% - Accent2 6 15 4 2" xfId="9241" xr:uid="{78062BDD-E0E4-4493-B6AD-96D9301C9027}"/>
    <cellStyle name="20% - Accent2 6 15 5" xfId="9242" xr:uid="{0BA1B0DB-B870-4A33-9561-57882180B7D0}"/>
    <cellStyle name="20% - Accent2 6 16" xfId="9243" xr:uid="{B8EFA655-72ED-4B03-9723-C677124CD2DC}"/>
    <cellStyle name="20% - Accent2 6 16 2" xfId="9244" xr:uid="{74F91D6C-C855-4F6E-8F05-9A86E8773FC7}"/>
    <cellStyle name="20% - Accent2 6 16 2 2" xfId="9245" xr:uid="{5A9D2C49-541F-4482-8937-CB566DE188C7}"/>
    <cellStyle name="20% - Accent2 6 16 3" xfId="9246" xr:uid="{28AB07B1-F72C-4D8F-B1A5-2605E7B74994}"/>
    <cellStyle name="20% - Accent2 6 17" xfId="9247" xr:uid="{4D88B3B3-A7A2-4D7A-8E85-4F1A2A910966}"/>
    <cellStyle name="20% - Accent2 6 17 2" xfId="9248" xr:uid="{71E956AA-1272-46EF-8BA5-BF2A71073F08}"/>
    <cellStyle name="20% - Accent2 6 18" xfId="9249" xr:uid="{ED257485-9F7F-4871-B96C-DAFA5098C7E7}"/>
    <cellStyle name="20% - Accent2 6 18 2" xfId="9250" xr:uid="{6352627E-3F80-49D1-9CBB-21BFA85CB614}"/>
    <cellStyle name="20% - Accent2 6 19" xfId="9251" xr:uid="{C14009D5-4E95-41AC-B03F-A44699B0AAAB}"/>
    <cellStyle name="20% - Accent2 6 2" xfId="168" xr:uid="{BB17EE11-4A33-46DD-8CCE-279907C603B0}"/>
    <cellStyle name="20% - Accent2 6 2 2" xfId="169" xr:uid="{6080204D-1ECC-475D-9DAC-E15A47398F5D}"/>
    <cellStyle name="20% - Accent2 6 2 2 2" xfId="9252" xr:uid="{66DDDA1B-CF88-48B9-B5AB-4B3072E66170}"/>
    <cellStyle name="20% - Accent2 6 2 2 2 2" xfId="9253" xr:uid="{2DFE6D6C-34B9-4512-945E-861EA7A78A12}"/>
    <cellStyle name="20% - Accent2 6 2 2 3" xfId="9254" xr:uid="{43E8EE55-60A3-48B8-B85F-D0AF59BF81B7}"/>
    <cellStyle name="20% - Accent2 6 2 2 4" xfId="9255" xr:uid="{7151E344-0FAB-4DAA-BD3C-B2ECA2408886}"/>
    <cellStyle name="20% - Accent2 6 2 3" xfId="9256" xr:uid="{970776FB-4789-413B-8CA8-24E20243C4D8}"/>
    <cellStyle name="20% - Accent2 6 2 3 2" xfId="9257" xr:uid="{BB169B2F-774D-45CD-92ED-B103DAA993F4}"/>
    <cellStyle name="20% - Accent2 6 2 4" xfId="9258" xr:uid="{FF2209C0-7D3B-49AF-BD40-D2B12BEFFED2}"/>
    <cellStyle name="20% - Accent2 6 2 4 2" xfId="9259" xr:uid="{FAE423F9-9605-4AC7-A8EE-CE4F88BABB1E}"/>
    <cellStyle name="20% - Accent2 6 2 5" xfId="9260" xr:uid="{3469D353-41D9-49E9-939E-ADA8837EF82D}"/>
    <cellStyle name="20% - Accent2 6 20" xfId="9261" xr:uid="{BCF1A7A5-DA3F-415E-8198-49E2FE328518}"/>
    <cellStyle name="20% - Accent2 6 21" xfId="9262" xr:uid="{8F1F6E45-13D9-4D5A-8FE7-4F19FB0CA2F6}"/>
    <cellStyle name="20% - Accent2 6 22" xfId="9263" xr:uid="{43BE4DA1-6CBE-4ACA-B6D8-8C893FDE870E}"/>
    <cellStyle name="20% - Accent2 6 23" xfId="9264" xr:uid="{DE347CF8-0B06-42DC-9889-8630A098C2D8}"/>
    <cellStyle name="20% - Accent2 6 24" xfId="9265" xr:uid="{11DC8FDE-32C4-4AC0-AE90-05041EA79F0A}"/>
    <cellStyle name="20% - Accent2 6 25" xfId="9266" xr:uid="{09D2981D-FA92-41D3-B36A-964364D90CBB}"/>
    <cellStyle name="20% - Accent2 6 26" xfId="9267" xr:uid="{51382A2B-5B7B-4FC6-BC6B-7D1751B8978E}"/>
    <cellStyle name="20% - Accent2 6 27" xfId="9268" xr:uid="{EDF42F49-CA6F-4AF6-8CF4-222DFF6430EF}"/>
    <cellStyle name="20% - Accent2 6 28" xfId="9269" xr:uid="{10896049-B053-404D-85A1-7838E45E136F}"/>
    <cellStyle name="20% - Accent2 6 29" xfId="9270" xr:uid="{73DEB1C3-93EC-404B-8B0B-0E1302A28A82}"/>
    <cellStyle name="20% - Accent2 6 3" xfId="170" xr:uid="{B0721135-3E23-4D66-B52E-BD08C8B73E7A}"/>
    <cellStyle name="20% - Accent2 6 3 2" xfId="9271" xr:uid="{AE397DD0-F353-4890-84FC-6C416C908B9A}"/>
    <cellStyle name="20% - Accent2 6 3 2 2" xfId="9272" xr:uid="{78F898E1-E543-4C4A-8081-BECD32EF455C}"/>
    <cellStyle name="20% - Accent2 6 3 2 2 2" xfId="9273" xr:uid="{DB30B676-0A71-402F-B74A-470399DB2070}"/>
    <cellStyle name="20% - Accent2 6 3 2 3" xfId="9274" xr:uid="{980CA86A-CCB1-4812-94D2-D828EB449798}"/>
    <cellStyle name="20% - Accent2 6 3 3" xfId="9275" xr:uid="{87498783-5C56-4CFC-9C99-907FA86270FA}"/>
    <cellStyle name="20% - Accent2 6 3 3 2" xfId="9276" xr:uid="{9DA5E68B-0582-4E13-9BDF-2DB0A742900D}"/>
    <cellStyle name="20% - Accent2 6 3 4" xfId="9277" xr:uid="{204CF3AC-1688-4F2E-A430-1903AB8E4E27}"/>
    <cellStyle name="20% - Accent2 6 3 4 2" xfId="9278" xr:uid="{665F8243-96C4-4D81-A419-7C4251E57BEF}"/>
    <cellStyle name="20% - Accent2 6 3 5" xfId="9279" xr:uid="{5648E225-0192-41EA-9583-93883D5814C6}"/>
    <cellStyle name="20% - Accent2 6 3 6" xfId="9280" xr:uid="{FFEF65E5-7226-43AE-A3B8-108551E346BF}"/>
    <cellStyle name="20% - Accent2 6 4" xfId="9281" xr:uid="{54CC618F-4CFE-447C-9B98-F966E11D3805}"/>
    <cellStyle name="20% - Accent2 6 4 2" xfId="9282" xr:uid="{C0EE20B5-5E2D-4AE6-A1CF-71BFC9D25842}"/>
    <cellStyle name="20% - Accent2 6 4 2 2" xfId="9283" xr:uid="{EA20EB45-4155-4AA8-91EF-C4D1625ABF4F}"/>
    <cellStyle name="20% - Accent2 6 4 2 2 2" xfId="9284" xr:uid="{7CC3EE44-DE6F-41D2-82CA-6051EAD4CF00}"/>
    <cellStyle name="20% - Accent2 6 4 2 3" xfId="9285" xr:uid="{D898F296-0D6E-49FA-8886-F56CA5133BD0}"/>
    <cellStyle name="20% - Accent2 6 4 3" xfId="9286" xr:uid="{F35DA6D6-9974-4B9B-A688-27DE42F1474A}"/>
    <cellStyle name="20% - Accent2 6 4 3 2" xfId="9287" xr:uid="{480D1E01-2B15-485F-9B91-83489D3AEE27}"/>
    <cellStyle name="20% - Accent2 6 4 4" xfId="9288" xr:uid="{2023D9AB-1F86-40FE-B8EF-2E5E75EACA14}"/>
    <cellStyle name="20% - Accent2 6 4 4 2" xfId="9289" xr:uid="{D949E519-213D-4ADE-B30B-80178DCB3C10}"/>
    <cellStyle name="20% - Accent2 6 4 5" xfId="9290" xr:uid="{D982B10D-603B-417B-A89F-9C264E5509FE}"/>
    <cellStyle name="20% - Accent2 6 5" xfId="9291" xr:uid="{8514BA96-C9C6-42B0-8AF7-F7A5F3F295D5}"/>
    <cellStyle name="20% - Accent2 6 5 2" xfId="9292" xr:uid="{F773BCD9-DA3D-40B9-A036-855C1FE1C7DD}"/>
    <cellStyle name="20% - Accent2 6 5 2 2" xfId="9293" xr:uid="{E3D87E05-60A8-402E-9B73-698AE65212DF}"/>
    <cellStyle name="20% - Accent2 6 5 2 2 2" xfId="9294" xr:uid="{5407EBC6-B367-4638-A671-2A7553BE3CDB}"/>
    <cellStyle name="20% - Accent2 6 5 2 3" xfId="9295" xr:uid="{71A549D7-3CA6-4014-B921-7B9A44B50637}"/>
    <cellStyle name="20% - Accent2 6 5 3" xfId="9296" xr:uid="{E714686D-72BA-4ABB-B3AA-0E7FA94AA768}"/>
    <cellStyle name="20% - Accent2 6 5 3 2" xfId="9297" xr:uid="{FB600D33-8E72-4EAA-9FA5-D83518419DEE}"/>
    <cellStyle name="20% - Accent2 6 5 4" xfId="9298" xr:uid="{F051A220-CCAF-4BC7-A900-0757DFDB6642}"/>
    <cellStyle name="20% - Accent2 6 5 4 2" xfId="9299" xr:uid="{395E964B-ACF6-4A55-A26E-3FAAF21E7B3A}"/>
    <cellStyle name="20% - Accent2 6 5 5" xfId="9300" xr:uid="{A9FBA60F-59DD-47F4-8541-BA1BFA6C8FD7}"/>
    <cellStyle name="20% - Accent2 6 6" xfId="9301" xr:uid="{646E5A2A-596D-430A-B2EE-1DDCE118A0E5}"/>
    <cellStyle name="20% - Accent2 6 6 2" xfId="9302" xr:uid="{2B299A48-0710-4DAB-B0EE-311EA0960775}"/>
    <cellStyle name="20% - Accent2 6 6 2 2" xfId="9303" xr:uid="{43F553C9-2009-4455-9001-EBD2F14D73BD}"/>
    <cellStyle name="20% - Accent2 6 6 2 2 2" xfId="9304" xr:uid="{6ABEC311-B705-47B9-B454-401027B7E6B3}"/>
    <cellStyle name="20% - Accent2 6 6 2 3" xfId="9305" xr:uid="{3705AE28-B380-4E50-A46B-317C0C192E67}"/>
    <cellStyle name="20% - Accent2 6 6 3" xfId="9306" xr:uid="{1B3665A4-00B2-4DED-AB72-6E6E79D8EB72}"/>
    <cellStyle name="20% - Accent2 6 6 3 2" xfId="9307" xr:uid="{D3E1DFD3-64A8-4BA3-9CA2-0884F4066202}"/>
    <cellStyle name="20% - Accent2 6 6 4" xfId="9308" xr:uid="{9A5D8445-50A8-473A-BFB4-1FF956F5E8D4}"/>
    <cellStyle name="20% - Accent2 6 6 4 2" xfId="9309" xr:uid="{6E8C59C1-4703-496A-AC94-72A8CB390B17}"/>
    <cellStyle name="20% - Accent2 6 6 5" xfId="9310" xr:uid="{64E3369F-E6DB-4DCF-8F18-2D48AB1E7CF4}"/>
    <cellStyle name="20% - Accent2 6 7" xfId="9311" xr:uid="{4D35095F-7484-4C64-967A-EE889A08EAAF}"/>
    <cellStyle name="20% - Accent2 6 7 2" xfId="9312" xr:uid="{4D40A717-1A69-444B-9C6F-962817923489}"/>
    <cellStyle name="20% - Accent2 6 7 2 2" xfId="9313" xr:uid="{2A8ED6C5-9542-43A0-860A-A55E81B82846}"/>
    <cellStyle name="20% - Accent2 6 7 2 2 2" xfId="9314" xr:uid="{7542077B-96D0-4A0E-8740-D02326423167}"/>
    <cellStyle name="20% - Accent2 6 7 2 3" xfId="9315" xr:uid="{D6EDA611-B793-49EC-BF34-F37E30B9D1FC}"/>
    <cellStyle name="20% - Accent2 6 7 3" xfId="9316" xr:uid="{DD09F7AA-4043-4B78-A251-2C6AD42D3F8E}"/>
    <cellStyle name="20% - Accent2 6 7 3 2" xfId="9317" xr:uid="{4A418C35-7D66-4BEC-841B-C6B2EFE4A6D0}"/>
    <cellStyle name="20% - Accent2 6 7 4" xfId="9318" xr:uid="{5558A419-D774-457D-B22D-29FB327451F5}"/>
    <cellStyle name="20% - Accent2 6 7 4 2" xfId="9319" xr:uid="{89196FC6-B083-4BB1-8E0C-13DDAD3EC99B}"/>
    <cellStyle name="20% - Accent2 6 7 5" xfId="9320" xr:uid="{0D1C9371-7C32-417A-B1FE-6A383B9905E3}"/>
    <cellStyle name="20% - Accent2 6 8" xfId="9321" xr:uid="{AFED339E-0F2D-4E76-9D5C-A443DE7026BE}"/>
    <cellStyle name="20% - Accent2 6 8 2" xfId="9322" xr:uid="{958F2211-1926-4673-A313-16C0C9C1AC89}"/>
    <cellStyle name="20% - Accent2 6 8 2 2" xfId="9323" xr:uid="{4D89D3C2-CFFD-4A3D-AE04-D350DE176058}"/>
    <cellStyle name="20% - Accent2 6 8 2 2 2" xfId="9324" xr:uid="{C0239DBB-CAB8-48E9-8B0A-1FAE5E3EB95C}"/>
    <cellStyle name="20% - Accent2 6 8 2 3" xfId="9325" xr:uid="{6454B2C6-2F39-4A2E-84E5-4FD0EF187ED1}"/>
    <cellStyle name="20% - Accent2 6 8 3" xfId="9326" xr:uid="{5493A7C4-CA71-4C72-BAA7-ED4D3D7A48FC}"/>
    <cellStyle name="20% - Accent2 6 8 3 2" xfId="9327" xr:uid="{2855AB2B-7D1A-4726-BA21-B031900AAA16}"/>
    <cellStyle name="20% - Accent2 6 8 4" xfId="9328" xr:uid="{A8D375BC-6914-46CB-B2CA-600B0BDFFF2C}"/>
    <cellStyle name="20% - Accent2 6 8 4 2" xfId="9329" xr:uid="{7839F67A-6296-4C75-81D4-568B3A12048D}"/>
    <cellStyle name="20% - Accent2 6 8 5" xfId="9330" xr:uid="{53787DC9-BD88-4D52-8FDB-0BEC6B8190E0}"/>
    <cellStyle name="20% - Accent2 6 9" xfId="9331" xr:uid="{5044875D-4F7C-4425-9EE2-13F521BA42B8}"/>
    <cellStyle name="20% - Accent2 6 9 2" xfId="9332" xr:uid="{E39AE171-B5BF-4B08-A790-CAD1636874CE}"/>
    <cellStyle name="20% - Accent2 6 9 2 2" xfId="9333" xr:uid="{CF4F9B1C-23B5-44C2-BC23-0D0E87F030F1}"/>
    <cellStyle name="20% - Accent2 6 9 2 2 2" xfId="9334" xr:uid="{EFFC9C44-9567-46B5-B4C3-7248005DA857}"/>
    <cellStyle name="20% - Accent2 6 9 2 3" xfId="9335" xr:uid="{E3BF8CEF-BA5D-4B47-B996-739DE64279EA}"/>
    <cellStyle name="20% - Accent2 6 9 3" xfId="9336" xr:uid="{F03845E7-0265-45E6-8BE9-5F662DBBD861}"/>
    <cellStyle name="20% - Accent2 6 9 3 2" xfId="9337" xr:uid="{EF530108-6720-4CC6-BB06-CEEF1500D474}"/>
    <cellStyle name="20% - Accent2 6 9 4" xfId="9338" xr:uid="{BCF20CDD-723A-4020-AA66-0358F1C5D6A2}"/>
    <cellStyle name="20% - Accent2 6 9 4 2" xfId="9339" xr:uid="{175518C3-493B-4142-B891-12BD54602C96}"/>
    <cellStyle name="20% - Accent2 6 9 5" xfId="9340" xr:uid="{6E7C72BC-DAA0-4321-957F-051D9D94C5E1}"/>
    <cellStyle name="20% - Accent2 7" xfId="171" xr:uid="{BB568FA7-3522-4C00-9023-557455C3A6B6}"/>
    <cellStyle name="20% - Accent2 7 10" xfId="9341" xr:uid="{C9398723-531F-4B74-8202-75613336F607}"/>
    <cellStyle name="20% - Accent2 7 10 2" xfId="9342" xr:uid="{5D217F9F-548F-4D77-BDCA-EF34AF1CBB15}"/>
    <cellStyle name="20% - Accent2 7 10 2 2" xfId="9343" xr:uid="{72B790A9-4B14-4DDA-BF2B-76ABFF5F2BA1}"/>
    <cellStyle name="20% - Accent2 7 10 2 2 2" xfId="9344" xr:uid="{1AEC9447-EA90-4E83-824D-933F25816250}"/>
    <cellStyle name="20% - Accent2 7 10 2 3" xfId="9345" xr:uid="{8D4774D5-C679-4F8C-A8C7-441858927079}"/>
    <cellStyle name="20% - Accent2 7 10 3" xfId="9346" xr:uid="{5C3D4BBA-D097-42F1-AF11-B116AB00FE1C}"/>
    <cellStyle name="20% - Accent2 7 10 3 2" xfId="9347" xr:uid="{76BC0D55-90B9-4D60-B211-3FE245212157}"/>
    <cellStyle name="20% - Accent2 7 10 4" xfId="9348" xr:uid="{341EC379-378B-4111-A21B-3B1E39B8C034}"/>
    <cellStyle name="20% - Accent2 7 10 4 2" xfId="9349" xr:uid="{A884EB1A-8E73-40AB-A95B-AAB8FC8332BF}"/>
    <cellStyle name="20% - Accent2 7 10 5" xfId="9350" xr:uid="{0C0805F3-8595-4EE9-BE85-775AE08B129D}"/>
    <cellStyle name="20% - Accent2 7 11" xfId="9351" xr:uid="{65AE099D-EC48-455B-ABA5-8B6467A34BA8}"/>
    <cellStyle name="20% - Accent2 7 11 2" xfId="9352" xr:uid="{921CD5AE-FAF0-45BB-B7B2-9B302933F956}"/>
    <cellStyle name="20% - Accent2 7 11 2 2" xfId="9353" xr:uid="{BB6E8CCD-4E92-4B8B-8A99-911B6D52FCB1}"/>
    <cellStyle name="20% - Accent2 7 11 2 2 2" xfId="9354" xr:uid="{5C398488-0E91-485F-8E90-A1F5E6221815}"/>
    <cellStyle name="20% - Accent2 7 11 2 3" xfId="9355" xr:uid="{AB5A216A-88EE-4A06-B67E-D1CBA21AF962}"/>
    <cellStyle name="20% - Accent2 7 11 3" xfId="9356" xr:uid="{A262A632-364C-4E46-A441-F5E3A6E5F1BD}"/>
    <cellStyle name="20% - Accent2 7 11 3 2" xfId="9357" xr:uid="{F857106B-14EE-4378-B6EC-01DE70060E66}"/>
    <cellStyle name="20% - Accent2 7 11 4" xfId="9358" xr:uid="{103ABAE7-7B79-4620-A114-4F38F9BC181A}"/>
    <cellStyle name="20% - Accent2 7 11 4 2" xfId="9359" xr:uid="{6F677BD6-E897-4799-B5C5-2358892B3BD5}"/>
    <cellStyle name="20% - Accent2 7 11 5" xfId="9360" xr:uid="{DBD9CFBC-1932-4CFC-A7A3-B6C1E3D81A7F}"/>
    <cellStyle name="20% - Accent2 7 12" xfId="9361" xr:uid="{2A829070-947C-4ACD-8E60-017931E8D264}"/>
    <cellStyle name="20% - Accent2 7 12 2" xfId="9362" xr:uid="{65C6CE3D-7C2A-4567-8471-597662A0BE0A}"/>
    <cellStyle name="20% - Accent2 7 12 2 2" xfId="9363" xr:uid="{2404B335-B0D1-48D1-A2D1-B25463BCC00F}"/>
    <cellStyle name="20% - Accent2 7 12 2 2 2" xfId="9364" xr:uid="{59D3F605-2F31-4A6D-B822-FA13B9F22B1E}"/>
    <cellStyle name="20% - Accent2 7 12 2 3" xfId="9365" xr:uid="{C899AD22-1A5D-460A-8F26-1DF72E414363}"/>
    <cellStyle name="20% - Accent2 7 12 3" xfId="9366" xr:uid="{9AE68211-0CF1-4509-BD4C-5077E9713407}"/>
    <cellStyle name="20% - Accent2 7 12 3 2" xfId="9367" xr:uid="{A42D2AAF-E77E-463F-93A0-1CF7AA1E266E}"/>
    <cellStyle name="20% - Accent2 7 12 4" xfId="9368" xr:uid="{6FF7E2BF-5EC0-4FD7-AB97-91FDE9EAC36E}"/>
    <cellStyle name="20% - Accent2 7 12 4 2" xfId="9369" xr:uid="{8E373F30-6316-4C08-9B9E-FA9DE015F52D}"/>
    <cellStyle name="20% - Accent2 7 12 5" xfId="9370" xr:uid="{A2413D04-E424-457E-B124-ED509547AE4D}"/>
    <cellStyle name="20% - Accent2 7 13" xfId="9371" xr:uid="{A5159CB1-BB23-45FD-9C72-FB3283A2A922}"/>
    <cellStyle name="20% - Accent2 7 13 2" xfId="9372" xr:uid="{FE4A7317-2E6E-45A9-9F77-946B20F4B363}"/>
    <cellStyle name="20% - Accent2 7 13 2 2" xfId="9373" xr:uid="{74CF4BCD-087F-4140-8C9A-3A63BBF5E36C}"/>
    <cellStyle name="20% - Accent2 7 13 2 2 2" xfId="9374" xr:uid="{DFDED580-4738-411B-8FDA-1406C3DA1F33}"/>
    <cellStyle name="20% - Accent2 7 13 2 3" xfId="9375" xr:uid="{024CF470-4EF2-4368-8BF4-157B36996F80}"/>
    <cellStyle name="20% - Accent2 7 13 3" xfId="9376" xr:uid="{24B79F61-B3FC-40BE-BF5F-F7C50C6F56CC}"/>
    <cellStyle name="20% - Accent2 7 13 3 2" xfId="9377" xr:uid="{C1151F31-9385-4E30-BC43-2C0C47DD945D}"/>
    <cellStyle name="20% - Accent2 7 13 4" xfId="9378" xr:uid="{FF8F8B5A-A542-4C5C-A8C9-48A1EFADE832}"/>
    <cellStyle name="20% - Accent2 7 13 4 2" xfId="9379" xr:uid="{0B69EFA7-3BFA-4753-9BAD-60141BBB2680}"/>
    <cellStyle name="20% - Accent2 7 13 5" xfId="9380" xr:uid="{AC897FFB-D352-4559-92CC-76227E0D4820}"/>
    <cellStyle name="20% - Accent2 7 14" xfId="9381" xr:uid="{04D5395B-B592-4D04-91E1-6C79B4D591F1}"/>
    <cellStyle name="20% - Accent2 7 14 2" xfId="9382" xr:uid="{BE64CCE0-7126-4829-BDB3-14C474A1A46E}"/>
    <cellStyle name="20% - Accent2 7 14 2 2" xfId="9383" xr:uid="{B5535F68-ACF2-410B-9CC9-14E4C55CAE9A}"/>
    <cellStyle name="20% - Accent2 7 14 2 2 2" xfId="9384" xr:uid="{09655B77-E6A6-41D4-9D99-F31467C02E85}"/>
    <cellStyle name="20% - Accent2 7 14 2 3" xfId="9385" xr:uid="{D48A1FEE-65AE-4D22-9179-EDA47E875A71}"/>
    <cellStyle name="20% - Accent2 7 14 3" xfId="9386" xr:uid="{2114A3B9-B838-4B06-8CA4-EB7FFC67253C}"/>
    <cellStyle name="20% - Accent2 7 14 3 2" xfId="9387" xr:uid="{F3A7C79C-2850-49BE-99C6-99215225BEA6}"/>
    <cellStyle name="20% - Accent2 7 14 4" xfId="9388" xr:uid="{7BD997A1-A6A9-495F-B09D-5584ECE693D7}"/>
    <cellStyle name="20% - Accent2 7 14 4 2" xfId="9389" xr:uid="{DA961D2D-C551-483E-BA22-FDE0F1DDFF59}"/>
    <cellStyle name="20% - Accent2 7 14 5" xfId="9390" xr:uid="{70A06103-F28A-454D-B04E-F59FC42D5817}"/>
    <cellStyle name="20% - Accent2 7 15" xfId="9391" xr:uid="{4151B98F-4889-4080-B169-DEBE37670A7A}"/>
    <cellStyle name="20% - Accent2 7 15 2" xfId="9392" xr:uid="{3C8C0B26-D015-42D4-A7FA-E1659DC04ABE}"/>
    <cellStyle name="20% - Accent2 7 15 2 2" xfId="9393" xr:uid="{8EC71D56-97AF-4E06-B4AB-76BC079E8000}"/>
    <cellStyle name="20% - Accent2 7 15 2 2 2" xfId="9394" xr:uid="{4C4A0DE9-D111-46BF-8D0E-EF7F64E28AF0}"/>
    <cellStyle name="20% - Accent2 7 15 2 3" xfId="9395" xr:uid="{54AAE6FA-5EC0-4714-BF9B-9C7BA5C70EA6}"/>
    <cellStyle name="20% - Accent2 7 15 3" xfId="9396" xr:uid="{A9741FA7-791A-41DF-98A1-523EB6CD0D25}"/>
    <cellStyle name="20% - Accent2 7 15 3 2" xfId="9397" xr:uid="{4D3E035D-972C-455A-BC9E-2CA1FCE1F5C8}"/>
    <cellStyle name="20% - Accent2 7 15 4" xfId="9398" xr:uid="{903CEB80-C084-495B-872F-C1D1BA5A527E}"/>
    <cellStyle name="20% - Accent2 7 15 4 2" xfId="9399" xr:uid="{EC762D32-1562-4E89-A1EE-92D98E7F48CC}"/>
    <cellStyle name="20% - Accent2 7 15 5" xfId="9400" xr:uid="{6A17004D-03E4-4491-99CC-930C93CDB32D}"/>
    <cellStyle name="20% - Accent2 7 16" xfId="9401" xr:uid="{C66607D4-EBC5-414F-9A9E-18121DBAAD77}"/>
    <cellStyle name="20% - Accent2 7 16 2" xfId="9402" xr:uid="{5F9602C3-FAC7-493A-9FE0-C79467D70A6A}"/>
    <cellStyle name="20% - Accent2 7 16 2 2" xfId="9403" xr:uid="{25655B27-CB49-41EF-B8D4-F4C2C1A84CD1}"/>
    <cellStyle name="20% - Accent2 7 16 3" xfId="9404" xr:uid="{6D23FC9D-76F0-4468-A37B-816D690A97F5}"/>
    <cellStyle name="20% - Accent2 7 17" xfId="9405" xr:uid="{71F08F4F-D89B-4BC6-9972-4737E762759A}"/>
    <cellStyle name="20% - Accent2 7 17 2" xfId="9406" xr:uid="{784D2AA9-4C3B-4AAB-8352-56A2657F1422}"/>
    <cellStyle name="20% - Accent2 7 18" xfId="9407" xr:uid="{469D54FB-0397-4BAE-902E-1810950F90D6}"/>
    <cellStyle name="20% - Accent2 7 18 2" xfId="9408" xr:uid="{01863616-75A1-4F99-B5F9-56CDFD2AAEA5}"/>
    <cellStyle name="20% - Accent2 7 19" xfId="9409" xr:uid="{9D034469-25DA-4ED8-92FE-0537C3CA018B}"/>
    <cellStyle name="20% - Accent2 7 2" xfId="172" xr:uid="{D4836548-B0B3-4FC5-9554-049E809AB0F9}"/>
    <cellStyle name="20% - Accent2 7 2 2" xfId="173" xr:uid="{7A8523C6-7901-4271-82CB-92CA5E262A96}"/>
    <cellStyle name="20% - Accent2 7 2 2 2" xfId="9410" xr:uid="{C30C0F04-DA32-425A-ACB8-34925A7BDDF5}"/>
    <cellStyle name="20% - Accent2 7 2 2 2 2" xfId="9411" xr:uid="{62BBCE39-9F5B-411E-8150-569F74053CF5}"/>
    <cellStyle name="20% - Accent2 7 2 2 3" xfId="9412" xr:uid="{B8F30829-0E79-46FF-B17B-86C430C55A6D}"/>
    <cellStyle name="20% - Accent2 7 2 2 4" xfId="9413" xr:uid="{7CB70592-5413-4DE9-8A75-94A9C202894D}"/>
    <cellStyle name="20% - Accent2 7 2 3" xfId="9414" xr:uid="{9F1E43A0-EC32-420E-84BF-69A6DBDD05D7}"/>
    <cellStyle name="20% - Accent2 7 2 3 2" xfId="9415" xr:uid="{2E37ED59-0734-4AF1-8BE3-1B59642150BA}"/>
    <cellStyle name="20% - Accent2 7 2 4" xfId="9416" xr:uid="{73196892-6115-43CB-8D68-DF8E897AC649}"/>
    <cellStyle name="20% - Accent2 7 2 4 2" xfId="9417" xr:uid="{56ACAF59-638E-4BE1-B77B-657B820EE4CD}"/>
    <cellStyle name="20% - Accent2 7 2 5" xfId="9418" xr:uid="{69EB6E9A-703B-4F1C-89F1-E795A5034CA7}"/>
    <cellStyle name="20% - Accent2 7 20" xfId="9419" xr:uid="{E894C1AA-61B2-4458-9910-4DD9D1C2F886}"/>
    <cellStyle name="20% - Accent2 7 21" xfId="9420" xr:uid="{5C4B4D08-3340-456E-9908-C63FFB33CF13}"/>
    <cellStyle name="20% - Accent2 7 22" xfId="9421" xr:uid="{48A09314-867C-45C6-B549-42952AD026A5}"/>
    <cellStyle name="20% - Accent2 7 23" xfId="9422" xr:uid="{AEC3FF12-5E80-4875-83E6-9D85497BDBF7}"/>
    <cellStyle name="20% - Accent2 7 24" xfId="9423" xr:uid="{197B3ED8-CD9D-408E-BAA5-46D0D2471555}"/>
    <cellStyle name="20% - Accent2 7 25" xfId="9424" xr:uid="{7B635309-1AD9-4DEE-865F-D75DE5630DB4}"/>
    <cellStyle name="20% - Accent2 7 26" xfId="9425" xr:uid="{EB28E793-F9FC-4953-A2A9-07F2CFA94CBC}"/>
    <cellStyle name="20% - Accent2 7 27" xfId="9426" xr:uid="{841244A7-82FB-4C86-B2C8-932C70B14522}"/>
    <cellStyle name="20% - Accent2 7 28" xfId="9427" xr:uid="{60FF1BB9-570B-4E16-84C0-44A4AC98DBBF}"/>
    <cellStyle name="20% - Accent2 7 29" xfId="9428" xr:uid="{B40ED01C-46AE-49DC-8117-04680A023DA9}"/>
    <cellStyle name="20% - Accent2 7 3" xfId="174" xr:uid="{12F90CCA-B462-48D0-9703-EEF73AFF92FB}"/>
    <cellStyle name="20% - Accent2 7 3 2" xfId="9429" xr:uid="{BAC08872-2440-4B8C-BBA1-CF251F27C62C}"/>
    <cellStyle name="20% - Accent2 7 3 2 2" xfId="9430" xr:uid="{1C0E1A1E-EE73-4B26-B676-E9FD7D1D57C4}"/>
    <cellStyle name="20% - Accent2 7 3 2 2 2" xfId="9431" xr:uid="{59B5AEB6-F6AC-49AE-9F09-02799539D4CD}"/>
    <cellStyle name="20% - Accent2 7 3 2 3" xfId="9432" xr:uid="{3CC71E15-653C-4B79-AB43-9579E21F7386}"/>
    <cellStyle name="20% - Accent2 7 3 3" xfId="9433" xr:uid="{851CA4A7-3455-4042-B1CF-EE737CAA3AAF}"/>
    <cellStyle name="20% - Accent2 7 3 3 2" xfId="9434" xr:uid="{CC5C7584-D1BD-45B0-BE75-A38F9C79C2B6}"/>
    <cellStyle name="20% - Accent2 7 3 4" xfId="9435" xr:uid="{2742E72F-FC2B-4990-A45F-81C119754E12}"/>
    <cellStyle name="20% - Accent2 7 3 4 2" xfId="9436" xr:uid="{DC0F0613-21C6-439B-9A04-A3D008D66B4E}"/>
    <cellStyle name="20% - Accent2 7 3 5" xfId="9437" xr:uid="{28ED1408-5408-4AF4-8430-2471A8458050}"/>
    <cellStyle name="20% - Accent2 7 3 6" xfId="9438" xr:uid="{70AD804D-9FD6-4F9E-B902-F8156156219E}"/>
    <cellStyle name="20% - Accent2 7 4" xfId="9439" xr:uid="{5125C774-8AD7-495B-A2FA-D1FF42C8E3B3}"/>
    <cellStyle name="20% - Accent2 7 4 2" xfId="9440" xr:uid="{83140799-10CF-411F-8929-1AA3E7B8B286}"/>
    <cellStyle name="20% - Accent2 7 4 2 2" xfId="9441" xr:uid="{34F63377-9DEF-4A1B-9B07-207B12F70D83}"/>
    <cellStyle name="20% - Accent2 7 4 2 2 2" xfId="9442" xr:uid="{91203208-BBD8-47E7-97FB-207BA74946DF}"/>
    <cellStyle name="20% - Accent2 7 4 2 3" xfId="9443" xr:uid="{CB50EB82-C467-4E13-A627-82E8ACBFAFF1}"/>
    <cellStyle name="20% - Accent2 7 4 3" xfId="9444" xr:uid="{9725B21A-0E82-4F35-A031-0D7F901F27C2}"/>
    <cellStyle name="20% - Accent2 7 4 3 2" xfId="9445" xr:uid="{B9AB5730-7AA2-4CC5-960E-58AB7DB1560C}"/>
    <cellStyle name="20% - Accent2 7 4 4" xfId="9446" xr:uid="{80B037A0-CFAD-4407-9294-D237D1C6BA46}"/>
    <cellStyle name="20% - Accent2 7 4 4 2" xfId="9447" xr:uid="{4C9739D5-878A-466C-9A15-EB28639E1C43}"/>
    <cellStyle name="20% - Accent2 7 4 5" xfId="9448" xr:uid="{B6AE68EB-117C-4C60-8CC8-6A0B02A91012}"/>
    <cellStyle name="20% - Accent2 7 5" xfId="9449" xr:uid="{CCE88BF9-1E4A-4FD1-80AF-80255B708739}"/>
    <cellStyle name="20% - Accent2 7 5 2" xfId="9450" xr:uid="{9BE29D7D-8FEF-4171-895E-550FEFCD9837}"/>
    <cellStyle name="20% - Accent2 7 5 2 2" xfId="9451" xr:uid="{3B94876D-E50D-4155-87DB-223AC82F4A65}"/>
    <cellStyle name="20% - Accent2 7 5 2 2 2" xfId="9452" xr:uid="{AD72E46E-A596-4B27-8E1D-5A279473B46D}"/>
    <cellStyle name="20% - Accent2 7 5 2 3" xfId="9453" xr:uid="{1E8A88FE-AA13-4027-90AB-E94A39F96319}"/>
    <cellStyle name="20% - Accent2 7 5 3" xfId="9454" xr:uid="{4820B59E-1F15-4B44-A846-A019D5AB8726}"/>
    <cellStyle name="20% - Accent2 7 5 3 2" xfId="9455" xr:uid="{9F08F3F1-CF0E-447B-BF53-B0ADA5577E05}"/>
    <cellStyle name="20% - Accent2 7 5 4" xfId="9456" xr:uid="{0262D78F-1668-41F1-96EB-B079E441F525}"/>
    <cellStyle name="20% - Accent2 7 5 4 2" xfId="9457" xr:uid="{DCAC0BA4-BB34-40C3-BE05-B5E0358EDE60}"/>
    <cellStyle name="20% - Accent2 7 5 5" xfId="9458" xr:uid="{876FAE38-A478-48B9-8601-33E9B6267719}"/>
    <cellStyle name="20% - Accent2 7 6" xfId="9459" xr:uid="{D48FDC73-D2BA-4E04-8B3E-1811EFFFEB6F}"/>
    <cellStyle name="20% - Accent2 7 6 2" xfId="9460" xr:uid="{9B40D316-B003-44EC-AE4B-D9AEABEB5FF4}"/>
    <cellStyle name="20% - Accent2 7 6 2 2" xfId="9461" xr:uid="{E96C8939-7193-4D6E-85B8-8FA811930BE1}"/>
    <cellStyle name="20% - Accent2 7 6 2 2 2" xfId="9462" xr:uid="{C87499CC-2572-4417-9406-CB0DD7880AA7}"/>
    <cellStyle name="20% - Accent2 7 6 2 3" xfId="9463" xr:uid="{CF7570D1-D762-49A6-A5B5-25DA2D6E8595}"/>
    <cellStyle name="20% - Accent2 7 6 3" xfId="9464" xr:uid="{B99CB3FF-C202-48B5-9098-9ACBE3F82D68}"/>
    <cellStyle name="20% - Accent2 7 6 3 2" xfId="9465" xr:uid="{66A43C1E-F623-44B6-AB0C-945F47CBD982}"/>
    <cellStyle name="20% - Accent2 7 6 4" xfId="9466" xr:uid="{122242C6-4F71-4E44-9DF0-D2A4F72036ED}"/>
    <cellStyle name="20% - Accent2 7 6 4 2" xfId="9467" xr:uid="{1895F5FE-43F0-4793-BEF6-2E1D5E4602B3}"/>
    <cellStyle name="20% - Accent2 7 6 5" xfId="9468" xr:uid="{FA0B9672-2C26-40D5-8573-9282C9630DC5}"/>
    <cellStyle name="20% - Accent2 7 7" xfId="9469" xr:uid="{1799BD83-E945-4D33-9E10-393B1FA399C9}"/>
    <cellStyle name="20% - Accent2 7 7 2" xfId="9470" xr:uid="{A2E17226-F5B8-46D2-9AAE-74B641F2AAF4}"/>
    <cellStyle name="20% - Accent2 7 7 2 2" xfId="9471" xr:uid="{ED65C032-696F-4D2E-916A-9B4088372568}"/>
    <cellStyle name="20% - Accent2 7 7 2 2 2" xfId="9472" xr:uid="{6A4C4AD7-2D4F-41AC-B06C-F75817A4D453}"/>
    <cellStyle name="20% - Accent2 7 7 2 3" xfId="9473" xr:uid="{2D9F0887-F419-4FF2-B6A0-58CC96D8F27F}"/>
    <cellStyle name="20% - Accent2 7 7 3" xfId="9474" xr:uid="{CE24B7D9-7F5C-43C0-B80F-B235F5C83A67}"/>
    <cellStyle name="20% - Accent2 7 7 3 2" xfId="9475" xr:uid="{3649F0DD-2140-411F-9B83-8AF0C7033A2C}"/>
    <cellStyle name="20% - Accent2 7 7 4" xfId="9476" xr:uid="{B3F90243-9A2B-463E-A57B-A5C08D0580F5}"/>
    <cellStyle name="20% - Accent2 7 7 4 2" xfId="9477" xr:uid="{4A8A8321-192C-46CE-9F21-542C7CD62C74}"/>
    <cellStyle name="20% - Accent2 7 7 5" xfId="9478" xr:uid="{AF933CAF-0A0C-432E-81FB-C1CD69693315}"/>
    <cellStyle name="20% - Accent2 7 8" xfId="9479" xr:uid="{6570276E-47AB-4D7B-BF46-90C8DA8569A3}"/>
    <cellStyle name="20% - Accent2 7 8 2" xfId="9480" xr:uid="{9897B753-7D46-400F-99D2-91C7A6540E5D}"/>
    <cellStyle name="20% - Accent2 7 8 2 2" xfId="9481" xr:uid="{0E4F938E-A261-4A28-B312-8FA1D8113679}"/>
    <cellStyle name="20% - Accent2 7 8 2 2 2" xfId="9482" xr:uid="{72AC09CD-82B3-42AC-B13E-7259C8211B56}"/>
    <cellStyle name="20% - Accent2 7 8 2 3" xfId="9483" xr:uid="{5FB5FF03-0D35-4CB0-B9B7-DB9B95E8AE0F}"/>
    <cellStyle name="20% - Accent2 7 8 3" xfId="9484" xr:uid="{5457ABC1-CD42-4CAE-919F-4256C0E6BA02}"/>
    <cellStyle name="20% - Accent2 7 8 3 2" xfId="9485" xr:uid="{180C0F71-243B-4ED8-BC20-424881EBAEE0}"/>
    <cellStyle name="20% - Accent2 7 8 4" xfId="9486" xr:uid="{A91E489A-056E-4D5A-B965-FCAC5DE14AC4}"/>
    <cellStyle name="20% - Accent2 7 8 4 2" xfId="9487" xr:uid="{9F612A29-7C1C-45BF-BC3B-DCC38EB7AC8B}"/>
    <cellStyle name="20% - Accent2 7 8 5" xfId="9488" xr:uid="{4D8E62F5-1BA1-4525-887C-820C91A4F630}"/>
    <cellStyle name="20% - Accent2 7 9" xfId="9489" xr:uid="{40C5E8CD-5936-4429-A4F5-72D93AB20703}"/>
    <cellStyle name="20% - Accent2 7 9 2" xfId="9490" xr:uid="{9AF6E0E4-429E-4BA2-A8B1-AD5D65E8F90F}"/>
    <cellStyle name="20% - Accent2 7 9 2 2" xfId="9491" xr:uid="{E81C0903-FB17-4317-ABD2-569DD137C683}"/>
    <cellStyle name="20% - Accent2 7 9 2 2 2" xfId="9492" xr:uid="{AF711EA0-8ECB-41FF-ADC2-A8F6217243AB}"/>
    <cellStyle name="20% - Accent2 7 9 2 3" xfId="9493" xr:uid="{ED7DA652-BC14-4D38-BE3E-5D80E11F4471}"/>
    <cellStyle name="20% - Accent2 7 9 3" xfId="9494" xr:uid="{71EE25A4-C1CF-4F62-ADA4-F5B074E72DE2}"/>
    <cellStyle name="20% - Accent2 7 9 3 2" xfId="9495" xr:uid="{E9AFB2E8-C1A9-47A6-BB88-7F06BCA03074}"/>
    <cellStyle name="20% - Accent2 7 9 4" xfId="9496" xr:uid="{C7045D4F-B564-46DC-99ED-613C4A2F756C}"/>
    <cellStyle name="20% - Accent2 7 9 4 2" xfId="9497" xr:uid="{DC868881-6A76-4E8D-BD89-34A08A4442A2}"/>
    <cellStyle name="20% - Accent2 7 9 5" xfId="9498" xr:uid="{8B1347FE-9D32-405C-AB6E-796BF3AFCB67}"/>
    <cellStyle name="20% - Accent2 8" xfId="175" xr:uid="{C159CA59-EA39-44FA-BD1F-41BD498F7B12}"/>
    <cellStyle name="20% - Accent2 8 10" xfId="9499" xr:uid="{651F0296-A508-40AC-B0D9-F5C3E5F52E4C}"/>
    <cellStyle name="20% - Accent2 8 10 2" xfId="9500" xr:uid="{31E33A2B-30B0-4106-8ADF-91A4ADE42C8B}"/>
    <cellStyle name="20% - Accent2 8 10 2 2" xfId="9501" xr:uid="{6A49A86A-1FC8-4B1B-93B9-D32109A9D9DC}"/>
    <cellStyle name="20% - Accent2 8 10 2 2 2" xfId="9502" xr:uid="{73D9FA00-94AC-4881-AE07-9F1778AE2C00}"/>
    <cellStyle name="20% - Accent2 8 10 2 3" xfId="9503" xr:uid="{FD64850D-4CA5-40FC-98B7-F3F3F53ED45E}"/>
    <cellStyle name="20% - Accent2 8 10 3" xfId="9504" xr:uid="{029E6B4B-2CF9-4655-92A7-6C007D83DD17}"/>
    <cellStyle name="20% - Accent2 8 10 3 2" xfId="9505" xr:uid="{6FBF8C33-4833-49B8-BD1D-572EA037077C}"/>
    <cellStyle name="20% - Accent2 8 10 4" xfId="9506" xr:uid="{233545E7-B923-4589-B3BA-86014F8243EA}"/>
    <cellStyle name="20% - Accent2 8 10 4 2" xfId="9507" xr:uid="{8DD41DC1-6FF2-43ED-A1E2-9687DE229EE7}"/>
    <cellStyle name="20% - Accent2 8 10 5" xfId="9508" xr:uid="{896B93F4-C42A-40C8-A898-48BE63A86A62}"/>
    <cellStyle name="20% - Accent2 8 11" xfId="9509" xr:uid="{66096D19-9020-4EEA-AF6B-ED82B61468E7}"/>
    <cellStyle name="20% - Accent2 8 11 2" xfId="9510" xr:uid="{F52E7D68-18DB-4EA0-97F9-0821C44149DD}"/>
    <cellStyle name="20% - Accent2 8 11 2 2" xfId="9511" xr:uid="{1851A205-77CC-4695-BE46-8C4AD497EF41}"/>
    <cellStyle name="20% - Accent2 8 11 2 2 2" xfId="9512" xr:uid="{DE072675-691C-4539-9585-72843368C4C1}"/>
    <cellStyle name="20% - Accent2 8 11 2 3" xfId="9513" xr:uid="{097DF786-4CAB-4DBF-A9B5-7EFF86ECF28C}"/>
    <cellStyle name="20% - Accent2 8 11 3" xfId="9514" xr:uid="{D2A60145-109F-48ED-AFCB-C5A3B1C07B62}"/>
    <cellStyle name="20% - Accent2 8 11 3 2" xfId="9515" xr:uid="{C8E32510-E2CA-49E7-9C4F-81865CEB5D34}"/>
    <cellStyle name="20% - Accent2 8 11 4" xfId="9516" xr:uid="{F0AAD8BD-7E6C-46A3-8D86-29EBAF611221}"/>
    <cellStyle name="20% - Accent2 8 11 4 2" xfId="9517" xr:uid="{8B9F7264-3D38-4BA0-B32F-B39C108B68F0}"/>
    <cellStyle name="20% - Accent2 8 11 5" xfId="9518" xr:uid="{55C1A3BA-107C-427D-97E4-001672062B7A}"/>
    <cellStyle name="20% - Accent2 8 12" xfId="9519" xr:uid="{0E38DB1A-F6A0-4D58-9B37-CFF07D021666}"/>
    <cellStyle name="20% - Accent2 8 12 2" xfId="9520" xr:uid="{B40F2D89-CB84-4856-BACC-8517736BC37E}"/>
    <cellStyle name="20% - Accent2 8 12 2 2" xfId="9521" xr:uid="{240A9C4F-915F-4E1C-A782-4193F897E137}"/>
    <cellStyle name="20% - Accent2 8 12 2 2 2" xfId="9522" xr:uid="{C0E38332-E963-402F-BAD9-766A02B39C3C}"/>
    <cellStyle name="20% - Accent2 8 12 2 3" xfId="9523" xr:uid="{87562B32-DC44-48D0-87BB-C07F621F54F4}"/>
    <cellStyle name="20% - Accent2 8 12 3" xfId="9524" xr:uid="{82D4F595-1083-46AA-BEF7-FAD82F03EC92}"/>
    <cellStyle name="20% - Accent2 8 12 3 2" xfId="9525" xr:uid="{A8BCC34B-230A-44D8-8CD8-14228FC74E03}"/>
    <cellStyle name="20% - Accent2 8 12 4" xfId="9526" xr:uid="{D11A8A79-2934-4482-B980-A373206C6D3D}"/>
    <cellStyle name="20% - Accent2 8 12 4 2" xfId="9527" xr:uid="{F6615F25-FBE0-4450-A2F8-6FA8FE2DF104}"/>
    <cellStyle name="20% - Accent2 8 12 5" xfId="9528" xr:uid="{81DFB7D1-5E4E-4C3D-861A-AD310B8EB766}"/>
    <cellStyle name="20% - Accent2 8 13" xfId="9529" xr:uid="{61247B57-34E5-47AC-9BF0-FEDF733DBB93}"/>
    <cellStyle name="20% - Accent2 8 13 2" xfId="9530" xr:uid="{6967287E-666D-48AC-AFFF-6299C09F00B5}"/>
    <cellStyle name="20% - Accent2 8 13 2 2" xfId="9531" xr:uid="{8D44C615-3494-4812-9B47-F3A2FE15C639}"/>
    <cellStyle name="20% - Accent2 8 13 2 2 2" xfId="9532" xr:uid="{2279AA6C-F4FF-4E88-B3A9-B2755B7573A2}"/>
    <cellStyle name="20% - Accent2 8 13 2 3" xfId="9533" xr:uid="{CA0CF250-28BF-4A4C-AE7A-F47A3955D3DD}"/>
    <cellStyle name="20% - Accent2 8 13 3" xfId="9534" xr:uid="{92BE9A49-1EAA-4866-8CFE-95E5B169B919}"/>
    <cellStyle name="20% - Accent2 8 13 3 2" xfId="9535" xr:uid="{4591B61E-9544-4FC3-A579-A0FABE43DCAE}"/>
    <cellStyle name="20% - Accent2 8 13 4" xfId="9536" xr:uid="{3A56D23E-43A0-49A7-BA15-67CF6FE079DE}"/>
    <cellStyle name="20% - Accent2 8 13 4 2" xfId="9537" xr:uid="{C89D8DD2-CF92-462B-B0E3-665110AF7E9D}"/>
    <cellStyle name="20% - Accent2 8 13 5" xfId="9538" xr:uid="{FC4B23E7-3C47-42D9-BFBB-E0C3A31437AD}"/>
    <cellStyle name="20% - Accent2 8 14" xfId="9539" xr:uid="{DB861AD1-F7C9-4536-A545-F8C3E9F952DA}"/>
    <cellStyle name="20% - Accent2 8 14 2" xfId="9540" xr:uid="{464054A0-F349-4A2E-8CB8-79B1EEF36661}"/>
    <cellStyle name="20% - Accent2 8 14 2 2" xfId="9541" xr:uid="{D539839D-3C2D-4B10-B129-323D0D51710B}"/>
    <cellStyle name="20% - Accent2 8 14 2 2 2" xfId="9542" xr:uid="{FA7E8322-B5AC-479F-A427-5458EE7FC6E1}"/>
    <cellStyle name="20% - Accent2 8 14 2 3" xfId="9543" xr:uid="{2CB8AE32-4133-438D-AD31-28F774693BA0}"/>
    <cellStyle name="20% - Accent2 8 14 3" xfId="9544" xr:uid="{449D9C0B-497D-4A75-854B-180B7FA6070E}"/>
    <cellStyle name="20% - Accent2 8 14 3 2" xfId="9545" xr:uid="{0047BCBF-5D93-4394-9A7C-26229CA5DB64}"/>
    <cellStyle name="20% - Accent2 8 14 4" xfId="9546" xr:uid="{7879AED7-1EDD-4C54-8415-113C7A8E771F}"/>
    <cellStyle name="20% - Accent2 8 14 4 2" xfId="9547" xr:uid="{BCF24188-0DD5-454C-B369-51B9C8106EAA}"/>
    <cellStyle name="20% - Accent2 8 14 5" xfId="9548" xr:uid="{D186C8F0-4E12-4C68-A17C-2373572CF774}"/>
    <cellStyle name="20% - Accent2 8 15" xfId="9549" xr:uid="{D1EB4B82-ED75-4B2F-A581-0EAA2775B001}"/>
    <cellStyle name="20% - Accent2 8 15 2" xfId="9550" xr:uid="{78CA2C16-7C05-4E85-8003-AD181D032729}"/>
    <cellStyle name="20% - Accent2 8 15 2 2" xfId="9551" xr:uid="{C83428AE-2C4C-44C8-AD57-42DEE90BA6A5}"/>
    <cellStyle name="20% - Accent2 8 15 2 2 2" xfId="9552" xr:uid="{1EA89359-A13A-4981-8597-2C003670F92E}"/>
    <cellStyle name="20% - Accent2 8 15 2 3" xfId="9553" xr:uid="{8A4D9252-8520-4896-8326-8663C1E6EC32}"/>
    <cellStyle name="20% - Accent2 8 15 3" xfId="9554" xr:uid="{CEA271E5-EBE7-4455-982B-21C8F3E94427}"/>
    <cellStyle name="20% - Accent2 8 15 3 2" xfId="9555" xr:uid="{9F9AEC3F-745A-491D-8D7B-356E99A5793F}"/>
    <cellStyle name="20% - Accent2 8 15 4" xfId="9556" xr:uid="{F0EC70FE-1DDD-4CBC-8471-53C3404F5D58}"/>
    <cellStyle name="20% - Accent2 8 15 4 2" xfId="9557" xr:uid="{C628EF2B-B7EF-4062-B510-3BD7266FABA4}"/>
    <cellStyle name="20% - Accent2 8 15 5" xfId="9558" xr:uid="{BC3EB08F-5E0A-4BED-8983-5DDC6D213EAF}"/>
    <cellStyle name="20% - Accent2 8 16" xfId="9559" xr:uid="{EBBB3353-D275-467B-BC34-A059B6BAC513}"/>
    <cellStyle name="20% - Accent2 8 16 2" xfId="9560" xr:uid="{297F3C76-4404-4869-8C0E-D917D811E66E}"/>
    <cellStyle name="20% - Accent2 8 16 2 2" xfId="9561" xr:uid="{A6E9EB49-7C82-42E0-A1DF-D2065C0CD26C}"/>
    <cellStyle name="20% - Accent2 8 16 3" xfId="9562" xr:uid="{1A891A18-FB77-4056-B3E9-1576E2D45BDB}"/>
    <cellStyle name="20% - Accent2 8 17" xfId="9563" xr:uid="{1E8947AD-416D-4382-9919-340269EEB6FE}"/>
    <cellStyle name="20% - Accent2 8 17 2" xfId="9564" xr:uid="{60A00759-5A05-445F-ACDD-C49169F484A4}"/>
    <cellStyle name="20% - Accent2 8 18" xfId="9565" xr:uid="{9C47AAE3-358E-48BF-AFCE-9BF5B83F598F}"/>
    <cellStyle name="20% - Accent2 8 18 2" xfId="9566" xr:uid="{9B19E560-8747-4B8C-AB50-E5B236FFC0F0}"/>
    <cellStyle name="20% - Accent2 8 19" xfId="9567" xr:uid="{A151A841-24EF-4F48-B61D-8A5CCBE8E1F2}"/>
    <cellStyle name="20% - Accent2 8 2" xfId="176" xr:uid="{A4A126B8-192F-4360-94C4-047F84357366}"/>
    <cellStyle name="20% - Accent2 8 2 2" xfId="177" xr:uid="{D8D8547D-E847-453D-ABA8-C0A618EE8FE1}"/>
    <cellStyle name="20% - Accent2 8 2 2 2" xfId="9568" xr:uid="{BCB58EE7-4D2F-4199-9DC3-6709050AEC4C}"/>
    <cellStyle name="20% - Accent2 8 2 2 2 2" xfId="9569" xr:uid="{515B9913-F7E7-4E11-9D60-ED08ACF42529}"/>
    <cellStyle name="20% - Accent2 8 2 2 3" xfId="9570" xr:uid="{6D69EF75-F1BC-4724-98F9-7C1F4688393F}"/>
    <cellStyle name="20% - Accent2 8 2 2 4" xfId="9571" xr:uid="{B70F060E-16C1-4729-8B86-0A62C9DA2B8E}"/>
    <cellStyle name="20% - Accent2 8 2 3" xfId="9572" xr:uid="{0F35BCFE-4C7B-42C6-BDC4-DF9AC1887350}"/>
    <cellStyle name="20% - Accent2 8 2 3 2" xfId="9573" xr:uid="{C29321E0-7157-4D8A-80EC-86E9152F0343}"/>
    <cellStyle name="20% - Accent2 8 2 4" xfId="9574" xr:uid="{D8017E7D-140F-4B71-AD66-CC99C6BD6559}"/>
    <cellStyle name="20% - Accent2 8 2 4 2" xfId="9575" xr:uid="{A1FECC88-167C-4BDC-892E-9A87E5D06248}"/>
    <cellStyle name="20% - Accent2 8 2 5" xfId="9576" xr:uid="{1C7D2727-3CC5-4504-80E3-E42DD150F4C6}"/>
    <cellStyle name="20% - Accent2 8 20" xfId="9577" xr:uid="{DCF731C3-420F-4D74-8595-C4C3F58FF84C}"/>
    <cellStyle name="20% - Accent2 8 21" xfId="9578" xr:uid="{3FE9EE0F-7325-499B-9F09-397EF6767686}"/>
    <cellStyle name="20% - Accent2 8 22" xfId="9579" xr:uid="{B55AB263-3F63-416D-B5E8-B5D444FF4E5C}"/>
    <cellStyle name="20% - Accent2 8 23" xfId="9580" xr:uid="{E57DDAE0-00F7-42D6-9F79-B3F25103B63B}"/>
    <cellStyle name="20% - Accent2 8 24" xfId="9581" xr:uid="{56AFB111-5CF2-4C4E-AAC1-BC899DFD9F24}"/>
    <cellStyle name="20% - Accent2 8 25" xfId="9582" xr:uid="{DE2B9C45-7AE4-40A2-A3D5-D512E559479B}"/>
    <cellStyle name="20% - Accent2 8 26" xfId="9583" xr:uid="{B84425BF-E63E-425D-8324-990FDA422F34}"/>
    <cellStyle name="20% - Accent2 8 27" xfId="9584" xr:uid="{EE5E79D0-D518-41A3-BE3D-A3AACA05C402}"/>
    <cellStyle name="20% - Accent2 8 28" xfId="9585" xr:uid="{A9A83F9D-1B6F-4384-B1EC-BEF7CD00B079}"/>
    <cellStyle name="20% - Accent2 8 29" xfId="9586" xr:uid="{3444AEEC-5A52-45DA-A086-74FB2C619D4A}"/>
    <cellStyle name="20% - Accent2 8 3" xfId="178" xr:uid="{9EB00764-31F7-4122-94A7-3E98241DCDEE}"/>
    <cellStyle name="20% - Accent2 8 3 2" xfId="9587" xr:uid="{938AA6F4-0557-469D-BBFE-2CA3EC5BE5EF}"/>
    <cellStyle name="20% - Accent2 8 3 2 2" xfId="9588" xr:uid="{F04F61E4-1959-47D0-B818-3D9C56F340DC}"/>
    <cellStyle name="20% - Accent2 8 3 2 2 2" xfId="9589" xr:uid="{9BC8634F-820D-4914-8E1C-CEFECE0BD60A}"/>
    <cellStyle name="20% - Accent2 8 3 2 3" xfId="9590" xr:uid="{9CAA11D4-15CC-47D0-A29A-1BB608F75100}"/>
    <cellStyle name="20% - Accent2 8 3 3" xfId="9591" xr:uid="{8303612D-208B-4492-9814-01371178E66D}"/>
    <cellStyle name="20% - Accent2 8 3 3 2" xfId="9592" xr:uid="{8F71DEFC-3B8F-48FF-9E32-CF1D1E8261E3}"/>
    <cellStyle name="20% - Accent2 8 3 4" xfId="9593" xr:uid="{947F067F-8484-4733-8B93-D5F921145010}"/>
    <cellStyle name="20% - Accent2 8 3 4 2" xfId="9594" xr:uid="{8B06EAF5-5170-48EC-8794-03A0BB8862FA}"/>
    <cellStyle name="20% - Accent2 8 3 5" xfId="9595" xr:uid="{B8544336-D69B-4B53-97B0-FEDAB66DD3E8}"/>
    <cellStyle name="20% - Accent2 8 3 6" xfId="9596" xr:uid="{A0111204-3EAA-4868-96F5-BE2FEBE506F4}"/>
    <cellStyle name="20% - Accent2 8 4" xfId="9597" xr:uid="{C8EF959F-A259-43AD-95FC-04F869B84CF3}"/>
    <cellStyle name="20% - Accent2 8 4 2" xfId="9598" xr:uid="{7B13C05B-E109-4CEE-90B2-8F88C40249D7}"/>
    <cellStyle name="20% - Accent2 8 4 2 2" xfId="9599" xr:uid="{B7171B4E-CBE4-4037-A423-8020598497C6}"/>
    <cellStyle name="20% - Accent2 8 4 2 2 2" xfId="9600" xr:uid="{E0BE6BF2-4AA8-4E85-B226-94205C79C0B1}"/>
    <cellStyle name="20% - Accent2 8 4 2 3" xfId="9601" xr:uid="{5E985A2A-2AD8-4834-8F73-F687B6C50427}"/>
    <cellStyle name="20% - Accent2 8 4 3" xfId="9602" xr:uid="{95B4BA91-0433-4E0B-ACB3-8BFCAD33DC45}"/>
    <cellStyle name="20% - Accent2 8 4 3 2" xfId="9603" xr:uid="{4FB9AD44-DCCD-428E-A91A-BFBE84986BB7}"/>
    <cellStyle name="20% - Accent2 8 4 4" xfId="9604" xr:uid="{D36D12A7-3FC8-4BA7-827B-714F32D44F85}"/>
    <cellStyle name="20% - Accent2 8 4 4 2" xfId="9605" xr:uid="{F30E9BED-744D-4E36-895E-6D642F635155}"/>
    <cellStyle name="20% - Accent2 8 4 5" xfId="9606" xr:uid="{63FA7E5D-71FC-427F-B9C0-28B330B0C06F}"/>
    <cellStyle name="20% - Accent2 8 5" xfId="9607" xr:uid="{2E62E866-324C-450F-AD52-E7777CE88AE9}"/>
    <cellStyle name="20% - Accent2 8 5 2" xfId="9608" xr:uid="{9171C956-5CA1-4D81-8947-7B4E6CA9BD2C}"/>
    <cellStyle name="20% - Accent2 8 5 2 2" xfId="9609" xr:uid="{07A9E068-4632-4B22-B7E3-356DF60EACFB}"/>
    <cellStyle name="20% - Accent2 8 5 2 2 2" xfId="9610" xr:uid="{0EFD9117-2480-4E0F-8353-060624CCFEAC}"/>
    <cellStyle name="20% - Accent2 8 5 2 3" xfId="9611" xr:uid="{4B54E8C9-461F-45CB-8F9A-204239FE1316}"/>
    <cellStyle name="20% - Accent2 8 5 3" xfId="9612" xr:uid="{EBD8740F-7E6A-4A46-9571-AFA32BCE7987}"/>
    <cellStyle name="20% - Accent2 8 5 3 2" xfId="9613" xr:uid="{4C665B7F-EFC2-4D65-9329-D18F039C9E4B}"/>
    <cellStyle name="20% - Accent2 8 5 4" xfId="9614" xr:uid="{CDE61A66-841C-4E68-9701-B66FB07DA751}"/>
    <cellStyle name="20% - Accent2 8 5 4 2" xfId="9615" xr:uid="{46BA328A-FABA-47CA-A5AD-B5C2B91E722D}"/>
    <cellStyle name="20% - Accent2 8 5 5" xfId="9616" xr:uid="{9F0FE0B2-3763-48D4-B509-B090D0A2A71A}"/>
    <cellStyle name="20% - Accent2 8 6" xfId="9617" xr:uid="{87ADABB9-F9FB-42C0-967D-376D01175D5E}"/>
    <cellStyle name="20% - Accent2 8 6 2" xfId="9618" xr:uid="{DF2C53A7-DDE8-43D4-9C9B-21A53C694019}"/>
    <cellStyle name="20% - Accent2 8 6 2 2" xfId="9619" xr:uid="{1FAEEE1C-FD29-415C-B26C-6E53D22CB537}"/>
    <cellStyle name="20% - Accent2 8 6 2 2 2" xfId="9620" xr:uid="{5501A7AF-6FCE-467C-A814-68F8AF5B6747}"/>
    <cellStyle name="20% - Accent2 8 6 2 3" xfId="9621" xr:uid="{8B41C58E-B8EB-4AAF-AAF9-D76DB80BEB70}"/>
    <cellStyle name="20% - Accent2 8 6 3" xfId="9622" xr:uid="{42ED55C4-5C65-4744-8264-7F437799B457}"/>
    <cellStyle name="20% - Accent2 8 6 3 2" xfId="9623" xr:uid="{80D70048-B0A8-4AFA-B415-ED068E259220}"/>
    <cellStyle name="20% - Accent2 8 6 4" xfId="9624" xr:uid="{946D9911-A90C-4B3E-833D-D3ECC28C055B}"/>
    <cellStyle name="20% - Accent2 8 6 4 2" xfId="9625" xr:uid="{F2A1D9B2-8746-4FA1-BE5C-661381AD4891}"/>
    <cellStyle name="20% - Accent2 8 6 5" xfId="9626" xr:uid="{F62A9A6B-A73A-433D-B327-C95D488E7B47}"/>
    <cellStyle name="20% - Accent2 8 7" xfId="9627" xr:uid="{5709CD75-5F35-4103-A443-FFD1B52594BC}"/>
    <cellStyle name="20% - Accent2 8 7 2" xfId="9628" xr:uid="{C0604790-C3E4-44D9-83B7-84C8E735EA10}"/>
    <cellStyle name="20% - Accent2 8 7 2 2" xfId="9629" xr:uid="{A3FE2186-E1B8-42FF-B2F1-438DA9B7DF4D}"/>
    <cellStyle name="20% - Accent2 8 7 2 2 2" xfId="9630" xr:uid="{74B3091B-C56B-475F-9806-95E9C9EF8A66}"/>
    <cellStyle name="20% - Accent2 8 7 2 3" xfId="9631" xr:uid="{ABE5FEE1-3201-466F-83E6-D3A733FA20A5}"/>
    <cellStyle name="20% - Accent2 8 7 3" xfId="9632" xr:uid="{3FC5ED56-CB38-4A33-9E97-206F4C586888}"/>
    <cellStyle name="20% - Accent2 8 7 3 2" xfId="9633" xr:uid="{605BC34B-295C-425F-8EAE-54CCA2E83BD6}"/>
    <cellStyle name="20% - Accent2 8 7 4" xfId="9634" xr:uid="{41B39D78-CAE4-49ED-B2F9-A273ED63D867}"/>
    <cellStyle name="20% - Accent2 8 7 4 2" xfId="9635" xr:uid="{411B427A-B5F3-451A-95D5-9D210117A7A8}"/>
    <cellStyle name="20% - Accent2 8 7 5" xfId="9636" xr:uid="{D5E30D64-93BF-405D-9326-7F646DB1CF95}"/>
    <cellStyle name="20% - Accent2 8 8" xfId="9637" xr:uid="{442B9B6A-C629-4A43-8754-B5B12A9909E1}"/>
    <cellStyle name="20% - Accent2 8 8 2" xfId="9638" xr:uid="{399A485D-2B45-4F21-B5CF-93473CAB02A7}"/>
    <cellStyle name="20% - Accent2 8 8 2 2" xfId="9639" xr:uid="{5B402B37-FD24-4B8B-B02C-5F20F4CF764D}"/>
    <cellStyle name="20% - Accent2 8 8 2 2 2" xfId="9640" xr:uid="{0106BA8E-249E-44CD-8245-D49FA0950054}"/>
    <cellStyle name="20% - Accent2 8 8 2 3" xfId="9641" xr:uid="{DFD904F5-EACD-4CE0-9EEB-290E3FF34470}"/>
    <cellStyle name="20% - Accent2 8 8 3" xfId="9642" xr:uid="{16FF807C-2C3C-45E3-81D9-8BED47A830BD}"/>
    <cellStyle name="20% - Accent2 8 8 3 2" xfId="9643" xr:uid="{50F53FEC-73D9-43B3-98D8-C464358E6B17}"/>
    <cellStyle name="20% - Accent2 8 8 4" xfId="9644" xr:uid="{B87883CA-3995-417C-A190-BFF52586619C}"/>
    <cellStyle name="20% - Accent2 8 8 4 2" xfId="9645" xr:uid="{54218AE3-3913-4B48-B2B1-279B3C8EDD28}"/>
    <cellStyle name="20% - Accent2 8 8 5" xfId="9646" xr:uid="{89E1614B-F62E-422F-B83A-F26740EBD402}"/>
    <cellStyle name="20% - Accent2 8 9" xfId="9647" xr:uid="{E471F7A6-DDD7-44D8-9E42-96D123822960}"/>
    <cellStyle name="20% - Accent2 8 9 2" xfId="9648" xr:uid="{B0833EE1-AD9B-48B9-8696-608B818727E5}"/>
    <cellStyle name="20% - Accent2 8 9 2 2" xfId="9649" xr:uid="{233C043B-4CEB-49D9-9D3C-2C56BBD5EE30}"/>
    <cellStyle name="20% - Accent2 8 9 2 2 2" xfId="9650" xr:uid="{F9B5C81F-A75C-4B33-9BD8-C5F80B289498}"/>
    <cellStyle name="20% - Accent2 8 9 2 3" xfId="9651" xr:uid="{0737D634-E49E-4569-8F95-BB82DA0ABB3F}"/>
    <cellStyle name="20% - Accent2 8 9 3" xfId="9652" xr:uid="{358F495A-B1E1-4A1B-BBF0-69A599612A90}"/>
    <cellStyle name="20% - Accent2 8 9 3 2" xfId="9653" xr:uid="{28595775-C045-4735-B9A1-E79F1BE97A6E}"/>
    <cellStyle name="20% - Accent2 8 9 4" xfId="9654" xr:uid="{3EB157E5-F438-4451-A7F4-C5D329403A0B}"/>
    <cellStyle name="20% - Accent2 8 9 4 2" xfId="9655" xr:uid="{7FDF0A1B-B596-4030-86D6-EE338B0F5FA2}"/>
    <cellStyle name="20% - Accent2 8 9 5" xfId="9656" xr:uid="{941D2923-4A4B-4841-96CA-AB6B2BFA7D93}"/>
    <cellStyle name="20% - Accent2 9" xfId="179" xr:uid="{ECDD0B2D-27F2-455C-9B59-126A07C60FFF}"/>
    <cellStyle name="20% - Accent2 9 10" xfId="9657" xr:uid="{48F136EF-D67B-41BD-A8B0-9719AEFD9C70}"/>
    <cellStyle name="20% - Accent2 9 10 2" xfId="9658" xr:uid="{2FFB2383-5294-4B2A-9B25-CC26214CA603}"/>
    <cellStyle name="20% - Accent2 9 10 2 2" xfId="9659" xr:uid="{EC3D34F7-E921-4091-951D-79C6DFC69798}"/>
    <cellStyle name="20% - Accent2 9 10 2 2 2" xfId="9660" xr:uid="{4E8D81D7-7580-47E2-BB18-0B4C148118D6}"/>
    <cellStyle name="20% - Accent2 9 10 2 3" xfId="9661" xr:uid="{C1474F8F-F97A-4659-8A7C-ABF1B7BC1EC4}"/>
    <cellStyle name="20% - Accent2 9 10 3" xfId="9662" xr:uid="{057F2709-7F57-452B-9F63-98AA929E0CFD}"/>
    <cellStyle name="20% - Accent2 9 10 3 2" xfId="9663" xr:uid="{24DC7366-E692-4A8A-A2D9-88450A650B70}"/>
    <cellStyle name="20% - Accent2 9 10 4" xfId="9664" xr:uid="{BAC09110-14B4-4A9C-A898-FEA0054178A0}"/>
    <cellStyle name="20% - Accent2 9 10 4 2" xfId="9665" xr:uid="{FA6E901B-1DAC-4334-A87D-6893154CA548}"/>
    <cellStyle name="20% - Accent2 9 10 5" xfId="9666" xr:uid="{BDCA05BD-DCB5-4F82-BD1A-DA2674C289CD}"/>
    <cellStyle name="20% - Accent2 9 11" xfId="9667" xr:uid="{76C7E2EC-F434-4771-AA69-F4A053B03EA5}"/>
    <cellStyle name="20% - Accent2 9 11 2" xfId="9668" xr:uid="{FECFEE04-608A-49D3-B34B-3D494CEE2025}"/>
    <cellStyle name="20% - Accent2 9 11 2 2" xfId="9669" xr:uid="{AA1D3C69-5840-4319-A947-EDB3A224A0F4}"/>
    <cellStyle name="20% - Accent2 9 11 2 2 2" xfId="9670" xr:uid="{452C8F9D-C47F-4A15-AE43-ECE52543BC04}"/>
    <cellStyle name="20% - Accent2 9 11 2 3" xfId="9671" xr:uid="{7A903336-E130-46F8-B1BD-4B41ADF3ADE8}"/>
    <cellStyle name="20% - Accent2 9 11 3" xfId="9672" xr:uid="{C1E25EA4-629F-4275-BE11-0645A189086C}"/>
    <cellStyle name="20% - Accent2 9 11 3 2" xfId="9673" xr:uid="{4F3457E8-6B44-4390-8226-52D56BC37EE2}"/>
    <cellStyle name="20% - Accent2 9 11 4" xfId="9674" xr:uid="{9CBE5728-C2F0-474D-9A89-25AA0A334BA9}"/>
    <cellStyle name="20% - Accent2 9 11 4 2" xfId="9675" xr:uid="{97B8F75D-7948-4ACF-ABCA-72EC7713FAA5}"/>
    <cellStyle name="20% - Accent2 9 11 5" xfId="9676" xr:uid="{53F1BCFC-021B-4904-A394-C7AA0E745E7B}"/>
    <cellStyle name="20% - Accent2 9 12" xfId="9677" xr:uid="{A6F4A15C-3234-49EA-9B8A-77F387BF53BB}"/>
    <cellStyle name="20% - Accent2 9 12 2" xfId="9678" xr:uid="{75CE8411-135C-42FB-8BA6-245BDD07E8A0}"/>
    <cellStyle name="20% - Accent2 9 12 2 2" xfId="9679" xr:uid="{95729A74-0C1E-47C4-AE9B-CD46594F122E}"/>
    <cellStyle name="20% - Accent2 9 12 2 2 2" xfId="9680" xr:uid="{6E086D38-0733-44EA-8C92-169137AAE401}"/>
    <cellStyle name="20% - Accent2 9 12 2 3" xfId="9681" xr:uid="{2BD2E2FC-6084-4DDB-BECE-AECBA0910573}"/>
    <cellStyle name="20% - Accent2 9 12 3" xfId="9682" xr:uid="{FBF1134E-8A2B-4EAD-8D46-C4855D62DF2D}"/>
    <cellStyle name="20% - Accent2 9 12 3 2" xfId="9683" xr:uid="{DFB05E7E-2F15-4385-9735-022E68706B0F}"/>
    <cellStyle name="20% - Accent2 9 12 4" xfId="9684" xr:uid="{A320A949-F18C-4F07-A07D-194E26E63840}"/>
    <cellStyle name="20% - Accent2 9 12 4 2" xfId="9685" xr:uid="{779C01DC-4125-4694-B2B2-56C138B36152}"/>
    <cellStyle name="20% - Accent2 9 12 5" xfId="9686" xr:uid="{D8AA1CBC-2616-4A51-A862-2A64C057194A}"/>
    <cellStyle name="20% - Accent2 9 13" xfId="9687" xr:uid="{2D5918D1-569C-4780-A30F-CBF14956C6CA}"/>
    <cellStyle name="20% - Accent2 9 13 2" xfId="9688" xr:uid="{AA54792E-6071-4D22-86C0-9020B1D46A8E}"/>
    <cellStyle name="20% - Accent2 9 13 2 2" xfId="9689" xr:uid="{90BBEF5C-8E6F-4CD5-9B97-3C9FCAE7F6ED}"/>
    <cellStyle name="20% - Accent2 9 13 2 2 2" xfId="9690" xr:uid="{5B0E8FB4-7CA4-4F46-AC9F-BE152AE9A0D4}"/>
    <cellStyle name="20% - Accent2 9 13 2 3" xfId="9691" xr:uid="{74B3F777-3AFE-4713-BB5C-423334261E42}"/>
    <cellStyle name="20% - Accent2 9 13 3" xfId="9692" xr:uid="{63B04318-1826-4FE3-A99F-1B485B6B1AB7}"/>
    <cellStyle name="20% - Accent2 9 13 3 2" xfId="9693" xr:uid="{9ED247CE-A1A2-4F00-8CEB-E22824384C9B}"/>
    <cellStyle name="20% - Accent2 9 13 4" xfId="9694" xr:uid="{DDA72B79-B63A-4B0B-82E7-4BD68A44D924}"/>
    <cellStyle name="20% - Accent2 9 13 4 2" xfId="9695" xr:uid="{0D3566E2-CF03-470C-8104-7D8DF334D984}"/>
    <cellStyle name="20% - Accent2 9 13 5" xfId="9696" xr:uid="{D2EBE01B-9EFB-46A8-B3D2-F7DD1EFE6A8F}"/>
    <cellStyle name="20% - Accent2 9 14" xfId="9697" xr:uid="{7599561A-22C2-4AA8-8E97-90B2B09FB1CF}"/>
    <cellStyle name="20% - Accent2 9 14 2" xfId="9698" xr:uid="{A43F34A5-4B84-4FCD-B0D3-66C630E16CC2}"/>
    <cellStyle name="20% - Accent2 9 14 2 2" xfId="9699" xr:uid="{9D826143-FE97-457D-9FAB-3FC870668299}"/>
    <cellStyle name="20% - Accent2 9 14 2 2 2" xfId="9700" xr:uid="{C16D33D5-C2AE-4609-BF22-84BFD35A8A87}"/>
    <cellStyle name="20% - Accent2 9 14 2 3" xfId="9701" xr:uid="{C4EC8458-8F63-4C44-8D06-6DA9DDC89487}"/>
    <cellStyle name="20% - Accent2 9 14 3" xfId="9702" xr:uid="{9D5B29E1-8745-46E3-8529-BEA3AC96BD24}"/>
    <cellStyle name="20% - Accent2 9 14 3 2" xfId="9703" xr:uid="{3FDCE1AA-F075-486D-9E78-4B592C886954}"/>
    <cellStyle name="20% - Accent2 9 14 4" xfId="9704" xr:uid="{F1E3DDA2-8809-4375-8C38-3FD34326DC0F}"/>
    <cellStyle name="20% - Accent2 9 14 4 2" xfId="9705" xr:uid="{9024078E-B432-4E74-84C8-FE2DF1C6FB5D}"/>
    <cellStyle name="20% - Accent2 9 14 5" xfId="9706" xr:uid="{26D55591-E4AB-4C39-B3C2-D0081FC70F87}"/>
    <cellStyle name="20% - Accent2 9 15" xfId="9707" xr:uid="{B297D3F2-3D6B-435B-93A2-39809ED2C192}"/>
    <cellStyle name="20% - Accent2 9 15 2" xfId="9708" xr:uid="{E729B43B-ABCB-42DA-8DFA-1F08DFE35FDA}"/>
    <cellStyle name="20% - Accent2 9 15 2 2" xfId="9709" xr:uid="{8DAC1635-F810-45D5-8405-47E248C6155E}"/>
    <cellStyle name="20% - Accent2 9 15 2 2 2" xfId="9710" xr:uid="{5F4408C1-DD2D-4000-9F8B-E8FB81AD2C7C}"/>
    <cellStyle name="20% - Accent2 9 15 2 3" xfId="9711" xr:uid="{5597EFC8-3E77-49C8-A6D3-248149F17529}"/>
    <cellStyle name="20% - Accent2 9 15 3" xfId="9712" xr:uid="{4A7DAA2C-2EBA-41CE-8689-442E4E2C5233}"/>
    <cellStyle name="20% - Accent2 9 15 3 2" xfId="9713" xr:uid="{8F348352-D4DE-4F01-B087-3241261A339A}"/>
    <cellStyle name="20% - Accent2 9 15 4" xfId="9714" xr:uid="{996B989A-C8DD-43BD-9ECA-47F2D8C4B829}"/>
    <cellStyle name="20% - Accent2 9 15 4 2" xfId="9715" xr:uid="{4FBA0314-B9A6-4389-978F-CFCE561B6D9B}"/>
    <cellStyle name="20% - Accent2 9 15 5" xfId="9716" xr:uid="{E4BCEEAD-B01D-43BB-AFB5-04C79F58489B}"/>
    <cellStyle name="20% - Accent2 9 16" xfId="9717" xr:uid="{793921FD-40F7-41BC-A04C-D9BF16695006}"/>
    <cellStyle name="20% - Accent2 9 16 2" xfId="9718" xr:uid="{C0AAD482-5808-45EB-A385-36BDCB98B867}"/>
    <cellStyle name="20% - Accent2 9 16 2 2" xfId="9719" xr:uid="{78B37449-3DB0-4F2B-AD9E-D70204D595E9}"/>
    <cellStyle name="20% - Accent2 9 16 3" xfId="9720" xr:uid="{770510CC-7A1C-4B57-8372-26993D4D3432}"/>
    <cellStyle name="20% - Accent2 9 17" xfId="9721" xr:uid="{BD222203-44BF-46E2-BE6D-6714C5F3ADEE}"/>
    <cellStyle name="20% - Accent2 9 17 2" xfId="9722" xr:uid="{CFEBB333-F148-4590-85CC-8289D6BF48B8}"/>
    <cellStyle name="20% - Accent2 9 18" xfId="9723" xr:uid="{4C5BA787-9C20-42CA-90EF-4A4A660627F4}"/>
    <cellStyle name="20% - Accent2 9 18 2" xfId="9724" xr:uid="{B2DA4FE1-0C16-48F7-BE03-0D4FEE31A4F2}"/>
    <cellStyle name="20% - Accent2 9 19" xfId="9725" xr:uid="{081F940D-A7FA-45C6-9FA3-71444E85967D}"/>
    <cellStyle name="20% - Accent2 9 2" xfId="180" xr:uid="{5D5B2BB2-95CB-47B5-AAB9-B20F1D57CEF3}"/>
    <cellStyle name="20% - Accent2 9 2 2" xfId="181" xr:uid="{2B11DAC9-F1E7-4D1F-AF22-D7D70ED422CB}"/>
    <cellStyle name="20% - Accent2 9 2 2 2" xfId="9726" xr:uid="{8EFD714C-EB88-4F77-A61C-DED3BD28F4B9}"/>
    <cellStyle name="20% - Accent2 9 2 2 2 2" xfId="9727" xr:uid="{223BEAAC-79E3-4442-80A2-12C26DFD3CD4}"/>
    <cellStyle name="20% - Accent2 9 2 2 3" xfId="9728" xr:uid="{6B47D9F7-8854-4D0D-8477-AB6530BACDC6}"/>
    <cellStyle name="20% - Accent2 9 2 2 4" xfId="9729" xr:uid="{859D0B0F-D4CB-4450-BF3B-24E7FCB67045}"/>
    <cellStyle name="20% - Accent2 9 2 3" xfId="9730" xr:uid="{0F485F3C-760C-4069-B7D4-077EE9EC13BA}"/>
    <cellStyle name="20% - Accent2 9 2 3 2" xfId="9731" xr:uid="{847F3AF0-91CB-46DA-B38E-2D2BEFD792AF}"/>
    <cellStyle name="20% - Accent2 9 2 4" xfId="9732" xr:uid="{431CE15F-5AAD-4CE0-84B5-099BA55C181A}"/>
    <cellStyle name="20% - Accent2 9 2 4 2" xfId="9733" xr:uid="{E70DAB2D-2381-4FB4-99C4-3BD0AF6B25A8}"/>
    <cellStyle name="20% - Accent2 9 2 5" xfId="9734" xr:uid="{CAF41C8A-22FF-4890-A8E0-15D310023E15}"/>
    <cellStyle name="20% - Accent2 9 20" xfId="9735" xr:uid="{69619C7D-21D0-4CAC-A42D-EAE5CB823436}"/>
    <cellStyle name="20% - Accent2 9 21" xfId="9736" xr:uid="{A336F934-4E1A-42ED-8421-3CDB32C73FD3}"/>
    <cellStyle name="20% - Accent2 9 22" xfId="9737" xr:uid="{A74735F1-3FB4-48C6-B953-836CBAA35059}"/>
    <cellStyle name="20% - Accent2 9 23" xfId="9738" xr:uid="{8CDFDE69-59D2-4AF2-9A09-4B592E282132}"/>
    <cellStyle name="20% - Accent2 9 24" xfId="9739" xr:uid="{5DCE0316-4793-4DE4-90FC-68DB18DA7076}"/>
    <cellStyle name="20% - Accent2 9 25" xfId="9740" xr:uid="{146CB4AF-9AEF-47AA-B2B3-789F21958039}"/>
    <cellStyle name="20% - Accent2 9 26" xfId="9741" xr:uid="{7C850469-5D33-4BC9-AC08-FE6F811ACCF2}"/>
    <cellStyle name="20% - Accent2 9 27" xfId="9742" xr:uid="{3D2E3496-4FB3-47A7-ACDE-D6D146E6ED21}"/>
    <cellStyle name="20% - Accent2 9 28" xfId="9743" xr:uid="{93CDAF31-8057-468B-9183-5FE44C2FCC62}"/>
    <cellStyle name="20% - Accent2 9 29" xfId="9744" xr:uid="{4495AAA2-E4C7-4E25-9156-FFCAC8A4192F}"/>
    <cellStyle name="20% - Accent2 9 3" xfId="182" xr:uid="{A418D1DD-0A43-4FC7-B2CE-13AAF683E837}"/>
    <cellStyle name="20% - Accent2 9 3 2" xfId="9745" xr:uid="{1DFB2BF4-2ECF-4A6A-BE32-7D799FC21E03}"/>
    <cellStyle name="20% - Accent2 9 3 2 2" xfId="9746" xr:uid="{EE9D779B-D8CE-40FA-BABA-F5EFD8564DA6}"/>
    <cellStyle name="20% - Accent2 9 3 2 2 2" xfId="9747" xr:uid="{9D926A8E-7B18-463E-BED8-81328A2CA48A}"/>
    <cellStyle name="20% - Accent2 9 3 2 3" xfId="9748" xr:uid="{FF7E01FC-9C64-458B-8C21-016A3A2AD27C}"/>
    <cellStyle name="20% - Accent2 9 3 3" xfId="9749" xr:uid="{8D5D8B37-57E1-42CE-96B6-9251916ABD3C}"/>
    <cellStyle name="20% - Accent2 9 3 3 2" xfId="9750" xr:uid="{6A1FCEFC-3A8C-41E3-A901-DF696BDC796A}"/>
    <cellStyle name="20% - Accent2 9 3 4" xfId="9751" xr:uid="{9C499165-F878-4C0D-8653-F6CAB58A97D6}"/>
    <cellStyle name="20% - Accent2 9 3 4 2" xfId="9752" xr:uid="{B206B74B-A8EB-4102-A401-9A7799301A64}"/>
    <cellStyle name="20% - Accent2 9 3 5" xfId="9753" xr:uid="{6E09C9D4-890D-4DBF-B2C8-A89DFCCEE237}"/>
    <cellStyle name="20% - Accent2 9 3 6" xfId="9754" xr:uid="{9D37CEF6-AF7A-448E-982A-A9EA2141872F}"/>
    <cellStyle name="20% - Accent2 9 4" xfId="9755" xr:uid="{D4BF7770-5612-4B35-857A-35B32D88C465}"/>
    <cellStyle name="20% - Accent2 9 4 2" xfId="9756" xr:uid="{AAE98443-FA2C-42C8-B35D-01D9D8EF53DA}"/>
    <cellStyle name="20% - Accent2 9 4 2 2" xfId="9757" xr:uid="{C4B4F71D-5D06-4761-AD6F-5B44D360B368}"/>
    <cellStyle name="20% - Accent2 9 4 2 2 2" xfId="9758" xr:uid="{5708405D-1F02-422E-A090-D6E4CF9193E7}"/>
    <cellStyle name="20% - Accent2 9 4 2 3" xfId="9759" xr:uid="{C216AA66-BBFB-404E-ACC9-927B9192B88F}"/>
    <cellStyle name="20% - Accent2 9 4 3" xfId="9760" xr:uid="{2FA9B44B-0826-476B-8B4C-A44A750BAFC7}"/>
    <cellStyle name="20% - Accent2 9 4 3 2" xfId="9761" xr:uid="{59288C0A-FB33-489C-AFC8-291F008F6F45}"/>
    <cellStyle name="20% - Accent2 9 4 4" xfId="9762" xr:uid="{2CA41850-FF0D-4FBA-A6B9-82F14646556D}"/>
    <cellStyle name="20% - Accent2 9 4 4 2" xfId="9763" xr:uid="{0B65F264-6CC0-4E50-87C1-0C7A102BB9E3}"/>
    <cellStyle name="20% - Accent2 9 4 5" xfId="9764" xr:uid="{F539DDED-4107-43AF-B876-FCA91E2885C8}"/>
    <cellStyle name="20% - Accent2 9 5" xfId="9765" xr:uid="{2345C945-C64F-4DD4-A928-F1096CADE6A0}"/>
    <cellStyle name="20% - Accent2 9 5 2" xfId="9766" xr:uid="{6AE1F58E-EC38-4598-A87A-8EBDBC5E008C}"/>
    <cellStyle name="20% - Accent2 9 5 2 2" xfId="9767" xr:uid="{12F08C4C-B4C5-4124-8451-6D327F30BEEB}"/>
    <cellStyle name="20% - Accent2 9 5 2 2 2" xfId="9768" xr:uid="{65310CCB-FCB9-425D-8130-683DDDCE3754}"/>
    <cellStyle name="20% - Accent2 9 5 2 3" xfId="9769" xr:uid="{14450C84-7388-437A-9023-123E0D141E88}"/>
    <cellStyle name="20% - Accent2 9 5 3" xfId="9770" xr:uid="{A473CD65-FA37-4B7B-AB84-0886B968EBBF}"/>
    <cellStyle name="20% - Accent2 9 5 3 2" xfId="9771" xr:uid="{4CCD730A-57F9-46F5-BE8D-934ADDE68A05}"/>
    <cellStyle name="20% - Accent2 9 5 4" xfId="9772" xr:uid="{DB701F7C-8EDD-47AC-916A-881F67E5B06E}"/>
    <cellStyle name="20% - Accent2 9 5 4 2" xfId="9773" xr:uid="{4382C7FC-2743-4A8D-A3D6-80C2147409DE}"/>
    <cellStyle name="20% - Accent2 9 5 5" xfId="9774" xr:uid="{91643B6D-9F39-4475-AEE8-4FE2C0684888}"/>
    <cellStyle name="20% - Accent2 9 6" xfId="9775" xr:uid="{B59B7ED7-7AC8-4FF8-A252-B4D90C1F08D9}"/>
    <cellStyle name="20% - Accent2 9 6 2" xfId="9776" xr:uid="{377FCA1A-9D61-463E-AED0-444A591E05EA}"/>
    <cellStyle name="20% - Accent2 9 6 2 2" xfId="9777" xr:uid="{8CCF3995-8634-4001-B5D0-F43E658C8998}"/>
    <cellStyle name="20% - Accent2 9 6 2 2 2" xfId="9778" xr:uid="{84F379C9-25BE-4C44-8BE7-AE3C7364A5DD}"/>
    <cellStyle name="20% - Accent2 9 6 2 3" xfId="9779" xr:uid="{5E842AF7-285D-4AEC-A6CB-F2DE2684C5C3}"/>
    <cellStyle name="20% - Accent2 9 6 3" xfId="9780" xr:uid="{A8937BF0-3D34-4A87-AE17-46D29FB62523}"/>
    <cellStyle name="20% - Accent2 9 6 3 2" xfId="9781" xr:uid="{ED4E2083-93FA-48D0-8BB0-6DAE83E113BE}"/>
    <cellStyle name="20% - Accent2 9 6 4" xfId="9782" xr:uid="{21C91AD1-EE89-4B50-880F-3912A8E02E34}"/>
    <cellStyle name="20% - Accent2 9 6 4 2" xfId="9783" xr:uid="{F11D65E5-02C6-4559-8C30-DCC78DC3EA63}"/>
    <cellStyle name="20% - Accent2 9 6 5" xfId="9784" xr:uid="{4E6A9B03-13BA-4E91-936F-08C255D3BFEF}"/>
    <cellStyle name="20% - Accent2 9 7" xfId="9785" xr:uid="{63F44441-D88B-4F4D-B09C-0BE985A0B91F}"/>
    <cellStyle name="20% - Accent2 9 7 2" xfId="9786" xr:uid="{F6293E33-F314-4E9D-B6DE-FDE26C02F3AE}"/>
    <cellStyle name="20% - Accent2 9 7 2 2" xfId="9787" xr:uid="{7B0A912E-38EC-4C6E-96B5-BB5EA2EAEEC2}"/>
    <cellStyle name="20% - Accent2 9 7 2 2 2" xfId="9788" xr:uid="{D15EFF8F-2A19-4A97-A551-85A163C5EE30}"/>
    <cellStyle name="20% - Accent2 9 7 2 3" xfId="9789" xr:uid="{D803A9C4-171D-45A1-924D-6006F96E1601}"/>
    <cellStyle name="20% - Accent2 9 7 3" xfId="9790" xr:uid="{A361237E-C9A2-4FD2-9E28-E97E062F5FD0}"/>
    <cellStyle name="20% - Accent2 9 7 3 2" xfId="9791" xr:uid="{B0C836CC-A3D3-46C3-977B-D3C1AA7177DD}"/>
    <cellStyle name="20% - Accent2 9 7 4" xfId="9792" xr:uid="{A7BC0FE8-C11C-42B9-8A18-D55319A1296E}"/>
    <cellStyle name="20% - Accent2 9 7 4 2" xfId="9793" xr:uid="{96D156BD-A3DF-4EDF-810E-41CB587F9790}"/>
    <cellStyle name="20% - Accent2 9 7 5" xfId="9794" xr:uid="{B567EDD4-5149-4C73-A37D-FC6855D63B24}"/>
    <cellStyle name="20% - Accent2 9 8" xfId="9795" xr:uid="{960EF9A3-2177-4CB7-82CE-9F99129F21A1}"/>
    <cellStyle name="20% - Accent2 9 8 2" xfId="9796" xr:uid="{1DDE96CE-D0A3-4CA3-9E66-8E86F3DE819F}"/>
    <cellStyle name="20% - Accent2 9 8 2 2" xfId="9797" xr:uid="{5005BB19-2C47-4C52-80A7-EAA5FFA71AD7}"/>
    <cellStyle name="20% - Accent2 9 8 2 2 2" xfId="9798" xr:uid="{A94A9191-E5C1-429D-AC87-D05A57282CBA}"/>
    <cellStyle name="20% - Accent2 9 8 2 3" xfId="9799" xr:uid="{E8FF970B-71AE-47F2-A9D6-4D156473EE76}"/>
    <cellStyle name="20% - Accent2 9 8 3" xfId="9800" xr:uid="{DBFE331B-1FDE-43FA-9DAA-BF0F6910DBAA}"/>
    <cellStyle name="20% - Accent2 9 8 3 2" xfId="9801" xr:uid="{63964D61-1421-4443-87D2-D6A2042CCAD1}"/>
    <cellStyle name="20% - Accent2 9 8 4" xfId="9802" xr:uid="{1C004374-B79A-4643-AABA-FFC5DB286EE3}"/>
    <cellStyle name="20% - Accent2 9 8 4 2" xfId="9803" xr:uid="{8BC3728B-B03E-479F-A81D-0D484A965887}"/>
    <cellStyle name="20% - Accent2 9 8 5" xfId="9804" xr:uid="{8115C925-10A5-49E6-90A5-75368B38A5A5}"/>
    <cellStyle name="20% - Accent2 9 9" xfId="9805" xr:uid="{35D7D902-CC58-46AA-9A0E-D8E0A5F521E9}"/>
    <cellStyle name="20% - Accent2 9 9 2" xfId="9806" xr:uid="{8CC623B9-8549-4DC3-8B0F-01473CE4A1C7}"/>
    <cellStyle name="20% - Accent2 9 9 2 2" xfId="9807" xr:uid="{D3051E67-2121-46B3-86DD-E41CC3D06052}"/>
    <cellStyle name="20% - Accent2 9 9 2 2 2" xfId="9808" xr:uid="{E1B32F5A-7F74-4E48-B72A-99830DABE510}"/>
    <cellStyle name="20% - Accent2 9 9 2 3" xfId="9809" xr:uid="{B02B5349-AD86-40BC-99E5-54CE5CA87ACE}"/>
    <cellStyle name="20% - Accent2 9 9 3" xfId="9810" xr:uid="{A96CADB5-A906-4DA4-A81E-EE2ABC3D61C6}"/>
    <cellStyle name="20% - Accent2 9 9 3 2" xfId="9811" xr:uid="{C024FDA9-3FF2-4DA1-90B9-0C0D130142AB}"/>
    <cellStyle name="20% - Accent2 9 9 4" xfId="9812" xr:uid="{A4933AD1-EB43-4733-A58E-4A46063F6C46}"/>
    <cellStyle name="20% - Accent2 9 9 4 2" xfId="9813" xr:uid="{BD3F4A88-0E53-4EF3-A7A1-C78BD04FD841}"/>
    <cellStyle name="20% - Accent2 9 9 5" xfId="9814" xr:uid="{131DB558-0D8C-470A-8DEF-1748569C3E23}"/>
    <cellStyle name="20% - Accent3 10" xfId="183" xr:uid="{F57461DF-3E4B-4130-90CE-49D4BCE9A9DB}"/>
    <cellStyle name="20% - Accent3 10 10" xfId="9815" xr:uid="{6493B379-E8D3-46B2-AB2B-81DCF3C58916}"/>
    <cellStyle name="20% - Accent3 10 10 2" xfId="9816" xr:uid="{CC97DA22-3AC0-459C-915C-E84EC28F21E2}"/>
    <cellStyle name="20% - Accent3 10 10 2 2" xfId="9817" xr:uid="{3E98372A-F686-481F-88CA-4316F7A1FE31}"/>
    <cellStyle name="20% - Accent3 10 10 2 2 2" xfId="9818" xr:uid="{FC869A3C-064D-4BEE-AC82-019B484B040A}"/>
    <cellStyle name="20% - Accent3 10 10 2 3" xfId="9819" xr:uid="{D036072C-93C0-4692-A969-228C846EBD4C}"/>
    <cellStyle name="20% - Accent3 10 10 3" xfId="9820" xr:uid="{7C2E377E-48BD-4A1B-BE30-EA6A4FA54234}"/>
    <cellStyle name="20% - Accent3 10 10 3 2" xfId="9821" xr:uid="{51F07AF5-9777-40CD-96B7-077690A55A24}"/>
    <cellStyle name="20% - Accent3 10 10 4" xfId="9822" xr:uid="{CD3435D3-674E-40C5-BDF3-6A19C40E999D}"/>
    <cellStyle name="20% - Accent3 10 10 4 2" xfId="9823" xr:uid="{3D595997-F40D-45C1-B771-A2740191574A}"/>
    <cellStyle name="20% - Accent3 10 10 5" xfId="9824" xr:uid="{C655B92F-A640-4AA4-86A2-4582B041E3AB}"/>
    <cellStyle name="20% - Accent3 10 11" xfId="9825" xr:uid="{F310DF8D-267C-4E75-B59B-094F8D70FB3A}"/>
    <cellStyle name="20% - Accent3 10 11 2" xfId="9826" xr:uid="{87FBF536-2913-4FB8-BB38-CA8DDB2DE4D5}"/>
    <cellStyle name="20% - Accent3 10 11 2 2" xfId="9827" xr:uid="{4D0546A4-6D16-4DC2-B0EC-4ECC438C1C2F}"/>
    <cellStyle name="20% - Accent3 10 11 2 2 2" xfId="9828" xr:uid="{15B86FC3-4C24-4924-8FBF-52C0BA3CB43C}"/>
    <cellStyle name="20% - Accent3 10 11 2 3" xfId="9829" xr:uid="{57EC411A-40C7-448A-8354-EB2C68EA84E4}"/>
    <cellStyle name="20% - Accent3 10 11 3" xfId="9830" xr:uid="{DFE9A8D8-D65D-4A13-857A-9D0B6A9BC2EA}"/>
    <cellStyle name="20% - Accent3 10 11 3 2" xfId="9831" xr:uid="{DF7A5701-3143-4A2C-93E0-6E172E056D04}"/>
    <cellStyle name="20% - Accent3 10 11 4" xfId="9832" xr:uid="{1073FCCD-8B50-43BD-AC1F-34928E90D1B2}"/>
    <cellStyle name="20% - Accent3 10 11 4 2" xfId="9833" xr:uid="{97EEEF34-7075-404B-B6AF-D5DA3F7B4D9D}"/>
    <cellStyle name="20% - Accent3 10 11 5" xfId="9834" xr:uid="{197F3733-4255-4B55-9015-665653A907D9}"/>
    <cellStyle name="20% - Accent3 10 12" xfId="9835" xr:uid="{E7F15082-78E7-4E2B-9ACC-CEA7591D5AB8}"/>
    <cellStyle name="20% - Accent3 10 12 2" xfId="9836" xr:uid="{CBE8CC15-CAAB-4534-A17E-5F3DC95367D6}"/>
    <cellStyle name="20% - Accent3 10 12 2 2" xfId="9837" xr:uid="{74419752-E688-4C70-960B-D3618BABEAFB}"/>
    <cellStyle name="20% - Accent3 10 12 2 2 2" xfId="9838" xr:uid="{AC3A2FD9-38DF-45F7-82C2-71954C63EB62}"/>
    <cellStyle name="20% - Accent3 10 12 2 3" xfId="9839" xr:uid="{3F6655BB-C303-43C7-87F6-1E57C94629D2}"/>
    <cellStyle name="20% - Accent3 10 12 3" xfId="9840" xr:uid="{C3C56424-6BD1-4F6A-9504-FEA0540C7BA6}"/>
    <cellStyle name="20% - Accent3 10 12 3 2" xfId="9841" xr:uid="{94B2E825-23A1-47E3-9803-D5A81FE86861}"/>
    <cellStyle name="20% - Accent3 10 12 4" xfId="9842" xr:uid="{1C879030-D06D-4426-BE84-1EAF66221D5F}"/>
    <cellStyle name="20% - Accent3 10 12 4 2" xfId="9843" xr:uid="{770BB3A7-94AE-4DFC-BE56-B1C84D7A21C1}"/>
    <cellStyle name="20% - Accent3 10 12 5" xfId="9844" xr:uid="{94A5174B-DEFB-4E40-AFEC-DBBC594B9A4A}"/>
    <cellStyle name="20% - Accent3 10 13" xfId="9845" xr:uid="{ECA8520A-ED80-4F46-B339-2C707DA1B62C}"/>
    <cellStyle name="20% - Accent3 10 13 2" xfId="9846" xr:uid="{C600C608-9687-4A25-954F-3A8F8021191B}"/>
    <cellStyle name="20% - Accent3 10 13 2 2" xfId="9847" xr:uid="{4FD7D595-E16C-4E0F-88CC-6CB4B1A1404C}"/>
    <cellStyle name="20% - Accent3 10 13 2 2 2" xfId="9848" xr:uid="{32A43D2C-A194-4E56-B481-6B09A52B669A}"/>
    <cellStyle name="20% - Accent3 10 13 2 3" xfId="9849" xr:uid="{5AC49CBA-2E99-493A-9F51-1EEBCA887E98}"/>
    <cellStyle name="20% - Accent3 10 13 3" xfId="9850" xr:uid="{EA06E72B-CD64-438C-B622-8C214C6849C6}"/>
    <cellStyle name="20% - Accent3 10 13 3 2" xfId="9851" xr:uid="{9E125785-12A1-46CA-B2C0-A05333BE3B65}"/>
    <cellStyle name="20% - Accent3 10 13 4" xfId="9852" xr:uid="{2BFF22EE-BF0D-463D-9EE1-E884AAB169D1}"/>
    <cellStyle name="20% - Accent3 10 13 4 2" xfId="9853" xr:uid="{165866AE-C0D8-43CF-819D-5DB5390970E6}"/>
    <cellStyle name="20% - Accent3 10 13 5" xfId="9854" xr:uid="{E0E1FFC8-53EF-42EC-9F34-3243D4F87834}"/>
    <cellStyle name="20% - Accent3 10 14" xfId="9855" xr:uid="{4EA505B3-1632-417A-BFFC-9DAD44441C5D}"/>
    <cellStyle name="20% - Accent3 10 14 2" xfId="9856" xr:uid="{8B0F82DB-D19C-4207-B98E-02FF6A6A53B7}"/>
    <cellStyle name="20% - Accent3 10 14 2 2" xfId="9857" xr:uid="{485BCD39-3FB3-4DA7-985F-AF046B58FC87}"/>
    <cellStyle name="20% - Accent3 10 14 2 2 2" xfId="9858" xr:uid="{035A4A8E-902D-46B3-9B75-5BFF3456E0B3}"/>
    <cellStyle name="20% - Accent3 10 14 2 3" xfId="9859" xr:uid="{5F46AB29-CC0F-4072-A7D4-5C6325C80694}"/>
    <cellStyle name="20% - Accent3 10 14 3" xfId="9860" xr:uid="{A5AE11C6-A1A2-478C-BF03-3CA4D35FE396}"/>
    <cellStyle name="20% - Accent3 10 14 3 2" xfId="9861" xr:uid="{5DDB27B5-76C7-4874-9AAD-3693DFFD4EBC}"/>
    <cellStyle name="20% - Accent3 10 14 4" xfId="9862" xr:uid="{D0D64DA3-7706-4738-B7D5-1AFFCA0D4369}"/>
    <cellStyle name="20% - Accent3 10 14 4 2" xfId="9863" xr:uid="{50BCCA81-846B-4FE8-933C-6A075738EFD5}"/>
    <cellStyle name="20% - Accent3 10 14 5" xfId="9864" xr:uid="{EDAC1D9C-8C54-4C43-B0EE-3FB215C354E6}"/>
    <cellStyle name="20% - Accent3 10 15" xfId="9865" xr:uid="{43EB69D4-5BD7-41D6-9324-3111843946AF}"/>
    <cellStyle name="20% - Accent3 10 15 2" xfId="9866" xr:uid="{284E95B8-17C2-43A6-8283-BC1181C99D5D}"/>
    <cellStyle name="20% - Accent3 10 15 2 2" xfId="9867" xr:uid="{EF82FAFB-1C92-4E8A-AD0B-FBEF16A68FCA}"/>
    <cellStyle name="20% - Accent3 10 15 2 2 2" xfId="9868" xr:uid="{631B75E3-2A88-4B8B-B5E2-9D749816A3F4}"/>
    <cellStyle name="20% - Accent3 10 15 2 3" xfId="9869" xr:uid="{23C5B35D-67E8-450A-B1B8-5143126BE2CA}"/>
    <cellStyle name="20% - Accent3 10 15 3" xfId="9870" xr:uid="{3FF0C645-5FD3-4491-ABA5-26F8E55599FA}"/>
    <cellStyle name="20% - Accent3 10 15 3 2" xfId="9871" xr:uid="{2F7E655E-D942-44F3-B590-CF3A400ED9AE}"/>
    <cellStyle name="20% - Accent3 10 15 4" xfId="9872" xr:uid="{CDCA6C44-6869-4461-A0B2-AE404A13642B}"/>
    <cellStyle name="20% - Accent3 10 15 4 2" xfId="9873" xr:uid="{99094C0E-B22E-4DDF-A264-4097752779D7}"/>
    <cellStyle name="20% - Accent3 10 15 5" xfId="9874" xr:uid="{4B333986-E63E-42BC-8FA0-4DAC0A5A0B46}"/>
    <cellStyle name="20% - Accent3 10 16" xfId="9875" xr:uid="{94D1B395-293F-4FCF-9F18-A20F28EB141C}"/>
    <cellStyle name="20% - Accent3 10 16 2" xfId="9876" xr:uid="{FA4F2352-48B6-4B7C-8438-BF42FF02226B}"/>
    <cellStyle name="20% - Accent3 10 16 2 2" xfId="9877" xr:uid="{06B97D37-E2E1-490A-ADBD-1D92AB02807D}"/>
    <cellStyle name="20% - Accent3 10 16 3" xfId="9878" xr:uid="{51921812-69B7-4A42-966D-36D2770EE89C}"/>
    <cellStyle name="20% - Accent3 10 17" xfId="9879" xr:uid="{8BBF39AB-6867-48D9-B973-451E5326A5C4}"/>
    <cellStyle name="20% - Accent3 10 17 2" xfId="9880" xr:uid="{EEF31CB7-F18B-4EAA-9B45-ADAE069A5B14}"/>
    <cellStyle name="20% - Accent3 10 18" xfId="9881" xr:uid="{F5BEDD91-D113-4B9C-A221-92EC239FC2EF}"/>
    <cellStyle name="20% - Accent3 10 18 2" xfId="9882" xr:uid="{41D18F2B-DD05-4630-A087-F3735C720D47}"/>
    <cellStyle name="20% - Accent3 10 19" xfId="9883" xr:uid="{FD964218-3CA2-4B2D-BFD5-B3DB4752D245}"/>
    <cellStyle name="20% - Accent3 10 2" xfId="184" xr:uid="{56BB464F-8D84-42CA-ABAA-57C95CB60640}"/>
    <cellStyle name="20% - Accent3 10 2 2" xfId="185" xr:uid="{D3BBD955-B474-4F81-8E15-F63FA8D97E4B}"/>
    <cellStyle name="20% - Accent3 10 2 2 2" xfId="9884" xr:uid="{8DCFF06E-BBA0-4B41-914A-4B1716D5968B}"/>
    <cellStyle name="20% - Accent3 10 2 2 2 2" xfId="9885" xr:uid="{8149A0F0-C3C3-42C9-B173-78B5D79D367B}"/>
    <cellStyle name="20% - Accent3 10 2 2 3" xfId="9886" xr:uid="{91C461BE-EDDB-4433-8D7E-636919970D75}"/>
    <cellStyle name="20% - Accent3 10 2 2 4" xfId="9887" xr:uid="{BCCEF7B5-086F-4E3F-93F7-641284139A23}"/>
    <cellStyle name="20% - Accent3 10 2 3" xfId="9888" xr:uid="{F35933D9-4F05-49C9-8BB8-B84BD30FF82B}"/>
    <cellStyle name="20% - Accent3 10 2 3 2" xfId="9889" xr:uid="{58B9384C-1560-4424-B16C-4D8BC1BB0AF3}"/>
    <cellStyle name="20% - Accent3 10 2 4" xfId="9890" xr:uid="{D12128BF-7AD0-4C8D-BFA6-4FCBDAAF4D76}"/>
    <cellStyle name="20% - Accent3 10 2 4 2" xfId="9891" xr:uid="{E6F5CB57-7023-4DBA-AB1C-057E648EA36B}"/>
    <cellStyle name="20% - Accent3 10 2 5" xfId="9892" xr:uid="{B34D4126-4B27-4910-96EC-B73BC202D7C3}"/>
    <cellStyle name="20% - Accent3 10 20" xfId="9893" xr:uid="{9B8EFEDA-5A19-43A6-823A-FC310CFD3A19}"/>
    <cellStyle name="20% - Accent3 10 21" xfId="9894" xr:uid="{11888817-410B-4FEE-994A-439A5525980D}"/>
    <cellStyle name="20% - Accent3 10 22" xfId="9895" xr:uid="{4DA9573A-E3B8-4708-AF2F-4F26D42047B9}"/>
    <cellStyle name="20% - Accent3 10 23" xfId="9896" xr:uid="{CF91654F-07B3-437D-9C08-D200072884E6}"/>
    <cellStyle name="20% - Accent3 10 24" xfId="9897" xr:uid="{D5CFE9A2-FDC7-467C-B842-A381A8D81AE4}"/>
    <cellStyle name="20% - Accent3 10 25" xfId="9898" xr:uid="{A9B96F03-7C14-4FAA-B164-282EF2822FDB}"/>
    <cellStyle name="20% - Accent3 10 26" xfId="9899" xr:uid="{FE50BE0D-F844-4384-9B1C-F6B4A86D2450}"/>
    <cellStyle name="20% - Accent3 10 27" xfId="9900" xr:uid="{7605E9B5-BB9E-4927-9981-F7573E8B64BF}"/>
    <cellStyle name="20% - Accent3 10 28" xfId="9901" xr:uid="{26F3426E-C766-46AA-AD52-2CD832467C79}"/>
    <cellStyle name="20% - Accent3 10 29" xfId="9902" xr:uid="{63830AC6-7403-4154-A82F-939D2F2360C9}"/>
    <cellStyle name="20% - Accent3 10 3" xfId="186" xr:uid="{0D1C56FD-E245-4FE5-9231-27FAFAB324A6}"/>
    <cellStyle name="20% - Accent3 10 3 2" xfId="9903" xr:uid="{4C89BECE-0C92-4E8A-BD5F-12992BD5D97B}"/>
    <cellStyle name="20% - Accent3 10 3 2 2" xfId="9904" xr:uid="{5EF1D495-F20C-4467-BCCF-4FFEADABBA9F}"/>
    <cellStyle name="20% - Accent3 10 3 2 2 2" xfId="9905" xr:uid="{D639545E-3990-403C-9407-79DB811B6B06}"/>
    <cellStyle name="20% - Accent3 10 3 2 3" xfId="9906" xr:uid="{44814F2B-4696-4B9F-B82B-559DE88B7E17}"/>
    <cellStyle name="20% - Accent3 10 3 3" xfId="9907" xr:uid="{143169D7-2782-411E-99EE-6C22A95D06CF}"/>
    <cellStyle name="20% - Accent3 10 3 3 2" xfId="9908" xr:uid="{3B2E6E4A-A0C8-4C1A-A53E-B4DF741E4B8D}"/>
    <cellStyle name="20% - Accent3 10 3 4" xfId="9909" xr:uid="{339947EA-8B37-4F46-A951-EFBA479F6A36}"/>
    <cellStyle name="20% - Accent3 10 3 4 2" xfId="9910" xr:uid="{97416DF8-F093-4253-BFD0-8D163F836BA0}"/>
    <cellStyle name="20% - Accent3 10 3 5" xfId="9911" xr:uid="{90D9B2A7-0BC3-4401-8487-61F7CAFD48CD}"/>
    <cellStyle name="20% - Accent3 10 3 6" xfId="9912" xr:uid="{27E00C5F-C27D-47A4-91B5-2055F5F7F84E}"/>
    <cellStyle name="20% - Accent3 10 4" xfId="9913" xr:uid="{BEBCDD11-ADD3-40F2-BF02-F2571EFD5C3D}"/>
    <cellStyle name="20% - Accent3 10 4 2" xfId="9914" xr:uid="{8602390F-3C19-4D2B-9DAE-EE65A3C7FA9F}"/>
    <cellStyle name="20% - Accent3 10 4 2 2" xfId="9915" xr:uid="{F817B7F9-4A4F-439E-BDD2-447643FF4AE1}"/>
    <cellStyle name="20% - Accent3 10 4 2 2 2" xfId="9916" xr:uid="{216AB12B-99BE-47F8-AF3F-6BD4E7C63ED1}"/>
    <cellStyle name="20% - Accent3 10 4 2 3" xfId="9917" xr:uid="{9ACF8406-017A-4FE2-9357-5D2C13195D5A}"/>
    <cellStyle name="20% - Accent3 10 4 3" xfId="9918" xr:uid="{C38EEF46-4C52-47D4-9CB9-3795B4ED782D}"/>
    <cellStyle name="20% - Accent3 10 4 3 2" xfId="9919" xr:uid="{F19F234D-B837-4175-BE63-9A2C96577977}"/>
    <cellStyle name="20% - Accent3 10 4 4" xfId="9920" xr:uid="{FEC5668C-8643-4E97-A4A3-7DDA2F3A43B8}"/>
    <cellStyle name="20% - Accent3 10 4 4 2" xfId="9921" xr:uid="{3FF9B763-6019-4CF6-926B-185FDE6B92CB}"/>
    <cellStyle name="20% - Accent3 10 4 5" xfId="9922" xr:uid="{B2ED00EA-62B7-43F5-B5AE-7C25849D68C3}"/>
    <cellStyle name="20% - Accent3 10 5" xfId="9923" xr:uid="{A41E4DDA-8229-4C4D-A2FA-FC745A6447B5}"/>
    <cellStyle name="20% - Accent3 10 5 2" xfId="9924" xr:uid="{5A1ECB95-3BFF-4A78-8F75-986461D003DA}"/>
    <cellStyle name="20% - Accent3 10 5 2 2" xfId="9925" xr:uid="{54921BC1-C5AF-4182-B3A0-7B6E97BE8DC4}"/>
    <cellStyle name="20% - Accent3 10 5 2 2 2" xfId="9926" xr:uid="{77F882A5-B0B2-4C7D-A816-51066DDEF697}"/>
    <cellStyle name="20% - Accent3 10 5 2 3" xfId="9927" xr:uid="{853A5C8F-C532-4A64-BD32-2F47F01AA2E6}"/>
    <cellStyle name="20% - Accent3 10 5 3" xfId="9928" xr:uid="{1845B5E8-E17D-4B0F-A522-976AE0007836}"/>
    <cellStyle name="20% - Accent3 10 5 3 2" xfId="9929" xr:uid="{A919B2D4-11B8-4B67-91A3-1B3D82A8E6C2}"/>
    <cellStyle name="20% - Accent3 10 5 4" xfId="9930" xr:uid="{3886F0B2-70AD-40B3-8390-E43F75100F99}"/>
    <cellStyle name="20% - Accent3 10 5 4 2" xfId="9931" xr:uid="{B780C4CF-C8D2-497B-88F7-1015050B33A7}"/>
    <cellStyle name="20% - Accent3 10 5 5" xfId="9932" xr:uid="{C7F4C36A-4571-45F7-A963-7A129724C4B7}"/>
    <cellStyle name="20% - Accent3 10 6" xfId="9933" xr:uid="{9C69005B-7BAD-4954-8B0C-6B597E803461}"/>
    <cellStyle name="20% - Accent3 10 6 2" xfId="9934" xr:uid="{1302D48D-D950-4B6B-906F-FDAEC74E51A4}"/>
    <cellStyle name="20% - Accent3 10 6 2 2" xfId="9935" xr:uid="{D10EA08D-B2AB-46F4-AB3F-91E8AA3B7245}"/>
    <cellStyle name="20% - Accent3 10 6 2 2 2" xfId="9936" xr:uid="{2AAC2537-689D-411F-AD21-3694F9107E38}"/>
    <cellStyle name="20% - Accent3 10 6 2 3" xfId="9937" xr:uid="{4DA4773D-7717-4FE5-A777-B019C4662A6B}"/>
    <cellStyle name="20% - Accent3 10 6 3" xfId="9938" xr:uid="{4071481E-5667-4AFA-BD03-D322214A96F6}"/>
    <cellStyle name="20% - Accent3 10 6 3 2" xfId="9939" xr:uid="{0AD783AC-DBD9-4FC7-A24A-7DB55060F08C}"/>
    <cellStyle name="20% - Accent3 10 6 4" xfId="9940" xr:uid="{9945BED7-6611-46EF-9935-74828E23191E}"/>
    <cellStyle name="20% - Accent3 10 6 4 2" xfId="9941" xr:uid="{82148A1B-0BBA-4F2A-B014-4DF079AFEDD6}"/>
    <cellStyle name="20% - Accent3 10 6 5" xfId="9942" xr:uid="{8877BB61-3141-4D61-9E1D-731AF54FE399}"/>
    <cellStyle name="20% - Accent3 10 7" xfId="9943" xr:uid="{CE5973D8-8390-42B4-B9AC-9BEC18A3CFD4}"/>
    <cellStyle name="20% - Accent3 10 7 2" xfId="9944" xr:uid="{B40A3968-B12B-4EB7-8CC9-EF2A2AC98893}"/>
    <cellStyle name="20% - Accent3 10 7 2 2" xfId="9945" xr:uid="{FB239D91-A1B9-4B36-87AB-353D93782DED}"/>
    <cellStyle name="20% - Accent3 10 7 2 2 2" xfId="9946" xr:uid="{C88D4142-AD22-481F-AF27-B76BD47A5AE5}"/>
    <cellStyle name="20% - Accent3 10 7 2 3" xfId="9947" xr:uid="{1F738441-4599-4B93-ADC0-0011D230F85D}"/>
    <cellStyle name="20% - Accent3 10 7 3" xfId="9948" xr:uid="{DE0F1756-DB88-4D06-9AE2-1355B0DA0BA9}"/>
    <cellStyle name="20% - Accent3 10 7 3 2" xfId="9949" xr:uid="{C9CD9958-1F92-4F90-B2D9-B4AD5C38C906}"/>
    <cellStyle name="20% - Accent3 10 7 4" xfId="9950" xr:uid="{93F9716A-55F1-45DE-B891-6285FCCC7110}"/>
    <cellStyle name="20% - Accent3 10 7 4 2" xfId="9951" xr:uid="{6EC95CDB-FBD7-41F9-8773-8005BE4026E9}"/>
    <cellStyle name="20% - Accent3 10 7 5" xfId="9952" xr:uid="{1DAA0083-8F76-47EC-A0D1-76089EB69EAA}"/>
    <cellStyle name="20% - Accent3 10 8" xfId="9953" xr:uid="{3813F337-708B-4486-8AB9-34DEAD0F40DF}"/>
    <cellStyle name="20% - Accent3 10 8 2" xfId="9954" xr:uid="{C1A234B8-2DE1-44B3-8C24-ED601D6A595E}"/>
    <cellStyle name="20% - Accent3 10 8 2 2" xfId="9955" xr:uid="{EDD01A87-7C32-4C01-88D4-DE9024B3E20A}"/>
    <cellStyle name="20% - Accent3 10 8 2 2 2" xfId="9956" xr:uid="{3A938DE6-AFC8-45FE-9DD8-40E6C95D18B9}"/>
    <cellStyle name="20% - Accent3 10 8 2 3" xfId="9957" xr:uid="{55F9B1BD-8ABD-4382-9F1C-803107B5867B}"/>
    <cellStyle name="20% - Accent3 10 8 3" xfId="9958" xr:uid="{D67651BB-44B8-43E5-8E49-06331F4A94B3}"/>
    <cellStyle name="20% - Accent3 10 8 3 2" xfId="9959" xr:uid="{319C0A0B-ACF0-46BD-B3FA-DEEED47C9272}"/>
    <cellStyle name="20% - Accent3 10 8 4" xfId="9960" xr:uid="{22B98D3B-61A0-4D65-B3F8-AEA8D995DE58}"/>
    <cellStyle name="20% - Accent3 10 8 4 2" xfId="9961" xr:uid="{A7306C8F-60A3-4249-BB92-937F09913AB2}"/>
    <cellStyle name="20% - Accent3 10 8 5" xfId="9962" xr:uid="{FB0FE149-BE52-4FE1-9372-0FCAFC7B68DE}"/>
    <cellStyle name="20% - Accent3 10 9" xfId="9963" xr:uid="{D1A38C0F-6CEE-479A-B6C0-E3BF25E9BC38}"/>
    <cellStyle name="20% - Accent3 10 9 2" xfId="9964" xr:uid="{B83D3BD0-C720-45BA-8DC2-FB90A6835CA2}"/>
    <cellStyle name="20% - Accent3 10 9 2 2" xfId="9965" xr:uid="{E7A83CBC-BD03-4C94-9AE1-02287A9C1D65}"/>
    <cellStyle name="20% - Accent3 10 9 2 2 2" xfId="9966" xr:uid="{2C07D59A-9299-4013-AF09-193BE162B21C}"/>
    <cellStyle name="20% - Accent3 10 9 2 3" xfId="9967" xr:uid="{C29E8690-8A6D-405A-A4A3-A6A64BA47E74}"/>
    <cellStyle name="20% - Accent3 10 9 3" xfId="9968" xr:uid="{7F10A87B-9D43-46E4-AA91-A89AD1D5F87F}"/>
    <cellStyle name="20% - Accent3 10 9 3 2" xfId="9969" xr:uid="{5848EED0-607D-4C0D-8848-2AAA4F924EC8}"/>
    <cellStyle name="20% - Accent3 10 9 4" xfId="9970" xr:uid="{7249AB4E-3375-4706-914B-9271F0EF5FBB}"/>
    <cellStyle name="20% - Accent3 10 9 4 2" xfId="9971" xr:uid="{E2836D07-8784-49BE-B76C-1966B7D109EA}"/>
    <cellStyle name="20% - Accent3 10 9 5" xfId="9972" xr:uid="{EDFAE938-94C1-4AB1-96DD-D248B764E1FC}"/>
    <cellStyle name="20% - Accent3 11" xfId="187" xr:uid="{791FC5C9-5EE2-44C0-A30E-7DF72815BA7A}"/>
    <cellStyle name="20% - Accent3 11 10" xfId="9973" xr:uid="{45A3764D-8BC0-4D09-99CA-19E194418C1D}"/>
    <cellStyle name="20% - Accent3 11 10 2" xfId="9974" xr:uid="{A50967E6-CA00-4514-A6B6-C5292E8D66BB}"/>
    <cellStyle name="20% - Accent3 11 10 2 2" xfId="9975" xr:uid="{DF2D4FB4-0775-4A9D-8B6D-EE1A2BB51777}"/>
    <cellStyle name="20% - Accent3 11 10 2 2 2" xfId="9976" xr:uid="{01BD37D8-3CE0-4D74-A4D3-F7FC075D557C}"/>
    <cellStyle name="20% - Accent3 11 10 2 3" xfId="9977" xr:uid="{E5796F86-695E-4303-B336-3DA31F2812AA}"/>
    <cellStyle name="20% - Accent3 11 10 3" xfId="9978" xr:uid="{F3C273C8-DB09-4755-BF2E-479FBDFDF858}"/>
    <cellStyle name="20% - Accent3 11 10 3 2" xfId="9979" xr:uid="{39AEBB0F-19B1-48FB-B028-3FA129F8A8AB}"/>
    <cellStyle name="20% - Accent3 11 10 4" xfId="9980" xr:uid="{CB8037DE-1288-4F1D-9A67-7A9D4D952C3A}"/>
    <cellStyle name="20% - Accent3 11 10 4 2" xfId="9981" xr:uid="{0088F9D9-210D-4D8F-AFFE-32D9817ADCA2}"/>
    <cellStyle name="20% - Accent3 11 10 5" xfId="9982" xr:uid="{20E8C631-7627-4667-9BE3-9D4D59919BBE}"/>
    <cellStyle name="20% - Accent3 11 11" xfId="9983" xr:uid="{B3FC30C0-86C6-4DA8-B627-571DB214249B}"/>
    <cellStyle name="20% - Accent3 11 11 2" xfId="9984" xr:uid="{3CADAB19-680E-4BE6-959F-0BA187BD0D08}"/>
    <cellStyle name="20% - Accent3 11 11 2 2" xfId="9985" xr:uid="{422AD958-3E4D-45B0-8410-348A4EDC6766}"/>
    <cellStyle name="20% - Accent3 11 11 2 2 2" xfId="9986" xr:uid="{CEB3E553-649E-481C-993E-33AC07E871F3}"/>
    <cellStyle name="20% - Accent3 11 11 2 3" xfId="9987" xr:uid="{173A8ACC-69EE-4D0D-9A7C-4E75D4FDE058}"/>
    <cellStyle name="20% - Accent3 11 11 3" xfId="9988" xr:uid="{A9EE738F-0F58-4BBF-B941-46230CA13CFD}"/>
    <cellStyle name="20% - Accent3 11 11 3 2" xfId="9989" xr:uid="{93DD23EA-E90B-4F23-B158-E0771AEE7E24}"/>
    <cellStyle name="20% - Accent3 11 11 4" xfId="9990" xr:uid="{362AA3BC-F2CB-40B2-BBA0-7B1FFFC4705E}"/>
    <cellStyle name="20% - Accent3 11 11 4 2" xfId="9991" xr:uid="{DCDCF75F-F364-42B2-9092-154727D4043D}"/>
    <cellStyle name="20% - Accent3 11 11 5" xfId="9992" xr:uid="{F3B955B1-7E77-4329-84BE-9051609D3903}"/>
    <cellStyle name="20% - Accent3 11 12" xfId="9993" xr:uid="{592B3F31-63F7-4BEF-BE94-60B57AE75224}"/>
    <cellStyle name="20% - Accent3 11 12 2" xfId="9994" xr:uid="{683C2E19-FAD9-4A37-AB1D-24C1283B9BE7}"/>
    <cellStyle name="20% - Accent3 11 12 2 2" xfId="9995" xr:uid="{8B840917-F5A4-40F3-AAB3-A8F5FCE253A3}"/>
    <cellStyle name="20% - Accent3 11 12 2 2 2" xfId="9996" xr:uid="{CBBCA501-E94D-4CAF-9BD8-C8E7AF9B2BB5}"/>
    <cellStyle name="20% - Accent3 11 12 2 3" xfId="9997" xr:uid="{32342DB3-0687-40A3-BFE8-175A28433C3C}"/>
    <cellStyle name="20% - Accent3 11 12 3" xfId="9998" xr:uid="{91543C56-FF61-4B8F-8343-F4059D7638E2}"/>
    <cellStyle name="20% - Accent3 11 12 3 2" xfId="9999" xr:uid="{247E197D-D94B-4085-B92A-DBB7CEBCE980}"/>
    <cellStyle name="20% - Accent3 11 12 4" xfId="10000" xr:uid="{84D8EC83-047D-4FBF-B2C4-5072D8B836F8}"/>
    <cellStyle name="20% - Accent3 11 12 4 2" xfId="10001" xr:uid="{B229CA4D-2FAC-4DEF-897D-45E33C694B8E}"/>
    <cellStyle name="20% - Accent3 11 12 5" xfId="10002" xr:uid="{B6603851-6DC0-4C44-B016-BE3E8951DEEF}"/>
    <cellStyle name="20% - Accent3 11 13" xfId="10003" xr:uid="{F6072A27-9E62-4932-9404-D7190994726F}"/>
    <cellStyle name="20% - Accent3 11 13 2" xfId="10004" xr:uid="{64C2F94A-4D5D-4E69-A6B6-D9625024CEE9}"/>
    <cellStyle name="20% - Accent3 11 13 2 2" xfId="10005" xr:uid="{2D93FD51-852F-4143-BEE5-BD9151249A2C}"/>
    <cellStyle name="20% - Accent3 11 13 2 2 2" xfId="10006" xr:uid="{BE1FAFE3-CB25-4CF6-9BF0-CF9C314AAB52}"/>
    <cellStyle name="20% - Accent3 11 13 2 3" xfId="10007" xr:uid="{1A9D9B3B-7BF5-4AFF-80B3-2F8B9F76B5EB}"/>
    <cellStyle name="20% - Accent3 11 13 3" xfId="10008" xr:uid="{086AA449-8E07-4D4A-AAC5-CA355E55B2BB}"/>
    <cellStyle name="20% - Accent3 11 13 3 2" xfId="10009" xr:uid="{8A429C21-1EB0-4195-80CD-DDC69D4FF678}"/>
    <cellStyle name="20% - Accent3 11 13 4" xfId="10010" xr:uid="{A5F9FBA2-E021-43ED-9D72-81B9685F480A}"/>
    <cellStyle name="20% - Accent3 11 13 4 2" xfId="10011" xr:uid="{A55F61C2-61F2-4B37-83E0-EB17CE1E7318}"/>
    <cellStyle name="20% - Accent3 11 13 5" xfId="10012" xr:uid="{B074EF1B-7C11-4291-ACD2-39E8DE1F2ADB}"/>
    <cellStyle name="20% - Accent3 11 14" xfId="10013" xr:uid="{EC7C61C9-996A-4A0F-8E3E-FC6DDCADDC1C}"/>
    <cellStyle name="20% - Accent3 11 14 2" xfId="10014" xr:uid="{745DA950-E1F1-4FD4-A097-F7F448B21322}"/>
    <cellStyle name="20% - Accent3 11 14 2 2" xfId="10015" xr:uid="{445E669B-3605-42B8-9A43-75D333ED2C29}"/>
    <cellStyle name="20% - Accent3 11 14 2 2 2" xfId="10016" xr:uid="{50EF9506-B897-4035-9950-CB0DEC04A4F4}"/>
    <cellStyle name="20% - Accent3 11 14 2 3" xfId="10017" xr:uid="{83A21C26-39C0-45EF-8793-1FF0EE8A9447}"/>
    <cellStyle name="20% - Accent3 11 14 3" xfId="10018" xr:uid="{7D1E0CE3-3748-41B7-93C1-D82449385C1E}"/>
    <cellStyle name="20% - Accent3 11 14 3 2" xfId="10019" xr:uid="{AC44DDB3-F9C0-4528-951F-7B40057880B8}"/>
    <cellStyle name="20% - Accent3 11 14 4" xfId="10020" xr:uid="{8312C7E7-E87E-4F5C-AB84-A8EE4B2B29AB}"/>
    <cellStyle name="20% - Accent3 11 14 4 2" xfId="10021" xr:uid="{659A51BD-EE5F-49CF-94CE-CB7695200BBA}"/>
    <cellStyle name="20% - Accent3 11 14 5" xfId="10022" xr:uid="{DF4013E7-316D-4308-9FC6-C2B230862B02}"/>
    <cellStyle name="20% - Accent3 11 15" xfId="10023" xr:uid="{FBA87283-93F7-472C-AF10-28CFEE6B2CD8}"/>
    <cellStyle name="20% - Accent3 11 15 2" xfId="10024" xr:uid="{8B36918D-89C6-49B8-8BFE-7230ECD27AE0}"/>
    <cellStyle name="20% - Accent3 11 15 2 2" xfId="10025" xr:uid="{FA14A5D7-694A-4E6C-B42E-C691EFB3951D}"/>
    <cellStyle name="20% - Accent3 11 15 2 2 2" xfId="10026" xr:uid="{CBA9D406-55BF-480E-A5C2-7D46613CB4E2}"/>
    <cellStyle name="20% - Accent3 11 15 2 3" xfId="10027" xr:uid="{24B4C920-D516-42DE-8EC3-70680F61988C}"/>
    <cellStyle name="20% - Accent3 11 15 3" xfId="10028" xr:uid="{8D771235-8F75-4767-858B-A1E6BBBE8A58}"/>
    <cellStyle name="20% - Accent3 11 15 3 2" xfId="10029" xr:uid="{4069A685-942B-4636-A192-A3504156AC0D}"/>
    <cellStyle name="20% - Accent3 11 15 4" xfId="10030" xr:uid="{0121881C-D59E-402C-A6E3-9F9893D2726F}"/>
    <cellStyle name="20% - Accent3 11 15 4 2" xfId="10031" xr:uid="{BC773A47-7762-491C-B8E3-49DB68F3BBE1}"/>
    <cellStyle name="20% - Accent3 11 15 5" xfId="10032" xr:uid="{565A212E-EC6D-47CF-8272-FD8A15201F18}"/>
    <cellStyle name="20% - Accent3 11 16" xfId="10033" xr:uid="{DC008D14-B5A6-4928-B252-672C2A7F6FC9}"/>
    <cellStyle name="20% - Accent3 11 16 2" xfId="10034" xr:uid="{31903AB9-353A-4F24-8F39-F4420FDC4E8E}"/>
    <cellStyle name="20% - Accent3 11 16 2 2" xfId="10035" xr:uid="{1EE12440-26CE-4EAC-AE37-C06D3C519844}"/>
    <cellStyle name="20% - Accent3 11 16 3" xfId="10036" xr:uid="{EAE2048D-5503-42EB-84F2-D8114697F1F7}"/>
    <cellStyle name="20% - Accent3 11 17" xfId="10037" xr:uid="{E1ABC1A9-8FD7-4391-857D-069D27122BD7}"/>
    <cellStyle name="20% - Accent3 11 17 2" xfId="10038" xr:uid="{5FB5DB1A-EA62-4D1E-8A30-74C546306FDA}"/>
    <cellStyle name="20% - Accent3 11 18" xfId="10039" xr:uid="{E76921B7-1AD4-4FBF-8A03-7B80B2D5E351}"/>
    <cellStyle name="20% - Accent3 11 18 2" xfId="10040" xr:uid="{7CBE2CA2-78BC-4680-89E5-6FEB659718D7}"/>
    <cellStyle name="20% - Accent3 11 19" xfId="10041" xr:uid="{A8B3A9E0-2E47-45F8-A27B-9926AEF8B003}"/>
    <cellStyle name="20% - Accent3 11 2" xfId="188" xr:uid="{E71132AD-6F6B-4BE3-8787-2806E46AB020}"/>
    <cellStyle name="20% - Accent3 11 2 2" xfId="189" xr:uid="{1786780F-5A92-4FC2-B7F9-03C9CADFD12D}"/>
    <cellStyle name="20% - Accent3 11 2 2 2" xfId="10042" xr:uid="{12D86B41-02BB-4D1B-800D-0B1BA763B9A6}"/>
    <cellStyle name="20% - Accent3 11 2 2 2 2" xfId="10043" xr:uid="{35567D07-A751-4F7D-B711-5AED1DF5CA34}"/>
    <cellStyle name="20% - Accent3 11 2 2 3" xfId="10044" xr:uid="{A26C1DEA-CAD3-4CB6-953A-02000695AAD0}"/>
    <cellStyle name="20% - Accent3 11 2 2 4" xfId="10045" xr:uid="{0117DE94-5D7B-4B6D-A7D4-E592FE20C6A4}"/>
    <cellStyle name="20% - Accent3 11 2 3" xfId="10046" xr:uid="{BC980CE3-1D7D-409A-84BB-2787707FD5A4}"/>
    <cellStyle name="20% - Accent3 11 2 3 2" xfId="10047" xr:uid="{7669F100-E2A3-4175-AF46-EB2800B87E60}"/>
    <cellStyle name="20% - Accent3 11 2 4" xfId="10048" xr:uid="{39FB9990-0D1C-4203-A78C-D3692E34F6C9}"/>
    <cellStyle name="20% - Accent3 11 2 4 2" xfId="10049" xr:uid="{F7BA8086-70DE-447A-95AA-86B654A005BB}"/>
    <cellStyle name="20% - Accent3 11 2 5" xfId="10050" xr:uid="{8982651D-C247-4793-BED9-9F7F65367F79}"/>
    <cellStyle name="20% - Accent3 11 20" xfId="10051" xr:uid="{6D05E271-A3EB-43B2-B96E-38B7D179B6C6}"/>
    <cellStyle name="20% - Accent3 11 21" xfId="10052" xr:uid="{52AA04C2-0677-4047-AAC7-4710A7D6ADBD}"/>
    <cellStyle name="20% - Accent3 11 22" xfId="10053" xr:uid="{C55E9F1D-BF06-4304-AF7E-DEAB9A6C676E}"/>
    <cellStyle name="20% - Accent3 11 23" xfId="10054" xr:uid="{78672F47-3E47-4C40-A774-7918D5385713}"/>
    <cellStyle name="20% - Accent3 11 24" xfId="10055" xr:uid="{7312C7BF-FFAC-45F6-9607-0DBDDFF72576}"/>
    <cellStyle name="20% - Accent3 11 25" xfId="10056" xr:uid="{9D51994D-7435-46E4-88AB-458B0EC38999}"/>
    <cellStyle name="20% - Accent3 11 26" xfId="10057" xr:uid="{90463788-3A13-493B-80D1-5EA997C1EF1D}"/>
    <cellStyle name="20% - Accent3 11 27" xfId="10058" xr:uid="{E98DA805-720B-4893-8F00-68107205860F}"/>
    <cellStyle name="20% - Accent3 11 28" xfId="10059" xr:uid="{1B243C21-9239-4B5C-B840-BDE97B238E22}"/>
    <cellStyle name="20% - Accent3 11 29" xfId="10060" xr:uid="{AF9EAD52-9EFE-4DAF-9D15-7740B5FB8859}"/>
    <cellStyle name="20% - Accent3 11 3" xfId="190" xr:uid="{0FA46D8F-A689-4FD5-9C69-271E079AD2DE}"/>
    <cellStyle name="20% - Accent3 11 3 2" xfId="10061" xr:uid="{D5D3C6AA-EBB2-431D-8998-BF2E876B8630}"/>
    <cellStyle name="20% - Accent3 11 3 2 2" xfId="10062" xr:uid="{D330D119-D944-4DD0-A182-7EC9006B4896}"/>
    <cellStyle name="20% - Accent3 11 3 2 2 2" xfId="10063" xr:uid="{98DB6766-83D6-4060-9A19-5B98B2390830}"/>
    <cellStyle name="20% - Accent3 11 3 2 3" xfId="10064" xr:uid="{0A9C706D-431A-45F6-ADF5-A412C7CE591E}"/>
    <cellStyle name="20% - Accent3 11 3 3" xfId="10065" xr:uid="{E6B348C4-C799-4589-AE9E-A839BA3D7422}"/>
    <cellStyle name="20% - Accent3 11 3 3 2" xfId="10066" xr:uid="{702F0218-C8D3-41BA-A7FE-3904647B4D2E}"/>
    <cellStyle name="20% - Accent3 11 3 4" xfId="10067" xr:uid="{35C98176-C858-4903-823C-911D780B5B8E}"/>
    <cellStyle name="20% - Accent3 11 3 4 2" xfId="10068" xr:uid="{61DD532A-87D3-4EEA-BBAA-80F94DE5971B}"/>
    <cellStyle name="20% - Accent3 11 3 5" xfId="10069" xr:uid="{760EFF93-8CC0-46E4-8B9C-ED6ECF83EF9A}"/>
    <cellStyle name="20% - Accent3 11 3 6" xfId="10070" xr:uid="{D3097E94-0DC3-44C9-8818-64F4D3DF6DC4}"/>
    <cellStyle name="20% - Accent3 11 4" xfId="10071" xr:uid="{28A4BC3D-B904-4223-A523-9E4CF7085076}"/>
    <cellStyle name="20% - Accent3 11 4 2" xfId="10072" xr:uid="{85AEC788-349D-46A9-BA2F-524758F3F0D0}"/>
    <cellStyle name="20% - Accent3 11 4 2 2" xfId="10073" xr:uid="{EC937A2D-ED99-4F26-A02C-963C490BB9F9}"/>
    <cellStyle name="20% - Accent3 11 4 2 2 2" xfId="10074" xr:uid="{1587B92A-0067-4D9C-8051-E6FD93CA4C66}"/>
    <cellStyle name="20% - Accent3 11 4 2 3" xfId="10075" xr:uid="{C06749BF-A518-49C1-875E-E97BF39EB198}"/>
    <cellStyle name="20% - Accent3 11 4 3" xfId="10076" xr:uid="{B4D5EA5E-39E0-47DB-B0D9-265C6EDB4A71}"/>
    <cellStyle name="20% - Accent3 11 4 3 2" xfId="10077" xr:uid="{67462F7B-0D27-4ADC-B585-C148FCD8E1E3}"/>
    <cellStyle name="20% - Accent3 11 4 4" xfId="10078" xr:uid="{C56E0111-CBF6-4F29-9289-6160363FB093}"/>
    <cellStyle name="20% - Accent3 11 4 4 2" xfId="10079" xr:uid="{31000F84-245B-4982-9F46-07959667D064}"/>
    <cellStyle name="20% - Accent3 11 4 5" xfId="10080" xr:uid="{328E7B73-2EF0-4C3A-877B-F875B211292C}"/>
    <cellStyle name="20% - Accent3 11 5" xfId="10081" xr:uid="{3B4D12B1-E5BE-41BF-9BFA-C818215C1AC2}"/>
    <cellStyle name="20% - Accent3 11 5 2" xfId="10082" xr:uid="{FFEE2B36-3C8E-48DA-961C-8D0EADADBEFA}"/>
    <cellStyle name="20% - Accent3 11 5 2 2" xfId="10083" xr:uid="{1EAC3FC9-1131-4575-B034-703CBA901A8D}"/>
    <cellStyle name="20% - Accent3 11 5 2 2 2" xfId="10084" xr:uid="{BF15D5CD-5E90-4315-942F-6BC6BD6F8B7C}"/>
    <cellStyle name="20% - Accent3 11 5 2 3" xfId="10085" xr:uid="{89B4D71B-F29E-4C62-A256-8ADB47DB983E}"/>
    <cellStyle name="20% - Accent3 11 5 3" xfId="10086" xr:uid="{74C13E35-B065-4AA4-98AC-096C31A13085}"/>
    <cellStyle name="20% - Accent3 11 5 3 2" xfId="10087" xr:uid="{DFB0744D-4FA2-447E-80CD-8FE70142835B}"/>
    <cellStyle name="20% - Accent3 11 5 4" xfId="10088" xr:uid="{7EF03D68-C804-4C95-8D9A-8B476C5749E4}"/>
    <cellStyle name="20% - Accent3 11 5 4 2" xfId="10089" xr:uid="{3DA2A60F-2E51-472B-94A8-DBCD37FCEE9A}"/>
    <cellStyle name="20% - Accent3 11 5 5" xfId="10090" xr:uid="{549A74F3-6600-4CEC-85C3-5E96F37C9C82}"/>
    <cellStyle name="20% - Accent3 11 6" xfId="10091" xr:uid="{F4ED6A1B-6839-410F-B550-B8407D3FEB61}"/>
    <cellStyle name="20% - Accent3 11 6 2" xfId="10092" xr:uid="{B1B2948E-A984-4F67-8549-B47B9C8BCE9A}"/>
    <cellStyle name="20% - Accent3 11 6 2 2" xfId="10093" xr:uid="{BD3C38DB-3F3E-4238-B30F-86AF7E06DA29}"/>
    <cellStyle name="20% - Accent3 11 6 2 2 2" xfId="10094" xr:uid="{2CFA4268-1BFD-4DE4-9CE5-5B1683944395}"/>
    <cellStyle name="20% - Accent3 11 6 2 3" xfId="10095" xr:uid="{2818FCC1-0037-4640-A358-01DFAEE6873C}"/>
    <cellStyle name="20% - Accent3 11 6 3" xfId="10096" xr:uid="{04A80AC0-2B3B-49A2-BC4E-E1D986C82224}"/>
    <cellStyle name="20% - Accent3 11 6 3 2" xfId="10097" xr:uid="{DC34D023-3FCB-4155-9EDF-536387985E7E}"/>
    <cellStyle name="20% - Accent3 11 6 4" xfId="10098" xr:uid="{212FF38C-E6E9-41F5-8720-F1761BB93B80}"/>
    <cellStyle name="20% - Accent3 11 6 4 2" xfId="10099" xr:uid="{BEE94D89-03AB-4E43-87FE-491A59BEDEC4}"/>
    <cellStyle name="20% - Accent3 11 6 5" xfId="10100" xr:uid="{1CEAFBD3-2402-44C9-9115-BDAB8B767E3B}"/>
    <cellStyle name="20% - Accent3 11 7" xfId="10101" xr:uid="{0C2823F6-FD49-4530-A1FC-B712E3963101}"/>
    <cellStyle name="20% - Accent3 11 7 2" xfId="10102" xr:uid="{B9BAC63F-08EB-4F3D-9CBF-156DC324C3A8}"/>
    <cellStyle name="20% - Accent3 11 7 2 2" xfId="10103" xr:uid="{AA92CA50-32D9-4FB6-8693-CFD0117891BB}"/>
    <cellStyle name="20% - Accent3 11 7 2 2 2" xfId="10104" xr:uid="{6D6CC2FF-354D-44FB-B8C0-722FD4952EEB}"/>
    <cellStyle name="20% - Accent3 11 7 2 3" xfId="10105" xr:uid="{94E6CE58-1F43-4090-BCCB-CC272A19D70E}"/>
    <cellStyle name="20% - Accent3 11 7 3" xfId="10106" xr:uid="{846E8AD6-0B7C-4D13-8940-0EEDBA975425}"/>
    <cellStyle name="20% - Accent3 11 7 3 2" xfId="10107" xr:uid="{70EF2CF7-20E9-4322-AFC7-7625952106D0}"/>
    <cellStyle name="20% - Accent3 11 7 4" xfId="10108" xr:uid="{A2DF667C-5B4A-410F-A2EC-C9E46DB66C1D}"/>
    <cellStyle name="20% - Accent3 11 7 4 2" xfId="10109" xr:uid="{74E94342-EADE-4A2A-A7ED-7F93ED7C9140}"/>
    <cellStyle name="20% - Accent3 11 7 5" xfId="10110" xr:uid="{A6765BD4-807C-4735-AA93-9B7D354A1D11}"/>
    <cellStyle name="20% - Accent3 11 8" xfId="10111" xr:uid="{C10D7C8E-B9F7-4863-965D-9274B4BA8E9C}"/>
    <cellStyle name="20% - Accent3 11 8 2" xfId="10112" xr:uid="{18DB2E28-5450-477B-ADD6-2CAEB6F6157D}"/>
    <cellStyle name="20% - Accent3 11 8 2 2" xfId="10113" xr:uid="{D7B3F673-21A0-474D-A641-C95FD728E12A}"/>
    <cellStyle name="20% - Accent3 11 8 2 2 2" xfId="10114" xr:uid="{0956720F-755E-4D45-B2D7-E829159A6E61}"/>
    <cellStyle name="20% - Accent3 11 8 2 3" xfId="10115" xr:uid="{F176FED1-287E-4DE9-8F3D-63453717B4FE}"/>
    <cellStyle name="20% - Accent3 11 8 3" xfId="10116" xr:uid="{C00188E4-6F34-4401-9591-E0A6A285706C}"/>
    <cellStyle name="20% - Accent3 11 8 3 2" xfId="10117" xr:uid="{C2D98D73-910C-4157-AE3F-C5E4D843A51D}"/>
    <cellStyle name="20% - Accent3 11 8 4" xfId="10118" xr:uid="{F3B5BAB6-C5B8-41D1-ABBC-8B67C82C9D7A}"/>
    <cellStyle name="20% - Accent3 11 8 4 2" xfId="10119" xr:uid="{B6AF0BD1-36C5-4587-9BA5-1EA7E8274938}"/>
    <cellStyle name="20% - Accent3 11 8 5" xfId="10120" xr:uid="{E9A78534-A59B-48B1-B1F6-609BE7B4C552}"/>
    <cellStyle name="20% - Accent3 11 9" xfId="10121" xr:uid="{2F528791-7737-48D8-A69B-0DDE466D84F1}"/>
    <cellStyle name="20% - Accent3 11 9 2" xfId="10122" xr:uid="{C7D5455D-5628-4C2C-B5F5-A2E635FA2EA7}"/>
    <cellStyle name="20% - Accent3 11 9 2 2" xfId="10123" xr:uid="{48368AF2-CE95-443A-BE58-301A28753CA9}"/>
    <cellStyle name="20% - Accent3 11 9 2 2 2" xfId="10124" xr:uid="{A60E454F-6126-4890-B4A3-107250EB7491}"/>
    <cellStyle name="20% - Accent3 11 9 2 3" xfId="10125" xr:uid="{FC64BA5B-2629-4320-B246-62B6CC79C712}"/>
    <cellStyle name="20% - Accent3 11 9 3" xfId="10126" xr:uid="{3A281F02-3345-443D-8EC4-4CBA8077F162}"/>
    <cellStyle name="20% - Accent3 11 9 3 2" xfId="10127" xr:uid="{9F576F92-CCC4-4329-9005-D4813D996459}"/>
    <cellStyle name="20% - Accent3 11 9 4" xfId="10128" xr:uid="{667636D3-A179-4532-88F7-3301080F5442}"/>
    <cellStyle name="20% - Accent3 11 9 4 2" xfId="10129" xr:uid="{F5FEF445-A369-4344-BD32-58CA58CA6550}"/>
    <cellStyle name="20% - Accent3 11 9 5" xfId="10130" xr:uid="{C32AA847-72C7-4B2D-AECA-EC1A3B6E4A56}"/>
    <cellStyle name="20% - Accent3 12" xfId="191" xr:uid="{DC8B59E2-E299-422C-8342-B067E3A72AF6}"/>
    <cellStyle name="20% - Accent3 12 10" xfId="10131" xr:uid="{94499F6E-88A9-4D39-A992-D92774EDFB3D}"/>
    <cellStyle name="20% - Accent3 12 10 2" xfId="10132" xr:uid="{53377D90-D7E2-456C-A439-452724CA47E2}"/>
    <cellStyle name="20% - Accent3 12 10 2 2" xfId="10133" xr:uid="{5CF628D5-1D25-4986-8225-3B04A702133F}"/>
    <cellStyle name="20% - Accent3 12 10 2 2 2" xfId="10134" xr:uid="{7897DEA2-95C4-4A7C-B940-B2C7C4615252}"/>
    <cellStyle name="20% - Accent3 12 10 2 3" xfId="10135" xr:uid="{12191E53-29F5-4CCD-95BF-7321443E19F9}"/>
    <cellStyle name="20% - Accent3 12 10 3" xfId="10136" xr:uid="{E8C2C9D3-F423-43EB-B031-B6E70A0DF93B}"/>
    <cellStyle name="20% - Accent3 12 10 3 2" xfId="10137" xr:uid="{D6282B37-B07D-4006-A8FD-32F2F0F5E0E5}"/>
    <cellStyle name="20% - Accent3 12 10 4" xfId="10138" xr:uid="{5FE16B16-6FC8-49BD-AD5C-56127B32577D}"/>
    <cellStyle name="20% - Accent3 12 10 4 2" xfId="10139" xr:uid="{648E3F36-9131-419C-A396-8E4AF676713A}"/>
    <cellStyle name="20% - Accent3 12 10 5" xfId="10140" xr:uid="{6D81319E-B13A-4472-9873-A7B0881F5131}"/>
    <cellStyle name="20% - Accent3 12 11" xfId="10141" xr:uid="{5D24E23C-E674-42FA-9706-67C98A2FB59C}"/>
    <cellStyle name="20% - Accent3 12 11 2" xfId="10142" xr:uid="{67108514-8BDE-44E9-A210-0E9694EEE7A8}"/>
    <cellStyle name="20% - Accent3 12 11 2 2" xfId="10143" xr:uid="{76BE1E8E-5116-48D0-8DD1-B7D1F73CEE8F}"/>
    <cellStyle name="20% - Accent3 12 11 2 2 2" xfId="10144" xr:uid="{3C158A16-1953-4652-8F17-DC90CFC5F043}"/>
    <cellStyle name="20% - Accent3 12 11 2 3" xfId="10145" xr:uid="{99E6975C-CE77-460C-B60F-806283615941}"/>
    <cellStyle name="20% - Accent3 12 11 3" xfId="10146" xr:uid="{D8C0F16E-51F3-4D88-86FA-2D27DD20530F}"/>
    <cellStyle name="20% - Accent3 12 11 3 2" xfId="10147" xr:uid="{105F58BA-6D71-4BB5-AAF4-CCAE886BFD22}"/>
    <cellStyle name="20% - Accent3 12 11 4" xfId="10148" xr:uid="{2890A7E1-6BD7-4A2D-B00A-08E5060C8F28}"/>
    <cellStyle name="20% - Accent3 12 11 4 2" xfId="10149" xr:uid="{EF628D7E-A033-47B1-8C18-D2C471FD8E84}"/>
    <cellStyle name="20% - Accent3 12 11 5" xfId="10150" xr:uid="{BE3667BE-0633-4F6D-95A6-B684B277D797}"/>
    <cellStyle name="20% - Accent3 12 12" xfId="10151" xr:uid="{F132AF4E-26D9-4624-A579-19FCF168AAC2}"/>
    <cellStyle name="20% - Accent3 12 12 2" xfId="10152" xr:uid="{89450991-F11E-411F-9D96-B1FED192D250}"/>
    <cellStyle name="20% - Accent3 12 12 2 2" xfId="10153" xr:uid="{A4E2079D-31DF-4123-91A4-667888F599E6}"/>
    <cellStyle name="20% - Accent3 12 12 2 2 2" xfId="10154" xr:uid="{EDB41CDC-0CA7-4498-8566-98E6C2E4B8DC}"/>
    <cellStyle name="20% - Accent3 12 12 2 3" xfId="10155" xr:uid="{9F41A85B-2C00-4F2F-A543-1B7F2B6660C1}"/>
    <cellStyle name="20% - Accent3 12 12 3" xfId="10156" xr:uid="{EC10A9B3-D2F7-46F4-BA14-D0F0EA20FA80}"/>
    <cellStyle name="20% - Accent3 12 12 3 2" xfId="10157" xr:uid="{02F29D45-0845-4D9C-A752-E0F033149208}"/>
    <cellStyle name="20% - Accent3 12 12 4" xfId="10158" xr:uid="{2EE17891-9CDD-4408-86BC-75DFEFA3B7BF}"/>
    <cellStyle name="20% - Accent3 12 12 4 2" xfId="10159" xr:uid="{43427146-6D33-449C-B4DB-17E64B03B2B6}"/>
    <cellStyle name="20% - Accent3 12 12 5" xfId="10160" xr:uid="{6CBB01EC-24E3-45D3-901C-15A3C74F6DD1}"/>
    <cellStyle name="20% - Accent3 12 13" xfId="10161" xr:uid="{7349BC1A-AB04-4145-ABBC-ED93FE0A0151}"/>
    <cellStyle name="20% - Accent3 12 13 2" xfId="10162" xr:uid="{AE626E95-722C-4319-881A-FF1BB05C2816}"/>
    <cellStyle name="20% - Accent3 12 13 2 2" xfId="10163" xr:uid="{C3315E77-6101-4DCF-A2BB-30BCD395B3C2}"/>
    <cellStyle name="20% - Accent3 12 13 2 2 2" xfId="10164" xr:uid="{B69B8FD0-5531-437B-AC96-1D0AFA82F46E}"/>
    <cellStyle name="20% - Accent3 12 13 2 3" xfId="10165" xr:uid="{F51BFE37-57B0-4794-89D0-509555B13346}"/>
    <cellStyle name="20% - Accent3 12 13 3" xfId="10166" xr:uid="{BA0D9937-BE21-4A2B-9275-57330EF54761}"/>
    <cellStyle name="20% - Accent3 12 13 3 2" xfId="10167" xr:uid="{1D31C09B-F9B3-4856-88AC-DAEE9901348E}"/>
    <cellStyle name="20% - Accent3 12 13 4" xfId="10168" xr:uid="{7AE0577E-351D-49C1-872C-EC615550B799}"/>
    <cellStyle name="20% - Accent3 12 13 4 2" xfId="10169" xr:uid="{0B160893-B2F5-4A06-BB0B-9D16D5849E17}"/>
    <cellStyle name="20% - Accent3 12 13 5" xfId="10170" xr:uid="{8AC63832-1AB0-4393-98E2-48498AC921CD}"/>
    <cellStyle name="20% - Accent3 12 14" xfId="10171" xr:uid="{CAC5112A-65C7-46BB-964D-7F9358A1D163}"/>
    <cellStyle name="20% - Accent3 12 14 2" xfId="10172" xr:uid="{705E1183-5877-43E2-B330-9A7B666C332D}"/>
    <cellStyle name="20% - Accent3 12 14 2 2" xfId="10173" xr:uid="{23603B0E-998D-416C-95A6-F59B40BF4E7F}"/>
    <cellStyle name="20% - Accent3 12 14 2 2 2" xfId="10174" xr:uid="{5E25E5AE-A23D-4FC8-BAE3-AF70B5516548}"/>
    <cellStyle name="20% - Accent3 12 14 2 3" xfId="10175" xr:uid="{E2CC1E10-D24B-413E-AFD9-D014D4316214}"/>
    <cellStyle name="20% - Accent3 12 14 3" xfId="10176" xr:uid="{AE296357-4F46-470A-B839-F56188636327}"/>
    <cellStyle name="20% - Accent3 12 14 3 2" xfId="10177" xr:uid="{CEEE7895-4AE8-4F9B-AFC1-A84F08FF06D7}"/>
    <cellStyle name="20% - Accent3 12 14 4" xfId="10178" xr:uid="{DD905ECF-364F-41CC-BF42-BA7DFB5491D3}"/>
    <cellStyle name="20% - Accent3 12 14 4 2" xfId="10179" xr:uid="{D54AE8A9-CB7E-4DAC-BCA4-765A05795A65}"/>
    <cellStyle name="20% - Accent3 12 14 5" xfId="10180" xr:uid="{A88A9E18-E1EA-4D86-8241-220C65954D8E}"/>
    <cellStyle name="20% - Accent3 12 15" xfId="10181" xr:uid="{41C49FCA-8ED4-4D73-B3B4-DFEB699DF3FF}"/>
    <cellStyle name="20% - Accent3 12 15 2" xfId="10182" xr:uid="{167725DB-D7F8-4936-9207-4A8464038B07}"/>
    <cellStyle name="20% - Accent3 12 15 2 2" xfId="10183" xr:uid="{3D40048D-52EF-4542-BDC2-C34C88F3F214}"/>
    <cellStyle name="20% - Accent3 12 15 2 2 2" xfId="10184" xr:uid="{DBAF91A3-8B61-4793-B361-BE3B4B238CFB}"/>
    <cellStyle name="20% - Accent3 12 15 2 3" xfId="10185" xr:uid="{CFBE5289-7D02-4ED6-99E1-F0DE43BE96D7}"/>
    <cellStyle name="20% - Accent3 12 15 3" xfId="10186" xr:uid="{9546C623-DAA0-4C11-A83C-333E3AB494E0}"/>
    <cellStyle name="20% - Accent3 12 15 3 2" xfId="10187" xr:uid="{D1068756-0086-453F-A713-DF7EB354E753}"/>
    <cellStyle name="20% - Accent3 12 15 4" xfId="10188" xr:uid="{52875D3A-D34B-45AD-A5C0-CCF9B43EFA92}"/>
    <cellStyle name="20% - Accent3 12 15 4 2" xfId="10189" xr:uid="{FBD4929A-EF40-4B65-9838-4BA194793423}"/>
    <cellStyle name="20% - Accent3 12 15 5" xfId="10190" xr:uid="{B4A4B7BE-EC19-4F62-9799-87C66858BE09}"/>
    <cellStyle name="20% - Accent3 12 16" xfId="10191" xr:uid="{6E06121C-0944-49FE-B7B3-625CC02E76F1}"/>
    <cellStyle name="20% - Accent3 12 16 2" xfId="10192" xr:uid="{A3E12438-1AAA-4425-AA4E-612034C73D4C}"/>
    <cellStyle name="20% - Accent3 12 16 2 2" xfId="10193" xr:uid="{ADA861EF-D05A-4AD0-95F9-EE8641CCE0D9}"/>
    <cellStyle name="20% - Accent3 12 16 3" xfId="10194" xr:uid="{2487DE01-CD53-48EE-B7EC-9A8E968E9D51}"/>
    <cellStyle name="20% - Accent3 12 17" xfId="10195" xr:uid="{3DC049E4-3878-4651-B4AF-196ED7D5D4D8}"/>
    <cellStyle name="20% - Accent3 12 17 2" xfId="10196" xr:uid="{13DE4CE0-4A24-467A-8121-1CFD61AC4C06}"/>
    <cellStyle name="20% - Accent3 12 18" xfId="10197" xr:uid="{BF4EF6A7-A5D0-4718-B624-CCCACA5B2150}"/>
    <cellStyle name="20% - Accent3 12 18 2" xfId="10198" xr:uid="{D4AD8F94-0501-4596-9942-E8E95E280A20}"/>
    <cellStyle name="20% - Accent3 12 19" xfId="10199" xr:uid="{852C45F7-64EE-4435-8898-6C38CD271B0F}"/>
    <cellStyle name="20% - Accent3 12 2" xfId="192" xr:uid="{EE6CA3B1-7B8E-474C-86DA-F3FB68DF1452}"/>
    <cellStyle name="20% - Accent3 12 2 2" xfId="193" xr:uid="{E74947FA-B49D-40E3-99F5-267F75BDDB95}"/>
    <cellStyle name="20% - Accent3 12 2 2 2" xfId="10200" xr:uid="{973681CD-DED6-4907-AFDF-6198E900F80B}"/>
    <cellStyle name="20% - Accent3 12 2 2 2 2" xfId="10201" xr:uid="{43C4CA86-B781-4F4F-8BB3-9CE8CF281FBF}"/>
    <cellStyle name="20% - Accent3 12 2 2 3" xfId="10202" xr:uid="{4A1EBBB0-416B-4D7D-BC5A-1318D8A63E23}"/>
    <cellStyle name="20% - Accent3 12 2 2 4" xfId="10203" xr:uid="{758BAC3E-E509-4134-9FE9-4F06B2FAB83E}"/>
    <cellStyle name="20% - Accent3 12 2 3" xfId="10204" xr:uid="{0451D3ED-9A74-4744-9C25-0D4D4EA66C2F}"/>
    <cellStyle name="20% - Accent3 12 2 3 2" xfId="10205" xr:uid="{3A9A628D-0E3D-45B3-A2EB-CFC40C57BA42}"/>
    <cellStyle name="20% - Accent3 12 2 4" xfId="10206" xr:uid="{A2F3D9B9-895A-48CD-AD4C-F7A79AAD2027}"/>
    <cellStyle name="20% - Accent3 12 2 4 2" xfId="10207" xr:uid="{3447A758-D263-4572-BC8A-090477434C54}"/>
    <cellStyle name="20% - Accent3 12 2 5" xfId="10208" xr:uid="{62D5086A-4F95-445E-8139-64EEC773B19E}"/>
    <cellStyle name="20% - Accent3 12 20" xfId="10209" xr:uid="{09CB5087-59D6-42B8-A813-A22387EA7069}"/>
    <cellStyle name="20% - Accent3 12 21" xfId="10210" xr:uid="{4D26ADAF-2795-42DD-8A24-07E149407E9E}"/>
    <cellStyle name="20% - Accent3 12 22" xfId="10211" xr:uid="{46AECCA7-2A97-4712-AA81-C3E206851083}"/>
    <cellStyle name="20% - Accent3 12 23" xfId="10212" xr:uid="{F3DEC534-B491-4120-885D-316AC7A03ED2}"/>
    <cellStyle name="20% - Accent3 12 24" xfId="10213" xr:uid="{B69BC30A-3721-43EF-ADE6-177BCFEAB92C}"/>
    <cellStyle name="20% - Accent3 12 25" xfId="10214" xr:uid="{FC1F09DF-A881-4B7B-A604-EF21702B1A9F}"/>
    <cellStyle name="20% - Accent3 12 26" xfId="10215" xr:uid="{2E7B1926-CFE7-465F-BB34-E1AA21768025}"/>
    <cellStyle name="20% - Accent3 12 27" xfId="10216" xr:uid="{08702ECA-4671-40EF-8840-44768B901B43}"/>
    <cellStyle name="20% - Accent3 12 28" xfId="10217" xr:uid="{3EDF2BBC-8564-4A28-AE5A-9F0ED87490E4}"/>
    <cellStyle name="20% - Accent3 12 29" xfId="10218" xr:uid="{72538A25-9F58-494F-927E-66458DF29F0F}"/>
    <cellStyle name="20% - Accent3 12 3" xfId="194" xr:uid="{0C8AD913-0E3B-48E6-97C7-696CB87FFD02}"/>
    <cellStyle name="20% - Accent3 12 3 2" xfId="10219" xr:uid="{761A9D01-FFAF-4035-82D0-C4A6A7D1A8B5}"/>
    <cellStyle name="20% - Accent3 12 3 2 2" xfId="10220" xr:uid="{E1ED62F0-1A9E-439A-861C-76470C35C207}"/>
    <cellStyle name="20% - Accent3 12 3 2 2 2" xfId="10221" xr:uid="{6D8A7262-522C-4774-8D1E-0C86FAA0D725}"/>
    <cellStyle name="20% - Accent3 12 3 2 3" xfId="10222" xr:uid="{507788B4-D742-4C95-8954-4C3FE7CDD1DE}"/>
    <cellStyle name="20% - Accent3 12 3 3" xfId="10223" xr:uid="{A1B439D9-3EE4-4337-912D-846FE05A4288}"/>
    <cellStyle name="20% - Accent3 12 3 3 2" xfId="10224" xr:uid="{9F060378-EF3B-429F-B781-732BFAC910D9}"/>
    <cellStyle name="20% - Accent3 12 3 4" xfId="10225" xr:uid="{3EC875D8-4D91-47A3-B587-A16E96768297}"/>
    <cellStyle name="20% - Accent3 12 3 4 2" xfId="10226" xr:uid="{99A0E7D2-894A-433E-8E21-C4DBBD7E054A}"/>
    <cellStyle name="20% - Accent3 12 3 5" xfId="10227" xr:uid="{8D2055E7-5828-4991-A3EB-E51061EFD9F9}"/>
    <cellStyle name="20% - Accent3 12 3 6" xfId="10228" xr:uid="{D9A21B0C-F851-4C78-AF29-D65A5143311C}"/>
    <cellStyle name="20% - Accent3 12 4" xfId="10229" xr:uid="{292C9966-7BA2-4781-844B-4A0A360E054E}"/>
    <cellStyle name="20% - Accent3 12 4 2" xfId="10230" xr:uid="{B86D56F8-7904-43D4-926C-0310F10D4C44}"/>
    <cellStyle name="20% - Accent3 12 4 2 2" xfId="10231" xr:uid="{998A5688-E8CE-4BC1-942D-117D7A6D0B29}"/>
    <cellStyle name="20% - Accent3 12 4 2 2 2" xfId="10232" xr:uid="{0E9A2771-FD12-418E-8F75-3D0F88B19A3C}"/>
    <cellStyle name="20% - Accent3 12 4 2 3" xfId="10233" xr:uid="{CDE0E68C-7007-4A4E-A12D-9B73EF26F1E2}"/>
    <cellStyle name="20% - Accent3 12 4 3" xfId="10234" xr:uid="{90824877-1DBC-47D9-8074-4EA5D649A44E}"/>
    <cellStyle name="20% - Accent3 12 4 3 2" xfId="10235" xr:uid="{1A7B3C93-2F28-47FB-9FC6-D5B6A7B069C4}"/>
    <cellStyle name="20% - Accent3 12 4 4" xfId="10236" xr:uid="{5F712C8D-A346-4147-B252-C9773A0251A4}"/>
    <cellStyle name="20% - Accent3 12 4 4 2" xfId="10237" xr:uid="{9D5C3B64-F865-44D7-8BFA-8862B9224351}"/>
    <cellStyle name="20% - Accent3 12 4 5" xfId="10238" xr:uid="{78A45DAB-D9A1-4C8A-9B46-A341696D4741}"/>
    <cellStyle name="20% - Accent3 12 5" xfId="10239" xr:uid="{DA5CA30F-0BCA-4A37-AD77-C8E52F072273}"/>
    <cellStyle name="20% - Accent3 12 5 2" xfId="10240" xr:uid="{F5768DC9-19CF-4092-B5AF-931CDC6B5203}"/>
    <cellStyle name="20% - Accent3 12 5 2 2" xfId="10241" xr:uid="{BFD8C563-74E7-4041-AF10-7679B114D83B}"/>
    <cellStyle name="20% - Accent3 12 5 2 2 2" xfId="10242" xr:uid="{B0BC5574-7D6D-407A-B657-A246CE3E1CC0}"/>
    <cellStyle name="20% - Accent3 12 5 2 3" xfId="10243" xr:uid="{5AD434C9-71F0-4EA5-A108-1C23D70A7749}"/>
    <cellStyle name="20% - Accent3 12 5 3" xfId="10244" xr:uid="{8D181142-3954-4B9E-BB2C-686376AD8AEE}"/>
    <cellStyle name="20% - Accent3 12 5 3 2" xfId="10245" xr:uid="{8E78B404-DB33-4327-8D0F-94654325A18E}"/>
    <cellStyle name="20% - Accent3 12 5 4" xfId="10246" xr:uid="{4E9F0024-73A6-4F44-8CF3-BC7084316D05}"/>
    <cellStyle name="20% - Accent3 12 5 4 2" xfId="10247" xr:uid="{8936F0B0-699C-485B-9E94-5FB20C561AE4}"/>
    <cellStyle name="20% - Accent3 12 5 5" xfId="10248" xr:uid="{469CB84A-5BA8-4F18-A5C2-14E82A195E93}"/>
    <cellStyle name="20% - Accent3 12 6" xfId="10249" xr:uid="{3FF0D9A8-7667-4389-B422-34AA70C8182E}"/>
    <cellStyle name="20% - Accent3 12 6 2" xfId="10250" xr:uid="{E29E1259-9C1F-4110-ADED-9F1C5239B0F2}"/>
    <cellStyle name="20% - Accent3 12 6 2 2" xfId="10251" xr:uid="{00CB49BD-9E6A-4741-85B0-F7603ED99468}"/>
    <cellStyle name="20% - Accent3 12 6 2 2 2" xfId="10252" xr:uid="{7A10431F-D5F0-4B77-8B2C-FC23FA6127BE}"/>
    <cellStyle name="20% - Accent3 12 6 2 3" xfId="10253" xr:uid="{697F86CB-AE2E-44A6-BD4B-9A78E9CB5584}"/>
    <cellStyle name="20% - Accent3 12 6 3" xfId="10254" xr:uid="{00457849-DC55-48AF-A4FF-EB415AA8E313}"/>
    <cellStyle name="20% - Accent3 12 6 3 2" xfId="10255" xr:uid="{9942A522-4A32-488B-9832-B32CD7D1DCB6}"/>
    <cellStyle name="20% - Accent3 12 6 4" xfId="10256" xr:uid="{F095FA2C-48C7-43B0-B91A-5D43DF7E53FB}"/>
    <cellStyle name="20% - Accent3 12 6 4 2" xfId="10257" xr:uid="{C8085CB6-8054-4E3D-BE15-ECFE68FB9E79}"/>
    <cellStyle name="20% - Accent3 12 6 5" xfId="10258" xr:uid="{5DCA69EC-3480-478A-AB83-B87B595C6D43}"/>
    <cellStyle name="20% - Accent3 12 7" xfId="10259" xr:uid="{AF662F84-CCC5-41D8-8E66-CE87CDB713AE}"/>
    <cellStyle name="20% - Accent3 12 7 2" xfId="10260" xr:uid="{A9D85280-B49A-44F9-96A6-A35992E32213}"/>
    <cellStyle name="20% - Accent3 12 7 2 2" xfId="10261" xr:uid="{DB46BE6C-9842-4E67-AA10-E90F316E2438}"/>
    <cellStyle name="20% - Accent3 12 7 2 2 2" xfId="10262" xr:uid="{B6675AF5-F597-4593-B9B1-6B82DC99DDA7}"/>
    <cellStyle name="20% - Accent3 12 7 2 3" xfId="10263" xr:uid="{88202D41-1DD3-46B5-B9BB-C11C51D0FF84}"/>
    <cellStyle name="20% - Accent3 12 7 3" xfId="10264" xr:uid="{84A035F5-1C8A-46F5-A174-1C6D2A9C4062}"/>
    <cellStyle name="20% - Accent3 12 7 3 2" xfId="10265" xr:uid="{37149701-985F-4E01-8CD0-822FC51ECE38}"/>
    <cellStyle name="20% - Accent3 12 7 4" xfId="10266" xr:uid="{690C431D-FCAC-4828-AEAF-1C8A9ACE6077}"/>
    <cellStyle name="20% - Accent3 12 7 4 2" xfId="10267" xr:uid="{0D28C440-07A5-4010-AC4E-F895A38DAF46}"/>
    <cellStyle name="20% - Accent3 12 7 5" xfId="10268" xr:uid="{C159BA92-A777-461D-BDDC-EC6C1A01E465}"/>
    <cellStyle name="20% - Accent3 12 8" xfId="10269" xr:uid="{CAB9BE95-BFA5-4A29-A362-10BD79C5C98C}"/>
    <cellStyle name="20% - Accent3 12 8 2" xfId="10270" xr:uid="{03DBB260-6CA7-474D-B0B8-C77988460794}"/>
    <cellStyle name="20% - Accent3 12 8 2 2" xfId="10271" xr:uid="{A5A0CF8D-8404-4174-960A-0C469313ABFC}"/>
    <cellStyle name="20% - Accent3 12 8 2 2 2" xfId="10272" xr:uid="{333982CB-3AA3-454E-B614-D8C8805AF7F1}"/>
    <cellStyle name="20% - Accent3 12 8 2 3" xfId="10273" xr:uid="{ADCC9D3D-ED37-4591-90DD-71F7A1EAD9A6}"/>
    <cellStyle name="20% - Accent3 12 8 3" xfId="10274" xr:uid="{518F638C-0F57-4DBF-8102-8795305EAA2A}"/>
    <cellStyle name="20% - Accent3 12 8 3 2" xfId="10275" xr:uid="{A2065B23-2DCC-4D90-9DA0-62093BB2430E}"/>
    <cellStyle name="20% - Accent3 12 8 4" xfId="10276" xr:uid="{04F43E3E-EFDE-46DF-A8B0-73CC087E4515}"/>
    <cellStyle name="20% - Accent3 12 8 4 2" xfId="10277" xr:uid="{EC5812B4-CBCF-47CC-AC05-2EC9943F1C43}"/>
    <cellStyle name="20% - Accent3 12 8 5" xfId="10278" xr:uid="{C070BACA-C1DB-474C-A4C9-FD5080D24497}"/>
    <cellStyle name="20% - Accent3 12 9" xfId="10279" xr:uid="{BEEB3912-AABC-4C76-9B9C-A594011392A1}"/>
    <cellStyle name="20% - Accent3 12 9 2" xfId="10280" xr:uid="{074D0B01-1796-4428-99BC-5C2CB6FF771E}"/>
    <cellStyle name="20% - Accent3 12 9 2 2" xfId="10281" xr:uid="{05618D7F-0B8E-46D7-8727-AEC0000E5686}"/>
    <cellStyle name="20% - Accent3 12 9 2 2 2" xfId="10282" xr:uid="{5514745E-2751-48A9-8CF2-7B63373DF012}"/>
    <cellStyle name="20% - Accent3 12 9 2 3" xfId="10283" xr:uid="{35E57D12-3346-4000-8B84-DD7A92A4D3E9}"/>
    <cellStyle name="20% - Accent3 12 9 3" xfId="10284" xr:uid="{D79C1D79-A7AF-4051-8133-BCD9179FD114}"/>
    <cellStyle name="20% - Accent3 12 9 3 2" xfId="10285" xr:uid="{B3F457AE-EB34-4A43-B1D2-F529F82140EB}"/>
    <cellStyle name="20% - Accent3 12 9 4" xfId="10286" xr:uid="{17B427D8-A43C-4F3E-BD38-266F21B66853}"/>
    <cellStyle name="20% - Accent3 12 9 4 2" xfId="10287" xr:uid="{A9E4F555-51D9-4655-A608-27DF7E34B520}"/>
    <cellStyle name="20% - Accent3 12 9 5" xfId="10288" xr:uid="{94307613-C8AB-43C1-A938-D2C03BCF8379}"/>
    <cellStyle name="20% - Accent3 13" xfId="195" xr:uid="{9DF8BE11-4074-4224-A2C9-7D6CFD2EC333}"/>
    <cellStyle name="20% - Accent3 13 10" xfId="10289" xr:uid="{516CFAE8-DAE4-46E3-B4E7-FE8E9E1AE174}"/>
    <cellStyle name="20% - Accent3 13 10 2" xfId="10290" xr:uid="{0D58D412-8F39-408C-BABC-021A9AC92348}"/>
    <cellStyle name="20% - Accent3 13 10 2 2" xfId="10291" xr:uid="{402DA52E-151E-4071-AB7D-AF3562BD9159}"/>
    <cellStyle name="20% - Accent3 13 10 2 2 2" xfId="10292" xr:uid="{5BE4108A-E736-49C9-ADA9-0C683A27628B}"/>
    <cellStyle name="20% - Accent3 13 10 2 3" xfId="10293" xr:uid="{E529CC06-4891-464D-9247-5B0A03F9C370}"/>
    <cellStyle name="20% - Accent3 13 10 3" xfId="10294" xr:uid="{F49438EE-0DD5-489E-B703-C75E8ED9313E}"/>
    <cellStyle name="20% - Accent3 13 10 3 2" xfId="10295" xr:uid="{65B8711B-C9DE-4A0F-8A0C-1C9AA107649B}"/>
    <cellStyle name="20% - Accent3 13 10 4" xfId="10296" xr:uid="{3F0ADED4-73AB-476C-88E1-25BB524EE0B8}"/>
    <cellStyle name="20% - Accent3 13 10 4 2" xfId="10297" xr:uid="{8241F7BD-23AC-421E-B826-F35078CA1AEA}"/>
    <cellStyle name="20% - Accent3 13 10 5" xfId="10298" xr:uid="{18DC74B8-5977-4E10-A877-962D7D3D5112}"/>
    <cellStyle name="20% - Accent3 13 11" xfId="10299" xr:uid="{7E688ECF-21EA-4A90-871C-EA7C64A7980E}"/>
    <cellStyle name="20% - Accent3 13 11 2" xfId="10300" xr:uid="{5F187105-7BD7-4AE7-BB5E-47B54988CF0A}"/>
    <cellStyle name="20% - Accent3 13 11 2 2" xfId="10301" xr:uid="{89D0B7A0-0E62-403E-9D94-54F73CB12EE4}"/>
    <cellStyle name="20% - Accent3 13 11 2 2 2" xfId="10302" xr:uid="{D72F9989-F2FA-46E8-8B21-49C42C9DC006}"/>
    <cellStyle name="20% - Accent3 13 11 2 3" xfId="10303" xr:uid="{1907416F-EF79-4FD6-82F9-1DBDA8EDF0F1}"/>
    <cellStyle name="20% - Accent3 13 11 3" xfId="10304" xr:uid="{126F36EC-BC81-4920-8A49-DA8F34974DC8}"/>
    <cellStyle name="20% - Accent3 13 11 3 2" xfId="10305" xr:uid="{9948BF44-D81A-41ED-A0FB-5BB94916A14D}"/>
    <cellStyle name="20% - Accent3 13 11 4" xfId="10306" xr:uid="{C071AACC-68A3-428A-9984-954CA551D593}"/>
    <cellStyle name="20% - Accent3 13 11 4 2" xfId="10307" xr:uid="{90E5AE08-68A5-4E78-A8D6-DD960B28CCE8}"/>
    <cellStyle name="20% - Accent3 13 11 5" xfId="10308" xr:uid="{053818B5-1F1D-464F-B268-43614E33070B}"/>
    <cellStyle name="20% - Accent3 13 12" xfId="10309" xr:uid="{5A304A35-3DB0-4C08-852B-E6334A579ED2}"/>
    <cellStyle name="20% - Accent3 13 12 2" xfId="10310" xr:uid="{381A1B71-AE58-4A07-BEF1-E06253E88DF1}"/>
    <cellStyle name="20% - Accent3 13 12 2 2" xfId="10311" xr:uid="{1C710FDB-B871-4A21-B28F-8EAF3666C483}"/>
    <cellStyle name="20% - Accent3 13 12 2 2 2" xfId="10312" xr:uid="{F9E3420E-3BF4-48B9-B3ED-F392523FE63E}"/>
    <cellStyle name="20% - Accent3 13 12 2 3" xfId="10313" xr:uid="{5893162B-0B5D-4541-91B3-9AE611FE9B68}"/>
    <cellStyle name="20% - Accent3 13 12 3" xfId="10314" xr:uid="{B9604871-3061-4838-B879-C72B21E802EF}"/>
    <cellStyle name="20% - Accent3 13 12 3 2" xfId="10315" xr:uid="{4BE8C621-33BB-4A13-B11B-5684FA8417AC}"/>
    <cellStyle name="20% - Accent3 13 12 4" xfId="10316" xr:uid="{04F2E385-E8DD-4920-BD8C-A4AA3FBD5D40}"/>
    <cellStyle name="20% - Accent3 13 12 4 2" xfId="10317" xr:uid="{83CAE286-8CA8-408B-BD7E-7A5801C4EE7E}"/>
    <cellStyle name="20% - Accent3 13 12 5" xfId="10318" xr:uid="{1D3BFF42-A7E3-45CA-84D7-E79EC60DAD30}"/>
    <cellStyle name="20% - Accent3 13 13" xfId="10319" xr:uid="{494A9EE7-DC96-4198-BBC7-7A2325D415C9}"/>
    <cellStyle name="20% - Accent3 13 13 2" xfId="10320" xr:uid="{50767F35-03BE-4F83-A31B-51DFE0149F50}"/>
    <cellStyle name="20% - Accent3 13 13 2 2" xfId="10321" xr:uid="{3A0693F2-9C36-4676-A71C-3286ED281E1F}"/>
    <cellStyle name="20% - Accent3 13 13 2 2 2" xfId="10322" xr:uid="{07D98D39-BB3C-4285-A614-9134C0EDC029}"/>
    <cellStyle name="20% - Accent3 13 13 2 3" xfId="10323" xr:uid="{32A92F69-6D4F-4083-BBE9-D4820AE248A5}"/>
    <cellStyle name="20% - Accent3 13 13 3" xfId="10324" xr:uid="{453E7D6A-8A3A-49A4-98E8-28A7E10F81CB}"/>
    <cellStyle name="20% - Accent3 13 13 3 2" xfId="10325" xr:uid="{88EBA71F-1695-4C03-A63B-5D61987A2BFE}"/>
    <cellStyle name="20% - Accent3 13 13 4" xfId="10326" xr:uid="{3C56934B-D155-4A22-95ED-CC786E77A356}"/>
    <cellStyle name="20% - Accent3 13 13 4 2" xfId="10327" xr:uid="{2294AAEC-73D0-4145-9949-F1221E35A2E8}"/>
    <cellStyle name="20% - Accent3 13 13 5" xfId="10328" xr:uid="{757F132B-3D96-4D62-92CE-CF47729CD328}"/>
    <cellStyle name="20% - Accent3 13 14" xfId="10329" xr:uid="{83511F7B-A51D-4178-8C36-E4B593145B61}"/>
    <cellStyle name="20% - Accent3 13 14 2" xfId="10330" xr:uid="{B46921BD-8CC2-4304-908D-4587385482DF}"/>
    <cellStyle name="20% - Accent3 13 14 2 2" xfId="10331" xr:uid="{89494E0D-D3DB-47FA-A0B0-4B119736CF02}"/>
    <cellStyle name="20% - Accent3 13 14 2 2 2" xfId="10332" xr:uid="{9C100CBE-046E-4918-A0BB-A93BA7BA9899}"/>
    <cellStyle name="20% - Accent3 13 14 2 3" xfId="10333" xr:uid="{38B2AECA-1192-4EDE-80F9-E6A8BB064B04}"/>
    <cellStyle name="20% - Accent3 13 14 3" xfId="10334" xr:uid="{A05B53F9-D143-4668-9EFC-6EA42A05DBE3}"/>
    <cellStyle name="20% - Accent3 13 14 3 2" xfId="10335" xr:uid="{BC03A123-5A95-4123-A60E-8CDC40585919}"/>
    <cellStyle name="20% - Accent3 13 14 4" xfId="10336" xr:uid="{8D4ECBE5-85FF-428E-A241-5F2494D1B36D}"/>
    <cellStyle name="20% - Accent3 13 14 4 2" xfId="10337" xr:uid="{E96E549F-03A6-4FF4-8D02-D0814E62DA18}"/>
    <cellStyle name="20% - Accent3 13 14 5" xfId="10338" xr:uid="{6FB4A2FA-63FB-4903-91AC-61A616FD02B7}"/>
    <cellStyle name="20% - Accent3 13 15" xfId="10339" xr:uid="{E256CC6D-B9A9-4870-8D8F-FB3A95921C09}"/>
    <cellStyle name="20% - Accent3 13 15 2" xfId="10340" xr:uid="{8A5B3EA7-C68F-4017-AE03-130E3E91B038}"/>
    <cellStyle name="20% - Accent3 13 15 2 2" xfId="10341" xr:uid="{D6C41E45-51DC-4687-BD2D-53AD4712BF64}"/>
    <cellStyle name="20% - Accent3 13 15 2 2 2" xfId="10342" xr:uid="{206E0BC1-B29D-4098-9E73-7EEB376D4644}"/>
    <cellStyle name="20% - Accent3 13 15 2 3" xfId="10343" xr:uid="{E1149722-05ED-4316-A6E2-B92C08CF22E7}"/>
    <cellStyle name="20% - Accent3 13 15 3" xfId="10344" xr:uid="{52C58E13-E325-4D0B-AA61-D8CE180680A6}"/>
    <cellStyle name="20% - Accent3 13 15 3 2" xfId="10345" xr:uid="{F8A48431-A009-477A-90F8-7F2E3C0E8982}"/>
    <cellStyle name="20% - Accent3 13 15 4" xfId="10346" xr:uid="{467BD6C1-678E-496B-BDAE-F681318C89C0}"/>
    <cellStyle name="20% - Accent3 13 15 4 2" xfId="10347" xr:uid="{C54D4048-0D4A-4C8B-BCB3-8513C1753C42}"/>
    <cellStyle name="20% - Accent3 13 15 5" xfId="10348" xr:uid="{3D48D5DF-784A-4644-A558-D64D768F9308}"/>
    <cellStyle name="20% - Accent3 13 16" xfId="10349" xr:uid="{60899848-3215-4D6A-B4B1-4D6DE8F205B3}"/>
    <cellStyle name="20% - Accent3 13 16 2" xfId="10350" xr:uid="{CA298FD0-3FB8-46EB-9125-036B7FB9527C}"/>
    <cellStyle name="20% - Accent3 13 16 2 2" xfId="10351" xr:uid="{8F26E062-3217-4146-AEA9-72A9FB6DEC18}"/>
    <cellStyle name="20% - Accent3 13 16 3" xfId="10352" xr:uid="{98C8C6CF-F86B-414C-82AD-C1E66756AF8D}"/>
    <cellStyle name="20% - Accent3 13 17" xfId="10353" xr:uid="{16ACF609-9DD8-42AE-9C39-B7DBA3116791}"/>
    <cellStyle name="20% - Accent3 13 17 2" xfId="10354" xr:uid="{6D736F51-016F-40FB-A3B9-6A89E80112A5}"/>
    <cellStyle name="20% - Accent3 13 18" xfId="10355" xr:uid="{40DA504A-BD22-4B59-9112-A2A5E39050DD}"/>
    <cellStyle name="20% - Accent3 13 18 2" xfId="10356" xr:uid="{C0F925E4-1B25-427E-8358-E0A58F0E1EA0}"/>
    <cellStyle name="20% - Accent3 13 19" xfId="10357" xr:uid="{8B43A4D5-CEAE-4897-BB22-42CE710E5628}"/>
    <cellStyle name="20% - Accent3 13 2" xfId="196" xr:uid="{273F1AD6-E589-4B28-B6E0-7DBB28614042}"/>
    <cellStyle name="20% - Accent3 13 2 2" xfId="197" xr:uid="{F4BA081E-7002-42D1-9A8A-688E84933430}"/>
    <cellStyle name="20% - Accent3 13 2 2 2" xfId="10358" xr:uid="{6F0C6563-7503-4E21-A527-98EC7B7B72FB}"/>
    <cellStyle name="20% - Accent3 13 2 2 2 2" xfId="10359" xr:uid="{0FD68945-BE90-4DE6-ABDB-E41AFCCD72A7}"/>
    <cellStyle name="20% - Accent3 13 2 2 3" xfId="10360" xr:uid="{FF7A290E-CC64-4377-BFF4-922FD71EA29C}"/>
    <cellStyle name="20% - Accent3 13 2 2 4" xfId="10361" xr:uid="{E4F02430-180A-4B5F-9FFA-B140294B595E}"/>
    <cellStyle name="20% - Accent3 13 2 3" xfId="10362" xr:uid="{6077021F-7793-4FD1-86CA-F0193B68AEFC}"/>
    <cellStyle name="20% - Accent3 13 2 3 2" xfId="10363" xr:uid="{70A1B746-155E-4AB9-A135-1FD4482C46D1}"/>
    <cellStyle name="20% - Accent3 13 2 4" xfId="10364" xr:uid="{B33B774D-B6F1-4A02-B90D-CC63B1D75AE9}"/>
    <cellStyle name="20% - Accent3 13 2 4 2" xfId="10365" xr:uid="{D52C5F57-E688-4CB9-ADE3-B2E8E8245810}"/>
    <cellStyle name="20% - Accent3 13 2 5" xfId="10366" xr:uid="{89DEB2AE-CA46-4D28-BA88-8EB6E922E9CF}"/>
    <cellStyle name="20% - Accent3 13 20" xfId="10367" xr:uid="{1A3A0292-D09E-4816-ADE4-FD5EF1C4F6CA}"/>
    <cellStyle name="20% - Accent3 13 21" xfId="10368" xr:uid="{819E9DE1-4FF9-4051-9076-FB4D5DEBC238}"/>
    <cellStyle name="20% - Accent3 13 22" xfId="10369" xr:uid="{6251F65F-56F6-4424-AC5B-8ACB99CA6ED3}"/>
    <cellStyle name="20% - Accent3 13 23" xfId="10370" xr:uid="{C5F11B55-05F6-4BC7-99BB-831E607D5084}"/>
    <cellStyle name="20% - Accent3 13 24" xfId="10371" xr:uid="{16DE8F87-13B3-4FA6-9AC9-E86CEA076AAC}"/>
    <cellStyle name="20% - Accent3 13 25" xfId="10372" xr:uid="{A2F7E072-4CA2-499B-943C-D4C9954B7090}"/>
    <cellStyle name="20% - Accent3 13 26" xfId="10373" xr:uid="{F71BD77D-3DEF-41E1-A36F-4A62722B45D5}"/>
    <cellStyle name="20% - Accent3 13 27" xfId="10374" xr:uid="{23CB0D52-CFC5-4EE6-911E-19F691E1EF7B}"/>
    <cellStyle name="20% - Accent3 13 28" xfId="10375" xr:uid="{348D77C5-B188-4B2F-98D1-076E297FD231}"/>
    <cellStyle name="20% - Accent3 13 29" xfId="10376" xr:uid="{71BD36F6-966A-40F9-A8DC-2B813F6AEE8B}"/>
    <cellStyle name="20% - Accent3 13 3" xfId="198" xr:uid="{0F738AED-0952-4A76-89B7-C2E66DAFD0E2}"/>
    <cellStyle name="20% - Accent3 13 3 2" xfId="10377" xr:uid="{30A39070-A58C-43D3-B07D-0936C8435EE9}"/>
    <cellStyle name="20% - Accent3 13 3 2 2" xfId="10378" xr:uid="{6219C5E0-2032-4E52-8874-3CFE58AC0CC8}"/>
    <cellStyle name="20% - Accent3 13 3 2 2 2" xfId="10379" xr:uid="{2420D837-DCA5-4D6F-A785-C065482D4CE9}"/>
    <cellStyle name="20% - Accent3 13 3 2 3" xfId="10380" xr:uid="{21EE6487-1022-4CD3-BDC7-74C29880EF01}"/>
    <cellStyle name="20% - Accent3 13 3 3" xfId="10381" xr:uid="{CCA049FC-71A2-4A98-9D76-83D954CD654F}"/>
    <cellStyle name="20% - Accent3 13 3 3 2" xfId="10382" xr:uid="{2C431985-A078-4100-9B76-C3B4AEE9572E}"/>
    <cellStyle name="20% - Accent3 13 3 4" xfId="10383" xr:uid="{0E7B7A45-72C4-4E6D-889E-EC15BE7612F9}"/>
    <cellStyle name="20% - Accent3 13 3 4 2" xfId="10384" xr:uid="{0AA310A8-32F9-4EC3-B3E6-2BAA58A10C81}"/>
    <cellStyle name="20% - Accent3 13 3 5" xfId="10385" xr:uid="{B2C8E75E-09CB-4B7F-8417-FA8914F8CC49}"/>
    <cellStyle name="20% - Accent3 13 3 6" xfId="10386" xr:uid="{C6513437-B127-4062-927A-CE38DF19623F}"/>
    <cellStyle name="20% - Accent3 13 4" xfId="10387" xr:uid="{78C58CBD-AD20-46C6-B210-0C0B4F9022A7}"/>
    <cellStyle name="20% - Accent3 13 4 2" xfId="10388" xr:uid="{3A5F2B73-CEE7-45FD-B0B3-402E9195CCC2}"/>
    <cellStyle name="20% - Accent3 13 4 2 2" xfId="10389" xr:uid="{D0D5B590-006B-459F-BCFC-BE5A1477EF30}"/>
    <cellStyle name="20% - Accent3 13 4 2 2 2" xfId="10390" xr:uid="{580CB5C0-EE4B-4E99-BD4E-01E4C294378C}"/>
    <cellStyle name="20% - Accent3 13 4 2 3" xfId="10391" xr:uid="{80BBD8AA-239F-4023-BE61-AC81B2968A53}"/>
    <cellStyle name="20% - Accent3 13 4 3" xfId="10392" xr:uid="{14EC6B82-3525-49F0-9C69-A26ACE7854CF}"/>
    <cellStyle name="20% - Accent3 13 4 3 2" xfId="10393" xr:uid="{DA98202D-8572-4808-8823-AF7EBFAFB225}"/>
    <cellStyle name="20% - Accent3 13 4 4" xfId="10394" xr:uid="{65B42A75-8DC1-40CD-A0BD-7B3061E89469}"/>
    <cellStyle name="20% - Accent3 13 4 4 2" xfId="10395" xr:uid="{58A50426-0F63-4622-AE40-9957EF5E7308}"/>
    <cellStyle name="20% - Accent3 13 4 5" xfId="10396" xr:uid="{107FA1F1-55AE-4691-BA76-851DCF86220B}"/>
    <cellStyle name="20% - Accent3 13 5" xfId="10397" xr:uid="{139146DD-B9FF-4638-9AFD-8872D0BE3840}"/>
    <cellStyle name="20% - Accent3 13 5 2" xfId="10398" xr:uid="{FA5A776C-2EC4-44DC-8CAD-08A9B95DF974}"/>
    <cellStyle name="20% - Accent3 13 5 2 2" xfId="10399" xr:uid="{C632D9AD-95EF-4CA3-9A61-31FC5802728A}"/>
    <cellStyle name="20% - Accent3 13 5 2 2 2" xfId="10400" xr:uid="{519B7C21-3D35-4968-8147-7058BB4F101F}"/>
    <cellStyle name="20% - Accent3 13 5 2 3" xfId="10401" xr:uid="{149420DB-F111-4C81-A1BC-0BA41339C967}"/>
    <cellStyle name="20% - Accent3 13 5 3" xfId="10402" xr:uid="{F3740D25-0DF2-483D-A7A3-230BC77142AA}"/>
    <cellStyle name="20% - Accent3 13 5 3 2" xfId="10403" xr:uid="{C1463E01-76B2-412C-84CE-C5413F14CAA4}"/>
    <cellStyle name="20% - Accent3 13 5 4" xfId="10404" xr:uid="{F74D1931-D529-45D4-A29C-684C28C2080E}"/>
    <cellStyle name="20% - Accent3 13 5 4 2" xfId="10405" xr:uid="{5793FBEA-E20F-4F0F-8087-A483148E9763}"/>
    <cellStyle name="20% - Accent3 13 5 5" xfId="10406" xr:uid="{5093846F-F8BE-4474-99BC-C2D1D63D44CA}"/>
    <cellStyle name="20% - Accent3 13 6" xfId="10407" xr:uid="{D5F7BEBD-BA49-4BEE-88A7-D1D23AFD4039}"/>
    <cellStyle name="20% - Accent3 13 6 2" xfId="10408" xr:uid="{E5C6D58D-6C9A-451F-8642-929EADC102EE}"/>
    <cellStyle name="20% - Accent3 13 6 2 2" xfId="10409" xr:uid="{6220F0E9-B142-4725-85A7-C56C9C42048F}"/>
    <cellStyle name="20% - Accent3 13 6 2 2 2" xfId="10410" xr:uid="{94601250-0F7A-40C5-A3C8-B9022F693DD1}"/>
    <cellStyle name="20% - Accent3 13 6 2 3" xfId="10411" xr:uid="{4ABC5E84-033C-4359-B7DC-62612ED26DB4}"/>
    <cellStyle name="20% - Accent3 13 6 3" xfId="10412" xr:uid="{E22B4C73-7B73-412C-956B-64EB86902294}"/>
    <cellStyle name="20% - Accent3 13 6 3 2" xfId="10413" xr:uid="{5AC1115C-1C0B-447F-B713-E2748D54C781}"/>
    <cellStyle name="20% - Accent3 13 6 4" xfId="10414" xr:uid="{AFED3959-3528-40A8-A585-9E60EE87D157}"/>
    <cellStyle name="20% - Accent3 13 6 4 2" xfId="10415" xr:uid="{24BCB0F5-47A9-424F-949A-084CD09521DA}"/>
    <cellStyle name="20% - Accent3 13 6 5" xfId="10416" xr:uid="{3EF80296-1637-46F7-9EF9-72A22838D98F}"/>
    <cellStyle name="20% - Accent3 13 7" xfId="10417" xr:uid="{8F79D17F-B959-4E14-8104-E77978085738}"/>
    <cellStyle name="20% - Accent3 13 7 2" xfId="10418" xr:uid="{8D84687A-4BEC-4260-8E23-F8C56A7A73A9}"/>
    <cellStyle name="20% - Accent3 13 7 2 2" xfId="10419" xr:uid="{2DBBB5D7-1082-422E-81D6-05CED7F965E2}"/>
    <cellStyle name="20% - Accent3 13 7 2 2 2" xfId="10420" xr:uid="{4A808AB0-668A-4F97-A146-5C1ABFB5C281}"/>
    <cellStyle name="20% - Accent3 13 7 2 3" xfId="10421" xr:uid="{F39F1193-47D4-4544-A7D0-4D44B2CE5321}"/>
    <cellStyle name="20% - Accent3 13 7 3" xfId="10422" xr:uid="{7FD02C70-1BBB-47E6-97E8-B5EFDE6AEEC8}"/>
    <cellStyle name="20% - Accent3 13 7 3 2" xfId="10423" xr:uid="{0BBF9834-3F96-4B91-89FE-5E6607043B0A}"/>
    <cellStyle name="20% - Accent3 13 7 4" xfId="10424" xr:uid="{CF455710-447C-4125-9B3B-EF4BD7FAEF75}"/>
    <cellStyle name="20% - Accent3 13 7 4 2" xfId="10425" xr:uid="{CAC63836-6E55-4B04-8124-A6647C41A2E2}"/>
    <cellStyle name="20% - Accent3 13 7 5" xfId="10426" xr:uid="{690769E9-AE67-4200-90EC-6B250D4C7B7C}"/>
    <cellStyle name="20% - Accent3 13 8" xfId="10427" xr:uid="{5135FA81-90CF-455C-BC0F-DFAB7FC1E6C0}"/>
    <cellStyle name="20% - Accent3 13 8 2" xfId="10428" xr:uid="{B0887B44-D5CA-4C8A-AE05-EE1F7126AC6B}"/>
    <cellStyle name="20% - Accent3 13 8 2 2" xfId="10429" xr:uid="{E32974AB-F37A-4119-9CE5-8BD518D0CBD3}"/>
    <cellStyle name="20% - Accent3 13 8 2 2 2" xfId="10430" xr:uid="{5015B7F4-8499-48FA-B817-798A6782EF57}"/>
    <cellStyle name="20% - Accent3 13 8 2 3" xfId="10431" xr:uid="{8DAEA6D6-00EE-4FBB-BD31-5E86CC4C25BB}"/>
    <cellStyle name="20% - Accent3 13 8 3" xfId="10432" xr:uid="{CFFC5403-C5FF-4F99-A3EF-D82A8177260F}"/>
    <cellStyle name="20% - Accent3 13 8 3 2" xfId="10433" xr:uid="{A193A1E7-B767-439D-8568-7A50108E28F1}"/>
    <cellStyle name="20% - Accent3 13 8 4" xfId="10434" xr:uid="{824B5E8C-0AB2-4D66-9CD6-EB46E3AF0091}"/>
    <cellStyle name="20% - Accent3 13 8 4 2" xfId="10435" xr:uid="{5A1D73FA-8760-42E1-894A-CDEB62ECC00D}"/>
    <cellStyle name="20% - Accent3 13 8 5" xfId="10436" xr:uid="{5DABDE29-E331-4AA7-8C93-DB9D3DAF5428}"/>
    <cellStyle name="20% - Accent3 13 9" xfId="10437" xr:uid="{E0410913-F9AA-4E43-8771-28BFA9D1EC7F}"/>
    <cellStyle name="20% - Accent3 13 9 2" xfId="10438" xr:uid="{4D406841-2A0C-476A-A27A-BCED0236C769}"/>
    <cellStyle name="20% - Accent3 13 9 2 2" xfId="10439" xr:uid="{1542F744-14AD-4C21-B3CB-95709D878314}"/>
    <cellStyle name="20% - Accent3 13 9 2 2 2" xfId="10440" xr:uid="{BC9F561D-13F0-47BF-9DE9-77E2DA1135C3}"/>
    <cellStyle name="20% - Accent3 13 9 2 3" xfId="10441" xr:uid="{C46BB3FE-BAFA-4E69-98A5-A5D797DAFF21}"/>
    <cellStyle name="20% - Accent3 13 9 3" xfId="10442" xr:uid="{3659EF1B-2D41-4E8E-B68B-5256B9D0182D}"/>
    <cellStyle name="20% - Accent3 13 9 3 2" xfId="10443" xr:uid="{B1277AED-9C32-4064-BF1B-BB0BF59AD82E}"/>
    <cellStyle name="20% - Accent3 13 9 4" xfId="10444" xr:uid="{16D8AB86-A434-4541-9CB7-E0D6242FFE3B}"/>
    <cellStyle name="20% - Accent3 13 9 4 2" xfId="10445" xr:uid="{DA2DF30C-3EFD-4C53-88DE-1317214220F7}"/>
    <cellStyle name="20% - Accent3 13 9 5" xfId="10446" xr:uid="{03538301-BEBA-4268-8E90-38F9B59BB2B0}"/>
    <cellStyle name="20% - Accent3 14" xfId="199" xr:uid="{01171190-3323-4D5E-B139-277E2B934DA6}"/>
    <cellStyle name="20% - Accent3 14 10" xfId="10447" xr:uid="{020926DE-3173-46E8-A173-E929384F7641}"/>
    <cellStyle name="20% - Accent3 14 10 2" xfId="10448" xr:uid="{88F4D0C0-406C-44D1-9E92-D5C4F7131716}"/>
    <cellStyle name="20% - Accent3 14 10 2 2" xfId="10449" xr:uid="{8630D215-AD22-4D38-877E-7D54222710C0}"/>
    <cellStyle name="20% - Accent3 14 10 2 2 2" xfId="10450" xr:uid="{FDBCFE53-AF8A-4865-9591-B5ABC2AC7A0C}"/>
    <cellStyle name="20% - Accent3 14 10 2 3" xfId="10451" xr:uid="{E23377F5-A0FB-449C-B0A9-22BF4E14F5D3}"/>
    <cellStyle name="20% - Accent3 14 10 3" xfId="10452" xr:uid="{DBF3F678-A3BC-4E21-B381-802DE8618BA5}"/>
    <cellStyle name="20% - Accent3 14 10 3 2" xfId="10453" xr:uid="{7E863388-35BB-468E-9829-98AAA5A5F974}"/>
    <cellStyle name="20% - Accent3 14 10 4" xfId="10454" xr:uid="{E7AC4E60-2011-4885-B40E-65BAFBDEE9DE}"/>
    <cellStyle name="20% - Accent3 14 10 4 2" xfId="10455" xr:uid="{A71A342D-E310-497F-9489-FE3CC8E88648}"/>
    <cellStyle name="20% - Accent3 14 10 5" xfId="10456" xr:uid="{155618B2-8774-4BAA-83E8-FEF22B37BEC3}"/>
    <cellStyle name="20% - Accent3 14 11" xfId="10457" xr:uid="{3C088090-69DB-49C0-9651-9CB21322D5FB}"/>
    <cellStyle name="20% - Accent3 14 11 2" xfId="10458" xr:uid="{AA832435-20AC-4656-B3D5-AFE24AE1117E}"/>
    <cellStyle name="20% - Accent3 14 11 2 2" xfId="10459" xr:uid="{E69AD917-11B1-481A-A72D-B8FA3786CC9B}"/>
    <cellStyle name="20% - Accent3 14 11 2 2 2" xfId="10460" xr:uid="{0B8DF0D9-EC66-45E8-80E9-108C2DEAB893}"/>
    <cellStyle name="20% - Accent3 14 11 2 3" xfId="10461" xr:uid="{35F31498-306F-42C9-ADAE-7754376161D4}"/>
    <cellStyle name="20% - Accent3 14 11 3" xfId="10462" xr:uid="{61B0B1D6-DE1D-4FB3-843D-99ED4765393D}"/>
    <cellStyle name="20% - Accent3 14 11 3 2" xfId="10463" xr:uid="{CA4DEE08-EB05-4B3D-A3EB-0D8CE1511517}"/>
    <cellStyle name="20% - Accent3 14 11 4" xfId="10464" xr:uid="{003BD9DB-31F7-46BB-9949-67D7308EE486}"/>
    <cellStyle name="20% - Accent3 14 11 4 2" xfId="10465" xr:uid="{3DDD750A-7AE9-4C4B-9077-2D26A1F6340D}"/>
    <cellStyle name="20% - Accent3 14 11 5" xfId="10466" xr:uid="{E522324C-96C6-4858-986C-AFE777865001}"/>
    <cellStyle name="20% - Accent3 14 12" xfId="10467" xr:uid="{D721A13E-4DC0-4F52-8665-30C20BA8CCA0}"/>
    <cellStyle name="20% - Accent3 14 12 2" xfId="10468" xr:uid="{CBE3DD61-B216-4A15-9AF6-8181C4209085}"/>
    <cellStyle name="20% - Accent3 14 12 2 2" xfId="10469" xr:uid="{0F0B05D9-8E0B-4898-BE5B-16D78E78ED31}"/>
    <cellStyle name="20% - Accent3 14 12 2 2 2" xfId="10470" xr:uid="{627F19D6-52AC-4249-8C8A-94EBF6140757}"/>
    <cellStyle name="20% - Accent3 14 12 2 3" xfId="10471" xr:uid="{57B7CE08-61BA-424E-AAD7-5423656C5274}"/>
    <cellStyle name="20% - Accent3 14 12 3" xfId="10472" xr:uid="{DD4415FA-0EB2-4BA9-8BC2-8D1163FA19EE}"/>
    <cellStyle name="20% - Accent3 14 12 3 2" xfId="10473" xr:uid="{65D355E0-401E-4098-B3B5-14A289F0EF67}"/>
    <cellStyle name="20% - Accent3 14 12 4" xfId="10474" xr:uid="{DBD41837-8643-4C95-91AB-C1C72A5C282B}"/>
    <cellStyle name="20% - Accent3 14 12 4 2" xfId="10475" xr:uid="{F330A090-7064-4968-8505-DA2CC3D455FA}"/>
    <cellStyle name="20% - Accent3 14 12 5" xfId="10476" xr:uid="{DB0A48D0-5F67-4F7A-8114-B6805AA8579E}"/>
    <cellStyle name="20% - Accent3 14 13" xfId="10477" xr:uid="{7CF5CE8F-C42C-4AA8-B5A4-9DAFCADC108E}"/>
    <cellStyle name="20% - Accent3 14 13 2" xfId="10478" xr:uid="{E1CAAA3F-C2A2-4B54-B28C-ED14A9234921}"/>
    <cellStyle name="20% - Accent3 14 13 2 2" xfId="10479" xr:uid="{07BED2F3-74E2-465E-AAB7-875EF8D8D71F}"/>
    <cellStyle name="20% - Accent3 14 13 2 2 2" xfId="10480" xr:uid="{0BEF59E8-2CE7-4074-84F8-714E57F1B714}"/>
    <cellStyle name="20% - Accent3 14 13 2 3" xfId="10481" xr:uid="{2AD376ED-9E7B-4051-9205-B66820DE12E1}"/>
    <cellStyle name="20% - Accent3 14 13 3" xfId="10482" xr:uid="{332A2D9A-773C-47EB-BF4A-B58A69729CEC}"/>
    <cellStyle name="20% - Accent3 14 13 3 2" xfId="10483" xr:uid="{DA91A1A5-2B6C-44F2-974F-591A3124AEF0}"/>
    <cellStyle name="20% - Accent3 14 13 4" xfId="10484" xr:uid="{A77C2F1C-0AFF-4A89-A027-DFB32EC735AE}"/>
    <cellStyle name="20% - Accent3 14 13 4 2" xfId="10485" xr:uid="{F4306CDC-F8FB-47AC-9FA8-A1B111D15C79}"/>
    <cellStyle name="20% - Accent3 14 13 5" xfId="10486" xr:uid="{3123C3DF-BBCF-4A35-BC17-26DCF8FC9EC7}"/>
    <cellStyle name="20% - Accent3 14 14" xfId="10487" xr:uid="{B328052C-D824-4C3D-9726-59F9E9B1EC7D}"/>
    <cellStyle name="20% - Accent3 14 14 2" xfId="10488" xr:uid="{D36AEB0B-1428-4F4B-9A3A-0E3FBD2337F7}"/>
    <cellStyle name="20% - Accent3 14 14 2 2" xfId="10489" xr:uid="{FA7D738A-9F24-4887-8AC7-0E8950070AAD}"/>
    <cellStyle name="20% - Accent3 14 14 2 2 2" xfId="10490" xr:uid="{E8A7B363-E13F-4CB8-82C9-C96B34E55384}"/>
    <cellStyle name="20% - Accent3 14 14 2 3" xfId="10491" xr:uid="{EF00B074-745B-470F-A89F-054C57B7C41C}"/>
    <cellStyle name="20% - Accent3 14 14 3" xfId="10492" xr:uid="{BB9B42D8-BFB3-43EB-AAB9-521496998C28}"/>
    <cellStyle name="20% - Accent3 14 14 3 2" xfId="10493" xr:uid="{B9D7D45B-B490-4DED-B0C9-946FB4134DDC}"/>
    <cellStyle name="20% - Accent3 14 14 4" xfId="10494" xr:uid="{2BCBC5ED-CFB8-43EB-8700-58653CDD6978}"/>
    <cellStyle name="20% - Accent3 14 14 4 2" xfId="10495" xr:uid="{F15A2916-5AC1-4318-A8CB-E15015583D03}"/>
    <cellStyle name="20% - Accent3 14 14 5" xfId="10496" xr:uid="{286F43EA-86D5-4E8A-BC9D-209B65C0ED60}"/>
    <cellStyle name="20% - Accent3 14 15" xfId="10497" xr:uid="{1842C134-0E03-4DFB-85AF-A9151EEB01E8}"/>
    <cellStyle name="20% - Accent3 14 15 2" xfId="10498" xr:uid="{57F4E071-6895-49F1-9614-BD7287E1B656}"/>
    <cellStyle name="20% - Accent3 14 15 2 2" xfId="10499" xr:uid="{FC61EA37-45DB-478B-A6D2-82EA70D9CAB7}"/>
    <cellStyle name="20% - Accent3 14 15 2 2 2" xfId="10500" xr:uid="{21674E78-F602-4016-8A24-AC4BCB7CEDF1}"/>
    <cellStyle name="20% - Accent3 14 15 2 3" xfId="10501" xr:uid="{0AA633E5-4006-43DE-AE4F-7177739AA23D}"/>
    <cellStyle name="20% - Accent3 14 15 3" xfId="10502" xr:uid="{278A8F65-C6E6-4505-9532-CE18A9C79624}"/>
    <cellStyle name="20% - Accent3 14 15 3 2" xfId="10503" xr:uid="{829746DA-B4E6-4848-A3F4-01A385A06AEF}"/>
    <cellStyle name="20% - Accent3 14 15 4" xfId="10504" xr:uid="{E0BA3F65-CA87-4A25-885C-6A207E303124}"/>
    <cellStyle name="20% - Accent3 14 15 4 2" xfId="10505" xr:uid="{C2427105-5A66-42AF-AEAA-F0EB2617A098}"/>
    <cellStyle name="20% - Accent3 14 15 5" xfId="10506" xr:uid="{204AE760-956F-4EAA-8DA3-2FF1CE97D31B}"/>
    <cellStyle name="20% - Accent3 14 16" xfId="10507" xr:uid="{CDF100EF-D3F3-4B0E-961C-0390772CFA80}"/>
    <cellStyle name="20% - Accent3 14 16 2" xfId="10508" xr:uid="{8497FD42-C232-421A-8C67-C361C4AAF61F}"/>
    <cellStyle name="20% - Accent3 14 16 2 2" xfId="10509" xr:uid="{0A49DC40-D926-422C-9EDB-144C4CAB8148}"/>
    <cellStyle name="20% - Accent3 14 16 3" xfId="10510" xr:uid="{620E4DAD-CAE4-4920-AB4E-976F3367EC4C}"/>
    <cellStyle name="20% - Accent3 14 17" xfId="10511" xr:uid="{F57A4C00-53D1-41E5-9CFD-DEEC1D84C966}"/>
    <cellStyle name="20% - Accent3 14 17 2" xfId="10512" xr:uid="{715AEF0E-1366-40FC-A615-C8AA098A51EE}"/>
    <cellStyle name="20% - Accent3 14 18" xfId="10513" xr:uid="{7ACDF98E-D1C0-41A1-A339-666551602467}"/>
    <cellStyle name="20% - Accent3 14 18 2" xfId="10514" xr:uid="{E5881704-21B9-4461-979F-A52907DDBB65}"/>
    <cellStyle name="20% - Accent3 14 19" xfId="10515" xr:uid="{BB682931-3877-40CE-980F-00EDADD702C6}"/>
    <cellStyle name="20% - Accent3 14 2" xfId="10516" xr:uid="{EFAF21F2-CEE2-485C-B01D-5B420C8884C8}"/>
    <cellStyle name="20% - Accent3 14 2 2" xfId="10517" xr:uid="{8F57FCBC-CD98-43F3-BD4D-12AFA00EE445}"/>
    <cellStyle name="20% - Accent3 14 2 2 2" xfId="10518" xr:uid="{6134188F-E2D0-45C8-8A92-4F4F0E30BE3D}"/>
    <cellStyle name="20% - Accent3 14 2 2 2 2" xfId="10519" xr:uid="{F5B563FA-A073-4C88-B0CE-DF0DED30AFF4}"/>
    <cellStyle name="20% - Accent3 14 2 2 3" xfId="10520" xr:uid="{15CD34CA-0614-46B7-BC62-AEBCC7484D9B}"/>
    <cellStyle name="20% - Accent3 14 2 3" xfId="10521" xr:uid="{51EEB001-4D44-4AAC-A0B9-9CDDD7AA7ACC}"/>
    <cellStyle name="20% - Accent3 14 2 3 2" xfId="10522" xr:uid="{66F295AF-2C27-49F3-975F-BD38870B6DFC}"/>
    <cellStyle name="20% - Accent3 14 2 4" xfId="10523" xr:uid="{92DB1D4C-DA1B-4208-B245-88D06EFDD222}"/>
    <cellStyle name="20% - Accent3 14 2 4 2" xfId="10524" xr:uid="{A9F4CB6E-724D-4544-B7DF-50ADC5921EA2}"/>
    <cellStyle name="20% - Accent3 14 2 5" xfId="10525" xr:uid="{46D665CB-425E-456C-ABDB-ADD0C33B9571}"/>
    <cellStyle name="20% - Accent3 14 20" xfId="10526" xr:uid="{05E63D1C-00E6-4EF0-9467-FD8FF01965DA}"/>
    <cellStyle name="20% - Accent3 14 21" xfId="10527" xr:uid="{FDC22775-652B-435F-B36F-5D59C14DE456}"/>
    <cellStyle name="20% - Accent3 14 22" xfId="10528" xr:uid="{D5974D97-A72D-477C-B9A9-66BD7E99C3F0}"/>
    <cellStyle name="20% - Accent3 14 23" xfId="10529" xr:uid="{12062F55-85AB-4ECC-99A3-434E1746743B}"/>
    <cellStyle name="20% - Accent3 14 24" xfId="10530" xr:uid="{26C9F22A-6C14-4390-B4B1-AEF9B736091C}"/>
    <cellStyle name="20% - Accent3 14 25" xfId="10531" xr:uid="{82C1B879-7710-42EC-9D73-912A781D48D6}"/>
    <cellStyle name="20% - Accent3 14 26" xfId="10532" xr:uid="{A62F51A6-547D-4342-A6F5-2E3370A97AA5}"/>
    <cellStyle name="20% - Accent3 14 27" xfId="10533" xr:uid="{0F3222D8-DD47-47CD-84DE-7E1950152585}"/>
    <cellStyle name="20% - Accent3 14 28" xfId="10534" xr:uid="{4F61047D-FDF4-4C4E-AF51-576FBA2BD11D}"/>
    <cellStyle name="20% - Accent3 14 29" xfId="10535" xr:uid="{DE54EC54-85B3-4E1B-900B-FA369B112668}"/>
    <cellStyle name="20% - Accent3 14 3" xfId="10536" xr:uid="{D8F24D05-80C6-4E3B-822D-1CC73DDBB01B}"/>
    <cellStyle name="20% - Accent3 14 3 2" xfId="10537" xr:uid="{9992DA97-5206-4391-A5D4-1A5EB4F4FA97}"/>
    <cellStyle name="20% - Accent3 14 3 2 2" xfId="10538" xr:uid="{7C3683A6-7BA1-4B73-9288-511B2E5AE1ED}"/>
    <cellStyle name="20% - Accent3 14 3 2 2 2" xfId="10539" xr:uid="{3E99A615-3058-4901-89B5-6EF4FE8E68A0}"/>
    <cellStyle name="20% - Accent3 14 3 2 3" xfId="10540" xr:uid="{98D1770B-4704-45D9-9EB5-DCBCBAA15ABF}"/>
    <cellStyle name="20% - Accent3 14 3 3" xfId="10541" xr:uid="{3B3C2F6A-C252-490A-878C-979417C38989}"/>
    <cellStyle name="20% - Accent3 14 3 3 2" xfId="10542" xr:uid="{F86969A1-EDA7-4D5C-AC49-50BF2F283119}"/>
    <cellStyle name="20% - Accent3 14 3 4" xfId="10543" xr:uid="{E0AD9559-C2F1-491F-BD1F-60BEEC44D378}"/>
    <cellStyle name="20% - Accent3 14 3 4 2" xfId="10544" xr:uid="{124424DC-B17B-431A-BA64-C080F32B46B9}"/>
    <cellStyle name="20% - Accent3 14 3 5" xfId="10545" xr:uid="{286BB181-6F0F-4B76-A3F0-CDBECF720304}"/>
    <cellStyle name="20% - Accent3 14 30" xfId="10546" xr:uid="{7BD33ECF-945A-4C73-96A5-E84C901E013C}"/>
    <cellStyle name="20% - Accent3 14 4" xfId="10547" xr:uid="{0E8EF474-1336-43ED-914A-6E4DEBB852E7}"/>
    <cellStyle name="20% - Accent3 14 4 2" xfId="10548" xr:uid="{2182B5D3-2960-4791-8931-3A6B1197FA6E}"/>
    <cellStyle name="20% - Accent3 14 4 2 2" xfId="10549" xr:uid="{AFC8EE77-28BB-4109-BE46-DA0129985349}"/>
    <cellStyle name="20% - Accent3 14 4 2 2 2" xfId="10550" xr:uid="{308608D8-0E45-43FB-B582-9017CDAFEE86}"/>
    <cellStyle name="20% - Accent3 14 4 2 3" xfId="10551" xr:uid="{8EF9ECC4-2FE6-457C-9957-86863075DD8C}"/>
    <cellStyle name="20% - Accent3 14 4 3" xfId="10552" xr:uid="{6D010760-ABAA-43F0-9A86-16544F611D19}"/>
    <cellStyle name="20% - Accent3 14 4 3 2" xfId="10553" xr:uid="{2E31CF22-5DBE-4F3F-998F-A65D2EFFC965}"/>
    <cellStyle name="20% - Accent3 14 4 4" xfId="10554" xr:uid="{4160BFAA-BC03-4A63-85DF-23CA26679CBB}"/>
    <cellStyle name="20% - Accent3 14 4 4 2" xfId="10555" xr:uid="{60D8031D-C8A6-4F89-A928-799C3D0797A2}"/>
    <cellStyle name="20% - Accent3 14 4 5" xfId="10556" xr:uid="{9F0DE9E6-7767-498F-BBDC-E43E291D7DB1}"/>
    <cellStyle name="20% - Accent3 14 5" xfId="10557" xr:uid="{F9972F0C-0695-43BD-8A12-EC42A690FBC3}"/>
    <cellStyle name="20% - Accent3 14 5 2" xfId="10558" xr:uid="{6AC7D204-7738-4130-8C56-31E7688C56C4}"/>
    <cellStyle name="20% - Accent3 14 5 2 2" xfId="10559" xr:uid="{0A7D666D-C8D9-4FB4-86A6-2236E8FEA6FD}"/>
    <cellStyle name="20% - Accent3 14 5 2 2 2" xfId="10560" xr:uid="{71451A86-F63B-4556-81F2-EDD745A52DBC}"/>
    <cellStyle name="20% - Accent3 14 5 2 3" xfId="10561" xr:uid="{51B954A0-1AA0-417E-98A2-8966ABFC9769}"/>
    <cellStyle name="20% - Accent3 14 5 3" xfId="10562" xr:uid="{E6DE2AFA-3450-4B85-9BA3-9DED935D41CF}"/>
    <cellStyle name="20% - Accent3 14 5 3 2" xfId="10563" xr:uid="{4B47ECF3-C0B6-4129-8D91-F6B392ECE671}"/>
    <cellStyle name="20% - Accent3 14 5 4" xfId="10564" xr:uid="{17391167-366A-4004-8D4F-4A239B4BACBE}"/>
    <cellStyle name="20% - Accent3 14 5 4 2" xfId="10565" xr:uid="{BC44D14C-3F66-441B-8826-F6FD588380E3}"/>
    <cellStyle name="20% - Accent3 14 5 5" xfId="10566" xr:uid="{D499F792-86B4-45A4-9C02-B4038009A7C6}"/>
    <cellStyle name="20% - Accent3 14 6" xfId="10567" xr:uid="{74262A11-9F82-4F78-B7B1-E68C0F0E3B0C}"/>
    <cellStyle name="20% - Accent3 14 6 2" xfId="10568" xr:uid="{ABCBF63D-143D-49C3-9F44-7C867D1089DC}"/>
    <cellStyle name="20% - Accent3 14 6 2 2" xfId="10569" xr:uid="{8673716E-0A62-40E7-A2CA-7BB3CD6AB49A}"/>
    <cellStyle name="20% - Accent3 14 6 2 2 2" xfId="10570" xr:uid="{EE669BE6-768E-4367-A4CA-426D1C45D242}"/>
    <cellStyle name="20% - Accent3 14 6 2 3" xfId="10571" xr:uid="{B32E9559-5296-4EBE-B8C3-A32B57841B0C}"/>
    <cellStyle name="20% - Accent3 14 6 3" xfId="10572" xr:uid="{6CD5A753-A5E9-4B59-91D1-DB17C5A50458}"/>
    <cellStyle name="20% - Accent3 14 6 3 2" xfId="10573" xr:uid="{FF1830D8-8BB2-4CF4-AF33-E7425457F9C0}"/>
    <cellStyle name="20% - Accent3 14 6 4" xfId="10574" xr:uid="{952EF99B-CA93-4DBA-8106-AC9367F77E8D}"/>
    <cellStyle name="20% - Accent3 14 6 4 2" xfId="10575" xr:uid="{9CD54A10-11EC-4EDD-9235-8037DAA1A71C}"/>
    <cellStyle name="20% - Accent3 14 6 5" xfId="10576" xr:uid="{6043154E-CFBD-41BD-A48B-EB630D3AF116}"/>
    <cellStyle name="20% - Accent3 14 7" xfId="10577" xr:uid="{CE7A0946-4682-4C81-AD04-865AFEDD2BE2}"/>
    <cellStyle name="20% - Accent3 14 7 2" xfId="10578" xr:uid="{7A7EEB08-4682-45B2-ADA2-3A908842C471}"/>
    <cellStyle name="20% - Accent3 14 7 2 2" xfId="10579" xr:uid="{DA1CCDC4-983F-4B6D-864B-AC44E10AC963}"/>
    <cellStyle name="20% - Accent3 14 7 2 2 2" xfId="10580" xr:uid="{C22402C6-45F8-450C-B56F-03CEBE080B0D}"/>
    <cellStyle name="20% - Accent3 14 7 2 3" xfId="10581" xr:uid="{01ACBACF-3295-40C8-A807-D6934301BA11}"/>
    <cellStyle name="20% - Accent3 14 7 3" xfId="10582" xr:uid="{57E8C705-EA2D-41A5-BBAE-035E699FC5A8}"/>
    <cellStyle name="20% - Accent3 14 7 3 2" xfId="10583" xr:uid="{48E70B38-7B63-4573-8F27-4A195E65C617}"/>
    <cellStyle name="20% - Accent3 14 7 4" xfId="10584" xr:uid="{F040B740-0535-46E8-84F1-36AFFD6EFC3E}"/>
    <cellStyle name="20% - Accent3 14 7 4 2" xfId="10585" xr:uid="{BEE36752-8BE8-4CB4-AB9F-431A945747FC}"/>
    <cellStyle name="20% - Accent3 14 7 5" xfId="10586" xr:uid="{CA6D1263-A195-4756-A1FA-8B35EC7AD01D}"/>
    <cellStyle name="20% - Accent3 14 8" xfId="10587" xr:uid="{D583AD61-B25C-41F5-94EC-B1A76F32EFBD}"/>
    <cellStyle name="20% - Accent3 14 8 2" xfId="10588" xr:uid="{4F58AABA-1A6D-4447-8D6D-08FF636B9E6E}"/>
    <cellStyle name="20% - Accent3 14 8 2 2" xfId="10589" xr:uid="{C2F21123-E705-4F64-B292-88D7902C46E2}"/>
    <cellStyle name="20% - Accent3 14 8 2 2 2" xfId="10590" xr:uid="{42FC6EE3-5FBD-4C09-A44E-0BD0C39A09E0}"/>
    <cellStyle name="20% - Accent3 14 8 2 3" xfId="10591" xr:uid="{61E0C9DD-46FD-4C6A-BC03-ADC609A523AF}"/>
    <cellStyle name="20% - Accent3 14 8 3" xfId="10592" xr:uid="{0C5047FB-6519-4FE5-8B4B-E220463C5D95}"/>
    <cellStyle name="20% - Accent3 14 8 3 2" xfId="10593" xr:uid="{BCB6FF66-7528-488E-8966-B71F7625C238}"/>
    <cellStyle name="20% - Accent3 14 8 4" xfId="10594" xr:uid="{64D66338-7CA1-4577-97C5-FE47FC99B0A7}"/>
    <cellStyle name="20% - Accent3 14 8 4 2" xfId="10595" xr:uid="{3F214A79-8B2C-45F6-B1ED-75B3C98600A5}"/>
    <cellStyle name="20% - Accent3 14 8 5" xfId="10596" xr:uid="{21C4025B-A505-464B-9FE3-B7937BB8B2C8}"/>
    <cellStyle name="20% - Accent3 14 9" xfId="10597" xr:uid="{4A3F6BA9-64DD-4CCC-9B36-9F438EE2E9BF}"/>
    <cellStyle name="20% - Accent3 14 9 2" xfId="10598" xr:uid="{5563BFF2-986E-4E45-B51B-4980DDF401BD}"/>
    <cellStyle name="20% - Accent3 14 9 2 2" xfId="10599" xr:uid="{2DF2130C-0974-4358-B23B-76A63C5C8AED}"/>
    <cellStyle name="20% - Accent3 14 9 2 2 2" xfId="10600" xr:uid="{ED1E0E10-691C-4BE7-8A2D-8592ABE2972D}"/>
    <cellStyle name="20% - Accent3 14 9 2 3" xfId="10601" xr:uid="{9DFCF228-9AA5-474D-8280-5D1637B89DE4}"/>
    <cellStyle name="20% - Accent3 14 9 3" xfId="10602" xr:uid="{3C623F8F-489F-41D7-AE87-725311ACF13F}"/>
    <cellStyle name="20% - Accent3 14 9 3 2" xfId="10603" xr:uid="{31DA36C2-56DB-4E71-8643-887C6BC4A974}"/>
    <cellStyle name="20% - Accent3 14 9 4" xfId="10604" xr:uid="{B5EBB2DF-25FB-49E3-93F8-D99D1C77BC4C}"/>
    <cellStyle name="20% - Accent3 14 9 4 2" xfId="10605" xr:uid="{B336EDAC-8151-4CFC-BA92-843409A428E6}"/>
    <cellStyle name="20% - Accent3 14 9 5" xfId="10606" xr:uid="{06AE4F49-4752-43F9-9534-83639D139E82}"/>
    <cellStyle name="20% - Accent3 15" xfId="10607" xr:uid="{B1545062-19D2-4F35-B783-F0BCE318D020}"/>
    <cellStyle name="20% - Accent3 15 10" xfId="10608" xr:uid="{E0A5752D-E381-4D8D-86C1-B35B98E96ECC}"/>
    <cellStyle name="20% - Accent3 15 10 2" xfId="10609" xr:uid="{7B67EE78-2D4C-4FD5-9B77-9AA8DF7351B7}"/>
    <cellStyle name="20% - Accent3 15 10 2 2" xfId="10610" xr:uid="{095B8601-CE86-4E85-A8E9-3000391E2B00}"/>
    <cellStyle name="20% - Accent3 15 10 2 2 2" xfId="10611" xr:uid="{BC77C7FE-3CEE-4468-AB36-9D61B54F2897}"/>
    <cellStyle name="20% - Accent3 15 10 2 3" xfId="10612" xr:uid="{EE800B91-B52B-47CE-BADF-917AA31EB607}"/>
    <cellStyle name="20% - Accent3 15 10 3" xfId="10613" xr:uid="{8AB072E2-F102-44E3-8B35-3E0F42DFE0EC}"/>
    <cellStyle name="20% - Accent3 15 10 3 2" xfId="10614" xr:uid="{D52E9AE2-BABF-490B-893D-B96E8AD687BB}"/>
    <cellStyle name="20% - Accent3 15 10 4" xfId="10615" xr:uid="{4D1121DA-A452-4C77-AF2E-235E805F7B14}"/>
    <cellStyle name="20% - Accent3 15 10 4 2" xfId="10616" xr:uid="{5E18F303-4158-4FE1-B9BF-416562855655}"/>
    <cellStyle name="20% - Accent3 15 10 5" xfId="10617" xr:uid="{BAB86972-C3A0-453C-864C-67CE2278753E}"/>
    <cellStyle name="20% - Accent3 15 11" xfId="10618" xr:uid="{F12F20C3-4B48-49BE-8687-D60A346D5576}"/>
    <cellStyle name="20% - Accent3 15 11 2" xfId="10619" xr:uid="{23E3E3EF-5297-48AC-82E5-24D46587A515}"/>
    <cellStyle name="20% - Accent3 15 11 2 2" xfId="10620" xr:uid="{29FCF7EA-F8C4-4F48-8344-CAD0CE8E46E7}"/>
    <cellStyle name="20% - Accent3 15 11 2 2 2" xfId="10621" xr:uid="{F41EEE7B-24FA-4DA7-BB61-8E4ABBC8509E}"/>
    <cellStyle name="20% - Accent3 15 11 2 3" xfId="10622" xr:uid="{DF031265-35A4-4C93-805E-93406629215A}"/>
    <cellStyle name="20% - Accent3 15 11 3" xfId="10623" xr:uid="{E3E11E74-56DA-4AC0-B995-E74DDA755ADD}"/>
    <cellStyle name="20% - Accent3 15 11 3 2" xfId="10624" xr:uid="{ACC39756-C531-425E-8885-E2E924F4A455}"/>
    <cellStyle name="20% - Accent3 15 11 4" xfId="10625" xr:uid="{3FD8C554-8558-4949-97E2-51E9CD6A93D9}"/>
    <cellStyle name="20% - Accent3 15 11 4 2" xfId="10626" xr:uid="{C43E6270-2C92-49A3-907C-964367195E3F}"/>
    <cellStyle name="20% - Accent3 15 11 5" xfId="10627" xr:uid="{720BF9C7-A702-40DC-9DFD-DA6A67BD7A49}"/>
    <cellStyle name="20% - Accent3 15 12" xfId="10628" xr:uid="{246654DC-10B5-4CC0-8E46-830CA01CF1FA}"/>
    <cellStyle name="20% - Accent3 15 12 2" xfId="10629" xr:uid="{5F9DBE68-E0BE-47CC-8B14-C9313048691E}"/>
    <cellStyle name="20% - Accent3 15 12 2 2" xfId="10630" xr:uid="{3EB75A75-CF6E-4D76-BFBB-3D11256664FF}"/>
    <cellStyle name="20% - Accent3 15 12 2 2 2" xfId="10631" xr:uid="{0C118510-7C50-4926-9DE2-F89F0452B5B7}"/>
    <cellStyle name="20% - Accent3 15 12 2 3" xfId="10632" xr:uid="{C987D6DD-4708-4B90-BD68-4D759AFD9E77}"/>
    <cellStyle name="20% - Accent3 15 12 3" xfId="10633" xr:uid="{8D148EB1-6A77-4E34-BD10-63E511F5DABC}"/>
    <cellStyle name="20% - Accent3 15 12 3 2" xfId="10634" xr:uid="{92BDC96F-51E6-4CEB-B3C9-E8D53006F67E}"/>
    <cellStyle name="20% - Accent3 15 12 4" xfId="10635" xr:uid="{F202B3AC-F57D-41AD-8CE9-2CFEAA2B8A66}"/>
    <cellStyle name="20% - Accent3 15 12 4 2" xfId="10636" xr:uid="{3CFA94BD-EAF5-4C38-B4ED-BAFDC653E722}"/>
    <cellStyle name="20% - Accent3 15 12 5" xfId="10637" xr:uid="{86EC61BC-040A-40F7-8152-C4FF0090B307}"/>
    <cellStyle name="20% - Accent3 15 13" xfId="10638" xr:uid="{B81C6B6A-B3B1-4D0D-BA4E-4E0728C9C5A2}"/>
    <cellStyle name="20% - Accent3 15 13 2" xfId="10639" xr:uid="{40C75E23-9E1C-42DD-B4E7-52A8E99A5B52}"/>
    <cellStyle name="20% - Accent3 15 13 2 2" xfId="10640" xr:uid="{4912D517-FB0E-4ED3-BE87-08E717E532D7}"/>
    <cellStyle name="20% - Accent3 15 13 2 2 2" xfId="10641" xr:uid="{BD05654A-4891-4CFC-8129-6C67EFA730BF}"/>
    <cellStyle name="20% - Accent3 15 13 2 3" xfId="10642" xr:uid="{B7FB80E2-1093-4C0D-BC38-1B0C2C69EA6E}"/>
    <cellStyle name="20% - Accent3 15 13 3" xfId="10643" xr:uid="{39019E9C-B512-4A55-B016-BE19128991C9}"/>
    <cellStyle name="20% - Accent3 15 13 3 2" xfId="10644" xr:uid="{3DF64BB5-C92E-4BB7-B89B-29B4BC8132FA}"/>
    <cellStyle name="20% - Accent3 15 13 4" xfId="10645" xr:uid="{F7CB0F0C-B1BE-4DD7-AB02-391A34E6A7B5}"/>
    <cellStyle name="20% - Accent3 15 13 4 2" xfId="10646" xr:uid="{62155B63-53A1-4F07-9BE2-CE6B149DBF2C}"/>
    <cellStyle name="20% - Accent3 15 13 5" xfId="10647" xr:uid="{07EBDFAA-8576-499F-80E2-49D1981A1731}"/>
    <cellStyle name="20% - Accent3 15 14" xfId="10648" xr:uid="{5114D18F-0B11-4897-A148-36435982474F}"/>
    <cellStyle name="20% - Accent3 15 14 2" xfId="10649" xr:uid="{0D28DE80-9E29-4DAE-B496-66F0481A712E}"/>
    <cellStyle name="20% - Accent3 15 14 2 2" xfId="10650" xr:uid="{D20B9CB1-1F95-4F17-AD72-51239A6C5B10}"/>
    <cellStyle name="20% - Accent3 15 14 2 2 2" xfId="10651" xr:uid="{8AFEBA80-32C9-4431-8690-B17C0A13606E}"/>
    <cellStyle name="20% - Accent3 15 14 2 3" xfId="10652" xr:uid="{9675C652-C145-4379-8C1A-6DD9FB075953}"/>
    <cellStyle name="20% - Accent3 15 14 3" xfId="10653" xr:uid="{214D0A87-FEA0-4C42-B938-8AE6FD8670BC}"/>
    <cellStyle name="20% - Accent3 15 14 3 2" xfId="10654" xr:uid="{24496D35-F492-4F96-AA85-B696A2EB0089}"/>
    <cellStyle name="20% - Accent3 15 14 4" xfId="10655" xr:uid="{D626C1F4-4153-4CAE-9635-1D90F6335A80}"/>
    <cellStyle name="20% - Accent3 15 14 4 2" xfId="10656" xr:uid="{5256B713-28D9-498E-86EB-4ECDD57EF560}"/>
    <cellStyle name="20% - Accent3 15 14 5" xfId="10657" xr:uid="{931C9164-E0E6-427A-8BEB-5098174FB24A}"/>
    <cellStyle name="20% - Accent3 15 15" xfId="10658" xr:uid="{020A4248-8CD0-44F3-A943-8EDC027D47D0}"/>
    <cellStyle name="20% - Accent3 15 15 2" xfId="10659" xr:uid="{7DD99384-E884-41DF-81C7-2787CFFAF589}"/>
    <cellStyle name="20% - Accent3 15 15 2 2" xfId="10660" xr:uid="{807FF677-210D-4C8C-BE9F-0AF1AEB5B219}"/>
    <cellStyle name="20% - Accent3 15 15 2 2 2" xfId="10661" xr:uid="{35152AC5-AE5C-4181-8EC6-1200292BEA47}"/>
    <cellStyle name="20% - Accent3 15 15 2 3" xfId="10662" xr:uid="{42AEFCB1-AA76-4EBE-A5B4-D7779AB960D8}"/>
    <cellStyle name="20% - Accent3 15 15 3" xfId="10663" xr:uid="{FB545544-2535-433E-A577-1625CD66036C}"/>
    <cellStyle name="20% - Accent3 15 15 3 2" xfId="10664" xr:uid="{35E06211-83AB-492D-8057-3F84B9096D43}"/>
    <cellStyle name="20% - Accent3 15 15 4" xfId="10665" xr:uid="{FD232F69-06EF-475E-BAF6-BACCE3BB9B72}"/>
    <cellStyle name="20% - Accent3 15 15 4 2" xfId="10666" xr:uid="{E44170A2-E886-4BF2-8BA7-B7959F711686}"/>
    <cellStyle name="20% - Accent3 15 15 5" xfId="10667" xr:uid="{2CD49CEC-FF58-4956-BCCC-14EB93267087}"/>
    <cellStyle name="20% - Accent3 15 16" xfId="10668" xr:uid="{CD8D918D-6E7A-47B2-8476-0FC430054AA6}"/>
    <cellStyle name="20% - Accent3 15 16 2" xfId="10669" xr:uid="{EADAFD9E-3FEE-410E-8D09-78D71527EF19}"/>
    <cellStyle name="20% - Accent3 15 16 2 2" xfId="10670" xr:uid="{3739A0B1-AF03-4D13-865C-4D72730F206B}"/>
    <cellStyle name="20% - Accent3 15 16 3" xfId="10671" xr:uid="{FAB20F0A-491B-49AB-A77A-BD74BCF12F33}"/>
    <cellStyle name="20% - Accent3 15 17" xfId="10672" xr:uid="{A1805F70-9474-4E78-9B46-8397F0BF137B}"/>
    <cellStyle name="20% - Accent3 15 17 2" xfId="10673" xr:uid="{BA283932-BA28-4240-A3BA-74D116032C94}"/>
    <cellStyle name="20% - Accent3 15 18" xfId="10674" xr:uid="{9E9B8387-265C-4D61-84E4-B8D8432F8253}"/>
    <cellStyle name="20% - Accent3 15 18 2" xfId="10675" xr:uid="{08E74C4F-DBC7-44BB-B086-171C7CCFAEDB}"/>
    <cellStyle name="20% - Accent3 15 19" xfId="10676" xr:uid="{448C4AFC-1EE0-4127-85B6-57B6F8D6BAB9}"/>
    <cellStyle name="20% - Accent3 15 2" xfId="10677" xr:uid="{A19E6B19-490E-4029-A20B-5F8B04446F09}"/>
    <cellStyle name="20% - Accent3 15 2 2" xfId="10678" xr:uid="{E71EE3CB-43B5-4075-8A2E-421FE8CE9D44}"/>
    <cellStyle name="20% - Accent3 15 2 2 2" xfId="10679" xr:uid="{6837229A-33D2-4140-9ECB-51BEE552F608}"/>
    <cellStyle name="20% - Accent3 15 2 2 2 2" xfId="10680" xr:uid="{4C175FD5-F6DF-4CFA-9EC6-EDCB755F5992}"/>
    <cellStyle name="20% - Accent3 15 2 2 3" xfId="10681" xr:uid="{91623470-9F93-41A4-82AD-FA9566BD6582}"/>
    <cellStyle name="20% - Accent3 15 2 3" xfId="10682" xr:uid="{045F3359-4D17-4938-88F3-E5A5A2E5C600}"/>
    <cellStyle name="20% - Accent3 15 2 3 2" xfId="10683" xr:uid="{879630E4-2F64-453A-98BD-E4E5040C98BA}"/>
    <cellStyle name="20% - Accent3 15 2 4" xfId="10684" xr:uid="{22AB3B8F-44EA-48A7-B18C-FFA197EB3DF8}"/>
    <cellStyle name="20% - Accent3 15 2 4 2" xfId="10685" xr:uid="{95C785E7-2A97-4B42-9043-ECB472098542}"/>
    <cellStyle name="20% - Accent3 15 2 5" xfId="10686" xr:uid="{99DE0D8E-5F27-4B63-9DA0-8E473F8870B3}"/>
    <cellStyle name="20% - Accent3 15 20" xfId="10687" xr:uid="{056C6590-7B84-4058-AE88-168D08B07123}"/>
    <cellStyle name="20% - Accent3 15 21" xfId="10688" xr:uid="{A89AB462-E646-45EC-A7BB-B0FF41F178C1}"/>
    <cellStyle name="20% - Accent3 15 22" xfId="10689" xr:uid="{39ABA7FF-786F-4D1D-A9E0-82391B7D67CA}"/>
    <cellStyle name="20% - Accent3 15 23" xfId="10690" xr:uid="{352660CC-6D6D-43AF-8594-CEC61578AFA4}"/>
    <cellStyle name="20% - Accent3 15 24" xfId="10691" xr:uid="{B516F7E9-6107-47BC-BC2F-A745DF52FE8C}"/>
    <cellStyle name="20% - Accent3 15 25" xfId="10692" xr:uid="{E624757D-426E-4E1A-841A-C9BCECEC8DA6}"/>
    <cellStyle name="20% - Accent3 15 26" xfId="10693" xr:uid="{3911C64B-DFEB-41F1-80D6-1B537D5DCA3F}"/>
    <cellStyle name="20% - Accent3 15 27" xfId="10694" xr:uid="{0377F7E6-0020-48CD-8324-6DF7D5308C92}"/>
    <cellStyle name="20% - Accent3 15 28" xfId="10695" xr:uid="{A1A7F058-3E37-4051-9537-2BDFFFB2C50E}"/>
    <cellStyle name="20% - Accent3 15 29" xfId="10696" xr:uid="{966E86D1-90FF-4379-828F-D6A80B09664C}"/>
    <cellStyle name="20% - Accent3 15 3" xfId="10697" xr:uid="{3F8FB323-B536-484C-88A5-BA170D3F7A2A}"/>
    <cellStyle name="20% - Accent3 15 3 2" xfId="10698" xr:uid="{6D45F2DA-57C4-47C0-979F-F655FD39D22A}"/>
    <cellStyle name="20% - Accent3 15 3 2 2" xfId="10699" xr:uid="{EED23032-4E4B-4C4D-AD4E-AB1B12B0FC7E}"/>
    <cellStyle name="20% - Accent3 15 3 2 2 2" xfId="10700" xr:uid="{69886AA5-3C6D-4B6E-9E4E-3217E57E32A1}"/>
    <cellStyle name="20% - Accent3 15 3 2 3" xfId="10701" xr:uid="{36F1FB64-90C1-46D9-8602-B2D200950CA4}"/>
    <cellStyle name="20% - Accent3 15 3 3" xfId="10702" xr:uid="{7D1051E0-2CF1-44E7-84E9-81FE98DF8518}"/>
    <cellStyle name="20% - Accent3 15 3 3 2" xfId="10703" xr:uid="{FB243990-64FA-4E48-8444-70034C99B833}"/>
    <cellStyle name="20% - Accent3 15 3 4" xfId="10704" xr:uid="{82BE4A2B-6601-4960-A57E-AC4961DAB655}"/>
    <cellStyle name="20% - Accent3 15 3 4 2" xfId="10705" xr:uid="{A699DA4F-825F-4461-AB7B-B3A474B4B1AE}"/>
    <cellStyle name="20% - Accent3 15 3 5" xfId="10706" xr:uid="{30C65971-AAE1-47DD-8E0C-2D47F95BD190}"/>
    <cellStyle name="20% - Accent3 15 4" xfId="10707" xr:uid="{E14DDD74-F215-4BB7-B7F5-030A59ED7FFD}"/>
    <cellStyle name="20% - Accent3 15 4 2" xfId="10708" xr:uid="{819945E9-31E6-423C-AEB6-6C7AFD1102CF}"/>
    <cellStyle name="20% - Accent3 15 4 2 2" xfId="10709" xr:uid="{CDCF816E-C595-404C-BC87-5D357DF0146C}"/>
    <cellStyle name="20% - Accent3 15 4 2 2 2" xfId="10710" xr:uid="{8A858026-C3E6-43CA-8725-23D0A35E8633}"/>
    <cellStyle name="20% - Accent3 15 4 2 3" xfId="10711" xr:uid="{6709205F-546D-4BCD-B979-E41DADEC0115}"/>
    <cellStyle name="20% - Accent3 15 4 3" xfId="10712" xr:uid="{1490A0FE-14A7-4C0C-A868-2B3437F692DF}"/>
    <cellStyle name="20% - Accent3 15 4 3 2" xfId="10713" xr:uid="{3C9E3F60-AA0F-4F56-A397-5854ABAC4699}"/>
    <cellStyle name="20% - Accent3 15 4 4" xfId="10714" xr:uid="{51FC27F3-FE20-41CA-8DB1-8E5816DDFBFF}"/>
    <cellStyle name="20% - Accent3 15 4 4 2" xfId="10715" xr:uid="{38A66D28-EFC4-4484-B35C-8B6823E31B8E}"/>
    <cellStyle name="20% - Accent3 15 4 5" xfId="10716" xr:uid="{2AAA8B73-8569-4F1A-9485-2795B3BA4887}"/>
    <cellStyle name="20% - Accent3 15 5" xfId="10717" xr:uid="{5CC2681C-B3F0-4CA0-A3EA-A5C04FD2FD2A}"/>
    <cellStyle name="20% - Accent3 15 5 2" xfId="10718" xr:uid="{5066E3C3-5F61-4D50-BBA1-506AA6263006}"/>
    <cellStyle name="20% - Accent3 15 5 2 2" xfId="10719" xr:uid="{3FCB8CAA-EBEE-465A-9D7E-774639256C05}"/>
    <cellStyle name="20% - Accent3 15 5 2 2 2" xfId="10720" xr:uid="{87B96BAE-A43C-4F14-BCCB-718FBEB5AAC6}"/>
    <cellStyle name="20% - Accent3 15 5 2 3" xfId="10721" xr:uid="{0099EEA9-E368-4516-8B39-B201EAA496BD}"/>
    <cellStyle name="20% - Accent3 15 5 3" xfId="10722" xr:uid="{E5698A7D-866D-4C1C-B800-C0DB4190B100}"/>
    <cellStyle name="20% - Accent3 15 5 3 2" xfId="10723" xr:uid="{8DB52DAF-C09B-48BA-8301-29B652BCFE93}"/>
    <cellStyle name="20% - Accent3 15 5 4" xfId="10724" xr:uid="{F695ADB8-C158-4A77-B0B0-07C05CEA0824}"/>
    <cellStyle name="20% - Accent3 15 5 4 2" xfId="10725" xr:uid="{7687E457-63AD-4EC5-BCE6-FEAA97C5ED92}"/>
    <cellStyle name="20% - Accent3 15 5 5" xfId="10726" xr:uid="{4B1B3634-60AF-4AC0-BDF7-48534E64E0F5}"/>
    <cellStyle name="20% - Accent3 15 6" xfId="10727" xr:uid="{A0533B5A-B36D-4E2C-B5DF-E6322B6E89A0}"/>
    <cellStyle name="20% - Accent3 15 6 2" xfId="10728" xr:uid="{0D4CDE0E-EE72-42C0-9571-F0BA7FC90489}"/>
    <cellStyle name="20% - Accent3 15 6 2 2" xfId="10729" xr:uid="{10B70760-23C4-4893-A2B8-BD83FF73F38C}"/>
    <cellStyle name="20% - Accent3 15 6 2 2 2" xfId="10730" xr:uid="{27036A1F-B4BE-4B51-82A8-B559CEC310D9}"/>
    <cellStyle name="20% - Accent3 15 6 2 3" xfId="10731" xr:uid="{78587783-586D-4768-A6F1-50359749D61E}"/>
    <cellStyle name="20% - Accent3 15 6 3" xfId="10732" xr:uid="{189AC014-5C60-4947-9684-10DE97D45BEA}"/>
    <cellStyle name="20% - Accent3 15 6 3 2" xfId="10733" xr:uid="{86F3C3C5-3781-48E7-B5E6-96EEAAC70AA1}"/>
    <cellStyle name="20% - Accent3 15 6 4" xfId="10734" xr:uid="{EE2EF4F5-4066-49AB-8F8A-FCB78B0DB8CC}"/>
    <cellStyle name="20% - Accent3 15 6 4 2" xfId="10735" xr:uid="{E517AD3A-FCBB-439C-B8FD-5175EF105463}"/>
    <cellStyle name="20% - Accent3 15 6 5" xfId="10736" xr:uid="{3A8E4F10-2578-4243-B95E-42150964DB05}"/>
    <cellStyle name="20% - Accent3 15 7" xfId="10737" xr:uid="{95BFB1D1-782A-46A5-8A8F-CA2E2BC8A892}"/>
    <cellStyle name="20% - Accent3 15 7 2" xfId="10738" xr:uid="{AEC77F10-4168-4883-A07D-63CE4CC82AF7}"/>
    <cellStyle name="20% - Accent3 15 7 2 2" xfId="10739" xr:uid="{19C033B8-08AD-4372-A23B-AEF19ABA8B04}"/>
    <cellStyle name="20% - Accent3 15 7 2 2 2" xfId="10740" xr:uid="{D5F894EC-93E1-4CB4-B5D8-20F06B906BEF}"/>
    <cellStyle name="20% - Accent3 15 7 2 3" xfId="10741" xr:uid="{99C4FAEC-882E-4EAB-8F0B-F77A16933C29}"/>
    <cellStyle name="20% - Accent3 15 7 3" xfId="10742" xr:uid="{00EE1BBA-3845-4437-817D-BB9C5F4BD6A9}"/>
    <cellStyle name="20% - Accent3 15 7 3 2" xfId="10743" xr:uid="{172DBEE0-FB57-484C-B12A-179BBD9E6C2E}"/>
    <cellStyle name="20% - Accent3 15 7 4" xfId="10744" xr:uid="{C9D5758C-F6AC-4F85-AF7B-E1A9B567ECE1}"/>
    <cellStyle name="20% - Accent3 15 7 4 2" xfId="10745" xr:uid="{12414138-71C2-4AC7-94F6-2E4372BEB48A}"/>
    <cellStyle name="20% - Accent3 15 7 5" xfId="10746" xr:uid="{DA0BEAE7-4BDE-4671-A9CD-D458F7D5A5CB}"/>
    <cellStyle name="20% - Accent3 15 8" xfId="10747" xr:uid="{C121052C-ACE6-4641-8010-7383602CEF6C}"/>
    <cellStyle name="20% - Accent3 15 8 2" xfId="10748" xr:uid="{7C8DB1E9-D21B-4F06-B95F-64B233B389B9}"/>
    <cellStyle name="20% - Accent3 15 8 2 2" xfId="10749" xr:uid="{7F50C783-C1FA-49FF-B133-A0350696F36D}"/>
    <cellStyle name="20% - Accent3 15 8 2 2 2" xfId="10750" xr:uid="{CA8562CF-E688-40EE-9C6D-5F97053AB251}"/>
    <cellStyle name="20% - Accent3 15 8 2 3" xfId="10751" xr:uid="{D64357DA-2DE8-47D7-A487-B04166C5B5A3}"/>
    <cellStyle name="20% - Accent3 15 8 3" xfId="10752" xr:uid="{5C9E9539-58FD-4364-B5B2-BCA1D797291B}"/>
    <cellStyle name="20% - Accent3 15 8 3 2" xfId="10753" xr:uid="{4E49AB30-49E9-4139-980A-3B41F92137FC}"/>
    <cellStyle name="20% - Accent3 15 8 4" xfId="10754" xr:uid="{629556F0-7CB5-40EC-AEA4-3074F1E909B2}"/>
    <cellStyle name="20% - Accent3 15 8 4 2" xfId="10755" xr:uid="{5DFF76C2-61B3-4783-8B7C-E03DD75B72BF}"/>
    <cellStyle name="20% - Accent3 15 8 5" xfId="10756" xr:uid="{FFEE4CFB-9519-428D-8792-3049C9EEAF96}"/>
    <cellStyle name="20% - Accent3 15 9" xfId="10757" xr:uid="{8A5F8BDC-0F77-44ED-A44E-6C0D86FEB1BA}"/>
    <cellStyle name="20% - Accent3 15 9 2" xfId="10758" xr:uid="{C6A35CD6-4874-415E-90BD-2086F0D9228E}"/>
    <cellStyle name="20% - Accent3 15 9 2 2" xfId="10759" xr:uid="{FA443799-06F9-468A-AFE0-27F2BB7B00B9}"/>
    <cellStyle name="20% - Accent3 15 9 2 2 2" xfId="10760" xr:uid="{CE9B51FE-619E-4B9A-B74E-77C83E4166B7}"/>
    <cellStyle name="20% - Accent3 15 9 2 3" xfId="10761" xr:uid="{27394353-D282-45FA-985F-173AF7E3B1C6}"/>
    <cellStyle name="20% - Accent3 15 9 3" xfId="10762" xr:uid="{838546C4-6BE5-444F-9EF5-D62E150C4E06}"/>
    <cellStyle name="20% - Accent3 15 9 3 2" xfId="10763" xr:uid="{41AF95B5-75B9-48C3-B4B2-76D153E796CB}"/>
    <cellStyle name="20% - Accent3 15 9 4" xfId="10764" xr:uid="{E6C21443-EEC6-414B-B87B-771E781D8691}"/>
    <cellStyle name="20% - Accent3 15 9 4 2" xfId="10765" xr:uid="{A58F3FF9-CD22-4C1D-BD73-2A5C7BCCA146}"/>
    <cellStyle name="20% - Accent3 15 9 5" xfId="10766" xr:uid="{0E14F20A-A6AA-447D-A5BB-15EEA667AA75}"/>
    <cellStyle name="20% - Accent3 16" xfId="10767" xr:uid="{3F86D84F-8900-4A60-A814-ED44B2783F68}"/>
    <cellStyle name="20% - Accent3 16 10" xfId="10768" xr:uid="{E7BB67F9-63CA-4558-BA37-4680463A7B2D}"/>
    <cellStyle name="20% - Accent3 16 10 2" xfId="10769" xr:uid="{4FF8B27F-625C-4CE8-8514-547EA336047B}"/>
    <cellStyle name="20% - Accent3 16 10 2 2" xfId="10770" xr:uid="{D3D18849-D0BA-4B90-8623-32A16D601B17}"/>
    <cellStyle name="20% - Accent3 16 10 2 2 2" xfId="10771" xr:uid="{3C0BA9E2-7F82-44A5-AA93-3C9EEF757F59}"/>
    <cellStyle name="20% - Accent3 16 10 2 3" xfId="10772" xr:uid="{9D24BEE3-EA64-42B1-B14E-E4A061A8A0DE}"/>
    <cellStyle name="20% - Accent3 16 10 3" xfId="10773" xr:uid="{B9529C59-D49D-40D2-A691-1A9E5818C4C9}"/>
    <cellStyle name="20% - Accent3 16 10 3 2" xfId="10774" xr:uid="{D4565A8F-DFA9-4F6E-A80C-0FF5D65D3D87}"/>
    <cellStyle name="20% - Accent3 16 10 4" xfId="10775" xr:uid="{00BACDDD-A01A-4AAE-B2E5-D41758611567}"/>
    <cellStyle name="20% - Accent3 16 10 4 2" xfId="10776" xr:uid="{9B584832-1DF6-49E4-92AD-2231AC9DF6E5}"/>
    <cellStyle name="20% - Accent3 16 10 5" xfId="10777" xr:uid="{669C65B5-1756-4C9F-A601-EF6A88E9BE3B}"/>
    <cellStyle name="20% - Accent3 16 11" xfId="10778" xr:uid="{10E29AB6-6723-4D4F-8406-A4CDF4FB5D5B}"/>
    <cellStyle name="20% - Accent3 16 11 2" xfId="10779" xr:uid="{757E3630-E4E5-4853-B3F1-A5AAE30CEED2}"/>
    <cellStyle name="20% - Accent3 16 11 2 2" xfId="10780" xr:uid="{99C9F983-24EB-49B5-A62D-E8F81312CFB3}"/>
    <cellStyle name="20% - Accent3 16 11 2 2 2" xfId="10781" xr:uid="{AA6E2CBE-2ABD-4B03-B540-A03473DAD7CB}"/>
    <cellStyle name="20% - Accent3 16 11 2 3" xfId="10782" xr:uid="{8A18A13E-FE8F-46AA-9581-36EE0419DFB6}"/>
    <cellStyle name="20% - Accent3 16 11 3" xfId="10783" xr:uid="{0DF9A43B-E493-488E-B3D2-A9D4D1559EF7}"/>
    <cellStyle name="20% - Accent3 16 11 3 2" xfId="10784" xr:uid="{95DF37C6-5D5B-4090-8A10-BAE4876EEACB}"/>
    <cellStyle name="20% - Accent3 16 11 4" xfId="10785" xr:uid="{1373D286-9B64-4049-8AE8-5BF7A3FDAC86}"/>
    <cellStyle name="20% - Accent3 16 11 4 2" xfId="10786" xr:uid="{D113D5C0-F191-4B29-99CC-19C6AB0909CB}"/>
    <cellStyle name="20% - Accent3 16 11 5" xfId="10787" xr:uid="{BD1AED1C-5545-49BB-8406-DE3E408F1441}"/>
    <cellStyle name="20% - Accent3 16 12" xfId="10788" xr:uid="{FD0B8FF6-1D21-4FD4-BD04-473A2F304548}"/>
    <cellStyle name="20% - Accent3 16 12 2" xfId="10789" xr:uid="{FB410023-F434-476C-9725-6310E9779A0E}"/>
    <cellStyle name="20% - Accent3 16 12 2 2" xfId="10790" xr:uid="{499CEA3F-6188-49AD-8D20-5AB9EF7AF32D}"/>
    <cellStyle name="20% - Accent3 16 12 2 2 2" xfId="10791" xr:uid="{BA6BDF58-C0B6-439F-BDB7-228189376A0F}"/>
    <cellStyle name="20% - Accent3 16 12 2 3" xfId="10792" xr:uid="{08C609F2-ACDD-4FA3-AA3E-40302335F76A}"/>
    <cellStyle name="20% - Accent3 16 12 3" xfId="10793" xr:uid="{1981C13F-68EF-4FF0-8C8E-91F21C5957C5}"/>
    <cellStyle name="20% - Accent3 16 12 3 2" xfId="10794" xr:uid="{3D38C766-415D-4FE0-83BE-B26BC4AF9202}"/>
    <cellStyle name="20% - Accent3 16 12 4" xfId="10795" xr:uid="{544F6CF1-741C-4222-8EF9-5BB51FB8CAB4}"/>
    <cellStyle name="20% - Accent3 16 12 4 2" xfId="10796" xr:uid="{939F9E57-9140-4091-AEA2-D1808BC899B2}"/>
    <cellStyle name="20% - Accent3 16 12 5" xfId="10797" xr:uid="{D2A000FC-FAB4-4068-B089-62D7777BEEEE}"/>
    <cellStyle name="20% - Accent3 16 13" xfId="10798" xr:uid="{D3FA6843-B5D6-432E-A428-C233FB39BEA1}"/>
    <cellStyle name="20% - Accent3 16 13 2" xfId="10799" xr:uid="{456B5C65-DDEE-446B-A337-128988F09673}"/>
    <cellStyle name="20% - Accent3 16 13 2 2" xfId="10800" xr:uid="{E975DE63-9F6C-49AE-9392-482CF7BFAFA5}"/>
    <cellStyle name="20% - Accent3 16 13 2 2 2" xfId="10801" xr:uid="{578FC4D8-91CE-4B35-B9C1-D23E93B911CE}"/>
    <cellStyle name="20% - Accent3 16 13 2 3" xfId="10802" xr:uid="{845B7170-F6E1-4A46-922B-5D8CB6D4FC52}"/>
    <cellStyle name="20% - Accent3 16 13 3" xfId="10803" xr:uid="{F65B52A5-D417-47E1-8E33-71B4020B8DDF}"/>
    <cellStyle name="20% - Accent3 16 13 3 2" xfId="10804" xr:uid="{3D609153-E7AB-4FBB-BF98-7FCFCE606904}"/>
    <cellStyle name="20% - Accent3 16 13 4" xfId="10805" xr:uid="{7660BC7A-DE17-4CDB-88F6-CF643948FB2C}"/>
    <cellStyle name="20% - Accent3 16 13 4 2" xfId="10806" xr:uid="{4BD09173-E190-4170-988A-8244A9BC0F90}"/>
    <cellStyle name="20% - Accent3 16 13 5" xfId="10807" xr:uid="{D865EB29-EF18-4C45-8278-6A34054423A7}"/>
    <cellStyle name="20% - Accent3 16 14" xfId="10808" xr:uid="{8E62E9DF-8237-41C9-AB20-40EA66EAD425}"/>
    <cellStyle name="20% - Accent3 16 14 2" xfId="10809" xr:uid="{45A22DD1-DF13-4280-90AE-D7ABF3BDC429}"/>
    <cellStyle name="20% - Accent3 16 14 2 2" xfId="10810" xr:uid="{8ED4FE81-77AF-45A3-9149-DA2B21C83153}"/>
    <cellStyle name="20% - Accent3 16 14 2 2 2" xfId="10811" xr:uid="{16DF1F40-A2D1-46D1-B1D4-F2CD126CD36E}"/>
    <cellStyle name="20% - Accent3 16 14 2 3" xfId="10812" xr:uid="{169C3540-6CAA-460E-B659-4EAB0D4E55FD}"/>
    <cellStyle name="20% - Accent3 16 14 3" xfId="10813" xr:uid="{E81EB880-D8FE-4E40-95D7-DCCB58918955}"/>
    <cellStyle name="20% - Accent3 16 14 3 2" xfId="10814" xr:uid="{58F899AB-55F5-4671-A958-A1C0994EE8CA}"/>
    <cellStyle name="20% - Accent3 16 14 4" xfId="10815" xr:uid="{2E4450CD-C023-4B42-AC4B-894BA53B498C}"/>
    <cellStyle name="20% - Accent3 16 14 4 2" xfId="10816" xr:uid="{398BCBB6-B4B3-4A26-9846-E4859AEECC73}"/>
    <cellStyle name="20% - Accent3 16 14 5" xfId="10817" xr:uid="{145060AC-25E3-48A9-A90A-B0CC83A00389}"/>
    <cellStyle name="20% - Accent3 16 15" xfId="10818" xr:uid="{3AA08DD0-CAD6-43CB-B526-0B2EAFA4F32E}"/>
    <cellStyle name="20% - Accent3 16 15 2" xfId="10819" xr:uid="{A962FAF6-2C56-4E51-8DFF-2197A4BF4C64}"/>
    <cellStyle name="20% - Accent3 16 15 2 2" xfId="10820" xr:uid="{B63882DD-33CB-4119-AF24-4EE00ADC37BF}"/>
    <cellStyle name="20% - Accent3 16 15 2 2 2" xfId="10821" xr:uid="{1A23C9F4-9AA1-46BC-A088-A81E654CF62D}"/>
    <cellStyle name="20% - Accent3 16 15 2 3" xfId="10822" xr:uid="{226BE980-1CB2-40B7-8B48-95194F1626A5}"/>
    <cellStyle name="20% - Accent3 16 15 3" xfId="10823" xr:uid="{3D58D76E-87AF-4DF8-B902-2481E70CE53F}"/>
    <cellStyle name="20% - Accent3 16 15 3 2" xfId="10824" xr:uid="{44D20FFE-E584-42CC-A744-DED4CC3DBF56}"/>
    <cellStyle name="20% - Accent3 16 15 4" xfId="10825" xr:uid="{1A667575-6FE7-4D0B-A9FB-3A40F1DB8E06}"/>
    <cellStyle name="20% - Accent3 16 15 4 2" xfId="10826" xr:uid="{22B8FD66-2EA7-4B73-89D7-9299A093BE68}"/>
    <cellStyle name="20% - Accent3 16 15 5" xfId="10827" xr:uid="{926207C9-2F29-43F4-B737-5A7746A67FD3}"/>
    <cellStyle name="20% - Accent3 16 16" xfId="10828" xr:uid="{F2B44ADB-5A33-46E3-A7AC-07DE3C9EC67D}"/>
    <cellStyle name="20% - Accent3 16 16 2" xfId="10829" xr:uid="{795B8D5B-F4AC-48F8-B03D-618BA62F158E}"/>
    <cellStyle name="20% - Accent3 16 16 2 2" xfId="10830" xr:uid="{8038EFDB-5CDE-4998-A1A9-75108120F229}"/>
    <cellStyle name="20% - Accent3 16 16 3" xfId="10831" xr:uid="{9C8B3C65-3625-4CE6-BE05-6E446A06DE04}"/>
    <cellStyle name="20% - Accent3 16 17" xfId="10832" xr:uid="{AA8B0F34-4316-40F1-82E2-F02396823D9E}"/>
    <cellStyle name="20% - Accent3 16 17 2" xfId="10833" xr:uid="{42EA26CD-E950-4331-99D4-2FEE3C7576A1}"/>
    <cellStyle name="20% - Accent3 16 18" xfId="10834" xr:uid="{CA6656FC-358B-43B2-A0F2-76438504B251}"/>
    <cellStyle name="20% - Accent3 16 18 2" xfId="10835" xr:uid="{4B458C55-C597-4C87-B432-9D95BBCE5126}"/>
    <cellStyle name="20% - Accent3 16 19" xfId="10836" xr:uid="{8798BEAB-5A1F-4676-A4B8-E2DAFB6EE8DF}"/>
    <cellStyle name="20% - Accent3 16 2" xfId="10837" xr:uid="{C8CD0C80-24E1-49D0-98AD-A78B402241C7}"/>
    <cellStyle name="20% - Accent3 16 2 2" xfId="10838" xr:uid="{C7FB3C1E-E31C-430C-9F48-9D45AF82115F}"/>
    <cellStyle name="20% - Accent3 16 2 2 2" xfId="10839" xr:uid="{2AAFD232-26DF-4AC6-9D0E-04BE1AAFB341}"/>
    <cellStyle name="20% - Accent3 16 2 2 2 2" xfId="10840" xr:uid="{8A297F06-E358-4EC1-8FBB-631E2E500F1C}"/>
    <cellStyle name="20% - Accent3 16 2 2 3" xfId="10841" xr:uid="{D909B483-9DE6-424F-A38E-9AF326A8EA83}"/>
    <cellStyle name="20% - Accent3 16 2 3" xfId="10842" xr:uid="{20F2775E-D643-48FE-B385-E8D228B1B400}"/>
    <cellStyle name="20% - Accent3 16 2 3 2" xfId="10843" xr:uid="{4C1EB516-8CB2-472B-B5FC-F59403F6C4E5}"/>
    <cellStyle name="20% - Accent3 16 2 4" xfId="10844" xr:uid="{DC0F5967-5ABE-4A60-9DE2-6EEE8C10F23B}"/>
    <cellStyle name="20% - Accent3 16 2 4 2" xfId="10845" xr:uid="{E0B917AA-4FF8-4B6B-8583-A1E38B903A29}"/>
    <cellStyle name="20% - Accent3 16 2 5" xfId="10846" xr:uid="{47625A8A-B65F-4A3E-8435-D3247E1734C2}"/>
    <cellStyle name="20% - Accent3 16 20" xfId="10847" xr:uid="{00AFF9E3-237A-42F6-9D9F-53A5B5D714AE}"/>
    <cellStyle name="20% - Accent3 16 21" xfId="10848" xr:uid="{38870C9B-65EE-4535-81F1-4C43579F1C02}"/>
    <cellStyle name="20% - Accent3 16 22" xfId="10849" xr:uid="{F6393A9D-6B33-49F1-BA63-0B01FDE2F672}"/>
    <cellStyle name="20% - Accent3 16 23" xfId="10850" xr:uid="{D5A0875A-A0A5-482B-9667-569E9F6F111D}"/>
    <cellStyle name="20% - Accent3 16 24" xfId="10851" xr:uid="{949EAD65-D1AF-4BC4-99B8-20C2F68F2F87}"/>
    <cellStyle name="20% - Accent3 16 25" xfId="10852" xr:uid="{05FBAFCC-DB17-48ED-A478-59678858C1FD}"/>
    <cellStyle name="20% - Accent3 16 26" xfId="10853" xr:uid="{2816ED08-DC9F-4A18-ACEC-F1048061581F}"/>
    <cellStyle name="20% - Accent3 16 27" xfId="10854" xr:uid="{3D30DF5F-9E0F-489F-A602-06E439625E03}"/>
    <cellStyle name="20% - Accent3 16 28" xfId="10855" xr:uid="{A0BBFA1F-1802-4D14-B193-31802F4A49B7}"/>
    <cellStyle name="20% - Accent3 16 29" xfId="10856" xr:uid="{BE7F7785-40EC-47BD-BF14-22EF92BAC563}"/>
    <cellStyle name="20% - Accent3 16 3" xfId="10857" xr:uid="{71AD550F-F9A3-4BBC-AD89-B26CC5FE4B12}"/>
    <cellStyle name="20% - Accent3 16 3 2" xfId="10858" xr:uid="{2A7FA77C-D48E-4358-A023-07DFB97C3805}"/>
    <cellStyle name="20% - Accent3 16 3 2 2" xfId="10859" xr:uid="{9F1E9F2C-8749-405C-9CDF-026E5C104E2C}"/>
    <cellStyle name="20% - Accent3 16 3 2 2 2" xfId="10860" xr:uid="{BC633FAB-3E3B-4D9E-9063-ACE983817D00}"/>
    <cellStyle name="20% - Accent3 16 3 2 3" xfId="10861" xr:uid="{39F4BD98-819A-4E71-AD33-7BDE8A4CA89B}"/>
    <cellStyle name="20% - Accent3 16 3 3" xfId="10862" xr:uid="{36FF92E0-0BFD-4793-9364-6266D763A71A}"/>
    <cellStyle name="20% - Accent3 16 3 3 2" xfId="10863" xr:uid="{2CEEB68D-87E9-4051-8495-D9FBB2805C06}"/>
    <cellStyle name="20% - Accent3 16 3 4" xfId="10864" xr:uid="{8493DA9A-67A0-47DA-8141-0578F22E714C}"/>
    <cellStyle name="20% - Accent3 16 3 4 2" xfId="10865" xr:uid="{72710D5F-8C89-4ABC-BDE4-4667F69FDFFB}"/>
    <cellStyle name="20% - Accent3 16 3 5" xfId="10866" xr:uid="{C394C158-7C9E-4B24-9A01-968672E52B66}"/>
    <cellStyle name="20% - Accent3 16 4" xfId="10867" xr:uid="{ACD775D3-2536-47D1-B16E-447596CE115D}"/>
    <cellStyle name="20% - Accent3 16 4 2" xfId="10868" xr:uid="{0766B2D9-C0F2-4623-9D99-FB26684587CA}"/>
    <cellStyle name="20% - Accent3 16 4 2 2" xfId="10869" xr:uid="{BCE686B6-5140-4704-9E6E-3A346F8CF179}"/>
    <cellStyle name="20% - Accent3 16 4 2 2 2" xfId="10870" xr:uid="{8F5FC5A4-8B01-4D64-BF67-5A0C2E7B132E}"/>
    <cellStyle name="20% - Accent3 16 4 2 3" xfId="10871" xr:uid="{DC4FD803-3E66-43C2-A3AA-DB7F2A120095}"/>
    <cellStyle name="20% - Accent3 16 4 3" xfId="10872" xr:uid="{C0FFA0C4-3E42-4DB9-8B29-736A6B348F71}"/>
    <cellStyle name="20% - Accent3 16 4 3 2" xfId="10873" xr:uid="{1F8D23C7-B5A7-4B9A-96BF-D97864A098DB}"/>
    <cellStyle name="20% - Accent3 16 4 4" xfId="10874" xr:uid="{60DE0F33-88BD-4D74-A658-13901F7717AD}"/>
    <cellStyle name="20% - Accent3 16 4 4 2" xfId="10875" xr:uid="{6EEBD2A1-AC93-45B2-B8CE-FB43FC22A172}"/>
    <cellStyle name="20% - Accent3 16 4 5" xfId="10876" xr:uid="{989A936D-5F69-407A-A49F-5A503FAFC42F}"/>
    <cellStyle name="20% - Accent3 16 5" xfId="10877" xr:uid="{61C9525D-DB27-45C9-8970-BD8313D0BC00}"/>
    <cellStyle name="20% - Accent3 16 5 2" xfId="10878" xr:uid="{41D2E567-B3BF-474C-BE34-003288A75B5E}"/>
    <cellStyle name="20% - Accent3 16 5 2 2" xfId="10879" xr:uid="{B9B75661-F0A2-4D1F-B859-2555F66E55B9}"/>
    <cellStyle name="20% - Accent3 16 5 2 2 2" xfId="10880" xr:uid="{C10C8CA6-7D94-4261-8960-8B7143F33AE8}"/>
    <cellStyle name="20% - Accent3 16 5 2 3" xfId="10881" xr:uid="{7548A3B3-A938-4C5A-8EC8-FF672B1CE0ED}"/>
    <cellStyle name="20% - Accent3 16 5 3" xfId="10882" xr:uid="{272C2461-1BDD-4EFE-AA0B-74A336DC377A}"/>
    <cellStyle name="20% - Accent3 16 5 3 2" xfId="10883" xr:uid="{84E3F79C-EBFF-4A25-BD18-E330294040A1}"/>
    <cellStyle name="20% - Accent3 16 5 4" xfId="10884" xr:uid="{2AC6C5CC-DB36-440B-934D-A77F448C2E55}"/>
    <cellStyle name="20% - Accent3 16 5 4 2" xfId="10885" xr:uid="{94FEF672-38DA-4C0C-8DBD-2CAA9F3CA368}"/>
    <cellStyle name="20% - Accent3 16 5 5" xfId="10886" xr:uid="{A4D879D3-595C-46F8-9401-7FA816E2A3E9}"/>
    <cellStyle name="20% - Accent3 16 6" xfId="10887" xr:uid="{FAE03709-6260-4B54-BFC0-60C7C7F2410A}"/>
    <cellStyle name="20% - Accent3 16 6 2" xfId="10888" xr:uid="{01392340-9C27-4414-AAF7-2B56ADE63A96}"/>
    <cellStyle name="20% - Accent3 16 6 2 2" xfId="10889" xr:uid="{E18E3C9C-4249-4E6E-8075-CB844FE98CDA}"/>
    <cellStyle name="20% - Accent3 16 6 2 2 2" xfId="10890" xr:uid="{3572D9F1-98C3-4EBC-9C7F-657DE29B4806}"/>
    <cellStyle name="20% - Accent3 16 6 2 3" xfId="10891" xr:uid="{68520CA3-6019-46DA-BD7F-B9725F72CC77}"/>
    <cellStyle name="20% - Accent3 16 6 3" xfId="10892" xr:uid="{A4E1DD89-887C-48E4-8FDF-EFD0777656CA}"/>
    <cellStyle name="20% - Accent3 16 6 3 2" xfId="10893" xr:uid="{F23DF208-C7C8-47C2-BA30-71A9AA49C110}"/>
    <cellStyle name="20% - Accent3 16 6 4" xfId="10894" xr:uid="{739D5B2D-E815-4567-BAE9-ABB13F6C45C6}"/>
    <cellStyle name="20% - Accent3 16 6 4 2" xfId="10895" xr:uid="{BC0B3B03-6F4D-4B42-8BE4-879CA8B36E4C}"/>
    <cellStyle name="20% - Accent3 16 6 5" xfId="10896" xr:uid="{4465E592-3B91-415D-9CD8-8499C8F18425}"/>
    <cellStyle name="20% - Accent3 16 7" xfId="10897" xr:uid="{6F61BA2C-17E7-4118-ACC9-7C5F8A5C0A24}"/>
    <cellStyle name="20% - Accent3 16 7 2" xfId="10898" xr:uid="{9D532E01-74A3-464B-B328-0363F76F7ED6}"/>
    <cellStyle name="20% - Accent3 16 7 2 2" xfId="10899" xr:uid="{34F80F89-8EC3-44F6-9E9C-DA977EA4F258}"/>
    <cellStyle name="20% - Accent3 16 7 2 2 2" xfId="10900" xr:uid="{49ADE19A-C60A-4FA5-994E-D65751C11597}"/>
    <cellStyle name="20% - Accent3 16 7 2 3" xfId="10901" xr:uid="{2A32EA2A-BE28-441E-95B3-C8D10FF7B160}"/>
    <cellStyle name="20% - Accent3 16 7 3" xfId="10902" xr:uid="{1C34BE73-966D-4C4A-918F-7C2F2DEA07EC}"/>
    <cellStyle name="20% - Accent3 16 7 3 2" xfId="10903" xr:uid="{CAE1EBC6-A05B-40D9-9C1B-19E4DB4237D7}"/>
    <cellStyle name="20% - Accent3 16 7 4" xfId="10904" xr:uid="{49D88FDD-629F-431F-9553-AF1A46633AB1}"/>
    <cellStyle name="20% - Accent3 16 7 4 2" xfId="10905" xr:uid="{CF8F4112-D95C-4059-95F2-F7B9B0016042}"/>
    <cellStyle name="20% - Accent3 16 7 5" xfId="10906" xr:uid="{442FC0B8-9254-4FA6-AAC8-372B3AC6BC6A}"/>
    <cellStyle name="20% - Accent3 16 8" xfId="10907" xr:uid="{E1B2AAC0-A645-421D-BE35-256FB76DE5BE}"/>
    <cellStyle name="20% - Accent3 16 8 2" xfId="10908" xr:uid="{48A83DC6-637F-476D-9176-13D4984DD389}"/>
    <cellStyle name="20% - Accent3 16 8 2 2" xfId="10909" xr:uid="{4DB98E83-2D5B-4A43-A2B1-2067389457FC}"/>
    <cellStyle name="20% - Accent3 16 8 2 2 2" xfId="10910" xr:uid="{E715C3AB-3A38-482C-B138-9BCD4E749B70}"/>
    <cellStyle name="20% - Accent3 16 8 2 3" xfId="10911" xr:uid="{619C6427-A087-4F21-974F-FC773D5688E6}"/>
    <cellStyle name="20% - Accent3 16 8 3" xfId="10912" xr:uid="{6C9CA3AB-B113-4E48-AEDD-114749EF36CF}"/>
    <cellStyle name="20% - Accent3 16 8 3 2" xfId="10913" xr:uid="{413FD09B-6C03-40E6-B9B7-38A48A9414A6}"/>
    <cellStyle name="20% - Accent3 16 8 4" xfId="10914" xr:uid="{3B2BA9C7-0997-470A-820C-8B31593B656F}"/>
    <cellStyle name="20% - Accent3 16 8 4 2" xfId="10915" xr:uid="{E93BB27B-80A8-458F-9EE0-DFFDE7CBAD30}"/>
    <cellStyle name="20% - Accent3 16 8 5" xfId="10916" xr:uid="{BE16208D-AF3F-42F6-9105-F245172AFA5A}"/>
    <cellStyle name="20% - Accent3 16 9" xfId="10917" xr:uid="{977D30DB-C84E-4658-A440-3B81C8E8AEB9}"/>
    <cellStyle name="20% - Accent3 16 9 2" xfId="10918" xr:uid="{E4A2A2FC-01E9-4FD9-A150-6B33ACB3DD2E}"/>
    <cellStyle name="20% - Accent3 16 9 2 2" xfId="10919" xr:uid="{D084A44D-384D-4FDF-BEAE-28434F221DAB}"/>
    <cellStyle name="20% - Accent3 16 9 2 2 2" xfId="10920" xr:uid="{F711482D-6E07-4FE2-89F0-19E2C6E53B15}"/>
    <cellStyle name="20% - Accent3 16 9 2 3" xfId="10921" xr:uid="{B5A03901-E775-4A88-9761-3846D99B6743}"/>
    <cellStyle name="20% - Accent3 16 9 3" xfId="10922" xr:uid="{6496B2A0-45C6-4A30-8F53-8A3E9CD09F8D}"/>
    <cellStyle name="20% - Accent3 16 9 3 2" xfId="10923" xr:uid="{5A4BE039-38C3-4C87-BC7B-E9A74DD0555C}"/>
    <cellStyle name="20% - Accent3 16 9 4" xfId="10924" xr:uid="{D8C930CA-7F31-46CB-B1C3-4C7C49F3572D}"/>
    <cellStyle name="20% - Accent3 16 9 4 2" xfId="10925" xr:uid="{6EA24173-B909-43F9-97C9-C3A1751B2545}"/>
    <cellStyle name="20% - Accent3 16 9 5" xfId="10926" xr:uid="{1B785E79-3988-4693-BEFA-35BFA00E928F}"/>
    <cellStyle name="20% - Accent3 17" xfId="10927" xr:uid="{DDB613A6-D88A-4802-AA75-581AA188F22C}"/>
    <cellStyle name="20% - Accent3 17 10" xfId="10928" xr:uid="{ECD4CDDF-5431-496A-B26E-A90F7F72F658}"/>
    <cellStyle name="20% - Accent3 17 10 2" xfId="10929" xr:uid="{5370B12B-25AF-45FE-BEC7-E63C96061266}"/>
    <cellStyle name="20% - Accent3 17 10 2 2" xfId="10930" xr:uid="{A5D25FCD-B876-4904-9E25-34B7372B7AB0}"/>
    <cellStyle name="20% - Accent3 17 10 2 2 2" xfId="10931" xr:uid="{C9277BA3-9473-4482-BACA-3D6F6C3F9C06}"/>
    <cellStyle name="20% - Accent3 17 10 2 3" xfId="10932" xr:uid="{3EDBDB71-9854-4598-A815-DA02B0A5F0B0}"/>
    <cellStyle name="20% - Accent3 17 10 3" xfId="10933" xr:uid="{36C1CE0C-D563-4FA8-88D8-1093DF56B7BE}"/>
    <cellStyle name="20% - Accent3 17 10 3 2" xfId="10934" xr:uid="{399B4D26-BEEA-4CF3-8D66-132B0A2E6C93}"/>
    <cellStyle name="20% - Accent3 17 10 4" xfId="10935" xr:uid="{8FD0661D-A5CB-4DAB-AFD3-426FEB7823EE}"/>
    <cellStyle name="20% - Accent3 17 10 4 2" xfId="10936" xr:uid="{17FC6923-7B54-4098-B013-74B8490DC384}"/>
    <cellStyle name="20% - Accent3 17 10 5" xfId="10937" xr:uid="{97996672-43F5-4736-AF3F-4E7BC3CC232C}"/>
    <cellStyle name="20% - Accent3 17 11" xfId="10938" xr:uid="{0C07B9B6-3EA7-4160-9DD6-06E2C1C134BD}"/>
    <cellStyle name="20% - Accent3 17 11 2" xfId="10939" xr:uid="{A860F816-AF78-4EFD-991F-2551CFFFAC21}"/>
    <cellStyle name="20% - Accent3 17 11 2 2" xfId="10940" xr:uid="{B17BC8AF-A057-411C-8F4F-EAFE034D5FDB}"/>
    <cellStyle name="20% - Accent3 17 11 2 2 2" xfId="10941" xr:uid="{B98078E3-0C2E-4A8D-9B57-756FED728C47}"/>
    <cellStyle name="20% - Accent3 17 11 2 3" xfId="10942" xr:uid="{2C3EAA3D-CB5D-40CC-ACFB-B225383925BC}"/>
    <cellStyle name="20% - Accent3 17 11 3" xfId="10943" xr:uid="{D8A6F53C-4B1E-487C-AD87-523A421E8F47}"/>
    <cellStyle name="20% - Accent3 17 11 3 2" xfId="10944" xr:uid="{9517F9B3-C21A-42B4-BBAC-32BA6E273AC5}"/>
    <cellStyle name="20% - Accent3 17 11 4" xfId="10945" xr:uid="{F58AD8D3-E84C-4565-9F12-774DAB6E53DC}"/>
    <cellStyle name="20% - Accent3 17 11 4 2" xfId="10946" xr:uid="{506131AD-93E9-4797-BB11-CD4E6BD4F654}"/>
    <cellStyle name="20% - Accent3 17 11 5" xfId="10947" xr:uid="{079605A6-3B04-4957-9722-642BBF703FDF}"/>
    <cellStyle name="20% - Accent3 17 12" xfId="10948" xr:uid="{CB13EC65-F262-4A6E-8710-8009200C7EFF}"/>
    <cellStyle name="20% - Accent3 17 12 2" xfId="10949" xr:uid="{3BBD3C47-3FE6-4FD3-8F7A-D1BCC3487766}"/>
    <cellStyle name="20% - Accent3 17 12 2 2" xfId="10950" xr:uid="{DA069105-3593-4581-A29D-5EFA6D46F1E9}"/>
    <cellStyle name="20% - Accent3 17 12 2 2 2" xfId="10951" xr:uid="{D2983E96-51C2-412C-934D-FADACE777178}"/>
    <cellStyle name="20% - Accent3 17 12 2 3" xfId="10952" xr:uid="{C6FCF936-47D6-4B9E-9893-E92BDFA6E611}"/>
    <cellStyle name="20% - Accent3 17 12 3" xfId="10953" xr:uid="{4C0A02C0-2E8B-4ADD-BB1D-4B485E7DDDEA}"/>
    <cellStyle name="20% - Accent3 17 12 3 2" xfId="10954" xr:uid="{FAB688BF-996D-448A-B0F2-84BC09F19DC7}"/>
    <cellStyle name="20% - Accent3 17 12 4" xfId="10955" xr:uid="{2A7537D0-0A96-42CE-80C9-E742A328296D}"/>
    <cellStyle name="20% - Accent3 17 12 4 2" xfId="10956" xr:uid="{951408CE-2A32-4F64-90D9-165623E7EC83}"/>
    <cellStyle name="20% - Accent3 17 12 5" xfId="10957" xr:uid="{39D03661-DA2D-4D63-979C-DE512344E6A6}"/>
    <cellStyle name="20% - Accent3 17 13" xfId="10958" xr:uid="{9938416C-C191-4F76-9EC4-7CB78BE2104D}"/>
    <cellStyle name="20% - Accent3 17 13 2" xfId="10959" xr:uid="{66AAF687-CE89-47EF-B977-28F4A41ABF25}"/>
    <cellStyle name="20% - Accent3 17 13 2 2" xfId="10960" xr:uid="{93DF40B0-503E-4E2A-8257-43CA55B66231}"/>
    <cellStyle name="20% - Accent3 17 13 2 2 2" xfId="10961" xr:uid="{4BB80704-4AD2-4481-8ACB-0545787B8331}"/>
    <cellStyle name="20% - Accent3 17 13 2 3" xfId="10962" xr:uid="{87E1473B-5C3F-48B2-BF9F-95DC1030E2D7}"/>
    <cellStyle name="20% - Accent3 17 13 3" xfId="10963" xr:uid="{873B556D-25F7-43AA-8A73-4B980A55A2B8}"/>
    <cellStyle name="20% - Accent3 17 13 3 2" xfId="10964" xr:uid="{A3C9F78F-6414-4D6E-A7ED-E53D05134320}"/>
    <cellStyle name="20% - Accent3 17 13 4" xfId="10965" xr:uid="{72823751-BC86-4F77-8D68-3BC6B328BFBD}"/>
    <cellStyle name="20% - Accent3 17 13 4 2" xfId="10966" xr:uid="{1AE36E49-55EC-4FB3-9710-C5179748729E}"/>
    <cellStyle name="20% - Accent3 17 13 5" xfId="10967" xr:uid="{960F05AC-9458-46BE-B7DD-03C49BD1019B}"/>
    <cellStyle name="20% - Accent3 17 14" xfId="10968" xr:uid="{349C3DBA-2CF3-4308-BAAE-9A5591787CB3}"/>
    <cellStyle name="20% - Accent3 17 14 2" xfId="10969" xr:uid="{AAB0A4D6-FF7B-422A-A051-503C1007BDF8}"/>
    <cellStyle name="20% - Accent3 17 14 2 2" xfId="10970" xr:uid="{A51F37F6-8FAC-4DEF-B8E1-86B90A7F3B7A}"/>
    <cellStyle name="20% - Accent3 17 14 2 2 2" xfId="10971" xr:uid="{CFC3F94E-002E-4FC6-B5D5-588E3929F206}"/>
    <cellStyle name="20% - Accent3 17 14 2 3" xfId="10972" xr:uid="{55E7F14C-335C-485E-99DD-51762D0AB966}"/>
    <cellStyle name="20% - Accent3 17 14 3" xfId="10973" xr:uid="{B63AFF33-CE23-43C0-A76A-FF0DF23849B5}"/>
    <cellStyle name="20% - Accent3 17 14 3 2" xfId="10974" xr:uid="{2246205F-9276-4DE6-842F-6831109E48EF}"/>
    <cellStyle name="20% - Accent3 17 14 4" xfId="10975" xr:uid="{F69F5CDE-CFA8-4305-AA58-046C7E116B40}"/>
    <cellStyle name="20% - Accent3 17 14 4 2" xfId="10976" xr:uid="{6588A7E6-E087-405E-B355-96D6E1A652E9}"/>
    <cellStyle name="20% - Accent3 17 14 5" xfId="10977" xr:uid="{BCB068B4-031C-4376-8A4C-3CD0ACD82F48}"/>
    <cellStyle name="20% - Accent3 17 15" xfId="10978" xr:uid="{105B0AF5-967B-4DA4-9A0F-2857E76A7F12}"/>
    <cellStyle name="20% - Accent3 17 15 2" xfId="10979" xr:uid="{2C1BF857-1282-46F4-828A-092E4F872217}"/>
    <cellStyle name="20% - Accent3 17 15 2 2" xfId="10980" xr:uid="{FA0FEE9E-0316-4DD9-9BF6-3F1C954CF2C9}"/>
    <cellStyle name="20% - Accent3 17 15 2 2 2" xfId="10981" xr:uid="{761AD55F-2BCD-4BE1-B96D-ABB9C19EC49A}"/>
    <cellStyle name="20% - Accent3 17 15 2 3" xfId="10982" xr:uid="{286C73FD-A1F6-46B7-B9CE-AA91A04FE7C4}"/>
    <cellStyle name="20% - Accent3 17 15 3" xfId="10983" xr:uid="{65EAD0DB-7347-435C-95F9-A3BBE0D5E588}"/>
    <cellStyle name="20% - Accent3 17 15 3 2" xfId="10984" xr:uid="{2FD7052C-DD49-4203-9D1A-1AB47D23FC99}"/>
    <cellStyle name="20% - Accent3 17 15 4" xfId="10985" xr:uid="{FE234169-2F20-4A58-9C0F-C0DA94FFE8DC}"/>
    <cellStyle name="20% - Accent3 17 15 4 2" xfId="10986" xr:uid="{B59B3F85-64B8-4173-85A6-1AEC32414319}"/>
    <cellStyle name="20% - Accent3 17 15 5" xfId="10987" xr:uid="{2F04B173-B62E-4E35-86B2-4A53ADC8F0E1}"/>
    <cellStyle name="20% - Accent3 17 16" xfId="10988" xr:uid="{B1E11E4B-B665-4F37-A9DE-762D6FA3996E}"/>
    <cellStyle name="20% - Accent3 17 16 2" xfId="10989" xr:uid="{2D1DAB08-A554-483C-9B71-A8277642C974}"/>
    <cellStyle name="20% - Accent3 17 16 2 2" xfId="10990" xr:uid="{7F7D17EA-FDED-4E08-A3B3-4473C2348607}"/>
    <cellStyle name="20% - Accent3 17 16 3" xfId="10991" xr:uid="{0B404DBE-AA4F-4C1C-8A1B-AE73DF969C91}"/>
    <cellStyle name="20% - Accent3 17 17" xfId="10992" xr:uid="{7F08C38C-9EE4-43A2-B1C0-72739B939604}"/>
    <cellStyle name="20% - Accent3 17 17 2" xfId="10993" xr:uid="{689F0917-55AA-438A-B4E3-FDEB8AEB7BB7}"/>
    <cellStyle name="20% - Accent3 17 18" xfId="10994" xr:uid="{16104AA6-662A-43F7-92DB-8FB209AE4B5F}"/>
    <cellStyle name="20% - Accent3 17 18 2" xfId="10995" xr:uid="{AAF699FD-ECEF-4CF2-88FB-7BD5CE117141}"/>
    <cellStyle name="20% - Accent3 17 19" xfId="10996" xr:uid="{7A24A4D4-4F3B-4AB7-8C9D-47FA6E3CC516}"/>
    <cellStyle name="20% - Accent3 17 2" xfId="10997" xr:uid="{449CAAED-39ED-4482-853F-73FB2AEEF68F}"/>
    <cellStyle name="20% - Accent3 17 2 2" xfId="10998" xr:uid="{BAF3EE24-89CD-46AB-82A3-87C2A41DCD93}"/>
    <cellStyle name="20% - Accent3 17 2 2 2" xfId="10999" xr:uid="{FB8273ED-9458-49AA-8CDE-37E1070A1A20}"/>
    <cellStyle name="20% - Accent3 17 2 2 2 2" xfId="11000" xr:uid="{B7D4CA95-34B8-4A93-9D9C-99E9AF40689D}"/>
    <cellStyle name="20% - Accent3 17 2 2 3" xfId="11001" xr:uid="{830298BF-5A15-4A4C-B870-AF87A61D87C0}"/>
    <cellStyle name="20% - Accent3 17 2 3" xfId="11002" xr:uid="{3CAE2EC3-B71A-4822-9794-E2666FB0289B}"/>
    <cellStyle name="20% - Accent3 17 2 3 2" xfId="11003" xr:uid="{6FFC5B69-CC46-4A43-93E4-6E14C7E9383A}"/>
    <cellStyle name="20% - Accent3 17 2 4" xfId="11004" xr:uid="{57A75EB6-5D6F-4077-AAC0-0C6ACEE3171F}"/>
    <cellStyle name="20% - Accent3 17 2 4 2" xfId="11005" xr:uid="{E063A0FD-BBAE-4BC0-A741-530AF5D6CFB0}"/>
    <cellStyle name="20% - Accent3 17 2 5" xfId="11006" xr:uid="{E37A751D-6A8A-4F73-BC67-2A7E430A12D9}"/>
    <cellStyle name="20% - Accent3 17 20" xfId="11007" xr:uid="{2D3DF172-9B97-4B33-A197-3457EB379EEC}"/>
    <cellStyle name="20% - Accent3 17 21" xfId="11008" xr:uid="{D37EA6B2-C375-4DD0-87BA-299F770A8869}"/>
    <cellStyle name="20% - Accent3 17 22" xfId="11009" xr:uid="{3415FEC8-A4C4-49BD-882B-9F7EEB971567}"/>
    <cellStyle name="20% - Accent3 17 23" xfId="11010" xr:uid="{CF8639A3-6D89-45B3-9DF5-42EE7DECD5B8}"/>
    <cellStyle name="20% - Accent3 17 24" xfId="11011" xr:uid="{CF6825ED-8AB4-4FCD-9F99-2A1CF4C95E0D}"/>
    <cellStyle name="20% - Accent3 17 25" xfId="11012" xr:uid="{4AC118B1-3688-4602-B91C-4060C4F8509A}"/>
    <cellStyle name="20% - Accent3 17 26" xfId="11013" xr:uid="{FC918324-22A3-4C26-B2F7-8B3108DAF076}"/>
    <cellStyle name="20% - Accent3 17 27" xfId="11014" xr:uid="{8DDF82EB-7A45-45AF-B693-8C3ADDBC9321}"/>
    <cellStyle name="20% - Accent3 17 28" xfId="11015" xr:uid="{E8BB055D-7421-4B16-8D1F-BABD39C131CC}"/>
    <cellStyle name="20% - Accent3 17 29" xfId="11016" xr:uid="{49304BFC-B6D5-4CDA-AFBA-B6544339CE44}"/>
    <cellStyle name="20% - Accent3 17 3" xfId="11017" xr:uid="{98812391-0189-4F83-A9C1-49627DB645A5}"/>
    <cellStyle name="20% - Accent3 17 3 2" xfId="11018" xr:uid="{24ED8B98-1928-43D1-9FA8-C3BDB6033A83}"/>
    <cellStyle name="20% - Accent3 17 3 2 2" xfId="11019" xr:uid="{A395512B-2924-40F6-A9E1-DC2D88DBB561}"/>
    <cellStyle name="20% - Accent3 17 3 2 2 2" xfId="11020" xr:uid="{DD5A2D77-F736-43ED-B9FF-69156EBF665A}"/>
    <cellStyle name="20% - Accent3 17 3 2 3" xfId="11021" xr:uid="{136D1230-2F53-42AD-A2E7-D82E8D5DF927}"/>
    <cellStyle name="20% - Accent3 17 3 3" xfId="11022" xr:uid="{A6982870-745B-409A-9D31-86055363DF3A}"/>
    <cellStyle name="20% - Accent3 17 3 3 2" xfId="11023" xr:uid="{39239217-104E-464C-A9CA-8B37B78CFC0D}"/>
    <cellStyle name="20% - Accent3 17 3 4" xfId="11024" xr:uid="{20501AC4-54E4-4AD0-AD6D-EE3B5CEA88B3}"/>
    <cellStyle name="20% - Accent3 17 3 4 2" xfId="11025" xr:uid="{72FE97E5-9ECF-4CE8-B3CF-0B72D3F9CEFB}"/>
    <cellStyle name="20% - Accent3 17 3 5" xfId="11026" xr:uid="{DF66E6F0-A450-4B5A-AF5F-ECCCC457A36B}"/>
    <cellStyle name="20% - Accent3 17 4" xfId="11027" xr:uid="{FA4871A6-E7C4-4042-A9D9-1C20D0BC61B5}"/>
    <cellStyle name="20% - Accent3 17 4 2" xfId="11028" xr:uid="{C4E90699-AA72-47E0-B46D-2AB5AAB6E32C}"/>
    <cellStyle name="20% - Accent3 17 4 2 2" xfId="11029" xr:uid="{470507D7-AD67-4BA6-8415-FDF97CF7E85C}"/>
    <cellStyle name="20% - Accent3 17 4 2 2 2" xfId="11030" xr:uid="{35171AA0-574B-4BD2-A48C-699A1AC5A7AF}"/>
    <cellStyle name="20% - Accent3 17 4 2 3" xfId="11031" xr:uid="{871C24F9-1AC2-49DF-9A31-7F91FD5EBB3D}"/>
    <cellStyle name="20% - Accent3 17 4 3" xfId="11032" xr:uid="{6B698B74-03CC-4055-A391-095E3975CEA1}"/>
    <cellStyle name="20% - Accent3 17 4 3 2" xfId="11033" xr:uid="{8A9F558A-FCD4-4CE7-8B58-FAD5E134EF40}"/>
    <cellStyle name="20% - Accent3 17 4 4" xfId="11034" xr:uid="{8B2C3BF8-5437-48F0-AD91-46318D070581}"/>
    <cellStyle name="20% - Accent3 17 4 4 2" xfId="11035" xr:uid="{589B6B1B-4365-482D-983D-139B6C934C84}"/>
    <cellStyle name="20% - Accent3 17 4 5" xfId="11036" xr:uid="{94E7D098-7082-4169-A581-67B16EBE4AED}"/>
    <cellStyle name="20% - Accent3 17 5" xfId="11037" xr:uid="{C76BA34C-61B8-420B-ADCB-693056990CC7}"/>
    <cellStyle name="20% - Accent3 17 5 2" xfId="11038" xr:uid="{92754961-AAF3-4E13-86DA-B317844C4771}"/>
    <cellStyle name="20% - Accent3 17 5 2 2" xfId="11039" xr:uid="{6D03491E-26E6-49B0-B771-6132DDAA2F7A}"/>
    <cellStyle name="20% - Accent3 17 5 2 2 2" xfId="11040" xr:uid="{C3657C0C-B24B-48A5-BDFA-EC4F709313C6}"/>
    <cellStyle name="20% - Accent3 17 5 2 3" xfId="11041" xr:uid="{8D3DCABB-4A73-46EF-AE0A-A7CE57053F6F}"/>
    <cellStyle name="20% - Accent3 17 5 3" xfId="11042" xr:uid="{A0FD3A4D-B61E-4F03-A79E-214B0E64F95E}"/>
    <cellStyle name="20% - Accent3 17 5 3 2" xfId="11043" xr:uid="{D2517012-4867-47E9-8D85-454FA62C505F}"/>
    <cellStyle name="20% - Accent3 17 5 4" xfId="11044" xr:uid="{71E7E850-1D52-4721-B724-0CC25A240832}"/>
    <cellStyle name="20% - Accent3 17 5 4 2" xfId="11045" xr:uid="{AC284EC5-B994-4545-ADD7-97B8553D6308}"/>
    <cellStyle name="20% - Accent3 17 5 5" xfId="11046" xr:uid="{1734AB2D-8FDD-4B81-93FF-F8B286AEF655}"/>
    <cellStyle name="20% - Accent3 17 6" xfId="11047" xr:uid="{361005C1-8BBD-43B5-A651-97E11BBE764F}"/>
    <cellStyle name="20% - Accent3 17 6 2" xfId="11048" xr:uid="{3BF37ABA-1A03-4B22-9CF3-CCDD70CB6324}"/>
    <cellStyle name="20% - Accent3 17 6 2 2" xfId="11049" xr:uid="{B0F1F919-7A32-4CB0-9F61-18BCA1EC9277}"/>
    <cellStyle name="20% - Accent3 17 6 2 2 2" xfId="11050" xr:uid="{A778F3AA-727B-4D28-B83A-D7B2A7D0343A}"/>
    <cellStyle name="20% - Accent3 17 6 2 3" xfId="11051" xr:uid="{DE10B252-E595-4AA2-BA0C-E974F7336A0E}"/>
    <cellStyle name="20% - Accent3 17 6 3" xfId="11052" xr:uid="{6152062A-026A-4C49-8750-DF39F42B376A}"/>
    <cellStyle name="20% - Accent3 17 6 3 2" xfId="11053" xr:uid="{02756C4A-8830-418C-9995-6BF82C0F61AF}"/>
    <cellStyle name="20% - Accent3 17 6 4" xfId="11054" xr:uid="{9C679F9A-005F-43F0-B24A-F1991CE71DAF}"/>
    <cellStyle name="20% - Accent3 17 6 4 2" xfId="11055" xr:uid="{020DEB61-DF82-4385-B60D-8FD489ADABDF}"/>
    <cellStyle name="20% - Accent3 17 6 5" xfId="11056" xr:uid="{247EF560-36F2-4420-AD5F-DA856BB38542}"/>
    <cellStyle name="20% - Accent3 17 7" xfId="11057" xr:uid="{EADDDBEC-4E04-4ED5-905A-4C7DC6E37D25}"/>
    <cellStyle name="20% - Accent3 17 7 2" xfId="11058" xr:uid="{983F6610-37A2-4821-A6EE-75F4BEFF291C}"/>
    <cellStyle name="20% - Accent3 17 7 2 2" xfId="11059" xr:uid="{EE54C5EB-75BF-4285-92AE-D0418CBCC33A}"/>
    <cellStyle name="20% - Accent3 17 7 2 2 2" xfId="11060" xr:uid="{36BDC822-B78F-460D-A8A7-689FE956AFAE}"/>
    <cellStyle name="20% - Accent3 17 7 2 3" xfId="11061" xr:uid="{F94D2FFB-2A1B-483A-8262-C6B083D8B9FE}"/>
    <cellStyle name="20% - Accent3 17 7 3" xfId="11062" xr:uid="{E7F7E3FB-3485-4007-A804-8804D6A9F19C}"/>
    <cellStyle name="20% - Accent3 17 7 3 2" xfId="11063" xr:uid="{26C97565-1F83-4AEB-9F68-F669500EE15A}"/>
    <cellStyle name="20% - Accent3 17 7 4" xfId="11064" xr:uid="{AF437442-CF4F-4E9B-BEE0-7731E0C90EFE}"/>
    <cellStyle name="20% - Accent3 17 7 4 2" xfId="11065" xr:uid="{B6798CD9-C0C2-4EEB-BAAC-0604EB10EAF8}"/>
    <cellStyle name="20% - Accent3 17 7 5" xfId="11066" xr:uid="{3B2D8C0D-366E-4D9F-850A-138EF99D6FCD}"/>
    <cellStyle name="20% - Accent3 17 8" xfId="11067" xr:uid="{D6F1B5AB-0CC6-4907-8FE9-7EF6A9276EA2}"/>
    <cellStyle name="20% - Accent3 17 8 2" xfId="11068" xr:uid="{91B56F29-BBB2-4511-8ECE-05458B406DB7}"/>
    <cellStyle name="20% - Accent3 17 8 2 2" xfId="11069" xr:uid="{01B64D03-AF2C-411F-82F1-B9B56FC181C5}"/>
    <cellStyle name="20% - Accent3 17 8 2 2 2" xfId="11070" xr:uid="{BB64573C-67D5-402A-A799-27A77414EF1D}"/>
    <cellStyle name="20% - Accent3 17 8 2 3" xfId="11071" xr:uid="{34E6A1E1-E71A-4428-8758-C532638A6EDF}"/>
    <cellStyle name="20% - Accent3 17 8 3" xfId="11072" xr:uid="{07385C2A-6AEB-4C25-9F9E-D1DA7ADD79B2}"/>
    <cellStyle name="20% - Accent3 17 8 3 2" xfId="11073" xr:uid="{F31D360C-3039-415E-A7E2-0DD4458DCD85}"/>
    <cellStyle name="20% - Accent3 17 8 4" xfId="11074" xr:uid="{93A218B5-DA6B-4BB6-AE05-61FF4AC5C411}"/>
    <cellStyle name="20% - Accent3 17 8 4 2" xfId="11075" xr:uid="{DBDDC885-EFC6-4119-AE09-EB0AA566CDD1}"/>
    <cellStyle name="20% - Accent3 17 8 5" xfId="11076" xr:uid="{DF5454CB-42E3-408D-A2E7-A1D3A83E07EE}"/>
    <cellStyle name="20% - Accent3 17 9" xfId="11077" xr:uid="{D912D4A8-065C-480B-B505-97BC780DAA36}"/>
    <cellStyle name="20% - Accent3 17 9 2" xfId="11078" xr:uid="{680CF408-0CED-4D28-9108-1423C45C19C5}"/>
    <cellStyle name="20% - Accent3 17 9 2 2" xfId="11079" xr:uid="{772783F7-DC8B-4150-B3E2-12D4E2D1675E}"/>
    <cellStyle name="20% - Accent3 17 9 2 2 2" xfId="11080" xr:uid="{1DEA42BC-9396-49EE-B55D-E6120062F51D}"/>
    <cellStyle name="20% - Accent3 17 9 2 3" xfId="11081" xr:uid="{CBD5194F-F132-498F-BCCD-61F2469C3700}"/>
    <cellStyle name="20% - Accent3 17 9 3" xfId="11082" xr:uid="{7195ABC5-9B07-4A63-B9C5-70BE7D7C2E4F}"/>
    <cellStyle name="20% - Accent3 17 9 3 2" xfId="11083" xr:uid="{7E24B833-A3C3-45B9-A20F-17E2400B9064}"/>
    <cellStyle name="20% - Accent3 17 9 4" xfId="11084" xr:uid="{F9DF19E4-2F0D-4B7F-BB82-28A036F4D48B}"/>
    <cellStyle name="20% - Accent3 17 9 4 2" xfId="11085" xr:uid="{36D071D6-BC95-476B-A1DD-68EA08A04E16}"/>
    <cellStyle name="20% - Accent3 17 9 5" xfId="11086" xr:uid="{C1EBB56B-9FB3-4F11-8A86-CBB987BB36F4}"/>
    <cellStyle name="20% - Accent3 18" xfId="11087" xr:uid="{42165754-90FC-4452-B246-21D9399A8AD2}"/>
    <cellStyle name="20% - Accent3 18 10" xfId="11088" xr:uid="{68B05D67-0187-4A46-8CB7-05E6B1EBF943}"/>
    <cellStyle name="20% - Accent3 18 10 2" xfId="11089" xr:uid="{EF0E59BC-B845-49E2-A662-800B454D997A}"/>
    <cellStyle name="20% - Accent3 18 10 2 2" xfId="11090" xr:uid="{D5DA981D-16A5-483A-AF9A-D32270271D70}"/>
    <cellStyle name="20% - Accent3 18 10 2 2 2" xfId="11091" xr:uid="{54157ABC-3441-4E34-90E2-D2A89E4FDB74}"/>
    <cellStyle name="20% - Accent3 18 10 2 3" xfId="11092" xr:uid="{0DD05148-13D8-410D-BC10-B04FEB403EEB}"/>
    <cellStyle name="20% - Accent3 18 10 3" xfId="11093" xr:uid="{24BBB8E6-6B01-49F7-8814-61FE9FD3DD94}"/>
    <cellStyle name="20% - Accent3 18 10 3 2" xfId="11094" xr:uid="{EF0DFD46-AD46-4C9B-B8D4-563D8FF60634}"/>
    <cellStyle name="20% - Accent3 18 10 4" xfId="11095" xr:uid="{DF26C980-BF7B-4033-B7E2-BB475CDF9296}"/>
    <cellStyle name="20% - Accent3 18 10 4 2" xfId="11096" xr:uid="{D55EE2D9-2081-4785-8CB0-DA480E51144B}"/>
    <cellStyle name="20% - Accent3 18 10 5" xfId="11097" xr:uid="{50F662F8-4FDE-4160-8C4B-07D5E0899F9E}"/>
    <cellStyle name="20% - Accent3 18 11" xfId="11098" xr:uid="{96C389E4-6B4F-4DDB-B030-F8D9D3E3BA93}"/>
    <cellStyle name="20% - Accent3 18 11 2" xfId="11099" xr:uid="{D4693666-0E6A-40A3-B598-8664B9FFFEC6}"/>
    <cellStyle name="20% - Accent3 18 11 2 2" xfId="11100" xr:uid="{57EDD2D3-276F-4D34-96D3-20CFACD7A7A3}"/>
    <cellStyle name="20% - Accent3 18 11 2 2 2" xfId="11101" xr:uid="{929C341F-865E-48D4-9639-CC031A18F42F}"/>
    <cellStyle name="20% - Accent3 18 11 2 3" xfId="11102" xr:uid="{1D620353-BBF1-4F06-AD67-A561A3FA5A5A}"/>
    <cellStyle name="20% - Accent3 18 11 3" xfId="11103" xr:uid="{25333A5C-0349-454E-AE4E-A4E491FB0F8F}"/>
    <cellStyle name="20% - Accent3 18 11 3 2" xfId="11104" xr:uid="{1802F7F8-DD42-46A9-B765-8AF157ABC1C9}"/>
    <cellStyle name="20% - Accent3 18 11 4" xfId="11105" xr:uid="{8EE82A5B-901F-4894-8D20-DBB5ADA469C6}"/>
    <cellStyle name="20% - Accent3 18 11 4 2" xfId="11106" xr:uid="{2A2382E5-AF87-4094-B721-6476C9A5DD64}"/>
    <cellStyle name="20% - Accent3 18 11 5" xfId="11107" xr:uid="{272B3F77-E4AE-4F22-8DFA-2F6F36A269BA}"/>
    <cellStyle name="20% - Accent3 18 12" xfId="11108" xr:uid="{8878E2FE-B110-40ED-885F-11EC6A9F9CD3}"/>
    <cellStyle name="20% - Accent3 18 12 2" xfId="11109" xr:uid="{C333D530-C0CC-4E5B-BDE2-0D6DF1D7736A}"/>
    <cellStyle name="20% - Accent3 18 12 2 2" xfId="11110" xr:uid="{9CE47B86-ED6F-4B68-A857-B32198610456}"/>
    <cellStyle name="20% - Accent3 18 12 2 2 2" xfId="11111" xr:uid="{1A6AC89B-1973-41F1-B044-51BB9A4BD7E7}"/>
    <cellStyle name="20% - Accent3 18 12 2 3" xfId="11112" xr:uid="{C192F95F-4554-43C6-9DDA-E3B9FCA34E90}"/>
    <cellStyle name="20% - Accent3 18 12 3" xfId="11113" xr:uid="{56736500-54EB-4DB0-8E95-6CD6CD498ED7}"/>
    <cellStyle name="20% - Accent3 18 12 3 2" xfId="11114" xr:uid="{E470DF2F-9738-4051-97EA-C2979EE89DBD}"/>
    <cellStyle name="20% - Accent3 18 12 4" xfId="11115" xr:uid="{ED1460B0-8C37-463F-9AD3-57255B55D38E}"/>
    <cellStyle name="20% - Accent3 18 12 4 2" xfId="11116" xr:uid="{6AFF3B73-7271-4AD3-9961-304AC51C207D}"/>
    <cellStyle name="20% - Accent3 18 12 5" xfId="11117" xr:uid="{8D099ADB-7571-45AD-9AA1-324FE1779814}"/>
    <cellStyle name="20% - Accent3 18 13" xfId="11118" xr:uid="{C4FB2325-B9C1-4421-A196-2AD8D666DA0B}"/>
    <cellStyle name="20% - Accent3 18 13 2" xfId="11119" xr:uid="{830760EE-1F4D-4E45-9C25-3BA532039768}"/>
    <cellStyle name="20% - Accent3 18 13 2 2" xfId="11120" xr:uid="{4065A616-2770-4E7D-ACAE-DAD8C797947E}"/>
    <cellStyle name="20% - Accent3 18 13 2 2 2" xfId="11121" xr:uid="{2EFA28CD-2FD6-4585-9646-A969C406C12C}"/>
    <cellStyle name="20% - Accent3 18 13 2 3" xfId="11122" xr:uid="{141CABBE-2C40-4A2C-A8A4-5BFB703B1DB8}"/>
    <cellStyle name="20% - Accent3 18 13 3" xfId="11123" xr:uid="{DB9B1B8F-C5D1-4AAD-B438-0EE05884FE9E}"/>
    <cellStyle name="20% - Accent3 18 13 3 2" xfId="11124" xr:uid="{B19E4240-704C-40F5-B7D4-E4092AB162F5}"/>
    <cellStyle name="20% - Accent3 18 13 4" xfId="11125" xr:uid="{DC17EDE6-EE2A-4087-9B53-9F46EEB2DECC}"/>
    <cellStyle name="20% - Accent3 18 13 4 2" xfId="11126" xr:uid="{F69BE8B1-7612-4498-8C15-A9510809FCF9}"/>
    <cellStyle name="20% - Accent3 18 13 5" xfId="11127" xr:uid="{443AE63B-8503-4997-8645-81445DA0BA67}"/>
    <cellStyle name="20% - Accent3 18 14" xfId="11128" xr:uid="{47CABFE7-22D3-408A-8D9A-366C7A0ED3D3}"/>
    <cellStyle name="20% - Accent3 18 14 2" xfId="11129" xr:uid="{579C8E1E-29BF-48C9-9321-5B3909CE6FBE}"/>
    <cellStyle name="20% - Accent3 18 14 2 2" xfId="11130" xr:uid="{1114153F-2B72-4370-B832-6D1992565306}"/>
    <cellStyle name="20% - Accent3 18 14 2 2 2" xfId="11131" xr:uid="{9CA6CACF-999E-42A6-BFB0-6CA0F5E0C850}"/>
    <cellStyle name="20% - Accent3 18 14 2 3" xfId="11132" xr:uid="{3F901095-AE6B-4F0F-B54E-B9011E59C679}"/>
    <cellStyle name="20% - Accent3 18 14 3" xfId="11133" xr:uid="{12F1CBF7-7783-411D-B080-77D7144E316D}"/>
    <cellStyle name="20% - Accent3 18 14 3 2" xfId="11134" xr:uid="{A870D30C-4AEC-49E9-8F84-2C7A18037178}"/>
    <cellStyle name="20% - Accent3 18 14 4" xfId="11135" xr:uid="{A84B5709-4167-4FFC-B88C-675FC10BECC4}"/>
    <cellStyle name="20% - Accent3 18 14 4 2" xfId="11136" xr:uid="{6A44BE77-ECEF-42AB-9C7B-FB8E91CF712E}"/>
    <cellStyle name="20% - Accent3 18 14 5" xfId="11137" xr:uid="{D8A2AFBB-64AD-4691-B632-F746E2065902}"/>
    <cellStyle name="20% - Accent3 18 15" xfId="11138" xr:uid="{2E31B773-A009-47B5-881F-2A8A1CFAECBC}"/>
    <cellStyle name="20% - Accent3 18 15 2" xfId="11139" xr:uid="{D20A64D3-4EFD-46CC-8C6B-1B02E3BE61A1}"/>
    <cellStyle name="20% - Accent3 18 15 2 2" xfId="11140" xr:uid="{034F16A3-7BA0-488E-917D-601DAFC6456C}"/>
    <cellStyle name="20% - Accent3 18 15 2 2 2" xfId="11141" xr:uid="{641F44F6-A254-468F-B457-B8C510614B6C}"/>
    <cellStyle name="20% - Accent3 18 15 2 3" xfId="11142" xr:uid="{6EF11B67-3AEB-4F40-9DFF-CEDEE3BAC34B}"/>
    <cellStyle name="20% - Accent3 18 15 3" xfId="11143" xr:uid="{0A9E576B-694C-45E5-B94B-9E37C0053610}"/>
    <cellStyle name="20% - Accent3 18 15 3 2" xfId="11144" xr:uid="{B806FE89-427E-47A9-887A-4DC86C3C57FE}"/>
    <cellStyle name="20% - Accent3 18 15 4" xfId="11145" xr:uid="{735A0E11-62BF-41B1-93C6-AEB9D8209B52}"/>
    <cellStyle name="20% - Accent3 18 15 4 2" xfId="11146" xr:uid="{2DFFD816-A284-4D0E-B16E-9B9D42059237}"/>
    <cellStyle name="20% - Accent3 18 15 5" xfId="11147" xr:uid="{53E54088-C2D7-4FAF-A9AA-F030346DD575}"/>
    <cellStyle name="20% - Accent3 18 16" xfId="11148" xr:uid="{DBFCD27D-0840-4405-B468-0E88A3B0E654}"/>
    <cellStyle name="20% - Accent3 18 16 2" xfId="11149" xr:uid="{28518F3B-A339-444E-A5DF-99CC5F7431EF}"/>
    <cellStyle name="20% - Accent3 18 16 2 2" xfId="11150" xr:uid="{6ADB646C-A6F5-4392-85B8-3477D5747ADD}"/>
    <cellStyle name="20% - Accent3 18 16 3" xfId="11151" xr:uid="{7508DA39-1E1C-416A-AB2D-0661862E575A}"/>
    <cellStyle name="20% - Accent3 18 17" xfId="11152" xr:uid="{8493C8C7-BBF2-4651-86AA-9021BCA81E32}"/>
    <cellStyle name="20% - Accent3 18 17 2" xfId="11153" xr:uid="{4FE5F550-6145-40A9-9DEB-B3CD585A5277}"/>
    <cellStyle name="20% - Accent3 18 18" xfId="11154" xr:uid="{32EF68E9-67D6-4B99-918C-13371DFFADDB}"/>
    <cellStyle name="20% - Accent3 18 18 2" xfId="11155" xr:uid="{73B88AB5-47AF-4D4C-BB4B-A3B05FB2F0BD}"/>
    <cellStyle name="20% - Accent3 18 19" xfId="11156" xr:uid="{6E367B7B-A54B-492A-A24B-DC5732D833B5}"/>
    <cellStyle name="20% - Accent3 18 2" xfId="11157" xr:uid="{0BF7E1CC-50BC-46DA-8877-E3996681AF49}"/>
    <cellStyle name="20% - Accent3 18 2 2" xfId="11158" xr:uid="{CD9E72DF-518E-4C2A-90BC-18B25FEC1C9C}"/>
    <cellStyle name="20% - Accent3 18 2 2 2" xfId="11159" xr:uid="{E1F9632C-5301-43B2-9142-B02D15B83DB5}"/>
    <cellStyle name="20% - Accent3 18 2 2 2 2" xfId="11160" xr:uid="{D26A8867-FB17-4408-8EDA-472190F302F8}"/>
    <cellStyle name="20% - Accent3 18 2 2 3" xfId="11161" xr:uid="{3559BA41-58EF-44DA-B65A-65203B805A74}"/>
    <cellStyle name="20% - Accent3 18 2 3" xfId="11162" xr:uid="{44592835-5AC3-4CD1-9EDA-A77F61098DDA}"/>
    <cellStyle name="20% - Accent3 18 2 3 2" xfId="11163" xr:uid="{0104A076-96DD-468C-B942-5D65F4CC767F}"/>
    <cellStyle name="20% - Accent3 18 2 4" xfId="11164" xr:uid="{3E54846E-74BF-48A2-9CF8-ABA27A33CCD0}"/>
    <cellStyle name="20% - Accent3 18 2 4 2" xfId="11165" xr:uid="{A2609C0C-B945-41B3-9E6D-8B2845E93789}"/>
    <cellStyle name="20% - Accent3 18 2 5" xfId="11166" xr:uid="{A4C0BA3F-6EEF-42F2-97B8-91F73EED47A9}"/>
    <cellStyle name="20% - Accent3 18 20" xfId="11167" xr:uid="{3FCF4F7C-E7D0-47F9-BF54-6EF333F84A3F}"/>
    <cellStyle name="20% - Accent3 18 21" xfId="11168" xr:uid="{0E0A7CBC-D65E-41C8-842E-0465226FD430}"/>
    <cellStyle name="20% - Accent3 18 22" xfId="11169" xr:uid="{616AEADC-9832-476C-B302-6996C1273711}"/>
    <cellStyle name="20% - Accent3 18 23" xfId="11170" xr:uid="{B0BF6C51-55BD-4510-991A-E1BE9E2DBA68}"/>
    <cellStyle name="20% - Accent3 18 24" xfId="11171" xr:uid="{7F3C87C6-AF1C-4C50-8D63-74E749D99D3E}"/>
    <cellStyle name="20% - Accent3 18 25" xfId="11172" xr:uid="{1E67C7B3-F300-4796-A667-00BB4A784A0B}"/>
    <cellStyle name="20% - Accent3 18 26" xfId="11173" xr:uid="{CBE0741F-DB97-4729-A717-30A41D26E0F4}"/>
    <cellStyle name="20% - Accent3 18 27" xfId="11174" xr:uid="{A47223B5-27A5-4952-9C4F-4ACA69E87026}"/>
    <cellStyle name="20% - Accent3 18 28" xfId="11175" xr:uid="{E70CF48F-CA51-4E6E-A7F3-DF01EDC02267}"/>
    <cellStyle name="20% - Accent3 18 29" xfId="11176" xr:uid="{2F93FCFF-8704-4357-A6D6-36ED0FE1547B}"/>
    <cellStyle name="20% - Accent3 18 3" xfId="11177" xr:uid="{F44370F5-6170-4940-9981-ADC043B59C46}"/>
    <cellStyle name="20% - Accent3 18 3 2" xfId="11178" xr:uid="{44DE9257-2663-4F77-BE8A-21FDE4B66B3F}"/>
    <cellStyle name="20% - Accent3 18 3 2 2" xfId="11179" xr:uid="{E78BF725-7AA9-478B-A889-B50241505938}"/>
    <cellStyle name="20% - Accent3 18 3 2 2 2" xfId="11180" xr:uid="{F14C0834-AE3D-4B53-92B4-B48F054626FE}"/>
    <cellStyle name="20% - Accent3 18 3 2 3" xfId="11181" xr:uid="{41F0E513-7AD0-47B5-B8C3-F8347F454639}"/>
    <cellStyle name="20% - Accent3 18 3 3" xfId="11182" xr:uid="{D78F7988-EB79-4859-9446-7AC89535F9A5}"/>
    <cellStyle name="20% - Accent3 18 3 3 2" xfId="11183" xr:uid="{6F1ABFAA-EFE7-41F1-A1CC-6144C4751C18}"/>
    <cellStyle name="20% - Accent3 18 3 4" xfId="11184" xr:uid="{758808DB-1312-4C08-9F12-5B829394C263}"/>
    <cellStyle name="20% - Accent3 18 3 4 2" xfId="11185" xr:uid="{FEDAFF84-95E0-4538-98B8-2888BE62DE22}"/>
    <cellStyle name="20% - Accent3 18 3 5" xfId="11186" xr:uid="{CF460931-8467-474D-BB76-90CD5F0CE558}"/>
    <cellStyle name="20% - Accent3 18 4" xfId="11187" xr:uid="{EAF78227-99AC-4A2B-B223-A32BB06D0082}"/>
    <cellStyle name="20% - Accent3 18 4 2" xfId="11188" xr:uid="{4855F142-F7B6-4382-A444-35F73B033C29}"/>
    <cellStyle name="20% - Accent3 18 4 2 2" xfId="11189" xr:uid="{A77514A1-FC55-48FC-81BF-06A04FEE9AAD}"/>
    <cellStyle name="20% - Accent3 18 4 2 2 2" xfId="11190" xr:uid="{203183C3-4511-4161-91D0-7B18BE730508}"/>
    <cellStyle name="20% - Accent3 18 4 2 3" xfId="11191" xr:uid="{011C7CC2-BBCD-4DF9-95A4-7374B00DF679}"/>
    <cellStyle name="20% - Accent3 18 4 3" xfId="11192" xr:uid="{FA317372-DA92-40DA-AC73-D3C8AFE2387E}"/>
    <cellStyle name="20% - Accent3 18 4 3 2" xfId="11193" xr:uid="{FA59A832-D869-401F-B555-2006EF1D7FAA}"/>
    <cellStyle name="20% - Accent3 18 4 4" xfId="11194" xr:uid="{F7D8B489-FDE7-4630-8A76-3F32374D0977}"/>
    <cellStyle name="20% - Accent3 18 4 4 2" xfId="11195" xr:uid="{09A5A4C8-1F66-44BC-860B-A6E300B0238F}"/>
    <cellStyle name="20% - Accent3 18 4 5" xfId="11196" xr:uid="{4FAC09FC-844B-454C-B75B-CFFC1F0864A7}"/>
    <cellStyle name="20% - Accent3 18 5" xfId="11197" xr:uid="{0888BC73-5602-44B2-A53F-3771574DE79E}"/>
    <cellStyle name="20% - Accent3 18 5 2" xfId="11198" xr:uid="{F4A88F13-75CF-46A3-AB9D-33426644A201}"/>
    <cellStyle name="20% - Accent3 18 5 2 2" xfId="11199" xr:uid="{B05F86DA-D54E-499A-8A54-62FFA7B4251D}"/>
    <cellStyle name="20% - Accent3 18 5 2 2 2" xfId="11200" xr:uid="{2771161F-DFC9-4D3F-BA5C-AE1BCC2814AD}"/>
    <cellStyle name="20% - Accent3 18 5 2 3" xfId="11201" xr:uid="{1A89CCC5-1C8E-4B74-B3A0-951E928EA3D1}"/>
    <cellStyle name="20% - Accent3 18 5 3" xfId="11202" xr:uid="{123D406F-1EBE-4F23-943A-2392B3396876}"/>
    <cellStyle name="20% - Accent3 18 5 3 2" xfId="11203" xr:uid="{259CAA6E-AB3C-4E82-B8FC-563C5B41C4D5}"/>
    <cellStyle name="20% - Accent3 18 5 4" xfId="11204" xr:uid="{8842615D-43A2-4FAD-8AC7-43DE05B4E792}"/>
    <cellStyle name="20% - Accent3 18 5 4 2" xfId="11205" xr:uid="{33BE312A-7BF2-453E-BB63-C9F16B311D14}"/>
    <cellStyle name="20% - Accent3 18 5 5" xfId="11206" xr:uid="{D42B7A6D-9196-4BB8-88C3-BC9838253D1F}"/>
    <cellStyle name="20% - Accent3 18 6" xfId="11207" xr:uid="{D6B2BDD0-3355-4C81-AFAB-C49C34F073FC}"/>
    <cellStyle name="20% - Accent3 18 6 2" xfId="11208" xr:uid="{39B9AD69-9A7D-46D3-94F4-FC092ECABEBA}"/>
    <cellStyle name="20% - Accent3 18 6 2 2" xfId="11209" xr:uid="{F52EFF36-26C3-446E-92CF-2A8641AA2F50}"/>
    <cellStyle name="20% - Accent3 18 6 2 2 2" xfId="11210" xr:uid="{6A3B94B1-2F59-442E-8203-48904025D2A5}"/>
    <cellStyle name="20% - Accent3 18 6 2 3" xfId="11211" xr:uid="{75DBA2A9-5C80-49A0-92C4-4F4B0AF3D99A}"/>
    <cellStyle name="20% - Accent3 18 6 3" xfId="11212" xr:uid="{9897AA2C-31FA-48C0-B632-3EFF9F4D95A1}"/>
    <cellStyle name="20% - Accent3 18 6 3 2" xfId="11213" xr:uid="{0F9B1414-08AD-4A53-B56C-1A3576936CA6}"/>
    <cellStyle name="20% - Accent3 18 6 4" xfId="11214" xr:uid="{0887F58E-6D67-4F26-B4A8-3976EDFB8AD9}"/>
    <cellStyle name="20% - Accent3 18 6 4 2" xfId="11215" xr:uid="{781B2373-F1E1-49E4-A3E2-D06490E9DBA1}"/>
    <cellStyle name="20% - Accent3 18 6 5" xfId="11216" xr:uid="{BB1F4708-A9D6-4040-B7EF-ABB200B84D56}"/>
    <cellStyle name="20% - Accent3 18 7" xfId="11217" xr:uid="{D4375D56-F370-4647-B865-E76B17326464}"/>
    <cellStyle name="20% - Accent3 18 7 2" xfId="11218" xr:uid="{331A03D0-6ECB-46FA-9557-0BA88DCFAE2D}"/>
    <cellStyle name="20% - Accent3 18 7 2 2" xfId="11219" xr:uid="{31ABDE7D-2305-47BC-BA33-2EC0DB57BB66}"/>
    <cellStyle name="20% - Accent3 18 7 2 2 2" xfId="11220" xr:uid="{BE1758C7-7586-4715-B273-B0BF7359B17A}"/>
    <cellStyle name="20% - Accent3 18 7 2 3" xfId="11221" xr:uid="{7C995C31-C36E-41FC-95F5-16817B0F949B}"/>
    <cellStyle name="20% - Accent3 18 7 3" xfId="11222" xr:uid="{C397F2D2-CFEE-4F12-9499-4FD6DC5F5134}"/>
    <cellStyle name="20% - Accent3 18 7 3 2" xfId="11223" xr:uid="{C03B1C1D-715D-4215-85F5-0D323B6C168B}"/>
    <cellStyle name="20% - Accent3 18 7 4" xfId="11224" xr:uid="{6B26580D-2A0B-4DFF-85EB-9D79A0FBFD50}"/>
    <cellStyle name="20% - Accent3 18 7 4 2" xfId="11225" xr:uid="{FCB6B5A3-98E7-4246-817A-243B3EFA5DD4}"/>
    <cellStyle name="20% - Accent3 18 7 5" xfId="11226" xr:uid="{5EE3A92D-9700-492C-88B6-AC1CE1904A69}"/>
    <cellStyle name="20% - Accent3 18 8" xfId="11227" xr:uid="{2E69E20F-ECEC-4113-9E5D-C7ECC956A363}"/>
    <cellStyle name="20% - Accent3 18 8 2" xfId="11228" xr:uid="{76857185-AFFA-4859-9676-4599B34188EA}"/>
    <cellStyle name="20% - Accent3 18 8 2 2" xfId="11229" xr:uid="{B2F6BA63-D7BB-4E8B-B0D5-D279DE048819}"/>
    <cellStyle name="20% - Accent3 18 8 2 2 2" xfId="11230" xr:uid="{50E286DE-7E66-413D-9609-F1F07AC52444}"/>
    <cellStyle name="20% - Accent3 18 8 2 3" xfId="11231" xr:uid="{8897B6A2-31C4-42A2-90C0-6EBA86267E1F}"/>
    <cellStyle name="20% - Accent3 18 8 3" xfId="11232" xr:uid="{CC518067-A723-4078-8171-9F07137136CE}"/>
    <cellStyle name="20% - Accent3 18 8 3 2" xfId="11233" xr:uid="{CC036DE4-A53F-406B-918A-D09B5649C3EB}"/>
    <cellStyle name="20% - Accent3 18 8 4" xfId="11234" xr:uid="{D8A2E001-BA81-419B-87CF-8EC8F2EDAB34}"/>
    <cellStyle name="20% - Accent3 18 8 4 2" xfId="11235" xr:uid="{0B0C8476-DFB8-4D14-AB04-B671AFDB2BA7}"/>
    <cellStyle name="20% - Accent3 18 8 5" xfId="11236" xr:uid="{67CE45CA-2AB0-483D-96D7-2528815F184B}"/>
    <cellStyle name="20% - Accent3 18 9" xfId="11237" xr:uid="{ADCD6304-0AEF-455E-A4B5-5B1ECAF36CBA}"/>
    <cellStyle name="20% - Accent3 18 9 2" xfId="11238" xr:uid="{FF2B422F-1BA4-4FAC-97E3-7032C8BD33C8}"/>
    <cellStyle name="20% - Accent3 18 9 2 2" xfId="11239" xr:uid="{6853395A-CD6E-4F16-96E3-F02F5D81F28D}"/>
    <cellStyle name="20% - Accent3 18 9 2 2 2" xfId="11240" xr:uid="{9D1A0341-7989-4FB8-902F-36B3F1962DB8}"/>
    <cellStyle name="20% - Accent3 18 9 2 3" xfId="11241" xr:uid="{A66AD4B8-4307-4D4D-9A72-12F6774C5FC5}"/>
    <cellStyle name="20% - Accent3 18 9 3" xfId="11242" xr:uid="{C1AF046B-AF51-4053-8AE5-123230774ACA}"/>
    <cellStyle name="20% - Accent3 18 9 3 2" xfId="11243" xr:uid="{52AD33B9-6D54-477F-B9CE-FD8BBAF2755E}"/>
    <cellStyle name="20% - Accent3 18 9 4" xfId="11244" xr:uid="{E8BC9368-06BC-4828-8A91-B06D8A5E57D7}"/>
    <cellStyle name="20% - Accent3 18 9 4 2" xfId="11245" xr:uid="{FB031722-3601-4239-8812-D878BF3DC5CF}"/>
    <cellStyle name="20% - Accent3 18 9 5" xfId="11246" xr:uid="{5C4A94DC-3F52-4285-8412-843B5CC1AD52}"/>
    <cellStyle name="20% - Accent3 19" xfId="11247" xr:uid="{99FEDB1E-BE55-42ED-A985-8C84416E4C8C}"/>
    <cellStyle name="20% - Accent3 19 10" xfId="11248" xr:uid="{4E26D59E-8143-444C-9357-442DB6CA5B83}"/>
    <cellStyle name="20% - Accent3 19 10 2" xfId="11249" xr:uid="{D38895B8-A34B-4BE1-B7F7-0A87E1FACDE6}"/>
    <cellStyle name="20% - Accent3 19 10 2 2" xfId="11250" xr:uid="{730ECF62-8497-432C-A9FB-90F8F73E9194}"/>
    <cellStyle name="20% - Accent3 19 10 2 2 2" xfId="11251" xr:uid="{93C73803-6684-457A-86D0-997066AF7E22}"/>
    <cellStyle name="20% - Accent3 19 10 2 3" xfId="11252" xr:uid="{3DEC9B3A-BD43-48D7-B6B3-14AA4725EE03}"/>
    <cellStyle name="20% - Accent3 19 10 3" xfId="11253" xr:uid="{913FE4BE-9657-4C1F-B34A-19546B734C1C}"/>
    <cellStyle name="20% - Accent3 19 10 3 2" xfId="11254" xr:uid="{AA013E74-0BEF-4B70-B4B6-A949E5F38516}"/>
    <cellStyle name="20% - Accent3 19 10 4" xfId="11255" xr:uid="{D1842293-4156-4B44-A2E8-604B97B61228}"/>
    <cellStyle name="20% - Accent3 19 10 4 2" xfId="11256" xr:uid="{670B4EC1-E0B9-4ABE-A3B9-74145CE7FAF4}"/>
    <cellStyle name="20% - Accent3 19 10 5" xfId="11257" xr:uid="{149A3D28-8621-4D90-90AF-4E0722DC26C9}"/>
    <cellStyle name="20% - Accent3 19 11" xfId="11258" xr:uid="{30C0AA58-6B92-4A1A-A64A-82BD92DAE94E}"/>
    <cellStyle name="20% - Accent3 19 11 2" xfId="11259" xr:uid="{28869E04-0725-4861-973E-ABC565536643}"/>
    <cellStyle name="20% - Accent3 19 11 2 2" xfId="11260" xr:uid="{4CF3FF7E-E040-4095-849C-1CB2BBC6D826}"/>
    <cellStyle name="20% - Accent3 19 11 2 2 2" xfId="11261" xr:uid="{52A1D006-EB2E-405E-908B-9E6C7A4E0CE9}"/>
    <cellStyle name="20% - Accent3 19 11 2 3" xfId="11262" xr:uid="{68E0A774-6C52-4F4A-9EFD-FAC469B759EC}"/>
    <cellStyle name="20% - Accent3 19 11 3" xfId="11263" xr:uid="{733B7E28-0A70-4E33-833E-5279A92C3C4C}"/>
    <cellStyle name="20% - Accent3 19 11 3 2" xfId="11264" xr:uid="{66977EC6-6099-4C52-BCC2-14006E94FF5C}"/>
    <cellStyle name="20% - Accent3 19 11 4" xfId="11265" xr:uid="{6190D59F-F24D-4D5B-9FD0-EE203593EDFC}"/>
    <cellStyle name="20% - Accent3 19 11 4 2" xfId="11266" xr:uid="{0D436CA1-5473-47E6-8353-526153871DC9}"/>
    <cellStyle name="20% - Accent3 19 11 5" xfId="11267" xr:uid="{3007E443-F2AE-48FF-AD75-A7C8C83AF32E}"/>
    <cellStyle name="20% - Accent3 19 12" xfId="11268" xr:uid="{5549D76E-43F4-47DE-86B9-34A245C5F6AE}"/>
    <cellStyle name="20% - Accent3 19 12 2" xfId="11269" xr:uid="{27FBD709-DA34-4B4C-A73B-7D4F52526106}"/>
    <cellStyle name="20% - Accent3 19 12 2 2" xfId="11270" xr:uid="{E743AAB1-E071-46D6-83DC-5982B2448F36}"/>
    <cellStyle name="20% - Accent3 19 12 2 2 2" xfId="11271" xr:uid="{AFDD32BA-10C9-4F07-B946-0D994CE88E1B}"/>
    <cellStyle name="20% - Accent3 19 12 2 3" xfId="11272" xr:uid="{5D5B2048-4EC5-4BEA-B83D-1868866D497F}"/>
    <cellStyle name="20% - Accent3 19 12 3" xfId="11273" xr:uid="{D2892B29-BB58-43C3-8C9C-CA6ECA6970D3}"/>
    <cellStyle name="20% - Accent3 19 12 3 2" xfId="11274" xr:uid="{0532A8FC-6776-4857-9297-AF4FCA02E267}"/>
    <cellStyle name="20% - Accent3 19 12 4" xfId="11275" xr:uid="{A1727741-2919-4559-B8CD-516BB957BD48}"/>
    <cellStyle name="20% - Accent3 19 12 4 2" xfId="11276" xr:uid="{12513F68-0DB3-4C58-85EC-9961EDD9C9E7}"/>
    <cellStyle name="20% - Accent3 19 12 5" xfId="11277" xr:uid="{C623BD56-619F-4059-95CE-F0F930DEECC2}"/>
    <cellStyle name="20% - Accent3 19 13" xfId="11278" xr:uid="{1597D046-75C7-4AA9-A92D-848D82CECDA5}"/>
    <cellStyle name="20% - Accent3 19 13 2" xfId="11279" xr:uid="{BAF2F49C-96B7-4E72-8DE6-DA13F4204538}"/>
    <cellStyle name="20% - Accent3 19 13 2 2" xfId="11280" xr:uid="{C6AFEE85-4884-4E49-A535-6DB73F2795C4}"/>
    <cellStyle name="20% - Accent3 19 13 2 2 2" xfId="11281" xr:uid="{6B1D821E-9FF3-47AD-AD11-7A4A5F136F6C}"/>
    <cellStyle name="20% - Accent3 19 13 2 3" xfId="11282" xr:uid="{8E665548-F6A6-48F1-B064-A6C76E016644}"/>
    <cellStyle name="20% - Accent3 19 13 3" xfId="11283" xr:uid="{2FC445F0-1D67-476B-90BA-53EECF940C0C}"/>
    <cellStyle name="20% - Accent3 19 13 3 2" xfId="11284" xr:uid="{C47900F1-D23A-4BA5-9BA0-14EBEDF42D4C}"/>
    <cellStyle name="20% - Accent3 19 13 4" xfId="11285" xr:uid="{456D3DD7-FC2D-42D0-9825-D1C0ECA2F7CE}"/>
    <cellStyle name="20% - Accent3 19 13 4 2" xfId="11286" xr:uid="{80758718-8000-41D3-B645-656C94269271}"/>
    <cellStyle name="20% - Accent3 19 13 5" xfId="11287" xr:uid="{63542A5A-11D4-4659-9811-E0F0AD5C1BEE}"/>
    <cellStyle name="20% - Accent3 19 14" xfId="11288" xr:uid="{0FA3CE1B-A202-40C0-A8AD-606889E39A72}"/>
    <cellStyle name="20% - Accent3 19 14 2" xfId="11289" xr:uid="{35BABD1B-2CE6-4152-A7F3-584A896E5F55}"/>
    <cellStyle name="20% - Accent3 19 14 2 2" xfId="11290" xr:uid="{72DA747C-19C6-4453-9F5B-5BB3D7FA5E58}"/>
    <cellStyle name="20% - Accent3 19 14 2 2 2" xfId="11291" xr:uid="{9A2858FD-FCA3-4ECB-ABD0-4BD4A7FB6584}"/>
    <cellStyle name="20% - Accent3 19 14 2 3" xfId="11292" xr:uid="{CE8F20BF-524E-462F-B37C-425D1B807B47}"/>
    <cellStyle name="20% - Accent3 19 14 3" xfId="11293" xr:uid="{1BF32C1F-2056-4517-8833-7A026DD56ADF}"/>
    <cellStyle name="20% - Accent3 19 14 3 2" xfId="11294" xr:uid="{3F9F6CBD-6AF0-4924-B7CB-DD42312C64AD}"/>
    <cellStyle name="20% - Accent3 19 14 4" xfId="11295" xr:uid="{F4478B95-7ABF-4732-882C-42252D5F355F}"/>
    <cellStyle name="20% - Accent3 19 14 4 2" xfId="11296" xr:uid="{C74D094D-366F-4068-B4C9-D4E42FF8DA7E}"/>
    <cellStyle name="20% - Accent3 19 14 5" xfId="11297" xr:uid="{9616002F-42BB-4923-954D-6DB08BFB7472}"/>
    <cellStyle name="20% - Accent3 19 15" xfId="11298" xr:uid="{47B377A5-F45A-400E-9C6A-77550FCBE3F2}"/>
    <cellStyle name="20% - Accent3 19 15 2" xfId="11299" xr:uid="{3327D071-D758-4346-9252-C0F2C2020E28}"/>
    <cellStyle name="20% - Accent3 19 15 2 2" xfId="11300" xr:uid="{89B38F11-CC7E-41F9-9EED-48864EF72545}"/>
    <cellStyle name="20% - Accent3 19 15 2 2 2" xfId="11301" xr:uid="{F6B3F23D-4ED3-44D2-9161-E531BB8C3E12}"/>
    <cellStyle name="20% - Accent3 19 15 2 3" xfId="11302" xr:uid="{E5618741-F89A-481E-ACBE-5A3EAA11F319}"/>
    <cellStyle name="20% - Accent3 19 15 3" xfId="11303" xr:uid="{8D0F43AF-F907-444B-8319-2E9A7D5D553A}"/>
    <cellStyle name="20% - Accent3 19 15 3 2" xfId="11304" xr:uid="{182106B3-ED64-4694-891F-D385E79685DE}"/>
    <cellStyle name="20% - Accent3 19 15 4" xfId="11305" xr:uid="{A849F1A7-FD3F-4D0F-B7C9-521C54C23FF0}"/>
    <cellStyle name="20% - Accent3 19 15 4 2" xfId="11306" xr:uid="{44B51D72-92F9-4A2A-8E8F-2C90AC3E0B27}"/>
    <cellStyle name="20% - Accent3 19 15 5" xfId="11307" xr:uid="{C7DEF670-531E-46CD-85C2-0F1179E5386C}"/>
    <cellStyle name="20% - Accent3 19 16" xfId="11308" xr:uid="{7591A5E3-6FC4-4185-90AC-F47154A2A927}"/>
    <cellStyle name="20% - Accent3 19 16 2" xfId="11309" xr:uid="{2B85FBDE-3AF1-4406-B3E4-C9C526E461D0}"/>
    <cellStyle name="20% - Accent3 19 16 2 2" xfId="11310" xr:uid="{F0D0DEC7-EBC1-449B-A691-7F2640E50BD1}"/>
    <cellStyle name="20% - Accent3 19 16 3" xfId="11311" xr:uid="{0C38DBDA-12E0-4CB0-802C-C5D0698229EF}"/>
    <cellStyle name="20% - Accent3 19 17" xfId="11312" xr:uid="{2B5D8051-8C13-497C-825E-BAD345CA7EFF}"/>
    <cellStyle name="20% - Accent3 19 17 2" xfId="11313" xr:uid="{E1255FBE-A670-4AF2-8E35-CFD947654798}"/>
    <cellStyle name="20% - Accent3 19 18" xfId="11314" xr:uid="{43728006-E458-4FC8-A3D7-BEA0F7A4558E}"/>
    <cellStyle name="20% - Accent3 19 18 2" xfId="11315" xr:uid="{6D0AEFB2-36FA-4131-9C77-EBE4D2FC7C0B}"/>
    <cellStyle name="20% - Accent3 19 19" xfId="11316" xr:uid="{89930451-304B-402B-8119-9D2D426A264F}"/>
    <cellStyle name="20% - Accent3 19 2" xfId="11317" xr:uid="{35CACE8D-C75C-4635-9C7D-78D823DA5757}"/>
    <cellStyle name="20% - Accent3 19 2 2" xfId="11318" xr:uid="{B2F7358A-93CC-451E-8D98-D87DA7BE5A18}"/>
    <cellStyle name="20% - Accent3 19 2 2 2" xfId="11319" xr:uid="{A8023921-C818-4F54-8FDA-3CAD72287DAD}"/>
    <cellStyle name="20% - Accent3 19 2 2 2 2" xfId="11320" xr:uid="{3F65F967-DE77-4E16-A4F0-455D090AC6B6}"/>
    <cellStyle name="20% - Accent3 19 2 2 3" xfId="11321" xr:uid="{8011373F-F000-4864-938A-5FBF4044B27F}"/>
    <cellStyle name="20% - Accent3 19 2 3" xfId="11322" xr:uid="{1103132F-0900-4A1B-85EA-E40695B9B7D6}"/>
    <cellStyle name="20% - Accent3 19 2 3 2" xfId="11323" xr:uid="{4E169145-4C3A-4C9D-B025-96AC24F07139}"/>
    <cellStyle name="20% - Accent3 19 2 4" xfId="11324" xr:uid="{E196E8B0-E363-4C4D-B388-FEC066AEA31A}"/>
    <cellStyle name="20% - Accent3 19 2 4 2" xfId="11325" xr:uid="{BBF7D05A-1008-4DD0-A4FB-2E1F5CA4181F}"/>
    <cellStyle name="20% - Accent3 19 2 5" xfId="11326" xr:uid="{9D37972C-CD13-4016-9C60-73F7D3BCA440}"/>
    <cellStyle name="20% - Accent3 19 20" xfId="11327" xr:uid="{2FB8F1C5-0B61-45EB-8C84-87D15D25B907}"/>
    <cellStyle name="20% - Accent3 19 21" xfId="11328" xr:uid="{651DEE06-ACEF-411D-8F9F-E99B670D5255}"/>
    <cellStyle name="20% - Accent3 19 22" xfId="11329" xr:uid="{16E2F452-6E66-49B7-BA68-26B5315AE6CF}"/>
    <cellStyle name="20% - Accent3 19 23" xfId="11330" xr:uid="{0EE2219A-9CE3-42E5-B170-1751207D3871}"/>
    <cellStyle name="20% - Accent3 19 24" xfId="11331" xr:uid="{53B2D2FD-3ACA-4F46-880A-143E77E48C00}"/>
    <cellStyle name="20% - Accent3 19 25" xfId="11332" xr:uid="{B87DB3E9-1CD3-4E66-A596-15F41F9B391B}"/>
    <cellStyle name="20% - Accent3 19 26" xfId="11333" xr:uid="{7342045C-016B-4BAE-9237-59DCBF863509}"/>
    <cellStyle name="20% - Accent3 19 27" xfId="11334" xr:uid="{BE94D73D-7ACD-47A7-8388-8F6F5347B324}"/>
    <cellStyle name="20% - Accent3 19 28" xfId="11335" xr:uid="{A0FB8A2A-35E0-4C95-B988-49155401DFCB}"/>
    <cellStyle name="20% - Accent3 19 29" xfId="11336" xr:uid="{233D2DCB-70DB-435A-B691-D6C8A4B69E5C}"/>
    <cellStyle name="20% - Accent3 19 3" xfId="11337" xr:uid="{441F0102-F9C0-4D92-BB38-E0C3FDB34D4C}"/>
    <cellStyle name="20% - Accent3 19 3 2" xfId="11338" xr:uid="{EDADBB94-ABC8-48F5-A4FA-10F1AD7385C2}"/>
    <cellStyle name="20% - Accent3 19 3 2 2" xfId="11339" xr:uid="{127365F5-B2C0-49D3-A321-701AE90EC0A9}"/>
    <cellStyle name="20% - Accent3 19 3 2 2 2" xfId="11340" xr:uid="{4A7F45AB-B237-4EB1-81FF-04A88A12FD45}"/>
    <cellStyle name="20% - Accent3 19 3 2 3" xfId="11341" xr:uid="{C4C28CE2-F816-4E9A-B2E0-DA9726B27810}"/>
    <cellStyle name="20% - Accent3 19 3 3" xfId="11342" xr:uid="{7A1C2392-081F-4CE0-BFCD-244B9EB9254C}"/>
    <cellStyle name="20% - Accent3 19 3 3 2" xfId="11343" xr:uid="{874EABCE-2D60-4F3A-BF23-8D04CC4DDB7C}"/>
    <cellStyle name="20% - Accent3 19 3 4" xfId="11344" xr:uid="{842C0874-8345-4BB1-AC35-87DD2EEE25DC}"/>
    <cellStyle name="20% - Accent3 19 3 4 2" xfId="11345" xr:uid="{6CEB1B47-16EE-4C13-BBE1-10861D94341A}"/>
    <cellStyle name="20% - Accent3 19 3 5" xfId="11346" xr:uid="{B8CA8396-16BE-4878-9846-52119F295A4D}"/>
    <cellStyle name="20% - Accent3 19 4" xfId="11347" xr:uid="{B37B8FC7-BA81-4824-9BC8-972F5FEA6B84}"/>
    <cellStyle name="20% - Accent3 19 4 2" xfId="11348" xr:uid="{B27C9987-2540-45EF-A38C-86690BA3F8D6}"/>
    <cellStyle name="20% - Accent3 19 4 2 2" xfId="11349" xr:uid="{64ACF50E-4352-4B28-86E4-61BF9728C1DB}"/>
    <cellStyle name="20% - Accent3 19 4 2 2 2" xfId="11350" xr:uid="{AB7F5EEE-3323-46FA-AAD9-01AE9A25DB09}"/>
    <cellStyle name="20% - Accent3 19 4 2 3" xfId="11351" xr:uid="{FD9B3F96-ECD8-488B-8CAF-D9E0EE47D204}"/>
    <cellStyle name="20% - Accent3 19 4 3" xfId="11352" xr:uid="{FFAFD1B1-54F9-40FC-9FAF-8D84309246D0}"/>
    <cellStyle name="20% - Accent3 19 4 3 2" xfId="11353" xr:uid="{D7B15035-6874-403A-BC91-1D5BE7AF1018}"/>
    <cellStyle name="20% - Accent3 19 4 4" xfId="11354" xr:uid="{FD312169-A847-4A5C-8BD3-911B2A7ADC69}"/>
    <cellStyle name="20% - Accent3 19 4 4 2" xfId="11355" xr:uid="{001AB1A3-0B24-4907-A29D-CD2605FF1247}"/>
    <cellStyle name="20% - Accent3 19 4 5" xfId="11356" xr:uid="{12086A2B-031B-4125-9C1E-6B59DC0D3B69}"/>
    <cellStyle name="20% - Accent3 19 5" xfId="11357" xr:uid="{0B07DFD1-12CB-4BF1-BCF6-17642A3CC11C}"/>
    <cellStyle name="20% - Accent3 19 5 2" xfId="11358" xr:uid="{9B9141EA-CD4D-40C7-AB69-97C61B3E50E7}"/>
    <cellStyle name="20% - Accent3 19 5 2 2" xfId="11359" xr:uid="{40C5BA9F-3532-4B16-AE4C-2A2A5592EE7D}"/>
    <cellStyle name="20% - Accent3 19 5 2 2 2" xfId="11360" xr:uid="{85A552B6-C099-4591-9BB9-A027DB33CC4D}"/>
    <cellStyle name="20% - Accent3 19 5 2 3" xfId="11361" xr:uid="{1CCC0F0E-392F-4050-ABF2-E086699EBE30}"/>
    <cellStyle name="20% - Accent3 19 5 3" xfId="11362" xr:uid="{F04BCDBE-E79B-4B5D-8EED-28856671C8FC}"/>
    <cellStyle name="20% - Accent3 19 5 3 2" xfId="11363" xr:uid="{1FE33A17-F5CF-4B35-BF10-88D63D17EDB7}"/>
    <cellStyle name="20% - Accent3 19 5 4" xfId="11364" xr:uid="{D0B644D1-4776-4325-9108-8CC029ADD0EA}"/>
    <cellStyle name="20% - Accent3 19 5 4 2" xfId="11365" xr:uid="{4150E9A5-CD25-4FAB-B5D9-65CCD4C396AC}"/>
    <cellStyle name="20% - Accent3 19 5 5" xfId="11366" xr:uid="{6835A016-5689-4CE6-8616-A32B3033F402}"/>
    <cellStyle name="20% - Accent3 19 6" xfId="11367" xr:uid="{D9ED08A8-FC84-40E9-B751-1E67B780A930}"/>
    <cellStyle name="20% - Accent3 19 6 2" xfId="11368" xr:uid="{BA7D61E3-DD26-4ACE-8294-A0DCA0521C6B}"/>
    <cellStyle name="20% - Accent3 19 6 2 2" xfId="11369" xr:uid="{046CEFFD-3A08-4D36-B11F-588B87786DD5}"/>
    <cellStyle name="20% - Accent3 19 6 2 2 2" xfId="11370" xr:uid="{5F486CE2-AABC-4BE5-8305-A5D5418B728B}"/>
    <cellStyle name="20% - Accent3 19 6 2 3" xfId="11371" xr:uid="{C5D5C635-EC68-4694-A18F-86ADFE13037A}"/>
    <cellStyle name="20% - Accent3 19 6 3" xfId="11372" xr:uid="{F80590AD-2E6C-47D4-B007-91F8FEFFB7F6}"/>
    <cellStyle name="20% - Accent3 19 6 3 2" xfId="11373" xr:uid="{029EE510-5705-4E78-AC45-72740903D406}"/>
    <cellStyle name="20% - Accent3 19 6 4" xfId="11374" xr:uid="{1D63D69F-979C-4D2F-A476-4B52664B17E8}"/>
    <cellStyle name="20% - Accent3 19 6 4 2" xfId="11375" xr:uid="{4B94D8BF-A424-494B-8EF9-9FA1B9886D0C}"/>
    <cellStyle name="20% - Accent3 19 6 5" xfId="11376" xr:uid="{133543C4-ED5D-4A05-A0C6-526C720DC02E}"/>
    <cellStyle name="20% - Accent3 19 7" xfId="11377" xr:uid="{755AE9CE-963D-4B5A-976B-6821C8957F30}"/>
    <cellStyle name="20% - Accent3 19 7 2" xfId="11378" xr:uid="{369F6F3C-E746-4C76-A047-084BA5A6932D}"/>
    <cellStyle name="20% - Accent3 19 7 2 2" xfId="11379" xr:uid="{986B434D-E38F-45C1-B98A-E515F5487FFA}"/>
    <cellStyle name="20% - Accent3 19 7 2 2 2" xfId="11380" xr:uid="{A96B7D20-0F15-43AF-A66A-EB4475935EA2}"/>
    <cellStyle name="20% - Accent3 19 7 2 3" xfId="11381" xr:uid="{604EFB56-5F28-4981-A048-02C27E39CE45}"/>
    <cellStyle name="20% - Accent3 19 7 3" xfId="11382" xr:uid="{F4877CAF-7EF8-44E4-AA88-AC806D017DF5}"/>
    <cellStyle name="20% - Accent3 19 7 3 2" xfId="11383" xr:uid="{3E14B80F-B088-42ED-A735-1F47B5811219}"/>
    <cellStyle name="20% - Accent3 19 7 4" xfId="11384" xr:uid="{5F4A023A-8EBA-4232-B54D-792E20F34F66}"/>
    <cellStyle name="20% - Accent3 19 7 4 2" xfId="11385" xr:uid="{9A5F6BFB-2F64-4619-BFF0-4FDBA9C25141}"/>
    <cellStyle name="20% - Accent3 19 7 5" xfId="11386" xr:uid="{2EB1E3D2-76F3-450A-974F-615ECD1649F9}"/>
    <cellStyle name="20% - Accent3 19 8" xfId="11387" xr:uid="{317A35DF-729E-4BA8-93E0-BFA0700E30E9}"/>
    <cellStyle name="20% - Accent3 19 8 2" xfId="11388" xr:uid="{5F400736-E5CB-48F4-9F58-074C69CEB329}"/>
    <cellStyle name="20% - Accent3 19 8 2 2" xfId="11389" xr:uid="{07758192-6BAD-4245-9A07-86FB77E23C4F}"/>
    <cellStyle name="20% - Accent3 19 8 2 2 2" xfId="11390" xr:uid="{B086E465-D5F0-4629-8D36-63782B81E890}"/>
    <cellStyle name="20% - Accent3 19 8 2 3" xfId="11391" xr:uid="{88E78F44-0A30-47E3-90D4-50C9D26C674F}"/>
    <cellStyle name="20% - Accent3 19 8 3" xfId="11392" xr:uid="{4F71DCF7-32B3-4F3C-88F4-A1975A5F2E18}"/>
    <cellStyle name="20% - Accent3 19 8 3 2" xfId="11393" xr:uid="{01F8A916-AC5E-49E4-BDAF-F2DCC713B64C}"/>
    <cellStyle name="20% - Accent3 19 8 4" xfId="11394" xr:uid="{216E9FEC-9380-405B-908E-527222466498}"/>
    <cellStyle name="20% - Accent3 19 8 4 2" xfId="11395" xr:uid="{990C53CA-8F28-42A5-8E9D-4D1A3DA56838}"/>
    <cellStyle name="20% - Accent3 19 8 5" xfId="11396" xr:uid="{CB5A11E2-63FB-40EF-8F78-11C191381498}"/>
    <cellStyle name="20% - Accent3 19 9" xfId="11397" xr:uid="{D87F8AC8-0040-4E9A-9FD5-F47274E8E23E}"/>
    <cellStyle name="20% - Accent3 19 9 2" xfId="11398" xr:uid="{02A5C1DA-A2C1-4738-9410-22C1A803C6A4}"/>
    <cellStyle name="20% - Accent3 19 9 2 2" xfId="11399" xr:uid="{F16DBDA4-27EC-4CE3-B3D8-D07ED122B4BE}"/>
    <cellStyle name="20% - Accent3 19 9 2 2 2" xfId="11400" xr:uid="{53240924-E8AC-4EBB-980B-0361742ACE22}"/>
    <cellStyle name="20% - Accent3 19 9 2 3" xfId="11401" xr:uid="{27AF1D4F-9B69-47FD-9B1C-86F4F79920C2}"/>
    <cellStyle name="20% - Accent3 19 9 3" xfId="11402" xr:uid="{11169246-90CF-4082-AF14-0B2AB8CA701F}"/>
    <cellStyle name="20% - Accent3 19 9 3 2" xfId="11403" xr:uid="{9933BD98-D64B-42A3-946A-F41586CE34B6}"/>
    <cellStyle name="20% - Accent3 19 9 4" xfId="11404" xr:uid="{2E03293E-3E4E-405A-AC3F-99D08547B9C3}"/>
    <cellStyle name="20% - Accent3 19 9 4 2" xfId="11405" xr:uid="{5B3C262C-433F-42FD-99FC-41317FB1BE53}"/>
    <cellStyle name="20% - Accent3 19 9 5" xfId="11406" xr:uid="{35E06993-3188-42DA-9973-098F0222D4CE}"/>
    <cellStyle name="20% - Accent3 2" xfId="200" xr:uid="{6AC59841-753E-4E44-9557-0F2936113BB5}"/>
    <cellStyle name="20% - Accent3 2 10" xfId="11407" xr:uid="{FC710646-37D9-4F32-80FC-88396EA8ECF5}"/>
    <cellStyle name="20% - Accent3 2 11" xfId="11408" xr:uid="{DB0C4D5F-8F22-48E9-844B-D802E8BDB09A}"/>
    <cellStyle name="20% - Accent3 2 12" xfId="11409" xr:uid="{4C7B5EB3-4882-4754-B814-54BC6DA74B0B}"/>
    <cellStyle name="20% - Accent3 2 13" xfId="11410" xr:uid="{BC01DB3B-76A4-4FB3-B764-CE055CACD49B}"/>
    <cellStyle name="20% - Accent3 2 14" xfId="11411" xr:uid="{91CA754B-4FC8-40CA-8386-D981C37DAE8B}"/>
    <cellStyle name="20% - Accent3 2 15" xfId="11412" xr:uid="{85B809A4-E48C-45B2-8B12-03A3E4DE8C33}"/>
    <cellStyle name="20% - Accent3 2 16" xfId="11413" xr:uid="{C9BBF02F-B898-406B-8191-DF3AFEA836AA}"/>
    <cellStyle name="20% - Accent3 2 17" xfId="11414" xr:uid="{72D83E18-94A4-4A5B-9EFA-24D3A2C31EA1}"/>
    <cellStyle name="20% - Accent3 2 18" xfId="11415" xr:uid="{57824390-9885-4793-99CC-4A29D028442A}"/>
    <cellStyle name="20% - Accent3 2 19" xfId="11416" xr:uid="{736071CD-CC95-4025-9CAA-37E7A3E4805B}"/>
    <cellStyle name="20% - Accent3 2 2" xfId="201" xr:uid="{0CCB9283-CB4C-48B0-BE6B-0CA91DFD3913}"/>
    <cellStyle name="20% - Accent3 2 2 2" xfId="202" xr:uid="{E3754A4A-25A2-4BB6-AB35-E59D1601B7A4}"/>
    <cellStyle name="20% - Accent3 2 2 2 2" xfId="11417" xr:uid="{888E402C-F1FE-471D-AFCC-9CC4C70ADFBF}"/>
    <cellStyle name="20% - Accent3 2 2 2 3" xfId="11418" xr:uid="{562D842C-7B44-4903-84DB-C271DA28EC06}"/>
    <cellStyle name="20% - Accent3 2 2 2 4" xfId="11419" xr:uid="{01FC9BB4-7211-4459-B5F5-C6E5025DB539}"/>
    <cellStyle name="20% - Accent3 2 2 3" xfId="11420" xr:uid="{28AC2C0B-62E0-4C09-9C65-FE7769FB9594}"/>
    <cellStyle name="20% - Accent3 2 2 4" xfId="11421" xr:uid="{CD81E93A-7D45-42AD-8EDD-72EC9CD7188A}"/>
    <cellStyle name="20% - Accent3 2 20" xfId="11422" xr:uid="{DE1F0F01-5A4F-4BA8-AD1B-E493CE4B4D10}"/>
    <cellStyle name="20% - Accent3 2 21" xfId="11423" xr:uid="{122CB421-8A87-4963-BAAB-27B4854693EB}"/>
    <cellStyle name="20% - Accent3 2 22" xfId="11424" xr:uid="{4BAEF9D4-2403-4102-9D7B-213B25A12DFB}"/>
    <cellStyle name="20% - Accent3 2 23" xfId="11425" xr:uid="{8804A42C-9CEB-413A-9648-C148E7982136}"/>
    <cellStyle name="20% - Accent3 2 24" xfId="11426" xr:uid="{3CB3893F-BD90-4521-BA0B-4D8FBA37AD46}"/>
    <cellStyle name="20% - Accent3 2 25" xfId="11427" xr:uid="{9D55B9D3-1E61-4522-B577-9DD280D58E83}"/>
    <cellStyle name="20% - Accent3 2 26" xfId="11428" xr:uid="{22B86218-2148-4C63-A637-A429A8B976C9}"/>
    <cellStyle name="20% - Accent3 2 27" xfId="11429" xr:uid="{921B5C83-8451-4D66-848A-DB0684562487}"/>
    <cellStyle name="20% - Accent3 2 28" xfId="11430" xr:uid="{657C521A-F257-44E8-B10F-4C4B50EC741B}"/>
    <cellStyle name="20% - Accent3 2 29" xfId="11431" xr:uid="{244A2613-D735-4470-933A-EE428B50ABBD}"/>
    <cellStyle name="20% - Accent3 2 3" xfId="203" xr:uid="{E39346B4-B697-4DDA-B0E0-EBD903EEEA1F}"/>
    <cellStyle name="20% - Accent3 2 3 2" xfId="11432" xr:uid="{30868EB4-A512-45A3-9B29-C617F6A9EC70}"/>
    <cellStyle name="20% - Accent3 2 3 2 2" xfId="11433" xr:uid="{DE8A4A29-8A24-46C9-BB15-30B339BE1DE7}"/>
    <cellStyle name="20% - Accent3 2 3 2 3" xfId="11434" xr:uid="{3549DF06-091B-42EF-8D3E-5CC95D237A22}"/>
    <cellStyle name="20% - Accent3 2 3 3" xfId="11435" xr:uid="{AB422CB7-16CC-4334-B82C-1FF3DDC1E5B7}"/>
    <cellStyle name="20% - Accent3 2 3 4" xfId="11436" xr:uid="{123F5A55-F46B-4E23-B87E-F704613FE10D}"/>
    <cellStyle name="20% - Accent3 2 3 5" xfId="11437" xr:uid="{714CCD49-0F55-4DEF-B10D-7B45C26FDC9F}"/>
    <cellStyle name="20% - Accent3 2 30" xfId="11438" xr:uid="{6C4FFD39-3392-4E48-B5D5-FF3CD6C7ABE2}"/>
    <cellStyle name="20% - Accent3 2 31" xfId="11439" xr:uid="{92D97307-DF19-4A7F-AE24-4CAEA347446D}"/>
    <cellStyle name="20% - Accent3 2 32" xfId="11440" xr:uid="{06E39BCF-EAE7-4925-A530-560BCB5D1CB6}"/>
    <cellStyle name="20% - Accent3 2 33" xfId="11441" xr:uid="{D2789ABF-3775-45FD-9979-CC878E1F7C37}"/>
    <cellStyle name="20% - Accent3 2 4" xfId="204" xr:uid="{3B293176-F454-4550-8359-6978942C1630}"/>
    <cellStyle name="20% - Accent3 2 4 2" xfId="11442" xr:uid="{2E33FB65-C2B4-4802-AE29-E8463DD3CA12}"/>
    <cellStyle name="20% - Accent3 2 4 2 2" xfId="11443" xr:uid="{C76B7B6B-4223-48CC-A33D-62D9FCEE65F3}"/>
    <cellStyle name="20% - Accent3 2 4 2 3" xfId="11444" xr:uid="{F729B68C-377A-4B6A-9BA6-15513BB450F7}"/>
    <cellStyle name="20% - Accent3 2 4 3" xfId="11445" xr:uid="{4EE6FF09-5E1F-4E3B-A20E-B82E5A5DC4C1}"/>
    <cellStyle name="20% - Accent3 2 4 4" xfId="11446" xr:uid="{78E7E23B-D4CC-45BF-85CB-21042CEAD27A}"/>
    <cellStyle name="20% - Accent3 2 4 5" xfId="11447" xr:uid="{45E29159-7D70-4085-9BB3-D88525F1AB46}"/>
    <cellStyle name="20% - Accent3 2 5" xfId="205" xr:uid="{3AC2C4BF-3C0B-4077-8720-BE603A83726C}"/>
    <cellStyle name="20% - Accent3 2 5 2" xfId="11448" xr:uid="{7B74CF47-E1DB-4EC3-9C49-3F8E52E3D388}"/>
    <cellStyle name="20% - Accent3 2 5 3" xfId="11449" xr:uid="{049CE684-1A01-4500-8AC2-61A82456A48D}"/>
    <cellStyle name="20% - Accent3 2 5 4" xfId="11450" xr:uid="{7111A560-F069-4FBB-8011-D0B6F0D45690}"/>
    <cellStyle name="20% - Accent3 2 6" xfId="206" xr:uid="{13FCEF60-D7C2-4B45-BEB9-BFC6608E3D34}"/>
    <cellStyle name="20% - Accent3 2 6 2" xfId="11451" xr:uid="{B188F9D0-B75B-475E-97AA-62745101384A}"/>
    <cellStyle name="20% - Accent3 2 6 3" xfId="11452" xr:uid="{EA2523F5-1F1B-4185-A042-901EF6EA02D7}"/>
    <cellStyle name="20% - Accent3 2 6 4" xfId="11453" xr:uid="{DF037460-7E72-4256-BA29-25A1E219C7BD}"/>
    <cellStyle name="20% - Accent3 2 7" xfId="207" xr:uid="{91585355-A025-4FA1-9995-147B61317BA7}"/>
    <cellStyle name="20% - Accent3 2 7 2" xfId="11454" xr:uid="{86D85A58-5896-42F9-9ED4-439EC571249D}"/>
    <cellStyle name="20% - Accent3 2 7 3" xfId="11455" xr:uid="{774C77E7-3D1D-4D21-AF38-6611D15FB8B0}"/>
    <cellStyle name="20% - Accent3 2 8" xfId="208" xr:uid="{049A7E2F-9C2C-433E-9E4F-71186BF04C74}"/>
    <cellStyle name="20% - Accent3 2 8 2" xfId="11456" xr:uid="{88F78609-C258-455E-9BD6-EEE53B25622C}"/>
    <cellStyle name="20% - Accent3 2 9" xfId="2357" xr:uid="{449EEC86-F66F-4133-A8DF-F72F83262A65}"/>
    <cellStyle name="20% - Accent3 20" xfId="11457" xr:uid="{A074AC12-8D74-43B4-AA46-F335C9BC4A27}"/>
    <cellStyle name="20% - Accent3 20 10" xfId="11458" xr:uid="{E42F08E8-A600-4CE1-AECE-9F7AE11E2BB5}"/>
    <cellStyle name="20% - Accent3 20 10 2" xfId="11459" xr:uid="{1B04DCD7-AEA3-4FA3-B364-E487D95CC62A}"/>
    <cellStyle name="20% - Accent3 20 10 2 2" xfId="11460" xr:uid="{1DDF681D-F210-43F4-B9B2-00FA7AB6D492}"/>
    <cellStyle name="20% - Accent3 20 10 2 2 2" xfId="11461" xr:uid="{76A94D84-0427-4BF0-9C56-4C9B7969C644}"/>
    <cellStyle name="20% - Accent3 20 10 2 3" xfId="11462" xr:uid="{0526309C-1006-4CD0-B517-F694827FBCEE}"/>
    <cellStyle name="20% - Accent3 20 10 3" xfId="11463" xr:uid="{66E87943-EDB7-4A73-B31C-BBF18361E53D}"/>
    <cellStyle name="20% - Accent3 20 10 3 2" xfId="11464" xr:uid="{5BE19373-0EF7-4147-837E-03E5E06118F9}"/>
    <cellStyle name="20% - Accent3 20 10 4" xfId="11465" xr:uid="{C6973E6E-43A5-49CD-A3AC-711D43F0DB21}"/>
    <cellStyle name="20% - Accent3 20 10 4 2" xfId="11466" xr:uid="{9AC883A2-71E9-4539-ABF0-2904CC81A010}"/>
    <cellStyle name="20% - Accent3 20 10 5" xfId="11467" xr:uid="{CCEE9B9D-515A-4EB5-8E13-22D07C76CA7A}"/>
    <cellStyle name="20% - Accent3 20 11" xfId="11468" xr:uid="{EBC9D9FA-CBF7-4890-97AD-5BBB3D24F86D}"/>
    <cellStyle name="20% - Accent3 20 11 2" xfId="11469" xr:uid="{3BA1092E-775E-45B1-A451-B7B6C4A8D987}"/>
    <cellStyle name="20% - Accent3 20 11 2 2" xfId="11470" xr:uid="{04B1DC74-8D57-4C7F-9758-67010AF8DA22}"/>
    <cellStyle name="20% - Accent3 20 11 2 2 2" xfId="11471" xr:uid="{C7537D89-CAA9-482E-9323-BBC01094A983}"/>
    <cellStyle name="20% - Accent3 20 11 2 3" xfId="11472" xr:uid="{7F591489-7CA8-4AFE-A5CF-190CEBA8801E}"/>
    <cellStyle name="20% - Accent3 20 11 3" xfId="11473" xr:uid="{2DDC6D74-C4D2-40B2-8B00-6BDB147D9444}"/>
    <cellStyle name="20% - Accent3 20 11 3 2" xfId="11474" xr:uid="{A9B23689-1A0F-4318-AA24-20A371E7C2D7}"/>
    <cellStyle name="20% - Accent3 20 11 4" xfId="11475" xr:uid="{0EA1AD50-A306-44DE-80ED-3C2648AEFF20}"/>
    <cellStyle name="20% - Accent3 20 11 4 2" xfId="11476" xr:uid="{334DE2CC-6765-4D28-BBFD-3CF7A081B112}"/>
    <cellStyle name="20% - Accent3 20 11 5" xfId="11477" xr:uid="{1D4816B1-044B-4CD3-AA22-CEA9679DB38E}"/>
    <cellStyle name="20% - Accent3 20 12" xfId="11478" xr:uid="{E13EACB6-8B4C-46CC-94B7-B4AB6D1750B0}"/>
    <cellStyle name="20% - Accent3 20 12 2" xfId="11479" xr:uid="{60F9EC66-1539-4674-989B-8EDBA9516420}"/>
    <cellStyle name="20% - Accent3 20 12 2 2" xfId="11480" xr:uid="{4D09F055-F0AE-4294-A0F8-C2B66B6386F3}"/>
    <cellStyle name="20% - Accent3 20 12 2 2 2" xfId="11481" xr:uid="{32DBB053-2BD8-4C9A-927F-AB4065F23000}"/>
    <cellStyle name="20% - Accent3 20 12 2 3" xfId="11482" xr:uid="{F8964B87-7846-4DBB-989A-D85AEE26F29C}"/>
    <cellStyle name="20% - Accent3 20 12 3" xfId="11483" xr:uid="{6302D200-CD2A-448A-8932-3D4562458AE1}"/>
    <cellStyle name="20% - Accent3 20 12 3 2" xfId="11484" xr:uid="{480192D7-E104-445B-AA9D-39E0CFEA779C}"/>
    <cellStyle name="20% - Accent3 20 12 4" xfId="11485" xr:uid="{35FD2103-8577-4E76-8993-D2CD8C262825}"/>
    <cellStyle name="20% - Accent3 20 12 4 2" xfId="11486" xr:uid="{DF5C98BA-7A90-47A1-9426-9252A2F6E4A0}"/>
    <cellStyle name="20% - Accent3 20 12 5" xfId="11487" xr:uid="{5A80DD36-545B-4A63-BBCD-A33CFCFB09F2}"/>
    <cellStyle name="20% - Accent3 20 13" xfId="11488" xr:uid="{8F132819-03A2-46CB-97CF-3F7A09CABF99}"/>
    <cellStyle name="20% - Accent3 20 13 2" xfId="11489" xr:uid="{C295B7FD-CC7B-4649-97C8-147A73B46428}"/>
    <cellStyle name="20% - Accent3 20 13 2 2" xfId="11490" xr:uid="{A2CB2DB6-FE83-4F72-8F9E-72254329E65E}"/>
    <cellStyle name="20% - Accent3 20 13 2 2 2" xfId="11491" xr:uid="{02164E50-131B-4A88-B918-2679CD29CC96}"/>
    <cellStyle name="20% - Accent3 20 13 2 3" xfId="11492" xr:uid="{E893A3EC-03DD-4A16-8DFE-97CA6252844C}"/>
    <cellStyle name="20% - Accent3 20 13 3" xfId="11493" xr:uid="{97E05DC5-16FB-483D-A1E8-2DD2090D8FDC}"/>
    <cellStyle name="20% - Accent3 20 13 3 2" xfId="11494" xr:uid="{4B57C036-BA12-474A-969D-494CCFA88157}"/>
    <cellStyle name="20% - Accent3 20 13 4" xfId="11495" xr:uid="{4A67C990-D1C0-4E3D-8154-55D0855B81C1}"/>
    <cellStyle name="20% - Accent3 20 13 4 2" xfId="11496" xr:uid="{4988F7C3-5402-4EAC-846A-D1CD95D2DDB4}"/>
    <cellStyle name="20% - Accent3 20 13 5" xfId="11497" xr:uid="{79A576E3-90B8-467D-BFB7-278CA815D0DE}"/>
    <cellStyle name="20% - Accent3 20 14" xfId="11498" xr:uid="{DE45CE4F-5D51-441D-AC9E-2AC87515ADD7}"/>
    <cellStyle name="20% - Accent3 20 14 2" xfId="11499" xr:uid="{B5700F60-44CF-4535-97B7-FD0169D49417}"/>
    <cellStyle name="20% - Accent3 20 14 2 2" xfId="11500" xr:uid="{9FABBC8C-2FA3-415D-AEF4-BEED369064C8}"/>
    <cellStyle name="20% - Accent3 20 14 2 2 2" xfId="11501" xr:uid="{65C18979-A6EE-4495-8880-E590DD6D9D51}"/>
    <cellStyle name="20% - Accent3 20 14 2 3" xfId="11502" xr:uid="{4B9D0B49-B83A-47EC-A79D-83D567FABFF9}"/>
    <cellStyle name="20% - Accent3 20 14 3" xfId="11503" xr:uid="{47E69AC6-E45F-43E3-980A-22E0FEB349EC}"/>
    <cellStyle name="20% - Accent3 20 14 3 2" xfId="11504" xr:uid="{13E08F40-3048-4F07-A874-3929FD2E9B75}"/>
    <cellStyle name="20% - Accent3 20 14 4" xfId="11505" xr:uid="{D7166F3C-E61B-44BE-AC0C-05766C18716E}"/>
    <cellStyle name="20% - Accent3 20 14 4 2" xfId="11506" xr:uid="{82F08BF0-331C-4679-80B0-C5F6E5B44034}"/>
    <cellStyle name="20% - Accent3 20 14 5" xfId="11507" xr:uid="{E1F07CF5-1BF5-4BD7-BA74-816BE169AD4D}"/>
    <cellStyle name="20% - Accent3 20 15" xfId="11508" xr:uid="{484C62C2-6D39-4622-93EE-C22CE6B5FBF2}"/>
    <cellStyle name="20% - Accent3 20 15 2" xfId="11509" xr:uid="{4DC8C055-CB99-4F19-87AA-0F97473A5332}"/>
    <cellStyle name="20% - Accent3 20 15 2 2" xfId="11510" xr:uid="{4EA43AC3-F7BE-42CB-9A89-CF6DF0C4BFF2}"/>
    <cellStyle name="20% - Accent3 20 15 2 2 2" xfId="11511" xr:uid="{4B4EB906-1F3E-4EF1-AC58-9237D64F2BB4}"/>
    <cellStyle name="20% - Accent3 20 15 2 3" xfId="11512" xr:uid="{55F3882E-0F7C-4E9B-89EA-69B340FF3D46}"/>
    <cellStyle name="20% - Accent3 20 15 3" xfId="11513" xr:uid="{7C8FE6C4-05B2-42DF-AD16-98D137CF61B4}"/>
    <cellStyle name="20% - Accent3 20 15 3 2" xfId="11514" xr:uid="{405298EE-EF07-46B8-8EEF-B77EE2251A60}"/>
    <cellStyle name="20% - Accent3 20 15 4" xfId="11515" xr:uid="{0E296AF1-00FE-49FF-8405-98684B184441}"/>
    <cellStyle name="20% - Accent3 20 15 4 2" xfId="11516" xr:uid="{01EBE5E3-4C47-48F7-BEF7-950DB19C3DA9}"/>
    <cellStyle name="20% - Accent3 20 15 5" xfId="11517" xr:uid="{37CD2CCF-5513-4193-888B-3DAB59DEB7FB}"/>
    <cellStyle name="20% - Accent3 20 16" xfId="11518" xr:uid="{434B28F5-9EFA-4685-8EA8-BD8BE3464246}"/>
    <cellStyle name="20% - Accent3 20 16 2" xfId="11519" xr:uid="{9CCC77AD-D6A9-4E16-9972-EAF08E23A369}"/>
    <cellStyle name="20% - Accent3 20 16 2 2" xfId="11520" xr:uid="{1AB5C604-8707-47B9-B7D5-397B4CEB8609}"/>
    <cellStyle name="20% - Accent3 20 16 3" xfId="11521" xr:uid="{28D3AFDB-8E75-483C-BC4A-A03745A1AE62}"/>
    <cellStyle name="20% - Accent3 20 17" xfId="11522" xr:uid="{15E62D92-D4B7-41F6-B790-A1B275A7A4A4}"/>
    <cellStyle name="20% - Accent3 20 17 2" xfId="11523" xr:uid="{3641109C-F3F1-4837-A507-D5B3664681D4}"/>
    <cellStyle name="20% - Accent3 20 18" xfId="11524" xr:uid="{EA1AD940-819A-4FE1-9717-E6B1F91DBB7E}"/>
    <cellStyle name="20% - Accent3 20 18 2" xfId="11525" xr:uid="{5BDB8C26-0AE0-419C-B682-0FE266277EA1}"/>
    <cellStyle name="20% - Accent3 20 19" xfId="11526" xr:uid="{E87DE4F4-43FB-4C37-94D3-28DB784DDD32}"/>
    <cellStyle name="20% - Accent3 20 2" xfId="11527" xr:uid="{1A909ED6-8974-475D-9334-FA9837629218}"/>
    <cellStyle name="20% - Accent3 20 2 2" xfId="11528" xr:uid="{E4EAA314-342F-4C04-85EB-D2B18C33B40D}"/>
    <cellStyle name="20% - Accent3 20 2 2 2" xfId="11529" xr:uid="{BC2000B3-B0A7-430C-AE7B-068B376485E0}"/>
    <cellStyle name="20% - Accent3 20 2 2 2 2" xfId="11530" xr:uid="{7273ADAB-CCC5-4D04-9CBA-382DE110B7CB}"/>
    <cellStyle name="20% - Accent3 20 2 2 3" xfId="11531" xr:uid="{48EAE996-DA82-4C47-A755-EA11087F2B54}"/>
    <cellStyle name="20% - Accent3 20 2 3" xfId="11532" xr:uid="{E778077F-801B-4AD6-B5DB-452BB78CE745}"/>
    <cellStyle name="20% - Accent3 20 2 3 2" xfId="11533" xr:uid="{C5080097-F72C-452F-BAFE-B4F02B9B32C9}"/>
    <cellStyle name="20% - Accent3 20 2 4" xfId="11534" xr:uid="{F593723E-845F-4448-92F4-111DD08C97EF}"/>
    <cellStyle name="20% - Accent3 20 2 4 2" xfId="11535" xr:uid="{C889448C-5526-4801-9147-0DBF84318258}"/>
    <cellStyle name="20% - Accent3 20 2 5" xfId="11536" xr:uid="{75C81E4F-5B19-4079-B61A-3C434C2DC8E9}"/>
    <cellStyle name="20% - Accent3 20 20" xfId="11537" xr:uid="{B37BBF70-C397-4768-B39E-62741797B829}"/>
    <cellStyle name="20% - Accent3 20 21" xfId="11538" xr:uid="{A9A66218-BCCF-4121-9D88-4F72E7E29F40}"/>
    <cellStyle name="20% - Accent3 20 22" xfId="11539" xr:uid="{E4C11EE9-40B1-41ED-A1E6-6099BD3EE896}"/>
    <cellStyle name="20% - Accent3 20 23" xfId="11540" xr:uid="{FE62814E-85BF-4C35-8756-2006C7895179}"/>
    <cellStyle name="20% - Accent3 20 24" xfId="11541" xr:uid="{20561BAD-64EC-4043-B00D-FC9A97A003F3}"/>
    <cellStyle name="20% - Accent3 20 25" xfId="11542" xr:uid="{5414490C-9D32-4DEF-B47D-BC31E5EB558F}"/>
    <cellStyle name="20% - Accent3 20 26" xfId="11543" xr:uid="{317F4A63-D24F-4B23-B769-4E8BD9528533}"/>
    <cellStyle name="20% - Accent3 20 27" xfId="11544" xr:uid="{DFC50681-4104-4BB4-902E-26A51AE292C6}"/>
    <cellStyle name="20% - Accent3 20 28" xfId="11545" xr:uid="{FC7DD93E-F1FF-4F56-831C-DBCFD2691035}"/>
    <cellStyle name="20% - Accent3 20 29" xfId="11546" xr:uid="{751D0120-EB53-4ACB-907D-C639885E8D63}"/>
    <cellStyle name="20% - Accent3 20 3" xfId="11547" xr:uid="{7054960D-E2B2-4ECF-81C4-E8A7C0A09615}"/>
    <cellStyle name="20% - Accent3 20 3 2" xfId="11548" xr:uid="{8E1DAAA2-91AA-42CD-81BD-34953243CC6C}"/>
    <cellStyle name="20% - Accent3 20 3 2 2" xfId="11549" xr:uid="{8125F867-3FBC-4D63-8BCC-440767F9CFD9}"/>
    <cellStyle name="20% - Accent3 20 3 2 2 2" xfId="11550" xr:uid="{328AC21E-FC3E-4958-9EAF-542A5E063FBD}"/>
    <cellStyle name="20% - Accent3 20 3 2 3" xfId="11551" xr:uid="{F51C22A8-55D3-4EAE-B80E-25C7716FA46E}"/>
    <cellStyle name="20% - Accent3 20 3 3" xfId="11552" xr:uid="{FF855511-A78F-45F4-8A54-7768BFC909C2}"/>
    <cellStyle name="20% - Accent3 20 3 3 2" xfId="11553" xr:uid="{E397C182-4247-4B5D-B6EE-F067A1A67696}"/>
    <cellStyle name="20% - Accent3 20 3 4" xfId="11554" xr:uid="{9D425C17-7BC3-4025-AF61-E37BC10A9E56}"/>
    <cellStyle name="20% - Accent3 20 3 4 2" xfId="11555" xr:uid="{34550E2A-21AC-44F7-A7FA-237C277A24A8}"/>
    <cellStyle name="20% - Accent3 20 3 5" xfId="11556" xr:uid="{EB13F0C8-DCEF-4CC5-BE9E-EA6E9E6BCD05}"/>
    <cellStyle name="20% - Accent3 20 4" xfId="11557" xr:uid="{7EC74A01-E560-42C2-9A43-509E85519F29}"/>
    <cellStyle name="20% - Accent3 20 4 2" xfId="11558" xr:uid="{C17A5F07-A8A7-48A4-B95C-8D5FB145F2E0}"/>
    <cellStyle name="20% - Accent3 20 4 2 2" xfId="11559" xr:uid="{C64876D5-6D7A-4992-BB65-6C4174AF6C16}"/>
    <cellStyle name="20% - Accent3 20 4 2 2 2" xfId="11560" xr:uid="{C2A51AB2-9D71-459F-8AEC-4A1871F6A607}"/>
    <cellStyle name="20% - Accent3 20 4 2 3" xfId="11561" xr:uid="{EB2F556B-06EB-401D-AFF7-366C437EB96D}"/>
    <cellStyle name="20% - Accent3 20 4 3" xfId="11562" xr:uid="{39BE90E0-52CD-4C60-B0B4-1B54B1D5096B}"/>
    <cellStyle name="20% - Accent3 20 4 3 2" xfId="11563" xr:uid="{21469CA2-0A79-4F1D-81CA-7C8C9D3B819A}"/>
    <cellStyle name="20% - Accent3 20 4 4" xfId="11564" xr:uid="{DD62DF6F-376C-42C8-B6C4-424D2583B92E}"/>
    <cellStyle name="20% - Accent3 20 4 4 2" xfId="11565" xr:uid="{2DCBF265-50D1-4061-AB94-9F86FB7FEE29}"/>
    <cellStyle name="20% - Accent3 20 4 5" xfId="11566" xr:uid="{AD92B363-7293-4D75-B1CB-EF9697217521}"/>
    <cellStyle name="20% - Accent3 20 5" xfId="11567" xr:uid="{EEA89B44-A1B3-4A8A-BAA4-63340EE3BA62}"/>
    <cellStyle name="20% - Accent3 20 5 2" xfId="11568" xr:uid="{9151DAD5-02C8-4A93-A2FC-3DB737DDB71A}"/>
    <cellStyle name="20% - Accent3 20 5 2 2" xfId="11569" xr:uid="{14A008BE-71F6-4714-A820-6EF8DEC9A215}"/>
    <cellStyle name="20% - Accent3 20 5 2 2 2" xfId="11570" xr:uid="{9A61950E-D743-4160-B361-737DC83541A5}"/>
    <cellStyle name="20% - Accent3 20 5 2 3" xfId="11571" xr:uid="{CFD004DE-6191-4FA7-B523-4A2B2C58E816}"/>
    <cellStyle name="20% - Accent3 20 5 3" xfId="11572" xr:uid="{A30F8FA7-864B-481D-9CE4-E8D4FFC77771}"/>
    <cellStyle name="20% - Accent3 20 5 3 2" xfId="11573" xr:uid="{45B1FD31-6D8B-4A93-AA22-3361F70FDDC8}"/>
    <cellStyle name="20% - Accent3 20 5 4" xfId="11574" xr:uid="{2AB71A9A-E48D-47C7-B459-4AF46A4BB698}"/>
    <cellStyle name="20% - Accent3 20 5 4 2" xfId="11575" xr:uid="{1CADB09A-3EB1-48BE-93AB-7E0EA89592FE}"/>
    <cellStyle name="20% - Accent3 20 5 5" xfId="11576" xr:uid="{1477E26B-9D19-4021-8E51-02FD4D978F92}"/>
    <cellStyle name="20% - Accent3 20 6" xfId="11577" xr:uid="{B2C7917F-4B2F-4B90-980C-5C837A2AC5F1}"/>
    <cellStyle name="20% - Accent3 20 6 2" xfId="11578" xr:uid="{6F09E01D-9C76-473C-B3A4-10A4FC656006}"/>
    <cellStyle name="20% - Accent3 20 6 2 2" xfId="11579" xr:uid="{7D0EDC3F-C26B-4EAC-B420-C9349AC66FB6}"/>
    <cellStyle name="20% - Accent3 20 6 2 2 2" xfId="11580" xr:uid="{EBDE0CE3-1DBF-4DC4-8D92-255AD318399F}"/>
    <cellStyle name="20% - Accent3 20 6 2 3" xfId="11581" xr:uid="{FCEE0445-57D8-4639-B024-34F5D7F21566}"/>
    <cellStyle name="20% - Accent3 20 6 3" xfId="11582" xr:uid="{61494FBF-0022-4B2B-84B2-0D4659052E8E}"/>
    <cellStyle name="20% - Accent3 20 6 3 2" xfId="11583" xr:uid="{28B7697E-ED5E-49CE-95C8-8DDEDC9BC11B}"/>
    <cellStyle name="20% - Accent3 20 6 4" xfId="11584" xr:uid="{AFB5E334-7790-4A64-81EE-AC784998A1A4}"/>
    <cellStyle name="20% - Accent3 20 6 4 2" xfId="11585" xr:uid="{C426D120-B230-4F7D-A404-E46B6FA1C434}"/>
    <cellStyle name="20% - Accent3 20 6 5" xfId="11586" xr:uid="{AF16DFAD-E4FD-43D6-969C-16CE096B0C8E}"/>
    <cellStyle name="20% - Accent3 20 7" xfId="11587" xr:uid="{EF9F5376-7FA8-478E-A5D4-1FB19EE0D57A}"/>
    <cellStyle name="20% - Accent3 20 7 2" xfId="11588" xr:uid="{2A098F36-304E-49A9-95E7-F0B0E4A4C29A}"/>
    <cellStyle name="20% - Accent3 20 7 2 2" xfId="11589" xr:uid="{F7526649-B050-42A6-8408-EC8DDB64F3C0}"/>
    <cellStyle name="20% - Accent3 20 7 2 2 2" xfId="11590" xr:uid="{25232A7F-6AB6-41D3-86A9-BE6335EC6F6C}"/>
    <cellStyle name="20% - Accent3 20 7 2 3" xfId="11591" xr:uid="{723FC6F2-1C33-4F6E-B16F-7939BE61E588}"/>
    <cellStyle name="20% - Accent3 20 7 3" xfId="11592" xr:uid="{540DD5BC-5CD5-4E89-9796-BD410C6E2D1D}"/>
    <cellStyle name="20% - Accent3 20 7 3 2" xfId="11593" xr:uid="{F7CE64AF-5597-430F-92AA-587F8A0B291B}"/>
    <cellStyle name="20% - Accent3 20 7 4" xfId="11594" xr:uid="{E63809DF-9C10-4E68-93EF-43FCCA34574F}"/>
    <cellStyle name="20% - Accent3 20 7 4 2" xfId="11595" xr:uid="{4FC7D67B-1456-42D6-9E85-4CD0970B05EA}"/>
    <cellStyle name="20% - Accent3 20 7 5" xfId="11596" xr:uid="{E5F624E2-72A4-4B92-B76D-2881EDD99FA7}"/>
    <cellStyle name="20% - Accent3 20 8" xfId="11597" xr:uid="{5E44F2CB-1BD4-4FA7-8004-1A160AF690EC}"/>
    <cellStyle name="20% - Accent3 20 8 2" xfId="11598" xr:uid="{7655C10F-8D03-4FE9-8BEF-66E464B7E62F}"/>
    <cellStyle name="20% - Accent3 20 8 2 2" xfId="11599" xr:uid="{D7555A80-420F-45A6-83B5-5DD474647867}"/>
    <cellStyle name="20% - Accent3 20 8 2 2 2" xfId="11600" xr:uid="{5F5BD3D8-D149-421B-9716-A1AA5DEBF358}"/>
    <cellStyle name="20% - Accent3 20 8 2 3" xfId="11601" xr:uid="{620E057E-3361-464E-8811-1F77559BEBDC}"/>
    <cellStyle name="20% - Accent3 20 8 3" xfId="11602" xr:uid="{ADB8D525-AB76-4A98-86B0-8E6D375A8D6C}"/>
    <cellStyle name="20% - Accent3 20 8 3 2" xfId="11603" xr:uid="{73B3FB1A-6F68-4B1C-A57A-C5319776522A}"/>
    <cellStyle name="20% - Accent3 20 8 4" xfId="11604" xr:uid="{4B60B52D-EFFD-40A9-B26C-66265CA4E901}"/>
    <cellStyle name="20% - Accent3 20 8 4 2" xfId="11605" xr:uid="{15A1F104-EBE7-4738-A7F3-705AB37AEB3C}"/>
    <cellStyle name="20% - Accent3 20 8 5" xfId="11606" xr:uid="{0181BFCE-88E7-4F64-99DE-0F78325B7AFB}"/>
    <cellStyle name="20% - Accent3 20 9" xfId="11607" xr:uid="{A9DC25BA-2E22-4646-ADCC-884DC25DA48E}"/>
    <cellStyle name="20% - Accent3 20 9 2" xfId="11608" xr:uid="{7755A5B4-20F6-458B-AB6F-6D97A2A34430}"/>
    <cellStyle name="20% - Accent3 20 9 2 2" xfId="11609" xr:uid="{E37AB481-16E5-46E9-BC45-7FC951B0332F}"/>
    <cellStyle name="20% - Accent3 20 9 2 2 2" xfId="11610" xr:uid="{A21D819C-20A3-4675-B693-C84B0F95BE3B}"/>
    <cellStyle name="20% - Accent3 20 9 2 3" xfId="11611" xr:uid="{5610FE84-0448-4290-ACEF-96B7BFA7DFA1}"/>
    <cellStyle name="20% - Accent3 20 9 3" xfId="11612" xr:uid="{83744A6E-5590-424C-925C-58AE24AEC888}"/>
    <cellStyle name="20% - Accent3 20 9 3 2" xfId="11613" xr:uid="{115460B5-9D59-47D5-A122-2F37CD675016}"/>
    <cellStyle name="20% - Accent3 20 9 4" xfId="11614" xr:uid="{5E04AEE0-41C2-48BE-8245-D5A7C6039720}"/>
    <cellStyle name="20% - Accent3 20 9 4 2" xfId="11615" xr:uid="{A4695EDC-1EB2-4374-AF85-604218D87989}"/>
    <cellStyle name="20% - Accent3 20 9 5" xfId="11616" xr:uid="{449FFCB2-836F-4E61-BF18-1B409CA84D40}"/>
    <cellStyle name="20% - Accent3 21" xfId="11617" xr:uid="{DFEEE8C0-F799-4C65-9138-199D7C3BAF6C}"/>
    <cellStyle name="20% - Accent3 21 10" xfId="11618" xr:uid="{53B5C49D-1F77-437E-A5B1-675B77236D0B}"/>
    <cellStyle name="20% - Accent3 21 10 2" xfId="11619" xr:uid="{2559B2DD-173B-4D48-8FBF-251177B4DB4E}"/>
    <cellStyle name="20% - Accent3 21 10 2 2" xfId="11620" xr:uid="{605BE97E-DA51-49B1-B44D-47CBD11E1ADE}"/>
    <cellStyle name="20% - Accent3 21 10 2 2 2" xfId="11621" xr:uid="{95A23E55-86C4-489B-96BB-B441C9106A31}"/>
    <cellStyle name="20% - Accent3 21 10 2 3" xfId="11622" xr:uid="{C5B75BB5-11D0-4CBB-86CC-9431259E3EAF}"/>
    <cellStyle name="20% - Accent3 21 10 3" xfId="11623" xr:uid="{F768AB2B-5CD3-4DAB-8E49-946641E3D7B1}"/>
    <cellStyle name="20% - Accent3 21 10 3 2" xfId="11624" xr:uid="{69134915-91B4-4A95-B7B0-E78395DBC508}"/>
    <cellStyle name="20% - Accent3 21 10 4" xfId="11625" xr:uid="{C607F10D-E1A5-4927-A901-9579BDDF5062}"/>
    <cellStyle name="20% - Accent3 21 10 4 2" xfId="11626" xr:uid="{7F3BC172-B28E-4DA7-A063-C2B7A560E960}"/>
    <cellStyle name="20% - Accent3 21 10 5" xfId="11627" xr:uid="{86D98997-3909-4E37-A283-96CD83AE33EB}"/>
    <cellStyle name="20% - Accent3 21 11" xfId="11628" xr:uid="{8086B0BF-D1AC-431E-A3A4-8A58660FED51}"/>
    <cellStyle name="20% - Accent3 21 11 2" xfId="11629" xr:uid="{27128494-33E1-4F6E-A22F-611596E10F03}"/>
    <cellStyle name="20% - Accent3 21 11 2 2" xfId="11630" xr:uid="{EF0C5429-2355-44E9-819E-1006EB904FFA}"/>
    <cellStyle name="20% - Accent3 21 11 2 2 2" xfId="11631" xr:uid="{0062C48A-738B-43FF-A567-D54647225E7C}"/>
    <cellStyle name="20% - Accent3 21 11 2 3" xfId="11632" xr:uid="{FEAC27BA-5BC7-439D-BADB-DD0329B081DB}"/>
    <cellStyle name="20% - Accent3 21 11 3" xfId="11633" xr:uid="{DE0294E1-0D85-4357-BDCD-9E51580CF29E}"/>
    <cellStyle name="20% - Accent3 21 11 3 2" xfId="11634" xr:uid="{CDD7D569-8532-4ADB-ACEE-036FF82895B8}"/>
    <cellStyle name="20% - Accent3 21 11 4" xfId="11635" xr:uid="{25128BC9-EF84-446D-9A8C-7C136EFE3020}"/>
    <cellStyle name="20% - Accent3 21 11 4 2" xfId="11636" xr:uid="{960DB99F-1FB1-4139-A4D5-5DF807A25231}"/>
    <cellStyle name="20% - Accent3 21 11 5" xfId="11637" xr:uid="{B13477BB-68A0-4058-A30B-F47F82F9BF0B}"/>
    <cellStyle name="20% - Accent3 21 12" xfId="11638" xr:uid="{4E3EE3AE-9E37-431C-935A-04ABA8BD33EC}"/>
    <cellStyle name="20% - Accent3 21 12 2" xfId="11639" xr:uid="{B8BA73DD-6C6E-472B-8F4C-FF01DE8D46D9}"/>
    <cellStyle name="20% - Accent3 21 12 2 2" xfId="11640" xr:uid="{24CBDFC3-9DF0-481E-B457-72F1D7514ABC}"/>
    <cellStyle name="20% - Accent3 21 12 2 2 2" xfId="11641" xr:uid="{66754D76-33D5-4407-95AA-216CD21EF8B1}"/>
    <cellStyle name="20% - Accent3 21 12 2 3" xfId="11642" xr:uid="{5878C02E-30E5-4920-B70F-CDA9D9514640}"/>
    <cellStyle name="20% - Accent3 21 12 3" xfId="11643" xr:uid="{E12A07F4-3C98-4D0E-961F-059677031A9F}"/>
    <cellStyle name="20% - Accent3 21 12 3 2" xfId="11644" xr:uid="{93672E02-8F98-4DCE-819B-BF7855809410}"/>
    <cellStyle name="20% - Accent3 21 12 4" xfId="11645" xr:uid="{B96618B5-0CD6-4C92-B54A-49C548B94404}"/>
    <cellStyle name="20% - Accent3 21 12 4 2" xfId="11646" xr:uid="{21E06B76-BE35-4C91-87CA-1F0A907EB8DE}"/>
    <cellStyle name="20% - Accent3 21 12 5" xfId="11647" xr:uid="{87796FB1-1AE5-48EC-95FE-0D6ACE857B0E}"/>
    <cellStyle name="20% - Accent3 21 13" xfId="11648" xr:uid="{27AE33FA-EA4E-44E6-9AE7-B2AFFFDEDA31}"/>
    <cellStyle name="20% - Accent3 21 13 2" xfId="11649" xr:uid="{70693618-FB57-488C-8191-1985F59839AF}"/>
    <cellStyle name="20% - Accent3 21 13 2 2" xfId="11650" xr:uid="{60FB466F-CB67-47CF-ABDD-ACD8E48FAA26}"/>
    <cellStyle name="20% - Accent3 21 13 2 2 2" xfId="11651" xr:uid="{7B816CC8-1920-4C27-8130-62AC94F82745}"/>
    <cellStyle name="20% - Accent3 21 13 2 3" xfId="11652" xr:uid="{9E0F3775-D2FD-4D95-B915-CD60AC008696}"/>
    <cellStyle name="20% - Accent3 21 13 3" xfId="11653" xr:uid="{16EC9429-183B-4612-A292-5C662153D4F3}"/>
    <cellStyle name="20% - Accent3 21 13 3 2" xfId="11654" xr:uid="{0D54362E-528E-4B67-8C6E-70A46E7D5E0D}"/>
    <cellStyle name="20% - Accent3 21 13 4" xfId="11655" xr:uid="{D985B4FD-7E9D-4DF2-BA79-0F21B060673B}"/>
    <cellStyle name="20% - Accent3 21 13 4 2" xfId="11656" xr:uid="{F944F5C6-824C-4A30-A77F-067C83B63411}"/>
    <cellStyle name="20% - Accent3 21 13 5" xfId="11657" xr:uid="{EB2668CF-7895-43CB-A140-306CF37AB440}"/>
    <cellStyle name="20% - Accent3 21 14" xfId="11658" xr:uid="{6B17CCC0-41B6-4F82-B7C4-F66199C7C8F5}"/>
    <cellStyle name="20% - Accent3 21 14 2" xfId="11659" xr:uid="{9C9D4AAF-EFF6-47BE-9A3D-4D64A5F1E357}"/>
    <cellStyle name="20% - Accent3 21 14 2 2" xfId="11660" xr:uid="{F5C3F816-9A63-47F9-93FD-A9FC7D32A614}"/>
    <cellStyle name="20% - Accent3 21 14 2 2 2" xfId="11661" xr:uid="{13B042DE-4476-46C8-B320-E1E9F2E45E8C}"/>
    <cellStyle name="20% - Accent3 21 14 2 3" xfId="11662" xr:uid="{A0C22542-4B8F-457F-8298-E9A3A5A6734E}"/>
    <cellStyle name="20% - Accent3 21 14 3" xfId="11663" xr:uid="{DAA0CFCC-2156-4B20-861B-BA1F45B78F37}"/>
    <cellStyle name="20% - Accent3 21 14 3 2" xfId="11664" xr:uid="{302CD9AA-6870-438F-A535-DE11F7A822A3}"/>
    <cellStyle name="20% - Accent3 21 14 4" xfId="11665" xr:uid="{4225853B-6F50-44C5-BDF6-2CCF62F7CDF3}"/>
    <cellStyle name="20% - Accent3 21 14 4 2" xfId="11666" xr:uid="{6891E47E-59FF-4097-A3E4-8E1D3D2468AE}"/>
    <cellStyle name="20% - Accent3 21 14 5" xfId="11667" xr:uid="{099FDC23-CC3C-4C74-B5E6-FB73CAC3B5D4}"/>
    <cellStyle name="20% - Accent3 21 15" xfId="11668" xr:uid="{AD04327C-FA53-4C11-889D-B87E256F4D48}"/>
    <cellStyle name="20% - Accent3 21 15 2" xfId="11669" xr:uid="{B83FB4DC-86EA-4320-AD58-E6E1A653E0B6}"/>
    <cellStyle name="20% - Accent3 21 15 2 2" xfId="11670" xr:uid="{043A286B-1FBC-4C93-9652-BEA1507AB49A}"/>
    <cellStyle name="20% - Accent3 21 15 2 2 2" xfId="11671" xr:uid="{93F7BBA8-1B5D-45F8-9561-6B15DEC4A1C9}"/>
    <cellStyle name="20% - Accent3 21 15 2 3" xfId="11672" xr:uid="{E3862ECB-078E-41DA-B8EC-37D182AA13A8}"/>
    <cellStyle name="20% - Accent3 21 15 3" xfId="11673" xr:uid="{12CCC48C-0EDC-4765-9072-E6AA3718452A}"/>
    <cellStyle name="20% - Accent3 21 15 3 2" xfId="11674" xr:uid="{BEE5CC90-E8C2-4BAA-B1E2-A5512789548F}"/>
    <cellStyle name="20% - Accent3 21 15 4" xfId="11675" xr:uid="{9EF0E532-4ED6-49A5-A7B3-7C79E33708DB}"/>
    <cellStyle name="20% - Accent3 21 15 4 2" xfId="11676" xr:uid="{0876B058-0737-4B80-98D1-E65A30E995F1}"/>
    <cellStyle name="20% - Accent3 21 15 5" xfId="11677" xr:uid="{80325B72-E8E9-4242-8F9D-0DA82D078C3F}"/>
    <cellStyle name="20% - Accent3 21 16" xfId="11678" xr:uid="{AC1EDB5E-FBD9-46CD-8DBE-0E9B39B63123}"/>
    <cellStyle name="20% - Accent3 21 16 2" xfId="11679" xr:uid="{304B9CFD-6695-43E7-BC30-C8C834FE2CA0}"/>
    <cellStyle name="20% - Accent3 21 16 2 2" xfId="11680" xr:uid="{51C16243-3549-4852-8941-0C58032EBC60}"/>
    <cellStyle name="20% - Accent3 21 16 3" xfId="11681" xr:uid="{F348FC6E-515A-4819-A94A-FEE00BBFFB0C}"/>
    <cellStyle name="20% - Accent3 21 17" xfId="11682" xr:uid="{573FD439-4D72-4929-98B7-11BFCACB8BDD}"/>
    <cellStyle name="20% - Accent3 21 17 2" xfId="11683" xr:uid="{1FDC1EE0-D7C8-4332-96B7-6E7D6D8CBE1F}"/>
    <cellStyle name="20% - Accent3 21 18" xfId="11684" xr:uid="{C0C8A71A-F1BB-4488-BCB3-A8564969E3EF}"/>
    <cellStyle name="20% - Accent3 21 18 2" xfId="11685" xr:uid="{E6678DA8-7A22-4BD8-9C92-156AF544F7A3}"/>
    <cellStyle name="20% - Accent3 21 19" xfId="11686" xr:uid="{ECEA6E0F-B144-43F3-B688-4C87FC82D0F9}"/>
    <cellStyle name="20% - Accent3 21 2" xfId="11687" xr:uid="{8F28FE70-3490-4892-B2D2-313438AC2E32}"/>
    <cellStyle name="20% - Accent3 21 2 2" xfId="11688" xr:uid="{BC6A98E5-6D4D-4663-914E-391D96CCD16E}"/>
    <cellStyle name="20% - Accent3 21 2 2 2" xfId="11689" xr:uid="{7070D727-FD6D-4A60-BD75-051C4358ECE3}"/>
    <cellStyle name="20% - Accent3 21 2 2 2 2" xfId="11690" xr:uid="{EAD504E6-69A8-4659-8905-C2F14BEAD284}"/>
    <cellStyle name="20% - Accent3 21 2 2 3" xfId="11691" xr:uid="{940C6808-3FB7-4C98-B520-F21A9EC9478E}"/>
    <cellStyle name="20% - Accent3 21 2 3" xfId="11692" xr:uid="{1FD3DAF6-C8E2-40ED-AD6E-A93511C4A2D7}"/>
    <cellStyle name="20% - Accent3 21 2 3 2" xfId="11693" xr:uid="{8585123E-34F4-4632-BFBE-BF4E1FF9B443}"/>
    <cellStyle name="20% - Accent3 21 2 4" xfId="11694" xr:uid="{83011A05-FAB5-4D7B-822B-4DD0F015A382}"/>
    <cellStyle name="20% - Accent3 21 2 4 2" xfId="11695" xr:uid="{53E8ADF6-274A-4CFB-95ED-E51814587163}"/>
    <cellStyle name="20% - Accent3 21 2 5" xfId="11696" xr:uid="{57075D5D-E222-4E5A-98B1-FAA00C259102}"/>
    <cellStyle name="20% - Accent3 21 20" xfId="11697" xr:uid="{3CF47CB8-AE4E-4AE3-83CB-9A87D326A9C7}"/>
    <cellStyle name="20% - Accent3 21 21" xfId="11698" xr:uid="{71BFCB4A-2547-412A-8CCE-03CEC2232B1E}"/>
    <cellStyle name="20% - Accent3 21 22" xfId="11699" xr:uid="{8A639AC9-26FB-423A-87B1-3C9DD114FE35}"/>
    <cellStyle name="20% - Accent3 21 23" xfId="11700" xr:uid="{EB1CA345-E7FA-47D7-B071-C6B1E72557DF}"/>
    <cellStyle name="20% - Accent3 21 24" xfId="11701" xr:uid="{83E02B2B-A1ED-448A-86D7-D58141DF465E}"/>
    <cellStyle name="20% - Accent3 21 25" xfId="11702" xr:uid="{812D6399-2666-46F4-A3C6-6C6FE15C74CB}"/>
    <cellStyle name="20% - Accent3 21 26" xfId="11703" xr:uid="{203E9A0A-EAAD-4AA2-A032-35BC4B759CA2}"/>
    <cellStyle name="20% - Accent3 21 27" xfId="11704" xr:uid="{52935598-B575-4506-BE0F-25875717C658}"/>
    <cellStyle name="20% - Accent3 21 28" xfId="11705" xr:uid="{6C045DD8-6978-45B2-8F38-AA69101D4EE2}"/>
    <cellStyle name="20% - Accent3 21 29" xfId="11706" xr:uid="{0A4979B7-28EB-412E-89BE-9873EA6659FE}"/>
    <cellStyle name="20% - Accent3 21 3" xfId="11707" xr:uid="{DE19FCAC-DF67-4C9D-AD6F-CE1B8728FF6C}"/>
    <cellStyle name="20% - Accent3 21 3 2" xfId="11708" xr:uid="{EC500C27-BDCD-4EEA-B4B7-0D738C63543B}"/>
    <cellStyle name="20% - Accent3 21 3 2 2" xfId="11709" xr:uid="{1DE12793-1B02-469D-868B-26BD11DA2992}"/>
    <cellStyle name="20% - Accent3 21 3 2 2 2" xfId="11710" xr:uid="{DBE3BE4A-6589-4734-8DAE-496FCE2556E6}"/>
    <cellStyle name="20% - Accent3 21 3 2 3" xfId="11711" xr:uid="{FC44FA85-1498-407C-843F-8445898B21BA}"/>
    <cellStyle name="20% - Accent3 21 3 3" xfId="11712" xr:uid="{B73DA848-CD57-487E-832F-7A2BCF318961}"/>
    <cellStyle name="20% - Accent3 21 3 3 2" xfId="11713" xr:uid="{8C70B760-DD5A-4C10-8D9A-20ADE65A91E9}"/>
    <cellStyle name="20% - Accent3 21 3 4" xfId="11714" xr:uid="{82A4E9DE-7CD8-4ACA-AA74-6A1BCDD6AD40}"/>
    <cellStyle name="20% - Accent3 21 3 4 2" xfId="11715" xr:uid="{704F3223-B401-4C2D-A7C4-6EBE7147E678}"/>
    <cellStyle name="20% - Accent3 21 3 5" xfId="11716" xr:uid="{A4D5AB0D-C7F4-4005-B5B1-9E325D1B0A67}"/>
    <cellStyle name="20% - Accent3 21 4" xfId="11717" xr:uid="{B79EB8A2-8A9F-4074-BBEC-604AEC14C78D}"/>
    <cellStyle name="20% - Accent3 21 4 2" xfId="11718" xr:uid="{0F708034-DC0D-49E4-B630-C5B431089614}"/>
    <cellStyle name="20% - Accent3 21 4 2 2" xfId="11719" xr:uid="{6D1BEC62-002C-444F-B214-3ECE8E8F72F2}"/>
    <cellStyle name="20% - Accent3 21 4 2 2 2" xfId="11720" xr:uid="{29560D3E-1859-4848-BDFC-9A51185EB21F}"/>
    <cellStyle name="20% - Accent3 21 4 2 3" xfId="11721" xr:uid="{907A73C7-EAE9-4E61-929C-0CAE17597FED}"/>
    <cellStyle name="20% - Accent3 21 4 3" xfId="11722" xr:uid="{F6ACA6BB-EAE7-466C-A0D7-BFF2DA43E9C7}"/>
    <cellStyle name="20% - Accent3 21 4 3 2" xfId="11723" xr:uid="{4BAD6849-413D-4CAB-ABDB-6E7ADB704E25}"/>
    <cellStyle name="20% - Accent3 21 4 4" xfId="11724" xr:uid="{336C4F8E-E2BC-4E36-A651-7706667132AD}"/>
    <cellStyle name="20% - Accent3 21 4 4 2" xfId="11725" xr:uid="{63AA8174-A41E-4DF2-B4AA-B94BE80E54D5}"/>
    <cellStyle name="20% - Accent3 21 4 5" xfId="11726" xr:uid="{02B7F0D5-DE44-4113-A84C-4BF6ECF37EF6}"/>
    <cellStyle name="20% - Accent3 21 5" xfId="11727" xr:uid="{4FF6F1FA-E8EB-4665-BC3D-69486EAB9701}"/>
    <cellStyle name="20% - Accent3 21 5 2" xfId="11728" xr:uid="{AC83DE78-6679-44EB-9515-AAE982BF65B1}"/>
    <cellStyle name="20% - Accent3 21 5 2 2" xfId="11729" xr:uid="{B2A1B1C3-F452-4592-9FD5-879A9EDC63F7}"/>
    <cellStyle name="20% - Accent3 21 5 2 2 2" xfId="11730" xr:uid="{0F8F55BB-3194-400A-BAB2-5DE4446AEB83}"/>
    <cellStyle name="20% - Accent3 21 5 2 3" xfId="11731" xr:uid="{0A0F23D1-425C-4BDC-9686-7F0055C01EC6}"/>
    <cellStyle name="20% - Accent3 21 5 3" xfId="11732" xr:uid="{1AE965F9-9D76-441D-9E1C-C5FA403D8FEA}"/>
    <cellStyle name="20% - Accent3 21 5 3 2" xfId="11733" xr:uid="{0FFC6A25-3EC1-41CB-84E8-25B19D939CEB}"/>
    <cellStyle name="20% - Accent3 21 5 4" xfId="11734" xr:uid="{A9ED3CD6-A184-4CDA-9453-DCD501A741FA}"/>
    <cellStyle name="20% - Accent3 21 5 4 2" xfId="11735" xr:uid="{763E7795-4EF0-4ACE-BB98-8E739A062E62}"/>
    <cellStyle name="20% - Accent3 21 5 5" xfId="11736" xr:uid="{4D86B9DB-DBB2-469B-84FF-67D3D5D3FC05}"/>
    <cellStyle name="20% - Accent3 21 6" xfId="11737" xr:uid="{CD08D0BE-5B8E-49DA-9522-16322D6E3C5F}"/>
    <cellStyle name="20% - Accent3 21 6 2" xfId="11738" xr:uid="{1807D1CD-4623-4F02-8ACC-580F7E26C486}"/>
    <cellStyle name="20% - Accent3 21 6 2 2" xfId="11739" xr:uid="{FBEC2E80-5AA0-4E3E-B976-C0D93CCB8467}"/>
    <cellStyle name="20% - Accent3 21 6 2 2 2" xfId="11740" xr:uid="{4063452B-CF8A-4F8C-916D-2EB9BCBBB76F}"/>
    <cellStyle name="20% - Accent3 21 6 2 3" xfId="11741" xr:uid="{1C35D473-5E6B-469D-B64B-DE7ED3DF8021}"/>
    <cellStyle name="20% - Accent3 21 6 3" xfId="11742" xr:uid="{05134C41-03A9-413F-B446-C2835372335B}"/>
    <cellStyle name="20% - Accent3 21 6 3 2" xfId="11743" xr:uid="{4C55982D-D7ED-4FFF-A1B3-8CB78F558E60}"/>
    <cellStyle name="20% - Accent3 21 6 4" xfId="11744" xr:uid="{3D1F46F4-0B79-420A-8D40-021DA8763D42}"/>
    <cellStyle name="20% - Accent3 21 6 4 2" xfId="11745" xr:uid="{6EBAE748-98BC-4CF5-8354-DB76F24DEC6D}"/>
    <cellStyle name="20% - Accent3 21 6 5" xfId="11746" xr:uid="{16E8D20E-631C-47C7-937E-52891A11B6B8}"/>
    <cellStyle name="20% - Accent3 21 7" xfId="11747" xr:uid="{F6CA5652-7F5D-4191-A391-5B831F7E5293}"/>
    <cellStyle name="20% - Accent3 21 7 2" xfId="11748" xr:uid="{C6DCAF6A-152E-4151-AA52-CF336FE3E0BE}"/>
    <cellStyle name="20% - Accent3 21 7 2 2" xfId="11749" xr:uid="{74476D14-3D17-4BBA-A2AF-2132F6612DD3}"/>
    <cellStyle name="20% - Accent3 21 7 2 2 2" xfId="11750" xr:uid="{60466F52-306E-4A44-8FD4-A7AFF19A66CF}"/>
    <cellStyle name="20% - Accent3 21 7 2 3" xfId="11751" xr:uid="{D7DC64CB-D987-4468-AFC9-1F2742281032}"/>
    <cellStyle name="20% - Accent3 21 7 3" xfId="11752" xr:uid="{A85C36B2-D1A3-4734-9E2D-A1CA22C3BD40}"/>
    <cellStyle name="20% - Accent3 21 7 3 2" xfId="11753" xr:uid="{56BAD5E5-C86F-4BF5-8699-FEB20DF41918}"/>
    <cellStyle name="20% - Accent3 21 7 4" xfId="11754" xr:uid="{8C4F22B2-A643-4846-9297-7E641D9F17B1}"/>
    <cellStyle name="20% - Accent3 21 7 4 2" xfId="11755" xr:uid="{27EF6DBF-BF86-4326-9ADF-F0A25C86A292}"/>
    <cellStyle name="20% - Accent3 21 7 5" xfId="11756" xr:uid="{1DF4C185-FFAA-46E3-9F6F-9916D199D954}"/>
    <cellStyle name="20% - Accent3 21 8" xfId="11757" xr:uid="{9DE89AD5-1133-4803-8672-CB04D172EB62}"/>
    <cellStyle name="20% - Accent3 21 8 2" xfId="11758" xr:uid="{F5050C43-3E0B-47D0-AFD4-A24D9BAB1638}"/>
    <cellStyle name="20% - Accent3 21 8 2 2" xfId="11759" xr:uid="{AE0EB752-15DE-4185-8F4D-0B9ADF5B8488}"/>
    <cellStyle name="20% - Accent3 21 8 2 2 2" xfId="11760" xr:uid="{0A71E788-4FCA-4D5D-8D17-84A1A5A3F412}"/>
    <cellStyle name="20% - Accent3 21 8 2 3" xfId="11761" xr:uid="{C7F6032E-9758-4AEC-B686-50A390EAF568}"/>
    <cellStyle name="20% - Accent3 21 8 3" xfId="11762" xr:uid="{B74F25F7-DCB1-4E6F-8D74-103657EF3EB7}"/>
    <cellStyle name="20% - Accent3 21 8 3 2" xfId="11763" xr:uid="{24BE2C55-0E52-48ED-AA19-86FE56645308}"/>
    <cellStyle name="20% - Accent3 21 8 4" xfId="11764" xr:uid="{1D1F7068-888A-4AD7-A99D-15D5C729FEA5}"/>
    <cellStyle name="20% - Accent3 21 8 4 2" xfId="11765" xr:uid="{4AC384C9-5A83-419E-B582-D460D02B1508}"/>
    <cellStyle name="20% - Accent3 21 8 5" xfId="11766" xr:uid="{6D109F67-A15E-47FC-A5B9-28EC3597E6DC}"/>
    <cellStyle name="20% - Accent3 21 9" xfId="11767" xr:uid="{9A653643-DEA0-4EF4-94B9-6E60FDD0CE89}"/>
    <cellStyle name="20% - Accent3 21 9 2" xfId="11768" xr:uid="{2239B2BB-756B-4313-A927-C59D67ADF984}"/>
    <cellStyle name="20% - Accent3 21 9 2 2" xfId="11769" xr:uid="{F598ACEF-58ED-4A60-8CE8-439EB4CD9E51}"/>
    <cellStyle name="20% - Accent3 21 9 2 2 2" xfId="11770" xr:uid="{1F0AF302-867E-482D-94BA-F7F3CC4A3449}"/>
    <cellStyle name="20% - Accent3 21 9 2 3" xfId="11771" xr:uid="{FDD26EF1-6FE0-44EA-8A28-FE62D153DF00}"/>
    <cellStyle name="20% - Accent3 21 9 3" xfId="11772" xr:uid="{674BC6E1-0E6E-4A28-9F98-FB73F0AD80BF}"/>
    <cellStyle name="20% - Accent3 21 9 3 2" xfId="11773" xr:uid="{BA794077-0D6D-4072-BA96-5D87CFBB6D4C}"/>
    <cellStyle name="20% - Accent3 21 9 4" xfId="11774" xr:uid="{9DE6DF91-3A28-4A7B-879A-B383592AB776}"/>
    <cellStyle name="20% - Accent3 21 9 4 2" xfId="11775" xr:uid="{9659D60A-7A88-4EDC-8775-62AF6D6090B4}"/>
    <cellStyle name="20% - Accent3 21 9 5" xfId="11776" xr:uid="{EE794B1B-F428-46F6-85F8-C0D493764D40}"/>
    <cellStyle name="20% - Accent3 22" xfId="11777" xr:uid="{3D4619A6-1551-423A-B28A-59EC09822A7A}"/>
    <cellStyle name="20% - Accent3 22 10" xfId="11778" xr:uid="{D95489B6-FD7A-4B60-9AD0-5C8BA76A2AC2}"/>
    <cellStyle name="20% - Accent3 22 10 2" xfId="11779" xr:uid="{EAA15A60-49D1-427A-9885-FC1B25B1209D}"/>
    <cellStyle name="20% - Accent3 22 10 2 2" xfId="11780" xr:uid="{CDE9B760-A554-4932-9EA0-38B2DAB73358}"/>
    <cellStyle name="20% - Accent3 22 10 2 2 2" xfId="11781" xr:uid="{04CD881D-B268-4E01-A18D-094C04EF7B7F}"/>
    <cellStyle name="20% - Accent3 22 10 2 3" xfId="11782" xr:uid="{E06D56A7-562B-468F-A9CE-45336E95B21C}"/>
    <cellStyle name="20% - Accent3 22 10 3" xfId="11783" xr:uid="{98CDAD63-0C66-47A5-9B27-8FC03B79CB57}"/>
    <cellStyle name="20% - Accent3 22 10 3 2" xfId="11784" xr:uid="{0D993731-3926-47BE-B1B1-740100E23545}"/>
    <cellStyle name="20% - Accent3 22 10 4" xfId="11785" xr:uid="{D0D9D12D-D3C1-4DF6-AB91-71FCF26ED8F9}"/>
    <cellStyle name="20% - Accent3 22 10 4 2" xfId="11786" xr:uid="{D242ECF9-B438-491A-949B-53D7F03DE86F}"/>
    <cellStyle name="20% - Accent3 22 10 5" xfId="11787" xr:uid="{8CD780DD-9EA7-42E6-8765-F55942A54807}"/>
    <cellStyle name="20% - Accent3 22 11" xfId="11788" xr:uid="{E3F6397E-A4A7-4F12-93AD-50CB591A5C9D}"/>
    <cellStyle name="20% - Accent3 22 11 2" xfId="11789" xr:uid="{1439D5F2-F7DA-4E0F-A047-FAE8864F7FB8}"/>
    <cellStyle name="20% - Accent3 22 11 2 2" xfId="11790" xr:uid="{F3EA0D3A-2EB2-43E6-A036-73956D592AE8}"/>
    <cellStyle name="20% - Accent3 22 11 2 2 2" xfId="11791" xr:uid="{B7F98DB1-A286-4FA8-886A-B35202D4161F}"/>
    <cellStyle name="20% - Accent3 22 11 2 3" xfId="11792" xr:uid="{FF074EAF-8465-4567-9CEA-0E8795D7F3AE}"/>
    <cellStyle name="20% - Accent3 22 11 3" xfId="11793" xr:uid="{732DC028-0B10-44CF-A5A3-24119C11B1D0}"/>
    <cellStyle name="20% - Accent3 22 11 3 2" xfId="11794" xr:uid="{A20ED8E8-7F3C-45A0-A63E-B99BF38D65F7}"/>
    <cellStyle name="20% - Accent3 22 11 4" xfId="11795" xr:uid="{2D22CA74-B857-4261-A3D0-605FED78C5DE}"/>
    <cellStyle name="20% - Accent3 22 11 4 2" xfId="11796" xr:uid="{E7A0AE48-F823-4626-B9B2-2767759EFF55}"/>
    <cellStyle name="20% - Accent3 22 11 5" xfId="11797" xr:uid="{5DAD66AC-8C64-4AE6-98B2-D223E6808870}"/>
    <cellStyle name="20% - Accent3 22 12" xfId="11798" xr:uid="{1EFAB695-69DD-4DF0-ADF3-7E1C1F557DAC}"/>
    <cellStyle name="20% - Accent3 22 12 2" xfId="11799" xr:uid="{A80DD9C0-8EA7-48B1-8C80-4B2BBF517303}"/>
    <cellStyle name="20% - Accent3 22 12 2 2" xfId="11800" xr:uid="{614221CC-53E8-4B7A-94E9-066C09AA29CC}"/>
    <cellStyle name="20% - Accent3 22 12 2 2 2" xfId="11801" xr:uid="{DA2FF016-EC8E-4F1B-953B-EA66D9E4117D}"/>
    <cellStyle name="20% - Accent3 22 12 2 3" xfId="11802" xr:uid="{ACAC7A8B-BDD5-44C0-B989-BC40CA13075F}"/>
    <cellStyle name="20% - Accent3 22 12 3" xfId="11803" xr:uid="{0F000C0C-F0BC-457E-9B1D-39270DB9B6AB}"/>
    <cellStyle name="20% - Accent3 22 12 3 2" xfId="11804" xr:uid="{628FB2DA-148F-4EEE-9467-8CBD1A680D13}"/>
    <cellStyle name="20% - Accent3 22 12 4" xfId="11805" xr:uid="{CFE74152-C98D-40CC-BD66-6542526DC4AA}"/>
    <cellStyle name="20% - Accent3 22 12 4 2" xfId="11806" xr:uid="{394CF9E7-079E-4FF8-8A9B-CE8EE3A71C60}"/>
    <cellStyle name="20% - Accent3 22 12 5" xfId="11807" xr:uid="{B700221E-266F-4EA1-BCFA-B865018CAF94}"/>
    <cellStyle name="20% - Accent3 22 13" xfId="11808" xr:uid="{F040D07F-B1B5-436F-AD99-11894DBC0AF4}"/>
    <cellStyle name="20% - Accent3 22 13 2" xfId="11809" xr:uid="{E5A929CC-E299-4363-8AF0-1491790649D3}"/>
    <cellStyle name="20% - Accent3 22 13 2 2" xfId="11810" xr:uid="{05C8122E-4970-4724-8538-8899A0BD40EC}"/>
    <cellStyle name="20% - Accent3 22 13 2 2 2" xfId="11811" xr:uid="{62365977-9282-452F-AD06-22B5043B7488}"/>
    <cellStyle name="20% - Accent3 22 13 2 3" xfId="11812" xr:uid="{BFD21A7D-A540-47D3-A036-A7354D3E3249}"/>
    <cellStyle name="20% - Accent3 22 13 3" xfId="11813" xr:uid="{4CF6ED67-4584-48AC-B982-A83C102B1B83}"/>
    <cellStyle name="20% - Accent3 22 13 3 2" xfId="11814" xr:uid="{95BB2483-92C6-4E28-844E-AB7FC2EBF3F5}"/>
    <cellStyle name="20% - Accent3 22 13 4" xfId="11815" xr:uid="{89FD621D-50B1-4013-A692-2FA82221A59F}"/>
    <cellStyle name="20% - Accent3 22 13 4 2" xfId="11816" xr:uid="{B6A21956-9AA8-4937-AA31-A98C54C3BC77}"/>
    <cellStyle name="20% - Accent3 22 13 5" xfId="11817" xr:uid="{71429F5A-9667-496C-AF38-3DC9239E1989}"/>
    <cellStyle name="20% - Accent3 22 14" xfId="11818" xr:uid="{8C6598B4-D05F-47B8-9A86-2862E1FDAFD9}"/>
    <cellStyle name="20% - Accent3 22 14 2" xfId="11819" xr:uid="{832E5887-E08A-4461-893A-328AE82F0E2D}"/>
    <cellStyle name="20% - Accent3 22 14 2 2" xfId="11820" xr:uid="{74B9DDA4-8BAD-4A10-8601-EDC43D6A80E2}"/>
    <cellStyle name="20% - Accent3 22 14 2 2 2" xfId="11821" xr:uid="{A03F6136-82D3-42CB-9046-3D4760ECBF20}"/>
    <cellStyle name="20% - Accent3 22 14 2 3" xfId="11822" xr:uid="{BDF90494-498E-4C7F-8B8C-439071FC996F}"/>
    <cellStyle name="20% - Accent3 22 14 3" xfId="11823" xr:uid="{8B38F9D8-F516-469C-8435-71B1972468EF}"/>
    <cellStyle name="20% - Accent3 22 14 3 2" xfId="11824" xr:uid="{A6F3E749-26D4-4326-923E-37D88BA002D8}"/>
    <cellStyle name="20% - Accent3 22 14 4" xfId="11825" xr:uid="{E4D9E15C-ADEA-46C7-AE80-6ADDBDC51DF5}"/>
    <cellStyle name="20% - Accent3 22 14 4 2" xfId="11826" xr:uid="{489E8D01-7743-4589-A46A-7EAB0EF66BEE}"/>
    <cellStyle name="20% - Accent3 22 14 5" xfId="11827" xr:uid="{8B166A9C-A5EF-4EEF-A9BA-1DE42EB94510}"/>
    <cellStyle name="20% - Accent3 22 15" xfId="11828" xr:uid="{896B98B5-C8D1-40B8-B4AC-58B533A8F647}"/>
    <cellStyle name="20% - Accent3 22 15 2" xfId="11829" xr:uid="{4246A8DC-CEA4-4B6F-BDC7-0DCF89C95BF8}"/>
    <cellStyle name="20% - Accent3 22 15 2 2" xfId="11830" xr:uid="{50015F2E-1A50-465E-90BF-8C784D1674B1}"/>
    <cellStyle name="20% - Accent3 22 15 2 2 2" xfId="11831" xr:uid="{16BAF443-B3EB-4CB5-B062-96DCCB60FB94}"/>
    <cellStyle name="20% - Accent3 22 15 2 3" xfId="11832" xr:uid="{6D0D3DAB-58A5-49C4-8637-F71C581B07A4}"/>
    <cellStyle name="20% - Accent3 22 15 3" xfId="11833" xr:uid="{2099EF09-F571-4F43-B056-ADA13379833B}"/>
    <cellStyle name="20% - Accent3 22 15 3 2" xfId="11834" xr:uid="{FF0FD3E8-F617-41B2-AEEC-C3B753DA8398}"/>
    <cellStyle name="20% - Accent3 22 15 4" xfId="11835" xr:uid="{23593B2B-3884-4EA5-9F00-A1E259B6C548}"/>
    <cellStyle name="20% - Accent3 22 15 4 2" xfId="11836" xr:uid="{1D13CF28-1FE1-466F-BDB8-BDFCC568E00C}"/>
    <cellStyle name="20% - Accent3 22 15 5" xfId="11837" xr:uid="{09105631-CE21-4EF5-B88A-C3B315E0D24B}"/>
    <cellStyle name="20% - Accent3 22 16" xfId="11838" xr:uid="{6E04E7D5-B351-4E73-B2DE-39FC0F76A2AB}"/>
    <cellStyle name="20% - Accent3 22 16 2" xfId="11839" xr:uid="{94063C5F-FC0F-413D-8D2C-CDB887109143}"/>
    <cellStyle name="20% - Accent3 22 16 2 2" xfId="11840" xr:uid="{2E30A12A-6397-4E4A-9598-D2DC13466FBE}"/>
    <cellStyle name="20% - Accent3 22 16 3" xfId="11841" xr:uid="{C53E789E-E709-4E86-A567-4E5A3FA9C569}"/>
    <cellStyle name="20% - Accent3 22 17" xfId="11842" xr:uid="{F63A9F68-0DBD-4C8F-B350-00CBA5B23557}"/>
    <cellStyle name="20% - Accent3 22 17 2" xfId="11843" xr:uid="{149AD5C8-2612-494A-976A-DD8B45AD4079}"/>
    <cellStyle name="20% - Accent3 22 18" xfId="11844" xr:uid="{72C3BF3D-5D50-402A-9E99-5F0DC5838ED4}"/>
    <cellStyle name="20% - Accent3 22 18 2" xfId="11845" xr:uid="{32DD123E-EDA2-45B3-A60E-055E3320BDF0}"/>
    <cellStyle name="20% - Accent3 22 19" xfId="11846" xr:uid="{29968BEA-3D3C-4AC6-BD63-54DB3D9EE480}"/>
    <cellStyle name="20% - Accent3 22 2" xfId="11847" xr:uid="{9DEC7DAB-1922-4E70-906E-D96BE5E0657C}"/>
    <cellStyle name="20% - Accent3 22 2 2" xfId="11848" xr:uid="{CAE3A03C-5511-4BBB-A20B-10BE0E84388D}"/>
    <cellStyle name="20% - Accent3 22 2 2 2" xfId="11849" xr:uid="{CF8BA719-BD86-4FCE-BAD7-F2A181303337}"/>
    <cellStyle name="20% - Accent3 22 2 2 2 2" xfId="11850" xr:uid="{CAD2810E-B926-481E-8445-189F903ACDE6}"/>
    <cellStyle name="20% - Accent3 22 2 2 3" xfId="11851" xr:uid="{D6DFF4D1-CABA-42E8-A7C0-BD1F4A40C763}"/>
    <cellStyle name="20% - Accent3 22 2 3" xfId="11852" xr:uid="{A74A8B9F-0309-40E2-9084-08822EBB4CF2}"/>
    <cellStyle name="20% - Accent3 22 2 3 2" xfId="11853" xr:uid="{6A3651C2-7028-425D-8485-7ADA6B5317A0}"/>
    <cellStyle name="20% - Accent3 22 2 4" xfId="11854" xr:uid="{EAAF3E39-EA0D-4453-A2BF-7A1BE88F2F82}"/>
    <cellStyle name="20% - Accent3 22 2 4 2" xfId="11855" xr:uid="{42F28024-E3F2-4D93-AE99-2DBBA9B6CD75}"/>
    <cellStyle name="20% - Accent3 22 2 5" xfId="11856" xr:uid="{169FE21D-5998-4D9A-A827-E5B040532514}"/>
    <cellStyle name="20% - Accent3 22 20" xfId="11857" xr:uid="{1C783BAD-AB56-437D-AD8D-47622330F893}"/>
    <cellStyle name="20% - Accent3 22 21" xfId="11858" xr:uid="{13413089-264C-4F7F-99DA-49F5B20AA96D}"/>
    <cellStyle name="20% - Accent3 22 22" xfId="11859" xr:uid="{460A3C55-48B5-4723-97CE-45C1D6379442}"/>
    <cellStyle name="20% - Accent3 22 23" xfId="11860" xr:uid="{170FFD2E-B6B4-4209-83CF-19F0ABC88001}"/>
    <cellStyle name="20% - Accent3 22 24" xfId="11861" xr:uid="{7588F029-567B-4B44-8289-9EEF03AB5DAC}"/>
    <cellStyle name="20% - Accent3 22 25" xfId="11862" xr:uid="{E15003DF-4AF8-4098-BE4E-46572DC7D49B}"/>
    <cellStyle name="20% - Accent3 22 26" xfId="11863" xr:uid="{83EEA931-514F-493D-AA43-AAC8E3B6894F}"/>
    <cellStyle name="20% - Accent3 22 27" xfId="11864" xr:uid="{C19B8437-5368-4DFB-9326-3B8E89B3DEAA}"/>
    <cellStyle name="20% - Accent3 22 28" xfId="11865" xr:uid="{FD7F4A10-DDDA-4F54-8F4B-705CF2AA15E6}"/>
    <cellStyle name="20% - Accent3 22 29" xfId="11866" xr:uid="{D61F39EB-4841-4932-887D-433A261F27F3}"/>
    <cellStyle name="20% - Accent3 22 3" xfId="11867" xr:uid="{2D345215-15BF-4B59-90E7-795BB2C26AF8}"/>
    <cellStyle name="20% - Accent3 22 3 2" xfId="11868" xr:uid="{2BFFF942-6707-471F-9678-E3C741E6D269}"/>
    <cellStyle name="20% - Accent3 22 3 2 2" xfId="11869" xr:uid="{F9972D72-D69C-46C0-BC14-883DFDDF6CF1}"/>
    <cellStyle name="20% - Accent3 22 3 2 2 2" xfId="11870" xr:uid="{54534810-0515-4AFE-84E5-B8EDB33B0DCE}"/>
    <cellStyle name="20% - Accent3 22 3 2 3" xfId="11871" xr:uid="{C103720D-9686-4162-ACB2-1B0995AE27ED}"/>
    <cellStyle name="20% - Accent3 22 3 3" xfId="11872" xr:uid="{04C51C70-7C6A-417F-ABBD-6E064EDEC61F}"/>
    <cellStyle name="20% - Accent3 22 3 3 2" xfId="11873" xr:uid="{C98EE4EE-53CA-48F9-8CD4-4D87032190F0}"/>
    <cellStyle name="20% - Accent3 22 3 4" xfId="11874" xr:uid="{AD4BBCA2-AD8F-467A-B4B1-D92A3401552F}"/>
    <cellStyle name="20% - Accent3 22 3 4 2" xfId="11875" xr:uid="{AB654B3A-615C-403B-BE98-751C2FFB6852}"/>
    <cellStyle name="20% - Accent3 22 3 5" xfId="11876" xr:uid="{A1EEBDF9-D862-40B2-85A8-08E7A23F9101}"/>
    <cellStyle name="20% - Accent3 22 4" xfId="11877" xr:uid="{944AF5C8-BC91-48EF-8121-D1326523EE48}"/>
    <cellStyle name="20% - Accent3 22 4 2" xfId="11878" xr:uid="{77D49D6B-AFC4-48FB-A284-B5339C68F809}"/>
    <cellStyle name="20% - Accent3 22 4 2 2" xfId="11879" xr:uid="{D6960434-0E9F-4BDD-B440-EE33B3B211FB}"/>
    <cellStyle name="20% - Accent3 22 4 2 2 2" xfId="11880" xr:uid="{CE81236F-DA9D-43CE-9635-A60D888D0033}"/>
    <cellStyle name="20% - Accent3 22 4 2 3" xfId="11881" xr:uid="{C4728EEB-96FE-4963-AF1A-ACCBD537D1C1}"/>
    <cellStyle name="20% - Accent3 22 4 3" xfId="11882" xr:uid="{C89B2D6B-451F-4365-B034-359646E91B39}"/>
    <cellStyle name="20% - Accent3 22 4 3 2" xfId="11883" xr:uid="{D5DB095B-1E0B-42B9-ACF4-15EF700C4CEF}"/>
    <cellStyle name="20% - Accent3 22 4 4" xfId="11884" xr:uid="{CB164608-4E37-4042-AA16-CF3CBC8D4754}"/>
    <cellStyle name="20% - Accent3 22 4 4 2" xfId="11885" xr:uid="{47D2A1E8-FFCC-492C-9629-68C73654D225}"/>
    <cellStyle name="20% - Accent3 22 4 5" xfId="11886" xr:uid="{842A783C-91D6-457A-BCFB-B74260A2C708}"/>
    <cellStyle name="20% - Accent3 22 5" xfId="11887" xr:uid="{DBDEE167-E890-4461-83BF-8C420CB504B0}"/>
    <cellStyle name="20% - Accent3 22 5 2" xfId="11888" xr:uid="{342F18E8-3E83-4A9A-9C16-471971C33BCC}"/>
    <cellStyle name="20% - Accent3 22 5 2 2" xfId="11889" xr:uid="{07F83C8E-DF35-4E5E-B868-B58C1AAAA8C1}"/>
    <cellStyle name="20% - Accent3 22 5 2 2 2" xfId="11890" xr:uid="{7BF47E6C-C0A4-4B9E-9F23-414AA83DE3A8}"/>
    <cellStyle name="20% - Accent3 22 5 2 3" xfId="11891" xr:uid="{66D5DAB6-1F93-432E-B85B-E3F02C1DCA93}"/>
    <cellStyle name="20% - Accent3 22 5 3" xfId="11892" xr:uid="{86E34AC1-A6A6-40B1-A6AF-F28E2403B029}"/>
    <cellStyle name="20% - Accent3 22 5 3 2" xfId="11893" xr:uid="{2C5A2540-9531-42B6-892E-9E91C4E901CF}"/>
    <cellStyle name="20% - Accent3 22 5 4" xfId="11894" xr:uid="{EAC9536B-D1F3-4DBC-9C70-7B2076879D3F}"/>
    <cellStyle name="20% - Accent3 22 5 4 2" xfId="11895" xr:uid="{F073444F-66FA-4C7B-AFDE-7AF80DFEDDCA}"/>
    <cellStyle name="20% - Accent3 22 5 5" xfId="11896" xr:uid="{04BEEEC5-5AC9-4EF6-AD68-49B9A88FAD66}"/>
    <cellStyle name="20% - Accent3 22 6" xfId="11897" xr:uid="{FA74D79C-7E32-44C0-9A94-17C708DD2AAE}"/>
    <cellStyle name="20% - Accent3 22 6 2" xfId="11898" xr:uid="{5E0B8031-2385-4ECE-93BA-4D73C7F8D782}"/>
    <cellStyle name="20% - Accent3 22 6 2 2" xfId="11899" xr:uid="{1F8C2053-9B05-47C0-A751-90781656C7F4}"/>
    <cellStyle name="20% - Accent3 22 6 2 2 2" xfId="11900" xr:uid="{8CDE5F84-B94D-41F0-BC32-F79C1F90A581}"/>
    <cellStyle name="20% - Accent3 22 6 2 3" xfId="11901" xr:uid="{0B446803-8B91-4DD7-946C-F4C995EFA903}"/>
    <cellStyle name="20% - Accent3 22 6 3" xfId="11902" xr:uid="{551F0646-DAE5-4650-A17B-E4D10DF1DFE0}"/>
    <cellStyle name="20% - Accent3 22 6 3 2" xfId="11903" xr:uid="{63A7211D-B111-4344-9404-EC71761A5D34}"/>
    <cellStyle name="20% - Accent3 22 6 4" xfId="11904" xr:uid="{CBB52A80-E0CB-4189-B769-0D96CAE00CA3}"/>
    <cellStyle name="20% - Accent3 22 6 4 2" xfId="11905" xr:uid="{FE563B49-58D9-4926-9800-E0650F423F88}"/>
    <cellStyle name="20% - Accent3 22 6 5" xfId="11906" xr:uid="{2D33F8A0-BFB7-4AF8-8A5A-5A30CC5EA963}"/>
    <cellStyle name="20% - Accent3 22 7" xfId="11907" xr:uid="{C9768FDF-9718-4099-B850-EE49AA176913}"/>
    <cellStyle name="20% - Accent3 22 7 2" xfId="11908" xr:uid="{D5F9F41E-C924-4602-A80C-9E1580477673}"/>
    <cellStyle name="20% - Accent3 22 7 2 2" xfId="11909" xr:uid="{0A4F91BD-503D-4B19-AB62-C77E92170A35}"/>
    <cellStyle name="20% - Accent3 22 7 2 2 2" xfId="11910" xr:uid="{26C4B341-D492-47D6-BC9D-065C01A173D7}"/>
    <cellStyle name="20% - Accent3 22 7 2 3" xfId="11911" xr:uid="{F614B118-8E8F-43E6-BAAE-AC7B4BCF45FE}"/>
    <cellStyle name="20% - Accent3 22 7 3" xfId="11912" xr:uid="{56190B9F-9838-453E-A6AB-5E89447E0A22}"/>
    <cellStyle name="20% - Accent3 22 7 3 2" xfId="11913" xr:uid="{95B35B2B-D9BB-444A-8754-6E4F8AD1D46B}"/>
    <cellStyle name="20% - Accent3 22 7 4" xfId="11914" xr:uid="{717E1A09-D78B-46D6-82EB-955B97805133}"/>
    <cellStyle name="20% - Accent3 22 7 4 2" xfId="11915" xr:uid="{80613B09-77E4-4979-98EF-F1ADD85522F2}"/>
    <cellStyle name="20% - Accent3 22 7 5" xfId="11916" xr:uid="{843A01F6-FE73-4FB0-81F8-E25B438563A1}"/>
    <cellStyle name="20% - Accent3 22 8" xfId="11917" xr:uid="{7FEC1262-131B-43A3-8495-5406D1BF3709}"/>
    <cellStyle name="20% - Accent3 22 8 2" xfId="11918" xr:uid="{D08977BA-7F3B-4596-A004-496116511E4F}"/>
    <cellStyle name="20% - Accent3 22 8 2 2" xfId="11919" xr:uid="{C541CFD9-57E0-4167-8EFE-0056A8A8F873}"/>
    <cellStyle name="20% - Accent3 22 8 2 2 2" xfId="11920" xr:uid="{FE0F897C-FBDD-459E-ACEE-C71706388C34}"/>
    <cellStyle name="20% - Accent3 22 8 2 3" xfId="11921" xr:uid="{C913DF95-EDB5-473B-86A5-8BFE9A43E680}"/>
    <cellStyle name="20% - Accent3 22 8 3" xfId="11922" xr:uid="{F8015032-0FD9-428E-AF02-8AFD9F03E5D3}"/>
    <cellStyle name="20% - Accent3 22 8 3 2" xfId="11923" xr:uid="{C777827D-2B98-44E3-BD19-DAC1F8592E7E}"/>
    <cellStyle name="20% - Accent3 22 8 4" xfId="11924" xr:uid="{27BFF581-32F0-41BB-A1D2-CC51FBFCC318}"/>
    <cellStyle name="20% - Accent3 22 8 4 2" xfId="11925" xr:uid="{CF34757D-16C7-43D6-8876-E892D97FF571}"/>
    <cellStyle name="20% - Accent3 22 8 5" xfId="11926" xr:uid="{A1286864-6D38-4935-9769-9D646A1EDA47}"/>
    <cellStyle name="20% - Accent3 22 9" xfId="11927" xr:uid="{F1A9571A-E383-4022-90C1-F90AE0626D5D}"/>
    <cellStyle name="20% - Accent3 22 9 2" xfId="11928" xr:uid="{CBD98724-574E-49E3-9DD9-A695459737B6}"/>
    <cellStyle name="20% - Accent3 22 9 2 2" xfId="11929" xr:uid="{2BA0FD5E-8196-47A1-BA09-AF71F9D1DED8}"/>
    <cellStyle name="20% - Accent3 22 9 2 2 2" xfId="11930" xr:uid="{2E50DAA7-D6C9-4900-9D3C-2F42451560C3}"/>
    <cellStyle name="20% - Accent3 22 9 2 3" xfId="11931" xr:uid="{95930220-B157-4B34-A82E-02E732BC7BD4}"/>
    <cellStyle name="20% - Accent3 22 9 3" xfId="11932" xr:uid="{AA733CFE-29AF-452A-9F32-76E2F0B1CA9E}"/>
    <cellStyle name="20% - Accent3 22 9 3 2" xfId="11933" xr:uid="{89E63B10-E0CD-4059-AA73-A8E4A4D95671}"/>
    <cellStyle name="20% - Accent3 22 9 4" xfId="11934" xr:uid="{B232355E-93DE-458E-B980-696445D7750B}"/>
    <cellStyle name="20% - Accent3 22 9 4 2" xfId="11935" xr:uid="{2B769875-542E-4E93-8772-C5C5E8689E42}"/>
    <cellStyle name="20% - Accent3 22 9 5" xfId="11936" xr:uid="{A5372A2A-4499-42BE-B4B9-60BDF36A0D4A}"/>
    <cellStyle name="20% - Accent3 23" xfId="11937" xr:uid="{85ED7FEF-9BEB-448A-9187-BCFF1219F17C}"/>
    <cellStyle name="20% - Accent3 23 10" xfId="11938" xr:uid="{7DBCF435-CF23-415E-9321-410A6A381DD8}"/>
    <cellStyle name="20% - Accent3 23 10 2" xfId="11939" xr:uid="{1664E5A5-CF34-448C-9802-697E8BF8DB68}"/>
    <cellStyle name="20% - Accent3 23 10 2 2" xfId="11940" xr:uid="{E888E5DE-B044-43A2-B8C6-ED1A3C80D568}"/>
    <cellStyle name="20% - Accent3 23 10 2 2 2" xfId="11941" xr:uid="{4BBF3543-DD73-46B7-8813-AD723D63D3CF}"/>
    <cellStyle name="20% - Accent3 23 10 2 3" xfId="11942" xr:uid="{EAC97AD2-4F7F-49D7-B3FE-7EC0A5E5F3B6}"/>
    <cellStyle name="20% - Accent3 23 10 3" xfId="11943" xr:uid="{3353A5CF-B053-4586-B7A9-0D35FC343E03}"/>
    <cellStyle name="20% - Accent3 23 10 3 2" xfId="11944" xr:uid="{962A6FD8-BB06-40E5-AA0F-BFAE9F629503}"/>
    <cellStyle name="20% - Accent3 23 10 4" xfId="11945" xr:uid="{28EFC637-C575-4FA9-BB74-796B4CA090B3}"/>
    <cellStyle name="20% - Accent3 23 10 4 2" xfId="11946" xr:uid="{234A7346-0FE5-42B9-A62E-449AD97FC9F5}"/>
    <cellStyle name="20% - Accent3 23 10 5" xfId="11947" xr:uid="{CFD6AAE6-0A02-4A13-91F1-A335B280D782}"/>
    <cellStyle name="20% - Accent3 23 11" xfId="11948" xr:uid="{273C7EB0-77E7-4817-B417-883C9E410623}"/>
    <cellStyle name="20% - Accent3 23 11 2" xfId="11949" xr:uid="{F92B415A-7D77-4DDE-9355-BF79993CDAA3}"/>
    <cellStyle name="20% - Accent3 23 11 2 2" xfId="11950" xr:uid="{9CEE29F4-9BB9-4EB2-B34F-38D7CF1422E2}"/>
    <cellStyle name="20% - Accent3 23 11 2 2 2" xfId="11951" xr:uid="{ECB0BEF3-87FE-4A81-89EF-866D28208CF4}"/>
    <cellStyle name="20% - Accent3 23 11 2 3" xfId="11952" xr:uid="{0281AB05-7D78-4AD8-A02E-DAF7807E908A}"/>
    <cellStyle name="20% - Accent3 23 11 3" xfId="11953" xr:uid="{4EC07E44-1E56-49A9-895A-E65FC1A1B8D7}"/>
    <cellStyle name="20% - Accent3 23 11 3 2" xfId="11954" xr:uid="{26A65794-D39A-4179-950B-BB22F8F03821}"/>
    <cellStyle name="20% - Accent3 23 11 4" xfId="11955" xr:uid="{472BD9E0-8958-42F4-8998-AA78FDF33E8D}"/>
    <cellStyle name="20% - Accent3 23 11 4 2" xfId="11956" xr:uid="{B0899BFA-5416-4539-80E3-3058B1CCAA16}"/>
    <cellStyle name="20% - Accent3 23 11 5" xfId="11957" xr:uid="{6FEE0625-4FA9-4C60-9DFC-B1BCD3EB5967}"/>
    <cellStyle name="20% - Accent3 23 12" xfId="11958" xr:uid="{31DA0C84-6DE1-441C-918D-124C9E9EECC1}"/>
    <cellStyle name="20% - Accent3 23 12 2" xfId="11959" xr:uid="{EC80BE61-21C5-4715-90F6-8ECF4093A4D4}"/>
    <cellStyle name="20% - Accent3 23 12 2 2" xfId="11960" xr:uid="{579A6D15-2039-4583-8899-24E06E50C947}"/>
    <cellStyle name="20% - Accent3 23 12 2 2 2" xfId="11961" xr:uid="{3791E74F-B894-4A7B-BFB5-E5EE6AF55BBA}"/>
    <cellStyle name="20% - Accent3 23 12 2 3" xfId="11962" xr:uid="{3F76326E-DF01-4DBC-933B-34E4E4F9D2CC}"/>
    <cellStyle name="20% - Accent3 23 12 3" xfId="11963" xr:uid="{CA8585E2-49C5-4E81-BF32-498C6C1DC180}"/>
    <cellStyle name="20% - Accent3 23 12 3 2" xfId="11964" xr:uid="{E173B865-FD0F-4DA6-95FB-DC09A9672303}"/>
    <cellStyle name="20% - Accent3 23 12 4" xfId="11965" xr:uid="{555CCE2C-339A-49D9-9E36-D6B79B3E2DC9}"/>
    <cellStyle name="20% - Accent3 23 12 4 2" xfId="11966" xr:uid="{2260ECAA-A3D0-4BBD-BE85-9BD61802A754}"/>
    <cellStyle name="20% - Accent3 23 12 5" xfId="11967" xr:uid="{98BC53FF-EABE-43F4-9244-03DF40B1DE27}"/>
    <cellStyle name="20% - Accent3 23 13" xfId="11968" xr:uid="{16F81538-3C4D-44FC-A9DD-E07E5294129B}"/>
    <cellStyle name="20% - Accent3 23 13 2" xfId="11969" xr:uid="{87A7EB14-A21D-4B14-8078-75D0C3CB08F7}"/>
    <cellStyle name="20% - Accent3 23 13 2 2" xfId="11970" xr:uid="{198B3DF7-A73C-4330-B873-125FEC645199}"/>
    <cellStyle name="20% - Accent3 23 13 2 2 2" xfId="11971" xr:uid="{316FAC25-016F-482E-A2BC-E1FFDE556B6C}"/>
    <cellStyle name="20% - Accent3 23 13 2 3" xfId="11972" xr:uid="{8FEE9D82-D429-429A-9230-4061EEFED79E}"/>
    <cellStyle name="20% - Accent3 23 13 3" xfId="11973" xr:uid="{A74CAC71-1F6D-4998-A2F2-9BD2ED514DD0}"/>
    <cellStyle name="20% - Accent3 23 13 3 2" xfId="11974" xr:uid="{76E25F8A-F0E0-4BA6-8B34-9FBE22A9A7CB}"/>
    <cellStyle name="20% - Accent3 23 13 4" xfId="11975" xr:uid="{CB37F633-C01F-4209-86B5-44B1FE2E87FB}"/>
    <cellStyle name="20% - Accent3 23 13 4 2" xfId="11976" xr:uid="{C7C92DAD-C8A3-4988-9052-0621A85E796B}"/>
    <cellStyle name="20% - Accent3 23 13 5" xfId="11977" xr:uid="{234B6FDC-9C44-4AEE-A29D-C8139DF7EBE0}"/>
    <cellStyle name="20% - Accent3 23 14" xfId="11978" xr:uid="{CE3A8840-F37F-4F08-839D-7B7DAD77932F}"/>
    <cellStyle name="20% - Accent3 23 14 2" xfId="11979" xr:uid="{018373FA-3125-401D-BB9B-3B1A20822D21}"/>
    <cellStyle name="20% - Accent3 23 14 2 2" xfId="11980" xr:uid="{AB569B53-F38C-4B07-A33E-A5F9FB8FBD98}"/>
    <cellStyle name="20% - Accent3 23 14 2 2 2" xfId="11981" xr:uid="{69A3547C-9B87-4EE0-9D68-862C5122236B}"/>
    <cellStyle name="20% - Accent3 23 14 2 3" xfId="11982" xr:uid="{13148778-3CF2-4B59-A7D4-1F18F6946949}"/>
    <cellStyle name="20% - Accent3 23 14 3" xfId="11983" xr:uid="{037EEA50-43C5-4968-A7EB-74A1165293CC}"/>
    <cellStyle name="20% - Accent3 23 14 3 2" xfId="11984" xr:uid="{7033FFE3-4845-415D-AD95-B7E7B13814D7}"/>
    <cellStyle name="20% - Accent3 23 14 4" xfId="11985" xr:uid="{AB3E93D0-8ACB-4C50-A391-62E25E8A0BFF}"/>
    <cellStyle name="20% - Accent3 23 14 4 2" xfId="11986" xr:uid="{19C968F7-D8EA-4BFE-B84B-78370AACEFCA}"/>
    <cellStyle name="20% - Accent3 23 14 5" xfId="11987" xr:uid="{3B064C4E-4A7C-45A1-8721-738A79B11E30}"/>
    <cellStyle name="20% - Accent3 23 15" xfId="11988" xr:uid="{0500338E-C898-456D-945D-1D393ECA7B41}"/>
    <cellStyle name="20% - Accent3 23 15 2" xfId="11989" xr:uid="{921A6331-A235-4358-97EC-C91590101330}"/>
    <cellStyle name="20% - Accent3 23 15 2 2" xfId="11990" xr:uid="{33D76A5B-668B-4ABA-B0FC-8E52A3D30A63}"/>
    <cellStyle name="20% - Accent3 23 15 2 2 2" xfId="11991" xr:uid="{3EFC9929-CA1F-45A1-8500-4EC7D60BD286}"/>
    <cellStyle name="20% - Accent3 23 15 2 3" xfId="11992" xr:uid="{E12F7C34-0247-4F14-8CA4-049015458736}"/>
    <cellStyle name="20% - Accent3 23 15 3" xfId="11993" xr:uid="{7721CFF9-EAB3-41DC-9A11-1B156DD6B071}"/>
    <cellStyle name="20% - Accent3 23 15 3 2" xfId="11994" xr:uid="{A3009896-119D-4414-A18B-6CFFC01E463D}"/>
    <cellStyle name="20% - Accent3 23 15 4" xfId="11995" xr:uid="{DEECE094-69EA-4849-9DD5-FC57D9370629}"/>
    <cellStyle name="20% - Accent3 23 15 4 2" xfId="11996" xr:uid="{77161CF0-1438-4D3C-8B1B-841E1A369F19}"/>
    <cellStyle name="20% - Accent3 23 15 5" xfId="11997" xr:uid="{B22C48F5-FA23-4820-B74E-525296FD76EA}"/>
    <cellStyle name="20% - Accent3 23 16" xfId="11998" xr:uid="{4BFFBB24-DEE8-4126-81FA-2E4E8241CE52}"/>
    <cellStyle name="20% - Accent3 23 16 2" xfId="11999" xr:uid="{A3056831-4D2D-4663-B215-466E321912C6}"/>
    <cellStyle name="20% - Accent3 23 16 2 2" xfId="12000" xr:uid="{7EBF35BD-5D48-454E-8379-CA41A288ECE9}"/>
    <cellStyle name="20% - Accent3 23 16 3" xfId="12001" xr:uid="{A22AA385-EAF0-4889-87A9-616879BA86D5}"/>
    <cellStyle name="20% - Accent3 23 17" xfId="12002" xr:uid="{D0A4DB64-9828-40F4-9E59-B66E0FA03507}"/>
    <cellStyle name="20% - Accent3 23 17 2" xfId="12003" xr:uid="{863F198D-174E-4E54-AB88-20261ED46AC8}"/>
    <cellStyle name="20% - Accent3 23 18" xfId="12004" xr:uid="{73F874CD-9696-48C6-8A85-463BAA76B2EA}"/>
    <cellStyle name="20% - Accent3 23 18 2" xfId="12005" xr:uid="{FBA4EE08-6147-4FD2-99A9-0EBE54A82DAD}"/>
    <cellStyle name="20% - Accent3 23 19" xfId="12006" xr:uid="{1FDA4E02-5421-4F20-A382-735C559ADA91}"/>
    <cellStyle name="20% - Accent3 23 2" xfId="12007" xr:uid="{04283B97-97C8-4BF6-AA2B-4265652D164A}"/>
    <cellStyle name="20% - Accent3 23 2 2" xfId="12008" xr:uid="{C8543C5F-A1F1-44B8-A900-1768FA5B3D82}"/>
    <cellStyle name="20% - Accent3 23 2 2 2" xfId="12009" xr:uid="{D7B3EBA5-43A5-4A73-A967-4C10DAC3439A}"/>
    <cellStyle name="20% - Accent3 23 2 2 2 2" xfId="12010" xr:uid="{F0BC55C4-48B8-46FF-889F-CA002C521A94}"/>
    <cellStyle name="20% - Accent3 23 2 2 3" xfId="12011" xr:uid="{289FD9E4-B37F-43CC-92DD-B84707219C05}"/>
    <cellStyle name="20% - Accent3 23 2 3" xfId="12012" xr:uid="{AA17FE9D-666B-47F3-BB53-8C9E8388F1D7}"/>
    <cellStyle name="20% - Accent3 23 2 3 2" xfId="12013" xr:uid="{58882584-36A3-4E03-AFE0-27900C536C5B}"/>
    <cellStyle name="20% - Accent3 23 2 4" xfId="12014" xr:uid="{6AF3B254-BB41-4A5A-B1BE-4AE31ADEF8DD}"/>
    <cellStyle name="20% - Accent3 23 2 4 2" xfId="12015" xr:uid="{2F7E0C56-8127-4FE3-B08A-205ABD90F0E3}"/>
    <cellStyle name="20% - Accent3 23 2 5" xfId="12016" xr:uid="{BDD8FD76-0680-4D52-B7F9-3946C1E4B188}"/>
    <cellStyle name="20% - Accent3 23 20" xfId="12017" xr:uid="{68FF1449-F8D0-438D-83D8-E8872F2E4749}"/>
    <cellStyle name="20% - Accent3 23 21" xfId="12018" xr:uid="{523BCED2-65B5-41D6-A9DA-9ADF402FA17E}"/>
    <cellStyle name="20% - Accent3 23 22" xfId="12019" xr:uid="{2B0D9B60-342E-4A28-A1FC-9F6874621F97}"/>
    <cellStyle name="20% - Accent3 23 23" xfId="12020" xr:uid="{FB9CD574-0B44-4408-9FF6-3324EC065612}"/>
    <cellStyle name="20% - Accent3 23 24" xfId="12021" xr:uid="{AB0D3AE2-A6D7-4265-A76F-1EA448853FEF}"/>
    <cellStyle name="20% - Accent3 23 25" xfId="12022" xr:uid="{E30F92C4-FA5F-41F0-8C5D-E60FC9ECDF6A}"/>
    <cellStyle name="20% - Accent3 23 26" xfId="12023" xr:uid="{C69CDAD2-AFD3-4574-8AA0-E5047B8D0109}"/>
    <cellStyle name="20% - Accent3 23 27" xfId="12024" xr:uid="{A173C658-B7E3-43A6-A61D-ABBFFF9BF9AB}"/>
    <cellStyle name="20% - Accent3 23 28" xfId="12025" xr:uid="{CC3D189B-FAB4-4F8A-94F8-01C01E8A8755}"/>
    <cellStyle name="20% - Accent3 23 29" xfId="12026" xr:uid="{7F6CA403-4D94-471A-8EB5-985F018BEB45}"/>
    <cellStyle name="20% - Accent3 23 3" xfId="12027" xr:uid="{B5AF040C-B8F4-48A6-8CB4-EF812C9AEAD1}"/>
    <cellStyle name="20% - Accent3 23 3 2" xfId="12028" xr:uid="{BF2FFAA5-EA1A-42F9-A352-B2AE25907201}"/>
    <cellStyle name="20% - Accent3 23 3 2 2" xfId="12029" xr:uid="{A8C772CB-064D-4301-9BE8-CF975807858A}"/>
    <cellStyle name="20% - Accent3 23 3 2 2 2" xfId="12030" xr:uid="{0BA74D28-9119-46C5-8F12-9E69DC387CDC}"/>
    <cellStyle name="20% - Accent3 23 3 2 3" xfId="12031" xr:uid="{EAE7912F-B3F4-4EDE-AB17-08A6C56B29AE}"/>
    <cellStyle name="20% - Accent3 23 3 3" xfId="12032" xr:uid="{149B890C-9812-470F-9A99-FC6130FC94F8}"/>
    <cellStyle name="20% - Accent3 23 3 3 2" xfId="12033" xr:uid="{A585619F-A216-4EBB-A0F1-39FB90E51818}"/>
    <cellStyle name="20% - Accent3 23 3 4" xfId="12034" xr:uid="{68EE0167-52E9-4945-88D0-724F9CE4D90F}"/>
    <cellStyle name="20% - Accent3 23 3 4 2" xfId="12035" xr:uid="{6C8D5781-A64B-4E4B-879A-9871FFAB36EC}"/>
    <cellStyle name="20% - Accent3 23 3 5" xfId="12036" xr:uid="{D5F1A00A-7A7A-4439-9849-D8FE17D6FF77}"/>
    <cellStyle name="20% - Accent3 23 4" xfId="12037" xr:uid="{B5334E3E-5BF9-4233-937A-9C13BBF9DCB2}"/>
    <cellStyle name="20% - Accent3 23 4 2" xfId="12038" xr:uid="{E00895D3-55E3-4B5D-ABB9-06881DC6E930}"/>
    <cellStyle name="20% - Accent3 23 4 2 2" xfId="12039" xr:uid="{CEF86255-07F1-4367-8E7F-1E6888CAE78E}"/>
    <cellStyle name="20% - Accent3 23 4 2 2 2" xfId="12040" xr:uid="{B6C6053D-5F2C-40E7-A0F8-14D560D826A7}"/>
    <cellStyle name="20% - Accent3 23 4 2 3" xfId="12041" xr:uid="{6068F780-E2C9-424A-8802-003509E6D768}"/>
    <cellStyle name="20% - Accent3 23 4 3" xfId="12042" xr:uid="{8029E276-35AF-4C38-9488-73B0E14FDBF2}"/>
    <cellStyle name="20% - Accent3 23 4 3 2" xfId="12043" xr:uid="{08A5EB33-2ED0-4FAB-9DC1-E24DCD017A42}"/>
    <cellStyle name="20% - Accent3 23 4 4" xfId="12044" xr:uid="{D02E6BD0-5544-4638-A380-EA70C2312909}"/>
    <cellStyle name="20% - Accent3 23 4 4 2" xfId="12045" xr:uid="{2B340F19-59BE-4ACE-BBA6-0188DE3AF5CC}"/>
    <cellStyle name="20% - Accent3 23 4 5" xfId="12046" xr:uid="{572C3BEF-ADC2-4C93-B8EC-2DBD2035C417}"/>
    <cellStyle name="20% - Accent3 23 5" xfId="12047" xr:uid="{B09726BA-16EB-49CC-ABF2-A0E1D797793E}"/>
    <cellStyle name="20% - Accent3 23 5 2" xfId="12048" xr:uid="{02090E54-CB34-4F37-8FDE-659483885352}"/>
    <cellStyle name="20% - Accent3 23 5 2 2" xfId="12049" xr:uid="{CD13CECF-34B2-4179-9E5E-2E848E66BAF8}"/>
    <cellStyle name="20% - Accent3 23 5 2 2 2" xfId="12050" xr:uid="{2623BF01-191E-4DF6-B05D-E638A525FA6F}"/>
    <cellStyle name="20% - Accent3 23 5 2 3" xfId="12051" xr:uid="{8CC23012-EA77-4A78-AAFD-B89E9BF3A22A}"/>
    <cellStyle name="20% - Accent3 23 5 3" xfId="12052" xr:uid="{3FD723D6-F90D-44DA-BE5C-D0A5E343FF45}"/>
    <cellStyle name="20% - Accent3 23 5 3 2" xfId="12053" xr:uid="{F07D672E-A2E9-4741-B5C5-35226BB5798F}"/>
    <cellStyle name="20% - Accent3 23 5 4" xfId="12054" xr:uid="{0881351E-B6B2-4458-A251-F7551F0E8F43}"/>
    <cellStyle name="20% - Accent3 23 5 4 2" xfId="12055" xr:uid="{3DC88A30-AAC8-4915-8752-D34A95FBF693}"/>
    <cellStyle name="20% - Accent3 23 5 5" xfId="12056" xr:uid="{EF01590D-1232-4969-A9F5-5CC7479D360E}"/>
    <cellStyle name="20% - Accent3 23 6" xfId="12057" xr:uid="{F1BBAC91-6046-4F70-9DE6-A12B7AE17252}"/>
    <cellStyle name="20% - Accent3 23 6 2" xfId="12058" xr:uid="{EBC36340-CD2E-46EE-95FF-13E8765779E2}"/>
    <cellStyle name="20% - Accent3 23 6 2 2" xfId="12059" xr:uid="{84B4B8C3-5738-402D-9F5D-B55DFBFA01F4}"/>
    <cellStyle name="20% - Accent3 23 6 2 2 2" xfId="12060" xr:uid="{EEA87C66-2AE7-4569-98D9-73A060732BA8}"/>
    <cellStyle name="20% - Accent3 23 6 2 3" xfId="12061" xr:uid="{81688A91-5ECF-4B0A-9059-749C8C0B1C75}"/>
    <cellStyle name="20% - Accent3 23 6 3" xfId="12062" xr:uid="{1D98C188-3C67-4EC0-A792-B43D5BEDA6D1}"/>
    <cellStyle name="20% - Accent3 23 6 3 2" xfId="12063" xr:uid="{2A3A8038-D662-4689-A60B-62960558ADD0}"/>
    <cellStyle name="20% - Accent3 23 6 4" xfId="12064" xr:uid="{5B808804-8E9D-4A58-B72C-7AEE27420544}"/>
    <cellStyle name="20% - Accent3 23 6 4 2" xfId="12065" xr:uid="{6780F0B6-E13B-4632-9165-A203DA7CB563}"/>
    <cellStyle name="20% - Accent3 23 6 5" xfId="12066" xr:uid="{C6774D26-CC18-42C9-B947-F9689FDD454D}"/>
    <cellStyle name="20% - Accent3 23 7" xfId="12067" xr:uid="{6B4FCC9C-7EE4-4812-A1B1-25B1DA204556}"/>
    <cellStyle name="20% - Accent3 23 7 2" xfId="12068" xr:uid="{6C50498E-398D-40FE-A0AB-6C985A7A372B}"/>
    <cellStyle name="20% - Accent3 23 7 2 2" xfId="12069" xr:uid="{BFA19214-517F-4A46-A833-898344A64277}"/>
    <cellStyle name="20% - Accent3 23 7 2 2 2" xfId="12070" xr:uid="{2AD43B0E-DE26-4EFF-9ADA-FD0852BF8332}"/>
    <cellStyle name="20% - Accent3 23 7 2 3" xfId="12071" xr:uid="{074FE533-9E91-48D4-BDEF-E198FD46D67D}"/>
    <cellStyle name="20% - Accent3 23 7 3" xfId="12072" xr:uid="{7E75C996-6E7D-41A8-A0B8-1A217A62F21B}"/>
    <cellStyle name="20% - Accent3 23 7 3 2" xfId="12073" xr:uid="{B47169C1-8C44-4F6E-AAD6-B0D7DC490014}"/>
    <cellStyle name="20% - Accent3 23 7 4" xfId="12074" xr:uid="{0F822C4E-DBD3-46C4-8983-B517891F80EA}"/>
    <cellStyle name="20% - Accent3 23 7 4 2" xfId="12075" xr:uid="{D18F07D4-0FBD-4A46-BD94-3A9D06B2381A}"/>
    <cellStyle name="20% - Accent3 23 7 5" xfId="12076" xr:uid="{C06CA492-9B32-4B2E-A510-31485EB549BA}"/>
    <cellStyle name="20% - Accent3 23 8" xfId="12077" xr:uid="{5B2AC7C4-0301-444A-8247-67A93AF04CF1}"/>
    <cellStyle name="20% - Accent3 23 8 2" xfId="12078" xr:uid="{519CF4E7-359C-494A-A517-FD9BA336F475}"/>
    <cellStyle name="20% - Accent3 23 8 2 2" xfId="12079" xr:uid="{4B6B407D-ABAA-4AFD-9A77-93FAEC8A50B6}"/>
    <cellStyle name="20% - Accent3 23 8 2 2 2" xfId="12080" xr:uid="{BE241809-F677-4A8C-93BF-F0BA96671EC5}"/>
    <cellStyle name="20% - Accent3 23 8 2 3" xfId="12081" xr:uid="{1569FB30-3C37-4550-BC95-B3C3E7B44329}"/>
    <cellStyle name="20% - Accent3 23 8 3" xfId="12082" xr:uid="{839D935F-2F84-4FA8-BA0F-87646B3D2288}"/>
    <cellStyle name="20% - Accent3 23 8 3 2" xfId="12083" xr:uid="{16789C1A-5DAF-4A4A-8ECA-99358BEF36D8}"/>
    <cellStyle name="20% - Accent3 23 8 4" xfId="12084" xr:uid="{EA8764F9-34FF-4D76-B38F-32131B7D9FA9}"/>
    <cellStyle name="20% - Accent3 23 8 4 2" xfId="12085" xr:uid="{53D6353B-EC15-4ADA-8C1C-F398D333B576}"/>
    <cellStyle name="20% - Accent3 23 8 5" xfId="12086" xr:uid="{1E74B7C9-E099-4933-BACC-5D1792BFD02F}"/>
    <cellStyle name="20% - Accent3 23 9" xfId="12087" xr:uid="{5FCFC02B-F01D-4CB6-94C4-974479DEC828}"/>
    <cellStyle name="20% - Accent3 23 9 2" xfId="12088" xr:uid="{7DBC7152-6AAD-47FF-A618-5C9D501A95F2}"/>
    <cellStyle name="20% - Accent3 23 9 2 2" xfId="12089" xr:uid="{8899C1DB-4BB4-4490-87E2-E392F3671D19}"/>
    <cellStyle name="20% - Accent3 23 9 2 2 2" xfId="12090" xr:uid="{2C81A427-9797-480F-A95E-77FB2E647CAB}"/>
    <cellStyle name="20% - Accent3 23 9 2 3" xfId="12091" xr:uid="{D7CBD190-E368-485E-91DC-3691B658F9D8}"/>
    <cellStyle name="20% - Accent3 23 9 3" xfId="12092" xr:uid="{A13B639E-D285-476D-9924-A926E19478E2}"/>
    <cellStyle name="20% - Accent3 23 9 3 2" xfId="12093" xr:uid="{43E8FB08-059E-4CC2-9D69-FE773A37DD2C}"/>
    <cellStyle name="20% - Accent3 23 9 4" xfId="12094" xr:uid="{2FB115C2-31AC-4FE2-A3A0-2CEEFA81C5E5}"/>
    <cellStyle name="20% - Accent3 23 9 4 2" xfId="12095" xr:uid="{5714DF38-8956-4755-933C-E733BC32C3A8}"/>
    <cellStyle name="20% - Accent3 23 9 5" xfId="12096" xr:uid="{2B3D80A0-BBDE-465A-B05A-C07D3141E632}"/>
    <cellStyle name="20% - Accent3 24" xfId="12097" xr:uid="{5CD32A98-A8C5-473D-A2B6-3B24F807B1DA}"/>
    <cellStyle name="20% - Accent3 24 10" xfId="12098" xr:uid="{4AB18C09-1096-445D-986A-4CCCF193DA15}"/>
    <cellStyle name="20% - Accent3 24 10 2" xfId="12099" xr:uid="{7C0C3EE9-48A9-433F-AB49-AF8F84C9F2AD}"/>
    <cellStyle name="20% - Accent3 24 10 2 2" xfId="12100" xr:uid="{D9D79FE6-A7BE-4E37-8ADE-248260094BE3}"/>
    <cellStyle name="20% - Accent3 24 10 2 2 2" xfId="12101" xr:uid="{7CB9E92C-3F71-4102-B94A-DCA0EABEE99D}"/>
    <cellStyle name="20% - Accent3 24 10 2 3" xfId="12102" xr:uid="{72955689-757B-40BA-A7C1-6BD3D22EE652}"/>
    <cellStyle name="20% - Accent3 24 10 3" xfId="12103" xr:uid="{D427ED86-B780-4BDE-82AA-3BF9D2BEE5EB}"/>
    <cellStyle name="20% - Accent3 24 10 3 2" xfId="12104" xr:uid="{B46FD08C-C70A-457D-97BB-9147658503D5}"/>
    <cellStyle name="20% - Accent3 24 10 4" xfId="12105" xr:uid="{6F07A7CD-D594-4403-97FF-B74D73A59468}"/>
    <cellStyle name="20% - Accent3 24 10 4 2" xfId="12106" xr:uid="{A0A18396-8AA1-4CBB-B277-602937FFEF37}"/>
    <cellStyle name="20% - Accent3 24 10 5" xfId="12107" xr:uid="{1624D423-7520-4A0B-84C5-25429F6EA8DD}"/>
    <cellStyle name="20% - Accent3 24 11" xfId="12108" xr:uid="{B7A44B78-9538-4905-8370-0CD5489199DC}"/>
    <cellStyle name="20% - Accent3 24 11 2" xfId="12109" xr:uid="{B168D5BD-23A3-438F-84AF-272CD4CF6867}"/>
    <cellStyle name="20% - Accent3 24 11 2 2" xfId="12110" xr:uid="{70735B5A-C9A5-44F5-89D4-915CB1202106}"/>
    <cellStyle name="20% - Accent3 24 11 2 2 2" xfId="12111" xr:uid="{A98A442A-4FF4-460F-B98D-8A090ABCD069}"/>
    <cellStyle name="20% - Accent3 24 11 2 3" xfId="12112" xr:uid="{CEB412EA-BFFD-4A51-8A6E-2041C1318236}"/>
    <cellStyle name="20% - Accent3 24 11 3" xfId="12113" xr:uid="{38FFF940-F294-45CB-BC7A-67ACC8566EAF}"/>
    <cellStyle name="20% - Accent3 24 11 3 2" xfId="12114" xr:uid="{FBED009B-D164-4A5C-A440-2F3F287F90CF}"/>
    <cellStyle name="20% - Accent3 24 11 4" xfId="12115" xr:uid="{37257674-BAEA-426B-B39F-029F0D017D80}"/>
    <cellStyle name="20% - Accent3 24 11 4 2" xfId="12116" xr:uid="{E9A5368C-FD63-4030-A61D-15557B1FEB4A}"/>
    <cellStyle name="20% - Accent3 24 11 5" xfId="12117" xr:uid="{99533738-D13C-47DE-910B-F8CDE66A788D}"/>
    <cellStyle name="20% - Accent3 24 12" xfId="12118" xr:uid="{D03BBC09-D866-4E30-9824-BE8C97D7C81F}"/>
    <cellStyle name="20% - Accent3 24 12 2" xfId="12119" xr:uid="{2DE04CE8-0F5D-406D-8661-B7A4754F6C2E}"/>
    <cellStyle name="20% - Accent3 24 12 2 2" xfId="12120" xr:uid="{DFE92993-31BF-4BFC-A533-3DCCF2E5EB8C}"/>
    <cellStyle name="20% - Accent3 24 12 2 2 2" xfId="12121" xr:uid="{95AEF4F6-F9EE-48CD-BCEB-A3801E4A073F}"/>
    <cellStyle name="20% - Accent3 24 12 2 3" xfId="12122" xr:uid="{2A8A275F-68EF-4F29-B265-A0D081AF7A51}"/>
    <cellStyle name="20% - Accent3 24 12 3" xfId="12123" xr:uid="{13E7A592-72D9-46FB-A033-CC10B2CEB355}"/>
    <cellStyle name="20% - Accent3 24 12 3 2" xfId="12124" xr:uid="{53FEDC47-26EA-4A8D-9BDB-C9CBD63D90DE}"/>
    <cellStyle name="20% - Accent3 24 12 4" xfId="12125" xr:uid="{91F793BD-129B-4A2E-A48D-5D51E4C3574A}"/>
    <cellStyle name="20% - Accent3 24 12 4 2" xfId="12126" xr:uid="{4E54027A-3A41-4442-9FF2-D2EE01A6BC7E}"/>
    <cellStyle name="20% - Accent3 24 12 5" xfId="12127" xr:uid="{343113B5-1F80-45AE-B9EC-344A2A75F92C}"/>
    <cellStyle name="20% - Accent3 24 13" xfId="12128" xr:uid="{986AF49C-0E54-4E9D-AD7C-6A84FFF96F2F}"/>
    <cellStyle name="20% - Accent3 24 13 2" xfId="12129" xr:uid="{42EA6EFA-FC32-4FB1-A31C-FF6D398E91F1}"/>
    <cellStyle name="20% - Accent3 24 13 2 2" xfId="12130" xr:uid="{647DA4A7-D97E-4ECC-BF56-2C78C2DBA6BB}"/>
    <cellStyle name="20% - Accent3 24 13 2 2 2" xfId="12131" xr:uid="{40FB22CD-64C7-4FF3-8D32-CCD277A7E16C}"/>
    <cellStyle name="20% - Accent3 24 13 2 3" xfId="12132" xr:uid="{FF24EBCC-24B1-4B7C-B7A3-5BB2516DF830}"/>
    <cellStyle name="20% - Accent3 24 13 3" xfId="12133" xr:uid="{973AA154-37BF-46B8-97B1-2A15CE4315C6}"/>
    <cellStyle name="20% - Accent3 24 13 3 2" xfId="12134" xr:uid="{DF270A45-273F-4FEE-962E-A3F9A58F01EC}"/>
    <cellStyle name="20% - Accent3 24 13 4" xfId="12135" xr:uid="{F96CFD81-6FC5-48FA-94B8-D3D0707E5D75}"/>
    <cellStyle name="20% - Accent3 24 13 4 2" xfId="12136" xr:uid="{845ECDCB-BC9D-455D-8BC1-618FAD977F0A}"/>
    <cellStyle name="20% - Accent3 24 13 5" xfId="12137" xr:uid="{7667E6A3-B04E-472B-ACB4-4CD176D99A8E}"/>
    <cellStyle name="20% - Accent3 24 14" xfId="12138" xr:uid="{BA2DD3BC-E77B-46E4-A518-D645D41286CD}"/>
    <cellStyle name="20% - Accent3 24 14 2" xfId="12139" xr:uid="{D11EB7DC-CDF0-45E4-9CD1-0B31438131CF}"/>
    <cellStyle name="20% - Accent3 24 14 2 2" xfId="12140" xr:uid="{0F93CD01-6D97-4257-BB78-CB3D962CC87D}"/>
    <cellStyle name="20% - Accent3 24 14 2 2 2" xfId="12141" xr:uid="{30D10F7E-46DF-45E8-A689-37549502844F}"/>
    <cellStyle name="20% - Accent3 24 14 2 3" xfId="12142" xr:uid="{5962DAC3-855B-4D92-A7B1-056905AA9238}"/>
    <cellStyle name="20% - Accent3 24 14 3" xfId="12143" xr:uid="{7E6970C4-4707-4C2D-9D29-864A2B9831EE}"/>
    <cellStyle name="20% - Accent3 24 14 3 2" xfId="12144" xr:uid="{BA21D003-E227-4159-8D37-595C882518F6}"/>
    <cellStyle name="20% - Accent3 24 14 4" xfId="12145" xr:uid="{6039779C-7F69-4F2A-B065-120E0AB83CB5}"/>
    <cellStyle name="20% - Accent3 24 14 4 2" xfId="12146" xr:uid="{95C70BC0-CF2E-432B-8E0E-2AEDFAE204FC}"/>
    <cellStyle name="20% - Accent3 24 14 5" xfId="12147" xr:uid="{AF54AD93-8CE1-40D7-AA6B-4AE1DA39994F}"/>
    <cellStyle name="20% - Accent3 24 15" xfId="12148" xr:uid="{167AF674-7CE6-4D4E-9A8B-2BBF1F61A8C5}"/>
    <cellStyle name="20% - Accent3 24 15 2" xfId="12149" xr:uid="{3ACE578F-C3A0-4AD7-A8B7-4E7C67D5F106}"/>
    <cellStyle name="20% - Accent3 24 15 2 2" xfId="12150" xr:uid="{3D71D7FD-8AA6-4006-B59D-B24E331E80AE}"/>
    <cellStyle name="20% - Accent3 24 15 2 2 2" xfId="12151" xr:uid="{60B82BA9-21B8-4743-B705-CF6103808D69}"/>
    <cellStyle name="20% - Accent3 24 15 2 3" xfId="12152" xr:uid="{51F9B59E-8839-4286-A70F-136C421909B7}"/>
    <cellStyle name="20% - Accent3 24 15 3" xfId="12153" xr:uid="{33E5962B-88D9-4B96-B01B-20948652CC62}"/>
    <cellStyle name="20% - Accent3 24 15 3 2" xfId="12154" xr:uid="{0960F20D-D1A0-4593-A381-2D6E29B16880}"/>
    <cellStyle name="20% - Accent3 24 15 4" xfId="12155" xr:uid="{DF272C73-A3D0-4308-B1FA-A6012A25D150}"/>
    <cellStyle name="20% - Accent3 24 15 4 2" xfId="12156" xr:uid="{61F40BB7-20D7-4D28-8F84-F6AA665843A0}"/>
    <cellStyle name="20% - Accent3 24 15 5" xfId="12157" xr:uid="{3EE95134-9B34-402C-BE09-32DBFE8C9403}"/>
    <cellStyle name="20% - Accent3 24 16" xfId="12158" xr:uid="{BEF34408-AE7F-4708-9BF9-052397214654}"/>
    <cellStyle name="20% - Accent3 24 16 2" xfId="12159" xr:uid="{E8D40C17-BCDD-4F96-B37C-9FD24B4FE7B9}"/>
    <cellStyle name="20% - Accent3 24 16 2 2" xfId="12160" xr:uid="{7550ED86-F113-4739-8F9A-B1DB76A3C326}"/>
    <cellStyle name="20% - Accent3 24 16 3" xfId="12161" xr:uid="{781782D4-2844-406A-A45A-8E28928DE136}"/>
    <cellStyle name="20% - Accent3 24 17" xfId="12162" xr:uid="{108A43BD-5EDC-4578-8DA7-279792B45090}"/>
    <cellStyle name="20% - Accent3 24 17 2" xfId="12163" xr:uid="{B72C561D-AEDE-48F7-B602-0C1B6A6E72A5}"/>
    <cellStyle name="20% - Accent3 24 18" xfId="12164" xr:uid="{C2AEAA33-28CE-4D91-90F3-AEC5940C08EC}"/>
    <cellStyle name="20% - Accent3 24 18 2" xfId="12165" xr:uid="{5654A37A-1265-4C02-90E9-D9D26D796FBE}"/>
    <cellStyle name="20% - Accent3 24 19" xfId="12166" xr:uid="{43F7E6C3-E3A9-4C51-AF24-2821B7CBE2CA}"/>
    <cellStyle name="20% - Accent3 24 2" xfId="12167" xr:uid="{2ACF4140-046D-4E36-9416-A8BEA7F32B67}"/>
    <cellStyle name="20% - Accent3 24 2 2" xfId="12168" xr:uid="{BA558A0C-CB8B-4D0F-BBA3-BE241849DA3E}"/>
    <cellStyle name="20% - Accent3 24 2 2 2" xfId="12169" xr:uid="{CB553397-0DDF-4796-8FAB-CFD89E4FCB45}"/>
    <cellStyle name="20% - Accent3 24 2 2 2 2" xfId="12170" xr:uid="{7139E7CE-73E1-439F-9B4D-34E191FC7599}"/>
    <cellStyle name="20% - Accent3 24 2 2 3" xfId="12171" xr:uid="{1738CDD5-0950-4E7E-A1C9-D1EB773FAE4C}"/>
    <cellStyle name="20% - Accent3 24 2 3" xfId="12172" xr:uid="{C814AAD6-5172-435C-91D8-E87C0DEB6C16}"/>
    <cellStyle name="20% - Accent3 24 2 3 2" xfId="12173" xr:uid="{35BBBA50-E7F8-4665-A3B4-47917CED97F5}"/>
    <cellStyle name="20% - Accent3 24 2 4" xfId="12174" xr:uid="{BFE8006B-0915-4718-9CE8-AFF9C4B2A981}"/>
    <cellStyle name="20% - Accent3 24 2 4 2" xfId="12175" xr:uid="{8EEDBEF3-797E-4F7A-A31C-E17065DAC18F}"/>
    <cellStyle name="20% - Accent3 24 2 5" xfId="12176" xr:uid="{3C97903E-D2A8-4EAF-A518-FDD898C24A43}"/>
    <cellStyle name="20% - Accent3 24 20" xfId="12177" xr:uid="{98E9F2EA-D0A3-46D9-8907-0261525EBD0F}"/>
    <cellStyle name="20% - Accent3 24 21" xfId="12178" xr:uid="{9210B4CE-0023-46A0-B8E7-CC40F84E571F}"/>
    <cellStyle name="20% - Accent3 24 22" xfId="12179" xr:uid="{EBF31959-50B3-4349-ABD4-535B4DD831FE}"/>
    <cellStyle name="20% - Accent3 24 23" xfId="12180" xr:uid="{161526D5-D87E-4B78-B5A3-41BA692A7054}"/>
    <cellStyle name="20% - Accent3 24 24" xfId="12181" xr:uid="{08724D64-0871-40B9-95E3-A8B0D43FD5D4}"/>
    <cellStyle name="20% - Accent3 24 25" xfId="12182" xr:uid="{1C83FB16-5E5C-477D-B2F3-324A25A22E57}"/>
    <cellStyle name="20% - Accent3 24 26" xfId="12183" xr:uid="{36891249-144B-43C3-B9AC-C9CB8C769520}"/>
    <cellStyle name="20% - Accent3 24 27" xfId="12184" xr:uid="{08C22020-19F3-4EA9-8F8A-3287D57CBEE8}"/>
    <cellStyle name="20% - Accent3 24 28" xfId="12185" xr:uid="{092C2628-8121-4DBC-91B6-ADF93242F704}"/>
    <cellStyle name="20% - Accent3 24 29" xfId="12186" xr:uid="{22DA8F93-9C8B-4D0C-A15C-B818705762B7}"/>
    <cellStyle name="20% - Accent3 24 3" xfId="12187" xr:uid="{446B3BEA-C5B6-4EF6-A159-DE8EABDFB7E9}"/>
    <cellStyle name="20% - Accent3 24 3 2" xfId="12188" xr:uid="{DBD9803A-C496-434E-B936-483E251488FF}"/>
    <cellStyle name="20% - Accent3 24 3 2 2" xfId="12189" xr:uid="{EC6AF676-A13D-429F-9C42-FD84F5F4BF15}"/>
    <cellStyle name="20% - Accent3 24 3 2 2 2" xfId="12190" xr:uid="{9D7DAC56-DC21-40E6-9138-3BE0D1700682}"/>
    <cellStyle name="20% - Accent3 24 3 2 3" xfId="12191" xr:uid="{16C99B00-CDC5-4737-9322-BC927C59ADD8}"/>
    <cellStyle name="20% - Accent3 24 3 3" xfId="12192" xr:uid="{455C1011-68A1-4DB5-B657-4884345E0F97}"/>
    <cellStyle name="20% - Accent3 24 3 3 2" xfId="12193" xr:uid="{32F0BFA2-3081-4DA1-A7D3-BD3F3B09B41F}"/>
    <cellStyle name="20% - Accent3 24 3 4" xfId="12194" xr:uid="{8B461138-3611-43C1-8D9E-BEEC4B542142}"/>
    <cellStyle name="20% - Accent3 24 3 4 2" xfId="12195" xr:uid="{FFE68F57-FE38-4F5F-A52F-C121BC914F25}"/>
    <cellStyle name="20% - Accent3 24 3 5" xfId="12196" xr:uid="{41C2C77A-A7C2-4C21-AC32-172DA2B4E341}"/>
    <cellStyle name="20% - Accent3 24 4" xfId="12197" xr:uid="{1D27B444-7A60-4E0E-A948-731B4D6BFFD7}"/>
    <cellStyle name="20% - Accent3 24 4 2" xfId="12198" xr:uid="{A749D3A9-96CB-4CAC-BA7E-F4C0D93EEF56}"/>
    <cellStyle name="20% - Accent3 24 4 2 2" xfId="12199" xr:uid="{E2F3A2AD-7009-42AB-8CDD-1D2BFDE46A3C}"/>
    <cellStyle name="20% - Accent3 24 4 2 2 2" xfId="12200" xr:uid="{9A29C677-7155-4469-A25D-569F9010C925}"/>
    <cellStyle name="20% - Accent3 24 4 2 3" xfId="12201" xr:uid="{74CCA699-F1A7-489C-8C82-5ABC45155EFA}"/>
    <cellStyle name="20% - Accent3 24 4 3" xfId="12202" xr:uid="{E118A98C-CAE7-4DA4-B886-52ADE8F2239D}"/>
    <cellStyle name="20% - Accent3 24 4 3 2" xfId="12203" xr:uid="{2302AE61-5915-4030-BC70-28A21FD3569B}"/>
    <cellStyle name="20% - Accent3 24 4 4" xfId="12204" xr:uid="{3483CF1E-2740-4007-9804-7F7ACA64C42A}"/>
    <cellStyle name="20% - Accent3 24 4 4 2" xfId="12205" xr:uid="{43ACCDAC-9964-438A-8AAF-DD11FE55289A}"/>
    <cellStyle name="20% - Accent3 24 4 5" xfId="12206" xr:uid="{9FF91144-2A0B-4B1B-82EC-446765FD7BB8}"/>
    <cellStyle name="20% - Accent3 24 5" xfId="12207" xr:uid="{6C126678-7383-4892-92FC-4DF9CB80A83A}"/>
    <cellStyle name="20% - Accent3 24 5 2" xfId="12208" xr:uid="{C0D2C1BA-2755-486F-AE7A-2AA896C43994}"/>
    <cellStyle name="20% - Accent3 24 5 2 2" xfId="12209" xr:uid="{CB4A58FF-DB54-4CC7-AEB7-94CDA5D38E71}"/>
    <cellStyle name="20% - Accent3 24 5 2 2 2" xfId="12210" xr:uid="{C75563D9-A2B5-4FB6-A860-5A67A8872A84}"/>
    <cellStyle name="20% - Accent3 24 5 2 3" xfId="12211" xr:uid="{67C52F0A-4743-46E4-8332-CB5A32AA730F}"/>
    <cellStyle name="20% - Accent3 24 5 3" xfId="12212" xr:uid="{22B4137D-24EA-4F10-8AED-C42A2D430600}"/>
    <cellStyle name="20% - Accent3 24 5 3 2" xfId="12213" xr:uid="{E86C107C-E5F0-40B2-BF24-9974E4C6E5BF}"/>
    <cellStyle name="20% - Accent3 24 5 4" xfId="12214" xr:uid="{47A586C3-780C-41FF-8CF4-26A5FF0176F3}"/>
    <cellStyle name="20% - Accent3 24 5 4 2" xfId="12215" xr:uid="{838F899F-7995-496A-A0FA-13F99CA9A26B}"/>
    <cellStyle name="20% - Accent3 24 5 5" xfId="12216" xr:uid="{D48E09AF-9103-4C24-A37F-340342F8D689}"/>
    <cellStyle name="20% - Accent3 24 6" xfId="12217" xr:uid="{FDF84BBC-5DF9-49ED-9205-3ACE5F84DA6C}"/>
    <cellStyle name="20% - Accent3 24 6 2" xfId="12218" xr:uid="{2C4F4537-D735-49BA-BCB3-CB2664C4D842}"/>
    <cellStyle name="20% - Accent3 24 6 2 2" xfId="12219" xr:uid="{72C65252-165B-47F3-B502-B725CB8D1995}"/>
    <cellStyle name="20% - Accent3 24 6 2 2 2" xfId="12220" xr:uid="{53E08380-44B1-4DDF-A8C9-883E017F29C7}"/>
    <cellStyle name="20% - Accent3 24 6 2 3" xfId="12221" xr:uid="{F983E9BD-8038-4044-9D2F-D3F29FD92C6F}"/>
    <cellStyle name="20% - Accent3 24 6 3" xfId="12222" xr:uid="{70CFE610-181C-4BBA-952E-3EF267723FA1}"/>
    <cellStyle name="20% - Accent3 24 6 3 2" xfId="12223" xr:uid="{348570DB-7B2D-4529-BB21-413DD3368DD8}"/>
    <cellStyle name="20% - Accent3 24 6 4" xfId="12224" xr:uid="{05876B38-43B7-49D2-A227-1A121381642C}"/>
    <cellStyle name="20% - Accent3 24 6 4 2" xfId="12225" xr:uid="{587BD5B0-EBE4-42F4-9D95-52A513EC1DB0}"/>
    <cellStyle name="20% - Accent3 24 6 5" xfId="12226" xr:uid="{9956D19B-381C-4754-881B-64A233AA85F2}"/>
    <cellStyle name="20% - Accent3 24 7" xfId="12227" xr:uid="{A6556EE1-C53F-4039-9BF5-22B34E9CD700}"/>
    <cellStyle name="20% - Accent3 24 7 2" xfId="12228" xr:uid="{7D3F36E9-D4CE-421F-8CEF-F1381A1EB164}"/>
    <cellStyle name="20% - Accent3 24 7 2 2" xfId="12229" xr:uid="{9C758F84-919F-44C4-AB83-AAC851C06A9D}"/>
    <cellStyle name="20% - Accent3 24 7 2 2 2" xfId="12230" xr:uid="{CB9FF105-853C-4891-92F3-3DFB3EA2F2F2}"/>
    <cellStyle name="20% - Accent3 24 7 2 3" xfId="12231" xr:uid="{BA6C8082-D446-4466-8F0E-D17EFEF1AD78}"/>
    <cellStyle name="20% - Accent3 24 7 3" xfId="12232" xr:uid="{C4731297-ABF7-41FA-9A78-49B94474D4CF}"/>
    <cellStyle name="20% - Accent3 24 7 3 2" xfId="12233" xr:uid="{68C92304-F0BF-401A-B146-8A3EA1340AAC}"/>
    <cellStyle name="20% - Accent3 24 7 4" xfId="12234" xr:uid="{62358FA9-405B-4426-A250-FB74921C1ADA}"/>
    <cellStyle name="20% - Accent3 24 7 4 2" xfId="12235" xr:uid="{F294A240-F3B8-422D-BD8C-4D93EE42E83A}"/>
    <cellStyle name="20% - Accent3 24 7 5" xfId="12236" xr:uid="{11C3AA15-E1F5-4AE4-9BA0-3658F2185795}"/>
    <cellStyle name="20% - Accent3 24 8" xfId="12237" xr:uid="{866FE2DD-2A97-4080-973C-867550920753}"/>
    <cellStyle name="20% - Accent3 24 8 2" xfId="12238" xr:uid="{C0E05BF9-9277-4ED0-8ABC-8D6799FBB1EE}"/>
    <cellStyle name="20% - Accent3 24 8 2 2" xfId="12239" xr:uid="{BF3929DF-5BEC-46CC-A749-BAFC4BFAE062}"/>
    <cellStyle name="20% - Accent3 24 8 2 2 2" xfId="12240" xr:uid="{6667F073-E056-4103-B170-A0A6C7639D2A}"/>
    <cellStyle name="20% - Accent3 24 8 2 3" xfId="12241" xr:uid="{58FF6E8C-F0AA-40FE-86EC-E2660D6195E7}"/>
    <cellStyle name="20% - Accent3 24 8 3" xfId="12242" xr:uid="{150B9BDB-EE07-4A2D-9BFF-26E7F58B7E50}"/>
    <cellStyle name="20% - Accent3 24 8 3 2" xfId="12243" xr:uid="{6D6C479D-59CC-42FD-8906-6AF99F7B950B}"/>
    <cellStyle name="20% - Accent3 24 8 4" xfId="12244" xr:uid="{2F68276B-1C67-49A3-9732-FE7978A746A0}"/>
    <cellStyle name="20% - Accent3 24 8 4 2" xfId="12245" xr:uid="{4EAF102D-37B3-42B2-8487-5AD564C10549}"/>
    <cellStyle name="20% - Accent3 24 8 5" xfId="12246" xr:uid="{A0DFB033-FC44-4445-A3DA-504C4E7EB98B}"/>
    <cellStyle name="20% - Accent3 24 9" xfId="12247" xr:uid="{2977E972-3308-48F0-8B9B-464E60F48425}"/>
    <cellStyle name="20% - Accent3 24 9 2" xfId="12248" xr:uid="{814603D8-D2B7-432A-9E14-5D7E3147AA98}"/>
    <cellStyle name="20% - Accent3 24 9 2 2" xfId="12249" xr:uid="{2696B05D-72DD-4026-8623-BD54E17A03AE}"/>
    <cellStyle name="20% - Accent3 24 9 2 2 2" xfId="12250" xr:uid="{015B55AD-646A-4099-9DD2-60266A0807D5}"/>
    <cellStyle name="20% - Accent3 24 9 2 3" xfId="12251" xr:uid="{0A08F379-FA87-4B8B-8852-6346FA303CDC}"/>
    <cellStyle name="20% - Accent3 24 9 3" xfId="12252" xr:uid="{AEE910D1-4449-45E5-A362-DC449952F097}"/>
    <cellStyle name="20% - Accent3 24 9 3 2" xfId="12253" xr:uid="{6E52F769-EF46-433B-9BFA-5F4A47E5810B}"/>
    <cellStyle name="20% - Accent3 24 9 4" xfId="12254" xr:uid="{EED554A1-AC84-4573-95EB-A25196346A18}"/>
    <cellStyle name="20% - Accent3 24 9 4 2" xfId="12255" xr:uid="{5174E3C3-3587-422F-B3F8-707FCBC0D015}"/>
    <cellStyle name="20% - Accent3 24 9 5" xfId="12256" xr:uid="{C4729559-6828-46A4-A939-CC5A075247BD}"/>
    <cellStyle name="20% - Accent3 25" xfId="12257" xr:uid="{0225E3A4-DEB2-4706-B9B6-D7BFB4F7DE4F}"/>
    <cellStyle name="20% - Accent3 25 10" xfId="12258" xr:uid="{70EEA201-D308-48B6-97DA-162F858E4B2F}"/>
    <cellStyle name="20% - Accent3 25 10 2" xfId="12259" xr:uid="{A45DFD85-808C-429B-984C-6BBF39F61358}"/>
    <cellStyle name="20% - Accent3 25 10 2 2" xfId="12260" xr:uid="{46C743FB-646A-4BD9-8B98-4DA662F3CA30}"/>
    <cellStyle name="20% - Accent3 25 10 2 2 2" xfId="12261" xr:uid="{14707A41-777C-4EBE-9647-B8C7E5F60652}"/>
    <cellStyle name="20% - Accent3 25 10 2 3" xfId="12262" xr:uid="{F05F2533-4280-4D8A-A3B9-29951731E779}"/>
    <cellStyle name="20% - Accent3 25 10 3" xfId="12263" xr:uid="{BF0930D5-1BC1-4AD5-8B00-ED65962542AE}"/>
    <cellStyle name="20% - Accent3 25 10 3 2" xfId="12264" xr:uid="{CD3447E2-2CE4-4E15-9033-D4267BAE2A00}"/>
    <cellStyle name="20% - Accent3 25 10 4" xfId="12265" xr:uid="{70C976F5-A29C-4F50-9310-8B7E04CD1D97}"/>
    <cellStyle name="20% - Accent3 25 10 4 2" xfId="12266" xr:uid="{45F61AC2-3A7D-4BEF-B475-23C50F16A2DF}"/>
    <cellStyle name="20% - Accent3 25 10 5" xfId="12267" xr:uid="{8094B121-5557-4189-AE3F-D6554ED7F994}"/>
    <cellStyle name="20% - Accent3 25 11" xfId="12268" xr:uid="{3E5B5A3C-2211-4E76-9505-A1D954CCE1BA}"/>
    <cellStyle name="20% - Accent3 25 11 2" xfId="12269" xr:uid="{7C544704-4190-4886-A5E4-D21205B882BB}"/>
    <cellStyle name="20% - Accent3 25 11 2 2" xfId="12270" xr:uid="{6936B4C7-6408-4940-9FBC-5292E39D4327}"/>
    <cellStyle name="20% - Accent3 25 11 2 2 2" xfId="12271" xr:uid="{1027DEA2-71A3-4DF9-9D69-C908C2269A6A}"/>
    <cellStyle name="20% - Accent3 25 11 2 3" xfId="12272" xr:uid="{CDED9B95-4ACA-49D5-9280-344FAD227D85}"/>
    <cellStyle name="20% - Accent3 25 11 3" xfId="12273" xr:uid="{1879B839-C89D-4F59-844F-492767BDEDA4}"/>
    <cellStyle name="20% - Accent3 25 11 3 2" xfId="12274" xr:uid="{02C8F9E8-7ABD-418F-A4B3-0C2DFF178D9F}"/>
    <cellStyle name="20% - Accent3 25 11 4" xfId="12275" xr:uid="{BDAB36AB-D3D0-42D9-A564-ABF10A6D7A3F}"/>
    <cellStyle name="20% - Accent3 25 11 4 2" xfId="12276" xr:uid="{473E5CEF-1633-40D3-9F09-7B675558A1BC}"/>
    <cellStyle name="20% - Accent3 25 11 5" xfId="12277" xr:uid="{71145B52-549E-4A66-8084-1EDE51A4F2AF}"/>
    <cellStyle name="20% - Accent3 25 12" xfId="12278" xr:uid="{6D9A762C-68A6-445E-8C83-9E8699FFAE24}"/>
    <cellStyle name="20% - Accent3 25 12 2" xfId="12279" xr:uid="{CDD01D10-901F-4D51-B19E-5E801BE1CD5E}"/>
    <cellStyle name="20% - Accent3 25 12 2 2" xfId="12280" xr:uid="{AB23CCC1-C263-4EDD-9657-688E68676D7A}"/>
    <cellStyle name="20% - Accent3 25 12 2 2 2" xfId="12281" xr:uid="{62FE2460-4345-4099-BBA8-DC082A773D21}"/>
    <cellStyle name="20% - Accent3 25 12 2 3" xfId="12282" xr:uid="{BB9E443E-CEA3-42B0-930F-529A18B0B98E}"/>
    <cellStyle name="20% - Accent3 25 12 3" xfId="12283" xr:uid="{8C7AB3D1-5724-44FA-8023-787C5FF1FF1A}"/>
    <cellStyle name="20% - Accent3 25 12 3 2" xfId="12284" xr:uid="{B17882CB-69B5-4F63-96AF-788200EA3B4A}"/>
    <cellStyle name="20% - Accent3 25 12 4" xfId="12285" xr:uid="{E2C3EE7A-0538-423C-8D74-F9AC12D3C7B6}"/>
    <cellStyle name="20% - Accent3 25 12 4 2" xfId="12286" xr:uid="{AA4E72AB-7BE0-40D7-9FB9-69F81A277818}"/>
    <cellStyle name="20% - Accent3 25 12 5" xfId="12287" xr:uid="{047B0B7D-4972-48B0-A9D6-BCEB9C616A4E}"/>
    <cellStyle name="20% - Accent3 25 13" xfId="12288" xr:uid="{4BF2D02C-2D29-4230-A66B-6B7260DE1F77}"/>
    <cellStyle name="20% - Accent3 25 13 2" xfId="12289" xr:uid="{2C416967-522E-4227-AB75-A3F436CA0308}"/>
    <cellStyle name="20% - Accent3 25 13 2 2" xfId="12290" xr:uid="{FEE7126E-69E5-442D-BB8F-557B1864B7B5}"/>
    <cellStyle name="20% - Accent3 25 13 2 2 2" xfId="12291" xr:uid="{A3CBB3AD-D3F0-4D46-ABCB-7AFBF6262674}"/>
    <cellStyle name="20% - Accent3 25 13 2 3" xfId="12292" xr:uid="{11D5D440-BAA3-4E77-9886-78F2E516E329}"/>
    <cellStyle name="20% - Accent3 25 13 3" xfId="12293" xr:uid="{5D97CFCB-C272-49C0-AA3C-6EC11ED8F9EC}"/>
    <cellStyle name="20% - Accent3 25 13 3 2" xfId="12294" xr:uid="{EC18D243-5EBE-4926-A0FA-456BD1E1D15A}"/>
    <cellStyle name="20% - Accent3 25 13 4" xfId="12295" xr:uid="{99C4CF5D-498A-4D71-8D94-334C26ED6020}"/>
    <cellStyle name="20% - Accent3 25 13 4 2" xfId="12296" xr:uid="{1C4F4486-F781-442D-8506-41C7CF439BCE}"/>
    <cellStyle name="20% - Accent3 25 13 5" xfId="12297" xr:uid="{7DB4FEBD-DE48-47DA-AB8F-8AF55C187BB7}"/>
    <cellStyle name="20% - Accent3 25 14" xfId="12298" xr:uid="{2AF1A6A0-1EA5-4355-9D3C-133545C14F90}"/>
    <cellStyle name="20% - Accent3 25 14 2" xfId="12299" xr:uid="{BC736675-1238-409A-99C0-AE1B0646F9E8}"/>
    <cellStyle name="20% - Accent3 25 14 2 2" xfId="12300" xr:uid="{B00EC71D-C141-41B6-B4EC-976E3A136287}"/>
    <cellStyle name="20% - Accent3 25 14 2 2 2" xfId="12301" xr:uid="{8135916A-B739-4B00-B095-E7A73F3BCD41}"/>
    <cellStyle name="20% - Accent3 25 14 2 3" xfId="12302" xr:uid="{F2527D29-A499-4517-AABF-C6184C48A25D}"/>
    <cellStyle name="20% - Accent3 25 14 3" xfId="12303" xr:uid="{C118CB33-1B98-4092-9E4E-AC724DBD8092}"/>
    <cellStyle name="20% - Accent3 25 14 3 2" xfId="12304" xr:uid="{E3C096AF-199D-46B1-8334-9CA583FB6259}"/>
    <cellStyle name="20% - Accent3 25 14 4" xfId="12305" xr:uid="{EBF8D58A-A184-4F7C-874F-DF60D3AE7106}"/>
    <cellStyle name="20% - Accent3 25 14 4 2" xfId="12306" xr:uid="{D3C2130F-0C8D-4FB1-9F92-2BCEB9C4535F}"/>
    <cellStyle name="20% - Accent3 25 14 5" xfId="12307" xr:uid="{09C41DCC-64A4-42EA-A3AC-984A68DF404B}"/>
    <cellStyle name="20% - Accent3 25 15" xfId="12308" xr:uid="{BA8F45FF-7992-49AC-9678-37C09430FB35}"/>
    <cellStyle name="20% - Accent3 25 15 2" xfId="12309" xr:uid="{AA2D54CF-843F-4D31-982F-3BAE3283A106}"/>
    <cellStyle name="20% - Accent3 25 15 2 2" xfId="12310" xr:uid="{14565D1B-44EC-4619-81B9-AF6E285FBAC3}"/>
    <cellStyle name="20% - Accent3 25 15 2 2 2" xfId="12311" xr:uid="{EC633C30-614E-4CE6-AB13-0B11BCBFE3B5}"/>
    <cellStyle name="20% - Accent3 25 15 2 3" xfId="12312" xr:uid="{AF2AB4D9-8532-4749-B496-A7D42AEF4017}"/>
    <cellStyle name="20% - Accent3 25 15 3" xfId="12313" xr:uid="{A27DCB86-3E6C-4DF0-AA0D-F7F75A00A1D3}"/>
    <cellStyle name="20% - Accent3 25 15 3 2" xfId="12314" xr:uid="{B174618F-5987-41B1-9CF7-9EE32891C5A4}"/>
    <cellStyle name="20% - Accent3 25 15 4" xfId="12315" xr:uid="{A41B13E2-D229-4A6D-98FF-FEE01465FCCF}"/>
    <cellStyle name="20% - Accent3 25 15 4 2" xfId="12316" xr:uid="{7C701FE0-F672-41C3-B35C-68131F999FA6}"/>
    <cellStyle name="20% - Accent3 25 15 5" xfId="12317" xr:uid="{8C773A60-4724-489B-A8EA-A18F51C146E7}"/>
    <cellStyle name="20% - Accent3 25 16" xfId="12318" xr:uid="{A63CA71E-77AD-4A40-B6E4-1547BDA25421}"/>
    <cellStyle name="20% - Accent3 25 16 2" xfId="12319" xr:uid="{7EBD028B-40B4-488C-AA4B-A48B993ED57E}"/>
    <cellStyle name="20% - Accent3 25 16 2 2" xfId="12320" xr:uid="{90C527D0-F8A3-4B9D-B4C3-905BCB2B1076}"/>
    <cellStyle name="20% - Accent3 25 16 3" xfId="12321" xr:uid="{E1D13141-C56A-40CF-A28A-7328B745EECD}"/>
    <cellStyle name="20% - Accent3 25 17" xfId="12322" xr:uid="{05C2DF86-87F2-40D0-BE47-9D89DE0647EF}"/>
    <cellStyle name="20% - Accent3 25 17 2" xfId="12323" xr:uid="{9EA2FAF8-D238-419F-8552-8770FB53EBC7}"/>
    <cellStyle name="20% - Accent3 25 18" xfId="12324" xr:uid="{9352BB8A-ED63-40F5-A6A3-9F245D61F5E7}"/>
    <cellStyle name="20% - Accent3 25 18 2" xfId="12325" xr:uid="{FFE93BDA-9AC1-45C1-9028-49697A966F7C}"/>
    <cellStyle name="20% - Accent3 25 19" xfId="12326" xr:uid="{384E46B4-ABCE-4353-B5E0-405BB81FBD46}"/>
    <cellStyle name="20% - Accent3 25 2" xfId="12327" xr:uid="{9ABE84AA-51E0-40E9-94DF-1DA20B7980C4}"/>
    <cellStyle name="20% - Accent3 25 2 2" xfId="12328" xr:uid="{F92F2E1F-AA94-44F3-81F5-901EAA32219C}"/>
    <cellStyle name="20% - Accent3 25 2 2 2" xfId="12329" xr:uid="{32AF9042-02CB-43DF-B887-FB6C0649C8AA}"/>
    <cellStyle name="20% - Accent3 25 2 2 2 2" xfId="12330" xr:uid="{BFE22A74-6907-43A8-80A0-7415A925F3CC}"/>
    <cellStyle name="20% - Accent3 25 2 2 3" xfId="12331" xr:uid="{9E5D5C32-893E-40F5-9C81-28BEAE28BC83}"/>
    <cellStyle name="20% - Accent3 25 2 3" xfId="12332" xr:uid="{7A81C060-B0A0-4149-B5B3-EB500E9A9D9A}"/>
    <cellStyle name="20% - Accent3 25 2 3 2" xfId="12333" xr:uid="{04C16E58-75D6-4B3E-BF78-444C82D697AD}"/>
    <cellStyle name="20% - Accent3 25 2 4" xfId="12334" xr:uid="{50AC5100-F51E-43BF-B599-EF51727B5CC5}"/>
    <cellStyle name="20% - Accent3 25 2 4 2" xfId="12335" xr:uid="{3EEE2F54-C128-4266-A2F6-6932E9773B64}"/>
    <cellStyle name="20% - Accent3 25 2 5" xfId="12336" xr:uid="{2590986B-B135-46BF-A973-959EB1C6AC6C}"/>
    <cellStyle name="20% - Accent3 25 20" xfId="12337" xr:uid="{9CB94AAE-A7EF-48FD-B3A2-0FA902529576}"/>
    <cellStyle name="20% - Accent3 25 21" xfId="12338" xr:uid="{BC3B17B4-4937-469C-8CB3-329E6D79F4E3}"/>
    <cellStyle name="20% - Accent3 25 22" xfId="12339" xr:uid="{3098632E-618E-4525-BEE3-A537AFE6AC7E}"/>
    <cellStyle name="20% - Accent3 25 23" xfId="12340" xr:uid="{6C4D73BC-4672-4930-96E5-AA35D636955B}"/>
    <cellStyle name="20% - Accent3 25 24" xfId="12341" xr:uid="{604946E4-9CE9-46BE-86AF-A8974A5A626A}"/>
    <cellStyle name="20% - Accent3 25 25" xfId="12342" xr:uid="{D6679AB8-61C2-4650-834F-08169E889879}"/>
    <cellStyle name="20% - Accent3 25 26" xfId="12343" xr:uid="{01DA1ABD-3379-4248-8FD9-5E496D6BD496}"/>
    <cellStyle name="20% - Accent3 25 27" xfId="12344" xr:uid="{01F11082-A686-48B2-B33E-F5AE1932E1BF}"/>
    <cellStyle name="20% - Accent3 25 28" xfId="12345" xr:uid="{CA58712B-7E7A-4661-98C1-F196B296D267}"/>
    <cellStyle name="20% - Accent3 25 29" xfId="12346" xr:uid="{C71314CC-EB65-40FD-9DE5-291517AD98B9}"/>
    <cellStyle name="20% - Accent3 25 3" xfId="12347" xr:uid="{4A2609FC-06F6-4521-941F-F1709C6E5CDD}"/>
    <cellStyle name="20% - Accent3 25 3 2" xfId="12348" xr:uid="{09D6F8CD-3DD3-4997-BF61-E958E0ADD6ED}"/>
    <cellStyle name="20% - Accent3 25 3 2 2" xfId="12349" xr:uid="{FC5F69A4-A307-4A28-A614-49763A92F5E5}"/>
    <cellStyle name="20% - Accent3 25 3 2 2 2" xfId="12350" xr:uid="{4CAA9387-DC6A-4663-A5F8-76A10B36B1C7}"/>
    <cellStyle name="20% - Accent3 25 3 2 3" xfId="12351" xr:uid="{FA878C5E-CEF5-435F-AA77-CE9A596D7C38}"/>
    <cellStyle name="20% - Accent3 25 3 3" xfId="12352" xr:uid="{AFF0B823-D313-4ED6-ABE4-9173FA202D64}"/>
    <cellStyle name="20% - Accent3 25 3 3 2" xfId="12353" xr:uid="{BB6D4C45-8289-4715-9663-535F7409B878}"/>
    <cellStyle name="20% - Accent3 25 3 4" xfId="12354" xr:uid="{44B2423C-78F9-4F0D-992A-AB2C39CBE422}"/>
    <cellStyle name="20% - Accent3 25 3 4 2" xfId="12355" xr:uid="{586E9252-DFB9-423D-A96A-075E3652DA87}"/>
    <cellStyle name="20% - Accent3 25 3 5" xfId="12356" xr:uid="{FA67726B-8430-40DC-A1C9-50D73A2C2BDF}"/>
    <cellStyle name="20% - Accent3 25 4" xfId="12357" xr:uid="{5BC8FDAC-8967-4401-9DBE-45C474179D9E}"/>
    <cellStyle name="20% - Accent3 25 4 2" xfId="12358" xr:uid="{B37EDA42-3A57-4ADC-B4D0-890AC9060551}"/>
    <cellStyle name="20% - Accent3 25 4 2 2" xfId="12359" xr:uid="{381908A1-3A26-472F-BAC5-9D05467C5DE1}"/>
    <cellStyle name="20% - Accent3 25 4 2 2 2" xfId="12360" xr:uid="{ABA86159-CE3D-4B9E-AB3B-51CAB9DDB1BB}"/>
    <cellStyle name="20% - Accent3 25 4 2 3" xfId="12361" xr:uid="{045BC30E-2091-414C-A4DD-41A0DED5E714}"/>
    <cellStyle name="20% - Accent3 25 4 3" xfId="12362" xr:uid="{F15897DA-ED18-4786-B6C8-25209C0CA128}"/>
    <cellStyle name="20% - Accent3 25 4 3 2" xfId="12363" xr:uid="{BDF51AD5-A35B-4FA6-BD35-4F1406C4022D}"/>
    <cellStyle name="20% - Accent3 25 4 4" xfId="12364" xr:uid="{B3EB235C-9A9B-4413-A01B-793AFB4563BD}"/>
    <cellStyle name="20% - Accent3 25 4 4 2" xfId="12365" xr:uid="{146E0369-B188-4097-BE72-68D508538B4A}"/>
    <cellStyle name="20% - Accent3 25 4 5" xfId="12366" xr:uid="{066AEF54-B375-4DC0-AA92-75EE4EC31E85}"/>
    <cellStyle name="20% - Accent3 25 5" xfId="12367" xr:uid="{0A86F7B8-9FB2-4FC9-97CE-D8ADE57DC456}"/>
    <cellStyle name="20% - Accent3 25 5 2" xfId="12368" xr:uid="{E47F65D1-40FC-4B4E-A38E-6A9480587FD3}"/>
    <cellStyle name="20% - Accent3 25 5 2 2" xfId="12369" xr:uid="{E9C3CB17-E84F-4421-BA4F-E8F4FDB7A44D}"/>
    <cellStyle name="20% - Accent3 25 5 2 2 2" xfId="12370" xr:uid="{8F97D02A-C6DF-4D24-9865-FA9C4AE6ACCD}"/>
    <cellStyle name="20% - Accent3 25 5 2 3" xfId="12371" xr:uid="{BFEF1EE0-A130-4FBE-94D8-46F7649C8C97}"/>
    <cellStyle name="20% - Accent3 25 5 3" xfId="12372" xr:uid="{1E0C43B0-FCB4-4F2F-981B-FE76BB39B65F}"/>
    <cellStyle name="20% - Accent3 25 5 3 2" xfId="12373" xr:uid="{4A7F0A2C-D122-4ADB-ABCA-E42FC1144FDC}"/>
    <cellStyle name="20% - Accent3 25 5 4" xfId="12374" xr:uid="{BA6B5964-50EB-4DED-9AF8-56287D449F74}"/>
    <cellStyle name="20% - Accent3 25 5 4 2" xfId="12375" xr:uid="{CF7E9A3C-DCC9-47B6-9876-3049C3DEFD25}"/>
    <cellStyle name="20% - Accent3 25 5 5" xfId="12376" xr:uid="{E5CEBEC0-DBB3-42D5-876B-94B020FBC194}"/>
    <cellStyle name="20% - Accent3 25 6" xfId="12377" xr:uid="{5B7548F4-CEB9-4283-90C6-D972C344DEEF}"/>
    <cellStyle name="20% - Accent3 25 6 2" xfId="12378" xr:uid="{26BEA9B5-D7AF-4E53-951E-1943DF08438C}"/>
    <cellStyle name="20% - Accent3 25 6 2 2" xfId="12379" xr:uid="{978C562E-FE43-43A1-9999-BC0461C586A4}"/>
    <cellStyle name="20% - Accent3 25 6 2 2 2" xfId="12380" xr:uid="{C48A7479-E3E6-486B-9DAD-6A65BB2F2487}"/>
    <cellStyle name="20% - Accent3 25 6 2 3" xfId="12381" xr:uid="{34C5B2F9-B0D5-430B-978C-7E8048F392AF}"/>
    <cellStyle name="20% - Accent3 25 6 3" xfId="12382" xr:uid="{677E6C20-4B36-475F-8A56-8A488A4B7AFC}"/>
    <cellStyle name="20% - Accent3 25 6 3 2" xfId="12383" xr:uid="{7438D1C1-E634-40C1-8E04-8C8C852D4692}"/>
    <cellStyle name="20% - Accent3 25 6 4" xfId="12384" xr:uid="{80F4AB11-C794-420D-9D53-5041BDFB0AD9}"/>
    <cellStyle name="20% - Accent3 25 6 4 2" xfId="12385" xr:uid="{0C992824-DB2F-4FAE-A532-6D08CE493B7A}"/>
    <cellStyle name="20% - Accent3 25 6 5" xfId="12386" xr:uid="{B4F2E078-5A0D-43AE-B316-0523B34C8379}"/>
    <cellStyle name="20% - Accent3 25 7" xfId="12387" xr:uid="{539F7119-3A0B-4DDA-8218-DA8FD6B598A9}"/>
    <cellStyle name="20% - Accent3 25 7 2" xfId="12388" xr:uid="{CBB5261F-300B-4098-848D-DC7F83A664F5}"/>
    <cellStyle name="20% - Accent3 25 7 2 2" xfId="12389" xr:uid="{612CA23D-63BD-4C33-BC69-541E3AF92DBB}"/>
    <cellStyle name="20% - Accent3 25 7 2 2 2" xfId="12390" xr:uid="{86DDC19B-4BC4-4F3B-BDCE-E2AA923FED06}"/>
    <cellStyle name="20% - Accent3 25 7 2 3" xfId="12391" xr:uid="{E4750ADB-33DC-46B0-B0D4-9B619E88BDE8}"/>
    <cellStyle name="20% - Accent3 25 7 3" xfId="12392" xr:uid="{44877C71-2106-4F56-ACD7-F053BC2E1807}"/>
    <cellStyle name="20% - Accent3 25 7 3 2" xfId="12393" xr:uid="{F24201B8-2E5B-4B6B-83A5-0880D67ADC7C}"/>
    <cellStyle name="20% - Accent3 25 7 4" xfId="12394" xr:uid="{0A8ED76F-5410-47DA-AC0B-63B032A4E863}"/>
    <cellStyle name="20% - Accent3 25 7 4 2" xfId="12395" xr:uid="{33616E24-B43C-4660-801C-BA9E274E08BD}"/>
    <cellStyle name="20% - Accent3 25 7 5" xfId="12396" xr:uid="{A62DFA0E-E06C-4E77-9914-CFF1F83BAC77}"/>
    <cellStyle name="20% - Accent3 25 8" xfId="12397" xr:uid="{52B6D2BF-105B-4501-905A-EA4D91BED464}"/>
    <cellStyle name="20% - Accent3 25 8 2" xfId="12398" xr:uid="{68D116C3-8F8B-4606-83A0-8933B0357F3D}"/>
    <cellStyle name="20% - Accent3 25 8 2 2" xfId="12399" xr:uid="{66D26B86-86D0-4290-9270-123F182E9271}"/>
    <cellStyle name="20% - Accent3 25 8 2 2 2" xfId="12400" xr:uid="{4630F913-6830-452A-9324-37EF8B77C30A}"/>
    <cellStyle name="20% - Accent3 25 8 2 3" xfId="12401" xr:uid="{2D797FE7-78D9-4AA3-8E93-02BA51418086}"/>
    <cellStyle name="20% - Accent3 25 8 3" xfId="12402" xr:uid="{9F83EEBF-8852-4792-B767-9D6F84DE5B09}"/>
    <cellStyle name="20% - Accent3 25 8 3 2" xfId="12403" xr:uid="{68CB2463-0265-4D35-BE87-4FF859C9EF36}"/>
    <cellStyle name="20% - Accent3 25 8 4" xfId="12404" xr:uid="{2634A6AA-5134-4E73-9F1B-6A0DCDC5405A}"/>
    <cellStyle name="20% - Accent3 25 8 4 2" xfId="12405" xr:uid="{0D1CDDA6-88CB-4D5D-95CD-34927A5BB8F9}"/>
    <cellStyle name="20% - Accent3 25 8 5" xfId="12406" xr:uid="{4188D26D-43DA-42D1-AA94-41A098AF082A}"/>
    <cellStyle name="20% - Accent3 25 9" xfId="12407" xr:uid="{9F2D608C-2B0A-4FEC-8F7A-5B1DF7E09035}"/>
    <cellStyle name="20% - Accent3 25 9 2" xfId="12408" xr:uid="{873598D8-7CFD-45BD-8CED-282F33CEC255}"/>
    <cellStyle name="20% - Accent3 25 9 2 2" xfId="12409" xr:uid="{78A135D9-BA0B-493C-84CB-67898357BA40}"/>
    <cellStyle name="20% - Accent3 25 9 2 2 2" xfId="12410" xr:uid="{CB488731-2808-438D-ADD0-C42260CBE31B}"/>
    <cellStyle name="20% - Accent3 25 9 2 3" xfId="12411" xr:uid="{4963757D-AECF-43AF-83E7-BA63B146D071}"/>
    <cellStyle name="20% - Accent3 25 9 3" xfId="12412" xr:uid="{68DF156C-56D4-41B3-8809-85A99B4A36F4}"/>
    <cellStyle name="20% - Accent3 25 9 3 2" xfId="12413" xr:uid="{1849D836-8CF3-4D13-9E68-51DDDE9C0054}"/>
    <cellStyle name="20% - Accent3 25 9 4" xfId="12414" xr:uid="{29FDC970-A7CF-44BF-AC5C-8B0F487C8F07}"/>
    <cellStyle name="20% - Accent3 25 9 4 2" xfId="12415" xr:uid="{CD959A5B-F9C4-4C82-8F54-F35C70884C9C}"/>
    <cellStyle name="20% - Accent3 25 9 5" xfId="12416" xr:uid="{6B046E77-C145-47E9-8BB5-D1B047500D55}"/>
    <cellStyle name="20% - Accent3 26" xfId="12417" xr:uid="{8154FB58-13CC-42D5-B998-F8ECBDEBFFF3}"/>
    <cellStyle name="20% - Accent3 27" xfId="12418" xr:uid="{D4349C7F-6508-4E3D-A323-0F92A9A2DE36}"/>
    <cellStyle name="20% - Accent3 28" xfId="12419" xr:uid="{94C823AA-3783-4DE7-9771-2DE70B5DB104}"/>
    <cellStyle name="20% - Accent3 3" xfId="209" xr:uid="{3C7879A6-2457-4259-B860-E9F16F64D6BB}"/>
    <cellStyle name="20% - Accent3 3 10" xfId="12420" xr:uid="{4FC664EF-39D6-443C-8279-1221C69BE419}"/>
    <cellStyle name="20% - Accent3 3 10 2" xfId="12421" xr:uid="{1B284EB4-6410-4B07-ABF4-7C35CC672430}"/>
    <cellStyle name="20% - Accent3 3 10 2 2" xfId="12422" xr:uid="{B2FA02BB-082E-4E40-9FEF-506122FB5BDD}"/>
    <cellStyle name="20% - Accent3 3 10 2 2 2" xfId="12423" xr:uid="{8D884225-3AC2-4C5F-ABB9-678145AEB273}"/>
    <cellStyle name="20% - Accent3 3 10 2 3" xfId="12424" xr:uid="{8B03A95D-092D-40E5-A2DD-915BE909EAEE}"/>
    <cellStyle name="20% - Accent3 3 10 3" xfId="12425" xr:uid="{93C0D509-CC27-4203-9E25-1ACCEA57F88A}"/>
    <cellStyle name="20% - Accent3 3 10 3 2" xfId="12426" xr:uid="{9452C24A-A991-4D7E-8AF3-D519E2FB802B}"/>
    <cellStyle name="20% - Accent3 3 10 4" xfId="12427" xr:uid="{C3BB248C-96F0-42C6-8A01-588118246D54}"/>
    <cellStyle name="20% - Accent3 3 10 4 2" xfId="12428" xr:uid="{B4FFDA89-4E56-4C25-95E8-0DADFD1542B1}"/>
    <cellStyle name="20% - Accent3 3 10 5" xfId="12429" xr:uid="{9E909C82-ECA7-4D8C-A198-606CC68F84B6}"/>
    <cellStyle name="20% - Accent3 3 11" xfId="12430" xr:uid="{8222BCEF-F26C-4AFB-8868-5F4B2E968C84}"/>
    <cellStyle name="20% - Accent3 3 11 2" xfId="12431" xr:uid="{87720F80-E981-45D2-8D33-302DCCCA44DA}"/>
    <cellStyle name="20% - Accent3 3 11 2 2" xfId="12432" xr:uid="{A2DF7C4A-540A-4537-AAD8-592E11E710FA}"/>
    <cellStyle name="20% - Accent3 3 11 2 2 2" xfId="12433" xr:uid="{053CADB0-29AE-4C5F-B7B0-A020CF0FD329}"/>
    <cellStyle name="20% - Accent3 3 11 2 3" xfId="12434" xr:uid="{F2EB02C9-1E9D-4C97-B8F5-5E8300E4DD87}"/>
    <cellStyle name="20% - Accent3 3 11 3" xfId="12435" xr:uid="{8AC78A09-1919-4B8C-BC31-7FF0440D6E97}"/>
    <cellStyle name="20% - Accent3 3 11 3 2" xfId="12436" xr:uid="{A2A6C2D8-D629-4C75-BDDE-87AF7971DB09}"/>
    <cellStyle name="20% - Accent3 3 11 4" xfId="12437" xr:uid="{9ECF31C3-EBFF-4281-AAFC-8BE817501501}"/>
    <cellStyle name="20% - Accent3 3 11 4 2" xfId="12438" xr:uid="{0FBE921A-6A82-4184-AF4B-F77D59F6C5A0}"/>
    <cellStyle name="20% - Accent3 3 11 5" xfId="12439" xr:uid="{53820DF1-DD9C-4825-B280-4C73AD1EEF38}"/>
    <cellStyle name="20% - Accent3 3 12" xfId="12440" xr:uid="{2170CDFE-0DAF-4502-85E9-153C8BC78422}"/>
    <cellStyle name="20% - Accent3 3 12 2" xfId="12441" xr:uid="{C1FFADB9-185D-4CED-A8CE-597B1FB68E7A}"/>
    <cellStyle name="20% - Accent3 3 12 2 2" xfId="12442" xr:uid="{AFB62A1E-6651-47E2-B893-E462DCF33D50}"/>
    <cellStyle name="20% - Accent3 3 12 2 2 2" xfId="12443" xr:uid="{CDD9A4E5-0B56-48FD-843C-2A4BAC2F7BBD}"/>
    <cellStyle name="20% - Accent3 3 12 2 3" xfId="12444" xr:uid="{7C9CA7F8-11B3-41A3-95B1-83429439BC11}"/>
    <cellStyle name="20% - Accent3 3 12 3" xfId="12445" xr:uid="{7F94BB30-F86F-4143-9904-28714C34FDAC}"/>
    <cellStyle name="20% - Accent3 3 12 3 2" xfId="12446" xr:uid="{9D86C4F6-7C76-4F9A-97E1-8D4838A87071}"/>
    <cellStyle name="20% - Accent3 3 12 4" xfId="12447" xr:uid="{AA56718A-C187-4F57-B07E-DAC693E16827}"/>
    <cellStyle name="20% - Accent3 3 12 4 2" xfId="12448" xr:uid="{8F845350-1DD4-4112-A6A0-29DF1FFBDCAC}"/>
    <cellStyle name="20% - Accent3 3 12 5" xfId="12449" xr:uid="{585AAFA4-A721-4FBA-81B1-414E655FD226}"/>
    <cellStyle name="20% - Accent3 3 13" xfId="12450" xr:uid="{23FC0CCE-70C5-42C5-96D1-3CDD2F42AD87}"/>
    <cellStyle name="20% - Accent3 3 13 2" xfId="12451" xr:uid="{2B3415C5-3B30-4E18-91C1-B72B9367F29B}"/>
    <cellStyle name="20% - Accent3 3 13 2 2" xfId="12452" xr:uid="{7DDA42BE-0B72-45A3-A1F6-93AE6A264A11}"/>
    <cellStyle name="20% - Accent3 3 13 2 2 2" xfId="12453" xr:uid="{8E771E5D-C5F3-49E1-9879-AD71A4869E12}"/>
    <cellStyle name="20% - Accent3 3 13 2 3" xfId="12454" xr:uid="{CFB34036-9E88-42BA-BD2A-D467432D20AE}"/>
    <cellStyle name="20% - Accent3 3 13 3" xfId="12455" xr:uid="{E1C98BA3-9BC3-468E-9257-660E808BBEBB}"/>
    <cellStyle name="20% - Accent3 3 13 3 2" xfId="12456" xr:uid="{43CCB67F-C43D-48FA-826C-641A6922F5A8}"/>
    <cellStyle name="20% - Accent3 3 13 4" xfId="12457" xr:uid="{3724A8A5-7913-4B0E-8561-AEBF93A2829C}"/>
    <cellStyle name="20% - Accent3 3 13 4 2" xfId="12458" xr:uid="{271CFC05-400A-466E-965A-F9CA1D83777D}"/>
    <cellStyle name="20% - Accent3 3 13 5" xfId="12459" xr:uid="{ED608ECF-8572-4828-BF26-FB14CC7960B0}"/>
    <cellStyle name="20% - Accent3 3 14" xfId="12460" xr:uid="{3115B8E9-B464-4D1A-8EF2-10F7224AC721}"/>
    <cellStyle name="20% - Accent3 3 14 2" xfId="12461" xr:uid="{32C971DB-E7E8-4FDF-94F6-3D5E6E23F6AD}"/>
    <cellStyle name="20% - Accent3 3 14 2 2" xfId="12462" xr:uid="{FF0D3D6D-7F5E-4ED2-8D52-9ED5943C3DFF}"/>
    <cellStyle name="20% - Accent3 3 14 2 2 2" xfId="12463" xr:uid="{3CB0CAA2-8595-4534-9A9F-C5DC5570C320}"/>
    <cellStyle name="20% - Accent3 3 14 2 3" xfId="12464" xr:uid="{DA0DFBC5-9A3D-4E66-A074-C10B6BD40614}"/>
    <cellStyle name="20% - Accent3 3 14 3" xfId="12465" xr:uid="{A9A0C938-8B39-49F6-A5B9-B5756A698D8E}"/>
    <cellStyle name="20% - Accent3 3 14 3 2" xfId="12466" xr:uid="{7FD7D6F3-1E4B-4DCF-AC05-34D451D7B6C3}"/>
    <cellStyle name="20% - Accent3 3 14 4" xfId="12467" xr:uid="{714D577E-30B2-4D89-8231-669311CC7151}"/>
    <cellStyle name="20% - Accent3 3 14 4 2" xfId="12468" xr:uid="{E3FDE66D-634C-4926-8F9B-6586EEF2D306}"/>
    <cellStyle name="20% - Accent3 3 14 5" xfId="12469" xr:uid="{61473F4A-E82B-4E2E-876F-F62CAAA69808}"/>
    <cellStyle name="20% - Accent3 3 15" xfId="12470" xr:uid="{B9BF27F3-FD82-4F07-89AF-4A87D8DB8537}"/>
    <cellStyle name="20% - Accent3 3 15 2" xfId="12471" xr:uid="{11F912C3-B684-4E7F-98F4-C902EB065AF7}"/>
    <cellStyle name="20% - Accent3 3 15 2 2" xfId="12472" xr:uid="{38FED159-A359-4C87-B14E-C028CA30F2FD}"/>
    <cellStyle name="20% - Accent3 3 15 2 2 2" xfId="12473" xr:uid="{5171AAEC-72EA-4A5B-9E00-7D28A536C166}"/>
    <cellStyle name="20% - Accent3 3 15 2 3" xfId="12474" xr:uid="{0C3968E9-7D64-4602-AB73-DEED1FAF39C1}"/>
    <cellStyle name="20% - Accent3 3 15 3" xfId="12475" xr:uid="{12B6EF99-571D-4CEB-8D7F-8B6F33FCDC02}"/>
    <cellStyle name="20% - Accent3 3 15 3 2" xfId="12476" xr:uid="{A3AEEC00-34A3-4CFD-8A53-B2603DB8F8D2}"/>
    <cellStyle name="20% - Accent3 3 15 4" xfId="12477" xr:uid="{602ED5A4-1940-4638-BF05-937DF2910ABF}"/>
    <cellStyle name="20% - Accent3 3 15 4 2" xfId="12478" xr:uid="{7910DA9A-6AFC-4A16-AA8A-4126FD66F7C3}"/>
    <cellStyle name="20% - Accent3 3 15 5" xfId="12479" xr:uid="{B7567FC3-2E9D-49F1-ABD2-76B6C4CCACED}"/>
    <cellStyle name="20% - Accent3 3 16" xfId="12480" xr:uid="{B294484D-9DBE-46F8-B568-6EA0FA40CA8A}"/>
    <cellStyle name="20% - Accent3 3 16 2" xfId="12481" xr:uid="{28393167-D3A3-4F29-991A-1000F7614FA1}"/>
    <cellStyle name="20% - Accent3 3 16 2 2" xfId="12482" xr:uid="{79513C5A-3693-4C72-BC47-CD92433E491B}"/>
    <cellStyle name="20% - Accent3 3 16 3" xfId="12483" xr:uid="{EA6A2DA0-608C-4C00-AFA9-8CCB92ACB8A2}"/>
    <cellStyle name="20% - Accent3 3 17" xfId="12484" xr:uid="{08472A0E-D222-4470-9BE1-59B4B67E5FF0}"/>
    <cellStyle name="20% - Accent3 3 17 2" xfId="12485" xr:uid="{465CE38A-74AA-4B42-936C-E3F12B681031}"/>
    <cellStyle name="20% - Accent3 3 18" xfId="12486" xr:uid="{126AF517-B879-4164-83FD-FD11F9E45DF1}"/>
    <cellStyle name="20% - Accent3 3 18 2" xfId="12487" xr:uid="{E3650E8C-A709-4452-8426-EB0EDBA0A349}"/>
    <cellStyle name="20% - Accent3 3 19" xfId="12488" xr:uid="{82111EDB-1744-43B8-AD6B-AFC5F0A8544E}"/>
    <cellStyle name="20% - Accent3 3 2" xfId="210" xr:uid="{9665FE6A-0701-44B8-AA95-CF9D186407F7}"/>
    <cellStyle name="20% - Accent3 3 2 2" xfId="211" xr:uid="{4B59D89D-2747-42B1-84F3-0E6506A6B25B}"/>
    <cellStyle name="20% - Accent3 3 2 2 2" xfId="12489" xr:uid="{5EC214CF-908A-4CA2-A23D-B88C68EB56D4}"/>
    <cellStyle name="20% - Accent3 3 2 2 2 2" xfId="12490" xr:uid="{A8203230-283C-463A-93BA-0FBA97AA0C62}"/>
    <cellStyle name="20% - Accent3 3 2 2 3" xfId="12491" xr:uid="{31874D9E-70D6-4FFF-B255-E326F1524AD8}"/>
    <cellStyle name="20% - Accent3 3 2 2 4" xfId="12492" xr:uid="{3E5B33F4-819E-445D-A075-0ADE1EF33FCE}"/>
    <cellStyle name="20% - Accent3 3 2 3" xfId="12493" xr:uid="{DB40B2D9-B580-4DF3-BD8B-7679D965F906}"/>
    <cellStyle name="20% - Accent3 3 2 3 2" xfId="12494" xr:uid="{E287630B-09ED-433D-BDC9-A017C7A0D9C8}"/>
    <cellStyle name="20% - Accent3 3 2 4" xfId="12495" xr:uid="{F13AF00F-5E38-4351-9445-4FDEDDE76B5B}"/>
    <cellStyle name="20% - Accent3 3 2 4 2" xfId="12496" xr:uid="{5C1C2EB6-9F40-4804-9E57-183DBCC146BB}"/>
    <cellStyle name="20% - Accent3 3 2 5" xfId="12497" xr:uid="{E85219A9-F1D9-46DC-AA0D-E16D6D13A8D8}"/>
    <cellStyle name="20% - Accent3 3 20" xfId="12498" xr:uid="{3197B7DB-7B6D-4931-A31E-E68AAC18BCAC}"/>
    <cellStyle name="20% - Accent3 3 21" xfId="12499" xr:uid="{069ED660-C91E-4DB7-A6DD-45A124141085}"/>
    <cellStyle name="20% - Accent3 3 22" xfId="12500" xr:uid="{89F5CD27-D22A-4F97-BB3F-089E666488AE}"/>
    <cellStyle name="20% - Accent3 3 23" xfId="12501" xr:uid="{8AA26C85-4D76-4D6E-B41B-036A85B2BD6B}"/>
    <cellStyle name="20% - Accent3 3 24" xfId="12502" xr:uid="{6D0F5346-6F3B-40EB-A92A-E5CF9BA1FC10}"/>
    <cellStyle name="20% - Accent3 3 25" xfId="12503" xr:uid="{7C6C2CBF-6C74-405E-946B-117E10B9D9CE}"/>
    <cellStyle name="20% - Accent3 3 26" xfId="12504" xr:uid="{361D2B3C-B2DE-4CE8-8678-259F344C5672}"/>
    <cellStyle name="20% - Accent3 3 27" xfId="12505" xr:uid="{410709C4-AA05-4A3B-9A7A-4175ECDCE85D}"/>
    <cellStyle name="20% - Accent3 3 28" xfId="12506" xr:uid="{90BC8EA3-CE3D-419F-870A-7A2A84616628}"/>
    <cellStyle name="20% - Accent3 3 29" xfId="12507" xr:uid="{0F4124C9-EF63-47D4-BEDF-7A4F4D8A4993}"/>
    <cellStyle name="20% - Accent3 3 3" xfId="212" xr:uid="{884ACE28-0D8E-4DB5-9A35-92FEF3CEF7FA}"/>
    <cellStyle name="20% - Accent3 3 3 2" xfId="12508" xr:uid="{754C42C0-E830-4512-92CB-80434851AABC}"/>
    <cellStyle name="20% - Accent3 3 3 2 2" xfId="12509" xr:uid="{5CD9F968-40F2-4E6F-B978-1D201687D1A1}"/>
    <cellStyle name="20% - Accent3 3 3 2 2 2" xfId="12510" xr:uid="{08D48CD9-4808-4B74-8265-85DE555B8952}"/>
    <cellStyle name="20% - Accent3 3 3 2 3" xfId="12511" xr:uid="{3E7D4C0C-535C-4D1B-B3B6-15B28C4C8571}"/>
    <cellStyle name="20% - Accent3 3 3 3" xfId="12512" xr:uid="{C352E300-751C-493B-A281-FE47261053BA}"/>
    <cellStyle name="20% - Accent3 3 3 3 2" xfId="12513" xr:uid="{45486F94-5D6F-425F-B718-81CEADE8574B}"/>
    <cellStyle name="20% - Accent3 3 3 4" xfId="12514" xr:uid="{D8595B8F-D18C-443F-B965-92D01EB71424}"/>
    <cellStyle name="20% - Accent3 3 3 4 2" xfId="12515" xr:uid="{0C90376C-89B7-4899-9682-C7AF9E35A6CF}"/>
    <cellStyle name="20% - Accent3 3 3 5" xfId="12516" xr:uid="{3244E3A7-B5F3-4949-87E6-3AF665417278}"/>
    <cellStyle name="20% - Accent3 3 3 6" xfId="12517" xr:uid="{7F2B0AD1-3947-47D6-89D2-46EF3799B158}"/>
    <cellStyle name="20% - Accent3 3 4" xfId="213" xr:uid="{55858B1F-6BE6-4049-894F-CC4290A9E8CF}"/>
    <cellStyle name="20% - Accent3 3 4 2" xfId="12518" xr:uid="{D7ECF49C-331E-427D-986A-71A793FB917E}"/>
    <cellStyle name="20% - Accent3 3 4 2 2" xfId="12519" xr:uid="{08A94E8A-5093-410C-8014-14C51BFA270E}"/>
    <cellStyle name="20% - Accent3 3 4 2 2 2" xfId="12520" xr:uid="{7B7E65E6-C66B-4506-B6A4-F51A4C131EE9}"/>
    <cellStyle name="20% - Accent3 3 4 2 3" xfId="12521" xr:uid="{981CB59E-5739-4392-94BD-7FB26719FDD2}"/>
    <cellStyle name="20% - Accent3 3 4 3" xfId="12522" xr:uid="{565128DF-3D7A-4BAC-883F-9E16BDC2B333}"/>
    <cellStyle name="20% - Accent3 3 4 3 2" xfId="12523" xr:uid="{49382A56-0964-4379-9F0A-863962751273}"/>
    <cellStyle name="20% - Accent3 3 4 4" xfId="12524" xr:uid="{B0216361-56A2-4A50-9403-1FC036871FA9}"/>
    <cellStyle name="20% - Accent3 3 4 4 2" xfId="12525" xr:uid="{29CFB1C6-05C3-4C40-BAF6-13A9BE722BF8}"/>
    <cellStyle name="20% - Accent3 3 4 5" xfId="12526" xr:uid="{AD98350D-52B5-47AA-B7B8-FF87CE9FB831}"/>
    <cellStyle name="20% - Accent3 3 4 6" xfId="12527" xr:uid="{DB729A8D-A8D8-4810-9D29-D041716E5396}"/>
    <cellStyle name="20% - Accent3 3 5" xfId="214" xr:uid="{676F322A-DCDE-4A4E-BB2E-AE8EC493538E}"/>
    <cellStyle name="20% - Accent3 3 5 2" xfId="12528" xr:uid="{529C219B-7A34-47BF-AFF5-8C244E033BF0}"/>
    <cellStyle name="20% - Accent3 3 5 2 2" xfId="12529" xr:uid="{31542A06-51AD-4CB4-8051-9CB3716D5845}"/>
    <cellStyle name="20% - Accent3 3 5 2 2 2" xfId="12530" xr:uid="{18765433-996C-4B25-9C87-A261A0560BDF}"/>
    <cellStyle name="20% - Accent3 3 5 2 3" xfId="12531" xr:uid="{204BCDEF-5965-4B1A-A737-517965BB6FA2}"/>
    <cellStyle name="20% - Accent3 3 5 3" xfId="12532" xr:uid="{43A76E52-662B-4DDA-B0B4-9842AEAEFFA4}"/>
    <cellStyle name="20% - Accent3 3 5 3 2" xfId="12533" xr:uid="{2A49A053-1813-413E-A9B6-B60B9716DAF7}"/>
    <cellStyle name="20% - Accent3 3 5 4" xfId="12534" xr:uid="{3F7A7034-ACE9-4ADB-A508-CAAA1DB08472}"/>
    <cellStyle name="20% - Accent3 3 5 4 2" xfId="12535" xr:uid="{29807AF9-22FF-466B-B67E-D692C15DF09F}"/>
    <cellStyle name="20% - Accent3 3 5 5" xfId="12536" xr:uid="{E30D39E3-6819-4678-9122-F4366DE0F99B}"/>
    <cellStyle name="20% - Accent3 3 5 6" xfId="12537" xr:uid="{C27F5ADA-C554-476D-A4E2-7B48622ABCD3}"/>
    <cellStyle name="20% - Accent3 3 6" xfId="215" xr:uid="{9EEC9C61-99E1-4505-B1D6-78428607C32D}"/>
    <cellStyle name="20% - Accent3 3 6 2" xfId="12538" xr:uid="{94E0C2D1-F10A-4CA0-B63A-3E958BBD0267}"/>
    <cellStyle name="20% - Accent3 3 6 2 2" xfId="12539" xr:uid="{70BED61D-183E-40EC-93F5-82A37A5C5482}"/>
    <cellStyle name="20% - Accent3 3 6 2 2 2" xfId="12540" xr:uid="{DA607039-C4FD-413C-9B6C-50E5003B4E5F}"/>
    <cellStyle name="20% - Accent3 3 6 2 3" xfId="12541" xr:uid="{69E53A38-D1C3-4DCD-849A-BFC42950DF35}"/>
    <cellStyle name="20% - Accent3 3 6 3" xfId="12542" xr:uid="{5B21845B-89BB-441B-9042-AE3C4B6A81A9}"/>
    <cellStyle name="20% - Accent3 3 6 3 2" xfId="12543" xr:uid="{ACDD085C-DE9E-4126-BC82-4D49AA873271}"/>
    <cellStyle name="20% - Accent3 3 6 4" xfId="12544" xr:uid="{FFCB6177-585B-47FB-BD94-D455365108B7}"/>
    <cellStyle name="20% - Accent3 3 6 4 2" xfId="12545" xr:uid="{FEEAFE58-4A7E-4024-9928-0E762979CD9C}"/>
    <cellStyle name="20% - Accent3 3 6 5" xfId="12546" xr:uid="{BB3294E6-22DB-48E6-B333-F9718300FEC1}"/>
    <cellStyle name="20% - Accent3 3 6 6" xfId="12547" xr:uid="{EC1D6A81-E104-4370-BC64-210619BEEA5F}"/>
    <cellStyle name="20% - Accent3 3 7" xfId="216" xr:uid="{841AA4B1-2823-4CA3-BE74-299D21CB6580}"/>
    <cellStyle name="20% - Accent3 3 7 2" xfId="12548" xr:uid="{12FE2404-CA2E-4509-990C-7DDF3E36D4A2}"/>
    <cellStyle name="20% - Accent3 3 7 2 2" xfId="12549" xr:uid="{7D5F9A49-A073-4A02-87BC-DE79B3AF0436}"/>
    <cellStyle name="20% - Accent3 3 7 2 2 2" xfId="12550" xr:uid="{A1A5AB10-B699-4A07-8BDE-DECB25953A56}"/>
    <cellStyle name="20% - Accent3 3 7 2 3" xfId="12551" xr:uid="{B7DC35B9-C428-4DBB-807A-3D16D09732BE}"/>
    <cellStyle name="20% - Accent3 3 7 3" xfId="12552" xr:uid="{3648682A-3F22-4ED2-8671-054C339D0285}"/>
    <cellStyle name="20% - Accent3 3 7 3 2" xfId="12553" xr:uid="{3CDE4F52-088E-4FBA-945A-575BD5E78D36}"/>
    <cellStyle name="20% - Accent3 3 7 4" xfId="12554" xr:uid="{CD7FBB6A-8B06-4F4E-BEDB-9DCC7CC9C31D}"/>
    <cellStyle name="20% - Accent3 3 7 4 2" xfId="12555" xr:uid="{71C007BF-211E-4B7C-8AD5-B3FA919698D1}"/>
    <cellStyle name="20% - Accent3 3 7 5" xfId="12556" xr:uid="{E428C3A7-23F0-4F8B-9B4D-B8E598EE4844}"/>
    <cellStyle name="20% - Accent3 3 7 6" xfId="12557" xr:uid="{2CA1D271-7397-47C7-AD92-550BBC4619D3}"/>
    <cellStyle name="20% - Accent3 3 8" xfId="217" xr:uid="{54CB4D5A-48D2-403D-B527-E7A39FA73D8C}"/>
    <cellStyle name="20% - Accent3 3 8 2" xfId="12558" xr:uid="{08132622-F470-4D51-802A-4523028EB205}"/>
    <cellStyle name="20% - Accent3 3 8 2 2" xfId="12559" xr:uid="{9F3E4E88-E535-47A9-A204-54395E278CF3}"/>
    <cellStyle name="20% - Accent3 3 8 2 2 2" xfId="12560" xr:uid="{F687625B-6908-45F6-A03D-C79530BB7AE0}"/>
    <cellStyle name="20% - Accent3 3 8 2 3" xfId="12561" xr:uid="{4A5562B5-F958-4629-BD1D-14E09E9F0098}"/>
    <cellStyle name="20% - Accent3 3 8 3" xfId="12562" xr:uid="{0EE1D123-9DCE-4903-A357-D02066F33A78}"/>
    <cellStyle name="20% - Accent3 3 8 3 2" xfId="12563" xr:uid="{3D632B0E-FBCA-489D-9383-A00E7DC27200}"/>
    <cellStyle name="20% - Accent3 3 8 4" xfId="12564" xr:uid="{C0A8D916-E183-4C7B-B57C-71C4AA899289}"/>
    <cellStyle name="20% - Accent3 3 8 4 2" xfId="12565" xr:uid="{959FEC3C-97E3-4850-A271-924AAD68B4CE}"/>
    <cellStyle name="20% - Accent3 3 8 5" xfId="12566" xr:uid="{AFF8BD9D-704C-49F2-A1F6-3F2AFF1D71F9}"/>
    <cellStyle name="20% - Accent3 3 8 6" xfId="12567" xr:uid="{EA54BA70-698D-41B3-9E60-5BF665AA53D9}"/>
    <cellStyle name="20% - Accent3 3 9" xfId="12568" xr:uid="{C3DC969E-26D8-4BB9-8929-1F5E4EB0743A}"/>
    <cellStyle name="20% - Accent3 3 9 2" xfId="12569" xr:uid="{89794CF0-D187-44FC-AE63-56D428B0120A}"/>
    <cellStyle name="20% - Accent3 3 9 2 2" xfId="12570" xr:uid="{7165FDBA-F22F-4E88-95DB-2654AD31A762}"/>
    <cellStyle name="20% - Accent3 3 9 2 2 2" xfId="12571" xr:uid="{58D1327C-408A-422D-8599-2AFC6DFB7863}"/>
    <cellStyle name="20% - Accent3 3 9 2 3" xfId="12572" xr:uid="{2EAD7A4A-F8CB-4D0D-AFF4-3422FE8AB75C}"/>
    <cellStyle name="20% - Accent3 3 9 3" xfId="12573" xr:uid="{3FDC50DC-8CE4-45C1-B2D5-97D93505F9A4}"/>
    <cellStyle name="20% - Accent3 3 9 3 2" xfId="12574" xr:uid="{488EF192-B579-463B-9B89-DF6D98A33265}"/>
    <cellStyle name="20% - Accent3 3 9 4" xfId="12575" xr:uid="{C5D5DB93-F1F8-4536-A7D1-79EB8A862FCD}"/>
    <cellStyle name="20% - Accent3 3 9 4 2" xfId="12576" xr:uid="{E082F80E-8CA5-44DF-A66F-B7C5F8CB2285}"/>
    <cellStyle name="20% - Accent3 3 9 5" xfId="12577" xr:uid="{762F4E00-267E-44D2-B980-7136100743F8}"/>
    <cellStyle name="20% - Accent3 4" xfId="218" xr:uid="{856766DC-38FC-457E-A14F-802DACEB796C}"/>
    <cellStyle name="20% - Accent3 4 10" xfId="12578" xr:uid="{A155361B-6B84-4474-8B39-9D4121A16C40}"/>
    <cellStyle name="20% - Accent3 4 10 2" xfId="12579" xr:uid="{EEB187D6-4537-42B6-B147-1C0D102093D4}"/>
    <cellStyle name="20% - Accent3 4 10 2 2" xfId="12580" xr:uid="{F16B77E0-2562-4D97-BB55-CF3343847AD8}"/>
    <cellStyle name="20% - Accent3 4 10 2 2 2" xfId="12581" xr:uid="{21117D03-5EB1-4265-BA27-AE42D502924A}"/>
    <cellStyle name="20% - Accent3 4 10 2 3" xfId="12582" xr:uid="{49BDDF63-C2CB-4F7B-B918-8BDF46C89282}"/>
    <cellStyle name="20% - Accent3 4 10 3" xfId="12583" xr:uid="{9FA56A32-7EA4-4439-B96C-73A4D3519945}"/>
    <cellStyle name="20% - Accent3 4 10 3 2" xfId="12584" xr:uid="{0E9805AB-8682-4052-9AAF-F41E5E81D3FB}"/>
    <cellStyle name="20% - Accent3 4 10 4" xfId="12585" xr:uid="{C390B999-E59D-4BC5-A4EF-1BEAB845B1C0}"/>
    <cellStyle name="20% - Accent3 4 10 4 2" xfId="12586" xr:uid="{FB167477-3FF2-4D7D-A7DA-CE7149EFED8C}"/>
    <cellStyle name="20% - Accent3 4 10 5" xfId="12587" xr:uid="{F61FA942-557E-4120-A08B-C74B23F1078F}"/>
    <cellStyle name="20% - Accent3 4 11" xfId="12588" xr:uid="{36752954-2A79-4DB1-8AB7-F1AD9DC2FF77}"/>
    <cellStyle name="20% - Accent3 4 11 2" xfId="12589" xr:uid="{013FE3BD-4EEA-4829-89D1-C5252711652E}"/>
    <cellStyle name="20% - Accent3 4 11 2 2" xfId="12590" xr:uid="{D1FE6D36-ABE9-47A9-ABDE-C3210821D9E3}"/>
    <cellStyle name="20% - Accent3 4 11 2 2 2" xfId="12591" xr:uid="{060660E8-C6B6-460D-89D2-631D01C9FCD8}"/>
    <cellStyle name="20% - Accent3 4 11 2 3" xfId="12592" xr:uid="{E363DCE6-BBB7-4E09-B2A0-52F7412A7B33}"/>
    <cellStyle name="20% - Accent3 4 11 3" xfId="12593" xr:uid="{D7D241B4-1FBC-4FD1-8B10-BA6C308A6CBF}"/>
    <cellStyle name="20% - Accent3 4 11 3 2" xfId="12594" xr:uid="{4967D927-A5FA-4237-8431-BC8CBCDB3905}"/>
    <cellStyle name="20% - Accent3 4 11 4" xfId="12595" xr:uid="{995AB874-B13D-44B8-AFEB-9A87AF9514AB}"/>
    <cellStyle name="20% - Accent3 4 11 4 2" xfId="12596" xr:uid="{6CC2F912-E839-4FC5-973B-5D1D65CD72B5}"/>
    <cellStyle name="20% - Accent3 4 11 5" xfId="12597" xr:uid="{7041937A-467C-46F4-A38B-5BF8EB7D64D6}"/>
    <cellStyle name="20% - Accent3 4 12" xfId="12598" xr:uid="{2920E616-F93D-4FB4-B946-F4B810FF87B4}"/>
    <cellStyle name="20% - Accent3 4 12 2" xfId="12599" xr:uid="{3D6EEA70-DBAA-477B-B741-2D2040316D81}"/>
    <cellStyle name="20% - Accent3 4 12 2 2" xfId="12600" xr:uid="{F16AD1E9-6F01-458D-96C1-7FF0166BC646}"/>
    <cellStyle name="20% - Accent3 4 12 2 2 2" xfId="12601" xr:uid="{B8D03003-3528-447C-A44B-ACA24FD1B758}"/>
    <cellStyle name="20% - Accent3 4 12 2 3" xfId="12602" xr:uid="{9423751B-4428-4AEE-A882-0104E4A1B2FA}"/>
    <cellStyle name="20% - Accent3 4 12 3" xfId="12603" xr:uid="{DDCDA0E2-3633-4417-B563-1A0CEB7D07AD}"/>
    <cellStyle name="20% - Accent3 4 12 3 2" xfId="12604" xr:uid="{0013A7A5-523C-4C1E-8454-60137D7BDCA4}"/>
    <cellStyle name="20% - Accent3 4 12 4" xfId="12605" xr:uid="{935D29D6-AA2D-464E-BBC6-5007F1E6E430}"/>
    <cellStyle name="20% - Accent3 4 12 4 2" xfId="12606" xr:uid="{601EB1DA-D8C6-496A-8DDA-7FE45A7C29D7}"/>
    <cellStyle name="20% - Accent3 4 12 5" xfId="12607" xr:uid="{DC79164F-72FC-4897-B460-CB2F98215AC8}"/>
    <cellStyle name="20% - Accent3 4 13" xfId="12608" xr:uid="{E61011D6-1859-48F7-943F-5328E941FDE1}"/>
    <cellStyle name="20% - Accent3 4 13 2" xfId="12609" xr:uid="{85E1D558-314D-44D3-A313-2CB62B3899D2}"/>
    <cellStyle name="20% - Accent3 4 13 2 2" xfId="12610" xr:uid="{186C75BB-6CCD-4DBD-A5FF-8530B38D5F94}"/>
    <cellStyle name="20% - Accent3 4 13 2 2 2" xfId="12611" xr:uid="{0EB3A1C4-93F9-446D-BC1D-B9DFE8E7A5FC}"/>
    <cellStyle name="20% - Accent3 4 13 2 3" xfId="12612" xr:uid="{C786AF29-C620-44AB-B756-2C26128A325A}"/>
    <cellStyle name="20% - Accent3 4 13 3" xfId="12613" xr:uid="{38310680-32C8-48CC-BCF9-D10EBB6060E0}"/>
    <cellStyle name="20% - Accent3 4 13 3 2" xfId="12614" xr:uid="{BE59E2D0-5614-4BB1-9E84-4CC5343CE305}"/>
    <cellStyle name="20% - Accent3 4 13 4" xfId="12615" xr:uid="{9C6DA3A4-4854-4A2A-A0F4-F636B1DC1A5F}"/>
    <cellStyle name="20% - Accent3 4 13 4 2" xfId="12616" xr:uid="{44BD35A8-2E67-4004-9BEA-2D90988F7BBD}"/>
    <cellStyle name="20% - Accent3 4 13 5" xfId="12617" xr:uid="{A5A325E6-CD43-4F4B-9525-D011644A99E0}"/>
    <cellStyle name="20% - Accent3 4 14" xfId="12618" xr:uid="{31558460-2E44-4557-BB41-BB02A1C56DA3}"/>
    <cellStyle name="20% - Accent3 4 14 2" xfId="12619" xr:uid="{9C54470B-9571-4553-9E3C-ABB32B0D61A4}"/>
    <cellStyle name="20% - Accent3 4 14 2 2" xfId="12620" xr:uid="{57D029F8-95AA-4B09-947E-E97F2D43B655}"/>
    <cellStyle name="20% - Accent3 4 14 2 2 2" xfId="12621" xr:uid="{D440FF2B-AACC-4FCD-A9D5-164F5B739C36}"/>
    <cellStyle name="20% - Accent3 4 14 2 3" xfId="12622" xr:uid="{2EEF27A2-0C4F-4550-B153-16C13B002FD2}"/>
    <cellStyle name="20% - Accent3 4 14 3" xfId="12623" xr:uid="{00F94931-D866-4760-8A8F-35599E66DD1A}"/>
    <cellStyle name="20% - Accent3 4 14 3 2" xfId="12624" xr:uid="{F49CDC57-1F11-4917-AE72-D92CCC23A2A4}"/>
    <cellStyle name="20% - Accent3 4 14 4" xfId="12625" xr:uid="{CFC4444D-76CA-43CA-8A4F-3A6EA37FCAB8}"/>
    <cellStyle name="20% - Accent3 4 14 4 2" xfId="12626" xr:uid="{E2E1E39E-A736-4D38-BF8A-0CA2E97F0A21}"/>
    <cellStyle name="20% - Accent3 4 14 5" xfId="12627" xr:uid="{F7CCFA43-0DB1-4E7C-9E9B-550265333F36}"/>
    <cellStyle name="20% - Accent3 4 15" xfId="12628" xr:uid="{66C009F6-FD17-4119-99C2-DCF37B01F5B3}"/>
    <cellStyle name="20% - Accent3 4 15 2" xfId="12629" xr:uid="{69759D62-7EE9-410A-93A8-E0736C493770}"/>
    <cellStyle name="20% - Accent3 4 15 2 2" xfId="12630" xr:uid="{15EDC6F0-02A5-45E2-A598-1580C7A2D982}"/>
    <cellStyle name="20% - Accent3 4 15 2 2 2" xfId="12631" xr:uid="{CBD8BAF5-F1C1-40E1-B592-B164AAF211AC}"/>
    <cellStyle name="20% - Accent3 4 15 2 3" xfId="12632" xr:uid="{80764F83-5DDA-41D1-A502-2AA2065F888F}"/>
    <cellStyle name="20% - Accent3 4 15 3" xfId="12633" xr:uid="{45383417-E6B5-4F09-A900-9B06DAA2D2F6}"/>
    <cellStyle name="20% - Accent3 4 15 3 2" xfId="12634" xr:uid="{FBFF5A0B-DCD8-4C8C-98BA-F60285ABF187}"/>
    <cellStyle name="20% - Accent3 4 15 4" xfId="12635" xr:uid="{CAB61C34-0C02-430C-842C-E2000EB122A1}"/>
    <cellStyle name="20% - Accent3 4 15 4 2" xfId="12636" xr:uid="{3FBA970A-5510-4DC2-9514-30A4B8ECE9B8}"/>
    <cellStyle name="20% - Accent3 4 15 5" xfId="12637" xr:uid="{810D93B1-10B9-427B-9F8E-5AA50528AC69}"/>
    <cellStyle name="20% - Accent3 4 16" xfId="12638" xr:uid="{E1C4E27F-3D53-4CEA-8204-2231C7E5D0FC}"/>
    <cellStyle name="20% - Accent3 4 16 2" xfId="12639" xr:uid="{EF12183E-2DE6-4964-A5DE-D458D04EF6D6}"/>
    <cellStyle name="20% - Accent3 4 16 2 2" xfId="12640" xr:uid="{E078F852-8501-4329-8504-6BF331C655C1}"/>
    <cellStyle name="20% - Accent3 4 16 3" xfId="12641" xr:uid="{CB4134BF-35E8-44A2-8099-6BE3701FD21E}"/>
    <cellStyle name="20% - Accent3 4 17" xfId="12642" xr:uid="{2EE4A219-E25E-420A-9845-74B5E848405D}"/>
    <cellStyle name="20% - Accent3 4 17 2" xfId="12643" xr:uid="{0A0539D2-4F8E-4370-9347-F3427677FA49}"/>
    <cellStyle name="20% - Accent3 4 18" xfId="12644" xr:uid="{FEE89DD3-714B-45AD-BFD7-5602E1F8D6BD}"/>
    <cellStyle name="20% - Accent3 4 18 2" xfId="12645" xr:uid="{E338DA2B-3504-4869-8A4C-677E531DE1E3}"/>
    <cellStyle name="20% - Accent3 4 19" xfId="12646" xr:uid="{7629143F-9B5C-46B7-B457-D15E7E128C05}"/>
    <cellStyle name="20% - Accent3 4 2" xfId="219" xr:uid="{62B8DE38-0683-46CB-9FB7-6B7445BF154C}"/>
    <cellStyle name="20% - Accent3 4 2 2" xfId="220" xr:uid="{48BA1304-B455-4F6E-A571-0210E52A351A}"/>
    <cellStyle name="20% - Accent3 4 2 2 2" xfId="12647" xr:uid="{B90FDA1C-D573-48DB-A31D-F9271A397F38}"/>
    <cellStyle name="20% - Accent3 4 2 2 2 2" xfId="12648" xr:uid="{9EE60C46-2DE8-4790-9600-CB35EB0D5BB6}"/>
    <cellStyle name="20% - Accent3 4 2 2 3" xfId="12649" xr:uid="{061CC109-F1A0-4A5A-8260-5DC204DCAA27}"/>
    <cellStyle name="20% - Accent3 4 2 2 4" xfId="12650" xr:uid="{99FD7140-0CB6-4479-9FA3-9D876EA840CB}"/>
    <cellStyle name="20% - Accent3 4 2 3" xfId="12651" xr:uid="{30194022-7D53-4A2E-B63A-D3433EB567B5}"/>
    <cellStyle name="20% - Accent3 4 2 3 2" xfId="12652" xr:uid="{5846C3BC-BC8A-43DE-98E2-383759F0AC59}"/>
    <cellStyle name="20% - Accent3 4 2 4" xfId="12653" xr:uid="{2ABC987C-9F4F-4ED1-9B42-5B90A75E92FC}"/>
    <cellStyle name="20% - Accent3 4 2 4 2" xfId="12654" xr:uid="{5BB4C183-C0B9-44B3-B7B2-A56C755E0C12}"/>
    <cellStyle name="20% - Accent3 4 2 5" xfId="12655" xr:uid="{9ED04DD4-1157-46FA-AC99-49221704BF13}"/>
    <cellStyle name="20% - Accent3 4 20" xfId="12656" xr:uid="{B032CD03-05A7-4CB4-B9C7-8D009ACFBF94}"/>
    <cellStyle name="20% - Accent3 4 21" xfId="12657" xr:uid="{813BDCA6-E369-4B28-A6FD-E75E91B9B03B}"/>
    <cellStyle name="20% - Accent3 4 22" xfId="12658" xr:uid="{DE81520B-FACD-4193-953B-6EFBA59338CD}"/>
    <cellStyle name="20% - Accent3 4 23" xfId="12659" xr:uid="{950462CD-2324-49B5-92E5-DA56CA1D1A25}"/>
    <cellStyle name="20% - Accent3 4 24" xfId="12660" xr:uid="{EB8408ED-F98B-4B7B-8B8D-3361D75A3863}"/>
    <cellStyle name="20% - Accent3 4 25" xfId="12661" xr:uid="{83226B0A-F9C9-470C-AF60-C5433A9819BC}"/>
    <cellStyle name="20% - Accent3 4 26" xfId="12662" xr:uid="{2DF5ACB0-864E-4B68-93FE-2BB3BDE4EDFF}"/>
    <cellStyle name="20% - Accent3 4 27" xfId="12663" xr:uid="{2E02C842-23A9-4B05-BAE4-6AEBA9CAA31B}"/>
    <cellStyle name="20% - Accent3 4 28" xfId="12664" xr:uid="{645EC8E4-2C2D-4A20-BA63-5D60F855D92F}"/>
    <cellStyle name="20% - Accent3 4 29" xfId="12665" xr:uid="{B1A03F7D-D1A8-4933-97AA-251760C3EA41}"/>
    <cellStyle name="20% - Accent3 4 3" xfId="221" xr:uid="{CF5CAB3E-5B3A-44E0-9E4B-842C3E0D61E8}"/>
    <cellStyle name="20% - Accent3 4 3 2" xfId="12666" xr:uid="{7730FE01-018C-49BE-93CA-0BE6399CA421}"/>
    <cellStyle name="20% - Accent3 4 3 2 2" xfId="12667" xr:uid="{EDE07D9E-0C68-4D48-98F4-F1813898A580}"/>
    <cellStyle name="20% - Accent3 4 3 2 2 2" xfId="12668" xr:uid="{3C020918-D0A5-458C-BC76-D8036EEA083B}"/>
    <cellStyle name="20% - Accent3 4 3 2 3" xfId="12669" xr:uid="{8A21AAB0-50FE-4958-A7EF-DDFC63F669DF}"/>
    <cellStyle name="20% - Accent3 4 3 3" xfId="12670" xr:uid="{354AAFF3-732F-4796-950D-D6A0EA863DD9}"/>
    <cellStyle name="20% - Accent3 4 3 3 2" xfId="12671" xr:uid="{E90E4ED8-9931-4F6A-9396-5F16F2BDBE7C}"/>
    <cellStyle name="20% - Accent3 4 3 4" xfId="12672" xr:uid="{2630836E-9D1C-471E-8CC0-34F7D701D2FC}"/>
    <cellStyle name="20% - Accent3 4 3 4 2" xfId="12673" xr:uid="{A3DFC980-C702-4634-94F7-CDA14DDB0A49}"/>
    <cellStyle name="20% - Accent3 4 3 5" xfId="12674" xr:uid="{D8337734-B0BE-4008-BEC9-90BC5A578234}"/>
    <cellStyle name="20% - Accent3 4 3 6" xfId="12675" xr:uid="{73C07B93-AD13-4EAF-AD8C-91E9A734C663}"/>
    <cellStyle name="20% - Accent3 4 4" xfId="222" xr:uid="{F80AF569-8796-43A4-8F7A-2D3AB06EF0A6}"/>
    <cellStyle name="20% - Accent3 4 4 2" xfId="12676" xr:uid="{ADEC68EC-F087-43E8-89A3-DAD8E5C26A6C}"/>
    <cellStyle name="20% - Accent3 4 4 2 2" xfId="12677" xr:uid="{26A60727-0E77-48DB-9B0D-15AB2C749BCA}"/>
    <cellStyle name="20% - Accent3 4 4 2 2 2" xfId="12678" xr:uid="{093A3A14-63AD-45A6-B257-E139690F2375}"/>
    <cellStyle name="20% - Accent3 4 4 2 3" xfId="12679" xr:uid="{944A0A56-8BBA-414A-9566-387A551B4595}"/>
    <cellStyle name="20% - Accent3 4 4 3" xfId="12680" xr:uid="{2163F85B-551B-4BD1-9222-E425836D2008}"/>
    <cellStyle name="20% - Accent3 4 4 3 2" xfId="12681" xr:uid="{D906B9E6-6183-4E54-8470-AE215E6DD975}"/>
    <cellStyle name="20% - Accent3 4 4 4" xfId="12682" xr:uid="{F00C6A22-B3F4-4215-A1B5-FB24D3125DD9}"/>
    <cellStyle name="20% - Accent3 4 4 4 2" xfId="12683" xr:uid="{9F7AEF59-58EC-4997-8366-3DDAB133E228}"/>
    <cellStyle name="20% - Accent3 4 4 5" xfId="12684" xr:uid="{50EDFA74-A716-48E8-8015-B7CF3535D41E}"/>
    <cellStyle name="20% - Accent3 4 4 6" xfId="12685" xr:uid="{A7A40241-08A1-4EE1-BC9B-4DA68B79CE1A}"/>
    <cellStyle name="20% - Accent3 4 5" xfId="223" xr:uid="{390B73C0-4223-417D-9EBC-2554D9430A51}"/>
    <cellStyle name="20% - Accent3 4 5 2" xfId="12686" xr:uid="{463ED629-65F8-44A8-A23F-7A31CB3AE7FA}"/>
    <cellStyle name="20% - Accent3 4 5 2 2" xfId="12687" xr:uid="{017E9BE6-B88A-4DEF-996E-80D920F08F9B}"/>
    <cellStyle name="20% - Accent3 4 5 2 2 2" xfId="12688" xr:uid="{FA1B5B31-6C31-4D07-8D0B-02C1DA3D5C6D}"/>
    <cellStyle name="20% - Accent3 4 5 2 3" xfId="12689" xr:uid="{35E26F16-6F5E-44C4-8B6F-11ADA74222BB}"/>
    <cellStyle name="20% - Accent3 4 5 3" xfId="12690" xr:uid="{02EA5217-E46D-42B9-921E-902391D2C169}"/>
    <cellStyle name="20% - Accent3 4 5 3 2" xfId="12691" xr:uid="{8E71AD2B-90B4-48BA-B0A4-9CBD64456BE9}"/>
    <cellStyle name="20% - Accent3 4 5 4" xfId="12692" xr:uid="{59C88DD4-BDF7-419E-BCAE-B0A219090770}"/>
    <cellStyle name="20% - Accent3 4 5 4 2" xfId="12693" xr:uid="{C9F56983-0BE6-4C9E-B5D5-5AC41EACAB69}"/>
    <cellStyle name="20% - Accent3 4 5 5" xfId="12694" xr:uid="{F6D71CD2-945D-4188-8E9A-3973A417520F}"/>
    <cellStyle name="20% - Accent3 4 5 6" xfId="12695" xr:uid="{D6594538-76CC-403A-A1E5-01BC489F67C0}"/>
    <cellStyle name="20% - Accent3 4 6" xfId="224" xr:uid="{51E5FF36-7C17-4371-87ED-1249489BFBED}"/>
    <cellStyle name="20% - Accent3 4 6 2" xfId="12696" xr:uid="{D0CA251F-3AF5-494A-BE47-369C6BE771A3}"/>
    <cellStyle name="20% - Accent3 4 6 2 2" xfId="12697" xr:uid="{62362F53-2A01-4B28-9266-57F028F6B1BC}"/>
    <cellStyle name="20% - Accent3 4 6 2 2 2" xfId="12698" xr:uid="{7E5E6420-B305-4E07-9F80-2E89E8719EB1}"/>
    <cellStyle name="20% - Accent3 4 6 2 3" xfId="12699" xr:uid="{5B381C27-444C-4410-8E3A-47B6EAAB9394}"/>
    <cellStyle name="20% - Accent3 4 6 3" xfId="12700" xr:uid="{55B2230A-F939-42AF-B66E-3BD6B36F9DA2}"/>
    <cellStyle name="20% - Accent3 4 6 3 2" xfId="12701" xr:uid="{06770EA8-F449-4BD7-8068-88A30840408E}"/>
    <cellStyle name="20% - Accent3 4 6 4" xfId="12702" xr:uid="{9A31F1AE-9224-47E2-9266-A196F26BB9A6}"/>
    <cellStyle name="20% - Accent3 4 6 4 2" xfId="12703" xr:uid="{F7D80E01-8178-4A7A-AAE5-DE99124CE01E}"/>
    <cellStyle name="20% - Accent3 4 6 5" xfId="12704" xr:uid="{478944C2-BE81-495E-AFCA-C7B61E68606B}"/>
    <cellStyle name="20% - Accent3 4 6 6" xfId="12705" xr:uid="{D5553BA9-2A3D-42AE-A30B-586752F93C7B}"/>
    <cellStyle name="20% - Accent3 4 7" xfId="225" xr:uid="{B0F517AD-68D9-4B7A-B901-E53726AB1287}"/>
    <cellStyle name="20% - Accent3 4 7 2" xfId="12706" xr:uid="{48882EC6-8C0C-4B74-A44E-56F5BFC8DC22}"/>
    <cellStyle name="20% - Accent3 4 7 2 2" xfId="12707" xr:uid="{4B4ADC7B-F134-48EF-8DB6-A15190CCEF15}"/>
    <cellStyle name="20% - Accent3 4 7 2 2 2" xfId="12708" xr:uid="{4A16AFA6-12FB-43C9-BBC3-B497F2C87F8D}"/>
    <cellStyle name="20% - Accent3 4 7 2 3" xfId="12709" xr:uid="{89691FD4-925D-484C-AF0F-1269DB9FBD71}"/>
    <cellStyle name="20% - Accent3 4 7 3" xfId="12710" xr:uid="{A0022883-929D-40E0-8507-E28DB0DC5DD3}"/>
    <cellStyle name="20% - Accent3 4 7 3 2" xfId="12711" xr:uid="{286E262D-70A5-4D2D-A253-AC8884427152}"/>
    <cellStyle name="20% - Accent3 4 7 4" xfId="12712" xr:uid="{B79F8B2A-A721-41BE-8498-694E891EF614}"/>
    <cellStyle name="20% - Accent3 4 7 4 2" xfId="12713" xr:uid="{D0918861-FE9D-4FD6-98D5-E10188E0B80A}"/>
    <cellStyle name="20% - Accent3 4 7 5" xfId="12714" xr:uid="{D192D9B1-BAF2-4719-8B68-8AC421208579}"/>
    <cellStyle name="20% - Accent3 4 7 6" xfId="12715" xr:uid="{35848E76-7041-47C1-B4C8-91BFF3CB4CE5}"/>
    <cellStyle name="20% - Accent3 4 8" xfId="226" xr:uid="{520B0FB3-69BC-48BE-B146-7F94CC718C22}"/>
    <cellStyle name="20% - Accent3 4 8 2" xfId="12716" xr:uid="{0B53AA0C-190E-4C54-8086-F7755AF299D4}"/>
    <cellStyle name="20% - Accent3 4 8 2 2" xfId="12717" xr:uid="{89BEAAEA-DC17-4863-BC77-19C2D4CB2C00}"/>
    <cellStyle name="20% - Accent3 4 8 2 2 2" xfId="12718" xr:uid="{B3065C3B-4425-465E-B456-BC7CDFB086CD}"/>
    <cellStyle name="20% - Accent3 4 8 2 3" xfId="12719" xr:uid="{4AA6C5FF-BB8C-4060-A87B-857E4E07D38F}"/>
    <cellStyle name="20% - Accent3 4 8 3" xfId="12720" xr:uid="{299C618D-51E3-42A4-9E40-D02E8AD708DD}"/>
    <cellStyle name="20% - Accent3 4 8 3 2" xfId="12721" xr:uid="{576BD5EE-3465-45A3-ABEC-AAAF83BC8AE1}"/>
    <cellStyle name="20% - Accent3 4 8 4" xfId="12722" xr:uid="{8856A5B1-FC59-4785-BB4A-D4ADF89BB52E}"/>
    <cellStyle name="20% - Accent3 4 8 4 2" xfId="12723" xr:uid="{C71E8C78-3418-4914-A097-87559AA5E316}"/>
    <cellStyle name="20% - Accent3 4 8 5" xfId="12724" xr:uid="{E77BD870-50B9-4A16-B4E6-A789AAFE24E8}"/>
    <cellStyle name="20% - Accent3 4 8 6" xfId="12725" xr:uid="{CE97B275-5355-41B0-8062-C6D4AD60CBB9}"/>
    <cellStyle name="20% - Accent3 4 9" xfId="12726" xr:uid="{F9203761-A2D5-4AD8-A4C3-561815AA814F}"/>
    <cellStyle name="20% - Accent3 4 9 2" xfId="12727" xr:uid="{FC83A86B-F676-4B7D-988F-C309804976EE}"/>
    <cellStyle name="20% - Accent3 4 9 2 2" xfId="12728" xr:uid="{CBC65B43-0074-4880-A1AA-CE6163EBBB0D}"/>
    <cellStyle name="20% - Accent3 4 9 2 2 2" xfId="12729" xr:uid="{B7AC40C2-EF1B-4F5A-85FA-9EEC229B39E5}"/>
    <cellStyle name="20% - Accent3 4 9 2 3" xfId="12730" xr:uid="{508B9E58-56BB-4408-86E3-6C44C5BFEBC2}"/>
    <cellStyle name="20% - Accent3 4 9 3" xfId="12731" xr:uid="{E4B87C2B-CA12-4D1B-BB0F-BFBB74CDEAB2}"/>
    <cellStyle name="20% - Accent3 4 9 3 2" xfId="12732" xr:uid="{9488DE23-9D24-47A8-A7F1-B839D3CCC2B0}"/>
    <cellStyle name="20% - Accent3 4 9 4" xfId="12733" xr:uid="{F8A17E5C-4B82-4596-BB06-063EE027F328}"/>
    <cellStyle name="20% - Accent3 4 9 4 2" xfId="12734" xr:uid="{A8E799B4-E8F4-46E4-8004-D9AB87C6D06D}"/>
    <cellStyle name="20% - Accent3 4 9 5" xfId="12735" xr:uid="{2D6D97D4-20F2-4EBB-BB2A-45F72B04217F}"/>
    <cellStyle name="20% - Accent3 5" xfId="227" xr:uid="{429C9BA9-30A4-4440-B838-C3E5270720D1}"/>
    <cellStyle name="20% - Accent3 5 10" xfId="12736" xr:uid="{20130BAE-D209-4940-860E-A0FF0F6ED093}"/>
    <cellStyle name="20% - Accent3 5 10 2" xfId="12737" xr:uid="{66AC9475-2486-4F25-80D4-FDC01BE53BBF}"/>
    <cellStyle name="20% - Accent3 5 10 2 2" xfId="12738" xr:uid="{92453633-D2D2-4423-B22D-D9C7B706122C}"/>
    <cellStyle name="20% - Accent3 5 10 2 2 2" xfId="12739" xr:uid="{C9B38FFC-ACDD-4668-AF56-8FB01F68014B}"/>
    <cellStyle name="20% - Accent3 5 10 2 3" xfId="12740" xr:uid="{0D79F7FC-77DA-4929-9F88-5CA52F91B816}"/>
    <cellStyle name="20% - Accent3 5 10 3" xfId="12741" xr:uid="{9D343B8F-F499-45F3-887F-50B441A5ECF3}"/>
    <cellStyle name="20% - Accent3 5 10 3 2" xfId="12742" xr:uid="{915BBE42-61EB-405E-B340-AA9E05A76D03}"/>
    <cellStyle name="20% - Accent3 5 10 4" xfId="12743" xr:uid="{E5D9048A-193A-437A-9620-F64DB277979C}"/>
    <cellStyle name="20% - Accent3 5 10 4 2" xfId="12744" xr:uid="{A8AA5D3C-FE1B-4BBD-8D10-08160C8F46DC}"/>
    <cellStyle name="20% - Accent3 5 10 5" xfId="12745" xr:uid="{5510973E-3844-43AD-A5EE-FB01ED4EE6C8}"/>
    <cellStyle name="20% - Accent3 5 11" xfId="12746" xr:uid="{A99EC957-CE82-4840-8F9F-3AD8F8EDB78B}"/>
    <cellStyle name="20% - Accent3 5 11 2" xfId="12747" xr:uid="{E6EF83E1-E633-460F-A9D5-61D363897C86}"/>
    <cellStyle name="20% - Accent3 5 11 2 2" xfId="12748" xr:uid="{508DD802-BE98-4ECD-A944-2B317EC092FB}"/>
    <cellStyle name="20% - Accent3 5 11 2 2 2" xfId="12749" xr:uid="{00CC754B-D5AA-4A52-9F82-90B828DD9A79}"/>
    <cellStyle name="20% - Accent3 5 11 2 3" xfId="12750" xr:uid="{195072DE-63D0-431C-BE4F-C5DBB824601B}"/>
    <cellStyle name="20% - Accent3 5 11 3" xfId="12751" xr:uid="{8E877B2C-B000-44EF-8C22-7549034DCF29}"/>
    <cellStyle name="20% - Accent3 5 11 3 2" xfId="12752" xr:uid="{12B2A1AE-F523-4241-BA4D-BC71C31CEBBA}"/>
    <cellStyle name="20% - Accent3 5 11 4" xfId="12753" xr:uid="{5382E4C1-0F6D-491D-8851-7C8DF4CAC6E6}"/>
    <cellStyle name="20% - Accent3 5 11 4 2" xfId="12754" xr:uid="{1E0CDBBC-BF0E-4220-9DC1-2FCF8B70369E}"/>
    <cellStyle name="20% - Accent3 5 11 5" xfId="12755" xr:uid="{A999BF41-0571-4B9C-AA07-764AAEA01061}"/>
    <cellStyle name="20% - Accent3 5 12" xfId="12756" xr:uid="{C956F6C2-72EB-494F-A130-E4C7B2B35C09}"/>
    <cellStyle name="20% - Accent3 5 12 2" xfId="12757" xr:uid="{9ECD6AA3-661F-4B32-9A38-526429270B67}"/>
    <cellStyle name="20% - Accent3 5 12 2 2" xfId="12758" xr:uid="{AA5EDE7D-06C7-4FED-9844-17440F8F109D}"/>
    <cellStyle name="20% - Accent3 5 12 2 2 2" xfId="12759" xr:uid="{92766DFF-D94D-4094-B836-1CE5A19676E9}"/>
    <cellStyle name="20% - Accent3 5 12 2 3" xfId="12760" xr:uid="{872BE132-773D-460E-9B6E-4321DC98395D}"/>
    <cellStyle name="20% - Accent3 5 12 3" xfId="12761" xr:uid="{1CB665AC-92EB-49EF-885B-44099A45A45F}"/>
    <cellStyle name="20% - Accent3 5 12 3 2" xfId="12762" xr:uid="{3917570C-5F97-4AD2-AF83-7F52F1192AE3}"/>
    <cellStyle name="20% - Accent3 5 12 4" xfId="12763" xr:uid="{BFE67938-35FA-4D92-BC7F-9701398F84B0}"/>
    <cellStyle name="20% - Accent3 5 12 4 2" xfId="12764" xr:uid="{28FC9801-3F02-4CF9-9ECD-0362FE54AC28}"/>
    <cellStyle name="20% - Accent3 5 12 5" xfId="12765" xr:uid="{95856D6C-98A3-4C27-A53C-0D690A3CA98F}"/>
    <cellStyle name="20% - Accent3 5 13" xfId="12766" xr:uid="{0F1F1F11-ADE3-4991-BF30-58861AEEE024}"/>
    <cellStyle name="20% - Accent3 5 13 2" xfId="12767" xr:uid="{2464B1AE-A4A6-44DF-85E0-623458BC66CD}"/>
    <cellStyle name="20% - Accent3 5 13 2 2" xfId="12768" xr:uid="{9DAA6B83-6D98-4C5C-8322-C6FDADBB4FD0}"/>
    <cellStyle name="20% - Accent3 5 13 2 2 2" xfId="12769" xr:uid="{28121B06-3752-43C0-88B8-9CD98C1CEEB6}"/>
    <cellStyle name="20% - Accent3 5 13 2 3" xfId="12770" xr:uid="{E7C6F9CE-6EEF-4808-B557-50F30B1860F3}"/>
    <cellStyle name="20% - Accent3 5 13 3" xfId="12771" xr:uid="{6BB45120-C5F9-4ABE-B109-29F2F1CC9929}"/>
    <cellStyle name="20% - Accent3 5 13 3 2" xfId="12772" xr:uid="{B1948EBE-2CE5-45FE-8FB7-D7DE7F722D86}"/>
    <cellStyle name="20% - Accent3 5 13 4" xfId="12773" xr:uid="{C5D342AB-9C0E-4DBE-AB7A-70A5B86097B9}"/>
    <cellStyle name="20% - Accent3 5 13 4 2" xfId="12774" xr:uid="{E2BB9405-7F36-4E3B-8392-9BB4135B21CE}"/>
    <cellStyle name="20% - Accent3 5 13 5" xfId="12775" xr:uid="{DE16AC4D-0E8E-408C-8AD9-0A551B1D0DBD}"/>
    <cellStyle name="20% - Accent3 5 14" xfId="12776" xr:uid="{13A7412F-C68B-45C2-B107-6BB02EB82900}"/>
    <cellStyle name="20% - Accent3 5 14 2" xfId="12777" xr:uid="{4309F627-2D8E-44B1-8F37-705BCE4F3B20}"/>
    <cellStyle name="20% - Accent3 5 14 2 2" xfId="12778" xr:uid="{D66C7500-1546-42FB-9A1E-901142BB0C45}"/>
    <cellStyle name="20% - Accent3 5 14 2 2 2" xfId="12779" xr:uid="{B2F3D323-39D6-414B-8115-2A5352F740AC}"/>
    <cellStyle name="20% - Accent3 5 14 2 3" xfId="12780" xr:uid="{1533DC0D-83EB-42D4-9EF7-A0491934A6F9}"/>
    <cellStyle name="20% - Accent3 5 14 3" xfId="12781" xr:uid="{5A6DEA94-BDBF-44A8-9595-F3620B7942EC}"/>
    <cellStyle name="20% - Accent3 5 14 3 2" xfId="12782" xr:uid="{37ECAE33-4E7D-4165-BBD9-6065F376CAC3}"/>
    <cellStyle name="20% - Accent3 5 14 4" xfId="12783" xr:uid="{96B4BA1C-43EA-4581-A076-6551847BB3FB}"/>
    <cellStyle name="20% - Accent3 5 14 4 2" xfId="12784" xr:uid="{9EC7B687-2EDF-4031-A58A-AD568FF6FD10}"/>
    <cellStyle name="20% - Accent3 5 14 5" xfId="12785" xr:uid="{295C3CF2-27B7-47EF-A559-4BDED848B827}"/>
    <cellStyle name="20% - Accent3 5 15" xfId="12786" xr:uid="{D645CEB9-347D-455B-98E5-2BB6101072FC}"/>
    <cellStyle name="20% - Accent3 5 15 2" xfId="12787" xr:uid="{2F005BBB-683A-403E-A7F9-1954F0356BA2}"/>
    <cellStyle name="20% - Accent3 5 15 2 2" xfId="12788" xr:uid="{EB9AF069-72FE-45C3-9438-3105171C259E}"/>
    <cellStyle name="20% - Accent3 5 15 2 2 2" xfId="12789" xr:uid="{17269F07-E434-45BD-9744-F7136A73871C}"/>
    <cellStyle name="20% - Accent3 5 15 2 3" xfId="12790" xr:uid="{40DDEA24-2E7F-49AA-916C-C7B8D39867E3}"/>
    <cellStyle name="20% - Accent3 5 15 3" xfId="12791" xr:uid="{73711D54-9D70-4232-85BB-566FE83EAF5A}"/>
    <cellStyle name="20% - Accent3 5 15 3 2" xfId="12792" xr:uid="{9CDA85D1-55C9-4CD4-B77E-CCE3CDAA2672}"/>
    <cellStyle name="20% - Accent3 5 15 4" xfId="12793" xr:uid="{B97BDFCA-715C-4E9E-99FD-2C75AEA2D84A}"/>
    <cellStyle name="20% - Accent3 5 15 4 2" xfId="12794" xr:uid="{6B8034A4-9FA9-41F4-806E-3CF4FFBCAD81}"/>
    <cellStyle name="20% - Accent3 5 15 5" xfId="12795" xr:uid="{54673ABB-7CB3-4043-AE28-AF926FF405EE}"/>
    <cellStyle name="20% - Accent3 5 16" xfId="12796" xr:uid="{265E4FEF-A7F1-4AA1-A16B-6C9BE9CE5274}"/>
    <cellStyle name="20% - Accent3 5 16 2" xfId="12797" xr:uid="{A6D143FB-DCB2-4358-839F-3C3B45FF7639}"/>
    <cellStyle name="20% - Accent3 5 16 2 2" xfId="12798" xr:uid="{DFF30483-5AA7-4B91-AECD-6710073A2AA9}"/>
    <cellStyle name="20% - Accent3 5 16 3" xfId="12799" xr:uid="{7B5E9DD9-4AC1-400A-B3AF-82C3A16EC1B2}"/>
    <cellStyle name="20% - Accent3 5 17" xfId="12800" xr:uid="{98F3E361-982C-4814-88D1-67A9D4C67B82}"/>
    <cellStyle name="20% - Accent3 5 17 2" xfId="12801" xr:uid="{98990257-6508-4D07-9F7D-4255A7CF636D}"/>
    <cellStyle name="20% - Accent3 5 18" xfId="12802" xr:uid="{A6307C9B-803F-4028-9597-DBE73A1BEDD1}"/>
    <cellStyle name="20% - Accent3 5 18 2" xfId="12803" xr:uid="{358244D4-F98C-49D7-A8D7-3243B2354DD5}"/>
    <cellStyle name="20% - Accent3 5 19" xfId="12804" xr:uid="{B659F659-9147-4F4D-B013-C39329EFA327}"/>
    <cellStyle name="20% - Accent3 5 2" xfId="228" xr:uid="{2CEB6A3F-0883-40E1-8121-528D4434359E}"/>
    <cellStyle name="20% - Accent3 5 2 2" xfId="229" xr:uid="{91F5ADE0-2A0F-459B-B30A-BDFC46BDC18A}"/>
    <cellStyle name="20% - Accent3 5 2 2 2" xfId="12805" xr:uid="{2BA920F4-851D-4718-A3A8-7FA1E6AD007F}"/>
    <cellStyle name="20% - Accent3 5 2 2 2 2" xfId="12806" xr:uid="{BBF902A8-FAE1-4F2A-863C-60BAD861593A}"/>
    <cellStyle name="20% - Accent3 5 2 2 3" xfId="12807" xr:uid="{822CFB74-36B4-425D-A801-A92CCF0966BA}"/>
    <cellStyle name="20% - Accent3 5 2 2 4" xfId="12808" xr:uid="{3F62CF56-E037-4F57-A93C-81709A7E0104}"/>
    <cellStyle name="20% - Accent3 5 2 3" xfId="12809" xr:uid="{890129DD-EDA3-4105-A45B-3B45715A3268}"/>
    <cellStyle name="20% - Accent3 5 2 3 2" xfId="12810" xr:uid="{41D54853-0EC9-4EC4-934B-7C7933096837}"/>
    <cellStyle name="20% - Accent3 5 2 4" xfId="12811" xr:uid="{696DC1C2-CB70-468C-9A8E-C4CFF2B8E442}"/>
    <cellStyle name="20% - Accent3 5 2 4 2" xfId="12812" xr:uid="{935949D9-6A96-4CBC-8B86-DA0885670E85}"/>
    <cellStyle name="20% - Accent3 5 2 5" xfId="12813" xr:uid="{C5286D65-2EB8-41D1-9E21-DF575B20A0AD}"/>
    <cellStyle name="20% - Accent3 5 20" xfId="12814" xr:uid="{2EA1468F-FE9C-483A-BBBE-F27B66178EA8}"/>
    <cellStyle name="20% - Accent3 5 21" xfId="12815" xr:uid="{30EC109A-63D9-4CD6-A576-5657CBE7D3FB}"/>
    <cellStyle name="20% - Accent3 5 22" xfId="12816" xr:uid="{3920D8CD-3088-4257-B04A-71152D537CE3}"/>
    <cellStyle name="20% - Accent3 5 23" xfId="12817" xr:uid="{89175507-9915-43A4-9744-0A9B37B0B9A9}"/>
    <cellStyle name="20% - Accent3 5 24" xfId="12818" xr:uid="{A6758DFC-6D11-48DA-BC30-DCCE932DED05}"/>
    <cellStyle name="20% - Accent3 5 25" xfId="12819" xr:uid="{7F4E7EAE-AC00-4597-AEFE-4B9962AC1150}"/>
    <cellStyle name="20% - Accent3 5 26" xfId="12820" xr:uid="{9CF0E69D-002A-4A55-9535-E0CC6D77E980}"/>
    <cellStyle name="20% - Accent3 5 27" xfId="12821" xr:uid="{D02B4573-E2C5-4532-A2E6-4A0DD13637B1}"/>
    <cellStyle name="20% - Accent3 5 28" xfId="12822" xr:uid="{CA244A20-0BCD-4EA5-A182-B01DC065E831}"/>
    <cellStyle name="20% - Accent3 5 29" xfId="12823" xr:uid="{CC994A69-408E-4FF4-A288-8412E1472655}"/>
    <cellStyle name="20% - Accent3 5 3" xfId="230" xr:uid="{CC5D15A0-D743-4CCD-A383-20ED0E68747B}"/>
    <cellStyle name="20% - Accent3 5 3 2" xfId="12824" xr:uid="{17FDFEF7-072F-4D86-A723-25F774CF93A1}"/>
    <cellStyle name="20% - Accent3 5 3 2 2" xfId="12825" xr:uid="{BB29719E-C3E9-4751-A536-32A28A541EAE}"/>
    <cellStyle name="20% - Accent3 5 3 2 2 2" xfId="12826" xr:uid="{2046A8B6-0317-4AC5-BB62-B16F9A43EEDE}"/>
    <cellStyle name="20% - Accent3 5 3 2 3" xfId="12827" xr:uid="{8A65443F-F4E0-4EBD-BC05-9F8E0078331C}"/>
    <cellStyle name="20% - Accent3 5 3 3" xfId="12828" xr:uid="{6FB483AF-5D22-4BB3-8B3A-7EAC7CD2D9EB}"/>
    <cellStyle name="20% - Accent3 5 3 3 2" xfId="12829" xr:uid="{70A71F89-0537-49BA-B442-02140C625617}"/>
    <cellStyle name="20% - Accent3 5 3 4" xfId="12830" xr:uid="{E74C6BF1-1261-4BDE-BC2F-27AC29DD0EB8}"/>
    <cellStyle name="20% - Accent3 5 3 4 2" xfId="12831" xr:uid="{434D2782-CE98-40EA-84D0-0901321E1DEE}"/>
    <cellStyle name="20% - Accent3 5 3 5" xfId="12832" xr:uid="{AF49F997-C58F-4E49-835C-AD9CDB8E4AA7}"/>
    <cellStyle name="20% - Accent3 5 3 6" xfId="12833" xr:uid="{0FCA12F5-F894-4BBC-B657-14FF1BF03026}"/>
    <cellStyle name="20% - Accent3 5 4" xfId="231" xr:uid="{0F90709C-997A-449B-8412-2707F77213C4}"/>
    <cellStyle name="20% - Accent3 5 4 2" xfId="12834" xr:uid="{A51F4905-F178-4A79-81AB-588EBE4C9925}"/>
    <cellStyle name="20% - Accent3 5 4 2 2" xfId="12835" xr:uid="{A217D737-EFE7-4DF9-8DEB-A0DCFCADFDEC}"/>
    <cellStyle name="20% - Accent3 5 4 2 2 2" xfId="12836" xr:uid="{C8412594-3368-487C-B127-64413DEBBB98}"/>
    <cellStyle name="20% - Accent3 5 4 2 3" xfId="12837" xr:uid="{B08AB5DE-02A7-47A5-A08D-08A5B1212C96}"/>
    <cellStyle name="20% - Accent3 5 4 3" xfId="12838" xr:uid="{4BE54BA0-9829-47A3-BE90-147970F9D2F4}"/>
    <cellStyle name="20% - Accent3 5 4 3 2" xfId="12839" xr:uid="{24B82DB8-C5D0-442D-B230-48A8E4AF051A}"/>
    <cellStyle name="20% - Accent3 5 4 4" xfId="12840" xr:uid="{CE70262B-35B5-430D-B2F1-3D17914D5B13}"/>
    <cellStyle name="20% - Accent3 5 4 4 2" xfId="12841" xr:uid="{470287B1-B199-43EB-8532-5A38F42DB6CC}"/>
    <cellStyle name="20% - Accent3 5 4 5" xfId="12842" xr:uid="{554B136C-8172-4DC0-85F6-469222E3B717}"/>
    <cellStyle name="20% - Accent3 5 4 6" xfId="12843" xr:uid="{27DB5F4D-666C-4190-A998-9E12A1C89E33}"/>
    <cellStyle name="20% - Accent3 5 5" xfId="232" xr:uid="{C291F72E-DBB7-4F31-B098-DEE48B097CFF}"/>
    <cellStyle name="20% - Accent3 5 5 2" xfId="12844" xr:uid="{E325AC82-214C-4D23-A94F-E94F8C7E6A4B}"/>
    <cellStyle name="20% - Accent3 5 5 2 2" xfId="12845" xr:uid="{7FF60A54-0812-4B5E-A0D2-5C0A79585AEF}"/>
    <cellStyle name="20% - Accent3 5 5 2 2 2" xfId="12846" xr:uid="{A2DF5276-5D91-488D-85A4-0163BF3A0675}"/>
    <cellStyle name="20% - Accent3 5 5 2 3" xfId="12847" xr:uid="{516A592C-0D0D-4F45-94CC-1F246C7C56F8}"/>
    <cellStyle name="20% - Accent3 5 5 3" xfId="12848" xr:uid="{3A6EDF66-0FA1-4278-AFAB-6DCE742AD6D8}"/>
    <cellStyle name="20% - Accent3 5 5 3 2" xfId="12849" xr:uid="{23F55950-9274-4E79-A444-D2838574D4E2}"/>
    <cellStyle name="20% - Accent3 5 5 4" xfId="12850" xr:uid="{5A82929B-758F-4187-80F9-B8F21CB3F2FD}"/>
    <cellStyle name="20% - Accent3 5 5 4 2" xfId="12851" xr:uid="{868EBEB3-3720-4F24-9DC9-445EA353B322}"/>
    <cellStyle name="20% - Accent3 5 5 5" xfId="12852" xr:uid="{974B8548-4C1C-4C9B-A747-73B5E568353E}"/>
    <cellStyle name="20% - Accent3 5 5 6" xfId="12853" xr:uid="{24D48759-2EB8-4B6D-AB61-B4C749BD8C8D}"/>
    <cellStyle name="20% - Accent3 5 6" xfId="233" xr:uid="{F28D6661-4C2D-407C-986C-0560B8DABD3C}"/>
    <cellStyle name="20% - Accent3 5 6 2" xfId="12854" xr:uid="{FFA2B0A3-8F2A-4B95-A211-CCB7466BE521}"/>
    <cellStyle name="20% - Accent3 5 6 2 2" xfId="12855" xr:uid="{E1209D80-5DAD-42FF-BDDF-5479D345165E}"/>
    <cellStyle name="20% - Accent3 5 6 2 2 2" xfId="12856" xr:uid="{9A44569E-0D26-4F06-9B97-AE9BC29EFF51}"/>
    <cellStyle name="20% - Accent3 5 6 2 3" xfId="12857" xr:uid="{8F79C107-5DB8-4802-88C5-930B34041A94}"/>
    <cellStyle name="20% - Accent3 5 6 3" xfId="12858" xr:uid="{6738BD19-501C-4182-83F5-D5404CF9DDB6}"/>
    <cellStyle name="20% - Accent3 5 6 3 2" xfId="12859" xr:uid="{344D3738-40FC-4781-A6F2-AB1C4AC1F4E8}"/>
    <cellStyle name="20% - Accent3 5 6 4" xfId="12860" xr:uid="{FFF4FFD4-A184-45D2-AFFE-EAFC3121AB6C}"/>
    <cellStyle name="20% - Accent3 5 6 4 2" xfId="12861" xr:uid="{1890A17A-D54C-4CA4-8F24-219AB3C4684B}"/>
    <cellStyle name="20% - Accent3 5 6 5" xfId="12862" xr:uid="{44C23DAA-058D-4884-8241-1EB2060A1A6E}"/>
    <cellStyle name="20% - Accent3 5 6 6" xfId="12863" xr:uid="{85574120-21FF-4523-AFE8-E13AEEF6BA36}"/>
    <cellStyle name="20% - Accent3 5 7" xfId="234" xr:uid="{6719F183-C815-4B72-A2CD-107FB6737192}"/>
    <cellStyle name="20% - Accent3 5 7 2" xfId="12864" xr:uid="{4796F52D-1BCB-4C72-9439-6F7EBC3A34E8}"/>
    <cellStyle name="20% - Accent3 5 7 2 2" xfId="12865" xr:uid="{E90BEE7B-67BD-47C0-896B-1560247AAC1C}"/>
    <cellStyle name="20% - Accent3 5 7 2 2 2" xfId="12866" xr:uid="{894C05AB-D430-43DE-A0C7-6BAA88316088}"/>
    <cellStyle name="20% - Accent3 5 7 2 3" xfId="12867" xr:uid="{A166DA49-7E78-4D8A-AD68-D854B490676D}"/>
    <cellStyle name="20% - Accent3 5 7 3" xfId="12868" xr:uid="{7E917BAA-CA3F-4DB0-8CC1-F5B0FC89DCAB}"/>
    <cellStyle name="20% - Accent3 5 7 3 2" xfId="12869" xr:uid="{7AD2B551-80A3-4632-A937-D2CB8B06F12C}"/>
    <cellStyle name="20% - Accent3 5 7 4" xfId="12870" xr:uid="{74A3A100-07F3-45FA-B1BB-FB0425457F92}"/>
    <cellStyle name="20% - Accent3 5 7 4 2" xfId="12871" xr:uid="{3C6B8FDE-DC99-4BD2-B888-935E7A400A5B}"/>
    <cellStyle name="20% - Accent3 5 7 5" xfId="12872" xr:uid="{68986F39-E8E8-4384-AE45-F4505DDA4C58}"/>
    <cellStyle name="20% - Accent3 5 7 6" xfId="12873" xr:uid="{FA45E48B-47AC-45B1-8333-39326A7D68DA}"/>
    <cellStyle name="20% - Accent3 5 8" xfId="235" xr:uid="{3B4C5BB7-4A26-44D8-88CB-FA3528F28142}"/>
    <cellStyle name="20% - Accent3 5 8 2" xfId="12874" xr:uid="{2B511083-B337-44C8-9B8F-C54FAF07771D}"/>
    <cellStyle name="20% - Accent3 5 8 2 2" xfId="12875" xr:uid="{5E05456A-C1AF-42CB-A1CC-B5882C35BF88}"/>
    <cellStyle name="20% - Accent3 5 8 2 2 2" xfId="12876" xr:uid="{D5C43F6E-F0C2-4199-A238-8175684D9F94}"/>
    <cellStyle name="20% - Accent3 5 8 2 3" xfId="12877" xr:uid="{15FA252D-1681-4D6B-B55C-EB87720BB1F6}"/>
    <cellStyle name="20% - Accent3 5 8 3" xfId="12878" xr:uid="{568872DE-9385-44FD-AAB4-E10F27EBB853}"/>
    <cellStyle name="20% - Accent3 5 8 3 2" xfId="12879" xr:uid="{F0F550FA-A0C1-4DA1-ABB3-53668D6B741A}"/>
    <cellStyle name="20% - Accent3 5 8 4" xfId="12880" xr:uid="{B469950D-F78A-4F94-BF9E-C922B4792358}"/>
    <cellStyle name="20% - Accent3 5 8 4 2" xfId="12881" xr:uid="{0B70DFB7-3BA1-4CB4-857F-71028A1BE57C}"/>
    <cellStyle name="20% - Accent3 5 8 5" xfId="12882" xr:uid="{84BA34FF-6C9C-490E-BF7A-175BCDE3F35B}"/>
    <cellStyle name="20% - Accent3 5 8 6" xfId="12883" xr:uid="{6B902E7B-49AE-4A44-B06E-1EBCE687147E}"/>
    <cellStyle name="20% - Accent3 5 9" xfId="12884" xr:uid="{DF19D8CD-1B62-476B-835C-8AC06103293E}"/>
    <cellStyle name="20% - Accent3 5 9 2" xfId="12885" xr:uid="{D32447DF-0250-4998-8851-9E70B992BDEE}"/>
    <cellStyle name="20% - Accent3 5 9 2 2" xfId="12886" xr:uid="{50815646-B688-42B4-8BC4-757885528D9A}"/>
    <cellStyle name="20% - Accent3 5 9 2 2 2" xfId="12887" xr:uid="{3689DD63-169D-4792-ADC7-C8958FF237C1}"/>
    <cellStyle name="20% - Accent3 5 9 2 3" xfId="12888" xr:uid="{D89EEEF5-013E-4EA5-8AA5-E6DC589A9D42}"/>
    <cellStyle name="20% - Accent3 5 9 3" xfId="12889" xr:uid="{E26ABC50-F4A8-4111-821D-54583B3DADD9}"/>
    <cellStyle name="20% - Accent3 5 9 3 2" xfId="12890" xr:uid="{7C137E3D-92F7-4D98-A6FE-22821EE8A415}"/>
    <cellStyle name="20% - Accent3 5 9 4" xfId="12891" xr:uid="{0D50374C-B45C-42E7-8CDB-467B64D403BD}"/>
    <cellStyle name="20% - Accent3 5 9 4 2" xfId="12892" xr:uid="{81FA9D77-86C0-4FB8-B926-A6BFF2316E2B}"/>
    <cellStyle name="20% - Accent3 5 9 5" xfId="12893" xr:uid="{45DD286B-F2A7-4500-990C-7E1CB5A7AC6F}"/>
    <cellStyle name="20% - Accent3 6" xfId="236" xr:uid="{E45A54D4-F54F-4A30-80B4-84F7C74D6211}"/>
    <cellStyle name="20% - Accent3 6 10" xfId="12894" xr:uid="{1B987C04-5382-4B12-B058-C455C5DE7737}"/>
    <cellStyle name="20% - Accent3 6 10 2" xfId="12895" xr:uid="{0AF852F7-0544-4A13-9AF7-F07C190822DB}"/>
    <cellStyle name="20% - Accent3 6 10 2 2" xfId="12896" xr:uid="{CF264E29-55A8-4FF0-AD22-C7C881EBCE31}"/>
    <cellStyle name="20% - Accent3 6 10 2 2 2" xfId="12897" xr:uid="{EEBFDD9C-47C2-4D8E-8115-013F4D677F52}"/>
    <cellStyle name="20% - Accent3 6 10 2 3" xfId="12898" xr:uid="{3DAB966D-3AAF-482D-AE77-9855D315938C}"/>
    <cellStyle name="20% - Accent3 6 10 3" xfId="12899" xr:uid="{A62D1FB4-9A3C-4E0D-A552-BC99ED6BF703}"/>
    <cellStyle name="20% - Accent3 6 10 3 2" xfId="12900" xr:uid="{2CB14FC0-0C3B-4EA9-AD15-3527C82D8411}"/>
    <cellStyle name="20% - Accent3 6 10 4" xfId="12901" xr:uid="{364489ED-C5FC-4281-9ED8-894A99031576}"/>
    <cellStyle name="20% - Accent3 6 10 4 2" xfId="12902" xr:uid="{B2AF4B26-411F-4103-A9D5-B6F37D0D56F4}"/>
    <cellStyle name="20% - Accent3 6 10 5" xfId="12903" xr:uid="{FF80F94F-DBE8-4AF9-87DD-807F0E7469B3}"/>
    <cellStyle name="20% - Accent3 6 11" xfId="12904" xr:uid="{73CA6394-9124-4A07-9A88-19BE29D44A1F}"/>
    <cellStyle name="20% - Accent3 6 11 2" xfId="12905" xr:uid="{5DA3B656-245D-4A2F-B58F-AFD4F843E809}"/>
    <cellStyle name="20% - Accent3 6 11 2 2" xfId="12906" xr:uid="{3851ECBC-6E24-4173-AEE1-7D81182AB5EC}"/>
    <cellStyle name="20% - Accent3 6 11 2 2 2" xfId="12907" xr:uid="{90E57FAE-F10D-4340-88F7-9098E73A377F}"/>
    <cellStyle name="20% - Accent3 6 11 2 3" xfId="12908" xr:uid="{F8E905F0-F57C-4B27-B877-D9476BDF5346}"/>
    <cellStyle name="20% - Accent3 6 11 3" xfId="12909" xr:uid="{D816418B-8F57-4637-90C3-C2AA3F70EA24}"/>
    <cellStyle name="20% - Accent3 6 11 3 2" xfId="12910" xr:uid="{4B4DFC4C-BDC0-44BD-B064-45374E070701}"/>
    <cellStyle name="20% - Accent3 6 11 4" xfId="12911" xr:uid="{E2D70FC2-AEA5-432C-A05F-C30D67930559}"/>
    <cellStyle name="20% - Accent3 6 11 4 2" xfId="12912" xr:uid="{64A78E4F-BFE5-44FA-AC26-32A165BB6C50}"/>
    <cellStyle name="20% - Accent3 6 11 5" xfId="12913" xr:uid="{5F038472-DE0C-4F21-BE6D-70E3923A1C00}"/>
    <cellStyle name="20% - Accent3 6 12" xfId="12914" xr:uid="{22B98F9D-492F-4753-AB41-BF063D1CF0DE}"/>
    <cellStyle name="20% - Accent3 6 12 2" xfId="12915" xr:uid="{09E09E61-708E-4650-A0ED-E911FB4B2FD6}"/>
    <cellStyle name="20% - Accent3 6 12 2 2" xfId="12916" xr:uid="{D64564AE-6D70-4A64-B19B-983EA9832426}"/>
    <cellStyle name="20% - Accent3 6 12 2 2 2" xfId="12917" xr:uid="{CFD57094-2238-41EB-8F43-2C8CE3E34C05}"/>
    <cellStyle name="20% - Accent3 6 12 2 3" xfId="12918" xr:uid="{96BA14F9-6D0B-444E-9C60-059B53896FF7}"/>
    <cellStyle name="20% - Accent3 6 12 3" xfId="12919" xr:uid="{671A7EF9-12B2-4DA8-9ADA-6EA9512DCED8}"/>
    <cellStyle name="20% - Accent3 6 12 3 2" xfId="12920" xr:uid="{E16B2E65-5401-400C-80D2-2424958BE048}"/>
    <cellStyle name="20% - Accent3 6 12 4" xfId="12921" xr:uid="{6B645A3E-E55F-4262-B191-CD00F84265BD}"/>
    <cellStyle name="20% - Accent3 6 12 4 2" xfId="12922" xr:uid="{A4EDB272-98DF-424A-91F5-12D5D19FB4A9}"/>
    <cellStyle name="20% - Accent3 6 12 5" xfId="12923" xr:uid="{CB04B5D7-18E4-42C9-9BED-5007F22C76BA}"/>
    <cellStyle name="20% - Accent3 6 13" xfId="12924" xr:uid="{93B7E2AE-00DD-42EC-B91A-DD5DED91BED7}"/>
    <cellStyle name="20% - Accent3 6 13 2" xfId="12925" xr:uid="{F1A363D9-F9DA-4C74-A250-89040F8F9645}"/>
    <cellStyle name="20% - Accent3 6 13 2 2" xfId="12926" xr:uid="{143669C3-9144-4E20-8CDA-827D35A34F27}"/>
    <cellStyle name="20% - Accent3 6 13 2 2 2" xfId="12927" xr:uid="{BA2B90C1-1D53-48A6-B4AE-CA4A14A7C4C6}"/>
    <cellStyle name="20% - Accent3 6 13 2 3" xfId="12928" xr:uid="{3E9FE500-0B02-474C-A3FE-35880BDDA8D5}"/>
    <cellStyle name="20% - Accent3 6 13 3" xfId="12929" xr:uid="{7D1EE852-43C7-45CE-A35B-439702F29A53}"/>
    <cellStyle name="20% - Accent3 6 13 3 2" xfId="12930" xr:uid="{49965398-03D0-4572-9261-326654EA5B03}"/>
    <cellStyle name="20% - Accent3 6 13 4" xfId="12931" xr:uid="{D1FB2791-037E-4181-8BB8-AE5CBBB0376F}"/>
    <cellStyle name="20% - Accent3 6 13 4 2" xfId="12932" xr:uid="{CABDCEAF-8F85-4F04-9C3E-DEEC9E13BE7D}"/>
    <cellStyle name="20% - Accent3 6 13 5" xfId="12933" xr:uid="{823501FA-924D-47BC-8152-EB6CE8EF9B8E}"/>
    <cellStyle name="20% - Accent3 6 14" xfId="12934" xr:uid="{1AB80D85-C1A2-4F4A-8CF6-250DE60BEE0B}"/>
    <cellStyle name="20% - Accent3 6 14 2" xfId="12935" xr:uid="{95BD0126-C434-4075-872A-94570459EAC9}"/>
    <cellStyle name="20% - Accent3 6 14 2 2" xfId="12936" xr:uid="{BE9D598B-4897-420F-9C52-E23D47350A65}"/>
    <cellStyle name="20% - Accent3 6 14 2 2 2" xfId="12937" xr:uid="{27117F81-9CFD-4498-9A0A-60DDB9D8CE87}"/>
    <cellStyle name="20% - Accent3 6 14 2 3" xfId="12938" xr:uid="{A38C2723-CCA4-45B9-B7D7-9AF12EE20163}"/>
    <cellStyle name="20% - Accent3 6 14 3" xfId="12939" xr:uid="{6E40A5B1-5A85-4A6D-9A4C-14FD74EC385B}"/>
    <cellStyle name="20% - Accent3 6 14 3 2" xfId="12940" xr:uid="{830406BD-6D96-42E4-BDA6-68278632CE1C}"/>
    <cellStyle name="20% - Accent3 6 14 4" xfId="12941" xr:uid="{EC05694D-605F-4614-A2FD-8989ACAC6971}"/>
    <cellStyle name="20% - Accent3 6 14 4 2" xfId="12942" xr:uid="{576D16AE-3AAD-42EE-97AE-09527DBE8364}"/>
    <cellStyle name="20% - Accent3 6 14 5" xfId="12943" xr:uid="{2DDE9F82-A6C1-4176-9F13-86F6F4233340}"/>
    <cellStyle name="20% - Accent3 6 15" xfId="12944" xr:uid="{5DEF4C19-F3B6-421C-A170-3493CED7937C}"/>
    <cellStyle name="20% - Accent3 6 15 2" xfId="12945" xr:uid="{29C35103-13D3-4F79-9670-5B549596C5A3}"/>
    <cellStyle name="20% - Accent3 6 15 2 2" xfId="12946" xr:uid="{1D034EC4-ADC6-4AE6-9027-06698D53183F}"/>
    <cellStyle name="20% - Accent3 6 15 2 2 2" xfId="12947" xr:uid="{3FB5B0EF-B88F-4875-9290-0667C44F1273}"/>
    <cellStyle name="20% - Accent3 6 15 2 3" xfId="12948" xr:uid="{3279A460-EF3D-4104-9085-5C61B533F505}"/>
    <cellStyle name="20% - Accent3 6 15 3" xfId="12949" xr:uid="{EE710D49-4129-4302-8A36-E2DAEF42D9D8}"/>
    <cellStyle name="20% - Accent3 6 15 3 2" xfId="12950" xr:uid="{0B162B12-8099-4427-8050-587F23CC06FC}"/>
    <cellStyle name="20% - Accent3 6 15 4" xfId="12951" xr:uid="{63E8B90F-033B-45C3-A9AA-86076ACDD6D6}"/>
    <cellStyle name="20% - Accent3 6 15 4 2" xfId="12952" xr:uid="{1775A570-167D-4B58-97CD-852BA34803E5}"/>
    <cellStyle name="20% - Accent3 6 15 5" xfId="12953" xr:uid="{DEFB4060-9D82-4AA5-8622-79BBE014440C}"/>
    <cellStyle name="20% - Accent3 6 16" xfId="12954" xr:uid="{1AF62697-484D-4D9C-99D7-60F8293AC00A}"/>
    <cellStyle name="20% - Accent3 6 16 2" xfId="12955" xr:uid="{9D7FC5A3-6425-4BC8-A445-A54035DDD3A3}"/>
    <cellStyle name="20% - Accent3 6 16 2 2" xfId="12956" xr:uid="{5514574E-A245-4ED7-918E-9AEEBC5D6DD2}"/>
    <cellStyle name="20% - Accent3 6 16 3" xfId="12957" xr:uid="{7A952FDF-89A4-4A47-BBCC-CCE136CAC6BA}"/>
    <cellStyle name="20% - Accent3 6 17" xfId="12958" xr:uid="{3259ACEF-066F-4DA7-A332-C4BA620BE221}"/>
    <cellStyle name="20% - Accent3 6 17 2" xfId="12959" xr:uid="{351516CC-A15F-48B9-A4FB-8F0CE2A390D2}"/>
    <cellStyle name="20% - Accent3 6 18" xfId="12960" xr:uid="{BD7BCF51-3D9F-4439-9A40-1C2164C19A5D}"/>
    <cellStyle name="20% - Accent3 6 18 2" xfId="12961" xr:uid="{27F0B0F5-C1D6-44CB-AA10-AE8310AF62D1}"/>
    <cellStyle name="20% - Accent3 6 19" xfId="12962" xr:uid="{1E173387-09E7-41FD-8651-E081EEDBAB59}"/>
    <cellStyle name="20% - Accent3 6 2" xfId="237" xr:uid="{239BF9EF-05BF-4166-905F-9603EB8D61BC}"/>
    <cellStyle name="20% - Accent3 6 2 2" xfId="238" xr:uid="{ADEDD9DA-44B4-4278-8742-A3237BFB2E6E}"/>
    <cellStyle name="20% - Accent3 6 2 2 2" xfId="12963" xr:uid="{135E110B-68A0-42C7-8C2F-D540F5C35299}"/>
    <cellStyle name="20% - Accent3 6 2 2 2 2" xfId="12964" xr:uid="{177254A0-7B65-44AF-94B0-6F743E8FBEF0}"/>
    <cellStyle name="20% - Accent3 6 2 2 3" xfId="12965" xr:uid="{4F6B5C8F-E6E3-4378-BB76-5984756EE2B0}"/>
    <cellStyle name="20% - Accent3 6 2 2 4" xfId="12966" xr:uid="{52D28A4F-6D63-4BF5-A4FF-9BD1CCA4A9F4}"/>
    <cellStyle name="20% - Accent3 6 2 3" xfId="12967" xr:uid="{D3E45130-93CF-459B-BA7B-6EC78B5A1810}"/>
    <cellStyle name="20% - Accent3 6 2 3 2" xfId="12968" xr:uid="{E25A055E-7C83-4FA5-92C3-0F000441CE29}"/>
    <cellStyle name="20% - Accent3 6 2 4" xfId="12969" xr:uid="{81E9CBA2-2ABD-4DA3-9770-3325AAF49AE8}"/>
    <cellStyle name="20% - Accent3 6 2 4 2" xfId="12970" xr:uid="{1FD6C624-E509-435D-9343-BC97526EB63A}"/>
    <cellStyle name="20% - Accent3 6 2 5" xfId="12971" xr:uid="{AF90C1CC-8385-495F-A93A-3F11B4E4DCC2}"/>
    <cellStyle name="20% - Accent3 6 20" xfId="12972" xr:uid="{14007F4F-2F70-4AA2-9F3E-579129514898}"/>
    <cellStyle name="20% - Accent3 6 21" xfId="12973" xr:uid="{6264130A-6A74-4257-B34A-B15E0DAAE192}"/>
    <cellStyle name="20% - Accent3 6 22" xfId="12974" xr:uid="{B6F122BA-5519-4628-8A0F-1662B25E7254}"/>
    <cellStyle name="20% - Accent3 6 23" xfId="12975" xr:uid="{E72AC4D4-73A4-48A6-B82B-C1E337C9EB5A}"/>
    <cellStyle name="20% - Accent3 6 24" xfId="12976" xr:uid="{09B890E8-B670-43DA-B91C-3FBA20BD4EA4}"/>
    <cellStyle name="20% - Accent3 6 25" xfId="12977" xr:uid="{F8D6C5A8-C801-4265-AC2E-87929B8078EB}"/>
    <cellStyle name="20% - Accent3 6 26" xfId="12978" xr:uid="{192633B5-8F80-4F55-84F2-2B0B114EEAD1}"/>
    <cellStyle name="20% - Accent3 6 27" xfId="12979" xr:uid="{27820FA4-4DFB-4A23-8BBB-8115F1D3F7B9}"/>
    <cellStyle name="20% - Accent3 6 28" xfId="12980" xr:uid="{2562D6C3-15AF-4227-9C71-F96458741980}"/>
    <cellStyle name="20% - Accent3 6 29" xfId="12981" xr:uid="{51F456CF-6F77-436C-A5B1-98B6D709925B}"/>
    <cellStyle name="20% - Accent3 6 3" xfId="239" xr:uid="{246714E9-DFFB-4820-ADD4-96C4EFEDBB0D}"/>
    <cellStyle name="20% - Accent3 6 3 2" xfId="12982" xr:uid="{07D40974-ABD6-4BE4-B651-956C958D9279}"/>
    <cellStyle name="20% - Accent3 6 3 2 2" xfId="12983" xr:uid="{C3B8A5A9-837B-44D7-ABC9-38DB59AD90C7}"/>
    <cellStyle name="20% - Accent3 6 3 2 2 2" xfId="12984" xr:uid="{6088E22D-FF0B-4DE9-9AAD-9A4A6C0E3E03}"/>
    <cellStyle name="20% - Accent3 6 3 2 3" xfId="12985" xr:uid="{A7C2E43F-50CB-4B49-8343-835DD66DE5BA}"/>
    <cellStyle name="20% - Accent3 6 3 3" xfId="12986" xr:uid="{17DEB3CE-1BB8-4758-BE8A-640C8082282B}"/>
    <cellStyle name="20% - Accent3 6 3 3 2" xfId="12987" xr:uid="{3AA5E2B7-959C-4DFB-9DC6-FCD8B4C91174}"/>
    <cellStyle name="20% - Accent3 6 3 4" xfId="12988" xr:uid="{05754FDA-EA84-4637-90B1-093897E9C8C4}"/>
    <cellStyle name="20% - Accent3 6 3 4 2" xfId="12989" xr:uid="{A7B4C02D-29CD-4825-A8D4-00D0B5AA3219}"/>
    <cellStyle name="20% - Accent3 6 3 5" xfId="12990" xr:uid="{A5AC7CC3-B97B-4C66-8439-F89D179FBA10}"/>
    <cellStyle name="20% - Accent3 6 3 6" xfId="12991" xr:uid="{A2E6F37C-26BA-4C41-A65F-19CB04E354A0}"/>
    <cellStyle name="20% - Accent3 6 4" xfId="12992" xr:uid="{C2174B15-1F8B-45C0-B7A8-DD53707EA873}"/>
    <cellStyle name="20% - Accent3 6 4 2" xfId="12993" xr:uid="{E2CE6DE7-3823-4528-9C2D-139C4BE80877}"/>
    <cellStyle name="20% - Accent3 6 4 2 2" xfId="12994" xr:uid="{5F0E45EE-56A4-4508-B5D2-85E41D03723F}"/>
    <cellStyle name="20% - Accent3 6 4 2 2 2" xfId="12995" xr:uid="{429660E4-C1B2-44CE-B2B6-F0ACD077005A}"/>
    <cellStyle name="20% - Accent3 6 4 2 3" xfId="12996" xr:uid="{D4FEAA08-BAF1-4CFA-886B-A9C0F5D86225}"/>
    <cellStyle name="20% - Accent3 6 4 3" xfId="12997" xr:uid="{915CAC84-019F-48EF-86D9-78A75ABBD3D3}"/>
    <cellStyle name="20% - Accent3 6 4 3 2" xfId="12998" xr:uid="{23B58CF7-8E2E-44F5-9220-417FDC51A839}"/>
    <cellStyle name="20% - Accent3 6 4 4" xfId="12999" xr:uid="{46CE3294-BBE4-43EB-962A-CC5E35CECABE}"/>
    <cellStyle name="20% - Accent3 6 4 4 2" xfId="13000" xr:uid="{CCA38FE8-A833-4946-BDED-504E33A48AAF}"/>
    <cellStyle name="20% - Accent3 6 4 5" xfId="13001" xr:uid="{49C99D7E-6497-4500-BE49-A4551837829C}"/>
    <cellStyle name="20% - Accent3 6 5" xfId="13002" xr:uid="{B79FE4EA-B072-4020-84F9-3AF0569D189B}"/>
    <cellStyle name="20% - Accent3 6 5 2" xfId="13003" xr:uid="{5DE23F41-E8AB-4F03-9018-1944D7510C80}"/>
    <cellStyle name="20% - Accent3 6 5 2 2" xfId="13004" xr:uid="{EA6332BF-FDD3-42FD-AE23-30A9B29B708A}"/>
    <cellStyle name="20% - Accent3 6 5 2 2 2" xfId="13005" xr:uid="{824C9AE4-3CB0-4D00-9DF1-2AF102B690E6}"/>
    <cellStyle name="20% - Accent3 6 5 2 3" xfId="13006" xr:uid="{9D168A45-376F-4FD7-AAEF-F070548618D7}"/>
    <cellStyle name="20% - Accent3 6 5 3" xfId="13007" xr:uid="{5D05D26A-0A50-41C2-B245-E9BB50B16ABE}"/>
    <cellStyle name="20% - Accent3 6 5 3 2" xfId="13008" xr:uid="{70A965CA-2C84-405E-9636-001B018C664D}"/>
    <cellStyle name="20% - Accent3 6 5 4" xfId="13009" xr:uid="{B8AF331B-1485-4BAE-8CCB-62CD583A7E25}"/>
    <cellStyle name="20% - Accent3 6 5 4 2" xfId="13010" xr:uid="{EB6DE23B-2D1B-423A-B200-272CF87BCA9A}"/>
    <cellStyle name="20% - Accent3 6 5 5" xfId="13011" xr:uid="{B6036A0B-B685-458D-8FED-B16BDDE8B93C}"/>
    <cellStyle name="20% - Accent3 6 6" xfId="13012" xr:uid="{8BB86130-3D9F-4140-92D7-EC31EFFBB726}"/>
    <cellStyle name="20% - Accent3 6 6 2" xfId="13013" xr:uid="{E68B2B19-3C70-4355-A82F-F5C004ABC196}"/>
    <cellStyle name="20% - Accent3 6 6 2 2" xfId="13014" xr:uid="{5B122788-367E-4E4D-B655-735870996E42}"/>
    <cellStyle name="20% - Accent3 6 6 2 2 2" xfId="13015" xr:uid="{1BE0F405-D591-4DE1-91DA-DAE77E69A4D6}"/>
    <cellStyle name="20% - Accent3 6 6 2 3" xfId="13016" xr:uid="{D5F91C69-FDB0-4ADB-98B9-F7DC8227E4D5}"/>
    <cellStyle name="20% - Accent3 6 6 3" xfId="13017" xr:uid="{D9EB63BC-706E-47F4-8726-E42CCCA25910}"/>
    <cellStyle name="20% - Accent3 6 6 3 2" xfId="13018" xr:uid="{EAD48763-3316-4181-A254-B42C34A257B3}"/>
    <cellStyle name="20% - Accent3 6 6 4" xfId="13019" xr:uid="{11C8D87B-6C6D-4842-81F9-709878188C26}"/>
    <cellStyle name="20% - Accent3 6 6 4 2" xfId="13020" xr:uid="{23B2224C-289F-4D26-854E-1864CB5B7404}"/>
    <cellStyle name="20% - Accent3 6 6 5" xfId="13021" xr:uid="{E31C8EFF-5E70-4D55-9945-8BD47AD0D1BE}"/>
    <cellStyle name="20% - Accent3 6 7" xfId="13022" xr:uid="{3A3DDB6C-0BB9-4142-941F-A1F36D85F0D7}"/>
    <cellStyle name="20% - Accent3 6 7 2" xfId="13023" xr:uid="{C6F1A5A7-F02A-400E-89D0-668866EA4D0C}"/>
    <cellStyle name="20% - Accent3 6 7 2 2" xfId="13024" xr:uid="{4B68ED75-0F26-4FDC-9BBA-FC7B68B37158}"/>
    <cellStyle name="20% - Accent3 6 7 2 2 2" xfId="13025" xr:uid="{083ABF36-7C3A-46F1-8A17-EACF37234837}"/>
    <cellStyle name="20% - Accent3 6 7 2 3" xfId="13026" xr:uid="{C33C35F4-8C3D-4E01-AE48-D91B380A44EE}"/>
    <cellStyle name="20% - Accent3 6 7 3" xfId="13027" xr:uid="{49715B09-1198-4A61-AC78-86FB8C785AFA}"/>
    <cellStyle name="20% - Accent3 6 7 3 2" xfId="13028" xr:uid="{7C372CD1-5057-44B7-8EBB-B3F305A8334E}"/>
    <cellStyle name="20% - Accent3 6 7 4" xfId="13029" xr:uid="{AE905CBA-12D6-4C22-929D-51593CD67351}"/>
    <cellStyle name="20% - Accent3 6 7 4 2" xfId="13030" xr:uid="{38870551-3F9B-4E69-91DC-6AA4ECCF8AF5}"/>
    <cellStyle name="20% - Accent3 6 7 5" xfId="13031" xr:uid="{56857D96-5F1C-458D-95B6-EEA0928D6042}"/>
    <cellStyle name="20% - Accent3 6 8" xfId="13032" xr:uid="{18F83A24-454C-4AA8-8F3A-BB7524CD8E8B}"/>
    <cellStyle name="20% - Accent3 6 8 2" xfId="13033" xr:uid="{768A4AE4-C53B-41C6-9012-6F9F795A97CE}"/>
    <cellStyle name="20% - Accent3 6 8 2 2" xfId="13034" xr:uid="{0C1AFCEC-23DE-4286-8094-877CD2202337}"/>
    <cellStyle name="20% - Accent3 6 8 2 2 2" xfId="13035" xr:uid="{0A75FE43-7644-49C1-BD63-1D8F87CEEAD3}"/>
    <cellStyle name="20% - Accent3 6 8 2 3" xfId="13036" xr:uid="{ABDD6F06-5DB0-47E4-B2F5-D9BCD0D52332}"/>
    <cellStyle name="20% - Accent3 6 8 3" xfId="13037" xr:uid="{E25A5168-1082-45D1-906C-FDC7E3381327}"/>
    <cellStyle name="20% - Accent3 6 8 3 2" xfId="13038" xr:uid="{3A7EAF57-F9C1-4DD3-97ED-EE3E20EBCCCF}"/>
    <cellStyle name="20% - Accent3 6 8 4" xfId="13039" xr:uid="{C4B54CFE-4B63-434B-817A-604E1A73EB36}"/>
    <cellStyle name="20% - Accent3 6 8 4 2" xfId="13040" xr:uid="{C8E8812E-65A2-41E4-8231-863A76494D73}"/>
    <cellStyle name="20% - Accent3 6 8 5" xfId="13041" xr:uid="{48451DFD-6FEB-4BB7-B286-BFE577087E0A}"/>
    <cellStyle name="20% - Accent3 6 9" xfId="13042" xr:uid="{FBF34D61-BDEC-4F7C-85C4-6BD7E78FCF07}"/>
    <cellStyle name="20% - Accent3 6 9 2" xfId="13043" xr:uid="{9241F50C-6D14-42CB-B403-6AC50E0F5CB7}"/>
    <cellStyle name="20% - Accent3 6 9 2 2" xfId="13044" xr:uid="{1CCEAF62-C4FA-4B4D-840D-353CBD65EDDE}"/>
    <cellStyle name="20% - Accent3 6 9 2 2 2" xfId="13045" xr:uid="{9E072BA0-0539-43A1-9930-8DA1D8E1E9B9}"/>
    <cellStyle name="20% - Accent3 6 9 2 3" xfId="13046" xr:uid="{4472309E-73A5-4896-84D2-F5AE03C9251E}"/>
    <cellStyle name="20% - Accent3 6 9 3" xfId="13047" xr:uid="{43C39099-30CE-433D-AD89-B118C463AC96}"/>
    <cellStyle name="20% - Accent3 6 9 3 2" xfId="13048" xr:uid="{F7672AA6-F752-4828-955E-0A4554C94347}"/>
    <cellStyle name="20% - Accent3 6 9 4" xfId="13049" xr:uid="{3DD7D0BE-E761-4D2C-A07B-F5054566FA35}"/>
    <cellStyle name="20% - Accent3 6 9 4 2" xfId="13050" xr:uid="{B74D9746-29B3-4A80-BB8D-AF5A5891850C}"/>
    <cellStyle name="20% - Accent3 6 9 5" xfId="13051" xr:uid="{B739DA96-7184-4029-A466-08D4E3C0A8DD}"/>
    <cellStyle name="20% - Accent3 7" xfId="240" xr:uid="{4D4F4B21-6EDD-4FA6-8929-0FB04A765066}"/>
    <cellStyle name="20% - Accent3 7 10" xfId="13052" xr:uid="{3A579306-B527-4937-8CBC-1A234CFA6DDD}"/>
    <cellStyle name="20% - Accent3 7 10 2" xfId="13053" xr:uid="{D38DDBC0-0764-4BE9-8E25-C3DC072B1EE1}"/>
    <cellStyle name="20% - Accent3 7 10 2 2" xfId="13054" xr:uid="{A558C5AC-859A-429E-BABC-202BE018983A}"/>
    <cellStyle name="20% - Accent3 7 10 2 2 2" xfId="13055" xr:uid="{124D9DBB-67C9-447D-A6C0-7C9B96538A2D}"/>
    <cellStyle name="20% - Accent3 7 10 2 3" xfId="13056" xr:uid="{581BFC8C-0531-494E-A534-C0206699DF39}"/>
    <cellStyle name="20% - Accent3 7 10 3" xfId="13057" xr:uid="{BD34D88D-F6BB-45D2-A1F8-E798426FE202}"/>
    <cellStyle name="20% - Accent3 7 10 3 2" xfId="13058" xr:uid="{47EA4C21-8611-473E-A6FF-1877196D1968}"/>
    <cellStyle name="20% - Accent3 7 10 4" xfId="13059" xr:uid="{545F9CD4-8BDD-4BEE-98B8-E2DE812365B5}"/>
    <cellStyle name="20% - Accent3 7 10 4 2" xfId="13060" xr:uid="{9D2F01B5-43C5-4215-9F6F-8C4A7DB33854}"/>
    <cellStyle name="20% - Accent3 7 10 5" xfId="13061" xr:uid="{D5914AF3-57B0-4557-BD2B-290DE83A9662}"/>
    <cellStyle name="20% - Accent3 7 11" xfId="13062" xr:uid="{F1268018-D28E-4918-BA9F-4307A2E36690}"/>
    <cellStyle name="20% - Accent3 7 11 2" xfId="13063" xr:uid="{34949FAC-1419-4793-8103-B8F1F9412BF2}"/>
    <cellStyle name="20% - Accent3 7 11 2 2" xfId="13064" xr:uid="{F7B21453-16CA-4792-91DF-84702A0E4BA2}"/>
    <cellStyle name="20% - Accent3 7 11 2 2 2" xfId="13065" xr:uid="{508C0C93-A473-445D-829D-21F21D744505}"/>
    <cellStyle name="20% - Accent3 7 11 2 3" xfId="13066" xr:uid="{402F32CF-A41A-4F26-AF28-E87EDAB89315}"/>
    <cellStyle name="20% - Accent3 7 11 3" xfId="13067" xr:uid="{B8947BC5-0359-42C3-83EE-A295270AB818}"/>
    <cellStyle name="20% - Accent3 7 11 3 2" xfId="13068" xr:uid="{4628FA0A-61AF-4E2B-ACC2-D77310EB030B}"/>
    <cellStyle name="20% - Accent3 7 11 4" xfId="13069" xr:uid="{0F6E93FB-CA57-44DF-9CDA-C205F1CEC5D5}"/>
    <cellStyle name="20% - Accent3 7 11 4 2" xfId="13070" xr:uid="{85667B02-938C-490F-97CE-7C989CBE5CC7}"/>
    <cellStyle name="20% - Accent3 7 11 5" xfId="13071" xr:uid="{314EBB09-C5E0-4CEE-A197-B43A51D70366}"/>
    <cellStyle name="20% - Accent3 7 12" xfId="13072" xr:uid="{743F45E9-9816-41B0-AAB1-684AC7660FF4}"/>
    <cellStyle name="20% - Accent3 7 12 2" xfId="13073" xr:uid="{2A081F93-DC97-4251-B2BE-1E9BB0D04AC4}"/>
    <cellStyle name="20% - Accent3 7 12 2 2" xfId="13074" xr:uid="{4D89860A-84F4-47ED-8401-7846ED54A79B}"/>
    <cellStyle name="20% - Accent3 7 12 2 2 2" xfId="13075" xr:uid="{1F2A1511-7415-4B9A-85F7-4A590CA8794D}"/>
    <cellStyle name="20% - Accent3 7 12 2 3" xfId="13076" xr:uid="{88B2FE52-31A5-49E9-B4DB-4307394F4C63}"/>
    <cellStyle name="20% - Accent3 7 12 3" xfId="13077" xr:uid="{7F563E4A-D550-4042-B7C6-9BA1E942C852}"/>
    <cellStyle name="20% - Accent3 7 12 3 2" xfId="13078" xr:uid="{868B4114-A074-4A12-83DB-303E4D74B8D6}"/>
    <cellStyle name="20% - Accent3 7 12 4" xfId="13079" xr:uid="{B57F11B0-3339-4BD4-8099-740236FC5F89}"/>
    <cellStyle name="20% - Accent3 7 12 4 2" xfId="13080" xr:uid="{D1009399-90D7-460F-BBB7-D2B07513F1E6}"/>
    <cellStyle name="20% - Accent3 7 12 5" xfId="13081" xr:uid="{C7F8DA65-0FAC-4EB4-A671-EC60ED858994}"/>
    <cellStyle name="20% - Accent3 7 13" xfId="13082" xr:uid="{AC324D07-8999-408D-8705-2A3C64D86C8D}"/>
    <cellStyle name="20% - Accent3 7 13 2" xfId="13083" xr:uid="{7FA9B908-03EF-4203-A9FB-3AC033823C9D}"/>
    <cellStyle name="20% - Accent3 7 13 2 2" xfId="13084" xr:uid="{2D961F99-B7DA-46AF-AEFE-7F8676A1DE08}"/>
    <cellStyle name="20% - Accent3 7 13 2 2 2" xfId="13085" xr:uid="{7563E769-9C71-4324-A7FD-4B8EFCF5F5BC}"/>
    <cellStyle name="20% - Accent3 7 13 2 3" xfId="13086" xr:uid="{DE9B9ABA-5BDF-4D7E-B1F5-8F735484C2C7}"/>
    <cellStyle name="20% - Accent3 7 13 3" xfId="13087" xr:uid="{B0AAE10B-A7E3-452B-9141-54BE63AB88F1}"/>
    <cellStyle name="20% - Accent3 7 13 3 2" xfId="13088" xr:uid="{2E189287-C3E8-40AE-8355-1720CB81026C}"/>
    <cellStyle name="20% - Accent3 7 13 4" xfId="13089" xr:uid="{6B1C2BE6-BBBA-4E36-88BD-9E05038F992D}"/>
    <cellStyle name="20% - Accent3 7 13 4 2" xfId="13090" xr:uid="{10C7D5DF-B9EE-4E76-93A6-E0CEC6B09C0E}"/>
    <cellStyle name="20% - Accent3 7 13 5" xfId="13091" xr:uid="{818EE425-924E-4312-9AF9-B9C90BEB9B0B}"/>
    <cellStyle name="20% - Accent3 7 14" xfId="13092" xr:uid="{386452BB-9F36-4CBB-8463-6EBFA730E4B4}"/>
    <cellStyle name="20% - Accent3 7 14 2" xfId="13093" xr:uid="{3CAB3BF2-1999-493D-9126-C2CBA6E13A37}"/>
    <cellStyle name="20% - Accent3 7 14 2 2" xfId="13094" xr:uid="{BB9DA5D3-72D7-404F-B671-D8052BB37507}"/>
    <cellStyle name="20% - Accent3 7 14 2 2 2" xfId="13095" xr:uid="{C09AF7BF-C776-4990-B7DE-C53127D4C550}"/>
    <cellStyle name="20% - Accent3 7 14 2 3" xfId="13096" xr:uid="{D8AA3CD1-CDF1-47A0-801E-DFA39D8042BA}"/>
    <cellStyle name="20% - Accent3 7 14 3" xfId="13097" xr:uid="{82564074-4E0F-43E4-A48E-6E7935C8DCD8}"/>
    <cellStyle name="20% - Accent3 7 14 3 2" xfId="13098" xr:uid="{33846EDD-7E86-4787-BD95-BF213C60525F}"/>
    <cellStyle name="20% - Accent3 7 14 4" xfId="13099" xr:uid="{BF701FDE-07C3-4FE1-B393-BDEEE08F4CCC}"/>
    <cellStyle name="20% - Accent3 7 14 4 2" xfId="13100" xr:uid="{26878176-8E1C-4426-B0CA-62319C8D3C27}"/>
    <cellStyle name="20% - Accent3 7 14 5" xfId="13101" xr:uid="{5D1D3F52-7BEE-48FE-942E-3C19DEC763B3}"/>
    <cellStyle name="20% - Accent3 7 15" xfId="13102" xr:uid="{233F21C4-2EC5-4B13-BDF8-C0FB5D44B4E7}"/>
    <cellStyle name="20% - Accent3 7 15 2" xfId="13103" xr:uid="{1ADEE9B1-7760-41B6-BBDC-9863BCFA5DEA}"/>
    <cellStyle name="20% - Accent3 7 15 2 2" xfId="13104" xr:uid="{747C980A-225C-402D-9744-60D016964677}"/>
    <cellStyle name="20% - Accent3 7 15 2 2 2" xfId="13105" xr:uid="{23A7DEC0-BFCF-44C1-95D9-05FA4B3BB45D}"/>
    <cellStyle name="20% - Accent3 7 15 2 3" xfId="13106" xr:uid="{FB03E4DC-316D-4326-8318-C10DA8A54BAA}"/>
    <cellStyle name="20% - Accent3 7 15 3" xfId="13107" xr:uid="{530F1057-571F-424E-90E1-0CAF0E8EC8FB}"/>
    <cellStyle name="20% - Accent3 7 15 3 2" xfId="13108" xr:uid="{D036D647-6C63-4001-9596-D0B111430751}"/>
    <cellStyle name="20% - Accent3 7 15 4" xfId="13109" xr:uid="{9DAFF17B-DFBD-4770-9C7B-E36D0EDC7CA4}"/>
    <cellStyle name="20% - Accent3 7 15 4 2" xfId="13110" xr:uid="{DE684221-97DA-45BC-8BBD-60BBDFE4DC63}"/>
    <cellStyle name="20% - Accent3 7 15 5" xfId="13111" xr:uid="{3F826379-E423-4AC7-9149-3C39D6EC820A}"/>
    <cellStyle name="20% - Accent3 7 16" xfId="13112" xr:uid="{E3B6DB84-15E9-4F85-88CB-7B1EA441714A}"/>
    <cellStyle name="20% - Accent3 7 16 2" xfId="13113" xr:uid="{32E3A3C7-B102-411E-AF30-BFC4F8A40922}"/>
    <cellStyle name="20% - Accent3 7 16 2 2" xfId="13114" xr:uid="{CD24EA32-2816-4AB5-9802-4017E06E6908}"/>
    <cellStyle name="20% - Accent3 7 16 3" xfId="13115" xr:uid="{E1C06C07-8DC3-4244-A0F6-3B1518DCC9D6}"/>
    <cellStyle name="20% - Accent3 7 17" xfId="13116" xr:uid="{8927B3A4-1772-43EF-B35F-249E8C7029EB}"/>
    <cellStyle name="20% - Accent3 7 17 2" xfId="13117" xr:uid="{49D06EA1-A4FF-4CA8-B83E-F693E60E1DA5}"/>
    <cellStyle name="20% - Accent3 7 18" xfId="13118" xr:uid="{30A9069D-5CB0-42A6-9E5A-AD7758AB4E48}"/>
    <cellStyle name="20% - Accent3 7 18 2" xfId="13119" xr:uid="{BA4AE9D2-CB24-4E82-8A2F-C3ED73731563}"/>
    <cellStyle name="20% - Accent3 7 19" xfId="13120" xr:uid="{E82E497A-A132-4F9D-9A72-F8EB128AF77B}"/>
    <cellStyle name="20% - Accent3 7 2" xfId="241" xr:uid="{A7145143-545A-4521-BBAB-92DFA0BD6C8D}"/>
    <cellStyle name="20% - Accent3 7 2 2" xfId="242" xr:uid="{379C02FB-2D3F-46D5-BDD9-D194D80ADFCF}"/>
    <cellStyle name="20% - Accent3 7 2 2 2" xfId="13121" xr:uid="{34080919-8726-4F65-A475-80E11BA5A0B4}"/>
    <cellStyle name="20% - Accent3 7 2 2 2 2" xfId="13122" xr:uid="{F6D3BA9F-B627-4663-BC99-99F77B097C36}"/>
    <cellStyle name="20% - Accent3 7 2 2 3" xfId="13123" xr:uid="{547F2904-17BD-4A21-A6D9-3D2A7B21C461}"/>
    <cellStyle name="20% - Accent3 7 2 2 4" xfId="13124" xr:uid="{6F07C95A-E675-4608-9699-AAA591FBA278}"/>
    <cellStyle name="20% - Accent3 7 2 3" xfId="13125" xr:uid="{6CE523B2-687D-442D-A3AA-0E581A9A0D98}"/>
    <cellStyle name="20% - Accent3 7 2 3 2" xfId="13126" xr:uid="{FA5BEE89-364D-40A0-BC84-6B89A4ADFC8C}"/>
    <cellStyle name="20% - Accent3 7 2 4" xfId="13127" xr:uid="{AE2B1513-0331-4714-821F-C6B00ECDAE63}"/>
    <cellStyle name="20% - Accent3 7 2 4 2" xfId="13128" xr:uid="{72D0698D-0532-4DA7-BF03-5B44DF647D66}"/>
    <cellStyle name="20% - Accent3 7 2 5" xfId="13129" xr:uid="{3BE8AB3D-0A4E-4A77-9627-A51D03107CA4}"/>
    <cellStyle name="20% - Accent3 7 20" xfId="13130" xr:uid="{6D2CBE72-ADB3-44FB-9596-DEC3EF818959}"/>
    <cellStyle name="20% - Accent3 7 21" xfId="13131" xr:uid="{2BB0356C-7652-4F80-BF1C-ED3A0F15B7EE}"/>
    <cellStyle name="20% - Accent3 7 22" xfId="13132" xr:uid="{64A0897C-3109-4924-A4CA-5CB8E1C5743C}"/>
    <cellStyle name="20% - Accent3 7 23" xfId="13133" xr:uid="{476B6685-37F6-4E60-BF67-6739A3AD1762}"/>
    <cellStyle name="20% - Accent3 7 24" xfId="13134" xr:uid="{9386C210-77FC-4FE0-A2ED-B5368E640DEF}"/>
    <cellStyle name="20% - Accent3 7 25" xfId="13135" xr:uid="{04015ED0-52C7-432E-BB60-5A54EFADD992}"/>
    <cellStyle name="20% - Accent3 7 26" xfId="13136" xr:uid="{5EF823A6-7CDF-4853-A810-AF1DA5088F5D}"/>
    <cellStyle name="20% - Accent3 7 27" xfId="13137" xr:uid="{A472CA84-5C15-4858-A1FD-91F894C7DE79}"/>
    <cellStyle name="20% - Accent3 7 28" xfId="13138" xr:uid="{8179F762-3E10-471F-9DCB-CE0C00E92340}"/>
    <cellStyle name="20% - Accent3 7 29" xfId="13139" xr:uid="{52147A06-0E5B-4983-9CA8-0BF76CC33AD3}"/>
    <cellStyle name="20% - Accent3 7 3" xfId="243" xr:uid="{35CE2EB3-ECE8-4260-94A8-78C9BBB95F77}"/>
    <cellStyle name="20% - Accent3 7 3 2" xfId="13140" xr:uid="{8E72D68F-942F-4D57-9947-35A6782262D3}"/>
    <cellStyle name="20% - Accent3 7 3 2 2" xfId="13141" xr:uid="{C41DE2D7-9B28-40AC-9FB9-BECD49556238}"/>
    <cellStyle name="20% - Accent3 7 3 2 2 2" xfId="13142" xr:uid="{3F1F5C75-2D76-414F-88A5-4EEF78AECC48}"/>
    <cellStyle name="20% - Accent3 7 3 2 3" xfId="13143" xr:uid="{1A817DAD-C1B9-4325-83C0-A53FB233422C}"/>
    <cellStyle name="20% - Accent3 7 3 3" xfId="13144" xr:uid="{9B5332BA-C35A-4E52-B52C-5CD98B3D8A2C}"/>
    <cellStyle name="20% - Accent3 7 3 3 2" xfId="13145" xr:uid="{0E55BE06-FB89-4DEE-A47E-536A8FBEE812}"/>
    <cellStyle name="20% - Accent3 7 3 4" xfId="13146" xr:uid="{A1D513DC-31EE-4D77-90EC-A81D60448B5D}"/>
    <cellStyle name="20% - Accent3 7 3 4 2" xfId="13147" xr:uid="{C773ECE2-25BE-44BE-B63D-D75FDAAB00ED}"/>
    <cellStyle name="20% - Accent3 7 3 5" xfId="13148" xr:uid="{45AF5F39-901D-40DE-8019-05898506EA21}"/>
    <cellStyle name="20% - Accent3 7 3 6" xfId="13149" xr:uid="{763D71AB-845B-40DE-8093-4F925BCC0D3D}"/>
    <cellStyle name="20% - Accent3 7 4" xfId="13150" xr:uid="{7456CB58-A06C-4D81-888C-2D53EE31DA22}"/>
    <cellStyle name="20% - Accent3 7 4 2" xfId="13151" xr:uid="{6549FC28-F2AB-4E45-BBC0-1EDD459CD0D7}"/>
    <cellStyle name="20% - Accent3 7 4 2 2" xfId="13152" xr:uid="{19B95078-62F1-4204-9493-F010DA086844}"/>
    <cellStyle name="20% - Accent3 7 4 2 2 2" xfId="13153" xr:uid="{584A7B95-3DD6-4A9C-A417-F3C498F0F526}"/>
    <cellStyle name="20% - Accent3 7 4 2 3" xfId="13154" xr:uid="{272F0355-41EC-4FC1-907E-19F4C31D56C7}"/>
    <cellStyle name="20% - Accent3 7 4 3" xfId="13155" xr:uid="{E4A636E3-7A04-4D64-9AFA-BB4C635FF24E}"/>
    <cellStyle name="20% - Accent3 7 4 3 2" xfId="13156" xr:uid="{328E58D1-832C-4771-9822-FDDBDB9E0F94}"/>
    <cellStyle name="20% - Accent3 7 4 4" xfId="13157" xr:uid="{E17DDD20-0A4F-42F5-9119-170B00D07653}"/>
    <cellStyle name="20% - Accent3 7 4 4 2" xfId="13158" xr:uid="{5722F5CE-D76E-4ADD-A261-F68C89706497}"/>
    <cellStyle name="20% - Accent3 7 4 5" xfId="13159" xr:uid="{B05B327F-1841-4CE0-BFFE-CA0FF45A8A5C}"/>
    <cellStyle name="20% - Accent3 7 5" xfId="13160" xr:uid="{FF68DB7D-1706-4DE9-AD4F-22662147D33B}"/>
    <cellStyle name="20% - Accent3 7 5 2" xfId="13161" xr:uid="{B41247F9-B40B-4A43-BF30-C8FE62BE0844}"/>
    <cellStyle name="20% - Accent3 7 5 2 2" xfId="13162" xr:uid="{87FFDDEF-8D5A-4B11-988B-A8A27B53A900}"/>
    <cellStyle name="20% - Accent3 7 5 2 2 2" xfId="13163" xr:uid="{CBD765F1-2ACB-46E3-A3DE-97EF2A0544F3}"/>
    <cellStyle name="20% - Accent3 7 5 2 3" xfId="13164" xr:uid="{80E7E5F1-CDCA-4AF8-87FC-4A3C407A139B}"/>
    <cellStyle name="20% - Accent3 7 5 3" xfId="13165" xr:uid="{B75DBEF5-522E-4420-AEF6-329028DA1831}"/>
    <cellStyle name="20% - Accent3 7 5 3 2" xfId="13166" xr:uid="{3EF3290E-3679-4512-B57D-12FA487B1B4A}"/>
    <cellStyle name="20% - Accent3 7 5 4" xfId="13167" xr:uid="{EFD016B2-3AC0-48F9-B4C9-EDEE28B2E31C}"/>
    <cellStyle name="20% - Accent3 7 5 4 2" xfId="13168" xr:uid="{386A3E97-D7AC-4ED5-9085-40350404F639}"/>
    <cellStyle name="20% - Accent3 7 5 5" xfId="13169" xr:uid="{63C05B43-7705-4977-B6DE-8ACC6409BBAA}"/>
    <cellStyle name="20% - Accent3 7 6" xfId="13170" xr:uid="{1B68DF61-A57C-4C17-B6F6-5AB3868A5BE5}"/>
    <cellStyle name="20% - Accent3 7 6 2" xfId="13171" xr:uid="{02315EE3-BD73-4B64-9177-CD7963845F3D}"/>
    <cellStyle name="20% - Accent3 7 6 2 2" xfId="13172" xr:uid="{3031D2D4-AEE9-4714-97E6-44F4F552DD35}"/>
    <cellStyle name="20% - Accent3 7 6 2 2 2" xfId="13173" xr:uid="{70474CB8-8ECD-4F43-A455-63960F46C719}"/>
    <cellStyle name="20% - Accent3 7 6 2 3" xfId="13174" xr:uid="{0777A384-B15F-4420-8056-438F887253FC}"/>
    <cellStyle name="20% - Accent3 7 6 3" xfId="13175" xr:uid="{4E1D7278-9251-457A-B023-C372AA8004A1}"/>
    <cellStyle name="20% - Accent3 7 6 3 2" xfId="13176" xr:uid="{224B7D65-8EAF-40A2-97A9-72B02D91BBA0}"/>
    <cellStyle name="20% - Accent3 7 6 4" xfId="13177" xr:uid="{A803535D-8075-458F-AB5A-B5CCBCFAF7BC}"/>
    <cellStyle name="20% - Accent3 7 6 4 2" xfId="13178" xr:uid="{4A5DB480-8EA0-401E-AD62-69745F036029}"/>
    <cellStyle name="20% - Accent3 7 6 5" xfId="13179" xr:uid="{5F580BEE-09D2-4853-8690-174D7EC6D5BD}"/>
    <cellStyle name="20% - Accent3 7 7" xfId="13180" xr:uid="{A5CC1278-BD04-4A27-B32B-C5479A923EA2}"/>
    <cellStyle name="20% - Accent3 7 7 2" xfId="13181" xr:uid="{368781BE-27CE-4859-BB3D-30BEFFB600DB}"/>
    <cellStyle name="20% - Accent3 7 7 2 2" xfId="13182" xr:uid="{40DC62EA-BF63-4984-8B72-5E592B44D44B}"/>
    <cellStyle name="20% - Accent3 7 7 2 2 2" xfId="13183" xr:uid="{01630C8F-0B3D-4810-BA04-1112C3FD33A3}"/>
    <cellStyle name="20% - Accent3 7 7 2 3" xfId="13184" xr:uid="{86085087-C479-4A0B-A7B5-234A18B98FC0}"/>
    <cellStyle name="20% - Accent3 7 7 3" xfId="13185" xr:uid="{58A7A64A-33D7-4659-AAD7-6ECADDDD40D0}"/>
    <cellStyle name="20% - Accent3 7 7 3 2" xfId="13186" xr:uid="{73D2FFA6-3B09-4748-8A52-5A3E977F7615}"/>
    <cellStyle name="20% - Accent3 7 7 4" xfId="13187" xr:uid="{9E6CBB0B-3C5C-44DB-B2BF-24D14A70ABC5}"/>
    <cellStyle name="20% - Accent3 7 7 4 2" xfId="13188" xr:uid="{C0B7C392-FF57-4666-96AD-226D278EF885}"/>
    <cellStyle name="20% - Accent3 7 7 5" xfId="13189" xr:uid="{4CA9D747-1346-439F-A71D-72B57A697487}"/>
    <cellStyle name="20% - Accent3 7 8" xfId="13190" xr:uid="{28B47D61-C90A-415F-8BBE-D331A8F9B842}"/>
    <cellStyle name="20% - Accent3 7 8 2" xfId="13191" xr:uid="{06C76C32-CE36-4BE2-B296-7D73D40F6B0C}"/>
    <cellStyle name="20% - Accent3 7 8 2 2" xfId="13192" xr:uid="{56CFFFE9-1C44-43E4-81E3-3A648E95C5FE}"/>
    <cellStyle name="20% - Accent3 7 8 2 2 2" xfId="13193" xr:uid="{9665006B-DE9E-4104-BEFB-FAB25D3309EB}"/>
    <cellStyle name="20% - Accent3 7 8 2 3" xfId="13194" xr:uid="{8165C08D-B72E-470A-A55A-3B8D66794E4A}"/>
    <cellStyle name="20% - Accent3 7 8 3" xfId="13195" xr:uid="{FAC9E2D3-2D63-428B-A66D-86B037DFE138}"/>
    <cellStyle name="20% - Accent3 7 8 3 2" xfId="13196" xr:uid="{34A17BBE-EF75-42BF-8F2B-D594DF1AA595}"/>
    <cellStyle name="20% - Accent3 7 8 4" xfId="13197" xr:uid="{289E50FB-6D80-413C-B953-582F15B8EFB9}"/>
    <cellStyle name="20% - Accent3 7 8 4 2" xfId="13198" xr:uid="{1722B705-5971-4855-ADDF-E0C56E84FCB4}"/>
    <cellStyle name="20% - Accent3 7 8 5" xfId="13199" xr:uid="{5A3E02A1-83BB-46EB-AB5F-4567EF51EC2F}"/>
    <cellStyle name="20% - Accent3 7 9" xfId="13200" xr:uid="{0AFBEE7B-BD00-4916-9BE9-B8D2C1BE1DD1}"/>
    <cellStyle name="20% - Accent3 7 9 2" xfId="13201" xr:uid="{113E01E7-512C-43C5-8BDD-D6CD45534107}"/>
    <cellStyle name="20% - Accent3 7 9 2 2" xfId="13202" xr:uid="{ED82A5E8-D882-4BFB-BAFE-A81DAD11FF61}"/>
    <cellStyle name="20% - Accent3 7 9 2 2 2" xfId="13203" xr:uid="{A49F5A8F-01C6-4008-A80D-DE640DAE60C9}"/>
    <cellStyle name="20% - Accent3 7 9 2 3" xfId="13204" xr:uid="{4AEFB101-83BA-4BC9-AFF0-F42D7F240531}"/>
    <cellStyle name="20% - Accent3 7 9 3" xfId="13205" xr:uid="{8CEEDB92-628D-4165-8A71-FEAA2C9B098F}"/>
    <cellStyle name="20% - Accent3 7 9 3 2" xfId="13206" xr:uid="{D63F8DE1-D5FB-43B7-9618-A6EFAEB5A7E5}"/>
    <cellStyle name="20% - Accent3 7 9 4" xfId="13207" xr:uid="{A00959D1-BBB3-4D00-B812-5F40196A1124}"/>
    <cellStyle name="20% - Accent3 7 9 4 2" xfId="13208" xr:uid="{668F975D-1A46-443A-B4B5-150803F6FC43}"/>
    <cellStyle name="20% - Accent3 7 9 5" xfId="13209" xr:uid="{C7AB7A0F-A51A-4ABA-9BAD-907379641E35}"/>
    <cellStyle name="20% - Accent3 8" xfId="244" xr:uid="{7E800890-DC4A-4679-BEF7-9F4B1BC51D61}"/>
    <cellStyle name="20% - Accent3 8 10" xfId="13210" xr:uid="{3F869EE5-764E-4B77-BF8B-E10F1C4F7318}"/>
    <cellStyle name="20% - Accent3 8 10 2" xfId="13211" xr:uid="{27194ABC-D728-4FD7-832D-9D67C62FB9D5}"/>
    <cellStyle name="20% - Accent3 8 10 2 2" xfId="13212" xr:uid="{A22508A5-3133-46A8-B07C-D6B5E26F16FB}"/>
    <cellStyle name="20% - Accent3 8 10 2 2 2" xfId="13213" xr:uid="{BA64222A-32FC-4C1D-ACF3-2B0C5746433A}"/>
    <cellStyle name="20% - Accent3 8 10 2 3" xfId="13214" xr:uid="{D41011BC-7D85-4AC5-8FBF-9C07EA0D343D}"/>
    <cellStyle name="20% - Accent3 8 10 3" xfId="13215" xr:uid="{D39D0BD9-EFB5-45B3-B391-907C4E024FB9}"/>
    <cellStyle name="20% - Accent3 8 10 3 2" xfId="13216" xr:uid="{D5703BAB-138C-45E3-B268-FE011B6AC2C2}"/>
    <cellStyle name="20% - Accent3 8 10 4" xfId="13217" xr:uid="{AAA52943-80E7-47EB-91BB-D68878AA25D0}"/>
    <cellStyle name="20% - Accent3 8 10 4 2" xfId="13218" xr:uid="{105B541D-2293-45DC-8BC5-C30A1C1086CF}"/>
    <cellStyle name="20% - Accent3 8 10 5" xfId="13219" xr:uid="{62D245C7-C813-4C34-B939-156AF568A544}"/>
    <cellStyle name="20% - Accent3 8 11" xfId="13220" xr:uid="{37EEE7DC-8166-4244-9211-0F835191C76D}"/>
    <cellStyle name="20% - Accent3 8 11 2" xfId="13221" xr:uid="{7AB8C0C5-B270-471F-8DF9-9FDD011F0F4D}"/>
    <cellStyle name="20% - Accent3 8 11 2 2" xfId="13222" xr:uid="{DF83F49B-ADE5-416B-AA9C-265D8521EEDB}"/>
    <cellStyle name="20% - Accent3 8 11 2 2 2" xfId="13223" xr:uid="{BC1C6EA9-8F94-4BCE-83DE-A6E7F902E6F3}"/>
    <cellStyle name="20% - Accent3 8 11 2 3" xfId="13224" xr:uid="{129CA6E8-CA04-4A7B-8C82-AF5329FBBDC5}"/>
    <cellStyle name="20% - Accent3 8 11 3" xfId="13225" xr:uid="{D5B5EFFE-C344-441D-B631-A1C8AD3ADC3A}"/>
    <cellStyle name="20% - Accent3 8 11 3 2" xfId="13226" xr:uid="{0C02F5D3-6B32-4FA9-946B-32F3E087FCAC}"/>
    <cellStyle name="20% - Accent3 8 11 4" xfId="13227" xr:uid="{02BF7B13-EAC1-4375-B96D-1CCF3C8799A9}"/>
    <cellStyle name="20% - Accent3 8 11 4 2" xfId="13228" xr:uid="{D98E9C42-AF08-4B95-BFC9-3BAB88C54CBB}"/>
    <cellStyle name="20% - Accent3 8 11 5" xfId="13229" xr:uid="{5DE73FA3-8324-47A2-8F92-AC9AC37F8880}"/>
    <cellStyle name="20% - Accent3 8 12" xfId="13230" xr:uid="{6AA2B216-3176-4C03-B538-C4E3FE8EDCA5}"/>
    <cellStyle name="20% - Accent3 8 12 2" xfId="13231" xr:uid="{FB8F198F-A8DD-41DF-8253-AA9AD1111D37}"/>
    <cellStyle name="20% - Accent3 8 12 2 2" xfId="13232" xr:uid="{433695CB-6D59-4EF9-BA7A-8DBF1BEA32FB}"/>
    <cellStyle name="20% - Accent3 8 12 2 2 2" xfId="13233" xr:uid="{1806A6D0-6C86-43D0-955F-19A326FDE475}"/>
    <cellStyle name="20% - Accent3 8 12 2 3" xfId="13234" xr:uid="{C4A7E59F-C3F7-4AC8-90CC-E1C583368B30}"/>
    <cellStyle name="20% - Accent3 8 12 3" xfId="13235" xr:uid="{8A20D534-F8AE-4AB6-9181-FBDD7C94F946}"/>
    <cellStyle name="20% - Accent3 8 12 3 2" xfId="13236" xr:uid="{4334BC1C-21A8-4BBF-9E08-27E7718A7FAB}"/>
    <cellStyle name="20% - Accent3 8 12 4" xfId="13237" xr:uid="{25F25C02-77B5-4768-B7D1-0CB0352D91B8}"/>
    <cellStyle name="20% - Accent3 8 12 4 2" xfId="13238" xr:uid="{6A00D3BE-350A-4178-9B89-3CA55D1E16EC}"/>
    <cellStyle name="20% - Accent3 8 12 5" xfId="13239" xr:uid="{6D1F67D4-ABD2-4B9A-95B9-61F7D7319D74}"/>
    <cellStyle name="20% - Accent3 8 13" xfId="13240" xr:uid="{95779144-5AF2-4AA6-BB0B-9D1ABF5B3BCC}"/>
    <cellStyle name="20% - Accent3 8 13 2" xfId="13241" xr:uid="{4EB6CC31-85C3-42BC-A45F-0EC732CE4CF9}"/>
    <cellStyle name="20% - Accent3 8 13 2 2" xfId="13242" xr:uid="{6C1F9E86-6C42-40A1-8E1E-3534061FC1D8}"/>
    <cellStyle name="20% - Accent3 8 13 2 2 2" xfId="13243" xr:uid="{99AFD5BE-E80D-4B52-8FEF-DF06046EE4A8}"/>
    <cellStyle name="20% - Accent3 8 13 2 3" xfId="13244" xr:uid="{D4F5C663-6F55-4A54-BE7D-B2523FB2A07C}"/>
    <cellStyle name="20% - Accent3 8 13 3" xfId="13245" xr:uid="{A8625A0D-49B7-49ED-A470-3774C5ADFE2E}"/>
    <cellStyle name="20% - Accent3 8 13 3 2" xfId="13246" xr:uid="{E9C9CA8C-EEF6-4FCA-AA49-5C2133C48EA7}"/>
    <cellStyle name="20% - Accent3 8 13 4" xfId="13247" xr:uid="{B35A5B5F-041C-4AF2-A4F7-1EFD34D9105A}"/>
    <cellStyle name="20% - Accent3 8 13 4 2" xfId="13248" xr:uid="{5519BC80-D13F-4E2E-AB01-D36A51F333A2}"/>
    <cellStyle name="20% - Accent3 8 13 5" xfId="13249" xr:uid="{3DC1757D-4A2E-4598-9048-D948D2F70DD6}"/>
    <cellStyle name="20% - Accent3 8 14" xfId="13250" xr:uid="{1C5BDAB0-1946-4E57-9723-9F4A39E14728}"/>
    <cellStyle name="20% - Accent3 8 14 2" xfId="13251" xr:uid="{7F5E7491-6D73-4E7D-8456-32FEBB9A5BA8}"/>
    <cellStyle name="20% - Accent3 8 14 2 2" xfId="13252" xr:uid="{3663726B-6445-45BB-8430-8C09FD4594E9}"/>
    <cellStyle name="20% - Accent3 8 14 2 2 2" xfId="13253" xr:uid="{0D1DA7D7-F9F5-4450-8AE9-F7EE7671F1DB}"/>
    <cellStyle name="20% - Accent3 8 14 2 3" xfId="13254" xr:uid="{72E3C6B3-7A1A-456A-9523-EDF59CCF6D25}"/>
    <cellStyle name="20% - Accent3 8 14 3" xfId="13255" xr:uid="{D66FEF72-6041-4CA3-957C-41392479BC89}"/>
    <cellStyle name="20% - Accent3 8 14 3 2" xfId="13256" xr:uid="{05CB432C-C560-4885-BC42-EA32847895AA}"/>
    <cellStyle name="20% - Accent3 8 14 4" xfId="13257" xr:uid="{A42F24B2-F8F4-4CBD-B75E-849E375C36F3}"/>
    <cellStyle name="20% - Accent3 8 14 4 2" xfId="13258" xr:uid="{02390E7B-9FE4-4767-9A80-97CDDF325D19}"/>
    <cellStyle name="20% - Accent3 8 14 5" xfId="13259" xr:uid="{98EA117E-B2FE-478A-9DF6-74CD58CE53D1}"/>
    <cellStyle name="20% - Accent3 8 15" xfId="13260" xr:uid="{1A1FAC92-D4C0-4CC4-A633-9DC0D9E3B0C6}"/>
    <cellStyle name="20% - Accent3 8 15 2" xfId="13261" xr:uid="{A32AC23C-C8ED-4A9B-B0B7-ADB77D7CE08E}"/>
    <cellStyle name="20% - Accent3 8 15 2 2" xfId="13262" xr:uid="{CE63467F-493A-4899-8ADA-342D8C7626E3}"/>
    <cellStyle name="20% - Accent3 8 15 2 2 2" xfId="13263" xr:uid="{FF20EE1C-11BC-4724-913A-0ED6181819DB}"/>
    <cellStyle name="20% - Accent3 8 15 2 3" xfId="13264" xr:uid="{0E641A71-5CA2-468C-952F-16B71C25AC4C}"/>
    <cellStyle name="20% - Accent3 8 15 3" xfId="13265" xr:uid="{410608CB-0047-4268-823A-CDAFA31322DF}"/>
    <cellStyle name="20% - Accent3 8 15 3 2" xfId="13266" xr:uid="{4BCDF18E-28BD-48F6-9626-34A80B8AA914}"/>
    <cellStyle name="20% - Accent3 8 15 4" xfId="13267" xr:uid="{914CB1E0-DE79-47BF-BDDB-2B55992F1BE7}"/>
    <cellStyle name="20% - Accent3 8 15 4 2" xfId="13268" xr:uid="{D840B12F-1B52-41D6-AD5A-E5AD5C93F3C6}"/>
    <cellStyle name="20% - Accent3 8 15 5" xfId="13269" xr:uid="{78750774-BB25-4716-BFBF-056581F82F9D}"/>
    <cellStyle name="20% - Accent3 8 16" xfId="13270" xr:uid="{0EE728AF-6613-419D-BD46-D327C474576F}"/>
    <cellStyle name="20% - Accent3 8 16 2" xfId="13271" xr:uid="{ABDAADAE-06B7-4E4F-AAFB-A8F97369E59C}"/>
    <cellStyle name="20% - Accent3 8 16 2 2" xfId="13272" xr:uid="{76025DB1-A278-472B-89B3-0486810B1990}"/>
    <cellStyle name="20% - Accent3 8 16 3" xfId="13273" xr:uid="{24E273C6-4BF8-4569-9D22-CF4D84306069}"/>
    <cellStyle name="20% - Accent3 8 17" xfId="13274" xr:uid="{228F267B-F923-4BA4-903F-5CC8A3BAE759}"/>
    <cellStyle name="20% - Accent3 8 17 2" xfId="13275" xr:uid="{7C9F23A9-BDBE-43DE-A371-D4F6D7F1C83A}"/>
    <cellStyle name="20% - Accent3 8 18" xfId="13276" xr:uid="{9A17ED6F-D5C3-48B6-84FE-887BA66C312C}"/>
    <cellStyle name="20% - Accent3 8 18 2" xfId="13277" xr:uid="{B2831E2F-3791-4998-8CD3-34B33E8B4CCF}"/>
    <cellStyle name="20% - Accent3 8 19" xfId="13278" xr:uid="{B9614F10-976F-43DD-98A5-E2ADBB1D4EC3}"/>
    <cellStyle name="20% - Accent3 8 2" xfId="245" xr:uid="{0299CB56-B89F-463B-BA9A-FF75D32E767A}"/>
    <cellStyle name="20% - Accent3 8 2 2" xfId="246" xr:uid="{1D72667C-6ECE-40C2-BC4A-3F133AB09BC2}"/>
    <cellStyle name="20% - Accent3 8 2 2 2" xfId="13279" xr:uid="{BC67D921-7D5F-46E4-BBAF-2736A285AB00}"/>
    <cellStyle name="20% - Accent3 8 2 2 2 2" xfId="13280" xr:uid="{B6208145-911C-4C77-97FC-EA3CE262D99A}"/>
    <cellStyle name="20% - Accent3 8 2 2 3" xfId="13281" xr:uid="{F7A32B69-E0EB-4C09-9ADD-A7702CBB1512}"/>
    <cellStyle name="20% - Accent3 8 2 2 4" xfId="13282" xr:uid="{0F83DEF8-0985-4B26-BA1A-2BB6D27323AB}"/>
    <cellStyle name="20% - Accent3 8 2 3" xfId="13283" xr:uid="{F05311CB-D74F-4A69-8C85-E8DB07CE9C5E}"/>
    <cellStyle name="20% - Accent3 8 2 3 2" xfId="13284" xr:uid="{55EE2297-5E16-4DB6-BB27-32C06162C243}"/>
    <cellStyle name="20% - Accent3 8 2 4" xfId="13285" xr:uid="{70481B1E-5006-43F6-9501-BBEFD3D6E8D7}"/>
    <cellStyle name="20% - Accent3 8 2 4 2" xfId="13286" xr:uid="{32266499-9217-415F-A7EA-7CE8A95B74A5}"/>
    <cellStyle name="20% - Accent3 8 2 5" xfId="13287" xr:uid="{5669EF25-3C7D-4F0B-8DA7-E32E3385CA4A}"/>
    <cellStyle name="20% - Accent3 8 20" xfId="13288" xr:uid="{422B9253-E5A6-4798-B9B3-217F4D4DCC7D}"/>
    <cellStyle name="20% - Accent3 8 21" xfId="13289" xr:uid="{33C73E03-8913-4CEA-9B9A-7F4B27E32813}"/>
    <cellStyle name="20% - Accent3 8 22" xfId="13290" xr:uid="{6E91F81E-B96E-4C86-9929-3C2A92EB15B6}"/>
    <cellStyle name="20% - Accent3 8 23" xfId="13291" xr:uid="{94BC92A4-F8A4-4A95-9D32-699E95071740}"/>
    <cellStyle name="20% - Accent3 8 24" xfId="13292" xr:uid="{1829700F-8476-443E-9128-09C00E496EDD}"/>
    <cellStyle name="20% - Accent3 8 25" xfId="13293" xr:uid="{2DBA056D-DD25-4D3B-923F-776840D479F1}"/>
    <cellStyle name="20% - Accent3 8 26" xfId="13294" xr:uid="{B8B7C9D6-BE15-44F4-80C8-B8392BD33C05}"/>
    <cellStyle name="20% - Accent3 8 27" xfId="13295" xr:uid="{8427D88E-AFD4-4820-9AE6-525BD70EB2A2}"/>
    <cellStyle name="20% - Accent3 8 28" xfId="13296" xr:uid="{0FAC014B-FDAF-44B0-8F81-410318DB12B5}"/>
    <cellStyle name="20% - Accent3 8 29" xfId="13297" xr:uid="{5511E477-7FD9-4BFC-8855-708A95E5596B}"/>
    <cellStyle name="20% - Accent3 8 3" xfId="247" xr:uid="{6C5500B2-B081-41BA-888E-69F2F1CF18B8}"/>
    <cellStyle name="20% - Accent3 8 3 2" xfId="13298" xr:uid="{D970F57B-B494-49D8-8731-F8279286510B}"/>
    <cellStyle name="20% - Accent3 8 3 2 2" xfId="13299" xr:uid="{856C047C-B35D-4131-9875-788C03460954}"/>
    <cellStyle name="20% - Accent3 8 3 2 2 2" xfId="13300" xr:uid="{EA23915C-D449-44CF-8686-B9553B3056DC}"/>
    <cellStyle name="20% - Accent3 8 3 2 3" xfId="13301" xr:uid="{4F56A05E-46B6-4C72-B9E4-B9699B541ED5}"/>
    <cellStyle name="20% - Accent3 8 3 3" xfId="13302" xr:uid="{F69B3F0B-2BF7-4426-B4DE-BB4F70E956E4}"/>
    <cellStyle name="20% - Accent3 8 3 3 2" xfId="13303" xr:uid="{DE9D4FF9-814E-4F61-AEDD-F2D26C68B8D2}"/>
    <cellStyle name="20% - Accent3 8 3 4" xfId="13304" xr:uid="{748437E8-2F4A-4A9B-838B-B3DFC198774C}"/>
    <cellStyle name="20% - Accent3 8 3 4 2" xfId="13305" xr:uid="{63E6BEA4-0FFD-4482-9FD3-9CAD6224FC9E}"/>
    <cellStyle name="20% - Accent3 8 3 5" xfId="13306" xr:uid="{5FA4A6CC-0865-46FE-8D78-0FDB0A0D764D}"/>
    <cellStyle name="20% - Accent3 8 3 6" xfId="13307" xr:uid="{A2ECB733-EBC5-41B2-8EAE-A569DDAF3CEC}"/>
    <cellStyle name="20% - Accent3 8 4" xfId="13308" xr:uid="{790BF9BA-6B15-481E-B39E-2A9DECABEBE7}"/>
    <cellStyle name="20% - Accent3 8 4 2" xfId="13309" xr:uid="{1ACAE727-6016-4E6D-8346-794F1208ACE1}"/>
    <cellStyle name="20% - Accent3 8 4 2 2" xfId="13310" xr:uid="{D8A1D89F-0190-4CEB-B2E3-98FB19D2919E}"/>
    <cellStyle name="20% - Accent3 8 4 2 2 2" xfId="13311" xr:uid="{A80C6DCE-845D-4D5C-824E-D7F4DF82E68C}"/>
    <cellStyle name="20% - Accent3 8 4 2 3" xfId="13312" xr:uid="{60F26396-B77E-4BDD-8A4A-9E7ADCE0E440}"/>
    <cellStyle name="20% - Accent3 8 4 3" xfId="13313" xr:uid="{D807504A-F4EA-42C2-B6A1-8CB41FD77D18}"/>
    <cellStyle name="20% - Accent3 8 4 3 2" xfId="13314" xr:uid="{D5383FD9-099F-43E8-9E37-5A3229EC62DF}"/>
    <cellStyle name="20% - Accent3 8 4 4" xfId="13315" xr:uid="{7FF5BB2F-A0F0-4F6E-B957-F1018C382F6F}"/>
    <cellStyle name="20% - Accent3 8 4 4 2" xfId="13316" xr:uid="{467E76DE-6C4A-4BFA-B378-4766CE23C818}"/>
    <cellStyle name="20% - Accent3 8 4 5" xfId="13317" xr:uid="{6F38B206-3FB4-4CBB-AC03-DB1AF707AFFA}"/>
    <cellStyle name="20% - Accent3 8 5" xfId="13318" xr:uid="{D27783AF-56F3-4FF7-80A4-98E6A5114093}"/>
    <cellStyle name="20% - Accent3 8 5 2" xfId="13319" xr:uid="{6F72E0DF-CBA4-4ED4-902A-0EEE91EF9A49}"/>
    <cellStyle name="20% - Accent3 8 5 2 2" xfId="13320" xr:uid="{066529EA-0D81-4EAB-9CF6-1F3F6C8F57F8}"/>
    <cellStyle name="20% - Accent3 8 5 2 2 2" xfId="13321" xr:uid="{C89D6ADB-0CB4-4737-8F30-22D59EAEA1CB}"/>
    <cellStyle name="20% - Accent3 8 5 2 3" xfId="13322" xr:uid="{1A11CB70-0F14-4637-AD71-1184E8134050}"/>
    <cellStyle name="20% - Accent3 8 5 3" xfId="13323" xr:uid="{1D1992E0-2518-4560-8E8B-752037972967}"/>
    <cellStyle name="20% - Accent3 8 5 3 2" xfId="13324" xr:uid="{B4C80FA7-5353-4907-8522-20C6AA3DE8F0}"/>
    <cellStyle name="20% - Accent3 8 5 4" xfId="13325" xr:uid="{9D8E7125-C832-4065-9DB1-C28837341964}"/>
    <cellStyle name="20% - Accent3 8 5 4 2" xfId="13326" xr:uid="{77B5A332-D012-4B7E-A3FF-C0E13A8289D0}"/>
    <cellStyle name="20% - Accent3 8 5 5" xfId="13327" xr:uid="{47ACF835-3558-408F-8972-61211F15D31D}"/>
    <cellStyle name="20% - Accent3 8 6" xfId="13328" xr:uid="{26124ACF-1DE1-466B-B787-2331DD6BB049}"/>
    <cellStyle name="20% - Accent3 8 6 2" xfId="13329" xr:uid="{EAC50BA7-DA3F-46D3-9DA8-EC6701768453}"/>
    <cellStyle name="20% - Accent3 8 6 2 2" xfId="13330" xr:uid="{C266221F-3DAF-421F-9018-BAC30B3C872B}"/>
    <cellStyle name="20% - Accent3 8 6 2 2 2" xfId="13331" xr:uid="{16BDA525-4B7C-406E-AC29-AAEF843A1804}"/>
    <cellStyle name="20% - Accent3 8 6 2 3" xfId="13332" xr:uid="{8DA580BF-1BE4-4D26-BD0C-BC12953DAF26}"/>
    <cellStyle name="20% - Accent3 8 6 3" xfId="13333" xr:uid="{97381877-4B56-4276-964C-3E1CB6610D6C}"/>
    <cellStyle name="20% - Accent3 8 6 3 2" xfId="13334" xr:uid="{53590F27-5820-4482-81D3-4EA3767C008E}"/>
    <cellStyle name="20% - Accent3 8 6 4" xfId="13335" xr:uid="{8093AF67-8D88-4AC8-8E02-328B76ABA160}"/>
    <cellStyle name="20% - Accent3 8 6 4 2" xfId="13336" xr:uid="{CBA2C35F-5CDE-4C37-B2E3-161261877971}"/>
    <cellStyle name="20% - Accent3 8 6 5" xfId="13337" xr:uid="{6C668D95-7579-4B27-B356-BB94B1507B29}"/>
    <cellStyle name="20% - Accent3 8 7" xfId="13338" xr:uid="{ED60B403-CE7F-406B-9A42-CA999BBE17A3}"/>
    <cellStyle name="20% - Accent3 8 7 2" xfId="13339" xr:uid="{46D93C97-5804-4C46-89CE-E068339757DC}"/>
    <cellStyle name="20% - Accent3 8 7 2 2" xfId="13340" xr:uid="{7AB3C0E8-E72D-4DF3-BA5C-A032C3BF4BAB}"/>
    <cellStyle name="20% - Accent3 8 7 2 2 2" xfId="13341" xr:uid="{E8C49C13-4BDD-4B93-9715-05738FF9E7DA}"/>
    <cellStyle name="20% - Accent3 8 7 2 3" xfId="13342" xr:uid="{B81FED50-3E83-4891-A12A-61C95C60FAC6}"/>
    <cellStyle name="20% - Accent3 8 7 3" xfId="13343" xr:uid="{8AC837B6-57C5-429B-A248-903BCBFBB42E}"/>
    <cellStyle name="20% - Accent3 8 7 3 2" xfId="13344" xr:uid="{8B4618C0-3C8A-4217-8055-F87314E7F027}"/>
    <cellStyle name="20% - Accent3 8 7 4" xfId="13345" xr:uid="{349B9B64-0DD1-4DBB-86BD-59C654FBCAE0}"/>
    <cellStyle name="20% - Accent3 8 7 4 2" xfId="13346" xr:uid="{E5E8574F-EB99-47D0-B769-C6B212DD759F}"/>
    <cellStyle name="20% - Accent3 8 7 5" xfId="13347" xr:uid="{D705CDE5-302A-433C-99BE-2F1D35C377E2}"/>
    <cellStyle name="20% - Accent3 8 8" xfId="13348" xr:uid="{00E05EF2-DA69-4CB3-945A-07D62C44F0CC}"/>
    <cellStyle name="20% - Accent3 8 8 2" xfId="13349" xr:uid="{51007E1C-0B4F-40EF-B54B-366C0EEBC5D7}"/>
    <cellStyle name="20% - Accent3 8 8 2 2" xfId="13350" xr:uid="{DEB0861F-2F8D-4B09-85E2-E307F635D928}"/>
    <cellStyle name="20% - Accent3 8 8 2 2 2" xfId="13351" xr:uid="{6DE009D4-86F9-4FE7-890E-93F084FFFCD2}"/>
    <cellStyle name="20% - Accent3 8 8 2 3" xfId="13352" xr:uid="{F5DD179F-5D18-4D7A-922F-94392CBD4D2A}"/>
    <cellStyle name="20% - Accent3 8 8 3" xfId="13353" xr:uid="{F3DF8602-449B-4C15-BA63-1480DD24FB54}"/>
    <cellStyle name="20% - Accent3 8 8 3 2" xfId="13354" xr:uid="{D20C3688-89FF-4EB3-8E5B-84D80CB3DD59}"/>
    <cellStyle name="20% - Accent3 8 8 4" xfId="13355" xr:uid="{197C4689-F884-410F-BD49-3D52DA2E8C29}"/>
    <cellStyle name="20% - Accent3 8 8 4 2" xfId="13356" xr:uid="{ED8428CD-D7C3-442D-8CD3-2A918542E277}"/>
    <cellStyle name="20% - Accent3 8 8 5" xfId="13357" xr:uid="{F2FD1F46-EC0F-4437-ADA4-5A1DFEC33379}"/>
    <cellStyle name="20% - Accent3 8 9" xfId="13358" xr:uid="{A179143C-F82B-4594-8AD9-EC29D4D7ACF1}"/>
    <cellStyle name="20% - Accent3 8 9 2" xfId="13359" xr:uid="{413F91DB-B877-473A-AE69-7FDECC172E18}"/>
    <cellStyle name="20% - Accent3 8 9 2 2" xfId="13360" xr:uid="{A79860ED-A428-4578-ACF2-78EFC0B32564}"/>
    <cellStyle name="20% - Accent3 8 9 2 2 2" xfId="13361" xr:uid="{9D06CB9B-034A-4A2D-97A0-3E68F6CE36BA}"/>
    <cellStyle name="20% - Accent3 8 9 2 3" xfId="13362" xr:uid="{6022B293-3FC6-4E6B-A82E-8B174A0FCF31}"/>
    <cellStyle name="20% - Accent3 8 9 3" xfId="13363" xr:uid="{26F87412-CEB1-4E14-B35F-1F9239DC4C12}"/>
    <cellStyle name="20% - Accent3 8 9 3 2" xfId="13364" xr:uid="{CC4251EB-0984-4A3A-B89B-9DA6E23ED13F}"/>
    <cellStyle name="20% - Accent3 8 9 4" xfId="13365" xr:uid="{2A2CE2C9-B44B-4AE3-AD07-F3DF1587916A}"/>
    <cellStyle name="20% - Accent3 8 9 4 2" xfId="13366" xr:uid="{62C40B31-81E9-4D3F-A58B-3665237B0890}"/>
    <cellStyle name="20% - Accent3 8 9 5" xfId="13367" xr:uid="{6136DD89-C55F-461D-A535-BC51E85335ED}"/>
    <cellStyle name="20% - Accent3 9" xfId="248" xr:uid="{DD13621C-E981-49A1-820C-8B0665A2CA7A}"/>
    <cellStyle name="20% - Accent3 9 10" xfId="13368" xr:uid="{92C9E3FE-E365-430D-BCE9-8277FC91B884}"/>
    <cellStyle name="20% - Accent3 9 10 2" xfId="13369" xr:uid="{C42B6FDB-864B-4898-A3EB-505F93395E24}"/>
    <cellStyle name="20% - Accent3 9 10 2 2" xfId="13370" xr:uid="{C3579803-61C9-4AB6-BB59-7570D02D076B}"/>
    <cellStyle name="20% - Accent3 9 10 2 2 2" xfId="13371" xr:uid="{43E5EB68-E7BE-4D7A-A712-8234CB30D498}"/>
    <cellStyle name="20% - Accent3 9 10 2 3" xfId="13372" xr:uid="{7AE8264A-7A04-46DD-9173-22DB9C6C30D6}"/>
    <cellStyle name="20% - Accent3 9 10 3" xfId="13373" xr:uid="{48CE4B61-81DD-42B1-8371-916E60ECFBF9}"/>
    <cellStyle name="20% - Accent3 9 10 3 2" xfId="13374" xr:uid="{513F46F3-CBD7-4261-A46A-5D62960885EE}"/>
    <cellStyle name="20% - Accent3 9 10 4" xfId="13375" xr:uid="{4D876566-1F2C-46C2-9750-24EDA93A90A0}"/>
    <cellStyle name="20% - Accent3 9 10 4 2" xfId="13376" xr:uid="{F528E99B-7A1E-4948-AD16-C2C094EE6966}"/>
    <cellStyle name="20% - Accent3 9 10 5" xfId="13377" xr:uid="{380BFF24-5449-4E6D-84F4-8D22A10C669D}"/>
    <cellStyle name="20% - Accent3 9 11" xfId="13378" xr:uid="{7151AAC5-05C3-43C4-817F-2CC356829B35}"/>
    <cellStyle name="20% - Accent3 9 11 2" xfId="13379" xr:uid="{46B66F10-3373-4229-8FA0-9706E194A673}"/>
    <cellStyle name="20% - Accent3 9 11 2 2" xfId="13380" xr:uid="{5A656465-6CCD-4BCC-A08F-8209691155FD}"/>
    <cellStyle name="20% - Accent3 9 11 2 2 2" xfId="13381" xr:uid="{89B1D6FC-35AA-4128-8C0D-AE68A9596D28}"/>
    <cellStyle name="20% - Accent3 9 11 2 3" xfId="13382" xr:uid="{9271F333-892A-4734-9E05-ED2314FE5C33}"/>
    <cellStyle name="20% - Accent3 9 11 3" xfId="13383" xr:uid="{F2EE495B-EC6F-4D6B-9BD1-ABC7FDDEFEB3}"/>
    <cellStyle name="20% - Accent3 9 11 3 2" xfId="13384" xr:uid="{2AAFA682-04A6-4071-B0E6-8758F4A99D88}"/>
    <cellStyle name="20% - Accent3 9 11 4" xfId="13385" xr:uid="{14066217-BC1B-48C7-85EC-FA3719718B3A}"/>
    <cellStyle name="20% - Accent3 9 11 4 2" xfId="13386" xr:uid="{ADAD9542-4DB0-4334-816E-AEBE19848923}"/>
    <cellStyle name="20% - Accent3 9 11 5" xfId="13387" xr:uid="{F0F9F3C5-BA0C-4421-94E8-415158779429}"/>
    <cellStyle name="20% - Accent3 9 12" xfId="13388" xr:uid="{A687C9C0-EDD4-4277-9EDF-D54574932177}"/>
    <cellStyle name="20% - Accent3 9 12 2" xfId="13389" xr:uid="{4A03EEB7-01F1-4720-8392-95D6C189DEC4}"/>
    <cellStyle name="20% - Accent3 9 12 2 2" xfId="13390" xr:uid="{2E22C691-DFF2-4E8D-8768-EDE1FF5B2C2D}"/>
    <cellStyle name="20% - Accent3 9 12 2 2 2" xfId="13391" xr:uid="{E0A8C45F-2545-4DEC-8CFF-BFBFB8E976D7}"/>
    <cellStyle name="20% - Accent3 9 12 2 3" xfId="13392" xr:uid="{690A7CC1-9CF7-4E0D-AD62-0B8EAF7DC4A2}"/>
    <cellStyle name="20% - Accent3 9 12 3" xfId="13393" xr:uid="{0A0A9044-2583-457D-B688-F2D70A0C418B}"/>
    <cellStyle name="20% - Accent3 9 12 3 2" xfId="13394" xr:uid="{0D2F9459-A7C4-410B-91EE-F3318AC2D859}"/>
    <cellStyle name="20% - Accent3 9 12 4" xfId="13395" xr:uid="{3B4A6EA1-9E8E-4B77-8DC7-A344DBE6EEB3}"/>
    <cellStyle name="20% - Accent3 9 12 4 2" xfId="13396" xr:uid="{7F011392-F88F-4C83-9915-2AD99F06AD09}"/>
    <cellStyle name="20% - Accent3 9 12 5" xfId="13397" xr:uid="{08EA38E7-82F7-49C2-A6A9-8C5E634ADFEB}"/>
    <cellStyle name="20% - Accent3 9 13" xfId="13398" xr:uid="{20FC6D4A-86F1-46A9-B3AD-EDE08AE14D0A}"/>
    <cellStyle name="20% - Accent3 9 13 2" xfId="13399" xr:uid="{F0FF3805-6D06-4F50-A176-28DE3358FDB6}"/>
    <cellStyle name="20% - Accent3 9 13 2 2" xfId="13400" xr:uid="{75E1E967-7748-4FFB-B0EA-EE4E1B95271D}"/>
    <cellStyle name="20% - Accent3 9 13 2 2 2" xfId="13401" xr:uid="{8BB9182A-C412-4545-A5E4-F51EA11BE83F}"/>
    <cellStyle name="20% - Accent3 9 13 2 3" xfId="13402" xr:uid="{897A4DCD-132D-4432-B266-BD8F13D5B1BF}"/>
    <cellStyle name="20% - Accent3 9 13 3" xfId="13403" xr:uid="{71EAFF84-A7B8-4F09-89AF-4526545CA44C}"/>
    <cellStyle name="20% - Accent3 9 13 3 2" xfId="13404" xr:uid="{384571DD-DFDC-4F25-B8D2-2700A957A7D6}"/>
    <cellStyle name="20% - Accent3 9 13 4" xfId="13405" xr:uid="{BE75E5F1-C7D6-46E3-AB32-FBD71A36CE60}"/>
    <cellStyle name="20% - Accent3 9 13 4 2" xfId="13406" xr:uid="{06CA643E-9852-477B-8822-64AC5E7403B8}"/>
    <cellStyle name="20% - Accent3 9 13 5" xfId="13407" xr:uid="{A27D0A24-AB1D-4D5C-82E9-9F8ADD30D831}"/>
    <cellStyle name="20% - Accent3 9 14" xfId="13408" xr:uid="{33420F3B-6DC4-4F2F-AE94-0F466295682F}"/>
    <cellStyle name="20% - Accent3 9 14 2" xfId="13409" xr:uid="{E9D6976D-6931-4576-8E41-73FB9FBE3FDF}"/>
    <cellStyle name="20% - Accent3 9 14 2 2" xfId="13410" xr:uid="{833BD32D-33D3-4ED6-853D-23D8C8A1100D}"/>
    <cellStyle name="20% - Accent3 9 14 2 2 2" xfId="13411" xr:uid="{34DBE33A-AF93-43C5-AB95-DE56DAA078BF}"/>
    <cellStyle name="20% - Accent3 9 14 2 3" xfId="13412" xr:uid="{41DA8A8C-A539-477A-A698-73C434E1E622}"/>
    <cellStyle name="20% - Accent3 9 14 3" xfId="13413" xr:uid="{F90576E5-DB87-4AF9-8554-B99BABB1F5EE}"/>
    <cellStyle name="20% - Accent3 9 14 3 2" xfId="13414" xr:uid="{CA211DC0-7ED1-4A70-8563-7E119A1AA3C1}"/>
    <cellStyle name="20% - Accent3 9 14 4" xfId="13415" xr:uid="{8F456170-4832-4A42-B8E5-8C6A6A389F44}"/>
    <cellStyle name="20% - Accent3 9 14 4 2" xfId="13416" xr:uid="{81472EC6-9A3F-4B51-89DC-20FF7E74DAE7}"/>
    <cellStyle name="20% - Accent3 9 14 5" xfId="13417" xr:uid="{7411AA7E-D274-4E63-897C-3F4A7206771E}"/>
    <cellStyle name="20% - Accent3 9 15" xfId="13418" xr:uid="{5D124784-F531-49BF-960B-EE37D734CA63}"/>
    <cellStyle name="20% - Accent3 9 15 2" xfId="13419" xr:uid="{3DBA0592-0F8F-4C70-B41D-55F9D78C7B41}"/>
    <cellStyle name="20% - Accent3 9 15 2 2" xfId="13420" xr:uid="{19C844FF-75F8-419F-9A8B-5065BF94E3D0}"/>
    <cellStyle name="20% - Accent3 9 15 2 2 2" xfId="13421" xr:uid="{3A29BED2-C18E-411F-9EC7-876734E6C6D5}"/>
    <cellStyle name="20% - Accent3 9 15 2 3" xfId="13422" xr:uid="{471327D0-5FA0-4ADA-9F2A-9A4A3E96892D}"/>
    <cellStyle name="20% - Accent3 9 15 3" xfId="13423" xr:uid="{27DE645D-BCC3-498E-9721-4239F4BF2C75}"/>
    <cellStyle name="20% - Accent3 9 15 3 2" xfId="13424" xr:uid="{42097DA0-68F4-4D28-A364-42759182B7C6}"/>
    <cellStyle name="20% - Accent3 9 15 4" xfId="13425" xr:uid="{BBE27D11-2576-4AFE-BF20-FD98C47E5B49}"/>
    <cellStyle name="20% - Accent3 9 15 4 2" xfId="13426" xr:uid="{82B94F64-60BC-432A-8C6C-7912D6BD7BEA}"/>
    <cellStyle name="20% - Accent3 9 15 5" xfId="13427" xr:uid="{48EE6CA8-2172-4F50-B021-BD3719EED77C}"/>
    <cellStyle name="20% - Accent3 9 16" xfId="13428" xr:uid="{49C918BD-614B-4E2E-82C8-D4ABE45D9972}"/>
    <cellStyle name="20% - Accent3 9 16 2" xfId="13429" xr:uid="{A822B040-1EBE-4F9B-8164-C539D00B7A70}"/>
    <cellStyle name="20% - Accent3 9 16 2 2" xfId="13430" xr:uid="{3B808C9A-FFCE-4752-AA07-A945C69520F3}"/>
    <cellStyle name="20% - Accent3 9 16 3" xfId="13431" xr:uid="{501B91F0-4001-409A-AD66-C15DEFA734DD}"/>
    <cellStyle name="20% - Accent3 9 17" xfId="13432" xr:uid="{44280266-6BCA-44FF-9465-ACD458CDEB49}"/>
    <cellStyle name="20% - Accent3 9 17 2" xfId="13433" xr:uid="{2AD56F84-5075-458F-AA5B-09462C8F3E3D}"/>
    <cellStyle name="20% - Accent3 9 18" xfId="13434" xr:uid="{8029F8A3-08C4-45DF-ABC7-55B716D16080}"/>
    <cellStyle name="20% - Accent3 9 18 2" xfId="13435" xr:uid="{75028F30-838A-4FC9-A391-B572E4813C25}"/>
    <cellStyle name="20% - Accent3 9 19" xfId="13436" xr:uid="{36963905-B945-4C8B-AD7B-5DE5BC8A6DE0}"/>
    <cellStyle name="20% - Accent3 9 2" xfId="249" xr:uid="{37F2F385-0072-42BE-BECD-6F2D7B76B2AB}"/>
    <cellStyle name="20% - Accent3 9 2 2" xfId="250" xr:uid="{64989A4D-ADF3-47B2-81F3-50EE184F3229}"/>
    <cellStyle name="20% - Accent3 9 2 2 2" xfId="13437" xr:uid="{AC47742C-851E-49AE-BDEE-74FF4CB70E69}"/>
    <cellStyle name="20% - Accent3 9 2 2 2 2" xfId="13438" xr:uid="{245D5AB1-3C66-4C40-8BDE-F1D24811B898}"/>
    <cellStyle name="20% - Accent3 9 2 2 3" xfId="13439" xr:uid="{500681EB-45C1-444D-9209-81AF638571F4}"/>
    <cellStyle name="20% - Accent3 9 2 2 4" xfId="13440" xr:uid="{0B1BEC4A-C1CD-49DE-A5C1-8FF52B35736B}"/>
    <cellStyle name="20% - Accent3 9 2 3" xfId="13441" xr:uid="{FADD8CB4-1C99-442E-9105-AABF9590929F}"/>
    <cellStyle name="20% - Accent3 9 2 3 2" xfId="13442" xr:uid="{3EA7EA6F-B523-4189-AAA3-5E906B8D9F7A}"/>
    <cellStyle name="20% - Accent3 9 2 4" xfId="13443" xr:uid="{DB13CAC1-64E8-4D65-8793-0658E9006271}"/>
    <cellStyle name="20% - Accent3 9 2 4 2" xfId="13444" xr:uid="{7304EE75-B8AE-4999-A532-8C5FCC31EC5F}"/>
    <cellStyle name="20% - Accent3 9 2 5" xfId="13445" xr:uid="{737CF25B-3B38-4A54-BE34-AE368AF61630}"/>
    <cellStyle name="20% - Accent3 9 20" xfId="13446" xr:uid="{D543B0C2-B6D7-4199-9BCE-2BDBDCE20636}"/>
    <cellStyle name="20% - Accent3 9 21" xfId="13447" xr:uid="{14EEC272-F6D1-46C8-9F73-FC631084FA4D}"/>
    <cellStyle name="20% - Accent3 9 22" xfId="13448" xr:uid="{88E628FC-0A04-4F28-A322-9468E25FD722}"/>
    <cellStyle name="20% - Accent3 9 23" xfId="13449" xr:uid="{4FE04841-0829-4A42-88D7-7227E9D77DD1}"/>
    <cellStyle name="20% - Accent3 9 24" xfId="13450" xr:uid="{2AC2BF5E-E638-4693-9724-8F3A5E8D0EF7}"/>
    <cellStyle name="20% - Accent3 9 25" xfId="13451" xr:uid="{5E9AE73B-6C2E-4073-ABE1-45222F6A3C11}"/>
    <cellStyle name="20% - Accent3 9 26" xfId="13452" xr:uid="{C79C41D0-4691-477A-B4C3-940641314BB1}"/>
    <cellStyle name="20% - Accent3 9 27" xfId="13453" xr:uid="{8391BA8D-F0C6-48FB-A215-24B938EA0302}"/>
    <cellStyle name="20% - Accent3 9 28" xfId="13454" xr:uid="{9FA5CEF3-B5B2-455A-8032-B658516F4DD9}"/>
    <cellStyle name="20% - Accent3 9 29" xfId="13455" xr:uid="{CC775C1E-1105-463C-843E-E817FCAC47D5}"/>
    <cellStyle name="20% - Accent3 9 3" xfId="251" xr:uid="{387D3200-2F5A-4701-A652-D59D77A113CD}"/>
    <cellStyle name="20% - Accent3 9 3 2" xfId="13456" xr:uid="{9BBE03C7-C1EB-4581-A585-A9DEEB023674}"/>
    <cellStyle name="20% - Accent3 9 3 2 2" xfId="13457" xr:uid="{0C282C43-3EC4-4D0A-8D6E-1EBDA8A4CE00}"/>
    <cellStyle name="20% - Accent3 9 3 2 2 2" xfId="13458" xr:uid="{83C6496F-C059-4AA7-ABD3-B9C502B23F79}"/>
    <cellStyle name="20% - Accent3 9 3 2 3" xfId="13459" xr:uid="{BA9F02B5-172E-4EC7-8474-960F109CE4FB}"/>
    <cellStyle name="20% - Accent3 9 3 3" xfId="13460" xr:uid="{0F7531A7-0B86-4460-837E-3E22B292C6A0}"/>
    <cellStyle name="20% - Accent3 9 3 3 2" xfId="13461" xr:uid="{EAF8751D-2196-4E8E-BFC7-A5FCAFD96FC0}"/>
    <cellStyle name="20% - Accent3 9 3 4" xfId="13462" xr:uid="{E28FE6AB-20F8-414B-86A4-781120300217}"/>
    <cellStyle name="20% - Accent3 9 3 4 2" xfId="13463" xr:uid="{BF911579-A5C0-4201-9192-C246FE0FAEBC}"/>
    <cellStyle name="20% - Accent3 9 3 5" xfId="13464" xr:uid="{7D04AF16-EEC8-4EF1-B34D-02108C27663A}"/>
    <cellStyle name="20% - Accent3 9 3 6" xfId="13465" xr:uid="{C603BE8B-C36E-4691-8548-F51C75A6ADCF}"/>
    <cellStyle name="20% - Accent3 9 4" xfId="13466" xr:uid="{109B2327-7EB0-471F-85BD-043196A6C620}"/>
    <cellStyle name="20% - Accent3 9 4 2" xfId="13467" xr:uid="{288EF604-F415-4A30-B8AC-FDF3354F876F}"/>
    <cellStyle name="20% - Accent3 9 4 2 2" xfId="13468" xr:uid="{93082C3D-7E22-4F99-973D-248999B45E0E}"/>
    <cellStyle name="20% - Accent3 9 4 2 2 2" xfId="13469" xr:uid="{C6E64C12-0981-47AA-85B9-7AC5E5ABC114}"/>
    <cellStyle name="20% - Accent3 9 4 2 3" xfId="13470" xr:uid="{BD7068B6-4F82-4FC4-A9C7-BE5C7BC207A0}"/>
    <cellStyle name="20% - Accent3 9 4 3" xfId="13471" xr:uid="{E4F93B12-CC62-4CF9-947A-6A121C477F2E}"/>
    <cellStyle name="20% - Accent3 9 4 3 2" xfId="13472" xr:uid="{258560CC-4CB1-4A80-B163-524BADFF74C3}"/>
    <cellStyle name="20% - Accent3 9 4 4" xfId="13473" xr:uid="{4EE7E963-27BA-4E31-BD87-9F1BD7006CB7}"/>
    <cellStyle name="20% - Accent3 9 4 4 2" xfId="13474" xr:uid="{F751EC11-0775-4625-B8A6-AD918334EE6C}"/>
    <cellStyle name="20% - Accent3 9 4 5" xfId="13475" xr:uid="{C38953E2-F700-4C3E-A729-D00FA1E6B447}"/>
    <cellStyle name="20% - Accent3 9 5" xfId="13476" xr:uid="{DE70A7B5-385F-485D-84D1-6807AA34D62B}"/>
    <cellStyle name="20% - Accent3 9 5 2" xfId="13477" xr:uid="{D00294D4-14BD-462A-A3EF-8A8A089C337C}"/>
    <cellStyle name="20% - Accent3 9 5 2 2" xfId="13478" xr:uid="{C212D24F-987E-4B3F-BA12-BE7C337DEFC9}"/>
    <cellStyle name="20% - Accent3 9 5 2 2 2" xfId="13479" xr:uid="{564A5CD7-BA33-42CB-B2A2-6B6322C27530}"/>
    <cellStyle name="20% - Accent3 9 5 2 3" xfId="13480" xr:uid="{FAB4A4CC-5BA4-4B4B-A7A0-9F530370B176}"/>
    <cellStyle name="20% - Accent3 9 5 3" xfId="13481" xr:uid="{6B45B2A8-BA0D-44E0-A14E-8F153B2B3888}"/>
    <cellStyle name="20% - Accent3 9 5 3 2" xfId="13482" xr:uid="{A5B9CA45-6E38-4D77-B362-41031DCCE0D4}"/>
    <cellStyle name="20% - Accent3 9 5 4" xfId="13483" xr:uid="{C2682E6D-27A1-448B-A40C-2F79FB27170C}"/>
    <cellStyle name="20% - Accent3 9 5 4 2" xfId="13484" xr:uid="{BC66FD24-102F-451D-ABE2-CADB645A89A4}"/>
    <cellStyle name="20% - Accent3 9 5 5" xfId="13485" xr:uid="{3B62ED43-DD6E-4D0E-ABCF-E3EF26DBCB8A}"/>
    <cellStyle name="20% - Accent3 9 6" xfId="13486" xr:uid="{B64E89B0-881A-456D-9092-6FE4CC9F600C}"/>
    <cellStyle name="20% - Accent3 9 6 2" xfId="13487" xr:uid="{889436E9-5357-4E0D-9BD4-39A8B90C070A}"/>
    <cellStyle name="20% - Accent3 9 6 2 2" xfId="13488" xr:uid="{97F61A57-2E54-4A83-9A6B-2C0C34E170A7}"/>
    <cellStyle name="20% - Accent3 9 6 2 2 2" xfId="13489" xr:uid="{6493CF1D-B662-4B2C-AE0C-8EEAA237AC56}"/>
    <cellStyle name="20% - Accent3 9 6 2 3" xfId="13490" xr:uid="{38A4E6B1-8ECF-4478-B591-42601C9CCA2B}"/>
    <cellStyle name="20% - Accent3 9 6 3" xfId="13491" xr:uid="{8DBFBB82-4618-4D07-868B-7D92C4D7ADC2}"/>
    <cellStyle name="20% - Accent3 9 6 3 2" xfId="13492" xr:uid="{F5D48BAD-0B36-4931-B1A1-430188E0A17F}"/>
    <cellStyle name="20% - Accent3 9 6 4" xfId="13493" xr:uid="{0243073B-7A01-4C65-8FF2-F5BB20847A6D}"/>
    <cellStyle name="20% - Accent3 9 6 4 2" xfId="13494" xr:uid="{3D295D2D-3111-4034-A4A4-D1FBFD7F9BD1}"/>
    <cellStyle name="20% - Accent3 9 6 5" xfId="13495" xr:uid="{EF5D5FBD-22BC-4E1D-9C58-5A212BCC89DA}"/>
    <cellStyle name="20% - Accent3 9 7" xfId="13496" xr:uid="{4CB4B8B8-03B2-47D8-9CD5-63E4CEDE4D22}"/>
    <cellStyle name="20% - Accent3 9 7 2" xfId="13497" xr:uid="{E615BD1B-ACB9-4CED-8EAC-6AB742ED9AE8}"/>
    <cellStyle name="20% - Accent3 9 7 2 2" xfId="13498" xr:uid="{0674032F-2776-4B8D-A639-36FFA872A88F}"/>
    <cellStyle name="20% - Accent3 9 7 2 2 2" xfId="13499" xr:uid="{D75AA188-F25C-41A0-AD97-270D171AE585}"/>
    <cellStyle name="20% - Accent3 9 7 2 3" xfId="13500" xr:uid="{EC269847-D2CD-4D53-A1B8-C455A4FC5CB9}"/>
    <cellStyle name="20% - Accent3 9 7 3" xfId="13501" xr:uid="{B75E4301-BBDF-471F-87E9-DC8FC935EC3E}"/>
    <cellStyle name="20% - Accent3 9 7 3 2" xfId="13502" xr:uid="{29956398-5049-44C2-8112-CE19949D7367}"/>
    <cellStyle name="20% - Accent3 9 7 4" xfId="13503" xr:uid="{EB6FCD45-16B0-4EB7-BCB1-21ED85C37652}"/>
    <cellStyle name="20% - Accent3 9 7 4 2" xfId="13504" xr:uid="{1AA1DAB6-BE3D-4DA7-92A2-A11924667D03}"/>
    <cellStyle name="20% - Accent3 9 7 5" xfId="13505" xr:uid="{4EF8BA23-72F1-4C3C-B4FD-3B05DFE666F2}"/>
    <cellStyle name="20% - Accent3 9 8" xfId="13506" xr:uid="{3C9C9C3B-FE80-474C-B3CA-E7218B114C39}"/>
    <cellStyle name="20% - Accent3 9 8 2" xfId="13507" xr:uid="{53267CF4-B089-40B0-890C-8A55837C5055}"/>
    <cellStyle name="20% - Accent3 9 8 2 2" xfId="13508" xr:uid="{102F7BF3-CCAF-4EC7-9056-90B746EE2521}"/>
    <cellStyle name="20% - Accent3 9 8 2 2 2" xfId="13509" xr:uid="{EFA46E6F-F198-4815-A1E7-12DB42B03B54}"/>
    <cellStyle name="20% - Accent3 9 8 2 3" xfId="13510" xr:uid="{A2485136-ACF9-45D2-A921-F0F41C18459C}"/>
    <cellStyle name="20% - Accent3 9 8 3" xfId="13511" xr:uid="{1E354CE7-728B-4A2B-90DC-981BF8AE7BD1}"/>
    <cellStyle name="20% - Accent3 9 8 3 2" xfId="13512" xr:uid="{C079D68C-2E2A-4CDF-9FCB-1AFD4492F6FC}"/>
    <cellStyle name="20% - Accent3 9 8 4" xfId="13513" xr:uid="{BD1AFBC4-9813-432C-8AA0-1B1D361E4CA8}"/>
    <cellStyle name="20% - Accent3 9 8 4 2" xfId="13514" xr:uid="{EE3BA40A-762A-4963-B06C-3C051509C24F}"/>
    <cellStyle name="20% - Accent3 9 8 5" xfId="13515" xr:uid="{C3F459F8-3A29-4C22-8C35-D919313E1265}"/>
    <cellStyle name="20% - Accent3 9 9" xfId="13516" xr:uid="{21F62A71-A008-47E6-8B61-FA66EED4861A}"/>
    <cellStyle name="20% - Accent3 9 9 2" xfId="13517" xr:uid="{B6827CD2-B0B1-45AF-BF3B-F9EF919CC8FC}"/>
    <cellStyle name="20% - Accent3 9 9 2 2" xfId="13518" xr:uid="{85D3B32D-B25D-40CF-9578-DD1D2C66AC16}"/>
    <cellStyle name="20% - Accent3 9 9 2 2 2" xfId="13519" xr:uid="{364B5E9B-CBFF-4700-8AA4-251FA0A56053}"/>
    <cellStyle name="20% - Accent3 9 9 2 3" xfId="13520" xr:uid="{1F8A1405-31F2-4E3C-A4DC-44148FDFACAB}"/>
    <cellStyle name="20% - Accent3 9 9 3" xfId="13521" xr:uid="{E749B075-D8D1-401A-8952-48C470799BC9}"/>
    <cellStyle name="20% - Accent3 9 9 3 2" xfId="13522" xr:uid="{408A885B-EE4C-4433-9227-6F0F40199039}"/>
    <cellStyle name="20% - Accent3 9 9 4" xfId="13523" xr:uid="{8E99A196-FF2D-4F93-977E-9A2A1B1BFBDA}"/>
    <cellStyle name="20% - Accent3 9 9 4 2" xfId="13524" xr:uid="{06D24F5B-D699-4BA7-B7AB-AE3CC68A22C2}"/>
    <cellStyle name="20% - Accent3 9 9 5" xfId="13525" xr:uid="{11CBE827-7D39-4815-A932-9200A8AD8FEF}"/>
    <cellStyle name="20% - Accent4 10" xfId="252" xr:uid="{32BE1224-0F53-4A6A-A602-8577048E2A83}"/>
    <cellStyle name="20% - Accent4 10 10" xfId="13526" xr:uid="{6BC4C739-3DD1-4BBF-9123-511A21B87836}"/>
    <cellStyle name="20% - Accent4 10 10 2" xfId="13527" xr:uid="{F0D58F0E-B508-4BB5-A0B0-E31C0E388BB4}"/>
    <cellStyle name="20% - Accent4 10 10 2 2" xfId="13528" xr:uid="{04AAFDD6-312B-45E1-ADC0-73F3F53FCA43}"/>
    <cellStyle name="20% - Accent4 10 10 2 2 2" xfId="13529" xr:uid="{9A5D98CE-6379-4FC1-B9CC-913D0BAF1072}"/>
    <cellStyle name="20% - Accent4 10 10 2 3" xfId="13530" xr:uid="{6DFFBA8E-CB81-4C41-92B9-33BE8B99697D}"/>
    <cellStyle name="20% - Accent4 10 10 3" xfId="13531" xr:uid="{1D6AB83E-D063-4E4A-A356-7BFB8A18D751}"/>
    <cellStyle name="20% - Accent4 10 10 3 2" xfId="13532" xr:uid="{9C921B25-7808-464C-8358-D342414BB9DB}"/>
    <cellStyle name="20% - Accent4 10 10 4" xfId="13533" xr:uid="{BB9E2A1E-C4DC-4FFA-8F96-889ECB0E5AC1}"/>
    <cellStyle name="20% - Accent4 10 10 4 2" xfId="13534" xr:uid="{594A7DD8-559D-4C55-B7A2-7B2D9823E93E}"/>
    <cellStyle name="20% - Accent4 10 10 5" xfId="13535" xr:uid="{06A2C1AA-21C5-4B2B-8294-7E84B0CEBCEE}"/>
    <cellStyle name="20% - Accent4 10 11" xfId="13536" xr:uid="{A1E492DE-BE98-4A39-9E34-5E59EF4AE84D}"/>
    <cellStyle name="20% - Accent4 10 11 2" xfId="13537" xr:uid="{DACA1C07-902A-4087-B2D7-68C9D7820AE1}"/>
    <cellStyle name="20% - Accent4 10 11 2 2" xfId="13538" xr:uid="{888C122C-EF60-4421-9D01-41A85454008D}"/>
    <cellStyle name="20% - Accent4 10 11 2 2 2" xfId="13539" xr:uid="{BCBD0779-F500-46C1-AF84-B9971A9863C9}"/>
    <cellStyle name="20% - Accent4 10 11 2 3" xfId="13540" xr:uid="{B89E9FAC-3D41-4502-BC46-7013C6708655}"/>
    <cellStyle name="20% - Accent4 10 11 3" xfId="13541" xr:uid="{2A29A1E2-F850-4933-8937-A98A84DCCC6A}"/>
    <cellStyle name="20% - Accent4 10 11 3 2" xfId="13542" xr:uid="{7E1BC0C5-3929-4369-8BF7-E58837712CAD}"/>
    <cellStyle name="20% - Accent4 10 11 4" xfId="13543" xr:uid="{0BBB13B9-9F36-4917-96F8-6BE4A05E020D}"/>
    <cellStyle name="20% - Accent4 10 11 4 2" xfId="13544" xr:uid="{2186CF3E-8DDA-4272-92DF-E39DA9960C87}"/>
    <cellStyle name="20% - Accent4 10 11 5" xfId="13545" xr:uid="{C061DB1A-6152-4B15-B847-7DC52CA22DF7}"/>
    <cellStyle name="20% - Accent4 10 12" xfId="13546" xr:uid="{1FF7DCDF-9902-4639-80B4-CADB354E8061}"/>
    <cellStyle name="20% - Accent4 10 12 2" xfId="13547" xr:uid="{240FD71D-6096-4AF3-8CA9-1A4E44523EBE}"/>
    <cellStyle name="20% - Accent4 10 12 2 2" xfId="13548" xr:uid="{661C4ACB-2CBF-4827-8B0D-A9564EC0C467}"/>
    <cellStyle name="20% - Accent4 10 12 2 2 2" xfId="13549" xr:uid="{04E5715F-3732-421B-8904-C34C6AECAC80}"/>
    <cellStyle name="20% - Accent4 10 12 2 3" xfId="13550" xr:uid="{03181E55-BBD6-44F8-BB1C-5886A7A72963}"/>
    <cellStyle name="20% - Accent4 10 12 3" xfId="13551" xr:uid="{C92764C3-DA6A-4414-8E9E-A621FC23A5AE}"/>
    <cellStyle name="20% - Accent4 10 12 3 2" xfId="13552" xr:uid="{7C15F481-64AE-4E09-84B8-64CF00CD304C}"/>
    <cellStyle name="20% - Accent4 10 12 4" xfId="13553" xr:uid="{9C981A43-51AD-4B3A-8ED1-4C0BAE4843DD}"/>
    <cellStyle name="20% - Accent4 10 12 4 2" xfId="13554" xr:uid="{CA3D317A-BBEC-40F7-A7C5-B5E3173A9F9D}"/>
    <cellStyle name="20% - Accent4 10 12 5" xfId="13555" xr:uid="{084552FF-E1E3-4227-B557-D22BD4372D0F}"/>
    <cellStyle name="20% - Accent4 10 13" xfId="13556" xr:uid="{8EFEB869-6D65-4685-A184-9B500755B7A1}"/>
    <cellStyle name="20% - Accent4 10 13 2" xfId="13557" xr:uid="{80A15D8C-C5F2-41FF-B327-FF952A9B2154}"/>
    <cellStyle name="20% - Accent4 10 13 2 2" xfId="13558" xr:uid="{26FBEAA9-77F9-41AD-9C36-5362D9A7536D}"/>
    <cellStyle name="20% - Accent4 10 13 2 2 2" xfId="13559" xr:uid="{CD191DBC-D8EB-42A1-87A7-94D67F75138F}"/>
    <cellStyle name="20% - Accent4 10 13 2 3" xfId="13560" xr:uid="{C04C3B0D-B67B-46C8-9AA4-931ECC15B7A8}"/>
    <cellStyle name="20% - Accent4 10 13 3" xfId="13561" xr:uid="{F5CF8B81-BC5F-4215-92D7-EC15425740E2}"/>
    <cellStyle name="20% - Accent4 10 13 3 2" xfId="13562" xr:uid="{2BB7AC6A-7D36-4276-A065-307A5695ED92}"/>
    <cellStyle name="20% - Accent4 10 13 4" xfId="13563" xr:uid="{8CBA63A2-9726-4710-A735-CBDCED82A231}"/>
    <cellStyle name="20% - Accent4 10 13 4 2" xfId="13564" xr:uid="{43B4007C-95D1-419D-91DA-3E5996170525}"/>
    <cellStyle name="20% - Accent4 10 13 5" xfId="13565" xr:uid="{C7FE7531-161C-4AE1-9012-236A86B0A945}"/>
    <cellStyle name="20% - Accent4 10 14" xfId="13566" xr:uid="{48F884F8-4F40-40AD-8BE5-491E7032C179}"/>
    <cellStyle name="20% - Accent4 10 14 2" xfId="13567" xr:uid="{91C22440-3DD6-4DF2-9599-AF2E7486C799}"/>
    <cellStyle name="20% - Accent4 10 14 2 2" xfId="13568" xr:uid="{39BE7466-E196-4D2B-9252-A42886EDF002}"/>
    <cellStyle name="20% - Accent4 10 14 2 2 2" xfId="13569" xr:uid="{0BA737E3-6B9F-4EB6-9B0E-F8330ABF6514}"/>
    <cellStyle name="20% - Accent4 10 14 2 3" xfId="13570" xr:uid="{91FBE9CF-43B2-4C06-A34C-AE6706338EAD}"/>
    <cellStyle name="20% - Accent4 10 14 3" xfId="13571" xr:uid="{9BB57DC2-E827-4243-939A-AC77E8B0654D}"/>
    <cellStyle name="20% - Accent4 10 14 3 2" xfId="13572" xr:uid="{0DAF853C-7723-4177-AA6B-BD40B7BDCFD5}"/>
    <cellStyle name="20% - Accent4 10 14 4" xfId="13573" xr:uid="{7BD14198-DC96-4DD9-BFA6-035FECECD881}"/>
    <cellStyle name="20% - Accent4 10 14 4 2" xfId="13574" xr:uid="{A3EE1897-A688-499C-9AD6-B9A0A2A3E06C}"/>
    <cellStyle name="20% - Accent4 10 14 5" xfId="13575" xr:uid="{92B69CF5-EA87-41E3-9A75-21B741ACA13E}"/>
    <cellStyle name="20% - Accent4 10 15" xfId="13576" xr:uid="{1DAEB64C-EF1C-4623-B8E8-05571A69312F}"/>
    <cellStyle name="20% - Accent4 10 15 2" xfId="13577" xr:uid="{94701323-B965-4A0C-AA14-617B32CF5C6F}"/>
    <cellStyle name="20% - Accent4 10 15 2 2" xfId="13578" xr:uid="{D16F8949-2721-456F-91BD-1AE0ED26F5FE}"/>
    <cellStyle name="20% - Accent4 10 15 2 2 2" xfId="13579" xr:uid="{72BA74C7-9C79-47D7-87E8-EE22DF5B9E4A}"/>
    <cellStyle name="20% - Accent4 10 15 2 3" xfId="13580" xr:uid="{70493118-2AE7-4CFA-86CF-05903FE6A1D8}"/>
    <cellStyle name="20% - Accent4 10 15 3" xfId="13581" xr:uid="{0FC4783E-B7AF-4231-86BF-E77495FD8934}"/>
    <cellStyle name="20% - Accent4 10 15 3 2" xfId="13582" xr:uid="{7240E162-754D-4C76-A8AF-E9B719978C62}"/>
    <cellStyle name="20% - Accent4 10 15 4" xfId="13583" xr:uid="{4C3D9363-AD2F-48B6-9DC9-7340B2DEF2E8}"/>
    <cellStyle name="20% - Accent4 10 15 4 2" xfId="13584" xr:uid="{26FD82D1-D7E5-4521-8A47-5E5B70865B16}"/>
    <cellStyle name="20% - Accent4 10 15 5" xfId="13585" xr:uid="{E6DBF404-967A-4362-9F8B-E10F0D06B1EE}"/>
    <cellStyle name="20% - Accent4 10 16" xfId="13586" xr:uid="{D5504034-FB52-4AA2-85C7-53516C94041E}"/>
    <cellStyle name="20% - Accent4 10 16 2" xfId="13587" xr:uid="{06EF5FA7-28D7-41CF-955B-235ACE951989}"/>
    <cellStyle name="20% - Accent4 10 16 2 2" xfId="13588" xr:uid="{FACE56FD-CB7C-4C33-83A5-C0F067CD880B}"/>
    <cellStyle name="20% - Accent4 10 16 3" xfId="13589" xr:uid="{F8EC147B-E991-4A97-80E8-4E26330C233E}"/>
    <cellStyle name="20% - Accent4 10 17" xfId="13590" xr:uid="{A1649447-283E-4A24-AC51-B565646036EE}"/>
    <cellStyle name="20% - Accent4 10 17 2" xfId="13591" xr:uid="{CB7F91E2-B7E3-447D-942D-198620C8CB2C}"/>
    <cellStyle name="20% - Accent4 10 18" xfId="13592" xr:uid="{F651EF57-D8F2-4D17-AA76-B372F56196EF}"/>
    <cellStyle name="20% - Accent4 10 18 2" xfId="13593" xr:uid="{17EDA380-7785-44E4-872F-3C225772DB14}"/>
    <cellStyle name="20% - Accent4 10 19" xfId="13594" xr:uid="{2DDDE9D9-D6C1-45F1-A1E1-406419EDFF7A}"/>
    <cellStyle name="20% - Accent4 10 2" xfId="253" xr:uid="{386A6464-DE58-4B56-A242-8A96EC8BBDA8}"/>
    <cellStyle name="20% - Accent4 10 2 2" xfId="254" xr:uid="{6D9BF8C5-31EC-40C3-88A0-E133A54B826D}"/>
    <cellStyle name="20% - Accent4 10 2 2 2" xfId="13595" xr:uid="{E03ED0EF-5FDA-433D-8055-31765707DE57}"/>
    <cellStyle name="20% - Accent4 10 2 2 2 2" xfId="13596" xr:uid="{A32D0C51-98DD-47F6-9D67-2BA0423EA25E}"/>
    <cellStyle name="20% - Accent4 10 2 2 3" xfId="13597" xr:uid="{3986F1A1-B2C4-4237-94FE-49050476DAA1}"/>
    <cellStyle name="20% - Accent4 10 2 2 4" xfId="13598" xr:uid="{30A55B6E-70EE-4229-8D84-067DB62E01D2}"/>
    <cellStyle name="20% - Accent4 10 2 3" xfId="13599" xr:uid="{8DD05FC7-994B-4281-B891-26BA5BA6FB9D}"/>
    <cellStyle name="20% - Accent4 10 2 3 2" xfId="13600" xr:uid="{2DC78011-BA16-488F-BCF5-CC882473AB6E}"/>
    <cellStyle name="20% - Accent4 10 2 4" xfId="13601" xr:uid="{CB39DDF4-7B84-4FB0-862D-BE3796CE1C1E}"/>
    <cellStyle name="20% - Accent4 10 2 4 2" xfId="13602" xr:uid="{01584FF8-12CB-45F0-9699-F4BF199CCAD0}"/>
    <cellStyle name="20% - Accent4 10 2 5" xfId="13603" xr:uid="{D3701561-C12F-4A3B-9B26-296A37336889}"/>
    <cellStyle name="20% - Accent4 10 20" xfId="13604" xr:uid="{6C20B3BF-2642-4D85-9420-FB942A99F3E8}"/>
    <cellStyle name="20% - Accent4 10 21" xfId="13605" xr:uid="{D35F2350-622C-4356-960B-7DC82C0D90AE}"/>
    <cellStyle name="20% - Accent4 10 22" xfId="13606" xr:uid="{B605C54B-C9BF-4CD0-A8B8-0248E1C2DE53}"/>
    <cellStyle name="20% - Accent4 10 23" xfId="13607" xr:uid="{6DC93D42-155F-4A76-99DF-C888CD3CEAD5}"/>
    <cellStyle name="20% - Accent4 10 24" xfId="13608" xr:uid="{5205F711-DF82-4D1A-ACA3-F84DFA138B2C}"/>
    <cellStyle name="20% - Accent4 10 25" xfId="13609" xr:uid="{F649D200-91AA-42FE-B453-6A735836437F}"/>
    <cellStyle name="20% - Accent4 10 26" xfId="13610" xr:uid="{02ED0FD6-E99C-434D-8ECE-AD5AA61730CD}"/>
    <cellStyle name="20% - Accent4 10 27" xfId="13611" xr:uid="{69F6F77F-1F29-402A-A2CD-1D6D690F1EA3}"/>
    <cellStyle name="20% - Accent4 10 28" xfId="13612" xr:uid="{E2EE23D9-0D9B-4987-9146-AB225ECE3EA3}"/>
    <cellStyle name="20% - Accent4 10 29" xfId="13613" xr:uid="{82349237-83BB-4E4F-88FE-76287A82DD09}"/>
    <cellStyle name="20% - Accent4 10 3" xfId="255" xr:uid="{FF4D1B80-59C4-452E-9CEA-E0DC4F02FE36}"/>
    <cellStyle name="20% - Accent4 10 3 2" xfId="13614" xr:uid="{86D1BB29-2C08-47A0-8025-A053FBA1D51B}"/>
    <cellStyle name="20% - Accent4 10 3 2 2" xfId="13615" xr:uid="{5A29193A-0697-42C3-9FDE-511BAD3F94E5}"/>
    <cellStyle name="20% - Accent4 10 3 2 2 2" xfId="13616" xr:uid="{E33C3CE2-6DC2-4EAE-A941-2213357673F8}"/>
    <cellStyle name="20% - Accent4 10 3 2 3" xfId="13617" xr:uid="{CF97D533-68F6-43AF-9CBE-867FEA4B5E64}"/>
    <cellStyle name="20% - Accent4 10 3 3" xfId="13618" xr:uid="{6F664E42-9980-4B8B-92D9-31D2BD10B735}"/>
    <cellStyle name="20% - Accent4 10 3 3 2" xfId="13619" xr:uid="{BC43E23D-ECC6-4A22-8B03-F85AA27D6DAE}"/>
    <cellStyle name="20% - Accent4 10 3 4" xfId="13620" xr:uid="{6114EA37-57C5-460D-B4C3-B8FFE4BEC499}"/>
    <cellStyle name="20% - Accent4 10 3 4 2" xfId="13621" xr:uid="{E3F9DED7-C228-4ACF-B147-44C8FBAC8CC2}"/>
    <cellStyle name="20% - Accent4 10 3 5" xfId="13622" xr:uid="{189FB729-3E8C-4ED8-A557-52CD04A1E06E}"/>
    <cellStyle name="20% - Accent4 10 3 6" xfId="13623" xr:uid="{CAAD0B3C-E905-4D08-A552-1E74B7485884}"/>
    <cellStyle name="20% - Accent4 10 4" xfId="13624" xr:uid="{00B54856-A7B9-4208-A68C-B27E77ACD83F}"/>
    <cellStyle name="20% - Accent4 10 4 2" xfId="13625" xr:uid="{E784C6BC-D975-4D7C-8312-EFDC052D47E1}"/>
    <cellStyle name="20% - Accent4 10 4 2 2" xfId="13626" xr:uid="{21D1BFF9-2B58-4F8D-AA13-A7D1250923EE}"/>
    <cellStyle name="20% - Accent4 10 4 2 2 2" xfId="13627" xr:uid="{C0005039-593E-4FC3-AAA7-DF382033F50C}"/>
    <cellStyle name="20% - Accent4 10 4 2 3" xfId="13628" xr:uid="{0CA7E53E-F3E3-415E-B095-D5D8B875392D}"/>
    <cellStyle name="20% - Accent4 10 4 3" xfId="13629" xr:uid="{66438C74-8E9E-4D28-B06E-442A2AD06A62}"/>
    <cellStyle name="20% - Accent4 10 4 3 2" xfId="13630" xr:uid="{3A3D75D4-F998-4013-BF3E-D6282EB08F61}"/>
    <cellStyle name="20% - Accent4 10 4 4" xfId="13631" xr:uid="{5B2A7559-E58A-4F1C-9346-B63146055FFB}"/>
    <cellStyle name="20% - Accent4 10 4 4 2" xfId="13632" xr:uid="{77EBBBDC-A989-4B19-A0E6-67E1C64D6C21}"/>
    <cellStyle name="20% - Accent4 10 4 5" xfId="13633" xr:uid="{CCA7F92F-AF05-4963-AFF7-5AFD5DE9BD90}"/>
    <cellStyle name="20% - Accent4 10 5" xfId="13634" xr:uid="{01698400-2743-4478-AD53-7C1C08BD92D8}"/>
    <cellStyle name="20% - Accent4 10 5 2" xfId="13635" xr:uid="{49736022-A604-4950-9FA3-FB30286E9C42}"/>
    <cellStyle name="20% - Accent4 10 5 2 2" xfId="13636" xr:uid="{670EA283-A629-458A-9612-D1366DB912A4}"/>
    <cellStyle name="20% - Accent4 10 5 2 2 2" xfId="13637" xr:uid="{70D9B66B-A687-48B6-9DFB-94C46F0FF99D}"/>
    <cellStyle name="20% - Accent4 10 5 2 3" xfId="13638" xr:uid="{E84FA0A7-ECD2-4329-B283-4712DDD14F20}"/>
    <cellStyle name="20% - Accent4 10 5 3" xfId="13639" xr:uid="{1D61C0F9-C320-4E4E-A9CC-F39BE977AEE5}"/>
    <cellStyle name="20% - Accent4 10 5 3 2" xfId="13640" xr:uid="{A8C65585-D70F-44EF-B9F5-B3AC3F900D4D}"/>
    <cellStyle name="20% - Accent4 10 5 4" xfId="13641" xr:uid="{507A0150-FA81-43F6-9987-B4BED34E297E}"/>
    <cellStyle name="20% - Accent4 10 5 4 2" xfId="13642" xr:uid="{D53604F7-D97F-4ADA-B7BB-594A57D63BFB}"/>
    <cellStyle name="20% - Accent4 10 5 5" xfId="13643" xr:uid="{DBF624C8-5E3F-45C0-AC91-9798B19EC97B}"/>
    <cellStyle name="20% - Accent4 10 6" xfId="13644" xr:uid="{60C554D3-9D64-4EC9-B024-385C0C4AF467}"/>
    <cellStyle name="20% - Accent4 10 6 2" xfId="13645" xr:uid="{97D49707-825E-4A8A-B58C-D9519C15A230}"/>
    <cellStyle name="20% - Accent4 10 6 2 2" xfId="13646" xr:uid="{1EF10020-D3F2-41C2-85DD-8499EBB38EF3}"/>
    <cellStyle name="20% - Accent4 10 6 2 2 2" xfId="13647" xr:uid="{39AF3604-EB78-4E11-A171-AD6E0A4FD1FC}"/>
    <cellStyle name="20% - Accent4 10 6 2 3" xfId="13648" xr:uid="{94573C18-4626-4D15-A40E-E63EC6A0D31A}"/>
    <cellStyle name="20% - Accent4 10 6 3" xfId="13649" xr:uid="{42ADFE3F-B1A6-4F98-8EC7-61841E505397}"/>
    <cellStyle name="20% - Accent4 10 6 3 2" xfId="13650" xr:uid="{C80D2CEA-F844-4C70-AE8D-9A9A97154A94}"/>
    <cellStyle name="20% - Accent4 10 6 4" xfId="13651" xr:uid="{C26008EC-5DDB-4B0B-9122-F0C4F1F32907}"/>
    <cellStyle name="20% - Accent4 10 6 4 2" xfId="13652" xr:uid="{BA1617D0-2819-4A57-9D46-3F399A9A5A4F}"/>
    <cellStyle name="20% - Accent4 10 6 5" xfId="13653" xr:uid="{47E1B84F-A8C5-426A-9333-B33DDC1F43F7}"/>
    <cellStyle name="20% - Accent4 10 7" xfId="13654" xr:uid="{9DD4345A-B553-4293-914C-D0A66D9A9A2A}"/>
    <cellStyle name="20% - Accent4 10 7 2" xfId="13655" xr:uid="{64BEC448-A46C-4AAC-8B6B-0E29C491EE19}"/>
    <cellStyle name="20% - Accent4 10 7 2 2" xfId="13656" xr:uid="{A0E08ACB-377C-445E-BF3D-BB1D75FC937E}"/>
    <cellStyle name="20% - Accent4 10 7 2 2 2" xfId="13657" xr:uid="{46E3159C-EB02-4971-8260-F0E138C34223}"/>
    <cellStyle name="20% - Accent4 10 7 2 3" xfId="13658" xr:uid="{8C37D247-23C2-4C37-8E75-7D6490883633}"/>
    <cellStyle name="20% - Accent4 10 7 3" xfId="13659" xr:uid="{6E9D170A-5378-492E-92B4-856E5C2B39AF}"/>
    <cellStyle name="20% - Accent4 10 7 3 2" xfId="13660" xr:uid="{F319763F-6DBB-4756-A3CD-A97CB742EF0A}"/>
    <cellStyle name="20% - Accent4 10 7 4" xfId="13661" xr:uid="{834C0801-036E-41A2-A5B2-656C65B37B11}"/>
    <cellStyle name="20% - Accent4 10 7 4 2" xfId="13662" xr:uid="{5AA0347E-C2E6-45A8-91B1-F7A133202C79}"/>
    <cellStyle name="20% - Accent4 10 7 5" xfId="13663" xr:uid="{7857AC9B-3AA6-4DE1-A2BC-612B3AB60C68}"/>
    <cellStyle name="20% - Accent4 10 8" xfId="13664" xr:uid="{3A388895-3EE0-45BC-86AE-0CBAB63F0929}"/>
    <cellStyle name="20% - Accent4 10 8 2" xfId="13665" xr:uid="{E6481A6A-A314-4DB9-BFB9-814153AA046C}"/>
    <cellStyle name="20% - Accent4 10 8 2 2" xfId="13666" xr:uid="{6E1ACE9B-EC52-4F4B-A53D-5F7FA5B8EB3E}"/>
    <cellStyle name="20% - Accent4 10 8 2 2 2" xfId="13667" xr:uid="{6324071F-AF67-4B1A-A213-E2C4E39858E9}"/>
    <cellStyle name="20% - Accent4 10 8 2 3" xfId="13668" xr:uid="{2231B290-BF67-4355-B1D0-B0A930D56283}"/>
    <cellStyle name="20% - Accent4 10 8 3" xfId="13669" xr:uid="{0F276DD5-5E66-4891-918F-03F9E801B0F6}"/>
    <cellStyle name="20% - Accent4 10 8 3 2" xfId="13670" xr:uid="{64794E39-3840-47D5-82B9-1AE701212675}"/>
    <cellStyle name="20% - Accent4 10 8 4" xfId="13671" xr:uid="{064BFA7F-2ACC-44C6-9E45-E9AB8566A832}"/>
    <cellStyle name="20% - Accent4 10 8 4 2" xfId="13672" xr:uid="{C3E0C4C3-71E0-4CE7-A35D-6736347E5DB4}"/>
    <cellStyle name="20% - Accent4 10 8 5" xfId="13673" xr:uid="{A268E84E-AC47-4D63-8BFF-1F2B46786254}"/>
    <cellStyle name="20% - Accent4 10 9" xfId="13674" xr:uid="{0174F3CD-6820-4928-A83D-410FAD439903}"/>
    <cellStyle name="20% - Accent4 10 9 2" xfId="13675" xr:uid="{35A8CD8D-E2B6-43D2-B919-97DB284F5F2E}"/>
    <cellStyle name="20% - Accent4 10 9 2 2" xfId="13676" xr:uid="{D625E1C6-30B4-4D71-BAB4-FFD1C1D51ABF}"/>
    <cellStyle name="20% - Accent4 10 9 2 2 2" xfId="13677" xr:uid="{E0DDE911-0B56-411F-A2B7-728D240EF25F}"/>
    <cellStyle name="20% - Accent4 10 9 2 3" xfId="13678" xr:uid="{C18B2430-2CE3-4829-8E61-15BA1BF79055}"/>
    <cellStyle name="20% - Accent4 10 9 3" xfId="13679" xr:uid="{038C1910-E3FE-4A5D-B200-EE7CFF4EB8D2}"/>
    <cellStyle name="20% - Accent4 10 9 3 2" xfId="13680" xr:uid="{25753426-AEC9-44D3-9DE7-9FF43848E887}"/>
    <cellStyle name="20% - Accent4 10 9 4" xfId="13681" xr:uid="{B669A16E-A2AE-4101-AE80-457F08ECFF3B}"/>
    <cellStyle name="20% - Accent4 10 9 4 2" xfId="13682" xr:uid="{3A618D31-E48F-4734-A9B2-085C70AE74BE}"/>
    <cellStyle name="20% - Accent4 10 9 5" xfId="13683" xr:uid="{8A6DE954-EE13-4DC1-BB76-30B3948EA3AB}"/>
    <cellStyle name="20% - Accent4 11" xfId="256" xr:uid="{389B5E2E-25C9-4932-BB9A-58DC6B9975EE}"/>
    <cellStyle name="20% - Accent4 11 10" xfId="13684" xr:uid="{59B0C4AF-DA2E-4E42-948B-E1FFFBA179FE}"/>
    <cellStyle name="20% - Accent4 11 10 2" xfId="13685" xr:uid="{B7F26A10-8F3D-40E6-A787-D5D1F206FB8E}"/>
    <cellStyle name="20% - Accent4 11 10 2 2" xfId="13686" xr:uid="{E1B5620E-89EE-4ED0-943D-66EE6AB42042}"/>
    <cellStyle name="20% - Accent4 11 10 2 2 2" xfId="13687" xr:uid="{3621851C-96A3-436B-8DF6-291AB72AEAD4}"/>
    <cellStyle name="20% - Accent4 11 10 2 3" xfId="13688" xr:uid="{24CA6DBB-D573-4668-A264-57D320CB11EF}"/>
    <cellStyle name="20% - Accent4 11 10 3" xfId="13689" xr:uid="{52C57018-A743-41E4-A3E2-79900089ADC2}"/>
    <cellStyle name="20% - Accent4 11 10 3 2" xfId="13690" xr:uid="{E559526F-5A10-4706-8D48-F018A9BBC122}"/>
    <cellStyle name="20% - Accent4 11 10 4" xfId="13691" xr:uid="{B662E152-B301-41EF-9CA8-3752882697AC}"/>
    <cellStyle name="20% - Accent4 11 10 4 2" xfId="13692" xr:uid="{30AEE8BE-6348-4AC6-8505-8BF493C5CAA7}"/>
    <cellStyle name="20% - Accent4 11 10 5" xfId="13693" xr:uid="{EE4662F9-C261-45A0-8272-C1C3287A9013}"/>
    <cellStyle name="20% - Accent4 11 11" xfId="13694" xr:uid="{012B31FF-E51C-44E9-8B47-ED78FF61B210}"/>
    <cellStyle name="20% - Accent4 11 11 2" xfId="13695" xr:uid="{7D020EB0-B932-46A7-B16A-BD1B7EC17022}"/>
    <cellStyle name="20% - Accent4 11 11 2 2" xfId="13696" xr:uid="{6603C867-FF3F-4DF6-A148-91E34D342BC7}"/>
    <cellStyle name="20% - Accent4 11 11 2 2 2" xfId="13697" xr:uid="{3B73DE3C-E035-4CAA-BD48-82EAA9EA1E58}"/>
    <cellStyle name="20% - Accent4 11 11 2 3" xfId="13698" xr:uid="{4F5936D0-6560-4577-B198-1C2D5FE9F376}"/>
    <cellStyle name="20% - Accent4 11 11 3" xfId="13699" xr:uid="{4E6C10FF-8D0C-49D8-9D7B-16B660CA7351}"/>
    <cellStyle name="20% - Accent4 11 11 3 2" xfId="13700" xr:uid="{AB84501E-79D7-444A-8AA8-79DB46988290}"/>
    <cellStyle name="20% - Accent4 11 11 4" xfId="13701" xr:uid="{7AA1DFE8-4FAB-4B02-BAB6-F5D15E478C55}"/>
    <cellStyle name="20% - Accent4 11 11 4 2" xfId="13702" xr:uid="{F71C7E75-659C-4A88-BD8A-D44527F0FA7D}"/>
    <cellStyle name="20% - Accent4 11 11 5" xfId="13703" xr:uid="{A72BBABC-5793-4712-8740-38DA0F909523}"/>
    <cellStyle name="20% - Accent4 11 12" xfId="13704" xr:uid="{07142B0B-E1A7-4E35-B5EB-67AEBBB63A61}"/>
    <cellStyle name="20% - Accent4 11 12 2" xfId="13705" xr:uid="{48B5C8D5-92F6-4F31-8627-E1D654D9028E}"/>
    <cellStyle name="20% - Accent4 11 12 2 2" xfId="13706" xr:uid="{24F00730-B3E9-4153-888A-CFB82B64A2CB}"/>
    <cellStyle name="20% - Accent4 11 12 2 2 2" xfId="13707" xr:uid="{9884D54E-5724-4DB6-AE5E-F9BCBFC71E13}"/>
    <cellStyle name="20% - Accent4 11 12 2 3" xfId="13708" xr:uid="{E644A2EC-4689-4D61-B720-39B076A9E1CD}"/>
    <cellStyle name="20% - Accent4 11 12 3" xfId="13709" xr:uid="{E1FB5E7A-C6F1-43C7-A640-F9784C45F6E7}"/>
    <cellStyle name="20% - Accent4 11 12 3 2" xfId="13710" xr:uid="{681F9C52-986E-49B1-B2F8-89CCD9208F4D}"/>
    <cellStyle name="20% - Accent4 11 12 4" xfId="13711" xr:uid="{3C18DE21-3A1C-4564-8A88-FF0F6BBA5D93}"/>
    <cellStyle name="20% - Accent4 11 12 4 2" xfId="13712" xr:uid="{00FDE13A-5FDF-4B00-BCC4-51B6350F6315}"/>
    <cellStyle name="20% - Accent4 11 12 5" xfId="13713" xr:uid="{08A31C08-6C4B-41DA-8F7A-1A618E6A874E}"/>
    <cellStyle name="20% - Accent4 11 13" xfId="13714" xr:uid="{2F127481-A171-46FB-8447-9F73D857D41F}"/>
    <cellStyle name="20% - Accent4 11 13 2" xfId="13715" xr:uid="{45811A9E-828E-4DE9-BBC5-045E4313C33F}"/>
    <cellStyle name="20% - Accent4 11 13 2 2" xfId="13716" xr:uid="{A01CB0CF-E971-4D69-9355-CAD0F38F2A36}"/>
    <cellStyle name="20% - Accent4 11 13 2 2 2" xfId="13717" xr:uid="{23E394C3-586C-4774-B0AA-767EE92EFEF8}"/>
    <cellStyle name="20% - Accent4 11 13 2 3" xfId="13718" xr:uid="{2CC89C60-B997-42CC-8B95-470E89BA3A2A}"/>
    <cellStyle name="20% - Accent4 11 13 3" xfId="13719" xr:uid="{2CFD055C-49A1-481F-8A90-E8450E60C38F}"/>
    <cellStyle name="20% - Accent4 11 13 3 2" xfId="13720" xr:uid="{237A566A-2C6D-453C-A403-20DF32B9599A}"/>
    <cellStyle name="20% - Accent4 11 13 4" xfId="13721" xr:uid="{7F80A805-7B21-44BF-9AAC-0CA249BEFFE3}"/>
    <cellStyle name="20% - Accent4 11 13 4 2" xfId="13722" xr:uid="{E8031A81-05B2-469A-86FB-618A95E1D98D}"/>
    <cellStyle name="20% - Accent4 11 13 5" xfId="13723" xr:uid="{13136047-B5F3-4D90-9DD6-181E1221ED7D}"/>
    <cellStyle name="20% - Accent4 11 14" xfId="13724" xr:uid="{6E2E5BF0-912E-485F-803F-3C8732BE7E51}"/>
    <cellStyle name="20% - Accent4 11 14 2" xfId="13725" xr:uid="{FF42E209-5022-45F8-B100-1830BAF2C483}"/>
    <cellStyle name="20% - Accent4 11 14 2 2" xfId="13726" xr:uid="{C61ED047-6D3D-429B-946E-ABBAEA53FA12}"/>
    <cellStyle name="20% - Accent4 11 14 2 2 2" xfId="13727" xr:uid="{CED3DE48-2411-4085-B2B2-E593D181DCA8}"/>
    <cellStyle name="20% - Accent4 11 14 2 3" xfId="13728" xr:uid="{5E26B1FB-B2B2-490D-B607-A76CE6478E26}"/>
    <cellStyle name="20% - Accent4 11 14 3" xfId="13729" xr:uid="{5B5AC88B-AD46-48A7-ADB3-149FEE59CF0C}"/>
    <cellStyle name="20% - Accent4 11 14 3 2" xfId="13730" xr:uid="{33917BEF-55DA-468B-B7B8-767B26F6EC2D}"/>
    <cellStyle name="20% - Accent4 11 14 4" xfId="13731" xr:uid="{D68F73D0-A72C-4009-B641-DDEDEA0AE8A1}"/>
    <cellStyle name="20% - Accent4 11 14 4 2" xfId="13732" xr:uid="{A507F376-4AD5-4A9B-8680-F4CB6B0B105F}"/>
    <cellStyle name="20% - Accent4 11 14 5" xfId="13733" xr:uid="{5F0D3C41-39C7-44E8-92F5-4C2E0719644B}"/>
    <cellStyle name="20% - Accent4 11 15" xfId="13734" xr:uid="{E1DB01F2-2D65-4FC7-91D4-30DFBA5E7CD5}"/>
    <cellStyle name="20% - Accent4 11 15 2" xfId="13735" xr:uid="{0EDD2561-55F8-4115-AAE0-EC7F58EC5E77}"/>
    <cellStyle name="20% - Accent4 11 15 2 2" xfId="13736" xr:uid="{AEC19225-37D4-4FA8-92AB-58C743E91D06}"/>
    <cellStyle name="20% - Accent4 11 15 2 2 2" xfId="13737" xr:uid="{F6729E0D-70D6-4AA7-A65F-682B3A56D20E}"/>
    <cellStyle name="20% - Accent4 11 15 2 3" xfId="13738" xr:uid="{BF0587F1-36DF-4352-9E97-F340C240C11A}"/>
    <cellStyle name="20% - Accent4 11 15 3" xfId="13739" xr:uid="{D048F67A-D112-49D1-9D49-A18BE8B61055}"/>
    <cellStyle name="20% - Accent4 11 15 3 2" xfId="13740" xr:uid="{72130D4F-E188-4DCB-829B-B6677F970542}"/>
    <cellStyle name="20% - Accent4 11 15 4" xfId="13741" xr:uid="{B06A4ED1-E0DE-4B86-AFC0-29DFCA524068}"/>
    <cellStyle name="20% - Accent4 11 15 4 2" xfId="13742" xr:uid="{E28F6ACA-D37E-40DF-B4D9-7B095B7B1D14}"/>
    <cellStyle name="20% - Accent4 11 15 5" xfId="13743" xr:uid="{6342E58D-D482-4D14-8B05-196BF7E8D3B6}"/>
    <cellStyle name="20% - Accent4 11 16" xfId="13744" xr:uid="{560CB6E2-A453-427B-AB85-96071017F6E2}"/>
    <cellStyle name="20% - Accent4 11 16 2" xfId="13745" xr:uid="{B53E5D35-A6A5-4789-978A-8B769A6BD75F}"/>
    <cellStyle name="20% - Accent4 11 16 2 2" xfId="13746" xr:uid="{9B938A10-AC55-40DA-A9D6-FD03204846C8}"/>
    <cellStyle name="20% - Accent4 11 16 3" xfId="13747" xr:uid="{CE26DF80-AF2D-4E5D-B085-2CA988E96A64}"/>
    <cellStyle name="20% - Accent4 11 17" xfId="13748" xr:uid="{D261136D-C1EF-4620-BEC6-7E6C451131ED}"/>
    <cellStyle name="20% - Accent4 11 17 2" xfId="13749" xr:uid="{27FA7626-7A77-4248-8A60-25736816CE50}"/>
    <cellStyle name="20% - Accent4 11 18" xfId="13750" xr:uid="{2B8DD38E-486C-4B38-92E2-BD7AFCFB0B8A}"/>
    <cellStyle name="20% - Accent4 11 18 2" xfId="13751" xr:uid="{52142064-ECAF-4F90-B5AF-2669951777CA}"/>
    <cellStyle name="20% - Accent4 11 19" xfId="13752" xr:uid="{3FADB62E-2138-4915-A5A9-D74A81A453DF}"/>
    <cellStyle name="20% - Accent4 11 2" xfId="257" xr:uid="{1B9B8C27-D074-4936-B85B-5C4C902841D5}"/>
    <cellStyle name="20% - Accent4 11 2 2" xfId="258" xr:uid="{423CF32E-FC8A-4FAA-9499-9E1BCC3D3400}"/>
    <cellStyle name="20% - Accent4 11 2 2 2" xfId="13753" xr:uid="{BABB3B2D-BA47-4137-B321-6F57BCDB9097}"/>
    <cellStyle name="20% - Accent4 11 2 2 2 2" xfId="13754" xr:uid="{61DF15AF-625C-42E9-9D88-5F95E4A4CA84}"/>
    <cellStyle name="20% - Accent4 11 2 2 3" xfId="13755" xr:uid="{F84F0C64-A7C0-46CA-9EB0-4F516DA8DD2A}"/>
    <cellStyle name="20% - Accent4 11 2 2 4" xfId="13756" xr:uid="{B116D174-966C-49D8-824D-90BB2576BE54}"/>
    <cellStyle name="20% - Accent4 11 2 3" xfId="13757" xr:uid="{9DAF286E-4B35-4F2B-ADD1-E41EF85F0810}"/>
    <cellStyle name="20% - Accent4 11 2 3 2" xfId="13758" xr:uid="{79B45D74-C9F9-4C15-A4FD-C62FFD0A76FF}"/>
    <cellStyle name="20% - Accent4 11 2 4" xfId="13759" xr:uid="{BF5F9CFA-84C2-418C-ACEB-1CD079CBAB47}"/>
    <cellStyle name="20% - Accent4 11 2 4 2" xfId="13760" xr:uid="{555FEBEC-B68A-46C4-B41C-FC225EC94BEE}"/>
    <cellStyle name="20% - Accent4 11 2 5" xfId="13761" xr:uid="{D43F6730-5B24-4F42-9CAB-0DD654D21354}"/>
    <cellStyle name="20% - Accent4 11 20" xfId="13762" xr:uid="{7502C319-860D-4A70-83D3-02783AAF0ECC}"/>
    <cellStyle name="20% - Accent4 11 21" xfId="13763" xr:uid="{070A720A-F944-4031-A7BE-C0F7287CBB26}"/>
    <cellStyle name="20% - Accent4 11 22" xfId="13764" xr:uid="{CD8F3042-74E0-49CA-8D06-209E83E0F822}"/>
    <cellStyle name="20% - Accent4 11 23" xfId="13765" xr:uid="{5690AB1A-72D0-449A-AF0C-F4CD5ABE5B69}"/>
    <cellStyle name="20% - Accent4 11 24" xfId="13766" xr:uid="{3B667D11-1D58-4AB9-8658-8D2ACDD9C758}"/>
    <cellStyle name="20% - Accent4 11 25" xfId="13767" xr:uid="{383B9DED-88D2-4CEC-816B-F72692CB65CC}"/>
    <cellStyle name="20% - Accent4 11 26" xfId="13768" xr:uid="{1858451A-B4D6-4035-B7E2-5D4BD9F15E63}"/>
    <cellStyle name="20% - Accent4 11 27" xfId="13769" xr:uid="{DAEC501C-2D0E-4528-8610-3FC61BEED325}"/>
    <cellStyle name="20% - Accent4 11 28" xfId="13770" xr:uid="{DF905EC6-5826-4721-B163-76003B87DB5E}"/>
    <cellStyle name="20% - Accent4 11 29" xfId="13771" xr:uid="{D0C66140-BC92-48DF-990E-B9090A3C8F9E}"/>
    <cellStyle name="20% - Accent4 11 3" xfId="259" xr:uid="{522C30D7-E651-4D24-AD1B-0B84FBCC7547}"/>
    <cellStyle name="20% - Accent4 11 3 2" xfId="13772" xr:uid="{EF5F3CC7-2009-41FF-A5B6-2CB351026654}"/>
    <cellStyle name="20% - Accent4 11 3 2 2" xfId="13773" xr:uid="{9C971985-B71B-4BB4-AB9A-8779484CA141}"/>
    <cellStyle name="20% - Accent4 11 3 2 2 2" xfId="13774" xr:uid="{02028CAE-8818-489C-A61B-DFE8EC1F3F0A}"/>
    <cellStyle name="20% - Accent4 11 3 2 3" xfId="13775" xr:uid="{CEC99B9C-1AF0-4DB3-BD94-3B3C22F5B6E6}"/>
    <cellStyle name="20% - Accent4 11 3 3" xfId="13776" xr:uid="{DF1EDDBB-7B17-4E3D-AA88-DD0D680BDCCD}"/>
    <cellStyle name="20% - Accent4 11 3 3 2" xfId="13777" xr:uid="{A2A80820-39C2-4339-9BB2-46689945BCAF}"/>
    <cellStyle name="20% - Accent4 11 3 4" xfId="13778" xr:uid="{99ED6C85-E19A-4180-ABCF-130EC66EEDDD}"/>
    <cellStyle name="20% - Accent4 11 3 4 2" xfId="13779" xr:uid="{11CEF2B2-2C48-4A9F-850C-399042F5FFFB}"/>
    <cellStyle name="20% - Accent4 11 3 5" xfId="13780" xr:uid="{E0460629-D09E-4898-9E3C-E7390FC148B8}"/>
    <cellStyle name="20% - Accent4 11 3 6" xfId="13781" xr:uid="{8870CB55-849B-4924-902C-4F8A759E0206}"/>
    <cellStyle name="20% - Accent4 11 4" xfId="13782" xr:uid="{F6864CF9-F5F5-4E1C-820F-C93522BAE25C}"/>
    <cellStyle name="20% - Accent4 11 4 2" xfId="13783" xr:uid="{3ED40123-196D-46A3-9B66-F9BFECA1898F}"/>
    <cellStyle name="20% - Accent4 11 4 2 2" xfId="13784" xr:uid="{45499CE5-A832-4601-975E-5DB14291C89D}"/>
    <cellStyle name="20% - Accent4 11 4 2 2 2" xfId="13785" xr:uid="{242A0F0E-F1BA-4C6F-A931-EB7605A052C5}"/>
    <cellStyle name="20% - Accent4 11 4 2 3" xfId="13786" xr:uid="{26EA1F38-D601-4F32-9DDC-BEF0CE44C0EB}"/>
    <cellStyle name="20% - Accent4 11 4 3" xfId="13787" xr:uid="{C4F7D421-D253-47A5-A584-DFE25D4ED250}"/>
    <cellStyle name="20% - Accent4 11 4 3 2" xfId="13788" xr:uid="{C3DE6EBF-EE5C-411B-BA6C-1218804470AC}"/>
    <cellStyle name="20% - Accent4 11 4 4" xfId="13789" xr:uid="{565F8567-D34D-464A-8639-A11B5CA56C9E}"/>
    <cellStyle name="20% - Accent4 11 4 4 2" xfId="13790" xr:uid="{FEDC4C2E-A5C7-4ECC-8012-E9CBE7277669}"/>
    <cellStyle name="20% - Accent4 11 4 5" xfId="13791" xr:uid="{EFB266BB-D8D4-48EB-8B5F-69D91860638D}"/>
    <cellStyle name="20% - Accent4 11 5" xfId="13792" xr:uid="{14F26368-1646-457B-8373-D50848AAB326}"/>
    <cellStyle name="20% - Accent4 11 5 2" xfId="13793" xr:uid="{2B737935-6598-454F-8E45-01972E188B0A}"/>
    <cellStyle name="20% - Accent4 11 5 2 2" xfId="13794" xr:uid="{12311ECD-BEA5-4010-A934-C6050CC1F680}"/>
    <cellStyle name="20% - Accent4 11 5 2 2 2" xfId="13795" xr:uid="{7BBA9705-61B4-4212-A1E2-2C49E84D99EF}"/>
    <cellStyle name="20% - Accent4 11 5 2 3" xfId="13796" xr:uid="{1A84EF78-74E5-4239-9738-ADE1C2A8B140}"/>
    <cellStyle name="20% - Accent4 11 5 3" xfId="13797" xr:uid="{C84F5DC2-EA12-40BE-AE50-2503B0E74BFF}"/>
    <cellStyle name="20% - Accent4 11 5 3 2" xfId="13798" xr:uid="{C09AF0B6-082C-4FE3-8597-CC1AA22B0D58}"/>
    <cellStyle name="20% - Accent4 11 5 4" xfId="13799" xr:uid="{97E79AC0-A5F5-4CCE-A52D-A26F7FDE088B}"/>
    <cellStyle name="20% - Accent4 11 5 4 2" xfId="13800" xr:uid="{EDFC702D-175A-4E98-AF4E-12AE93DF7768}"/>
    <cellStyle name="20% - Accent4 11 5 5" xfId="13801" xr:uid="{3C7739B1-E19F-4ED0-9CE5-50BEC1A6F092}"/>
    <cellStyle name="20% - Accent4 11 6" xfId="13802" xr:uid="{4FEE5E2A-BB41-42CA-84D6-1BC5CF833DFB}"/>
    <cellStyle name="20% - Accent4 11 6 2" xfId="13803" xr:uid="{C690D1B7-8513-4097-889E-C38BC4DB40C1}"/>
    <cellStyle name="20% - Accent4 11 6 2 2" xfId="13804" xr:uid="{DF9FCC87-6382-43A8-A4E3-DDB1C66431B1}"/>
    <cellStyle name="20% - Accent4 11 6 2 2 2" xfId="13805" xr:uid="{08857AAC-635C-4574-80BB-89707B1973D6}"/>
    <cellStyle name="20% - Accent4 11 6 2 3" xfId="13806" xr:uid="{992A1E37-41FC-46FD-8EB3-41D27672F2E1}"/>
    <cellStyle name="20% - Accent4 11 6 3" xfId="13807" xr:uid="{4A07D961-2ADD-4B47-8297-C6E46438E263}"/>
    <cellStyle name="20% - Accent4 11 6 3 2" xfId="13808" xr:uid="{65AB8537-D840-4131-9F7A-3ECC07836C51}"/>
    <cellStyle name="20% - Accent4 11 6 4" xfId="13809" xr:uid="{84543BBA-6866-4EA4-A715-09E88E6C2E22}"/>
    <cellStyle name="20% - Accent4 11 6 4 2" xfId="13810" xr:uid="{03784ABA-211B-44F1-A790-7710B9DFCF91}"/>
    <cellStyle name="20% - Accent4 11 6 5" xfId="13811" xr:uid="{3835E8EB-C5CC-46F8-90DC-7D6DE01BA0F3}"/>
    <cellStyle name="20% - Accent4 11 7" xfId="13812" xr:uid="{8B64B928-CB7C-42E9-8291-F67FC1E8937B}"/>
    <cellStyle name="20% - Accent4 11 7 2" xfId="13813" xr:uid="{A35C6534-A1A3-4F3B-97AB-0B95C565CDB0}"/>
    <cellStyle name="20% - Accent4 11 7 2 2" xfId="13814" xr:uid="{7B5682B7-1725-4AA5-8CC5-237F8C5CF6CD}"/>
    <cellStyle name="20% - Accent4 11 7 2 2 2" xfId="13815" xr:uid="{F304F93B-5787-4C76-943B-A46CE64D1E72}"/>
    <cellStyle name="20% - Accent4 11 7 2 3" xfId="13816" xr:uid="{90AD8EC0-6615-49BE-AD1B-F8ADD92E7564}"/>
    <cellStyle name="20% - Accent4 11 7 3" xfId="13817" xr:uid="{E12BB3E7-B5F1-4142-9003-67336DD8DAFC}"/>
    <cellStyle name="20% - Accent4 11 7 3 2" xfId="13818" xr:uid="{CE7D58F4-3FA1-4FCD-A7EB-A2780E77AE93}"/>
    <cellStyle name="20% - Accent4 11 7 4" xfId="13819" xr:uid="{7B796735-8FB4-4EEA-BF0F-45D7B027E5E2}"/>
    <cellStyle name="20% - Accent4 11 7 4 2" xfId="13820" xr:uid="{A0289E38-01BA-4AB4-84F0-E4B9359BDBA9}"/>
    <cellStyle name="20% - Accent4 11 7 5" xfId="13821" xr:uid="{A5229ABF-D577-48CE-BE5E-93DD6757E372}"/>
    <cellStyle name="20% - Accent4 11 8" xfId="13822" xr:uid="{BF0F34A7-0E8E-41C4-A912-96693775DD51}"/>
    <cellStyle name="20% - Accent4 11 8 2" xfId="13823" xr:uid="{87CF48DC-5329-407F-8970-42B3EBA11F76}"/>
    <cellStyle name="20% - Accent4 11 8 2 2" xfId="13824" xr:uid="{872D7DF2-6404-46C4-A2E9-C17BB5FEE8DF}"/>
    <cellStyle name="20% - Accent4 11 8 2 2 2" xfId="13825" xr:uid="{6B1B108A-3DCC-4AEF-B464-19576752CED4}"/>
    <cellStyle name="20% - Accent4 11 8 2 3" xfId="13826" xr:uid="{B0E5C134-8C34-4E42-87D5-F54D47A7A0B3}"/>
    <cellStyle name="20% - Accent4 11 8 3" xfId="13827" xr:uid="{C7BA8A0E-EF56-4475-9DB3-9D83EADCCB15}"/>
    <cellStyle name="20% - Accent4 11 8 3 2" xfId="13828" xr:uid="{0DEF5E23-4BF9-4745-B07B-967CB79E6802}"/>
    <cellStyle name="20% - Accent4 11 8 4" xfId="13829" xr:uid="{E8B60A25-9D3E-42CA-BF30-2CF5DC010184}"/>
    <cellStyle name="20% - Accent4 11 8 4 2" xfId="13830" xr:uid="{2F0B1838-8A63-42EA-BCD8-5D5430E0994C}"/>
    <cellStyle name="20% - Accent4 11 8 5" xfId="13831" xr:uid="{F6B2626C-516F-4693-9B7B-DAB1ECCEE193}"/>
    <cellStyle name="20% - Accent4 11 9" xfId="13832" xr:uid="{3771B68A-7CE2-420F-856C-D9BED00F5783}"/>
    <cellStyle name="20% - Accent4 11 9 2" xfId="13833" xr:uid="{25CD4A68-5B3B-49A9-A239-20760F3FD50F}"/>
    <cellStyle name="20% - Accent4 11 9 2 2" xfId="13834" xr:uid="{C1228A14-58D8-4BDA-869B-9D764F14511A}"/>
    <cellStyle name="20% - Accent4 11 9 2 2 2" xfId="13835" xr:uid="{CC33E008-2879-48E1-BA32-EC3AE940F3DD}"/>
    <cellStyle name="20% - Accent4 11 9 2 3" xfId="13836" xr:uid="{C1307D0B-0541-4B99-9676-44DA1448826B}"/>
    <cellStyle name="20% - Accent4 11 9 3" xfId="13837" xr:uid="{D3909530-3C07-47BF-A7A3-823E926315CE}"/>
    <cellStyle name="20% - Accent4 11 9 3 2" xfId="13838" xr:uid="{DDB93987-5E0E-4381-9252-E421F66A99D3}"/>
    <cellStyle name="20% - Accent4 11 9 4" xfId="13839" xr:uid="{5AF3A82B-1473-4989-8955-05CA506C31C1}"/>
    <cellStyle name="20% - Accent4 11 9 4 2" xfId="13840" xr:uid="{0C32E460-9BE3-4FA6-A601-61DFAF7A680A}"/>
    <cellStyle name="20% - Accent4 11 9 5" xfId="13841" xr:uid="{B8939446-7018-48C7-B6ED-87A97CE2CE94}"/>
    <cellStyle name="20% - Accent4 12" xfId="260" xr:uid="{618FCF15-4912-4A76-8362-DE69B7026993}"/>
    <cellStyle name="20% - Accent4 12 10" xfId="13842" xr:uid="{B5AF33AE-DC3C-4426-8BF5-125CFBB6550E}"/>
    <cellStyle name="20% - Accent4 12 10 2" xfId="13843" xr:uid="{EE64FC8D-054C-4A84-BE96-02FC373E661E}"/>
    <cellStyle name="20% - Accent4 12 10 2 2" xfId="13844" xr:uid="{C3386899-9FB2-446C-A306-6403AF08FF91}"/>
    <cellStyle name="20% - Accent4 12 10 2 2 2" xfId="13845" xr:uid="{24387109-9379-4EF4-8CB1-D5E903BA0CCC}"/>
    <cellStyle name="20% - Accent4 12 10 2 3" xfId="13846" xr:uid="{FE7467C2-7CDB-4FD8-B913-F63D7794BA23}"/>
    <cellStyle name="20% - Accent4 12 10 3" xfId="13847" xr:uid="{FF419EF0-3D0E-4D24-87A8-DFA9E982E8F3}"/>
    <cellStyle name="20% - Accent4 12 10 3 2" xfId="13848" xr:uid="{C791E2E3-F33D-42C1-B705-876108794561}"/>
    <cellStyle name="20% - Accent4 12 10 4" xfId="13849" xr:uid="{9958282B-EECB-4534-97AC-8629DFAA186B}"/>
    <cellStyle name="20% - Accent4 12 10 4 2" xfId="13850" xr:uid="{C50BF9B0-02D5-4A1F-92A5-2039B7E0F8A8}"/>
    <cellStyle name="20% - Accent4 12 10 5" xfId="13851" xr:uid="{FB0B176D-957B-4568-B730-7122C549C730}"/>
    <cellStyle name="20% - Accent4 12 11" xfId="13852" xr:uid="{37400C8D-AC0F-4EF2-B4BA-87DE302B575E}"/>
    <cellStyle name="20% - Accent4 12 11 2" xfId="13853" xr:uid="{3E47F27E-20BD-4A58-B4B0-E90D21A484FD}"/>
    <cellStyle name="20% - Accent4 12 11 2 2" xfId="13854" xr:uid="{13521420-15B1-44BB-BC67-96F2DA9E9BB0}"/>
    <cellStyle name="20% - Accent4 12 11 2 2 2" xfId="13855" xr:uid="{D5C34515-6047-4A67-9515-8D3970DE8F58}"/>
    <cellStyle name="20% - Accent4 12 11 2 3" xfId="13856" xr:uid="{AAB2AADC-91EC-496F-BE56-C380E9E02F14}"/>
    <cellStyle name="20% - Accent4 12 11 3" xfId="13857" xr:uid="{7A173316-3642-4513-8832-8B41542DF1C9}"/>
    <cellStyle name="20% - Accent4 12 11 3 2" xfId="13858" xr:uid="{B160CA70-8DF8-4CE1-B5C2-18262B7A9FEF}"/>
    <cellStyle name="20% - Accent4 12 11 4" xfId="13859" xr:uid="{ED026387-1201-4DC2-9F0D-4D03E665BF94}"/>
    <cellStyle name="20% - Accent4 12 11 4 2" xfId="13860" xr:uid="{25544351-C4A3-46B2-8CED-EC73C0FAA03A}"/>
    <cellStyle name="20% - Accent4 12 11 5" xfId="13861" xr:uid="{666B09E2-A404-4038-B322-8C46B91394D9}"/>
    <cellStyle name="20% - Accent4 12 12" xfId="13862" xr:uid="{6F33B6FD-4B7D-4A14-94AF-F285AE8AD275}"/>
    <cellStyle name="20% - Accent4 12 12 2" xfId="13863" xr:uid="{BC9D20D6-F1FA-4E35-AA66-A3D2F971D1C8}"/>
    <cellStyle name="20% - Accent4 12 12 2 2" xfId="13864" xr:uid="{F7437220-D6FD-4220-AF4E-4E88742CC02C}"/>
    <cellStyle name="20% - Accent4 12 12 2 2 2" xfId="13865" xr:uid="{4CD3082A-5C1F-4DE7-8BF5-51049FEE440B}"/>
    <cellStyle name="20% - Accent4 12 12 2 3" xfId="13866" xr:uid="{9BF90046-4B5F-4697-9D20-BA3AE0A544D9}"/>
    <cellStyle name="20% - Accent4 12 12 3" xfId="13867" xr:uid="{B8AFF04E-E978-4051-80D0-95F2987E1CF8}"/>
    <cellStyle name="20% - Accent4 12 12 3 2" xfId="13868" xr:uid="{5A8A1F1C-8E8A-4163-A327-AAD4BB115DB3}"/>
    <cellStyle name="20% - Accent4 12 12 4" xfId="13869" xr:uid="{C9031875-5923-4F6D-BFAE-89E9F4F69533}"/>
    <cellStyle name="20% - Accent4 12 12 4 2" xfId="13870" xr:uid="{D6DB9E04-4FDD-43E6-8AB9-84D14142B89D}"/>
    <cellStyle name="20% - Accent4 12 12 5" xfId="13871" xr:uid="{F5E5F3D0-4995-48CA-BA9E-E63B72325126}"/>
    <cellStyle name="20% - Accent4 12 13" xfId="13872" xr:uid="{70C6D435-3AE0-4440-95F1-42DDCE1269E9}"/>
    <cellStyle name="20% - Accent4 12 13 2" xfId="13873" xr:uid="{33C1BCC7-3926-4494-BFC2-ED606E355803}"/>
    <cellStyle name="20% - Accent4 12 13 2 2" xfId="13874" xr:uid="{9854E243-C13A-4620-BD07-504E88EB440F}"/>
    <cellStyle name="20% - Accent4 12 13 2 2 2" xfId="13875" xr:uid="{51FF83E3-3359-411E-B77A-54B2C57C5035}"/>
    <cellStyle name="20% - Accent4 12 13 2 3" xfId="13876" xr:uid="{908FD982-D4F8-486C-8C93-D88D7A692843}"/>
    <cellStyle name="20% - Accent4 12 13 3" xfId="13877" xr:uid="{5B4FB238-7E27-4FD4-8996-BEF058247773}"/>
    <cellStyle name="20% - Accent4 12 13 3 2" xfId="13878" xr:uid="{C382E7C2-72DA-46DA-937E-7DE88EAD5D1F}"/>
    <cellStyle name="20% - Accent4 12 13 4" xfId="13879" xr:uid="{7722B25F-7E84-403F-9C52-6B8DE749A685}"/>
    <cellStyle name="20% - Accent4 12 13 4 2" xfId="13880" xr:uid="{92C5BC2B-DCA1-4080-ACC3-0F993093242C}"/>
    <cellStyle name="20% - Accent4 12 13 5" xfId="13881" xr:uid="{54372075-4EDD-4EB8-82A9-B9B912F9D9B5}"/>
    <cellStyle name="20% - Accent4 12 14" xfId="13882" xr:uid="{3B0F773A-6BED-4FAF-BCB2-454981338D65}"/>
    <cellStyle name="20% - Accent4 12 14 2" xfId="13883" xr:uid="{A5F10D9E-4CC0-4BB4-8663-500786C36BAC}"/>
    <cellStyle name="20% - Accent4 12 14 2 2" xfId="13884" xr:uid="{E01A8498-1E51-4BDF-8774-8A350A25DDD1}"/>
    <cellStyle name="20% - Accent4 12 14 2 2 2" xfId="13885" xr:uid="{57E381AF-6B7E-4CF5-ACE5-9ED0FE6A4D9A}"/>
    <cellStyle name="20% - Accent4 12 14 2 3" xfId="13886" xr:uid="{6FBAD1D9-009B-4AF5-9E11-E3676B512B96}"/>
    <cellStyle name="20% - Accent4 12 14 3" xfId="13887" xr:uid="{8289E370-8C5F-4440-9236-615E5AB1480F}"/>
    <cellStyle name="20% - Accent4 12 14 3 2" xfId="13888" xr:uid="{EC598093-9C27-4EAD-909D-D7546E405420}"/>
    <cellStyle name="20% - Accent4 12 14 4" xfId="13889" xr:uid="{76B052A8-A4A1-459D-8C25-5F82DD75CC8C}"/>
    <cellStyle name="20% - Accent4 12 14 4 2" xfId="13890" xr:uid="{90D8AD81-2C77-43BE-9A22-EF08CFE68DFB}"/>
    <cellStyle name="20% - Accent4 12 14 5" xfId="13891" xr:uid="{0ACEDA72-7302-4238-83F6-C869470BD3E8}"/>
    <cellStyle name="20% - Accent4 12 15" xfId="13892" xr:uid="{1B5AFCE5-5C2F-473F-B739-ACB453700B76}"/>
    <cellStyle name="20% - Accent4 12 15 2" xfId="13893" xr:uid="{45BAADCE-2DE3-4E5B-8EBC-EED5267CDAC0}"/>
    <cellStyle name="20% - Accent4 12 15 2 2" xfId="13894" xr:uid="{D389B5C6-B14C-472F-8D4D-8C94CB11F37A}"/>
    <cellStyle name="20% - Accent4 12 15 2 2 2" xfId="13895" xr:uid="{E18E16EB-2004-4CF9-90CA-41900957B07C}"/>
    <cellStyle name="20% - Accent4 12 15 2 3" xfId="13896" xr:uid="{F3A70044-9ED4-4094-8DBA-8636C1BD9F07}"/>
    <cellStyle name="20% - Accent4 12 15 3" xfId="13897" xr:uid="{A3395578-AEAC-4E9B-A90E-948460CD2547}"/>
    <cellStyle name="20% - Accent4 12 15 3 2" xfId="13898" xr:uid="{2588E7F2-644C-4151-A8D0-BCD576479FD1}"/>
    <cellStyle name="20% - Accent4 12 15 4" xfId="13899" xr:uid="{CACCE569-9F96-44FD-AB17-AA06DD25A5D5}"/>
    <cellStyle name="20% - Accent4 12 15 4 2" xfId="13900" xr:uid="{2A1DC941-D80A-492E-9446-5738D8B6300E}"/>
    <cellStyle name="20% - Accent4 12 15 5" xfId="13901" xr:uid="{AF1ACACB-D0DD-4BC1-87A9-86B465B34D97}"/>
    <cellStyle name="20% - Accent4 12 16" xfId="13902" xr:uid="{C39E3A06-D412-42BF-86A7-6991920F1DBC}"/>
    <cellStyle name="20% - Accent4 12 16 2" xfId="13903" xr:uid="{5747480F-499A-48E6-87C0-8C9596283694}"/>
    <cellStyle name="20% - Accent4 12 16 2 2" xfId="13904" xr:uid="{EE8DF813-47D0-4F79-9C33-D33C7868B5F2}"/>
    <cellStyle name="20% - Accent4 12 16 3" xfId="13905" xr:uid="{CB95C477-5394-41E7-8261-FC9F0A85483F}"/>
    <cellStyle name="20% - Accent4 12 17" xfId="13906" xr:uid="{8890F6AE-021B-4837-8DB2-EE488DB6F4D6}"/>
    <cellStyle name="20% - Accent4 12 17 2" xfId="13907" xr:uid="{144045E5-3682-49C6-8F29-D0D32B40F59E}"/>
    <cellStyle name="20% - Accent4 12 18" xfId="13908" xr:uid="{91BC5544-0ECC-4C8C-8BB8-15760B237BCD}"/>
    <cellStyle name="20% - Accent4 12 18 2" xfId="13909" xr:uid="{A6FA0B06-1F18-4B07-B91F-8B7B5591A02F}"/>
    <cellStyle name="20% - Accent4 12 19" xfId="13910" xr:uid="{5DDA0A1B-DED0-43EF-BF82-DEA756020CD0}"/>
    <cellStyle name="20% - Accent4 12 2" xfId="261" xr:uid="{21DE4FE0-2A46-4558-924A-B218499571AA}"/>
    <cellStyle name="20% - Accent4 12 2 2" xfId="262" xr:uid="{176573AB-0112-4073-B878-0E4695EB7C62}"/>
    <cellStyle name="20% - Accent4 12 2 2 2" xfId="13911" xr:uid="{685E8696-35B1-4C06-AAB9-EE8ABA648538}"/>
    <cellStyle name="20% - Accent4 12 2 2 2 2" xfId="13912" xr:uid="{4076CDBC-5610-467D-B810-2EB8E4A63042}"/>
    <cellStyle name="20% - Accent4 12 2 2 3" xfId="13913" xr:uid="{85FB324F-B9FD-4C5F-8ADE-77CFA48A8FFE}"/>
    <cellStyle name="20% - Accent4 12 2 2 4" xfId="13914" xr:uid="{4A94E46B-E6F3-4DF1-8459-79C36484B66D}"/>
    <cellStyle name="20% - Accent4 12 2 3" xfId="13915" xr:uid="{09403094-795D-4A9A-BFDB-2EC1CF372A26}"/>
    <cellStyle name="20% - Accent4 12 2 3 2" xfId="13916" xr:uid="{7B57F17D-0CF4-4BF0-8BBE-335A906E8B77}"/>
    <cellStyle name="20% - Accent4 12 2 4" xfId="13917" xr:uid="{089D17BC-DB02-4F2C-A373-E7EB211E7956}"/>
    <cellStyle name="20% - Accent4 12 2 4 2" xfId="13918" xr:uid="{D5CFFF9E-3021-4CC6-A2E3-5781FC456AF9}"/>
    <cellStyle name="20% - Accent4 12 2 5" xfId="13919" xr:uid="{8F97205C-7616-416F-805F-ED75C0F53CE5}"/>
    <cellStyle name="20% - Accent4 12 20" xfId="13920" xr:uid="{ADBAB294-0244-43FC-AFA3-BFA0A35F1C10}"/>
    <cellStyle name="20% - Accent4 12 21" xfId="13921" xr:uid="{9CBB9662-BB32-4346-87AC-0AE4EF823291}"/>
    <cellStyle name="20% - Accent4 12 22" xfId="13922" xr:uid="{E7530640-2D60-4A10-B5F6-21FF471A12B8}"/>
    <cellStyle name="20% - Accent4 12 23" xfId="13923" xr:uid="{335B6C3F-4C4F-4B9D-A2D7-9E4CC348322F}"/>
    <cellStyle name="20% - Accent4 12 24" xfId="13924" xr:uid="{E6BD6389-C686-45D2-92A8-DCDE8EE42AA9}"/>
    <cellStyle name="20% - Accent4 12 25" xfId="13925" xr:uid="{5E14A32E-AB6F-48D1-8254-5AED9635912F}"/>
    <cellStyle name="20% - Accent4 12 26" xfId="13926" xr:uid="{4CAE5CC6-DF82-42E3-927F-243ED13BCD4D}"/>
    <cellStyle name="20% - Accent4 12 27" xfId="13927" xr:uid="{A4217F24-6767-4AFF-AF55-2913777044AF}"/>
    <cellStyle name="20% - Accent4 12 28" xfId="13928" xr:uid="{48C69063-4554-41D9-B8C8-541207462A1A}"/>
    <cellStyle name="20% - Accent4 12 29" xfId="13929" xr:uid="{8E8C3D1D-5CD8-4504-853E-B71F87D7908A}"/>
    <cellStyle name="20% - Accent4 12 3" xfId="263" xr:uid="{0917B5B0-536D-4999-A5EA-2B6DA489B288}"/>
    <cellStyle name="20% - Accent4 12 3 2" xfId="13930" xr:uid="{EDBF17CA-E5E1-426E-98F9-DC05043F6AE2}"/>
    <cellStyle name="20% - Accent4 12 3 2 2" xfId="13931" xr:uid="{9F101C53-0C75-438D-B772-FDC9A3F40097}"/>
    <cellStyle name="20% - Accent4 12 3 2 2 2" xfId="13932" xr:uid="{DE6AED04-F8A4-4530-97FF-DAE18A24AA86}"/>
    <cellStyle name="20% - Accent4 12 3 2 3" xfId="13933" xr:uid="{3E7AFAB8-7947-4410-B540-6524F9093B2B}"/>
    <cellStyle name="20% - Accent4 12 3 3" xfId="13934" xr:uid="{AF4974FF-26C2-48DD-9BCD-AAFD1CF7A32D}"/>
    <cellStyle name="20% - Accent4 12 3 3 2" xfId="13935" xr:uid="{99F05125-9B6B-491F-9553-3FA6FAF7BF25}"/>
    <cellStyle name="20% - Accent4 12 3 4" xfId="13936" xr:uid="{FE9CB0F9-FACE-417C-B065-1972FED7D132}"/>
    <cellStyle name="20% - Accent4 12 3 4 2" xfId="13937" xr:uid="{9EED9D9F-95A2-4752-8FB5-CB077CAE2627}"/>
    <cellStyle name="20% - Accent4 12 3 5" xfId="13938" xr:uid="{E49883E0-A18C-4B21-864B-71E95478738F}"/>
    <cellStyle name="20% - Accent4 12 3 6" xfId="13939" xr:uid="{8B4AD09B-7E8C-42E2-A8F7-313C11BBA110}"/>
    <cellStyle name="20% - Accent4 12 4" xfId="13940" xr:uid="{B6E7DBDD-C584-43DE-9CF5-B1787AA058B9}"/>
    <cellStyle name="20% - Accent4 12 4 2" xfId="13941" xr:uid="{0B48A5F8-8CF7-4847-8898-04604CA68CD1}"/>
    <cellStyle name="20% - Accent4 12 4 2 2" xfId="13942" xr:uid="{B83429FB-518A-4F6C-986E-E4FA9D8E2AF9}"/>
    <cellStyle name="20% - Accent4 12 4 2 2 2" xfId="13943" xr:uid="{47E9C31A-F3DC-4A18-B3C1-2AFEEB78C5A6}"/>
    <cellStyle name="20% - Accent4 12 4 2 3" xfId="13944" xr:uid="{8F7A942E-070F-4B82-9D98-1A3A472111D4}"/>
    <cellStyle name="20% - Accent4 12 4 3" xfId="13945" xr:uid="{7DD60C63-46ED-4EBB-8F21-4ED9C0E3001D}"/>
    <cellStyle name="20% - Accent4 12 4 3 2" xfId="13946" xr:uid="{438ADA20-D671-4A9E-9AFE-D38F547ACC2D}"/>
    <cellStyle name="20% - Accent4 12 4 4" xfId="13947" xr:uid="{FB89FF4B-B22F-447B-BCB9-59DBFD464143}"/>
    <cellStyle name="20% - Accent4 12 4 4 2" xfId="13948" xr:uid="{4316F2E6-FFEA-4215-81B6-377F82524B31}"/>
    <cellStyle name="20% - Accent4 12 4 5" xfId="13949" xr:uid="{992C02E6-82EA-48FF-B17F-3AB7645D1EB9}"/>
    <cellStyle name="20% - Accent4 12 5" xfId="13950" xr:uid="{5149337D-748B-4726-AF48-3F92A404DCB1}"/>
    <cellStyle name="20% - Accent4 12 5 2" xfId="13951" xr:uid="{969BAAB2-A33C-4A21-BC83-CD096E1D4CEF}"/>
    <cellStyle name="20% - Accent4 12 5 2 2" xfId="13952" xr:uid="{3FF2E0C8-64CF-4F2E-AB22-25AADDFF2C0A}"/>
    <cellStyle name="20% - Accent4 12 5 2 2 2" xfId="13953" xr:uid="{8220274F-7BB8-48DC-B899-7D3A758A2DC9}"/>
    <cellStyle name="20% - Accent4 12 5 2 3" xfId="13954" xr:uid="{3931A51A-C995-4C80-B831-696317961D27}"/>
    <cellStyle name="20% - Accent4 12 5 3" xfId="13955" xr:uid="{EB1C9E41-8961-4ACD-826E-13F90EC79631}"/>
    <cellStyle name="20% - Accent4 12 5 3 2" xfId="13956" xr:uid="{981ADD09-955D-42DC-9A0E-E6303BE90BA4}"/>
    <cellStyle name="20% - Accent4 12 5 4" xfId="13957" xr:uid="{F0BC697A-9901-452B-B035-0EADDF8C51F2}"/>
    <cellStyle name="20% - Accent4 12 5 4 2" xfId="13958" xr:uid="{E0057426-2760-4829-B4C8-5034044C3925}"/>
    <cellStyle name="20% - Accent4 12 5 5" xfId="13959" xr:uid="{9FCE1B73-BA98-4E28-BCB6-CAF2F7700AC3}"/>
    <cellStyle name="20% - Accent4 12 6" xfId="13960" xr:uid="{15E08371-5951-4022-AB37-89F079DA90B1}"/>
    <cellStyle name="20% - Accent4 12 6 2" xfId="13961" xr:uid="{E86337DF-FFB0-44C1-8BDD-D277704250E3}"/>
    <cellStyle name="20% - Accent4 12 6 2 2" xfId="13962" xr:uid="{42E0AB99-D633-46BE-A8A7-7D9ACEC2986B}"/>
    <cellStyle name="20% - Accent4 12 6 2 2 2" xfId="13963" xr:uid="{0074014D-7270-4BA3-BB9F-7D7E2026D009}"/>
    <cellStyle name="20% - Accent4 12 6 2 3" xfId="13964" xr:uid="{7E40FFBD-E2FB-472B-8855-9A0900C1E06C}"/>
    <cellStyle name="20% - Accent4 12 6 3" xfId="13965" xr:uid="{1DBB48EB-93CC-4018-A830-75C959F555F9}"/>
    <cellStyle name="20% - Accent4 12 6 3 2" xfId="13966" xr:uid="{95244608-0D80-4405-AF3B-BDB9CE205A14}"/>
    <cellStyle name="20% - Accent4 12 6 4" xfId="13967" xr:uid="{2A8009A7-12E2-40CC-AFE1-CCB83B32E8AA}"/>
    <cellStyle name="20% - Accent4 12 6 4 2" xfId="13968" xr:uid="{8A33B91C-0290-42CA-B607-DCC239B40807}"/>
    <cellStyle name="20% - Accent4 12 6 5" xfId="13969" xr:uid="{39237586-614E-4D6C-80E8-862AF739F17D}"/>
    <cellStyle name="20% - Accent4 12 7" xfId="13970" xr:uid="{ACE90102-5481-4C27-94B6-B80EEDD8897F}"/>
    <cellStyle name="20% - Accent4 12 7 2" xfId="13971" xr:uid="{23D90F80-3F4B-4075-AD06-6C6B81E51BEB}"/>
    <cellStyle name="20% - Accent4 12 7 2 2" xfId="13972" xr:uid="{FF626618-BAED-4855-99D5-1218EA5266E9}"/>
    <cellStyle name="20% - Accent4 12 7 2 2 2" xfId="13973" xr:uid="{48B892E9-81D5-4BFA-9080-E8CD06F51BC4}"/>
    <cellStyle name="20% - Accent4 12 7 2 3" xfId="13974" xr:uid="{FD1385D6-FB5B-46D3-BC76-5621F5AF042D}"/>
    <cellStyle name="20% - Accent4 12 7 3" xfId="13975" xr:uid="{CFA31DD7-154D-4579-AD5E-88364002EF6A}"/>
    <cellStyle name="20% - Accent4 12 7 3 2" xfId="13976" xr:uid="{3A7F401B-FE5B-4511-B714-E79F14FEA102}"/>
    <cellStyle name="20% - Accent4 12 7 4" xfId="13977" xr:uid="{96D3B73D-F6CC-4BFD-890D-0CE0D58C82FF}"/>
    <cellStyle name="20% - Accent4 12 7 4 2" xfId="13978" xr:uid="{0C5306C4-5023-4C16-BE76-EB741475134D}"/>
    <cellStyle name="20% - Accent4 12 7 5" xfId="13979" xr:uid="{4250BBFB-7027-41EA-B97F-167B4C361D80}"/>
    <cellStyle name="20% - Accent4 12 8" xfId="13980" xr:uid="{945A11AA-C4B4-4E1D-AB9A-BE962175B226}"/>
    <cellStyle name="20% - Accent4 12 8 2" xfId="13981" xr:uid="{573D787A-122E-412D-BBA6-9B2AFBDE2A9E}"/>
    <cellStyle name="20% - Accent4 12 8 2 2" xfId="13982" xr:uid="{832C5E55-C394-4E7C-8D22-4A92BD66EEFD}"/>
    <cellStyle name="20% - Accent4 12 8 2 2 2" xfId="13983" xr:uid="{1FA17490-0C9A-4993-BA03-B994C13F0C10}"/>
    <cellStyle name="20% - Accent4 12 8 2 3" xfId="13984" xr:uid="{F1644E11-6E81-49AA-91F4-BAA0E93B5DED}"/>
    <cellStyle name="20% - Accent4 12 8 3" xfId="13985" xr:uid="{894094A2-2F05-44B8-9094-903E4C24C07A}"/>
    <cellStyle name="20% - Accent4 12 8 3 2" xfId="13986" xr:uid="{353413BF-7353-4FF2-8AA8-F38733B68C33}"/>
    <cellStyle name="20% - Accent4 12 8 4" xfId="13987" xr:uid="{9CC2F417-3C82-4583-AB1B-B4CAF97106FC}"/>
    <cellStyle name="20% - Accent4 12 8 4 2" xfId="13988" xr:uid="{9F1D270B-3205-49CA-A7FF-38D53B6FB234}"/>
    <cellStyle name="20% - Accent4 12 8 5" xfId="13989" xr:uid="{AE33BB3A-6693-48C1-8C6F-9B3A0C6D248B}"/>
    <cellStyle name="20% - Accent4 12 9" xfId="13990" xr:uid="{682A1848-BEEB-4BFD-9958-6AC6B8B33DEF}"/>
    <cellStyle name="20% - Accent4 12 9 2" xfId="13991" xr:uid="{615B1961-15F4-4B85-868B-C68174C379BC}"/>
    <cellStyle name="20% - Accent4 12 9 2 2" xfId="13992" xr:uid="{692E02A2-4F26-4EB2-B90C-69B96BE5365E}"/>
    <cellStyle name="20% - Accent4 12 9 2 2 2" xfId="13993" xr:uid="{D5C14CE2-557F-40E7-9DB7-F32A84197EFE}"/>
    <cellStyle name="20% - Accent4 12 9 2 3" xfId="13994" xr:uid="{2115AA61-F1FD-4C06-9C76-710ED511FA77}"/>
    <cellStyle name="20% - Accent4 12 9 3" xfId="13995" xr:uid="{CC90B1A2-4BEB-4135-A064-02F54BFE3F4B}"/>
    <cellStyle name="20% - Accent4 12 9 3 2" xfId="13996" xr:uid="{0BEB2F56-6E69-472D-81A5-07CC39F6DD30}"/>
    <cellStyle name="20% - Accent4 12 9 4" xfId="13997" xr:uid="{D2883D09-9C49-4F5F-AC12-88C98A8E38C7}"/>
    <cellStyle name="20% - Accent4 12 9 4 2" xfId="13998" xr:uid="{52464C6E-5557-4826-AB77-F6F5D6147D76}"/>
    <cellStyle name="20% - Accent4 12 9 5" xfId="13999" xr:uid="{E6D5B6A2-D939-4AA5-9A9C-7B14ADC50486}"/>
    <cellStyle name="20% - Accent4 13" xfId="264" xr:uid="{2A73108D-7762-46B0-87F1-82F75FCA66AA}"/>
    <cellStyle name="20% - Accent4 13 10" xfId="14000" xr:uid="{D746B168-D21F-49E7-B9B0-6BBA1AAC1C21}"/>
    <cellStyle name="20% - Accent4 13 10 2" xfId="14001" xr:uid="{C6981B9D-C360-4C3B-B21B-5DC5A5862DE3}"/>
    <cellStyle name="20% - Accent4 13 10 2 2" xfId="14002" xr:uid="{00DFC557-474D-48A3-B45F-BADC14BE60F4}"/>
    <cellStyle name="20% - Accent4 13 10 2 2 2" xfId="14003" xr:uid="{DAC1DFE0-CE9E-4A03-912A-BEA457742173}"/>
    <cellStyle name="20% - Accent4 13 10 2 3" xfId="14004" xr:uid="{8AD7C9D7-4D11-49CB-B9C2-6B8853ACEC07}"/>
    <cellStyle name="20% - Accent4 13 10 3" xfId="14005" xr:uid="{F22C2F76-680F-41F6-82A5-73919C46D59D}"/>
    <cellStyle name="20% - Accent4 13 10 3 2" xfId="14006" xr:uid="{4BCFB415-F46F-4D0B-AF17-97B0664BB22F}"/>
    <cellStyle name="20% - Accent4 13 10 4" xfId="14007" xr:uid="{2D1A40DF-C683-4C5A-BCBD-1A475E3DBDE8}"/>
    <cellStyle name="20% - Accent4 13 10 4 2" xfId="14008" xr:uid="{07564C2F-0203-4B28-8477-CC37967FA988}"/>
    <cellStyle name="20% - Accent4 13 10 5" xfId="14009" xr:uid="{99DCBF82-02F7-45DB-8BA5-56AC34517F96}"/>
    <cellStyle name="20% - Accent4 13 11" xfId="14010" xr:uid="{8B258CC5-A35C-4C19-B940-D589457B1098}"/>
    <cellStyle name="20% - Accent4 13 11 2" xfId="14011" xr:uid="{63A75DBF-A54B-47B9-9FB0-0C9E833AC69F}"/>
    <cellStyle name="20% - Accent4 13 11 2 2" xfId="14012" xr:uid="{B9886260-E59D-4FFC-B15E-4594BAFA4D26}"/>
    <cellStyle name="20% - Accent4 13 11 2 2 2" xfId="14013" xr:uid="{CD332C2D-1DC8-4A46-BBAC-634838AA7A55}"/>
    <cellStyle name="20% - Accent4 13 11 2 3" xfId="14014" xr:uid="{A3FF8855-D318-456A-A5FA-53A03A337683}"/>
    <cellStyle name="20% - Accent4 13 11 3" xfId="14015" xr:uid="{6ED22A71-3AE7-41F9-A636-BA2DBD649D43}"/>
    <cellStyle name="20% - Accent4 13 11 3 2" xfId="14016" xr:uid="{F10BBF60-035A-403E-BB10-429DDBB52531}"/>
    <cellStyle name="20% - Accent4 13 11 4" xfId="14017" xr:uid="{5F720E54-4676-4640-A010-76B87255B3BC}"/>
    <cellStyle name="20% - Accent4 13 11 4 2" xfId="14018" xr:uid="{ED0E91E1-CA68-40F7-AD7C-1532B541351F}"/>
    <cellStyle name="20% - Accent4 13 11 5" xfId="14019" xr:uid="{E6F7C317-AEEF-4ADF-A45B-13A6C282E0BD}"/>
    <cellStyle name="20% - Accent4 13 12" xfId="14020" xr:uid="{6D141CDB-8DA6-4501-9B0A-0AF3B5B55AF0}"/>
    <cellStyle name="20% - Accent4 13 12 2" xfId="14021" xr:uid="{103A457B-E211-43AC-8B9B-F483478C0DD9}"/>
    <cellStyle name="20% - Accent4 13 12 2 2" xfId="14022" xr:uid="{674F827B-A379-4EC2-AD7E-0CA4FDDFA57A}"/>
    <cellStyle name="20% - Accent4 13 12 2 2 2" xfId="14023" xr:uid="{CF728C19-081D-43D5-B502-2B04740037A2}"/>
    <cellStyle name="20% - Accent4 13 12 2 3" xfId="14024" xr:uid="{14328F83-4035-48C4-91A6-34192C8A4A37}"/>
    <cellStyle name="20% - Accent4 13 12 3" xfId="14025" xr:uid="{9B575CDB-A41C-43BF-9CD1-62A26EED9A8A}"/>
    <cellStyle name="20% - Accent4 13 12 3 2" xfId="14026" xr:uid="{DBCB6693-F1C3-469C-8335-E79E6748E7D8}"/>
    <cellStyle name="20% - Accent4 13 12 4" xfId="14027" xr:uid="{CBEB4562-F560-4FA8-84AD-6DECF5759FAE}"/>
    <cellStyle name="20% - Accent4 13 12 4 2" xfId="14028" xr:uid="{4FAA965E-3981-4C19-A0FC-E22657BF89E8}"/>
    <cellStyle name="20% - Accent4 13 12 5" xfId="14029" xr:uid="{A447E733-F885-44AA-A329-20D73FC711C5}"/>
    <cellStyle name="20% - Accent4 13 13" xfId="14030" xr:uid="{AD469665-25D5-4FB6-94C8-E988DE7C5388}"/>
    <cellStyle name="20% - Accent4 13 13 2" xfId="14031" xr:uid="{58818856-F7E6-433F-9BC7-F08154EA6ACE}"/>
    <cellStyle name="20% - Accent4 13 13 2 2" xfId="14032" xr:uid="{76E00BCE-95D9-4BD9-8589-B3FCE3E9FC02}"/>
    <cellStyle name="20% - Accent4 13 13 2 2 2" xfId="14033" xr:uid="{46822F59-7422-42D7-9B8F-A6B4D2E9FC02}"/>
    <cellStyle name="20% - Accent4 13 13 2 3" xfId="14034" xr:uid="{C043CF05-C737-42E0-8D7E-D001198489B6}"/>
    <cellStyle name="20% - Accent4 13 13 3" xfId="14035" xr:uid="{15C30158-8006-42A5-B4CA-A286E2283EE0}"/>
    <cellStyle name="20% - Accent4 13 13 3 2" xfId="14036" xr:uid="{9A6EB0C2-A01B-422C-89F8-243BE389ABDF}"/>
    <cellStyle name="20% - Accent4 13 13 4" xfId="14037" xr:uid="{0B95784E-12D7-4AE4-87CA-7B00D14A60BF}"/>
    <cellStyle name="20% - Accent4 13 13 4 2" xfId="14038" xr:uid="{2D8983A7-3288-4FA9-AE3D-9475811F0E59}"/>
    <cellStyle name="20% - Accent4 13 13 5" xfId="14039" xr:uid="{8B6899D6-4D9B-4B8D-A0F7-4530A04DEB35}"/>
    <cellStyle name="20% - Accent4 13 14" xfId="14040" xr:uid="{5F1A6334-EE15-41C4-A7BC-83599E36BE6F}"/>
    <cellStyle name="20% - Accent4 13 14 2" xfId="14041" xr:uid="{A72E1C04-848E-45E2-BF84-E0B1C23194C8}"/>
    <cellStyle name="20% - Accent4 13 14 2 2" xfId="14042" xr:uid="{3672710E-B1CC-4EF1-8FC5-805C39148EB6}"/>
    <cellStyle name="20% - Accent4 13 14 2 2 2" xfId="14043" xr:uid="{1D72192E-ED0A-4EEB-A171-7AAA1D7F862D}"/>
    <cellStyle name="20% - Accent4 13 14 2 3" xfId="14044" xr:uid="{D3A674B0-DB8D-4A11-AD1A-5C413275D336}"/>
    <cellStyle name="20% - Accent4 13 14 3" xfId="14045" xr:uid="{2BB2F53D-4833-4629-95F4-AD7636C02212}"/>
    <cellStyle name="20% - Accent4 13 14 3 2" xfId="14046" xr:uid="{F911BD70-99D6-414C-B70A-92D8D95BC40F}"/>
    <cellStyle name="20% - Accent4 13 14 4" xfId="14047" xr:uid="{8E58627E-84C8-4B2E-B941-85A70B049CEE}"/>
    <cellStyle name="20% - Accent4 13 14 4 2" xfId="14048" xr:uid="{FC86DF61-10B5-4213-93F9-C0272033DD1F}"/>
    <cellStyle name="20% - Accent4 13 14 5" xfId="14049" xr:uid="{EC56793A-B211-4D27-8A29-B4373879DC44}"/>
    <cellStyle name="20% - Accent4 13 15" xfId="14050" xr:uid="{205B536C-B549-4ED7-8DE7-E7BE5AAE3FBE}"/>
    <cellStyle name="20% - Accent4 13 15 2" xfId="14051" xr:uid="{EF914BB7-A1EE-44B8-9F33-A1FBBAFC7DAB}"/>
    <cellStyle name="20% - Accent4 13 15 2 2" xfId="14052" xr:uid="{BA32181D-1FDE-4FCA-BE9C-3FDAA1D4B10E}"/>
    <cellStyle name="20% - Accent4 13 15 2 2 2" xfId="14053" xr:uid="{EF615405-1A4B-4ABC-BEDF-D2479F6CC802}"/>
    <cellStyle name="20% - Accent4 13 15 2 3" xfId="14054" xr:uid="{FD6FFD22-0DD1-4305-BF66-9EB651D8C817}"/>
    <cellStyle name="20% - Accent4 13 15 3" xfId="14055" xr:uid="{66F8FF3C-DA59-4716-81E1-E2B877A1A343}"/>
    <cellStyle name="20% - Accent4 13 15 3 2" xfId="14056" xr:uid="{889CEE1C-9A1F-4A2E-8D65-9B4147A3D7C7}"/>
    <cellStyle name="20% - Accent4 13 15 4" xfId="14057" xr:uid="{8B8F70AF-A96A-49A7-9298-8A8CB780F9BE}"/>
    <cellStyle name="20% - Accent4 13 15 4 2" xfId="14058" xr:uid="{D83076A3-2A46-4B7A-91AE-857D4F456C16}"/>
    <cellStyle name="20% - Accent4 13 15 5" xfId="14059" xr:uid="{B38F499D-5ED4-41D0-A80B-EA3DD82D3F2E}"/>
    <cellStyle name="20% - Accent4 13 16" xfId="14060" xr:uid="{78150CD4-B828-49F9-8405-5B2BD9AB3ABA}"/>
    <cellStyle name="20% - Accent4 13 16 2" xfId="14061" xr:uid="{064A931D-7685-4A6D-94E0-A318C388F800}"/>
    <cellStyle name="20% - Accent4 13 16 2 2" xfId="14062" xr:uid="{D28B1F34-4411-44EA-93FB-389F09B8B9E8}"/>
    <cellStyle name="20% - Accent4 13 16 3" xfId="14063" xr:uid="{B6C34996-AE07-4A96-91F1-342860735984}"/>
    <cellStyle name="20% - Accent4 13 17" xfId="14064" xr:uid="{F32B9E41-2B5D-475B-A5ED-CDA859B5074A}"/>
    <cellStyle name="20% - Accent4 13 17 2" xfId="14065" xr:uid="{AA745D36-37F4-4ABF-9007-5C221E4B3B83}"/>
    <cellStyle name="20% - Accent4 13 18" xfId="14066" xr:uid="{E919D586-55EF-4B1B-991D-E818FCD9D955}"/>
    <cellStyle name="20% - Accent4 13 18 2" xfId="14067" xr:uid="{52047C9C-1EEE-4E5C-B640-369C85EAEAB4}"/>
    <cellStyle name="20% - Accent4 13 19" xfId="14068" xr:uid="{80FB4A74-C180-43C0-88B1-D82408090B2A}"/>
    <cellStyle name="20% - Accent4 13 2" xfId="265" xr:uid="{170465C6-35B5-486A-934A-1A24BB87B903}"/>
    <cellStyle name="20% - Accent4 13 2 2" xfId="266" xr:uid="{C899EDF9-EF88-4628-B6D9-4459803415B3}"/>
    <cellStyle name="20% - Accent4 13 2 2 2" xfId="14069" xr:uid="{E8682BC0-C6C4-4AE0-938D-C9223385A0EF}"/>
    <cellStyle name="20% - Accent4 13 2 2 2 2" xfId="14070" xr:uid="{2E3F14DB-0221-44F5-99E6-0B1030EA8F73}"/>
    <cellStyle name="20% - Accent4 13 2 2 3" xfId="14071" xr:uid="{A8F67F5D-C814-4294-847E-587A9542D5AD}"/>
    <cellStyle name="20% - Accent4 13 2 2 4" xfId="14072" xr:uid="{45C2827C-D97A-46E8-B1B9-7C59E5F9BAFD}"/>
    <cellStyle name="20% - Accent4 13 2 3" xfId="14073" xr:uid="{928F17A3-8110-49DC-A7D1-CCB2A1BEA431}"/>
    <cellStyle name="20% - Accent4 13 2 3 2" xfId="14074" xr:uid="{6011F34A-0EDD-48E8-A3CF-4A28240684CB}"/>
    <cellStyle name="20% - Accent4 13 2 4" xfId="14075" xr:uid="{A8AD0C13-5C1E-4BA4-804B-EE6947B97373}"/>
    <cellStyle name="20% - Accent4 13 2 4 2" xfId="14076" xr:uid="{C30870BE-A680-46D0-AD3E-B1C0BE92B72F}"/>
    <cellStyle name="20% - Accent4 13 2 5" xfId="14077" xr:uid="{F2F971B3-F2D8-4326-9D6B-F5D3C4F9C7BA}"/>
    <cellStyle name="20% - Accent4 13 20" xfId="14078" xr:uid="{E43E2DA6-70EC-4A57-B9D5-E97B0935C1F7}"/>
    <cellStyle name="20% - Accent4 13 21" xfId="14079" xr:uid="{53E02F2D-1D85-443A-8B92-0B16B99B6181}"/>
    <cellStyle name="20% - Accent4 13 22" xfId="14080" xr:uid="{D8A6EC00-B6A4-4385-B7B2-1ECC24FE9A71}"/>
    <cellStyle name="20% - Accent4 13 23" xfId="14081" xr:uid="{AD750CBF-CF5B-4839-A0E7-D671BA037455}"/>
    <cellStyle name="20% - Accent4 13 24" xfId="14082" xr:uid="{D04A08AD-2B98-4D84-8765-596ABCF8D447}"/>
    <cellStyle name="20% - Accent4 13 25" xfId="14083" xr:uid="{02F3245F-E8BA-4B25-843F-5EBE9C8A7C4C}"/>
    <cellStyle name="20% - Accent4 13 26" xfId="14084" xr:uid="{318FBF47-3B17-4851-BE66-96EE96994CA8}"/>
    <cellStyle name="20% - Accent4 13 27" xfId="14085" xr:uid="{076C9020-F9A7-4736-AC40-63B42B0FF99D}"/>
    <cellStyle name="20% - Accent4 13 28" xfId="14086" xr:uid="{85031EEF-0CD5-4E12-BAE1-FC41FDB1C9B3}"/>
    <cellStyle name="20% - Accent4 13 29" xfId="14087" xr:uid="{858C683B-119C-4576-B98B-1A8677590DDB}"/>
    <cellStyle name="20% - Accent4 13 3" xfId="267" xr:uid="{0342A993-85CB-4EAC-9213-2FD615285698}"/>
    <cellStyle name="20% - Accent4 13 3 2" xfId="14088" xr:uid="{B31B2BFA-64B8-4B08-BCF4-852B5B087E49}"/>
    <cellStyle name="20% - Accent4 13 3 2 2" xfId="14089" xr:uid="{84A1D10E-F124-4C56-A4FB-5310EC8FC87F}"/>
    <cellStyle name="20% - Accent4 13 3 2 2 2" xfId="14090" xr:uid="{38A9120C-12ED-496B-B921-E4FF2F3C1A22}"/>
    <cellStyle name="20% - Accent4 13 3 2 3" xfId="14091" xr:uid="{478B6E73-C9D0-4048-8772-9D879FF716B9}"/>
    <cellStyle name="20% - Accent4 13 3 3" xfId="14092" xr:uid="{9A5A7C2E-6AA4-4B48-8338-569EEA8CA480}"/>
    <cellStyle name="20% - Accent4 13 3 3 2" xfId="14093" xr:uid="{3A3BC019-3847-498A-9911-AB638B172269}"/>
    <cellStyle name="20% - Accent4 13 3 4" xfId="14094" xr:uid="{707EDD7F-C0E7-4A08-BA06-E48487333ECD}"/>
    <cellStyle name="20% - Accent4 13 3 4 2" xfId="14095" xr:uid="{F6EC0B15-761D-47CA-AA84-BF192EEDE08C}"/>
    <cellStyle name="20% - Accent4 13 3 5" xfId="14096" xr:uid="{385AF355-D11F-47AC-8127-CFD29F00EB7C}"/>
    <cellStyle name="20% - Accent4 13 3 6" xfId="14097" xr:uid="{1F6D42C0-C67F-4409-93B5-535DC2836E86}"/>
    <cellStyle name="20% - Accent4 13 4" xfId="14098" xr:uid="{F3416E8A-D2E7-4127-9BCC-08A777699388}"/>
    <cellStyle name="20% - Accent4 13 4 2" xfId="14099" xr:uid="{08237EBC-C106-4F4F-BF0E-A6BD3E0F4F04}"/>
    <cellStyle name="20% - Accent4 13 4 2 2" xfId="14100" xr:uid="{B27E4324-A1F8-4F6B-812D-FA55E15373BC}"/>
    <cellStyle name="20% - Accent4 13 4 2 2 2" xfId="14101" xr:uid="{4C8BFA56-D0C2-46B9-BD87-486E502A4858}"/>
    <cellStyle name="20% - Accent4 13 4 2 3" xfId="14102" xr:uid="{C23FC310-5D7D-4628-967A-6A88262C5413}"/>
    <cellStyle name="20% - Accent4 13 4 3" xfId="14103" xr:uid="{B5FE0B8D-0C46-4EB3-A835-02BB30C857AE}"/>
    <cellStyle name="20% - Accent4 13 4 3 2" xfId="14104" xr:uid="{0598516E-66ED-4B1B-9B1A-2CF2B674539C}"/>
    <cellStyle name="20% - Accent4 13 4 4" xfId="14105" xr:uid="{A1DB23D1-BBEC-4D4D-99DA-5FB34E5E0B43}"/>
    <cellStyle name="20% - Accent4 13 4 4 2" xfId="14106" xr:uid="{6D1A4124-F3D7-4DA2-8969-F073F30845B0}"/>
    <cellStyle name="20% - Accent4 13 4 5" xfId="14107" xr:uid="{011AEE85-215A-4DB5-8848-CE440B1EC6F9}"/>
    <cellStyle name="20% - Accent4 13 5" xfId="14108" xr:uid="{6F037331-6954-4B2F-AA33-BC00EE1B3A16}"/>
    <cellStyle name="20% - Accent4 13 5 2" xfId="14109" xr:uid="{6F93F1F4-D847-46A6-A07B-262F0F15EBB7}"/>
    <cellStyle name="20% - Accent4 13 5 2 2" xfId="14110" xr:uid="{F136C736-2081-49EB-A93D-95B97CBAF706}"/>
    <cellStyle name="20% - Accent4 13 5 2 2 2" xfId="14111" xr:uid="{E580C21C-E52F-416B-88A9-322F28F2C458}"/>
    <cellStyle name="20% - Accent4 13 5 2 3" xfId="14112" xr:uid="{7EAB49AB-40E5-47C1-899D-7EC51512A87E}"/>
    <cellStyle name="20% - Accent4 13 5 3" xfId="14113" xr:uid="{57F73081-8693-441F-9D8E-B24B89FA5C86}"/>
    <cellStyle name="20% - Accent4 13 5 3 2" xfId="14114" xr:uid="{40BBDDEA-B0D5-44FA-82A8-C9000217009A}"/>
    <cellStyle name="20% - Accent4 13 5 4" xfId="14115" xr:uid="{E720EB91-D653-430C-91C6-3038522CBF19}"/>
    <cellStyle name="20% - Accent4 13 5 4 2" xfId="14116" xr:uid="{CB51002B-6DA5-4565-9E96-375132E74168}"/>
    <cellStyle name="20% - Accent4 13 5 5" xfId="14117" xr:uid="{45FF62AF-19C8-4810-BEFD-9F0738AA12E4}"/>
    <cellStyle name="20% - Accent4 13 6" xfId="14118" xr:uid="{105FF6B2-618E-4632-BEC3-5C01BBAAB963}"/>
    <cellStyle name="20% - Accent4 13 6 2" xfId="14119" xr:uid="{1BB2A5DF-F044-45B6-BB08-CDFA1637B163}"/>
    <cellStyle name="20% - Accent4 13 6 2 2" xfId="14120" xr:uid="{2AAA35CF-9DFA-49B7-8491-C4F416CA35E3}"/>
    <cellStyle name="20% - Accent4 13 6 2 2 2" xfId="14121" xr:uid="{AAEEA641-E9F8-423E-8AD4-1AB9A71FA53A}"/>
    <cellStyle name="20% - Accent4 13 6 2 3" xfId="14122" xr:uid="{BFE901E0-E86A-438B-B505-FDCE7A67B174}"/>
    <cellStyle name="20% - Accent4 13 6 3" xfId="14123" xr:uid="{E6607FF2-0653-4635-A925-FF34A797255D}"/>
    <cellStyle name="20% - Accent4 13 6 3 2" xfId="14124" xr:uid="{CC77F288-56FE-4D64-9829-F5C08AF666D2}"/>
    <cellStyle name="20% - Accent4 13 6 4" xfId="14125" xr:uid="{DC5CB7F4-3FBE-4C31-89CD-30720EA394D4}"/>
    <cellStyle name="20% - Accent4 13 6 4 2" xfId="14126" xr:uid="{D8119F60-9FC2-491A-BA12-1BD6D573E59F}"/>
    <cellStyle name="20% - Accent4 13 6 5" xfId="14127" xr:uid="{3C4C2D11-C318-4372-B5DF-7F78268F6FB4}"/>
    <cellStyle name="20% - Accent4 13 7" xfId="14128" xr:uid="{42BF38ED-C490-4678-B0CA-647BF1772124}"/>
    <cellStyle name="20% - Accent4 13 7 2" xfId="14129" xr:uid="{89966FE4-9642-4C01-A295-25B43C4AE1FD}"/>
    <cellStyle name="20% - Accent4 13 7 2 2" xfId="14130" xr:uid="{32FB15B9-99C4-4EF5-8618-FD69AFB0499C}"/>
    <cellStyle name="20% - Accent4 13 7 2 2 2" xfId="14131" xr:uid="{E7D39A42-E7A3-495E-BDC4-C1C17CA333AE}"/>
    <cellStyle name="20% - Accent4 13 7 2 3" xfId="14132" xr:uid="{61501F9B-CB59-44FB-AFFC-8EEFF8CFB478}"/>
    <cellStyle name="20% - Accent4 13 7 3" xfId="14133" xr:uid="{E70FA9C4-960D-48FA-A8D8-73A5024ABFFD}"/>
    <cellStyle name="20% - Accent4 13 7 3 2" xfId="14134" xr:uid="{70C767C6-EDE1-4B52-A8BF-FEE618D80D92}"/>
    <cellStyle name="20% - Accent4 13 7 4" xfId="14135" xr:uid="{C9BAF071-B91A-4818-8054-10D8C3553C92}"/>
    <cellStyle name="20% - Accent4 13 7 4 2" xfId="14136" xr:uid="{9F361A73-0F40-43D4-A67B-393872A32300}"/>
    <cellStyle name="20% - Accent4 13 7 5" xfId="14137" xr:uid="{6ABD5A64-FBF1-4971-871B-4D48845B1FCA}"/>
    <cellStyle name="20% - Accent4 13 8" xfId="14138" xr:uid="{9CBF834F-562A-486F-BE0C-97F2F9A2377C}"/>
    <cellStyle name="20% - Accent4 13 8 2" xfId="14139" xr:uid="{D7325CA1-C98A-47A0-B1B0-BE2B2C603BA6}"/>
    <cellStyle name="20% - Accent4 13 8 2 2" xfId="14140" xr:uid="{7A6D2395-76D7-4BAE-B572-B0A8C839737E}"/>
    <cellStyle name="20% - Accent4 13 8 2 2 2" xfId="14141" xr:uid="{0C4EE14B-5F18-4C50-8CE8-FC0AE8C5D1D2}"/>
    <cellStyle name="20% - Accent4 13 8 2 3" xfId="14142" xr:uid="{80EAD35D-2AF7-4B21-A3B4-9DBB45796FBB}"/>
    <cellStyle name="20% - Accent4 13 8 3" xfId="14143" xr:uid="{25ABD19C-5899-4F16-A516-C6E017C78579}"/>
    <cellStyle name="20% - Accent4 13 8 3 2" xfId="14144" xr:uid="{07191584-BFA0-444F-9066-6A2E2F78485E}"/>
    <cellStyle name="20% - Accent4 13 8 4" xfId="14145" xr:uid="{C9229BB6-D41E-49F8-B503-D0E9D1F9A78B}"/>
    <cellStyle name="20% - Accent4 13 8 4 2" xfId="14146" xr:uid="{779FEFA8-B5D9-4C5A-9938-A4CE04A19A22}"/>
    <cellStyle name="20% - Accent4 13 8 5" xfId="14147" xr:uid="{A9CADF6D-009B-4D7C-8179-A6C4CCD85021}"/>
    <cellStyle name="20% - Accent4 13 9" xfId="14148" xr:uid="{B8A7393C-1F15-4E11-99A2-86176B942CF5}"/>
    <cellStyle name="20% - Accent4 13 9 2" xfId="14149" xr:uid="{B2790018-4EE0-474B-98F9-AD2C9B252793}"/>
    <cellStyle name="20% - Accent4 13 9 2 2" xfId="14150" xr:uid="{A5C8966C-363B-49EC-92D1-4279B34545FF}"/>
    <cellStyle name="20% - Accent4 13 9 2 2 2" xfId="14151" xr:uid="{33B7BC04-3B39-4A03-B32D-2C0467A4292F}"/>
    <cellStyle name="20% - Accent4 13 9 2 3" xfId="14152" xr:uid="{5A671EDF-77D5-4A63-B90B-D482EC001B00}"/>
    <cellStyle name="20% - Accent4 13 9 3" xfId="14153" xr:uid="{79ABDA35-51A3-4914-99EB-1ACD15680F4E}"/>
    <cellStyle name="20% - Accent4 13 9 3 2" xfId="14154" xr:uid="{8F6A7691-EAF7-4B33-9A5A-D7F3E1BFE808}"/>
    <cellStyle name="20% - Accent4 13 9 4" xfId="14155" xr:uid="{9DA6FF29-CC0F-4E7D-9B4B-9C1FE6912DDA}"/>
    <cellStyle name="20% - Accent4 13 9 4 2" xfId="14156" xr:uid="{B1FB8BE6-E9F1-44C3-BDFB-6DA737536215}"/>
    <cellStyle name="20% - Accent4 13 9 5" xfId="14157" xr:uid="{2286325F-A38B-439D-98EC-AFF18F2780A8}"/>
    <cellStyle name="20% - Accent4 14" xfId="268" xr:uid="{E8B69FED-029D-43C2-ADDD-80E8B964642B}"/>
    <cellStyle name="20% - Accent4 14 10" xfId="14158" xr:uid="{3E9571EA-5CD4-4D18-A7CB-05572F4751B9}"/>
    <cellStyle name="20% - Accent4 14 10 2" xfId="14159" xr:uid="{C36C0D6D-F111-4FEF-A5B4-D2417781B8CF}"/>
    <cellStyle name="20% - Accent4 14 10 2 2" xfId="14160" xr:uid="{4593F552-77F0-49A0-93A3-11CA5902E745}"/>
    <cellStyle name="20% - Accent4 14 10 2 2 2" xfId="14161" xr:uid="{728E2480-8DE5-4C8B-A765-286FB4EDA74D}"/>
    <cellStyle name="20% - Accent4 14 10 2 3" xfId="14162" xr:uid="{60140673-C5D6-405F-8188-9D7E7AF3E6D3}"/>
    <cellStyle name="20% - Accent4 14 10 3" xfId="14163" xr:uid="{8E7C6B2F-2829-493A-85A9-9A01FA1A1887}"/>
    <cellStyle name="20% - Accent4 14 10 3 2" xfId="14164" xr:uid="{72EE6839-FD96-4760-A155-6FCA198AFEDB}"/>
    <cellStyle name="20% - Accent4 14 10 4" xfId="14165" xr:uid="{42240899-8457-4771-826E-9EAEA2F70A50}"/>
    <cellStyle name="20% - Accent4 14 10 4 2" xfId="14166" xr:uid="{3092A3CD-D4A1-4765-B579-C4CC3B544A4F}"/>
    <cellStyle name="20% - Accent4 14 10 5" xfId="14167" xr:uid="{2622BF33-6B28-4EFC-B419-1456EBDE1C7A}"/>
    <cellStyle name="20% - Accent4 14 11" xfId="14168" xr:uid="{FB870492-6782-4E7C-8697-E4583C6DB6BD}"/>
    <cellStyle name="20% - Accent4 14 11 2" xfId="14169" xr:uid="{0CAA52C7-9BB2-4423-B0E2-E32EF58F6DB1}"/>
    <cellStyle name="20% - Accent4 14 11 2 2" xfId="14170" xr:uid="{E57BF646-458E-473B-9B88-B893827BDF69}"/>
    <cellStyle name="20% - Accent4 14 11 2 2 2" xfId="14171" xr:uid="{09EBA3A6-1D77-4E27-9EB1-108E99310ABB}"/>
    <cellStyle name="20% - Accent4 14 11 2 3" xfId="14172" xr:uid="{D1B9A0EF-DD8D-48C1-9ACD-8A5EE6C0C933}"/>
    <cellStyle name="20% - Accent4 14 11 3" xfId="14173" xr:uid="{B41A6AF6-A8B5-409D-998D-06171CFAA89B}"/>
    <cellStyle name="20% - Accent4 14 11 3 2" xfId="14174" xr:uid="{709F5692-D373-4E58-976E-2100A0AD5BEC}"/>
    <cellStyle name="20% - Accent4 14 11 4" xfId="14175" xr:uid="{CBFE40AF-436E-4E75-932C-783F692B33DF}"/>
    <cellStyle name="20% - Accent4 14 11 4 2" xfId="14176" xr:uid="{4AA288DE-2422-46B0-848F-189464F6C873}"/>
    <cellStyle name="20% - Accent4 14 11 5" xfId="14177" xr:uid="{89041046-3C2F-4F62-8C58-506116D20018}"/>
    <cellStyle name="20% - Accent4 14 12" xfId="14178" xr:uid="{76B32839-D030-4E1D-9884-930026F59E4A}"/>
    <cellStyle name="20% - Accent4 14 12 2" xfId="14179" xr:uid="{A7E444A2-BF81-4C13-BC2C-73594B394EE3}"/>
    <cellStyle name="20% - Accent4 14 12 2 2" xfId="14180" xr:uid="{8BE43468-84C7-43F8-8FF4-65DA805271BD}"/>
    <cellStyle name="20% - Accent4 14 12 2 2 2" xfId="14181" xr:uid="{5E15290B-16D4-4983-91A9-81BFF55CCB0D}"/>
    <cellStyle name="20% - Accent4 14 12 2 3" xfId="14182" xr:uid="{423DA276-299D-47A2-864A-85A8FA8499EC}"/>
    <cellStyle name="20% - Accent4 14 12 3" xfId="14183" xr:uid="{2D7C0C3E-7C4E-4234-AF69-1D069B567FF8}"/>
    <cellStyle name="20% - Accent4 14 12 3 2" xfId="14184" xr:uid="{86FDE9FB-5EF5-4FC0-ACB0-C1FE2AF1363A}"/>
    <cellStyle name="20% - Accent4 14 12 4" xfId="14185" xr:uid="{296A41A3-A004-4078-97F4-27DACE2807AD}"/>
    <cellStyle name="20% - Accent4 14 12 4 2" xfId="14186" xr:uid="{81C2D312-89BB-4769-9F33-E6D204EB8A6D}"/>
    <cellStyle name="20% - Accent4 14 12 5" xfId="14187" xr:uid="{61A67411-B7F5-4896-80B3-E75D6A9A9A66}"/>
    <cellStyle name="20% - Accent4 14 13" xfId="14188" xr:uid="{2278FFED-B451-40B8-88DC-26C796E4B02D}"/>
    <cellStyle name="20% - Accent4 14 13 2" xfId="14189" xr:uid="{E0325AAD-4807-4A9E-81F9-94FF8DCEA47F}"/>
    <cellStyle name="20% - Accent4 14 13 2 2" xfId="14190" xr:uid="{253F64FD-C62F-4502-ABB3-A9C40BDFA569}"/>
    <cellStyle name="20% - Accent4 14 13 2 2 2" xfId="14191" xr:uid="{42BF2677-A809-4970-8137-F17F14B70756}"/>
    <cellStyle name="20% - Accent4 14 13 2 3" xfId="14192" xr:uid="{AED6AB0A-A051-4AF6-9CEC-5F7D0D89DEBA}"/>
    <cellStyle name="20% - Accent4 14 13 3" xfId="14193" xr:uid="{F2BA08F0-F7D8-4AC2-8AA9-7B36B3FB565D}"/>
    <cellStyle name="20% - Accent4 14 13 3 2" xfId="14194" xr:uid="{01B5A779-8E91-4604-B9C4-5EB9174BAE6C}"/>
    <cellStyle name="20% - Accent4 14 13 4" xfId="14195" xr:uid="{4C672C73-1505-4B6F-80CF-96C5838A280D}"/>
    <cellStyle name="20% - Accent4 14 13 4 2" xfId="14196" xr:uid="{20D3A71E-FC8B-46D1-901A-44D167EC02F0}"/>
    <cellStyle name="20% - Accent4 14 13 5" xfId="14197" xr:uid="{54D242A8-6D27-4B57-BBF4-2796BE2221B0}"/>
    <cellStyle name="20% - Accent4 14 14" xfId="14198" xr:uid="{4E4D945A-E748-4E18-9733-A327C3581A25}"/>
    <cellStyle name="20% - Accent4 14 14 2" xfId="14199" xr:uid="{2AE331A8-7083-4B69-8FCB-38E2CA258F76}"/>
    <cellStyle name="20% - Accent4 14 14 2 2" xfId="14200" xr:uid="{79BFF8BA-CE8A-4A95-97F7-F507C409388A}"/>
    <cellStyle name="20% - Accent4 14 14 2 2 2" xfId="14201" xr:uid="{A46DB97E-EE45-47A6-9992-4FBBC341EB13}"/>
    <cellStyle name="20% - Accent4 14 14 2 3" xfId="14202" xr:uid="{156B84A1-38BC-43B4-9B0E-9747EAE2E98A}"/>
    <cellStyle name="20% - Accent4 14 14 3" xfId="14203" xr:uid="{CE41488F-3A57-4D80-9315-E5121DAA3411}"/>
    <cellStyle name="20% - Accent4 14 14 3 2" xfId="14204" xr:uid="{E45E6EBE-4F65-459D-91F0-433800B9E1DF}"/>
    <cellStyle name="20% - Accent4 14 14 4" xfId="14205" xr:uid="{114B4164-7C80-4AF4-A3FD-CCAE2AD3E35E}"/>
    <cellStyle name="20% - Accent4 14 14 4 2" xfId="14206" xr:uid="{D2D22002-A7D6-492E-9A21-84053F178386}"/>
    <cellStyle name="20% - Accent4 14 14 5" xfId="14207" xr:uid="{F1203FC2-0783-4758-9C35-ABFF8BA0F40F}"/>
    <cellStyle name="20% - Accent4 14 15" xfId="14208" xr:uid="{4A142A49-7728-4613-9B6E-CFB05B803BFD}"/>
    <cellStyle name="20% - Accent4 14 15 2" xfId="14209" xr:uid="{0E1C0A23-FE4B-4667-84E7-740338DEA6DD}"/>
    <cellStyle name="20% - Accent4 14 15 2 2" xfId="14210" xr:uid="{D9E84197-E7DF-469C-9A8E-8593D24A6215}"/>
    <cellStyle name="20% - Accent4 14 15 2 2 2" xfId="14211" xr:uid="{D69CE2C3-BA83-43EF-84A9-561965BBF9EB}"/>
    <cellStyle name="20% - Accent4 14 15 2 3" xfId="14212" xr:uid="{F9690181-F3A3-4893-9868-FD27DF68B060}"/>
    <cellStyle name="20% - Accent4 14 15 3" xfId="14213" xr:uid="{A8D5075D-5498-4DAA-9FC7-CB7B48E779AD}"/>
    <cellStyle name="20% - Accent4 14 15 3 2" xfId="14214" xr:uid="{A006FCAD-AC7A-4DC6-8FBA-00E518D9FF9F}"/>
    <cellStyle name="20% - Accent4 14 15 4" xfId="14215" xr:uid="{908B8646-131C-4330-89AA-2311BFCC65F2}"/>
    <cellStyle name="20% - Accent4 14 15 4 2" xfId="14216" xr:uid="{D45A294D-50C9-43AC-B3D7-0AC925F76CA7}"/>
    <cellStyle name="20% - Accent4 14 15 5" xfId="14217" xr:uid="{C2C029EE-94C8-42DD-9AFB-99D3711E043A}"/>
    <cellStyle name="20% - Accent4 14 16" xfId="14218" xr:uid="{185D4C4B-9612-4A2C-8C40-5EEFDCD1731F}"/>
    <cellStyle name="20% - Accent4 14 16 2" xfId="14219" xr:uid="{16DB185E-F5F3-4614-AEF2-B99F20AFD607}"/>
    <cellStyle name="20% - Accent4 14 16 2 2" xfId="14220" xr:uid="{C6EAD2C5-D56A-47EF-BEED-1C323FE9C9B7}"/>
    <cellStyle name="20% - Accent4 14 16 3" xfId="14221" xr:uid="{F7430B45-E185-40F2-951A-0722AAFB1342}"/>
    <cellStyle name="20% - Accent4 14 17" xfId="14222" xr:uid="{C663DBEF-6EA7-4A6A-A0EA-91035E819AD6}"/>
    <cellStyle name="20% - Accent4 14 17 2" xfId="14223" xr:uid="{EB2BE04A-1CF7-4D6C-B787-803EA1B8D1D5}"/>
    <cellStyle name="20% - Accent4 14 18" xfId="14224" xr:uid="{C1071F85-2DB3-47BE-8E55-507B778B6950}"/>
    <cellStyle name="20% - Accent4 14 18 2" xfId="14225" xr:uid="{B55FC87B-ED43-47C7-8332-A516C9B90C12}"/>
    <cellStyle name="20% - Accent4 14 19" xfId="14226" xr:uid="{0109E92B-EBC6-4967-9B1A-A3CF412C136E}"/>
    <cellStyle name="20% - Accent4 14 2" xfId="14227" xr:uid="{66E17DF9-DDC2-437C-82F7-36A7D1F84189}"/>
    <cellStyle name="20% - Accent4 14 2 2" xfId="14228" xr:uid="{D1E2B636-0BC5-497A-A3A4-11A47E62C787}"/>
    <cellStyle name="20% - Accent4 14 2 2 2" xfId="14229" xr:uid="{46D9B92A-015D-4658-B07C-6C2E91C39BB2}"/>
    <cellStyle name="20% - Accent4 14 2 2 2 2" xfId="14230" xr:uid="{86C8CE8A-580F-4D17-8E6C-DCAF592A53EA}"/>
    <cellStyle name="20% - Accent4 14 2 2 3" xfId="14231" xr:uid="{EA314D44-5822-4481-839C-80E70E2125C3}"/>
    <cellStyle name="20% - Accent4 14 2 3" xfId="14232" xr:uid="{11DA156D-DF2B-49D8-8981-01BE9C8520D7}"/>
    <cellStyle name="20% - Accent4 14 2 3 2" xfId="14233" xr:uid="{C155A583-269C-4A07-A9C1-3DE069DCFD4E}"/>
    <cellStyle name="20% - Accent4 14 2 4" xfId="14234" xr:uid="{0A73F783-90E2-4C65-AD62-C0F8390F045E}"/>
    <cellStyle name="20% - Accent4 14 2 4 2" xfId="14235" xr:uid="{C2E17009-7BDA-4281-BCBB-48BF98BEE239}"/>
    <cellStyle name="20% - Accent4 14 2 5" xfId="14236" xr:uid="{AD28B466-EB93-46DF-ADBE-684770AC60D1}"/>
    <cellStyle name="20% - Accent4 14 20" xfId="14237" xr:uid="{F1AC7832-7D47-4DA2-BFD5-5632C7DBCEBD}"/>
    <cellStyle name="20% - Accent4 14 21" xfId="14238" xr:uid="{F33BC5F9-ED7A-4CF5-90FC-2C0D7128A0B0}"/>
    <cellStyle name="20% - Accent4 14 22" xfId="14239" xr:uid="{7F32BEC9-4F75-4363-AFA8-C55BEC70D073}"/>
    <cellStyle name="20% - Accent4 14 23" xfId="14240" xr:uid="{9039353E-1D1E-4E32-BD94-61CAA0B17A88}"/>
    <cellStyle name="20% - Accent4 14 24" xfId="14241" xr:uid="{F4D9E966-DCA4-46CD-8FF6-7B157036B7AA}"/>
    <cellStyle name="20% - Accent4 14 25" xfId="14242" xr:uid="{28ABD4EA-276F-484D-B186-FB02F9D320B1}"/>
    <cellStyle name="20% - Accent4 14 26" xfId="14243" xr:uid="{198EDF7B-7700-4396-9FDE-147FA8CEB454}"/>
    <cellStyle name="20% - Accent4 14 27" xfId="14244" xr:uid="{60C73A38-6CE3-40C6-9491-A91B92895EEB}"/>
    <cellStyle name="20% - Accent4 14 28" xfId="14245" xr:uid="{1F87DE00-074E-492B-95B2-05B238906204}"/>
    <cellStyle name="20% - Accent4 14 29" xfId="14246" xr:uid="{8CF82D86-727B-4C81-8EDA-FE589004C592}"/>
    <cellStyle name="20% - Accent4 14 3" xfId="14247" xr:uid="{C2D241F6-7D9F-45D5-8268-7C247ED59024}"/>
    <cellStyle name="20% - Accent4 14 3 2" xfId="14248" xr:uid="{FF026C0A-C2CE-45BB-86D5-B7F97E32A08B}"/>
    <cellStyle name="20% - Accent4 14 3 2 2" xfId="14249" xr:uid="{C01DFCB1-0BBE-4238-A343-EABC2F797362}"/>
    <cellStyle name="20% - Accent4 14 3 2 2 2" xfId="14250" xr:uid="{C275F5A4-D6C0-4777-8A70-FAAECC39E9D5}"/>
    <cellStyle name="20% - Accent4 14 3 2 3" xfId="14251" xr:uid="{A8C38DEB-867C-4AA2-83CE-E7C176ED8598}"/>
    <cellStyle name="20% - Accent4 14 3 3" xfId="14252" xr:uid="{612D2E9D-3577-4FB7-B83B-2A4A69D9B47A}"/>
    <cellStyle name="20% - Accent4 14 3 3 2" xfId="14253" xr:uid="{C5C9A7A1-C97A-4CC9-BAE9-3A095BAB831F}"/>
    <cellStyle name="20% - Accent4 14 3 4" xfId="14254" xr:uid="{E7E3798A-E3FF-4A47-B353-74D295BD1E59}"/>
    <cellStyle name="20% - Accent4 14 3 4 2" xfId="14255" xr:uid="{C011ED91-0434-486A-AB4C-B1EFC43D8D9D}"/>
    <cellStyle name="20% - Accent4 14 3 5" xfId="14256" xr:uid="{59379C49-5997-40FE-8582-25E674765CDA}"/>
    <cellStyle name="20% - Accent4 14 30" xfId="14257" xr:uid="{26211CA2-91BB-4663-825A-728D22532F65}"/>
    <cellStyle name="20% - Accent4 14 4" xfId="14258" xr:uid="{4DE01A5B-57B1-4AEC-B646-9C4C22D6F53C}"/>
    <cellStyle name="20% - Accent4 14 4 2" xfId="14259" xr:uid="{B3DBA1B4-E447-470D-A39A-226795E92598}"/>
    <cellStyle name="20% - Accent4 14 4 2 2" xfId="14260" xr:uid="{B42DBC63-2266-4694-8331-7E5D436C86F4}"/>
    <cellStyle name="20% - Accent4 14 4 2 2 2" xfId="14261" xr:uid="{A3C8BA51-C85A-44BF-A2FF-F6CC2804B8CB}"/>
    <cellStyle name="20% - Accent4 14 4 2 3" xfId="14262" xr:uid="{CFBBE8F9-0F08-4E76-B55E-D0ABCE6EE2DA}"/>
    <cellStyle name="20% - Accent4 14 4 3" xfId="14263" xr:uid="{98578D3A-52F8-48BF-B084-75087C54610C}"/>
    <cellStyle name="20% - Accent4 14 4 3 2" xfId="14264" xr:uid="{2B753974-3CE3-432F-BEBC-8B918ED195F9}"/>
    <cellStyle name="20% - Accent4 14 4 4" xfId="14265" xr:uid="{A1663571-B12F-4622-B0AB-C0FB3AF04727}"/>
    <cellStyle name="20% - Accent4 14 4 4 2" xfId="14266" xr:uid="{1352A1BB-D84A-453A-AFDB-34EDDFFF7D77}"/>
    <cellStyle name="20% - Accent4 14 4 5" xfId="14267" xr:uid="{35410D2B-B222-4D23-99FB-64BE764211BB}"/>
    <cellStyle name="20% - Accent4 14 5" xfId="14268" xr:uid="{1015C8EE-CF2D-4004-8074-DB25C2A7B1A2}"/>
    <cellStyle name="20% - Accent4 14 5 2" xfId="14269" xr:uid="{DBA82899-E6D9-46B0-A628-CD0B74318C7F}"/>
    <cellStyle name="20% - Accent4 14 5 2 2" xfId="14270" xr:uid="{30B34EAF-975F-4787-BA77-C9F6C452263B}"/>
    <cellStyle name="20% - Accent4 14 5 2 2 2" xfId="14271" xr:uid="{471C6A8D-2EF5-4892-BF6E-360022269F73}"/>
    <cellStyle name="20% - Accent4 14 5 2 3" xfId="14272" xr:uid="{1750BA79-245E-4A6E-A772-C2B838C07A14}"/>
    <cellStyle name="20% - Accent4 14 5 3" xfId="14273" xr:uid="{976D88D6-FEAD-421A-B277-C06715358666}"/>
    <cellStyle name="20% - Accent4 14 5 3 2" xfId="14274" xr:uid="{9F4D372F-F264-4847-AEA5-5577B614FEC6}"/>
    <cellStyle name="20% - Accent4 14 5 4" xfId="14275" xr:uid="{AE062621-4546-4AEE-B715-5220701430AA}"/>
    <cellStyle name="20% - Accent4 14 5 4 2" xfId="14276" xr:uid="{F690E7B1-8129-4AEF-938D-149051E26E12}"/>
    <cellStyle name="20% - Accent4 14 5 5" xfId="14277" xr:uid="{BC8DD294-E8EE-4426-AB1E-B1D171165574}"/>
    <cellStyle name="20% - Accent4 14 6" xfId="14278" xr:uid="{287E9D16-9707-4EB2-A07F-0C9DD3A7E803}"/>
    <cellStyle name="20% - Accent4 14 6 2" xfId="14279" xr:uid="{CE985537-8178-43BD-A055-F010BE7F882A}"/>
    <cellStyle name="20% - Accent4 14 6 2 2" xfId="14280" xr:uid="{21C2429B-BA1C-4714-BFE6-422C7610BEC1}"/>
    <cellStyle name="20% - Accent4 14 6 2 2 2" xfId="14281" xr:uid="{3DEE0610-8936-446F-9715-A13C6FFB5FF9}"/>
    <cellStyle name="20% - Accent4 14 6 2 3" xfId="14282" xr:uid="{40881096-F2F9-404A-B8FA-C208A5062C39}"/>
    <cellStyle name="20% - Accent4 14 6 3" xfId="14283" xr:uid="{0CD6D8C4-23BC-40F4-83C6-4755ECFCFD31}"/>
    <cellStyle name="20% - Accent4 14 6 3 2" xfId="14284" xr:uid="{D91F15B6-FCAD-43E2-94D5-596B16C41E55}"/>
    <cellStyle name="20% - Accent4 14 6 4" xfId="14285" xr:uid="{683CBEFF-392A-4C70-82AF-C48820DB6176}"/>
    <cellStyle name="20% - Accent4 14 6 4 2" xfId="14286" xr:uid="{18A56FA1-1041-4021-88FC-9557E1482BB4}"/>
    <cellStyle name="20% - Accent4 14 6 5" xfId="14287" xr:uid="{A32FE184-6F53-47BB-AE1D-576ACE78F2A8}"/>
    <cellStyle name="20% - Accent4 14 7" xfId="14288" xr:uid="{B022E67A-EC46-4490-813C-7CBB550076AE}"/>
    <cellStyle name="20% - Accent4 14 7 2" xfId="14289" xr:uid="{8E9FDBEF-7B4A-4FA5-9B24-477138F74FD0}"/>
    <cellStyle name="20% - Accent4 14 7 2 2" xfId="14290" xr:uid="{1A8E3D89-1EF9-4F4B-BCCA-84A9DB974931}"/>
    <cellStyle name="20% - Accent4 14 7 2 2 2" xfId="14291" xr:uid="{32275F70-4FB0-4461-99D1-5D61641577E8}"/>
    <cellStyle name="20% - Accent4 14 7 2 3" xfId="14292" xr:uid="{64C8B984-C425-4A81-9884-185486AA8842}"/>
    <cellStyle name="20% - Accent4 14 7 3" xfId="14293" xr:uid="{84A90706-6D26-4F29-A66B-2B0FF5224732}"/>
    <cellStyle name="20% - Accent4 14 7 3 2" xfId="14294" xr:uid="{A4529873-AE87-4E25-8D95-469F62143580}"/>
    <cellStyle name="20% - Accent4 14 7 4" xfId="14295" xr:uid="{33B93EB6-BBDF-43D0-AD8A-A7689BF89788}"/>
    <cellStyle name="20% - Accent4 14 7 4 2" xfId="14296" xr:uid="{4EBA6FA5-28E1-4408-A2BE-D1C501877538}"/>
    <cellStyle name="20% - Accent4 14 7 5" xfId="14297" xr:uid="{9F49B11E-49BA-49E0-B2B6-574FB313E705}"/>
    <cellStyle name="20% - Accent4 14 8" xfId="14298" xr:uid="{F276D411-47A5-4C84-84FA-1B0CC8DF8D28}"/>
    <cellStyle name="20% - Accent4 14 8 2" xfId="14299" xr:uid="{DEFE85AB-9B9B-46D6-97B3-01EDFBAB76C1}"/>
    <cellStyle name="20% - Accent4 14 8 2 2" xfId="14300" xr:uid="{ECA87FB2-161D-4564-9B81-3031DC9FA80D}"/>
    <cellStyle name="20% - Accent4 14 8 2 2 2" xfId="14301" xr:uid="{91F20A12-FFAC-4B8F-9A37-6CD023908FF5}"/>
    <cellStyle name="20% - Accent4 14 8 2 3" xfId="14302" xr:uid="{FA309F08-B70A-44C7-8E61-2A53229D3DDB}"/>
    <cellStyle name="20% - Accent4 14 8 3" xfId="14303" xr:uid="{D6A9087E-4171-476E-9029-42557027360E}"/>
    <cellStyle name="20% - Accent4 14 8 3 2" xfId="14304" xr:uid="{F72A5535-0DA0-4B9C-BB15-B0B93F0E932E}"/>
    <cellStyle name="20% - Accent4 14 8 4" xfId="14305" xr:uid="{F0C5276B-A477-4136-976C-D20BB8CC6AF1}"/>
    <cellStyle name="20% - Accent4 14 8 4 2" xfId="14306" xr:uid="{4E953C80-370F-4EFC-85F4-40A77196EB8A}"/>
    <cellStyle name="20% - Accent4 14 8 5" xfId="14307" xr:uid="{F31DD0A6-46B5-4429-9C99-28D30115E3BE}"/>
    <cellStyle name="20% - Accent4 14 9" xfId="14308" xr:uid="{55E3E09A-BF35-4219-8923-E6E9394828BE}"/>
    <cellStyle name="20% - Accent4 14 9 2" xfId="14309" xr:uid="{08C97BF8-95C9-4D0D-87F0-5B0F0096748A}"/>
    <cellStyle name="20% - Accent4 14 9 2 2" xfId="14310" xr:uid="{970026A4-38F6-4692-970D-847BAA35CB5D}"/>
    <cellStyle name="20% - Accent4 14 9 2 2 2" xfId="14311" xr:uid="{01BAAE07-3048-4C77-9A12-2128B09842A9}"/>
    <cellStyle name="20% - Accent4 14 9 2 3" xfId="14312" xr:uid="{6FC8870D-3176-4DF7-AF33-D18BECDF5FA3}"/>
    <cellStyle name="20% - Accent4 14 9 3" xfId="14313" xr:uid="{A75D297D-B546-427E-831E-252FFBB2105C}"/>
    <cellStyle name="20% - Accent4 14 9 3 2" xfId="14314" xr:uid="{9C8295CB-05D1-446E-9B09-BE8A0AA93B78}"/>
    <cellStyle name="20% - Accent4 14 9 4" xfId="14315" xr:uid="{6C4A14A7-49C0-4E78-BE98-F4CAAF7C7BFF}"/>
    <cellStyle name="20% - Accent4 14 9 4 2" xfId="14316" xr:uid="{67FB2943-FE05-4999-B513-E6804A5337FC}"/>
    <cellStyle name="20% - Accent4 14 9 5" xfId="14317" xr:uid="{9E4E28C7-46F2-4959-B0E0-9627AE040C29}"/>
    <cellStyle name="20% - Accent4 15" xfId="14318" xr:uid="{D5B18BC6-E0E6-49AC-A54B-DA295F3B287A}"/>
    <cellStyle name="20% - Accent4 15 10" xfId="14319" xr:uid="{003040E1-1F8C-4FA3-B1D4-0F5AD2BFF0DE}"/>
    <cellStyle name="20% - Accent4 15 10 2" xfId="14320" xr:uid="{04645F65-442C-43C9-AB86-73713C578B15}"/>
    <cellStyle name="20% - Accent4 15 10 2 2" xfId="14321" xr:uid="{A13948B9-FDF9-4812-96C8-45F81F7C9FCC}"/>
    <cellStyle name="20% - Accent4 15 10 2 2 2" xfId="14322" xr:uid="{4C52D040-8AAE-4B83-BAA2-55D98C4E0FB0}"/>
    <cellStyle name="20% - Accent4 15 10 2 3" xfId="14323" xr:uid="{63EE2105-A958-4D20-9716-11FA64DC3876}"/>
    <cellStyle name="20% - Accent4 15 10 3" xfId="14324" xr:uid="{E1CB3EB6-CF9B-48ED-A503-48CBCB5CE380}"/>
    <cellStyle name="20% - Accent4 15 10 3 2" xfId="14325" xr:uid="{591E91DE-C698-4E91-9147-A640DC6D0AAB}"/>
    <cellStyle name="20% - Accent4 15 10 4" xfId="14326" xr:uid="{331BE241-4AEC-4A5F-A6E6-73156040F6BD}"/>
    <cellStyle name="20% - Accent4 15 10 4 2" xfId="14327" xr:uid="{83D6B802-C9BF-4790-9937-F3F0DECB6E16}"/>
    <cellStyle name="20% - Accent4 15 10 5" xfId="14328" xr:uid="{B809A28A-DBDB-47EA-A5BE-49828B7068CA}"/>
    <cellStyle name="20% - Accent4 15 11" xfId="14329" xr:uid="{AD2237C0-4860-4A49-8473-A16003923400}"/>
    <cellStyle name="20% - Accent4 15 11 2" xfId="14330" xr:uid="{0FAC40A5-79C2-4846-B6A9-B455B1B2BF73}"/>
    <cellStyle name="20% - Accent4 15 11 2 2" xfId="14331" xr:uid="{3E37B848-2C8F-4513-86D1-8ADCD583E36B}"/>
    <cellStyle name="20% - Accent4 15 11 2 2 2" xfId="14332" xr:uid="{53D316AC-89D4-4215-96B1-3E6B901F8C83}"/>
    <cellStyle name="20% - Accent4 15 11 2 3" xfId="14333" xr:uid="{15082B86-1AF1-4F58-ADF6-3569FABAFDED}"/>
    <cellStyle name="20% - Accent4 15 11 3" xfId="14334" xr:uid="{B8504D40-29BD-46BF-84B5-F4F28D5A7F57}"/>
    <cellStyle name="20% - Accent4 15 11 3 2" xfId="14335" xr:uid="{F681AFCD-DA84-427F-BD00-448D5EAC47D4}"/>
    <cellStyle name="20% - Accent4 15 11 4" xfId="14336" xr:uid="{5B717316-4463-4420-BD07-49016B5F62B5}"/>
    <cellStyle name="20% - Accent4 15 11 4 2" xfId="14337" xr:uid="{7815A4CD-4ADE-4D14-A03B-FD801AC68722}"/>
    <cellStyle name="20% - Accent4 15 11 5" xfId="14338" xr:uid="{4B3135C9-B614-40ED-AED9-720AEF8A6B11}"/>
    <cellStyle name="20% - Accent4 15 12" xfId="14339" xr:uid="{4F5647E9-BE6D-446F-B650-1EA4F9C65D60}"/>
    <cellStyle name="20% - Accent4 15 12 2" xfId="14340" xr:uid="{7A65ACEA-7970-45B3-8E93-5FB1DC723C8A}"/>
    <cellStyle name="20% - Accent4 15 12 2 2" xfId="14341" xr:uid="{88FD6495-E203-47E1-8929-F97336DF2910}"/>
    <cellStyle name="20% - Accent4 15 12 2 2 2" xfId="14342" xr:uid="{95CD416C-A68B-4E2C-9ACF-7F3AD9EC3EF3}"/>
    <cellStyle name="20% - Accent4 15 12 2 3" xfId="14343" xr:uid="{FF1888E0-92CC-46A9-9CF3-47C555BA72A5}"/>
    <cellStyle name="20% - Accent4 15 12 3" xfId="14344" xr:uid="{63AA6428-832E-4DBF-ADBB-765008F8EC90}"/>
    <cellStyle name="20% - Accent4 15 12 3 2" xfId="14345" xr:uid="{B2D639CB-2866-46FF-8B99-7BBFC952F413}"/>
    <cellStyle name="20% - Accent4 15 12 4" xfId="14346" xr:uid="{EC5992F9-F651-460C-93A9-59CFFD28BE3D}"/>
    <cellStyle name="20% - Accent4 15 12 4 2" xfId="14347" xr:uid="{B3875A59-A081-4CB9-BF3D-890819A2A909}"/>
    <cellStyle name="20% - Accent4 15 12 5" xfId="14348" xr:uid="{097F155F-69A0-4A60-AD77-1949E2B8045D}"/>
    <cellStyle name="20% - Accent4 15 13" xfId="14349" xr:uid="{652E8481-92E1-4D9B-8BD5-118F9796C92A}"/>
    <cellStyle name="20% - Accent4 15 13 2" xfId="14350" xr:uid="{B1737CE0-2A40-4334-A60E-3A2B8353E23C}"/>
    <cellStyle name="20% - Accent4 15 13 2 2" xfId="14351" xr:uid="{A2BAC84A-926E-48ED-9A33-318B8B09A78C}"/>
    <cellStyle name="20% - Accent4 15 13 2 2 2" xfId="14352" xr:uid="{F27D6EC0-270E-44F0-B9D2-6EBBA4D9D571}"/>
    <cellStyle name="20% - Accent4 15 13 2 3" xfId="14353" xr:uid="{A6EA8C1A-B108-4322-B1E3-A4EABAB9A84E}"/>
    <cellStyle name="20% - Accent4 15 13 3" xfId="14354" xr:uid="{733B0223-FE87-429D-8724-C4587AACA5A4}"/>
    <cellStyle name="20% - Accent4 15 13 3 2" xfId="14355" xr:uid="{AC5F70C2-AB8E-46FB-8C4D-63B793451BF6}"/>
    <cellStyle name="20% - Accent4 15 13 4" xfId="14356" xr:uid="{07AF7ECC-B499-44FA-B564-03D651ED3949}"/>
    <cellStyle name="20% - Accent4 15 13 4 2" xfId="14357" xr:uid="{8F227A46-5513-473F-AFA1-DC8DA3A8EA64}"/>
    <cellStyle name="20% - Accent4 15 13 5" xfId="14358" xr:uid="{9862E039-7F9B-47A4-8A9B-3E55D1579CAD}"/>
    <cellStyle name="20% - Accent4 15 14" xfId="14359" xr:uid="{6C45952E-3986-46E0-83C9-C97BCDB9E734}"/>
    <cellStyle name="20% - Accent4 15 14 2" xfId="14360" xr:uid="{38822B14-8A6F-4785-A8A6-91C9EC0FA813}"/>
    <cellStyle name="20% - Accent4 15 14 2 2" xfId="14361" xr:uid="{45B7C640-3E7E-41F6-B59F-6AD6A665D824}"/>
    <cellStyle name="20% - Accent4 15 14 2 2 2" xfId="14362" xr:uid="{D3E24C30-4313-4B8A-9138-F82105BC7748}"/>
    <cellStyle name="20% - Accent4 15 14 2 3" xfId="14363" xr:uid="{C83781D4-8B35-4184-A10F-FED3348EE4D1}"/>
    <cellStyle name="20% - Accent4 15 14 3" xfId="14364" xr:uid="{54339AC9-C1FC-457E-9C64-54B9D0038F12}"/>
    <cellStyle name="20% - Accent4 15 14 3 2" xfId="14365" xr:uid="{56D5B03D-F120-47C4-B81D-ECDCD663B182}"/>
    <cellStyle name="20% - Accent4 15 14 4" xfId="14366" xr:uid="{D218F1A6-6ED5-4D69-BA97-1FC3795EA7C0}"/>
    <cellStyle name="20% - Accent4 15 14 4 2" xfId="14367" xr:uid="{7BBF75AA-B252-42E2-B300-7E8DA7C20922}"/>
    <cellStyle name="20% - Accent4 15 14 5" xfId="14368" xr:uid="{1E49B490-E6A1-4E0B-8C7A-BBA0EF4D33C5}"/>
    <cellStyle name="20% - Accent4 15 15" xfId="14369" xr:uid="{8854B5E6-C370-4254-A7A3-5ADA5445392E}"/>
    <cellStyle name="20% - Accent4 15 15 2" xfId="14370" xr:uid="{62CCEA5E-BFE4-48EA-A856-0AAF80CFBDA7}"/>
    <cellStyle name="20% - Accent4 15 15 2 2" xfId="14371" xr:uid="{5C77269C-52A3-47F2-AC25-69D85F21E189}"/>
    <cellStyle name="20% - Accent4 15 15 2 2 2" xfId="14372" xr:uid="{E428D16A-DC0D-4471-B01D-50896D83AFCC}"/>
    <cellStyle name="20% - Accent4 15 15 2 3" xfId="14373" xr:uid="{9ECB35BA-FBAA-4CCB-8AC9-5586A7BB956A}"/>
    <cellStyle name="20% - Accent4 15 15 3" xfId="14374" xr:uid="{55383769-FEEA-44CD-A20B-F1910D931DBA}"/>
    <cellStyle name="20% - Accent4 15 15 3 2" xfId="14375" xr:uid="{32950B20-2B04-48E8-9ABD-A57531D6BBD2}"/>
    <cellStyle name="20% - Accent4 15 15 4" xfId="14376" xr:uid="{2AD0A361-953F-4179-BE8A-36BA26384DCC}"/>
    <cellStyle name="20% - Accent4 15 15 4 2" xfId="14377" xr:uid="{0B723BC7-4090-4FFA-997A-B209920A7FB2}"/>
    <cellStyle name="20% - Accent4 15 15 5" xfId="14378" xr:uid="{2916FA28-8653-45D8-969A-9F0AA564F987}"/>
    <cellStyle name="20% - Accent4 15 16" xfId="14379" xr:uid="{BD7500B2-7440-4757-9567-AF5827FFCF97}"/>
    <cellStyle name="20% - Accent4 15 16 2" xfId="14380" xr:uid="{815A0101-D90A-4553-B722-17EBF835723E}"/>
    <cellStyle name="20% - Accent4 15 16 2 2" xfId="14381" xr:uid="{5CF7A805-3A02-4931-AA62-C20B9DC29DA7}"/>
    <cellStyle name="20% - Accent4 15 16 3" xfId="14382" xr:uid="{A86669D6-4E60-4ADC-89D0-9E15C4390517}"/>
    <cellStyle name="20% - Accent4 15 17" xfId="14383" xr:uid="{11A9D1AD-5F8C-4CBE-A5A8-20FD715727AD}"/>
    <cellStyle name="20% - Accent4 15 17 2" xfId="14384" xr:uid="{A5A64400-78BC-4EA9-9DFE-73CF022DCF6F}"/>
    <cellStyle name="20% - Accent4 15 18" xfId="14385" xr:uid="{FB6648F9-C5FB-4341-8A60-CBABD3E60C07}"/>
    <cellStyle name="20% - Accent4 15 18 2" xfId="14386" xr:uid="{E1B2EB2A-5F31-4662-85BC-021A6A29FBA3}"/>
    <cellStyle name="20% - Accent4 15 19" xfId="14387" xr:uid="{1E432E9F-665B-4ECE-B4CC-ABA1919D0DCB}"/>
    <cellStyle name="20% - Accent4 15 2" xfId="14388" xr:uid="{06893CE0-B26F-444B-8762-F1B9509F6178}"/>
    <cellStyle name="20% - Accent4 15 2 2" xfId="14389" xr:uid="{AD35BB54-F800-4B69-B096-A2A6D154A8BA}"/>
    <cellStyle name="20% - Accent4 15 2 2 2" xfId="14390" xr:uid="{2D393B60-A86B-44EF-938E-FA236244083F}"/>
    <cellStyle name="20% - Accent4 15 2 2 2 2" xfId="14391" xr:uid="{03304248-FC2C-44FD-B2F6-FEDFCC603096}"/>
    <cellStyle name="20% - Accent4 15 2 2 3" xfId="14392" xr:uid="{E8B787A4-FC36-482C-B800-697FBF2AFA06}"/>
    <cellStyle name="20% - Accent4 15 2 3" xfId="14393" xr:uid="{010E06B2-6AAF-49EF-948E-509D83AB8AF1}"/>
    <cellStyle name="20% - Accent4 15 2 3 2" xfId="14394" xr:uid="{68608321-A20D-4469-B75A-B9034823A718}"/>
    <cellStyle name="20% - Accent4 15 2 4" xfId="14395" xr:uid="{498A9E97-1606-4634-8AD6-5E13CC2CAB8D}"/>
    <cellStyle name="20% - Accent4 15 2 4 2" xfId="14396" xr:uid="{60A8822B-C4A8-4F22-B3DE-BF97AAFF2620}"/>
    <cellStyle name="20% - Accent4 15 2 5" xfId="14397" xr:uid="{8A7C4246-D6F4-4205-9D2F-AE3BDA3FCD00}"/>
    <cellStyle name="20% - Accent4 15 20" xfId="14398" xr:uid="{73D9E7B7-2026-48C5-8201-5FF0075C34CB}"/>
    <cellStyle name="20% - Accent4 15 21" xfId="14399" xr:uid="{82C00443-55D4-4B88-ABE7-9A15BD101252}"/>
    <cellStyle name="20% - Accent4 15 22" xfId="14400" xr:uid="{1FD30CB3-F277-4D83-9A36-CF4529A25C75}"/>
    <cellStyle name="20% - Accent4 15 23" xfId="14401" xr:uid="{A5A32E7A-CEA4-4984-A34B-26D3F1F1EBDF}"/>
    <cellStyle name="20% - Accent4 15 24" xfId="14402" xr:uid="{CDC2D7DA-FDFD-4324-9C6E-23F961B5F33F}"/>
    <cellStyle name="20% - Accent4 15 25" xfId="14403" xr:uid="{392C188D-9298-410B-901F-571A8EFF9152}"/>
    <cellStyle name="20% - Accent4 15 26" xfId="14404" xr:uid="{BCAC3602-ED95-4F9E-9B04-7B6E2AF4C581}"/>
    <cellStyle name="20% - Accent4 15 27" xfId="14405" xr:uid="{AF0CE59F-E0EB-4724-A4BA-53C5CF1FF079}"/>
    <cellStyle name="20% - Accent4 15 28" xfId="14406" xr:uid="{96A1B1B2-808B-49C7-9454-1340FCFD5E4B}"/>
    <cellStyle name="20% - Accent4 15 29" xfId="14407" xr:uid="{A0731A2E-3AB9-4C3A-8B77-C4435DE259AD}"/>
    <cellStyle name="20% - Accent4 15 3" xfId="14408" xr:uid="{DC1EA29F-C25E-48B7-AA43-F15ED1BAE870}"/>
    <cellStyle name="20% - Accent4 15 3 2" xfId="14409" xr:uid="{ECB484EE-BC10-43FE-B62B-6907F221A1CB}"/>
    <cellStyle name="20% - Accent4 15 3 2 2" xfId="14410" xr:uid="{41260699-E8BE-498F-8931-98A27C3336FD}"/>
    <cellStyle name="20% - Accent4 15 3 2 2 2" xfId="14411" xr:uid="{3AC66F3F-217A-4D1E-87CF-210512C49B2E}"/>
    <cellStyle name="20% - Accent4 15 3 2 3" xfId="14412" xr:uid="{B4A7073C-0876-4A8B-8260-CFDECEECC53E}"/>
    <cellStyle name="20% - Accent4 15 3 3" xfId="14413" xr:uid="{AB80DB7C-C0AF-415D-ABA0-FD74004E6BBA}"/>
    <cellStyle name="20% - Accent4 15 3 3 2" xfId="14414" xr:uid="{0C114B89-AF00-4040-AD58-F99E6F68DED6}"/>
    <cellStyle name="20% - Accent4 15 3 4" xfId="14415" xr:uid="{68BC5C7F-2C03-43BF-B30A-3C263E8467A8}"/>
    <cellStyle name="20% - Accent4 15 3 4 2" xfId="14416" xr:uid="{154847C3-B516-42EA-A56D-FC24621D8E09}"/>
    <cellStyle name="20% - Accent4 15 3 5" xfId="14417" xr:uid="{3E94CD66-C592-46B9-A4D0-7AC9423D1BC4}"/>
    <cellStyle name="20% - Accent4 15 4" xfId="14418" xr:uid="{9B796D3E-7007-4578-827C-68A439EF4FE9}"/>
    <cellStyle name="20% - Accent4 15 4 2" xfId="14419" xr:uid="{718AF07A-CBAC-46B1-8821-65B99B1FD9B9}"/>
    <cellStyle name="20% - Accent4 15 4 2 2" xfId="14420" xr:uid="{6E9F4561-F3A8-432C-9647-CA217B49A495}"/>
    <cellStyle name="20% - Accent4 15 4 2 2 2" xfId="14421" xr:uid="{38F24568-5901-4361-B1E7-3D0B897DF02C}"/>
    <cellStyle name="20% - Accent4 15 4 2 3" xfId="14422" xr:uid="{FD3E72A2-FECE-4064-8653-FDEAE8A54ECE}"/>
    <cellStyle name="20% - Accent4 15 4 3" xfId="14423" xr:uid="{E498C20C-7EA1-49ED-BC6F-912C68FDBD43}"/>
    <cellStyle name="20% - Accent4 15 4 3 2" xfId="14424" xr:uid="{52EABA0C-562B-470D-B951-B2F7837C1641}"/>
    <cellStyle name="20% - Accent4 15 4 4" xfId="14425" xr:uid="{E328B834-4A93-47D2-A157-0C2E06FBCCCA}"/>
    <cellStyle name="20% - Accent4 15 4 4 2" xfId="14426" xr:uid="{D9A0D3FD-F7CB-4CE7-A8D4-9E89FE667166}"/>
    <cellStyle name="20% - Accent4 15 4 5" xfId="14427" xr:uid="{C4D95A22-DA85-4D50-A8E4-AACC8B0B249B}"/>
    <cellStyle name="20% - Accent4 15 5" xfId="14428" xr:uid="{0EF14D9A-E647-43B1-8497-09EBC20762D2}"/>
    <cellStyle name="20% - Accent4 15 5 2" xfId="14429" xr:uid="{B90C7FE5-5E8F-410C-AB34-1F4987E5A891}"/>
    <cellStyle name="20% - Accent4 15 5 2 2" xfId="14430" xr:uid="{5DBB15B4-8904-4218-A61B-24E015F7FC82}"/>
    <cellStyle name="20% - Accent4 15 5 2 2 2" xfId="14431" xr:uid="{C5677F65-A1B6-47A6-B75D-46594C1C1200}"/>
    <cellStyle name="20% - Accent4 15 5 2 3" xfId="14432" xr:uid="{89479DDA-DA6A-481E-94BF-E5986226187B}"/>
    <cellStyle name="20% - Accent4 15 5 3" xfId="14433" xr:uid="{9839790E-70D1-4F69-93B7-86F06A0B0985}"/>
    <cellStyle name="20% - Accent4 15 5 3 2" xfId="14434" xr:uid="{D4A7B7D1-FB77-4910-A5FF-1BB64813AC38}"/>
    <cellStyle name="20% - Accent4 15 5 4" xfId="14435" xr:uid="{252C9C45-56FD-49D8-8AB9-EAB49A419EDF}"/>
    <cellStyle name="20% - Accent4 15 5 4 2" xfId="14436" xr:uid="{60F0FC57-51A7-43FC-A8A1-03C9FDBDE200}"/>
    <cellStyle name="20% - Accent4 15 5 5" xfId="14437" xr:uid="{DEF83F5B-BAED-407C-8815-2F65F9BF2B3F}"/>
    <cellStyle name="20% - Accent4 15 6" xfId="14438" xr:uid="{1EA8D536-F1D7-47A0-8D36-FCAEA2BD4EFA}"/>
    <cellStyle name="20% - Accent4 15 6 2" xfId="14439" xr:uid="{BE003B25-F259-44EE-99B8-57CE75843909}"/>
    <cellStyle name="20% - Accent4 15 6 2 2" xfId="14440" xr:uid="{D063BD40-C563-4509-966F-151A4AF51617}"/>
    <cellStyle name="20% - Accent4 15 6 2 2 2" xfId="14441" xr:uid="{0EC85AE2-E93B-4187-96A9-908C610F1E8E}"/>
    <cellStyle name="20% - Accent4 15 6 2 3" xfId="14442" xr:uid="{7D8D31C4-8C12-4558-A17F-AB056FBC38CF}"/>
    <cellStyle name="20% - Accent4 15 6 3" xfId="14443" xr:uid="{C000CF67-E58A-4479-AFCB-5351B8C3A46B}"/>
    <cellStyle name="20% - Accent4 15 6 3 2" xfId="14444" xr:uid="{A805C099-F9A7-4CF1-AED4-391F7C37E847}"/>
    <cellStyle name="20% - Accent4 15 6 4" xfId="14445" xr:uid="{3FEA4682-AE37-4630-9027-595D2769B5CA}"/>
    <cellStyle name="20% - Accent4 15 6 4 2" xfId="14446" xr:uid="{67FF65A6-6435-4784-8E03-6784FCD3340D}"/>
    <cellStyle name="20% - Accent4 15 6 5" xfId="14447" xr:uid="{7E8923A2-6F6E-4098-BCDE-A03417D709FC}"/>
    <cellStyle name="20% - Accent4 15 7" xfId="14448" xr:uid="{95883EBF-4F00-4724-B525-6F906B0FAE23}"/>
    <cellStyle name="20% - Accent4 15 7 2" xfId="14449" xr:uid="{4582EB0E-ABEB-440C-BD34-91226C339827}"/>
    <cellStyle name="20% - Accent4 15 7 2 2" xfId="14450" xr:uid="{D06FB526-7201-421C-843C-E6BD946CA5DE}"/>
    <cellStyle name="20% - Accent4 15 7 2 2 2" xfId="14451" xr:uid="{B2979428-BD43-4338-852A-9CF5FBD3AE04}"/>
    <cellStyle name="20% - Accent4 15 7 2 3" xfId="14452" xr:uid="{3C1C1915-1AFF-498E-9FD3-6CB8884586D5}"/>
    <cellStyle name="20% - Accent4 15 7 3" xfId="14453" xr:uid="{B74D288A-1A3B-4B44-B4C4-35D6E535238E}"/>
    <cellStyle name="20% - Accent4 15 7 3 2" xfId="14454" xr:uid="{DAEC2E3A-E7A1-457D-B0B0-73E740361FD7}"/>
    <cellStyle name="20% - Accent4 15 7 4" xfId="14455" xr:uid="{54871E33-011F-4E0C-A975-CB9D55B5AC01}"/>
    <cellStyle name="20% - Accent4 15 7 4 2" xfId="14456" xr:uid="{BDA646D7-7150-4C3C-BE51-CB3D483DDC73}"/>
    <cellStyle name="20% - Accent4 15 7 5" xfId="14457" xr:uid="{1A60A4BE-CF80-496D-9D57-B02D7258B157}"/>
    <cellStyle name="20% - Accent4 15 8" xfId="14458" xr:uid="{A0F61123-748F-4783-BAF9-887749CF51C3}"/>
    <cellStyle name="20% - Accent4 15 8 2" xfId="14459" xr:uid="{B112894A-3423-4246-A1E0-822463695BC1}"/>
    <cellStyle name="20% - Accent4 15 8 2 2" xfId="14460" xr:uid="{F921DFF0-49C8-4C8B-AD87-3697355443FB}"/>
    <cellStyle name="20% - Accent4 15 8 2 2 2" xfId="14461" xr:uid="{92F7CEF3-1F28-4D10-857F-CC4DAC8B5021}"/>
    <cellStyle name="20% - Accent4 15 8 2 3" xfId="14462" xr:uid="{631DBC36-783B-4BEF-91D1-C0B741526FA8}"/>
    <cellStyle name="20% - Accent4 15 8 3" xfId="14463" xr:uid="{29E86CDF-7199-4F39-9FC6-40121EFCFF52}"/>
    <cellStyle name="20% - Accent4 15 8 3 2" xfId="14464" xr:uid="{F35B2A8C-C1C5-44E3-9141-C154F5A90EAD}"/>
    <cellStyle name="20% - Accent4 15 8 4" xfId="14465" xr:uid="{181D21B6-DB76-4060-9617-970C205A46C8}"/>
    <cellStyle name="20% - Accent4 15 8 4 2" xfId="14466" xr:uid="{D822D262-2FDD-4362-AED8-C049C4AD24A0}"/>
    <cellStyle name="20% - Accent4 15 8 5" xfId="14467" xr:uid="{F502511D-E9A7-4731-8AA5-E82232B3172B}"/>
    <cellStyle name="20% - Accent4 15 9" xfId="14468" xr:uid="{ACA77ED6-D56E-4D21-9D6E-49C2DCBDDFA5}"/>
    <cellStyle name="20% - Accent4 15 9 2" xfId="14469" xr:uid="{31E6C106-7D1D-4D5A-AC02-522A574C024D}"/>
    <cellStyle name="20% - Accent4 15 9 2 2" xfId="14470" xr:uid="{7DD94CAB-0EA3-4B3B-B81A-5CC8B65E4799}"/>
    <cellStyle name="20% - Accent4 15 9 2 2 2" xfId="14471" xr:uid="{D0E515F4-B340-4E2A-9432-AA50CA33F15B}"/>
    <cellStyle name="20% - Accent4 15 9 2 3" xfId="14472" xr:uid="{3A7A2A5D-4155-428D-8086-085D3FA646A5}"/>
    <cellStyle name="20% - Accent4 15 9 3" xfId="14473" xr:uid="{FFD879DB-8C31-4AF9-B638-08DE41A78AE1}"/>
    <cellStyle name="20% - Accent4 15 9 3 2" xfId="14474" xr:uid="{CBB26C02-FAE5-4D81-8252-F27EDA4643FB}"/>
    <cellStyle name="20% - Accent4 15 9 4" xfId="14475" xr:uid="{AA653F7C-E123-47A4-863A-80D55DF86C86}"/>
    <cellStyle name="20% - Accent4 15 9 4 2" xfId="14476" xr:uid="{A6CF5C16-64AE-45CF-8AD0-7318C46646FC}"/>
    <cellStyle name="20% - Accent4 15 9 5" xfId="14477" xr:uid="{A1FBF535-3C19-4CC1-A182-9AE8378A3995}"/>
    <cellStyle name="20% - Accent4 16" xfId="14478" xr:uid="{112B3DDE-4166-47E0-8CBA-1AB78D4B90B1}"/>
    <cellStyle name="20% - Accent4 16 10" xfId="14479" xr:uid="{434FFFA6-0D61-46B6-AE2E-F2C4E3273012}"/>
    <cellStyle name="20% - Accent4 16 10 2" xfId="14480" xr:uid="{1560BB9D-F931-49EB-9520-6C0BF6459443}"/>
    <cellStyle name="20% - Accent4 16 10 2 2" xfId="14481" xr:uid="{806BF588-83E3-4D34-AF85-D4E882B4C171}"/>
    <cellStyle name="20% - Accent4 16 10 2 2 2" xfId="14482" xr:uid="{145DC0BD-7945-4CE2-BAFE-0E262CC5BC57}"/>
    <cellStyle name="20% - Accent4 16 10 2 3" xfId="14483" xr:uid="{00ACD5D8-55CA-469F-9615-FEB106A7967B}"/>
    <cellStyle name="20% - Accent4 16 10 3" xfId="14484" xr:uid="{431CEE94-6632-4BA7-B53A-D2522384B68F}"/>
    <cellStyle name="20% - Accent4 16 10 3 2" xfId="14485" xr:uid="{475ECCC5-12CA-461B-A59B-6E6F116F0F2F}"/>
    <cellStyle name="20% - Accent4 16 10 4" xfId="14486" xr:uid="{53584289-890C-49FE-9912-8E2AC434FFFB}"/>
    <cellStyle name="20% - Accent4 16 10 4 2" xfId="14487" xr:uid="{68F5182B-7C82-4CFD-A5F6-742BE0DEC5E0}"/>
    <cellStyle name="20% - Accent4 16 10 5" xfId="14488" xr:uid="{3E6E20AB-047D-45E8-9E15-7BCF5CF95B8C}"/>
    <cellStyle name="20% - Accent4 16 11" xfId="14489" xr:uid="{1B1DEEFB-F333-411F-9A7F-B93FD565A726}"/>
    <cellStyle name="20% - Accent4 16 11 2" xfId="14490" xr:uid="{53FFAA5E-913F-4F30-9AA1-C50A64B36693}"/>
    <cellStyle name="20% - Accent4 16 11 2 2" xfId="14491" xr:uid="{0028C3FB-7479-4897-9061-70710C10C29E}"/>
    <cellStyle name="20% - Accent4 16 11 2 2 2" xfId="14492" xr:uid="{0B55E8D3-E270-4F91-8CC6-620B38647A1A}"/>
    <cellStyle name="20% - Accent4 16 11 2 3" xfId="14493" xr:uid="{BEA17CA7-8DF4-4F3D-8E7C-EC133BD66B2A}"/>
    <cellStyle name="20% - Accent4 16 11 3" xfId="14494" xr:uid="{B33D787D-8F15-4B78-A462-03885D92BA35}"/>
    <cellStyle name="20% - Accent4 16 11 3 2" xfId="14495" xr:uid="{6F60F6DE-EA49-4A76-9648-302A498D27FC}"/>
    <cellStyle name="20% - Accent4 16 11 4" xfId="14496" xr:uid="{BDB2B834-4E48-4B19-A11D-0A67BF506A86}"/>
    <cellStyle name="20% - Accent4 16 11 4 2" xfId="14497" xr:uid="{58C3F2B8-7A67-4EC8-A34A-6836E6640CC4}"/>
    <cellStyle name="20% - Accent4 16 11 5" xfId="14498" xr:uid="{84A63C19-6022-4F55-867E-9E10F9C10134}"/>
    <cellStyle name="20% - Accent4 16 12" xfId="14499" xr:uid="{327D56FD-1CAB-414D-8D3A-96B4F14DBE3B}"/>
    <cellStyle name="20% - Accent4 16 12 2" xfId="14500" xr:uid="{E2E24578-DD1D-4B2A-94DA-82BA2B3C14E4}"/>
    <cellStyle name="20% - Accent4 16 12 2 2" xfId="14501" xr:uid="{FABF6235-F2C4-4ACA-AE0D-B51EE178EDF8}"/>
    <cellStyle name="20% - Accent4 16 12 2 2 2" xfId="14502" xr:uid="{5380313B-6420-4571-A412-F6A5C397AF75}"/>
    <cellStyle name="20% - Accent4 16 12 2 3" xfId="14503" xr:uid="{DB477EFA-F8EC-4616-AC14-FF229713D63C}"/>
    <cellStyle name="20% - Accent4 16 12 3" xfId="14504" xr:uid="{3FE652EB-5ED7-476F-A7C2-B692D22E2830}"/>
    <cellStyle name="20% - Accent4 16 12 3 2" xfId="14505" xr:uid="{3E9C055C-8CBB-4941-AB1E-322084F31FA8}"/>
    <cellStyle name="20% - Accent4 16 12 4" xfId="14506" xr:uid="{A73E333E-7E0C-436F-819B-ADFD6B38017B}"/>
    <cellStyle name="20% - Accent4 16 12 4 2" xfId="14507" xr:uid="{7C57C86D-480E-46C4-949E-24D633675737}"/>
    <cellStyle name="20% - Accent4 16 12 5" xfId="14508" xr:uid="{C5CACE3C-DAB4-4B68-B405-77C898016801}"/>
    <cellStyle name="20% - Accent4 16 13" xfId="14509" xr:uid="{9C383A7C-F701-4A65-B553-585AC7003868}"/>
    <cellStyle name="20% - Accent4 16 13 2" xfId="14510" xr:uid="{1097293F-7C96-4CDD-821F-33F84C6DC7F7}"/>
    <cellStyle name="20% - Accent4 16 13 2 2" xfId="14511" xr:uid="{9D48638B-0E1E-4762-8802-87CABD051C92}"/>
    <cellStyle name="20% - Accent4 16 13 2 2 2" xfId="14512" xr:uid="{DDF38EAA-58B3-4BA4-B6C1-1674B0A5F2B5}"/>
    <cellStyle name="20% - Accent4 16 13 2 3" xfId="14513" xr:uid="{6FCAEF9A-2F1A-44C6-BC25-D544F7108A51}"/>
    <cellStyle name="20% - Accent4 16 13 3" xfId="14514" xr:uid="{975248FA-252A-4D94-A9A6-3C39FF902E8D}"/>
    <cellStyle name="20% - Accent4 16 13 3 2" xfId="14515" xr:uid="{05F560C3-98C4-48E0-9D04-3BF5B7F38736}"/>
    <cellStyle name="20% - Accent4 16 13 4" xfId="14516" xr:uid="{51C87BD3-C9B9-4F6D-B425-B09CB6254B85}"/>
    <cellStyle name="20% - Accent4 16 13 4 2" xfId="14517" xr:uid="{46D00C23-F541-4BDB-A449-3B415D164F7B}"/>
    <cellStyle name="20% - Accent4 16 13 5" xfId="14518" xr:uid="{BF87774F-E5F6-4691-A41D-68756097DF70}"/>
    <cellStyle name="20% - Accent4 16 14" xfId="14519" xr:uid="{0D431B24-8F12-49AF-B644-472411A9CAF2}"/>
    <cellStyle name="20% - Accent4 16 14 2" xfId="14520" xr:uid="{457D5FD5-B097-40B0-8E24-4636EDCC1BA6}"/>
    <cellStyle name="20% - Accent4 16 14 2 2" xfId="14521" xr:uid="{03A49A13-C6D1-4AE6-B078-69CF9ECDAC99}"/>
    <cellStyle name="20% - Accent4 16 14 2 2 2" xfId="14522" xr:uid="{16C70D65-B287-44A6-9CF5-4A75AA215756}"/>
    <cellStyle name="20% - Accent4 16 14 2 3" xfId="14523" xr:uid="{B12CCEEA-9CDA-42A1-9597-7A102B9BEE3F}"/>
    <cellStyle name="20% - Accent4 16 14 3" xfId="14524" xr:uid="{F3735477-E1A1-4353-A688-C75BF1884668}"/>
    <cellStyle name="20% - Accent4 16 14 3 2" xfId="14525" xr:uid="{BF3DADA7-88F7-4925-B338-C8F4C20E7D8E}"/>
    <cellStyle name="20% - Accent4 16 14 4" xfId="14526" xr:uid="{0119B1E4-9D0D-40CA-A411-BC7CA1BC5AC9}"/>
    <cellStyle name="20% - Accent4 16 14 4 2" xfId="14527" xr:uid="{6721DA01-A04B-48AF-85BD-5FD15A83DFA8}"/>
    <cellStyle name="20% - Accent4 16 14 5" xfId="14528" xr:uid="{7C19E644-7B1D-40FD-A53C-F846120E8B2C}"/>
    <cellStyle name="20% - Accent4 16 15" xfId="14529" xr:uid="{336B84EA-8960-4EE6-AC09-22DBAEAADA3E}"/>
    <cellStyle name="20% - Accent4 16 15 2" xfId="14530" xr:uid="{CE94EF77-96B3-42F8-A424-19791100B02A}"/>
    <cellStyle name="20% - Accent4 16 15 2 2" xfId="14531" xr:uid="{DAE60646-378E-40DD-9CB3-C77640828BD9}"/>
    <cellStyle name="20% - Accent4 16 15 2 2 2" xfId="14532" xr:uid="{EFBBFCCD-0B5B-41F8-B883-D414D5E4A264}"/>
    <cellStyle name="20% - Accent4 16 15 2 3" xfId="14533" xr:uid="{776CF151-1A06-49AD-ACD6-D8BBF881F1E0}"/>
    <cellStyle name="20% - Accent4 16 15 3" xfId="14534" xr:uid="{F407D998-7188-455F-83E5-87B241985EC0}"/>
    <cellStyle name="20% - Accent4 16 15 3 2" xfId="14535" xr:uid="{973BABD8-FA40-4710-BFF8-5D27B7EAF318}"/>
    <cellStyle name="20% - Accent4 16 15 4" xfId="14536" xr:uid="{11FB78F6-84A6-412F-961E-3AD413C12997}"/>
    <cellStyle name="20% - Accent4 16 15 4 2" xfId="14537" xr:uid="{2EF92717-E5BF-4963-B821-1C8D34EEF168}"/>
    <cellStyle name="20% - Accent4 16 15 5" xfId="14538" xr:uid="{98A15190-08BC-41D2-8981-EFED3F2ACF6A}"/>
    <cellStyle name="20% - Accent4 16 16" xfId="14539" xr:uid="{61A08128-3C9F-4966-96D4-758A498E482C}"/>
    <cellStyle name="20% - Accent4 16 16 2" xfId="14540" xr:uid="{1CBECE7F-2080-48D1-97A7-E1AEB9A7F976}"/>
    <cellStyle name="20% - Accent4 16 16 2 2" xfId="14541" xr:uid="{25F94030-AACC-429D-8AAB-A3C776E7A667}"/>
    <cellStyle name="20% - Accent4 16 16 3" xfId="14542" xr:uid="{A7CC8BC5-D0F4-4E27-AAAA-01240AFC1D20}"/>
    <cellStyle name="20% - Accent4 16 17" xfId="14543" xr:uid="{A90FB216-B803-46F6-8EE8-085C94341F05}"/>
    <cellStyle name="20% - Accent4 16 17 2" xfId="14544" xr:uid="{090BA94A-6195-429F-A716-1FE91F3A955D}"/>
    <cellStyle name="20% - Accent4 16 18" xfId="14545" xr:uid="{DA0F1082-FF5A-4FB9-9D93-FDF84B6D75C7}"/>
    <cellStyle name="20% - Accent4 16 18 2" xfId="14546" xr:uid="{3EBD1DB1-D790-41AA-B980-3B95173CCEC9}"/>
    <cellStyle name="20% - Accent4 16 19" xfId="14547" xr:uid="{C478C89D-8045-463A-BDFA-B15DAB405DF5}"/>
    <cellStyle name="20% - Accent4 16 2" xfId="14548" xr:uid="{6FABFE18-3E91-4F4E-8026-BAEBBAF8DDFF}"/>
    <cellStyle name="20% - Accent4 16 2 2" xfId="14549" xr:uid="{46BB999E-1C2C-4740-964E-C52CC5B0F0EE}"/>
    <cellStyle name="20% - Accent4 16 2 2 2" xfId="14550" xr:uid="{1D4E68F6-1E52-410A-8C49-286DB79A2C04}"/>
    <cellStyle name="20% - Accent4 16 2 2 2 2" xfId="14551" xr:uid="{257D42EE-C8FE-456C-B109-0FC6CD0376F0}"/>
    <cellStyle name="20% - Accent4 16 2 2 3" xfId="14552" xr:uid="{D965C319-1CB7-4A3A-9626-95DBE8BD26F3}"/>
    <cellStyle name="20% - Accent4 16 2 3" xfId="14553" xr:uid="{59B40A0D-B00F-4E5F-A891-D0AA0A327E02}"/>
    <cellStyle name="20% - Accent4 16 2 3 2" xfId="14554" xr:uid="{D2AFB66D-B686-4B02-BFAB-0C6D2CF804F6}"/>
    <cellStyle name="20% - Accent4 16 2 4" xfId="14555" xr:uid="{0B918966-CB03-41CB-BFA1-88676F594D8B}"/>
    <cellStyle name="20% - Accent4 16 2 4 2" xfId="14556" xr:uid="{0F2E1F4D-4A21-4D53-8A83-23287B90F04F}"/>
    <cellStyle name="20% - Accent4 16 2 5" xfId="14557" xr:uid="{0455999E-7966-419E-8D36-7B3A8461734E}"/>
    <cellStyle name="20% - Accent4 16 20" xfId="14558" xr:uid="{3082B9CF-54F4-4FD3-B59D-88834A94FAF4}"/>
    <cellStyle name="20% - Accent4 16 21" xfId="14559" xr:uid="{599A3031-5104-49D6-BA96-1CDF98A595D6}"/>
    <cellStyle name="20% - Accent4 16 22" xfId="14560" xr:uid="{CEB9AE49-63A9-4943-93B1-771E601389DE}"/>
    <cellStyle name="20% - Accent4 16 23" xfId="14561" xr:uid="{FB42E77D-EC73-4728-8F30-128AE0C8016B}"/>
    <cellStyle name="20% - Accent4 16 24" xfId="14562" xr:uid="{D74E1E80-A57B-48D9-9D03-EDFF6CA64E41}"/>
    <cellStyle name="20% - Accent4 16 25" xfId="14563" xr:uid="{3D4B5B45-9124-4D59-96BD-A1763DC7D586}"/>
    <cellStyle name="20% - Accent4 16 26" xfId="14564" xr:uid="{55ABD0B4-C374-4A91-9F9E-D1455922B30F}"/>
    <cellStyle name="20% - Accent4 16 27" xfId="14565" xr:uid="{EFA16E64-FB25-4E88-BEED-263BEB999DCA}"/>
    <cellStyle name="20% - Accent4 16 28" xfId="14566" xr:uid="{02C00823-C968-432A-B1F8-032804BC41C7}"/>
    <cellStyle name="20% - Accent4 16 29" xfId="14567" xr:uid="{36DEDAB2-D4D1-4327-A273-A7A79897D2FA}"/>
    <cellStyle name="20% - Accent4 16 3" xfId="14568" xr:uid="{81C6BD3A-F53D-4252-9FE3-C95FA6E97ED1}"/>
    <cellStyle name="20% - Accent4 16 3 2" xfId="14569" xr:uid="{706F3DFE-55AD-4081-9D6D-AB2231A6CB5C}"/>
    <cellStyle name="20% - Accent4 16 3 2 2" xfId="14570" xr:uid="{77A5EFB8-4E9F-48EB-8EE0-AA27D5B91C03}"/>
    <cellStyle name="20% - Accent4 16 3 2 2 2" xfId="14571" xr:uid="{44CD7AB9-2CB3-4370-ABD2-6FF08AA4EEF1}"/>
    <cellStyle name="20% - Accent4 16 3 2 3" xfId="14572" xr:uid="{4BF2622A-616B-4546-90E3-241D493F25E6}"/>
    <cellStyle name="20% - Accent4 16 3 3" xfId="14573" xr:uid="{524A2019-4455-43B0-90D5-F777123CFC22}"/>
    <cellStyle name="20% - Accent4 16 3 3 2" xfId="14574" xr:uid="{3CB9A221-E7CE-43FD-873C-474B6BB4DC60}"/>
    <cellStyle name="20% - Accent4 16 3 4" xfId="14575" xr:uid="{9B929B1F-2AF6-4F8F-9343-6C094ACF6492}"/>
    <cellStyle name="20% - Accent4 16 3 4 2" xfId="14576" xr:uid="{A3F2F53C-4EC8-4D29-8ABE-12754E9E4EF2}"/>
    <cellStyle name="20% - Accent4 16 3 5" xfId="14577" xr:uid="{0EB21203-155E-4A41-A656-B10AF300866E}"/>
    <cellStyle name="20% - Accent4 16 4" xfId="14578" xr:uid="{8DD3B52D-31AB-421D-AEEB-4E049227D004}"/>
    <cellStyle name="20% - Accent4 16 4 2" xfId="14579" xr:uid="{C73332B4-F691-4F52-A57A-3F17083FCCD5}"/>
    <cellStyle name="20% - Accent4 16 4 2 2" xfId="14580" xr:uid="{9A4FDDD7-3231-426D-976E-90589A77A613}"/>
    <cellStyle name="20% - Accent4 16 4 2 2 2" xfId="14581" xr:uid="{31FE1097-4C21-45E0-A2D4-70E1ED33003E}"/>
    <cellStyle name="20% - Accent4 16 4 2 3" xfId="14582" xr:uid="{5800A10B-5818-40FE-BD55-0E5CA4E38310}"/>
    <cellStyle name="20% - Accent4 16 4 3" xfId="14583" xr:uid="{764F9EA9-821A-4C9F-84D3-8109877725F8}"/>
    <cellStyle name="20% - Accent4 16 4 3 2" xfId="14584" xr:uid="{E0A38DA5-5BBC-4CA4-A7A5-63485C3A8763}"/>
    <cellStyle name="20% - Accent4 16 4 4" xfId="14585" xr:uid="{91EB2111-D629-479C-8496-5DA4EB976657}"/>
    <cellStyle name="20% - Accent4 16 4 4 2" xfId="14586" xr:uid="{29ABCB75-9AA9-4827-B096-2B2AFBA5B87F}"/>
    <cellStyle name="20% - Accent4 16 4 5" xfId="14587" xr:uid="{A43BB3DF-6210-48BD-93A6-BADD12BD40EA}"/>
    <cellStyle name="20% - Accent4 16 5" xfId="14588" xr:uid="{6B81AC30-2DB8-44E6-954A-16A31C695576}"/>
    <cellStyle name="20% - Accent4 16 5 2" xfId="14589" xr:uid="{60DD0E5D-E690-44E7-AD73-A5E2D39AC004}"/>
    <cellStyle name="20% - Accent4 16 5 2 2" xfId="14590" xr:uid="{D74E9359-055A-4C7D-AA24-C6BB86CF093F}"/>
    <cellStyle name="20% - Accent4 16 5 2 2 2" xfId="14591" xr:uid="{8249D384-D112-4AB3-B88B-1DC6D1D25B93}"/>
    <cellStyle name="20% - Accent4 16 5 2 3" xfId="14592" xr:uid="{1C60265A-0A7B-4845-8B78-9EFE2E5807D5}"/>
    <cellStyle name="20% - Accent4 16 5 3" xfId="14593" xr:uid="{4AB22CDC-8E84-444A-9F6C-88030771D244}"/>
    <cellStyle name="20% - Accent4 16 5 3 2" xfId="14594" xr:uid="{5CDB3D45-10F6-4ED0-BAE1-E6C7A6C29087}"/>
    <cellStyle name="20% - Accent4 16 5 4" xfId="14595" xr:uid="{92A37518-468C-4C10-AF55-F2C8466FD9DA}"/>
    <cellStyle name="20% - Accent4 16 5 4 2" xfId="14596" xr:uid="{5A6DE5AA-BC7E-405F-BD67-AC29A209CE16}"/>
    <cellStyle name="20% - Accent4 16 5 5" xfId="14597" xr:uid="{393975C3-4FD6-4AF8-A5D7-C45AA5FF7F93}"/>
    <cellStyle name="20% - Accent4 16 6" xfId="14598" xr:uid="{9B33EB70-0120-42F3-82D5-D06C5BA3CEE6}"/>
    <cellStyle name="20% - Accent4 16 6 2" xfId="14599" xr:uid="{E9896349-0B14-4059-BEC1-F3F4D5984E1F}"/>
    <cellStyle name="20% - Accent4 16 6 2 2" xfId="14600" xr:uid="{5BFCB413-A30D-416B-A269-20E05BD1121C}"/>
    <cellStyle name="20% - Accent4 16 6 2 2 2" xfId="14601" xr:uid="{2BB6D244-850C-401A-AB99-F6B4CAAFA25C}"/>
    <cellStyle name="20% - Accent4 16 6 2 3" xfId="14602" xr:uid="{63E0BE28-7407-4307-B660-A7C0B5D902EA}"/>
    <cellStyle name="20% - Accent4 16 6 3" xfId="14603" xr:uid="{866AC68C-9432-453E-9802-CF9040E2C6C0}"/>
    <cellStyle name="20% - Accent4 16 6 3 2" xfId="14604" xr:uid="{A6C1DE4C-18B1-4935-AB35-4B98ABEECC49}"/>
    <cellStyle name="20% - Accent4 16 6 4" xfId="14605" xr:uid="{6D313208-23AB-4300-951C-06AA6F7BFCE8}"/>
    <cellStyle name="20% - Accent4 16 6 4 2" xfId="14606" xr:uid="{B105C088-7DEC-448F-9003-3104AE86714A}"/>
    <cellStyle name="20% - Accent4 16 6 5" xfId="14607" xr:uid="{84EA2A0E-46E9-4535-9887-271791354A95}"/>
    <cellStyle name="20% - Accent4 16 7" xfId="14608" xr:uid="{DC87A6C5-944E-4E49-8119-0119C8A7D561}"/>
    <cellStyle name="20% - Accent4 16 7 2" xfId="14609" xr:uid="{D3919ABC-010F-4E3E-B966-E767998C2D98}"/>
    <cellStyle name="20% - Accent4 16 7 2 2" xfId="14610" xr:uid="{840F2AE7-655D-4399-B036-43EF2B72BDCA}"/>
    <cellStyle name="20% - Accent4 16 7 2 2 2" xfId="14611" xr:uid="{ECB5D978-59C5-4948-ACC1-4803C9843347}"/>
    <cellStyle name="20% - Accent4 16 7 2 3" xfId="14612" xr:uid="{9C70184E-0DC8-43D2-BDC2-80FB3F9528A8}"/>
    <cellStyle name="20% - Accent4 16 7 3" xfId="14613" xr:uid="{CB81D8EB-9F58-419E-BD2B-86FB6BFE9C3C}"/>
    <cellStyle name="20% - Accent4 16 7 3 2" xfId="14614" xr:uid="{9C320710-47A7-4C00-9DAD-DEC2A3DA8F27}"/>
    <cellStyle name="20% - Accent4 16 7 4" xfId="14615" xr:uid="{8E91C267-76E2-4562-AC98-9D7AA7AC9E86}"/>
    <cellStyle name="20% - Accent4 16 7 4 2" xfId="14616" xr:uid="{CFE52136-42EE-4B5B-821D-DB9C66270834}"/>
    <cellStyle name="20% - Accent4 16 7 5" xfId="14617" xr:uid="{03E038BA-37A3-4E84-AB84-EC10BD1FCAD2}"/>
    <cellStyle name="20% - Accent4 16 8" xfId="14618" xr:uid="{65B6822F-B425-4AFC-A791-4E9C015F4FFF}"/>
    <cellStyle name="20% - Accent4 16 8 2" xfId="14619" xr:uid="{10447C6B-97DA-491B-90C3-FE7464DECF02}"/>
    <cellStyle name="20% - Accent4 16 8 2 2" xfId="14620" xr:uid="{865B953E-7515-46D3-B7F8-3342AD48D999}"/>
    <cellStyle name="20% - Accent4 16 8 2 2 2" xfId="14621" xr:uid="{31A8E3E7-EBA5-4BA3-B92C-E29B397CD526}"/>
    <cellStyle name="20% - Accent4 16 8 2 3" xfId="14622" xr:uid="{5F2A801E-D0EA-47B3-A6F3-FFFD05139856}"/>
    <cellStyle name="20% - Accent4 16 8 3" xfId="14623" xr:uid="{D7141A12-93C6-4871-967C-E45ED0435CE4}"/>
    <cellStyle name="20% - Accent4 16 8 3 2" xfId="14624" xr:uid="{1EDE532B-97E9-43BA-BB26-732BFEBD99EC}"/>
    <cellStyle name="20% - Accent4 16 8 4" xfId="14625" xr:uid="{96B563A8-3EAF-428E-89F5-0434953BC92A}"/>
    <cellStyle name="20% - Accent4 16 8 4 2" xfId="14626" xr:uid="{00BA50D8-BB3B-4DA2-B2A2-AA319BDBCDAD}"/>
    <cellStyle name="20% - Accent4 16 8 5" xfId="14627" xr:uid="{25341426-53F6-463B-82AC-46FC74189510}"/>
    <cellStyle name="20% - Accent4 16 9" xfId="14628" xr:uid="{4D189814-A0FF-4A14-B99D-CE65CB60FB98}"/>
    <cellStyle name="20% - Accent4 16 9 2" xfId="14629" xr:uid="{A37F2591-34FE-4A23-B23A-9CCB2C71378D}"/>
    <cellStyle name="20% - Accent4 16 9 2 2" xfId="14630" xr:uid="{890D7125-0365-4C3C-B777-C167C8DBC836}"/>
    <cellStyle name="20% - Accent4 16 9 2 2 2" xfId="14631" xr:uid="{1523F405-AD04-424E-A395-43BE3738AC77}"/>
    <cellStyle name="20% - Accent4 16 9 2 3" xfId="14632" xr:uid="{11E24358-72DF-4BD6-B4EA-3DCECE7C0941}"/>
    <cellStyle name="20% - Accent4 16 9 3" xfId="14633" xr:uid="{78BCBA1D-301D-4A0D-A46F-C8ECCAE38D80}"/>
    <cellStyle name="20% - Accent4 16 9 3 2" xfId="14634" xr:uid="{687C2B92-546D-4403-A4A3-B776D034C1B6}"/>
    <cellStyle name="20% - Accent4 16 9 4" xfId="14635" xr:uid="{AB6F301E-8C17-47E7-A22C-5A10A7EDCECB}"/>
    <cellStyle name="20% - Accent4 16 9 4 2" xfId="14636" xr:uid="{8FF42DE7-4EFF-4128-9CA0-7F79EFD1C460}"/>
    <cellStyle name="20% - Accent4 16 9 5" xfId="14637" xr:uid="{FE4A8F1E-AB09-4A52-AC65-8C7B872F66B4}"/>
    <cellStyle name="20% - Accent4 17" xfId="14638" xr:uid="{7074CBBB-F4F2-40F8-9AAA-9FBC02C1FC9D}"/>
    <cellStyle name="20% - Accent4 17 10" xfId="14639" xr:uid="{20A54B55-84AF-4041-8655-F5FDE64660D0}"/>
    <cellStyle name="20% - Accent4 17 10 2" xfId="14640" xr:uid="{DA913D03-35B6-43FE-97ED-79D22F93A5B2}"/>
    <cellStyle name="20% - Accent4 17 10 2 2" xfId="14641" xr:uid="{89702511-ACCB-45FC-A716-38146C38DB68}"/>
    <cellStyle name="20% - Accent4 17 10 2 2 2" xfId="14642" xr:uid="{4521710E-E647-4567-A3D0-0D94C6AB66D9}"/>
    <cellStyle name="20% - Accent4 17 10 2 3" xfId="14643" xr:uid="{4D0F7268-88F6-4E88-92AD-C7CD19269A95}"/>
    <cellStyle name="20% - Accent4 17 10 3" xfId="14644" xr:uid="{59D70CB7-EFA3-4AC2-86E6-A36FB0C3CD79}"/>
    <cellStyle name="20% - Accent4 17 10 3 2" xfId="14645" xr:uid="{EAFB68EF-2415-43F6-84D9-D53153811950}"/>
    <cellStyle name="20% - Accent4 17 10 4" xfId="14646" xr:uid="{6D3BA95F-146D-4C7E-A1E7-2810E12CAC45}"/>
    <cellStyle name="20% - Accent4 17 10 4 2" xfId="14647" xr:uid="{6FBE1D6B-10E0-4602-8B11-470737C5F2A2}"/>
    <cellStyle name="20% - Accent4 17 10 5" xfId="14648" xr:uid="{AF83CE6F-78A2-4AF0-A1BA-9CE025C40E73}"/>
    <cellStyle name="20% - Accent4 17 11" xfId="14649" xr:uid="{EF4E610D-E01C-4F11-9337-4D58ED349B52}"/>
    <cellStyle name="20% - Accent4 17 11 2" xfId="14650" xr:uid="{65B75573-FE2D-4848-95CD-97B4FF917827}"/>
    <cellStyle name="20% - Accent4 17 11 2 2" xfId="14651" xr:uid="{15CCFD96-57BF-427E-86A6-C9A3DA8BCB62}"/>
    <cellStyle name="20% - Accent4 17 11 2 2 2" xfId="14652" xr:uid="{2452463A-AF5C-4234-8E55-ECB9811B87FA}"/>
    <cellStyle name="20% - Accent4 17 11 2 3" xfId="14653" xr:uid="{FCECD725-D9BF-4D7D-A441-5C29088A186A}"/>
    <cellStyle name="20% - Accent4 17 11 3" xfId="14654" xr:uid="{8408A46B-4858-44FA-A399-F298DA8F8065}"/>
    <cellStyle name="20% - Accent4 17 11 3 2" xfId="14655" xr:uid="{86520849-0AC8-403D-A6A4-2EDEC43CD096}"/>
    <cellStyle name="20% - Accent4 17 11 4" xfId="14656" xr:uid="{3F407A70-67ED-4E7E-B99F-D4DC1CAEB56F}"/>
    <cellStyle name="20% - Accent4 17 11 4 2" xfId="14657" xr:uid="{B67B5E95-E030-4847-8EBA-F209EFE693A8}"/>
    <cellStyle name="20% - Accent4 17 11 5" xfId="14658" xr:uid="{487B55BE-6979-4F24-91E1-C68AD40993CB}"/>
    <cellStyle name="20% - Accent4 17 12" xfId="14659" xr:uid="{15A94384-D510-4357-91C2-575FF6590193}"/>
    <cellStyle name="20% - Accent4 17 12 2" xfId="14660" xr:uid="{1F2E62B4-61DE-4913-A3DD-070760963D6E}"/>
    <cellStyle name="20% - Accent4 17 12 2 2" xfId="14661" xr:uid="{AACC6BB0-448F-4B6B-AE7B-687139C944EF}"/>
    <cellStyle name="20% - Accent4 17 12 2 2 2" xfId="14662" xr:uid="{7607909F-AEB5-4858-B6AC-7CBA62655CCF}"/>
    <cellStyle name="20% - Accent4 17 12 2 3" xfId="14663" xr:uid="{86BD140D-5D91-4DB3-805D-19FE90591CF3}"/>
    <cellStyle name="20% - Accent4 17 12 3" xfId="14664" xr:uid="{0A1F1FAE-B09B-47D9-B047-F63D6BCFCEB4}"/>
    <cellStyle name="20% - Accent4 17 12 3 2" xfId="14665" xr:uid="{E288FD0D-5FE7-48D1-A0A5-3E338D29DD72}"/>
    <cellStyle name="20% - Accent4 17 12 4" xfId="14666" xr:uid="{F3CBDFDE-3835-4372-A74D-1F131EC1A446}"/>
    <cellStyle name="20% - Accent4 17 12 4 2" xfId="14667" xr:uid="{CD546587-4EF7-4503-B417-2C7FBC173AB1}"/>
    <cellStyle name="20% - Accent4 17 12 5" xfId="14668" xr:uid="{7D22E12D-F8F8-40EE-8318-CEF35B987584}"/>
    <cellStyle name="20% - Accent4 17 13" xfId="14669" xr:uid="{F8415D93-DBC9-4CD4-8D39-EE8ABDFFDC3C}"/>
    <cellStyle name="20% - Accent4 17 13 2" xfId="14670" xr:uid="{F096A0C1-0BBE-4EF2-A7CB-CE3F2D0F7388}"/>
    <cellStyle name="20% - Accent4 17 13 2 2" xfId="14671" xr:uid="{6F871FFA-2720-482C-B941-0C9F7144AEAC}"/>
    <cellStyle name="20% - Accent4 17 13 2 2 2" xfId="14672" xr:uid="{4ED99FA7-74EC-418E-B92B-A78542F6BF0C}"/>
    <cellStyle name="20% - Accent4 17 13 2 3" xfId="14673" xr:uid="{68E80FF6-250B-4971-8350-8392144BBBC8}"/>
    <cellStyle name="20% - Accent4 17 13 3" xfId="14674" xr:uid="{BA473D14-308A-4A81-9A0A-54A74EABBDB8}"/>
    <cellStyle name="20% - Accent4 17 13 3 2" xfId="14675" xr:uid="{761B4E15-F384-4085-BD7E-DF7DB332C3FB}"/>
    <cellStyle name="20% - Accent4 17 13 4" xfId="14676" xr:uid="{23B5E0E8-AB6C-438F-B758-C14E304059F8}"/>
    <cellStyle name="20% - Accent4 17 13 4 2" xfId="14677" xr:uid="{28E8B65C-5F58-420E-A16E-DEB69E90B885}"/>
    <cellStyle name="20% - Accent4 17 13 5" xfId="14678" xr:uid="{053369F5-853D-4AEE-9003-557392F2EDE4}"/>
    <cellStyle name="20% - Accent4 17 14" xfId="14679" xr:uid="{3FB0DE8E-15EB-44C5-8971-ACF46F1C72EF}"/>
    <cellStyle name="20% - Accent4 17 14 2" xfId="14680" xr:uid="{45342CD5-B730-484B-B3B4-EC4FFE392CF8}"/>
    <cellStyle name="20% - Accent4 17 14 2 2" xfId="14681" xr:uid="{1F5138B1-FE46-4242-8E5C-840159E040D4}"/>
    <cellStyle name="20% - Accent4 17 14 2 2 2" xfId="14682" xr:uid="{423DA013-B1A9-4F3A-B4A0-AFDE5E0D404F}"/>
    <cellStyle name="20% - Accent4 17 14 2 3" xfId="14683" xr:uid="{59FCB79B-A6E5-48C0-A64B-8F4128334F4F}"/>
    <cellStyle name="20% - Accent4 17 14 3" xfId="14684" xr:uid="{CEF1D489-721B-45BE-8864-2322113EB433}"/>
    <cellStyle name="20% - Accent4 17 14 3 2" xfId="14685" xr:uid="{FE6DE880-5D44-4FF6-AD2E-7A91F01884C4}"/>
    <cellStyle name="20% - Accent4 17 14 4" xfId="14686" xr:uid="{1E6F0996-326D-4A9B-AFE0-19C83411D292}"/>
    <cellStyle name="20% - Accent4 17 14 4 2" xfId="14687" xr:uid="{BA5D467A-EB3A-4C2A-BFB4-DAC6F0AD5E6C}"/>
    <cellStyle name="20% - Accent4 17 14 5" xfId="14688" xr:uid="{43C0C183-E650-4AF5-8210-8FE21A4AE30D}"/>
    <cellStyle name="20% - Accent4 17 15" xfId="14689" xr:uid="{E3D02D7F-C0DE-4A5E-8FF2-8A62292243DC}"/>
    <cellStyle name="20% - Accent4 17 15 2" xfId="14690" xr:uid="{8673C93C-4542-4617-AE9B-4A9CB1FB26B9}"/>
    <cellStyle name="20% - Accent4 17 15 2 2" xfId="14691" xr:uid="{E9A31036-0F29-4198-9422-BEF7D16BCBDF}"/>
    <cellStyle name="20% - Accent4 17 15 2 2 2" xfId="14692" xr:uid="{07EE78B4-2B41-45F7-9A79-CF504A67DC45}"/>
    <cellStyle name="20% - Accent4 17 15 2 3" xfId="14693" xr:uid="{B0F7C50A-2426-485A-93D1-FA27A9CD8AC3}"/>
    <cellStyle name="20% - Accent4 17 15 3" xfId="14694" xr:uid="{2157B5F2-61DE-4C53-AD0C-25F2DBFB763B}"/>
    <cellStyle name="20% - Accent4 17 15 3 2" xfId="14695" xr:uid="{4BB8143E-7E28-4209-88C3-8C60810FEE4F}"/>
    <cellStyle name="20% - Accent4 17 15 4" xfId="14696" xr:uid="{8D534C2D-E167-4DEA-85DE-3AD28C2C7B2C}"/>
    <cellStyle name="20% - Accent4 17 15 4 2" xfId="14697" xr:uid="{801ADC1D-7305-4845-8344-B181B8C13700}"/>
    <cellStyle name="20% - Accent4 17 15 5" xfId="14698" xr:uid="{FF086320-AFEF-46EB-B2AF-06AA58882AB8}"/>
    <cellStyle name="20% - Accent4 17 16" xfId="14699" xr:uid="{B2B27BC1-F930-4E12-8F3B-29289AA0C403}"/>
    <cellStyle name="20% - Accent4 17 16 2" xfId="14700" xr:uid="{D45EF33E-5F99-4758-9ADD-F5071D0076F8}"/>
    <cellStyle name="20% - Accent4 17 16 2 2" xfId="14701" xr:uid="{A51B95FA-8E54-419F-997E-A38305D58F88}"/>
    <cellStyle name="20% - Accent4 17 16 3" xfId="14702" xr:uid="{D50A5336-322F-487B-952E-AF2067DC61D5}"/>
    <cellStyle name="20% - Accent4 17 17" xfId="14703" xr:uid="{A763C72E-06F6-472A-99D9-BB609C095232}"/>
    <cellStyle name="20% - Accent4 17 17 2" xfId="14704" xr:uid="{9A698D3F-6D5D-4C8B-8DFC-466EB5CFEC7B}"/>
    <cellStyle name="20% - Accent4 17 18" xfId="14705" xr:uid="{49888A9C-0690-46C1-82F7-D5D3042CDA93}"/>
    <cellStyle name="20% - Accent4 17 18 2" xfId="14706" xr:uid="{92055613-8B45-49E1-A343-66A4CB2E89D7}"/>
    <cellStyle name="20% - Accent4 17 19" xfId="14707" xr:uid="{642A589A-F67D-4D03-A237-AA329B78C067}"/>
    <cellStyle name="20% - Accent4 17 2" xfId="14708" xr:uid="{BF60A0E2-615D-449D-8E31-893AC1747B13}"/>
    <cellStyle name="20% - Accent4 17 2 2" xfId="14709" xr:uid="{D91A06CF-34B5-4F4A-9524-8CB4BD6EEAC6}"/>
    <cellStyle name="20% - Accent4 17 2 2 2" xfId="14710" xr:uid="{A0D47C1B-2ABC-4987-A82D-D70150E70126}"/>
    <cellStyle name="20% - Accent4 17 2 2 2 2" xfId="14711" xr:uid="{1D0CE869-6A9D-4766-B4B3-59DC5AE2BE95}"/>
    <cellStyle name="20% - Accent4 17 2 2 3" xfId="14712" xr:uid="{91B6640E-5253-4FD8-83FC-A9332377CF88}"/>
    <cellStyle name="20% - Accent4 17 2 3" xfId="14713" xr:uid="{45C7641B-8D8A-4E9D-BDFB-4276F9C7B02E}"/>
    <cellStyle name="20% - Accent4 17 2 3 2" xfId="14714" xr:uid="{003E779B-79E4-4669-8876-65EE849F5CCD}"/>
    <cellStyle name="20% - Accent4 17 2 4" xfId="14715" xr:uid="{54EBC94A-7FB9-402B-878B-C6C1F374158D}"/>
    <cellStyle name="20% - Accent4 17 2 4 2" xfId="14716" xr:uid="{97D48AEB-70B4-4F21-9B93-84F6989AD1F3}"/>
    <cellStyle name="20% - Accent4 17 2 5" xfId="14717" xr:uid="{563FBFDB-599F-49F9-B8D2-C32A6BBF8F48}"/>
    <cellStyle name="20% - Accent4 17 20" xfId="14718" xr:uid="{08787170-CF6C-4813-881F-74380141D613}"/>
    <cellStyle name="20% - Accent4 17 21" xfId="14719" xr:uid="{9ACFB4E1-D3C1-481B-9391-B3468C0DE27B}"/>
    <cellStyle name="20% - Accent4 17 22" xfId="14720" xr:uid="{31FAC6C5-A294-48E8-95D1-2B910FE87B23}"/>
    <cellStyle name="20% - Accent4 17 23" xfId="14721" xr:uid="{EF6C5D2C-842C-4FEF-AD32-EB6F41FF1D0E}"/>
    <cellStyle name="20% - Accent4 17 24" xfId="14722" xr:uid="{25C421FF-7ACB-4467-872B-F02968DF52E7}"/>
    <cellStyle name="20% - Accent4 17 25" xfId="14723" xr:uid="{8C930963-8472-44BF-AFD6-4CFC6F6FEB95}"/>
    <cellStyle name="20% - Accent4 17 26" xfId="14724" xr:uid="{C275035B-E64D-4A19-A439-41C1172495B2}"/>
    <cellStyle name="20% - Accent4 17 27" xfId="14725" xr:uid="{3DCA309F-D5D0-47B3-B95D-FEB6AA878D9F}"/>
    <cellStyle name="20% - Accent4 17 28" xfId="14726" xr:uid="{4090574C-C9DB-4E4B-9B06-A081E20E7568}"/>
    <cellStyle name="20% - Accent4 17 29" xfId="14727" xr:uid="{0E7D0867-9526-48AE-B5FA-29F63056C76E}"/>
    <cellStyle name="20% - Accent4 17 3" xfId="14728" xr:uid="{323917D9-7D35-492C-BEBA-1958EA9D679C}"/>
    <cellStyle name="20% - Accent4 17 3 2" xfId="14729" xr:uid="{DFAA937F-352D-466E-8899-EA589FA256D1}"/>
    <cellStyle name="20% - Accent4 17 3 2 2" xfId="14730" xr:uid="{B31D9EC3-2AB9-499D-A4B1-C954E2DC40CF}"/>
    <cellStyle name="20% - Accent4 17 3 2 2 2" xfId="14731" xr:uid="{57554251-3FDE-4F0E-B30E-B72328674CD1}"/>
    <cellStyle name="20% - Accent4 17 3 2 3" xfId="14732" xr:uid="{ED7F7BF1-EF0C-4175-BE26-33C86AD78487}"/>
    <cellStyle name="20% - Accent4 17 3 3" xfId="14733" xr:uid="{974754EC-CC7F-46D7-8BD7-3F8A602754AA}"/>
    <cellStyle name="20% - Accent4 17 3 3 2" xfId="14734" xr:uid="{6E3CA384-7688-41E2-B7E6-2C5EA750E2A0}"/>
    <cellStyle name="20% - Accent4 17 3 4" xfId="14735" xr:uid="{2CDC1BF1-6435-4968-8C0E-BB5E47B298CC}"/>
    <cellStyle name="20% - Accent4 17 3 4 2" xfId="14736" xr:uid="{B6F0A856-DF46-424A-8DF7-7836CF3CD24C}"/>
    <cellStyle name="20% - Accent4 17 3 5" xfId="14737" xr:uid="{641B0146-618D-4330-A241-CBDAB168B271}"/>
    <cellStyle name="20% - Accent4 17 4" xfId="14738" xr:uid="{31EBD843-FCC6-41EA-A505-494EAB9C67BF}"/>
    <cellStyle name="20% - Accent4 17 4 2" xfId="14739" xr:uid="{A1AA0967-B75B-47F1-8FC1-E3EA23326694}"/>
    <cellStyle name="20% - Accent4 17 4 2 2" xfId="14740" xr:uid="{208B596F-2B95-4EE9-9294-94D12AFF8932}"/>
    <cellStyle name="20% - Accent4 17 4 2 2 2" xfId="14741" xr:uid="{677731CF-6CF4-4A56-BFD6-055B98717CB6}"/>
    <cellStyle name="20% - Accent4 17 4 2 3" xfId="14742" xr:uid="{2EDE1995-1946-4941-8A0A-BF70A4C308B2}"/>
    <cellStyle name="20% - Accent4 17 4 3" xfId="14743" xr:uid="{261AC815-4F82-4860-B90C-3B8AE9F444C5}"/>
    <cellStyle name="20% - Accent4 17 4 3 2" xfId="14744" xr:uid="{8C132628-393C-480D-A1CE-44F0665B1BDF}"/>
    <cellStyle name="20% - Accent4 17 4 4" xfId="14745" xr:uid="{4545BEDF-B22A-4773-8ED6-DC99D3ACB370}"/>
    <cellStyle name="20% - Accent4 17 4 4 2" xfId="14746" xr:uid="{13CBE7E0-D9EE-48CC-9A3D-E056955A55CE}"/>
    <cellStyle name="20% - Accent4 17 4 5" xfId="14747" xr:uid="{7EE1F363-0768-4DD2-BDC9-346451F9AD8D}"/>
    <cellStyle name="20% - Accent4 17 5" xfId="14748" xr:uid="{27C5E1F8-9403-410B-86FE-8A6C9232F8FC}"/>
    <cellStyle name="20% - Accent4 17 5 2" xfId="14749" xr:uid="{F8C73996-EC41-4E37-9EDC-9467400AF118}"/>
    <cellStyle name="20% - Accent4 17 5 2 2" xfId="14750" xr:uid="{2302F64D-9F17-4E1E-9929-D93EEE0A8399}"/>
    <cellStyle name="20% - Accent4 17 5 2 2 2" xfId="14751" xr:uid="{7E97C80A-BD57-4B00-8698-C63F62C4EE9C}"/>
    <cellStyle name="20% - Accent4 17 5 2 3" xfId="14752" xr:uid="{DC5D9AC0-C3A1-41B9-A590-3B35E37759ED}"/>
    <cellStyle name="20% - Accent4 17 5 3" xfId="14753" xr:uid="{B6E66339-79A5-4E49-B95B-5779FDB11D75}"/>
    <cellStyle name="20% - Accent4 17 5 3 2" xfId="14754" xr:uid="{25A6DFB2-BF27-4CC3-8089-7ABD6D86E64A}"/>
    <cellStyle name="20% - Accent4 17 5 4" xfId="14755" xr:uid="{01F8D73A-7FA2-4F11-A4E4-CA965A3729D9}"/>
    <cellStyle name="20% - Accent4 17 5 4 2" xfId="14756" xr:uid="{089C55C8-8CF8-4726-AF0B-A3E463695330}"/>
    <cellStyle name="20% - Accent4 17 5 5" xfId="14757" xr:uid="{8693EA5A-75FC-43B5-B4E4-11D5DA551058}"/>
    <cellStyle name="20% - Accent4 17 6" xfId="14758" xr:uid="{3E2601D5-2858-4CC5-9BA5-8D2321928AB3}"/>
    <cellStyle name="20% - Accent4 17 6 2" xfId="14759" xr:uid="{784A394C-1CA4-4095-AD47-6DC30B8B1A97}"/>
    <cellStyle name="20% - Accent4 17 6 2 2" xfId="14760" xr:uid="{73E4F3BB-251F-4391-868E-E92FF7978FE4}"/>
    <cellStyle name="20% - Accent4 17 6 2 2 2" xfId="14761" xr:uid="{5BA4F281-56E0-42E6-8B47-0FA626764B77}"/>
    <cellStyle name="20% - Accent4 17 6 2 3" xfId="14762" xr:uid="{E6EE114D-15B2-4338-A515-B9CF8E28764F}"/>
    <cellStyle name="20% - Accent4 17 6 3" xfId="14763" xr:uid="{98FA8D54-6CE1-44F5-B35E-4391C0A6B5DD}"/>
    <cellStyle name="20% - Accent4 17 6 3 2" xfId="14764" xr:uid="{C494B8B3-A03E-49C0-976C-5ACD47BF3CBF}"/>
    <cellStyle name="20% - Accent4 17 6 4" xfId="14765" xr:uid="{F070E68A-E8BC-4030-90D7-8E4D1306DCF5}"/>
    <cellStyle name="20% - Accent4 17 6 4 2" xfId="14766" xr:uid="{CC845E3C-F325-4FB7-83C9-3CC4E6C02365}"/>
    <cellStyle name="20% - Accent4 17 6 5" xfId="14767" xr:uid="{AED706E8-79E2-46ED-84E7-5BFC7A10ACF6}"/>
    <cellStyle name="20% - Accent4 17 7" xfId="14768" xr:uid="{DA361300-578E-4196-97A5-C95887B49D69}"/>
    <cellStyle name="20% - Accent4 17 7 2" xfId="14769" xr:uid="{EEB18259-D53C-4B64-90AA-B898B8084824}"/>
    <cellStyle name="20% - Accent4 17 7 2 2" xfId="14770" xr:uid="{C405D624-CB3A-43DC-9B18-3414A9F8D873}"/>
    <cellStyle name="20% - Accent4 17 7 2 2 2" xfId="14771" xr:uid="{9ADF318D-B06E-4DB7-8F12-DB2A81C8BA61}"/>
    <cellStyle name="20% - Accent4 17 7 2 3" xfId="14772" xr:uid="{CEAAB92E-5D53-4419-A278-93AB379E75DE}"/>
    <cellStyle name="20% - Accent4 17 7 3" xfId="14773" xr:uid="{D6F50C3D-C208-4CBD-B691-2BC859CFE13C}"/>
    <cellStyle name="20% - Accent4 17 7 3 2" xfId="14774" xr:uid="{1D890B32-F965-410C-B532-258239E6CA84}"/>
    <cellStyle name="20% - Accent4 17 7 4" xfId="14775" xr:uid="{F7BA859E-A1A5-4897-9CF3-522ABD684C07}"/>
    <cellStyle name="20% - Accent4 17 7 4 2" xfId="14776" xr:uid="{616D4259-208F-42E5-82EB-86C4EACC9C2C}"/>
    <cellStyle name="20% - Accent4 17 7 5" xfId="14777" xr:uid="{EB64A4B4-379C-4931-A220-E8DBC16D0C81}"/>
    <cellStyle name="20% - Accent4 17 8" xfId="14778" xr:uid="{4224186C-283A-4B61-8A1E-F2505D9AA286}"/>
    <cellStyle name="20% - Accent4 17 8 2" xfId="14779" xr:uid="{13531F32-64FC-48D8-8432-7ADC9662E591}"/>
    <cellStyle name="20% - Accent4 17 8 2 2" xfId="14780" xr:uid="{29D011E6-66B5-429D-9671-34A946E08F05}"/>
    <cellStyle name="20% - Accent4 17 8 2 2 2" xfId="14781" xr:uid="{B243F4C4-D294-43AA-B773-8BFFA674D7DE}"/>
    <cellStyle name="20% - Accent4 17 8 2 3" xfId="14782" xr:uid="{E8000106-3057-4163-98FD-3C5FDFC323D7}"/>
    <cellStyle name="20% - Accent4 17 8 3" xfId="14783" xr:uid="{5CED3C2E-2B6F-4F4D-B5A8-24A425F0BBDF}"/>
    <cellStyle name="20% - Accent4 17 8 3 2" xfId="14784" xr:uid="{D3D314EA-A24B-4680-B08E-90F200B982D2}"/>
    <cellStyle name="20% - Accent4 17 8 4" xfId="14785" xr:uid="{9B13BCE6-1F38-424D-9FF0-CF9A7E36747C}"/>
    <cellStyle name="20% - Accent4 17 8 4 2" xfId="14786" xr:uid="{A9B87FE5-F3E5-4FC2-ADE4-4177E01AECEC}"/>
    <cellStyle name="20% - Accent4 17 8 5" xfId="14787" xr:uid="{AFB4203F-B23C-4866-AF07-49EA15E8ED65}"/>
    <cellStyle name="20% - Accent4 17 9" xfId="14788" xr:uid="{A1B3298C-41F0-4265-8A3F-C6B5F2AD137B}"/>
    <cellStyle name="20% - Accent4 17 9 2" xfId="14789" xr:uid="{DDDF0AEF-B9F2-4737-9DE2-42C6B7686BC1}"/>
    <cellStyle name="20% - Accent4 17 9 2 2" xfId="14790" xr:uid="{2370FB0B-37D0-4530-A94E-4B47156EF368}"/>
    <cellStyle name="20% - Accent4 17 9 2 2 2" xfId="14791" xr:uid="{FBF67089-B645-4AE4-AD5C-E74D7D371ED2}"/>
    <cellStyle name="20% - Accent4 17 9 2 3" xfId="14792" xr:uid="{0F4E3B57-D89B-4493-A6F2-765F5220265A}"/>
    <cellStyle name="20% - Accent4 17 9 3" xfId="14793" xr:uid="{E716555B-A451-47D9-B268-E4C35EDFF971}"/>
    <cellStyle name="20% - Accent4 17 9 3 2" xfId="14794" xr:uid="{1FDE7E64-1C4F-4D46-9B2C-503AC31CA6D4}"/>
    <cellStyle name="20% - Accent4 17 9 4" xfId="14795" xr:uid="{F46483EB-4371-4864-9B9E-A9E52CA88A90}"/>
    <cellStyle name="20% - Accent4 17 9 4 2" xfId="14796" xr:uid="{BB9FE9C3-555B-4C1F-9BBD-23B495FC311B}"/>
    <cellStyle name="20% - Accent4 17 9 5" xfId="14797" xr:uid="{50CB3FEE-9A5A-4F6D-BEF6-177CC321FBEB}"/>
    <cellStyle name="20% - Accent4 18" xfId="14798" xr:uid="{F995CA8D-3B63-4334-BA5F-ED38B8C5E29C}"/>
    <cellStyle name="20% - Accent4 18 10" xfId="14799" xr:uid="{DD1B2FFE-7C12-4BE5-9D47-6EE6944DFDDF}"/>
    <cellStyle name="20% - Accent4 18 10 2" xfId="14800" xr:uid="{6ADF3034-7355-4327-A7DA-023B76E19C50}"/>
    <cellStyle name="20% - Accent4 18 10 2 2" xfId="14801" xr:uid="{DA848D2C-0F54-4DF7-B4E3-AAF2EA8801F8}"/>
    <cellStyle name="20% - Accent4 18 10 2 2 2" xfId="14802" xr:uid="{3C730BB9-12AA-493A-8044-3DBF3AD0793A}"/>
    <cellStyle name="20% - Accent4 18 10 2 3" xfId="14803" xr:uid="{50458E5C-89D5-41E3-9015-EE3F13A05EA0}"/>
    <cellStyle name="20% - Accent4 18 10 3" xfId="14804" xr:uid="{48B6CA85-D672-4576-9802-8DA7CED75D8C}"/>
    <cellStyle name="20% - Accent4 18 10 3 2" xfId="14805" xr:uid="{3FF81805-CEB6-4357-8810-6B3BE1DE4190}"/>
    <cellStyle name="20% - Accent4 18 10 4" xfId="14806" xr:uid="{74D66F17-F443-4348-9040-7C330E29B10C}"/>
    <cellStyle name="20% - Accent4 18 10 4 2" xfId="14807" xr:uid="{14072405-6AF7-49F8-8ACC-207F43BE1213}"/>
    <cellStyle name="20% - Accent4 18 10 5" xfId="14808" xr:uid="{8BABEDA8-CC22-43B6-9B37-4F595C3FC194}"/>
    <cellStyle name="20% - Accent4 18 11" xfId="14809" xr:uid="{ABA14B1B-FDEB-459D-9792-3B652D4D5DEA}"/>
    <cellStyle name="20% - Accent4 18 11 2" xfId="14810" xr:uid="{B6B7A676-CE9F-486B-BD98-41B599C9F297}"/>
    <cellStyle name="20% - Accent4 18 11 2 2" xfId="14811" xr:uid="{DE9629CA-BCFF-481A-8C84-E4DDB9AE8101}"/>
    <cellStyle name="20% - Accent4 18 11 2 2 2" xfId="14812" xr:uid="{BADB8D2D-1B28-4407-80E0-0D062F173D27}"/>
    <cellStyle name="20% - Accent4 18 11 2 3" xfId="14813" xr:uid="{F79BF46B-4E3C-42D3-A8CF-FD74EF564A29}"/>
    <cellStyle name="20% - Accent4 18 11 3" xfId="14814" xr:uid="{2A96ABA8-9721-4A94-92E6-39F98872634E}"/>
    <cellStyle name="20% - Accent4 18 11 3 2" xfId="14815" xr:uid="{0A27A884-7C1A-4A35-9C67-56C4916DBD0C}"/>
    <cellStyle name="20% - Accent4 18 11 4" xfId="14816" xr:uid="{19A2923E-6435-4DEA-80D5-664FA4E0C658}"/>
    <cellStyle name="20% - Accent4 18 11 4 2" xfId="14817" xr:uid="{9BF5ED9A-8B7B-4557-824B-5DAE212046C3}"/>
    <cellStyle name="20% - Accent4 18 11 5" xfId="14818" xr:uid="{1714705D-9F71-452D-B4CA-9E4A8AEC33C5}"/>
    <cellStyle name="20% - Accent4 18 12" xfId="14819" xr:uid="{DA2EFA0A-3853-44E2-A72A-73CAF780182A}"/>
    <cellStyle name="20% - Accent4 18 12 2" xfId="14820" xr:uid="{DD5BBCDE-9F29-4A35-915E-73D6E83C045B}"/>
    <cellStyle name="20% - Accent4 18 12 2 2" xfId="14821" xr:uid="{71659D62-96A8-4D25-A9FE-6FF5F7C76467}"/>
    <cellStyle name="20% - Accent4 18 12 2 2 2" xfId="14822" xr:uid="{1F7F5CF8-61CC-4474-8388-2F368B77F86B}"/>
    <cellStyle name="20% - Accent4 18 12 2 3" xfId="14823" xr:uid="{39811438-20AE-4B94-A18D-8A7A8CC54EA8}"/>
    <cellStyle name="20% - Accent4 18 12 3" xfId="14824" xr:uid="{20488F0C-8EDC-482F-A21D-AF8ABD63AA90}"/>
    <cellStyle name="20% - Accent4 18 12 3 2" xfId="14825" xr:uid="{60803830-23E6-4E76-9394-01A92B6CB5E8}"/>
    <cellStyle name="20% - Accent4 18 12 4" xfId="14826" xr:uid="{A06B3116-1363-435B-91F2-12305F71530F}"/>
    <cellStyle name="20% - Accent4 18 12 4 2" xfId="14827" xr:uid="{5C4C4420-AE04-42D3-AF74-216FDC4B6074}"/>
    <cellStyle name="20% - Accent4 18 12 5" xfId="14828" xr:uid="{A76EADD4-66F2-4801-B5D9-C737CA551DD4}"/>
    <cellStyle name="20% - Accent4 18 13" xfId="14829" xr:uid="{07F9CE0D-EFCB-4544-97DA-3E155865CE8C}"/>
    <cellStyle name="20% - Accent4 18 13 2" xfId="14830" xr:uid="{6A9E54BA-0700-471B-B764-6F36190F7344}"/>
    <cellStyle name="20% - Accent4 18 13 2 2" xfId="14831" xr:uid="{829C50E5-4180-4854-B5D3-8054AF2979AA}"/>
    <cellStyle name="20% - Accent4 18 13 2 2 2" xfId="14832" xr:uid="{8BCB5E7D-7C58-4DF9-B577-840986BC3CA2}"/>
    <cellStyle name="20% - Accent4 18 13 2 3" xfId="14833" xr:uid="{0F748D6D-6E08-42A7-BA38-2E71E5C41F89}"/>
    <cellStyle name="20% - Accent4 18 13 3" xfId="14834" xr:uid="{E6E1A3DA-2B98-49BA-9DED-9C74D5D5CED9}"/>
    <cellStyle name="20% - Accent4 18 13 3 2" xfId="14835" xr:uid="{8BBFACA2-8761-42E9-B179-07E3176D2F4F}"/>
    <cellStyle name="20% - Accent4 18 13 4" xfId="14836" xr:uid="{287ECFB4-22C4-4D65-9C41-89694782D421}"/>
    <cellStyle name="20% - Accent4 18 13 4 2" xfId="14837" xr:uid="{88FF5A6E-F556-4712-AFE5-E7F328484A31}"/>
    <cellStyle name="20% - Accent4 18 13 5" xfId="14838" xr:uid="{95196366-41CA-4E8D-9E70-E0EEE9ECE3A6}"/>
    <cellStyle name="20% - Accent4 18 14" xfId="14839" xr:uid="{EA7BFAD0-81BD-488F-B3CA-170B080C389A}"/>
    <cellStyle name="20% - Accent4 18 14 2" xfId="14840" xr:uid="{9E919AEB-D619-43F6-9816-96A69F001982}"/>
    <cellStyle name="20% - Accent4 18 14 2 2" xfId="14841" xr:uid="{01070A76-31B9-4EE2-888B-CBADCAC786D0}"/>
    <cellStyle name="20% - Accent4 18 14 2 2 2" xfId="14842" xr:uid="{9B49B3B4-ED51-4FF2-B0B6-14F39123A2E3}"/>
    <cellStyle name="20% - Accent4 18 14 2 3" xfId="14843" xr:uid="{71C2F7A8-FBBF-4FE3-B58D-1836E4433F57}"/>
    <cellStyle name="20% - Accent4 18 14 3" xfId="14844" xr:uid="{5A63A126-3CEF-4D28-B01E-FB70F71ED6F9}"/>
    <cellStyle name="20% - Accent4 18 14 3 2" xfId="14845" xr:uid="{C3E17A52-757F-4818-B776-4D5D00786A77}"/>
    <cellStyle name="20% - Accent4 18 14 4" xfId="14846" xr:uid="{962E42A6-37E4-4186-8FFC-429609BF19B3}"/>
    <cellStyle name="20% - Accent4 18 14 4 2" xfId="14847" xr:uid="{D1382671-5634-40F1-8489-776E4DF0AEF9}"/>
    <cellStyle name="20% - Accent4 18 14 5" xfId="14848" xr:uid="{4081D46D-3E00-4BF8-B635-8CF9CAFFC891}"/>
    <cellStyle name="20% - Accent4 18 15" xfId="14849" xr:uid="{7AD9BB22-9932-4602-8D31-2E869CF0F63C}"/>
    <cellStyle name="20% - Accent4 18 15 2" xfId="14850" xr:uid="{C5DEF6B5-AE5C-4AEF-B473-1C100EC71C6F}"/>
    <cellStyle name="20% - Accent4 18 15 2 2" xfId="14851" xr:uid="{D031F3C5-DFA5-4002-960E-C98112EC7D88}"/>
    <cellStyle name="20% - Accent4 18 15 2 2 2" xfId="14852" xr:uid="{D7828582-DC2E-4C53-8135-631368DD9821}"/>
    <cellStyle name="20% - Accent4 18 15 2 3" xfId="14853" xr:uid="{2E178DEC-1ACD-4780-9412-8239CB3E35C6}"/>
    <cellStyle name="20% - Accent4 18 15 3" xfId="14854" xr:uid="{BC646E25-385B-4B01-AAA7-780A90B36B5C}"/>
    <cellStyle name="20% - Accent4 18 15 3 2" xfId="14855" xr:uid="{41F98D9E-710C-4BD3-8238-F4242153AF0E}"/>
    <cellStyle name="20% - Accent4 18 15 4" xfId="14856" xr:uid="{58C3D5F7-4A1A-4D22-93E6-763A63512085}"/>
    <cellStyle name="20% - Accent4 18 15 4 2" xfId="14857" xr:uid="{FE264008-CB4E-4D5F-8A51-52A198064C1E}"/>
    <cellStyle name="20% - Accent4 18 15 5" xfId="14858" xr:uid="{5BC2D197-C46A-491E-9CEB-55CA360B4DDF}"/>
    <cellStyle name="20% - Accent4 18 16" xfId="14859" xr:uid="{1FE83078-C453-4E5C-B9BE-31B8086D50EF}"/>
    <cellStyle name="20% - Accent4 18 16 2" xfId="14860" xr:uid="{DC51F267-AE9C-4BF6-BD03-5FBEF6652DE6}"/>
    <cellStyle name="20% - Accent4 18 16 2 2" xfId="14861" xr:uid="{4C460919-A35F-4734-9E94-B6FCA81C2774}"/>
    <cellStyle name="20% - Accent4 18 16 3" xfId="14862" xr:uid="{55DD6EF3-BDD8-4647-B5AB-F16EA3F3D55F}"/>
    <cellStyle name="20% - Accent4 18 17" xfId="14863" xr:uid="{4068E291-C5D0-460B-B1CB-0B681016D280}"/>
    <cellStyle name="20% - Accent4 18 17 2" xfId="14864" xr:uid="{BCAA9D59-798C-456E-B061-F376CD976EE5}"/>
    <cellStyle name="20% - Accent4 18 18" xfId="14865" xr:uid="{607AA687-F01B-4294-8C7C-E9B57F9F0FAC}"/>
    <cellStyle name="20% - Accent4 18 18 2" xfId="14866" xr:uid="{5267DC49-EDF8-4A81-AEEC-E20D8DE9187D}"/>
    <cellStyle name="20% - Accent4 18 19" xfId="14867" xr:uid="{910EBD96-642A-4097-8938-04C7D23F5750}"/>
    <cellStyle name="20% - Accent4 18 2" xfId="14868" xr:uid="{E37A0736-E97E-437C-B6ED-464EEB02BD2A}"/>
    <cellStyle name="20% - Accent4 18 2 2" xfId="14869" xr:uid="{9123B3DF-1DE2-4B78-BE19-F68ED994E855}"/>
    <cellStyle name="20% - Accent4 18 2 2 2" xfId="14870" xr:uid="{C9254A58-8F16-4B11-A127-921CD4894A83}"/>
    <cellStyle name="20% - Accent4 18 2 2 2 2" xfId="14871" xr:uid="{AAE182DD-210B-4464-9830-C192FFEC8B1F}"/>
    <cellStyle name="20% - Accent4 18 2 2 3" xfId="14872" xr:uid="{A52436AA-BB98-41D9-AF78-A6E95D4AD007}"/>
    <cellStyle name="20% - Accent4 18 2 3" xfId="14873" xr:uid="{9D1A3777-1475-4218-A47D-9D20261B5133}"/>
    <cellStyle name="20% - Accent4 18 2 3 2" xfId="14874" xr:uid="{5D4E8F1E-02DF-44FD-8914-874FEA6B14FF}"/>
    <cellStyle name="20% - Accent4 18 2 4" xfId="14875" xr:uid="{02BB93D6-0D23-4D4D-83E4-A054D936FD0F}"/>
    <cellStyle name="20% - Accent4 18 2 4 2" xfId="14876" xr:uid="{E6250637-5E03-4294-85ED-D7DBE40577AA}"/>
    <cellStyle name="20% - Accent4 18 2 5" xfId="14877" xr:uid="{5173E1F4-F11A-4D97-A352-04EE52173E5D}"/>
    <cellStyle name="20% - Accent4 18 20" xfId="14878" xr:uid="{704906E3-EF19-4595-824E-1375E51E98FC}"/>
    <cellStyle name="20% - Accent4 18 21" xfId="14879" xr:uid="{32E0436A-E2F6-48A7-B024-212C060153DE}"/>
    <cellStyle name="20% - Accent4 18 22" xfId="14880" xr:uid="{7284A320-3209-483E-8A22-DBE8D956BC4E}"/>
    <cellStyle name="20% - Accent4 18 23" xfId="14881" xr:uid="{7F549AA0-823D-4D44-B6EF-D190177FEF37}"/>
    <cellStyle name="20% - Accent4 18 24" xfId="14882" xr:uid="{A9F543CA-9F47-4C93-AF26-296DBAA125DA}"/>
    <cellStyle name="20% - Accent4 18 25" xfId="14883" xr:uid="{0B1DD458-3A4A-47A4-A914-4A80069A8FDE}"/>
    <cellStyle name="20% - Accent4 18 26" xfId="14884" xr:uid="{153E2208-3592-41A7-B5AE-273811C117C1}"/>
    <cellStyle name="20% - Accent4 18 27" xfId="14885" xr:uid="{DFE852B4-95B8-443A-AC24-1F5A9C01CA46}"/>
    <cellStyle name="20% - Accent4 18 28" xfId="14886" xr:uid="{694E3025-DFD1-423E-BAF7-D6FC114A61F4}"/>
    <cellStyle name="20% - Accent4 18 29" xfId="14887" xr:uid="{7EF0F903-2BBF-42FA-8E3B-8D90FCBF1C20}"/>
    <cellStyle name="20% - Accent4 18 3" xfId="14888" xr:uid="{53C5003E-E594-418F-94A0-AC1113965834}"/>
    <cellStyle name="20% - Accent4 18 3 2" xfId="14889" xr:uid="{A102E78F-D42F-436C-99F5-96446ADCBC44}"/>
    <cellStyle name="20% - Accent4 18 3 2 2" xfId="14890" xr:uid="{6878CD01-5BBE-4435-8E19-43BF1C59A9A2}"/>
    <cellStyle name="20% - Accent4 18 3 2 2 2" xfId="14891" xr:uid="{3E7E0B8E-10A9-4E33-8857-5BA7102A3E41}"/>
    <cellStyle name="20% - Accent4 18 3 2 3" xfId="14892" xr:uid="{AE3BBDBB-7CBD-4045-A01D-18E3A9186631}"/>
    <cellStyle name="20% - Accent4 18 3 3" xfId="14893" xr:uid="{5F90D270-A90B-4E04-A57E-83DCC65B8E05}"/>
    <cellStyle name="20% - Accent4 18 3 3 2" xfId="14894" xr:uid="{75329107-8212-4784-9C25-7563E5213F67}"/>
    <cellStyle name="20% - Accent4 18 3 4" xfId="14895" xr:uid="{B357BB37-66DA-461A-9F6B-53377CCF822B}"/>
    <cellStyle name="20% - Accent4 18 3 4 2" xfId="14896" xr:uid="{5D31E9FC-8605-4A54-A959-857F938F451D}"/>
    <cellStyle name="20% - Accent4 18 3 5" xfId="14897" xr:uid="{8CB0D7DD-62D3-419F-A206-BF477BF61E5C}"/>
    <cellStyle name="20% - Accent4 18 4" xfId="14898" xr:uid="{71D4C291-3FD3-4437-B737-C7A68EB90101}"/>
    <cellStyle name="20% - Accent4 18 4 2" xfId="14899" xr:uid="{BA68B57F-BD08-4030-B4EE-D3F7B36988B2}"/>
    <cellStyle name="20% - Accent4 18 4 2 2" xfId="14900" xr:uid="{CFBC8BDC-2EF9-4D03-B629-BBFF1DCAD878}"/>
    <cellStyle name="20% - Accent4 18 4 2 2 2" xfId="14901" xr:uid="{E3554A25-8488-402E-B7BC-3E06142B5A2C}"/>
    <cellStyle name="20% - Accent4 18 4 2 3" xfId="14902" xr:uid="{D606AF6C-90F6-45DD-BBB1-2AF7629E646F}"/>
    <cellStyle name="20% - Accent4 18 4 3" xfId="14903" xr:uid="{F48532D1-BFD5-4E11-BA14-05C0FC690F2D}"/>
    <cellStyle name="20% - Accent4 18 4 3 2" xfId="14904" xr:uid="{CA0F5300-A46A-43B2-AE43-9BBF2AB0AB15}"/>
    <cellStyle name="20% - Accent4 18 4 4" xfId="14905" xr:uid="{651AE2A0-35DD-4F47-B6F5-14EE51D8390A}"/>
    <cellStyle name="20% - Accent4 18 4 4 2" xfId="14906" xr:uid="{32897B30-DF99-4289-B82E-DB2C1BFFCBFD}"/>
    <cellStyle name="20% - Accent4 18 4 5" xfId="14907" xr:uid="{EB11A65B-B802-4FC5-BD42-25B5B4A8E6A4}"/>
    <cellStyle name="20% - Accent4 18 5" xfId="14908" xr:uid="{9F4057B7-D0CA-49ED-A8F0-410965520A02}"/>
    <cellStyle name="20% - Accent4 18 5 2" xfId="14909" xr:uid="{FCB1EF5A-20ED-46AE-82F2-564CA6D43665}"/>
    <cellStyle name="20% - Accent4 18 5 2 2" xfId="14910" xr:uid="{E41B9B51-BC95-48F7-83E3-4494A6AFAF33}"/>
    <cellStyle name="20% - Accent4 18 5 2 2 2" xfId="14911" xr:uid="{31C7711F-DD51-46ED-B64E-26E8A30DE48F}"/>
    <cellStyle name="20% - Accent4 18 5 2 3" xfId="14912" xr:uid="{B8A8BC02-CCA1-4003-B0BF-0035DC1FFCA5}"/>
    <cellStyle name="20% - Accent4 18 5 3" xfId="14913" xr:uid="{9E6F3669-149F-434D-BEF5-308EC15F1611}"/>
    <cellStyle name="20% - Accent4 18 5 3 2" xfId="14914" xr:uid="{F22CD5D9-49B6-4752-9142-4C2041CD9BB5}"/>
    <cellStyle name="20% - Accent4 18 5 4" xfId="14915" xr:uid="{5939D7A4-8840-442A-A897-632EB32AAF47}"/>
    <cellStyle name="20% - Accent4 18 5 4 2" xfId="14916" xr:uid="{FC74AE0F-FD02-41DD-A4BF-9CE1483321DA}"/>
    <cellStyle name="20% - Accent4 18 5 5" xfId="14917" xr:uid="{748A1DC9-94DC-4C27-9553-1B0783FCCCF0}"/>
    <cellStyle name="20% - Accent4 18 6" xfId="14918" xr:uid="{E1FEEA04-0813-44A0-B4C5-B493309B5F89}"/>
    <cellStyle name="20% - Accent4 18 6 2" xfId="14919" xr:uid="{50EDDC06-4B31-454E-BE3E-E89690A0042F}"/>
    <cellStyle name="20% - Accent4 18 6 2 2" xfId="14920" xr:uid="{6CB03F3A-C432-466B-BBC0-AEAD34523943}"/>
    <cellStyle name="20% - Accent4 18 6 2 2 2" xfId="14921" xr:uid="{592F0EA5-7B9C-4896-BD1B-F79BB1A00BCE}"/>
    <cellStyle name="20% - Accent4 18 6 2 3" xfId="14922" xr:uid="{6A18D855-D346-4E28-9B34-976C25B7F900}"/>
    <cellStyle name="20% - Accent4 18 6 3" xfId="14923" xr:uid="{549A9617-A1D9-4C66-A023-55B45504B7EE}"/>
    <cellStyle name="20% - Accent4 18 6 3 2" xfId="14924" xr:uid="{B1C54243-60AA-4C3C-B291-78A8DD3883AB}"/>
    <cellStyle name="20% - Accent4 18 6 4" xfId="14925" xr:uid="{44935605-083A-4521-9FB2-9B2C819F97F3}"/>
    <cellStyle name="20% - Accent4 18 6 4 2" xfId="14926" xr:uid="{5C867B55-FBA0-43EC-9423-B4D215CBFF20}"/>
    <cellStyle name="20% - Accent4 18 6 5" xfId="14927" xr:uid="{88BE7904-1D52-4B97-9FA9-BC11BDA1DC57}"/>
    <cellStyle name="20% - Accent4 18 7" xfId="14928" xr:uid="{18BD07EC-A927-4EFF-B42E-37BC1A7EA487}"/>
    <cellStyle name="20% - Accent4 18 7 2" xfId="14929" xr:uid="{85106206-40BA-4CCD-8C9C-CF68DDA1A43F}"/>
    <cellStyle name="20% - Accent4 18 7 2 2" xfId="14930" xr:uid="{02A54ABF-50E2-49F8-8D66-EAB8A2276182}"/>
    <cellStyle name="20% - Accent4 18 7 2 2 2" xfId="14931" xr:uid="{779A07C0-C7B3-4E50-92D3-B533C2C5AD7B}"/>
    <cellStyle name="20% - Accent4 18 7 2 3" xfId="14932" xr:uid="{6373D940-DEB3-4A9F-8D93-B4F26A92A4A9}"/>
    <cellStyle name="20% - Accent4 18 7 3" xfId="14933" xr:uid="{D398B3AA-29F1-4BB6-894F-2309F9FA131C}"/>
    <cellStyle name="20% - Accent4 18 7 3 2" xfId="14934" xr:uid="{DB7E65B1-BE3D-4B89-9A50-A291F2715A1E}"/>
    <cellStyle name="20% - Accent4 18 7 4" xfId="14935" xr:uid="{848755EF-6CDE-459A-87A6-6DDFDA5E4927}"/>
    <cellStyle name="20% - Accent4 18 7 4 2" xfId="14936" xr:uid="{B84B2602-CDCA-4867-AE94-EB610178B25A}"/>
    <cellStyle name="20% - Accent4 18 7 5" xfId="14937" xr:uid="{2B04D713-FA8B-494F-998C-67873C83F00B}"/>
    <cellStyle name="20% - Accent4 18 8" xfId="14938" xr:uid="{22495131-B66C-4DD5-A1DD-059984E0E8DC}"/>
    <cellStyle name="20% - Accent4 18 8 2" xfId="14939" xr:uid="{B258EA1C-224A-450B-B940-9542E8E438B7}"/>
    <cellStyle name="20% - Accent4 18 8 2 2" xfId="14940" xr:uid="{63B9D8E8-CB97-4F35-AEFD-8864F9B60E64}"/>
    <cellStyle name="20% - Accent4 18 8 2 2 2" xfId="14941" xr:uid="{6D357F85-AC64-4983-8860-0B0BC94F9EF3}"/>
    <cellStyle name="20% - Accent4 18 8 2 3" xfId="14942" xr:uid="{EF2D6252-E7BE-4360-B42C-641B5FD2B669}"/>
    <cellStyle name="20% - Accent4 18 8 3" xfId="14943" xr:uid="{F955EC34-F0AD-4E2A-A038-B18DC420F4F4}"/>
    <cellStyle name="20% - Accent4 18 8 3 2" xfId="14944" xr:uid="{0B0CA6E8-BB86-48C3-AC43-60828430AC37}"/>
    <cellStyle name="20% - Accent4 18 8 4" xfId="14945" xr:uid="{7092F7EC-6EBD-4B9E-B3D3-CDDF9591B062}"/>
    <cellStyle name="20% - Accent4 18 8 4 2" xfId="14946" xr:uid="{3C606F1C-C6CF-4D56-AD02-35B943BC6DFA}"/>
    <cellStyle name="20% - Accent4 18 8 5" xfId="14947" xr:uid="{0B7699CB-3A53-4B0E-9612-74FAF900C675}"/>
    <cellStyle name="20% - Accent4 18 9" xfId="14948" xr:uid="{E97E31DD-3D6A-43EE-9779-195336BD5119}"/>
    <cellStyle name="20% - Accent4 18 9 2" xfId="14949" xr:uid="{03F37FEC-F76C-4FD5-83BA-011819D48341}"/>
    <cellStyle name="20% - Accent4 18 9 2 2" xfId="14950" xr:uid="{5BAC6C83-DB11-462E-B51A-F7D9E72662BB}"/>
    <cellStyle name="20% - Accent4 18 9 2 2 2" xfId="14951" xr:uid="{7DBAF174-A72B-4406-8CCB-ECB86528FE4F}"/>
    <cellStyle name="20% - Accent4 18 9 2 3" xfId="14952" xr:uid="{EE77BD3B-0CEF-4286-A9FA-1379DC7498A4}"/>
    <cellStyle name="20% - Accent4 18 9 3" xfId="14953" xr:uid="{367C76BC-2AC3-45DB-A415-B87A3CBBDA2F}"/>
    <cellStyle name="20% - Accent4 18 9 3 2" xfId="14954" xr:uid="{7EFBA8E5-3A94-47DF-BBB9-DF05EEA5AADC}"/>
    <cellStyle name="20% - Accent4 18 9 4" xfId="14955" xr:uid="{F29252E7-EC79-4C96-91B2-1B95B1F04625}"/>
    <cellStyle name="20% - Accent4 18 9 4 2" xfId="14956" xr:uid="{E27CE2A8-B647-42D2-A7CC-974393160B10}"/>
    <cellStyle name="20% - Accent4 18 9 5" xfId="14957" xr:uid="{E7E55DB3-F2BB-4C65-ADD3-1EA8F6AE6BC4}"/>
    <cellStyle name="20% - Accent4 19" xfId="14958" xr:uid="{2EB7967F-1012-474A-8F42-69BA22D3FE00}"/>
    <cellStyle name="20% - Accent4 19 10" xfId="14959" xr:uid="{2A143190-906A-413B-9E16-D89B44EA44D8}"/>
    <cellStyle name="20% - Accent4 19 10 2" xfId="14960" xr:uid="{BA135548-AC7D-4B1F-AFCE-621BE0807942}"/>
    <cellStyle name="20% - Accent4 19 10 2 2" xfId="14961" xr:uid="{030BA062-AA65-4745-A415-B7D579A67C58}"/>
    <cellStyle name="20% - Accent4 19 10 2 2 2" xfId="14962" xr:uid="{FA25B595-1A88-46A6-8B48-EA27452853A7}"/>
    <cellStyle name="20% - Accent4 19 10 2 3" xfId="14963" xr:uid="{D6A8E944-646F-4E4E-8AB4-301E500444AC}"/>
    <cellStyle name="20% - Accent4 19 10 3" xfId="14964" xr:uid="{06957842-C79D-4353-B126-E5E9D74064F4}"/>
    <cellStyle name="20% - Accent4 19 10 3 2" xfId="14965" xr:uid="{FDF5061D-3A22-445A-9EE6-053C213E4283}"/>
    <cellStyle name="20% - Accent4 19 10 4" xfId="14966" xr:uid="{0398543A-27DD-4E7D-8774-9FC6D5A73ACE}"/>
    <cellStyle name="20% - Accent4 19 10 4 2" xfId="14967" xr:uid="{16F88B52-0D52-4ABF-9021-FAF78912943D}"/>
    <cellStyle name="20% - Accent4 19 10 5" xfId="14968" xr:uid="{2887A513-F3A2-4CDD-B4D1-6285587CDB9D}"/>
    <cellStyle name="20% - Accent4 19 11" xfId="14969" xr:uid="{091F505F-6ECC-43CA-986F-DE82B69454F2}"/>
    <cellStyle name="20% - Accent4 19 11 2" xfId="14970" xr:uid="{BB018008-4784-426B-93DC-AF2DF537B696}"/>
    <cellStyle name="20% - Accent4 19 11 2 2" xfId="14971" xr:uid="{831003A3-9226-4AE1-BF60-19F1F9C53A6E}"/>
    <cellStyle name="20% - Accent4 19 11 2 2 2" xfId="14972" xr:uid="{4C5CD166-06C8-4E0A-990B-73C78AEC3A64}"/>
    <cellStyle name="20% - Accent4 19 11 2 3" xfId="14973" xr:uid="{DEFDCABB-A349-4FA7-88DF-CB2101A66C65}"/>
    <cellStyle name="20% - Accent4 19 11 3" xfId="14974" xr:uid="{AF5887B7-E038-40CC-B66A-3112D5A5F839}"/>
    <cellStyle name="20% - Accent4 19 11 3 2" xfId="14975" xr:uid="{1D75EE5D-21AE-4443-9994-C8E389CAD83F}"/>
    <cellStyle name="20% - Accent4 19 11 4" xfId="14976" xr:uid="{A73637CF-5FC1-4244-BF66-8245479F7BC2}"/>
    <cellStyle name="20% - Accent4 19 11 4 2" xfId="14977" xr:uid="{96FFFD7A-DE32-440C-9AC9-AC5AA64690EE}"/>
    <cellStyle name="20% - Accent4 19 11 5" xfId="14978" xr:uid="{8B20B942-79ED-4EB1-B02C-471BA810C3B2}"/>
    <cellStyle name="20% - Accent4 19 12" xfId="14979" xr:uid="{39F47F46-2D75-47B2-A751-379E417FEC1B}"/>
    <cellStyle name="20% - Accent4 19 12 2" xfId="14980" xr:uid="{752C2331-851E-4327-9390-A4B2AFB81880}"/>
    <cellStyle name="20% - Accent4 19 12 2 2" xfId="14981" xr:uid="{CA8432C1-4567-4F83-83C9-3E676050351A}"/>
    <cellStyle name="20% - Accent4 19 12 2 2 2" xfId="14982" xr:uid="{EA8A4C9F-B19F-4181-98FC-2D3DE4DF3439}"/>
    <cellStyle name="20% - Accent4 19 12 2 3" xfId="14983" xr:uid="{0989C08B-D4CA-4419-A709-B672FA8C35CD}"/>
    <cellStyle name="20% - Accent4 19 12 3" xfId="14984" xr:uid="{C32257F5-40F7-42C9-AEEA-A69CB7C93297}"/>
    <cellStyle name="20% - Accent4 19 12 3 2" xfId="14985" xr:uid="{C9CDDFE4-CBB4-4811-A59D-7B3CED410311}"/>
    <cellStyle name="20% - Accent4 19 12 4" xfId="14986" xr:uid="{2E4BF805-D806-4A51-8527-C9018669DD48}"/>
    <cellStyle name="20% - Accent4 19 12 4 2" xfId="14987" xr:uid="{BD6D2ABE-4580-4190-A3E8-329079F8F1A1}"/>
    <cellStyle name="20% - Accent4 19 12 5" xfId="14988" xr:uid="{2B1458C2-FB08-48E6-8DD3-5887286F2D15}"/>
    <cellStyle name="20% - Accent4 19 13" xfId="14989" xr:uid="{2EC09A29-32F0-4F1B-ACDB-C64218C3C480}"/>
    <cellStyle name="20% - Accent4 19 13 2" xfId="14990" xr:uid="{2074E81E-1FC5-4C2E-9C7B-A8AAEFF87992}"/>
    <cellStyle name="20% - Accent4 19 13 2 2" xfId="14991" xr:uid="{5505D3DE-FF9F-4DB8-B569-2802A0325FC4}"/>
    <cellStyle name="20% - Accent4 19 13 2 2 2" xfId="14992" xr:uid="{8E9A2C22-AC97-4106-ACDF-97F39C8472D1}"/>
    <cellStyle name="20% - Accent4 19 13 2 3" xfId="14993" xr:uid="{6C631DB2-B81E-469D-9662-8BB19FD84993}"/>
    <cellStyle name="20% - Accent4 19 13 3" xfId="14994" xr:uid="{27291865-7F69-439A-886E-FBF9532CFC16}"/>
    <cellStyle name="20% - Accent4 19 13 3 2" xfId="14995" xr:uid="{0F444B4F-DBE0-43BB-AD39-655BB68917B9}"/>
    <cellStyle name="20% - Accent4 19 13 4" xfId="14996" xr:uid="{B78BC2BF-D639-4B26-9502-20CCD344C4C4}"/>
    <cellStyle name="20% - Accent4 19 13 4 2" xfId="14997" xr:uid="{92C66545-F3F7-429B-AB04-4DC994826DCC}"/>
    <cellStyle name="20% - Accent4 19 13 5" xfId="14998" xr:uid="{7C97DFEE-6C01-45AD-8332-6601F8666AF5}"/>
    <cellStyle name="20% - Accent4 19 14" xfId="14999" xr:uid="{7A9C69D7-492D-405C-B3B8-90108CA2774B}"/>
    <cellStyle name="20% - Accent4 19 14 2" xfId="15000" xr:uid="{5CA9E45E-846C-44AF-B941-E919C946613F}"/>
    <cellStyle name="20% - Accent4 19 14 2 2" xfId="15001" xr:uid="{EFDA95DC-2129-4ACF-A61B-F856613E985B}"/>
    <cellStyle name="20% - Accent4 19 14 2 2 2" xfId="15002" xr:uid="{197107EB-585D-47B6-A912-378EB73FA658}"/>
    <cellStyle name="20% - Accent4 19 14 2 3" xfId="15003" xr:uid="{5B2CF4E6-8AD2-4BC9-A612-73EEAC5228D9}"/>
    <cellStyle name="20% - Accent4 19 14 3" xfId="15004" xr:uid="{16598963-98EF-4559-872E-671EF06573A3}"/>
    <cellStyle name="20% - Accent4 19 14 3 2" xfId="15005" xr:uid="{4F4D598A-6FD7-4A68-BE7B-371B3D39E4B0}"/>
    <cellStyle name="20% - Accent4 19 14 4" xfId="15006" xr:uid="{0D653DA6-0F20-4556-BE41-6B183033E1B3}"/>
    <cellStyle name="20% - Accent4 19 14 4 2" xfId="15007" xr:uid="{592EFB20-4302-4282-86EC-7C8E4B849CAF}"/>
    <cellStyle name="20% - Accent4 19 14 5" xfId="15008" xr:uid="{967A2FCF-E538-4C7E-A58E-F6AB6B6A00A7}"/>
    <cellStyle name="20% - Accent4 19 15" xfId="15009" xr:uid="{7BDDB455-5A64-40E3-9AF6-7BC8D1A1B677}"/>
    <cellStyle name="20% - Accent4 19 15 2" xfId="15010" xr:uid="{99A03135-7D7F-4C33-9A9D-02A1AA2DB946}"/>
    <cellStyle name="20% - Accent4 19 15 2 2" xfId="15011" xr:uid="{42A45594-2FC1-417A-9ED6-60AA50C6AFDD}"/>
    <cellStyle name="20% - Accent4 19 15 2 2 2" xfId="15012" xr:uid="{773791CA-99F6-4F38-AB6E-93D8A318542C}"/>
    <cellStyle name="20% - Accent4 19 15 2 3" xfId="15013" xr:uid="{C89429FE-D0BA-4D61-829B-FA184A5FB19F}"/>
    <cellStyle name="20% - Accent4 19 15 3" xfId="15014" xr:uid="{DA6DCFC0-CC33-491C-B1BD-75BD5033EE3B}"/>
    <cellStyle name="20% - Accent4 19 15 3 2" xfId="15015" xr:uid="{9E030E66-9958-4FCC-BA81-6422B1972C19}"/>
    <cellStyle name="20% - Accent4 19 15 4" xfId="15016" xr:uid="{8792B024-6836-4BFB-8F37-2BB16C4E6D03}"/>
    <cellStyle name="20% - Accent4 19 15 4 2" xfId="15017" xr:uid="{1F580DA1-65F8-4FFD-B697-AA5386CD8AFB}"/>
    <cellStyle name="20% - Accent4 19 15 5" xfId="15018" xr:uid="{D5AA643F-E613-4EDE-8F11-A771E68B9102}"/>
    <cellStyle name="20% - Accent4 19 16" xfId="15019" xr:uid="{7CBB7C88-0CFA-4FF5-AFA9-CDC2AC5A0122}"/>
    <cellStyle name="20% - Accent4 19 16 2" xfId="15020" xr:uid="{D72D6623-E27F-4780-B0C8-29ED0CF5F4AC}"/>
    <cellStyle name="20% - Accent4 19 16 2 2" xfId="15021" xr:uid="{9FC27149-AC84-49E4-B48E-307B664E970E}"/>
    <cellStyle name="20% - Accent4 19 16 3" xfId="15022" xr:uid="{FBD00F05-DE23-402A-AC9D-131D761E38BC}"/>
    <cellStyle name="20% - Accent4 19 17" xfId="15023" xr:uid="{E5BC3A1E-0185-4868-92CA-216C3A7CB1B5}"/>
    <cellStyle name="20% - Accent4 19 17 2" xfId="15024" xr:uid="{3FBB47DE-BB46-42F4-A454-404F3EA1F1BD}"/>
    <cellStyle name="20% - Accent4 19 18" xfId="15025" xr:uid="{18A371DD-91C3-4DF3-8964-483F60A2C72F}"/>
    <cellStyle name="20% - Accent4 19 18 2" xfId="15026" xr:uid="{2E1CED40-3B92-4BDA-A13F-33EE7FA73E7F}"/>
    <cellStyle name="20% - Accent4 19 19" xfId="15027" xr:uid="{4EBFA853-79A6-4274-95CD-A4E392CD1C78}"/>
    <cellStyle name="20% - Accent4 19 2" xfId="15028" xr:uid="{72D53B6C-4571-48D3-8EA2-B4208BE8A8FE}"/>
    <cellStyle name="20% - Accent4 19 2 2" xfId="15029" xr:uid="{1054DF7C-0529-4F5F-9F2A-F5046CAA829D}"/>
    <cellStyle name="20% - Accent4 19 2 2 2" xfId="15030" xr:uid="{5BEDAC83-F75E-4C9E-BB9C-4CA58C68D3FA}"/>
    <cellStyle name="20% - Accent4 19 2 2 2 2" xfId="15031" xr:uid="{3D0BCCCC-E1EB-4BBB-A726-5689AA4BA249}"/>
    <cellStyle name="20% - Accent4 19 2 2 3" xfId="15032" xr:uid="{1A4D3DB2-50D9-4C80-B2EA-001DBFD66D12}"/>
    <cellStyle name="20% - Accent4 19 2 3" xfId="15033" xr:uid="{0593616D-8253-4641-B5E2-A18DF61ADAC6}"/>
    <cellStyle name="20% - Accent4 19 2 3 2" xfId="15034" xr:uid="{DEFC711E-9A66-43DA-BE0C-5B6AB4D5E53D}"/>
    <cellStyle name="20% - Accent4 19 2 4" xfId="15035" xr:uid="{A863FB5C-F3FE-4A14-8946-2D346A1EF95E}"/>
    <cellStyle name="20% - Accent4 19 2 4 2" xfId="15036" xr:uid="{DB1E4C22-6EAA-495F-B82A-EE5D587A7276}"/>
    <cellStyle name="20% - Accent4 19 2 5" xfId="15037" xr:uid="{3755E4AB-02A7-4B4E-9E01-6C5ABC882155}"/>
    <cellStyle name="20% - Accent4 19 20" xfId="15038" xr:uid="{A68E649C-DD28-4DEB-9241-8175637C744D}"/>
    <cellStyle name="20% - Accent4 19 21" xfId="15039" xr:uid="{2E8CF698-E9DF-4603-BA88-45A5C44A39F1}"/>
    <cellStyle name="20% - Accent4 19 22" xfId="15040" xr:uid="{EAF5061F-415D-4835-BCFC-463D6229EC18}"/>
    <cellStyle name="20% - Accent4 19 23" xfId="15041" xr:uid="{70E349EB-043B-4E7B-BEC6-3DB187E0E81A}"/>
    <cellStyle name="20% - Accent4 19 24" xfId="15042" xr:uid="{AF7A8DA6-8F9D-4433-8052-122E3D0FFD90}"/>
    <cellStyle name="20% - Accent4 19 25" xfId="15043" xr:uid="{72A42C37-2712-4199-B471-F6E100F9EF49}"/>
    <cellStyle name="20% - Accent4 19 26" xfId="15044" xr:uid="{04CCAB14-7B9E-48A8-903A-FDBB604998F3}"/>
    <cellStyle name="20% - Accent4 19 27" xfId="15045" xr:uid="{2C274B92-1D11-41C2-B57A-735E88F9CD3B}"/>
    <cellStyle name="20% - Accent4 19 28" xfId="15046" xr:uid="{B02EE397-5D22-440D-A9DF-D488D2A85D59}"/>
    <cellStyle name="20% - Accent4 19 29" xfId="15047" xr:uid="{327A1BED-6DB5-45A4-A172-7A4026A4C448}"/>
    <cellStyle name="20% - Accent4 19 3" xfId="15048" xr:uid="{A235A76D-D7EF-4DE0-B5E3-23E659BC994B}"/>
    <cellStyle name="20% - Accent4 19 3 2" xfId="15049" xr:uid="{9DADD836-1066-4CA2-BF6F-CC34EFF90D4E}"/>
    <cellStyle name="20% - Accent4 19 3 2 2" xfId="15050" xr:uid="{8278A24A-F09C-4D4D-A8F3-EEEBC4E57249}"/>
    <cellStyle name="20% - Accent4 19 3 2 2 2" xfId="15051" xr:uid="{0DA76009-B44F-42B3-9517-1A930CCAE324}"/>
    <cellStyle name="20% - Accent4 19 3 2 3" xfId="15052" xr:uid="{02770B1D-EF46-475E-8B86-0F6FE4D0B0D2}"/>
    <cellStyle name="20% - Accent4 19 3 3" xfId="15053" xr:uid="{4577C62F-8CEA-4157-ACEE-39FDD6797D79}"/>
    <cellStyle name="20% - Accent4 19 3 3 2" xfId="15054" xr:uid="{2DCB086D-6AE3-4B5F-8441-08966B2697C3}"/>
    <cellStyle name="20% - Accent4 19 3 4" xfId="15055" xr:uid="{F5080955-2FC0-4353-A108-A465009FC4BD}"/>
    <cellStyle name="20% - Accent4 19 3 4 2" xfId="15056" xr:uid="{AEEC43F8-AF33-4BC5-A53E-32216404967F}"/>
    <cellStyle name="20% - Accent4 19 3 5" xfId="15057" xr:uid="{5B48D9BA-72B8-429D-8650-FF24735B1F6F}"/>
    <cellStyle name="20% - Accent4 19 4" xfId="15058" xr:uid="{EDD1241D-6551-437A-BF80-F357DEBE17A8}"/>
    <cellStyle name="20% - Accent4 19 4 2" xfId="15059" xr:uid="{D46DCDFF-80AD-4D27-B108-B417EC4795BB}"/>
    <cellStyle name="20% - Accent4 19 4 2 2" xfId="15060" xr:uid="{6D027711-1277-4702-9561-D1B518932070}"/>
    <cellStyle name="20% - Accent4 19 4 2 2 2" xfId="15061" xr:uid="{98B89E89-3F08-49DC-BC78-DF997793B254}"/>
    <cellStyle name="20% - Accent4 19 4 2 3" xfId="15062" xr:uid="{1F040CFC-798A-4D83-BE29-349FE018B28F}"/>
    <cellStyle name="20% - Accent4 19 4 3" xfId="15063" xr:uid="{A46BBF91-7483-40D6-A744-BD3450A3DA63}"/>
    <cellStyle name="20% - Accent4 19 4 3 2" xfId="15064" xr:uid="{D5C423A1-5712-4A67-9FE5-FD5569418FCE}"/>
    <cellStyle name="20% - Accent4 19 4 4" xfId="15065" xr:uid="{F4B94D8D-F74B-4D21-93D2-B033B8AC2DB8}"/>
    <cellStyle name="20% - Accent4 19 4 4 2" xfId="15066" xr:uid="{F467A325-3911-4BF1-8707-CF697BDB99CA}"/>
    <cellStyle name="20% - Accent4 19 4 5" xfId="15067" xr:uid="{EA404902-C1E9-4FBE-BDB1-21A06093D95D}"/>
    <cellStyle name="20% - Accent4 19 5" xfId="15068" xr:uid="{03C5E3F2-35A3-4EFF-A9BF-FFC301C03428}"/>
    <cellStyle name="20% - Accent4 19 5 2" xfId="15069" xr:uid="{FFEAF4AC-835C-4E09-9A0F-936D6DC3838C}"/>
    <cellStyle name="20% - Accent4 19 5 2 2" xfId="15070" xr:uid="{DB2327C7-AF52-4A5F-8BF5-69894D55A2C5}"/>
    <cellStyle name="20% - Accent4 19 5 2 2 2" xfId="15071" xr:uid="{FA8D27DB-0CDF-4800-BC6B-106E1C035E6B}"/>
    <cellStyle name="20% - Accent4 19 5 2 3" xfId="15072" xr:uid="{0B27F957-B42D-4342-918F-7281534377BC}"/>
    <cellStyle name="20% - Accent4 19 5 3" xfId="15073" xr:uid="{FE29A8FE-0BC3-4BD7-882B-4F258D1EFD41}"/>
    <cellStyle name="20% - Accent4 19 5 3 2" xfId="15074" xr:uid="{017B4681-2D55-43A6-82EC-50B855CA8A5A}"/>
    <cellStyle name="20% - Accent4 19 5 4" xfId="15075" xr:uid="{8C4BA1FD-D21A-426F-B772-1E49083AB34C}"/>
    <cellStyle name="20% - Accent4 19 5 4 2" xfId="15076" xr:uid="{22F74FCF-BF78-427D-9400-8472E0192C90}"/>
    <cellStyle name="20% - Accent4 19 5 5" xfId="15077" xr:uid="{8530E1D3-6B03-4EDF-BFE8-166C04A3A16C}"/>
    <cellStyle name="20% - Accent4 19 6" xfId="15078" xr:uid="{663258BF-F55E-4045-9FFA-B279750B7472}"/>
    <cellStyle name="20% - Accent4 19 6 2" xfId="15079" xr:uid="{C98DF2B9-8914-4EA7-8238-2F9EE988E543}"/>
    <cellStyle name="20% - Accent4 19 6 2 2" xfId="15080" xr:uid="{A575F7AF-38FB-45D8-8155-D2A682E696EB}"/>
    <cellStyle name="20% - Accent4 19 6 2 2 2" xfId="15081" xr:uid="{03B1F20F-9B30-440D-8361-678EBF4FA9F6}"/>
    <cellStyle name="20% - Accent4 19 6 2 3" xfId="15082" xr:uid="{4CF98783-C174-4C67-9056-3BA404BC285F}"/>
    <cellStyle name="20% - Accent4 19 6 3" xfId="15083" xr:uid="{572500E7-AD88-4B8B-AA51-13C5237D70D9}"/>
    <cellStyle name="20% - Accent4 19 6 3 2" xfId="15084" xr:uid="{C2266224-BD50-4E4B-ADF4-A68F5B06EB46}"/>
    <cellStyle name="20% - Accent4 19 6 4" xfId="15085" xr:uid="{C1667144-3787-44AB-BF74-9573627CB45B}"/>
    <cellStyle name="20% - Accent4 19 6 4 2" xfId="15086" xr:uid="{C2A6EE79-321F-4570-A6C0-CCF9F9C0DA06}"/>
    <cellStyle name="20% - Accent4 19 6 5" xfId="15087" xr:uid="{4C8BFFEB-63CF-4225-93E4-89489E334AD9}"/>
    <cellStyle name="20% - Accent4 19 7" xfId="15088" xr:uid="{52FFCCDF-C22C-4CE3-A2C7-6F252582DDD4}"/>
    <cellStyle name="20% - Accent4 19 7 2" xfId="15089" xr:uid="{237850C8-C386-4D1E-8D2D-62E8207F9829}"/>
    <cellStyle name="20% - Accent4 19 7 2 2" xfId="15090" xr:uid="{72E99C2D-2884-47E1-8EA9-02478C2C3D75}"/>
    <cellStyle name="20% - Accent4 19 7 2 2 2" xfId="15091" xr:uid="{B8572039-3468-4232-9178-B580E1119BA3}"/>
    <cellStyle name="20% - Accent4 19 7 2 3" xfId="15092" xr:uid="{778F45A5-0D39-4FDF-921D-C5B32B44D0C6}"/>
    <cellStyle name="20% - Accent4 19 7 3" xfId="15093" xr:uid="{D77A53D9-6BAA-474D-BC75-67919435BA51}"/>
    <cellStyle name="20% - Accent4 19 7 3 2" xfId="15094" xr:uid="{C8F93B05-721E-49F9-A31A-DB86AE0EE9B2}"/>
    <cellStyle name="20% - Accent4 19 7 4" xfId="15095" xr:uid="{29DAD04A-BD95-47F4-A9E2-090F02F300FD}"/>
    <cellStyle name="20% - Accent4 19 7 4 2" xfId="15096" xr:uid="{39940EC5-EC48-4D35-B300-4FB260953AE3}"/>
    <cellStyle name="20% - Accent4 19 7 5" xfId="15097" xr:uid="{8F676FD2-FC68-4003-B706-1614E388784D}"/>
    <cellStyle name="20% - Accent4 19 8" xfId="15098" xr:uid="{1A22B657-49DA-427F-BA01-3DA464D95C53}"/>
    <cellStyle name="20% - Accent4 19 8 2" xfId="15099" xr:uid="{161AEC05-0CEC-46C6-A57B-D42A752080E9}"/>
    <cellStyle name="20% - Accent4 19 8 2 2" xfId="15100" xr:uid="{1B8969B7-4727-45AC-9C72-214A117AD824}"/>
    <cellStyle name="20% - Accent4 19 8 2 2 2" xfId="15101" xr:uid="{A867D6F3-8BAF-4C64-A423-98639034497E}"/>
    <cellStyle name="20% - Accent4 19 8 2 3" xfId="15102" xr:uid="{2C363A7B-BCE3-4B0A-ADF1-598397A9FAA6}"/>
    <cellStyle name="20% - Accent4 19 8 3" xfId="15103" xr:uid="{98666E7C-766A-4E86-90D4-6622AC31CB00}"/>
    <cellStyle name="20% - Accent4 19 8 3 2" xfId="15104" xr:uid="{DD6D4F5F-84D2-4A38-885A-9D2A68EB395C}"/>
    <cellStyle name="20% - Accent4 19 8 4" xfId="15105" xr:uid="{708F501A-73FF-416A-846D-FC6464DC46CC}"/>
    <cellStyle name="20% - Accent4 19 8 4 2" xfId="15106" xr:uid="{BCD450D3-F138-495C-A051-75CA05F4CFA3}"/>
    <cellStyle name="20% - Accent4 19 8 5" xfId="15107" xr:uid="{E575B51C-486B-4B1D-A790-89E1BAA7CE92}"/>
    <cellStyle name="20% - Accent4 19 9" xfId="15108" xr:uid="{022701AB-9C61-4012-B488-186076E7E4DA}"/>
    <cellStyle name="20% - Accent4 19 9 2" xfId="15109" xr:uid="{264D6D8A-E269-4268-A6F2-724146AFF01B}"/>
    <cellStyle name="20% - Accent4 19 9 2 2" xfId="15110" xr:uid="{582F076E-881A-46A3-82C2-077DF2AA8676}"/>
    <cellStyle name="20% - Accent4 19 9 2 2 2" xfId="15111" xr:uid="{A821207B-C25B-46C6-AF2B-9A98A9DAB54F}"/>
    <cellStyle name="20% - Accent4 19 9 2 3" xfId="15112" xr:uid="{C176471D-CF03-4FE9-B92B-2547FF9B4D8F}"/>
    <cellStyle name="20% - Accent4 19 9 3" xfId="15113" xr:uid="{1C6E9605-4003-4BEC-B493-7DE4ACF82B8A}"/>
    <cellStyle name="20% - Accent4 19 9 3 2" xfId="15114" xr:uid="{14E1EC7E-40B3-4711-8492-02C8EC52D37E}"/>
    <cellStyle name="20% - Accent4 19 9 4" xfId="15115" xr:uid="{B8741727-0B1A-40CE-B575-0A21E69E62DE}"/>
    <cellStyle name="20% - Accent4 19 9 4 2" xfId="15116" xr:uid="{C7928C28-3B6D-4344-8650-321E4F3C3D97}"/>
    <cellStyle name="20% - Accent4 19 9 5" xfId="15117" xr:uid="{A288C82B-BE07-46CF-A057-9AF9EBF762D7}"/>
    <cellStyle name="20% - Accent4 2" xfId="269" xr:uid="{FCD84694-C60A-407E-8264-3B4959BD3217}"/>
    <cellStyle name="20% - Accent4 2 10" xfId="15118" xr:uid="{7DEE5B25-2EB7-4DB6-9544-073CA9B46D4A}"/>
    <cellStyle name="20% - Accent4 2 11" xfId="15119" xr:uid="{CA71D707-C112-4C0B-9EB9-1B998EF424FB}"/>
    <cellStyle name="20% - Accent4 2 12" xfId="15120" xr:uid="{E3243C47-FA1D-4A2D-8EEA-B019E73EBE2E}"/>
    <cellStyle name="20% - Accent4 2 13" xfId="15121" xr:uid="{79BDAF91-1468-45F8-B6B4-590D9BBE02E5}"/>
    <cellStyle name="20% - Accent4 2 14" xfId="15122" xr:uid="{23B5638C-5F67-48A5-8CE7-1A4C93491254}"/>
    <cellStyle name="20% - Accent4 2 15" xfId="15123" xr:uid="{A81FFAF4-936F-44B9-8ACC-C6D8DAE4B64F}"/>
    <cellStyle name="20% - Accent4 2 16" xfId="15124" xr:uid="{2C3F149D-2B8D-4BAA-9184-B63AB8BFE6A8}"/>
    <cellStyle name="20% - Accent4 2 17" xfId="15125" xr:uid="{8824FE26-A086-405A-B5B6-765CFD23E940}"/>
    <cellStyle name="20% - Accent4 2 18" xfId="15126" xr:uid="{D48C3149-5EF4-4A5D-A1B1-5330D60DC9D2}"/>
    <cellStyle name="20% - Accent4 2 19" xfId="15127" xr:uid="{0C0AE23A-19F1-47F3-8D2F-471B8BB67EDA}"/>
    <cellStyle name="20% - Accent4 2 2" xfId="270" xr:uid="{A92E73A9-5060-42DB-83FF-C2C1F35B47BC}"/>
    <cellStyle name="20% - Accent4 2 2 2" xfId="271" xr:uid="{F75C0DF2-78A0-41C2-8395-E5C126524543}"/>
    <cellStyle name="20% - Accent4 2 2 2 2" xfId="15128" xr:uid="{0B49933B-AAEF-4651-9A64-160971A4B9A6}"/>
    <cellStyle name="20% - Accent4 2 2 2 3" xfId="15129" xr:uid="{FCC6F05C-E491-4D21-B2E3-1E217BCBA321}"/>
    <cellStyle name="20% - Accent4 2 2 2 4" xfId="15130" xr:uid="{77C0C295-85F7-4E71-B7DB-F2D3C12CE491}"/>
    <cellStyle name="20% - Accent4 2 2 3" xfId="15131" xr:uid="{124F63A5-DAB1-4DED-B6EA-BCF0C8B970E3}"/>
    <cellStyle name="20% - Accent4 2 2 4" xfId="15132" xr:uid="{E5825B95-867F-4DC5-A19E-80C8D0447689}"/>
    <cellStyle name="20% - Accent4 2 20" xfId="15133" xr:uid="{A9EE0E39-2429-4D15-A259-747C866B8BC4}"/>
    <cellStyle name="20% - Accent4 2 21" xfId="15134" xr:uid="{00ED0C99-0545-436D-8A77-DC50FFEEF592}"/>
    <cellStyle name="20% - Accent4 2 22" xfId="15135" xr:uid="{3EC0043B-8B81-4D82-B57C-57C726A02743}"/>
    <cellStyle name="20% - Accent4 2 23" xfId="15136" xr:uid="{0DEE63BC-099E-4485-BDDD-62C296E8B2F5}"/>
    <cellStyle name="20% - Accent4 2 24" xfId="15137" xr:uid="{C1D853FB-01BC-496B-9A8A-ED88F34127F2}"/>
    <cellStyle name="20% - Accent4 2 25" xfId="15138" xr:uid="{B68E6DCA-F1C1-4604-9EC2-4262C9721376}"/>
    <cellStyle name="20% - Accent4 2 26" xfId="15139" xr:uid="{3D3BDBBD-28D5-4384-AA60-C85F7A699A83}"/>
    <cellStyle name="20% - Accent4 2 27" xfId="15140" xr:uid="{8C840191-3027-4FEE-87F3-4B93F1D75C3B}"/>
    <cellStyle name="20% - Accent4 2 28" xfId="15141" xr:uid="{9855D9F1-CBD9-4D0D-95DB-D2C3CB478870}"/>
    <cellStyle name="20% - Accent4 2 29" xfId="15142" xr:uid="{D334AF3E-B5B7-4283-8807-766C4DED6BD8}"/>
    <cellStyle name="20% - Accent4 2 3" xfId="272" xr:uid="{A73076D1-0317-42D5-A142-CD5131C12340}"/>
    <cellStyle name="20% - Accent4 2 3 2" xfId="15143" xr:uid="{12BBB1AA-6091-4146-896D-123C9C7BB44D}"/>
    <cellStyle name="20% - Accent4 2 3 2 2" xfId="15144" xr:uid="{F677302F-9FE5-4F0B-AEB5-234E2390DFAA}"/>
    <cellStyle name="20% - Accent4 2 3 2 3" xfId="15145" xr:uid="{E608E504-8EF0-465D-8C8A-884E32F4A149}"/>
    <cellStyle name="20% - Accent4 2 3 3" xfId="15146" xr:uid="{62B6BBB5-470A-42B3-A6A7-CFD38C343B80}"/>
    <cellStyle name="20% - Accent4 2 3 4" xfId="15147" xr:uid="{7150A7C2-7800-4270-9660-E0F60BB6908A}"/>
    <cellStyle name="20% - Accent4 2 3 5" xfId="15148" xr:uid="{549F136D-1AA4-4619-AA4C-49822E07B95B}"/>
    <cellStyle name="20% - Accent4 2 30" xfId="15149" xr:uid="{31961046-12DD-4AFA-B41A-B4DB216BE59C}"/>
    <cellStyle name="20% - Accent4 2 31" xfId="15150" xr:uid="{DB58AAB4-637D-4F0A-AA7E-93D4C7CD242A}"/>
    <cellStyle name="20% - Accent4 2 32" xfId="15151" xr:uid="{DD8AD8DC-7A51-4A72-8543-6F3BA8A68743}"/>
    <cellStyle name="20% - Accent4 2 33" xfId="15152" xr:uid="{5D0DF48F-882E-4B3F-9BE4-46EB4920F1A6}"/>
    <cellStyle name="20% - Accent4 2 4" xfId="273" xr:uid="{14E04E1D-5D6B-4C39-958E-F00EBC3EC656}"/>
    <cellStyle name="20% - Accent4 2 4 2" xfId="15153" xr:uid="{E5104236-22A4-4797-A05F-5D1E595EABDB}"/>
    <cellStyle name="20% - Accent4 2 4 2 2" xfId="15154" xr:uid="{C9DD2F94-B286-4561-AA44-F86C595D6A78}"/>
    <cellStyle name="20% - Accent4 2 4 2 3" xfId="15155" xr:uid="{C4BD66E2-8706-4CFF-B5C6-BFC015B44417}"/>
    <cellStyle name="20% - Accent4 2 4 3" xfId="15156" xr:uid="{E06F0A0B-FD15-4C88-8584-E7B65F4B0376}"/>
    <cellStyle name="20% - Accent4 2 4 4" xfId="15157" xr:uid="{590FD866-C50B-4D91-99A9-3682AD347224}"/>
    <cellStyle name="20% - Accent4 2 4 5" xfId="15158" xr:uid="{39A996E4-91D4-4BF6-A196-A800950BCFA3}"/>
    <cellStyle name="20% - Accent4 2 5" xfId="274" xr:uid="{AF5BF70D-0E72-43EE-8027-87EB7F6190B4}"/>
    <cellStyle name="20% - Accent4 2 5 2" xfId="15159" xr:uid="{61E95899-4F0A-4C0C-8FDD-4843B05FC159}"/>
    <cellStyle name="20% - Accent4 2 5 3" xfId="15160" xr:uid="{48194772-76DE-493D-AD5C-5BA6D6ADF1F3}"/>
    <cellStyle name="20% - Accent4 2 5 4" xfId="15161" xr:uid="{FB758BB6-9EEC-41DC-B4EA-BCD74ACDB82A}"/>
    <cellStyle name="20% - Accent4 2 6" xfId="275" xr:uid="{3CC1A497-90D6-4DF5-A365-B5C06C86302A}"/>
    <cellStyle name="20% - Accent4 2 6 2" xfId="15162" xr:uid="{41FD478A-8CC6-4FD6-A795-F14F8D5D5146}"/>
    <cellStyle name="20% - Accent4 2 6 3" xfId="15163" xr:uid="{73299194-623A-46A9-B929-4B108B2C574C}"/>
    <cellStyle name="20% - Accent4 2 6 4" xfId="15164" xr:uid="{860FA511-08DB-4EEA-BEBF-DAE18E18F562}"/>
    <cellStyle name="20% - Accent4 2 7" xfId="276" xr:uid="{15A0D4AE-378B-4EE2-84F9-BCC9D8BFB578}"/>
    <cellStyle name="20% - Accent4 2 7 2" xfId="15165" xr:uid="{111ADDA7-1038-4BB5-8B17-04FF5AF26CD5}"/>
    <cellStyle name="20% - Accent4 2 7 3" xfId="15166" xr:uid="{5E61E776-2320-459A-9905-33268D89FEEA}"/>
    <cellStyle name="20% - Accent4 2 8" xfId="277" xr:uid="{82E85233-37E7-4B96-B6EF-D3559F0236FC}"/>
    <cellStyle name="20% - Accent4 2 8 2" xfId="15167" xr:uid="{E2DF17A8-D3E7-46EB-9116-06E591061E59}"/>
    <cellStyle name="20% - Accent4 2 9" xfId="2358" xr:uid="{46007ED3-CEBB-413D-9C09-5DC9A61BA803}"/>
    <cellStyle name="20% - Accent4 20" xfId="15168" xr:uid="{70D686AE-CB39-4F9E-9C82-FD8066824B08}"/>
    <cellStyle name="20% - Accent4 20 10" xfId="15169" xr:uid="{136C63BF-02B2-42C6-B921-32DA7E6822B8}"/>
    <cellStyle name="20% - Accent4 20 10 2" xfId="15170" xr:uid="{8271F469-C0F0-41E6-AE98-61218ED07687}"/>
    <cellStyle name="20% - Accent4 20 10 2 2" xfId="15171" xr:uid="{4E8D700C-D6D7-4C95-821E-C3AFFAF8F27F}"/>
    <cellStyle name="20% - Accent4 20 10 2 2 2" xfId="15172" xr:uid="{54665CE8-17A7-4A62-A92A-E416D5EDC472}"/>
    <cellStyle name="20% - Accent4 20 10 2 3" xfId="15173" xr:uid="{E277F998-4BC6-499B-8580-B9C9EED2CBF1}"/>
    <cellStyle name="20% - Accent4 20 10 3" xfId="15174" xr:uid="{E0A60E08-4558-4D42-A14C-AA1010600CE4}"/>
    <cellStyle name="20% - Accent4 20 10 3 2" xfId="15175" xr:uid="{5CE2D2B0-F875-4C54-9EF7-5F1F993623A7}"/>
    <cellStyle name="20% - Accent4 20 10 4" xfId="15176" xr:uid="{50B86066-F377-4553-9E3F-90D2D10C9451}"/>
    <cellStyle name="20% - Accent4 20 10 4 2" xfId="15177" xr:uid="{086F0158-D980-4BEA-800C-5A6CBC0620FE}"/>
    <cellStyle name="20% - Accent4 20 10 5" xfId="15178" xr:uid="{18636319-C662-441D-8153-8DBE6FF8FBE8}"/>
    <cellStyle name="20% - Accent4 20 11" xfId="15179" xr:uid="{11DE096A-D6A8-4DE5-B7F3-9571D2AEEFF1}"/>
    <cellStyle name="20% - Accent4 20 11 2" xfId="15180" xr:uid="{45FBD941-05C7-41FA-8FBF-9915DFC01D44}"/>
    <cellStyle name="20% - Accent4 20 11 2 2" xfId="15181" xr:uid="{CBE3FA58-F8FD-4E64-BE21-C8129F7853B8}"/>
    <cellStyle name="20% - Accent4 20 11 2 2 2" xfId="15182" xr:uid="{5C9F0552-102A-4A70-99CB-73063A80A8A6}"/>
    <cellStyle name="20% - Accent4 20 11 2 3" xfId="15183" xr:uid="{04C42DCE-CC7C-4996-B5A4-704F50F0D8D0}"/>
    <cellStyle name="20% - Accent4 20 11 3" xfId="15184" xr:uid="{F5B8CFC2-8C81-4EF7-B59B-758E60B9B439}"/>
    <cellStyle name="20% - Accent4 20 11 3 2" xfId="15185" xr:uid="{78E20899-FA9B-4854-A481-8D167765B53B}"/>
    <cellStyle name="20% - Accent4 20 11 4" xfId="15186" xr:uid="{E58711E1-ABF2-496E-94FA-FE944C452B7C}"/>
    <cellStyle name="20% - Accent4 20 11 4 2" xfId="15187" xr:uid="{BCC0CACA-92E3-4312-9FEF-C17C343D8EA0}"/>
    <cellStyle name="20% - Accent4 20 11 5" xfId="15188" xr:uid="{EC585133-D250-4569-90C9-76027BA03402}"/>
    <cellStyle name="20% - Accent4 20 12" xfId="15189" xr:uid="{788C4110-1D99-4B6E-B7C0-A4B1C7B9981C}"/>
    <cellStyle name="20% - Accent4 20 12 2" xfId="15190" xr:uid="{2BC5100F-B0CC-47C8-90CC-637CAB88C377}"/>
    <cellStyle name="20% - Accent4 20 12 2 2" xfId="15191" xr:uid="{79DDB96E-A638-4AA8-977F-ECA7C5A7692F}"/>
    <cellStyle name="20% - Accent4 20 12 2 2 2" xfId="15192" xr:uid="{D747FE74-73C7-4060-A290-D9A684DB7060}"/>
    <cellStyle name="20% - Accent4 20 12 2 3" xfId="15193" xr:uid="{902678DB-66FA-4C1B-B61E-36CA0258EDE4}"/>
    <cellStyle name="20% - Accent4 20 12 3" xfId="15194" xr:uid="{D23E35A2-B122-4C39-8854-306357E58175}"/>
    <cellStyle name="20% - Accent4 20 12 3 2" xfId="15195" xr:uid="{656C6E4C-5E09-47B0-9C03-091E909D8842}"/>
    <cellStyle name="20% - Accent4 20 12 4" xfId="15196" xr:uid="{74991EE9-2D12-4DDA-92A7-2E9A9774AE21}"/>
    <cellStyle name="20% - Accent4 20 12 4 2" xfId="15197" xr:uid="{521B82D7-91F0-48CF-A12A-6DFA64018A9C}"/>
    <cellStyle name="20% - Accent4 20 12 5" xfId="15198" xr:uid="{DFE3EE1B-8DF7-4966-8580-2C4880C0A6AC}"/>
    <cellStyle name="20% - Accent4 20 13" xfId="15199" xr:uid="{24D199F2-71DC-4407-8064-61285B82DAB1}"/>
    <cellStyle name="20% - Accent4 20 13 2" xfId="15200" xr:uid="{C870F73D-8B3A-4BE3-8B7E-423CD3BA5307}"/>
    <cellStyle name="20% - Accent4 20 13 2 2" xfId="15201" xr:uid="{39B48A7A-86F8-40B2-BE90-3CFB90D782EB}"/>
    <cellStyle name="20% - Accent4 20 13 2 2 2" xfId="15202" xr:uid="{CBAC0A27-A09B-4D88-A30D-01BD9638802F}"/>
    <cellStyle name="20% - Accent4 20 13 2 3" xfId="15203" xr:uid="{3FF118A3-6D3E-45D2-AD56-88369DBFA7E0}"/>
    <cellStyle name="20% - Accent4 20 13 3" xfId="15204" xr:uid="{D001777B-E853-4A3D-9831-EB9ADB23D16D}"/>
    <cellStyle name="20% - Accent4 20 13 3 2" xfId="15205" xr:uid="{DBEDCF04-9A0A-4DFD-9D5B-1BA956968504}"/>
    <cellStyle name="20% - Accent4 20 13 4" xfId="15206" xr:uid="{685FDC13-2C4F-4E47-AF81-D9230CAFCD70}"/>
    <cellStyle name="20% - Accent4 20 13 4 2" xfId="15207" xr:uid="{B2B6962C-276B-4CD7-8E7E-1C547BD623C2}"/>
    <cellStyle name="20% - Accent4 20 13 5" xfId="15208" xr:uid="{2091505F-C4D3-497F-84FD-6BC8CD7E4E64}"/>
    <cellStyle name="20% - Accent4 20 14" xfId="15209" xr:uid="{1EC7862A-88F9-4E93-AF84-2E4E48992DF9}"/>
    <cellStyle name="20% - Accent4 20 14 2" xfId="15210" xr:uid="{13BE3631-DA2F-4F0E-AF7B-DB452145E237}"/>
    <cellStyle name="20% - Accent4 20 14 2 2" xfId="15211" xr:uid="{592D8DAB-CDD6-4DBC-A691-D07C92EF232B}"/>
    <cellStyle name="20% - Accent4 20 14 2 2 2" xfId="15212" xr:uid="{60C08EE5-DE00-47C7-A5F3-36B2F4ADDE03}"/>
    <cellStyle name="20% - Accent4 20 14 2 3" xfId="15213" xr:uid="{66CE7FD7-7E0A-4C77-BF77-02F21AE2DD18}"/>
    <cellStyle name="20% - Accent4 20 14 3" xfId="15214" xr:uid="{24C11B65-254F-4E68-B41F-888A8C96C45A}"/>
    <cellStyle name="20% - Accent4 20 14 3 2" xfId="15215" xr:uid="{FFBC275B-29B6-4C6D-9461-976CC06B86B9}"/>
    <cellStyle name="20% - Accent4 20 14 4" xfId="15216" xr:uid="{BA7F818F-A5D1-43F4-9698-D85649C0D633}"/>
    <cellStyle name="20% - Accent4 20 14 4 2" xfId="15217" xr:uid="{ACBB0269-2BCF-4FF8-8BEB-E954CF8627F7}"/>
    <cellStyle name="20% - Accent4 20 14 5" xfId="15218" xr:uid="{547C35A0-12BE-40EC-9952-1880D01936D7}"/>
    <cellStyle name="20% - Accent4 20 15" xfId="15219" xr:uid="{BFDC7247-2660-43E6-9185-3C0BB862551E}"/>
    <cellStyle name="20% - Accent4 20 15 2" xfId="15220" xr:uid="{297D08EA-2956-416D-9EA4-777E80786124}"/>
    <cellStyle name="20% - Accent4 20 15 2 2" xfId="15221" xr:uid="{43AE3151-886E-4466-91C6-9172C6795277}"/>
    <cellStyle name="20% - Accent4 20 15 2 2 2" xfId="15222" xr:uid="{D6B20099-A89C-49CE-B836-6A3430479F30}"/>
    <cellStyle name="20% - Accent4 20 15 2 3" xfId="15223" xr:uid="{ABBF5B67-0D1A-4B58-8F05-7FA9447AD007}"/>
    <cellStyle name="20% - Accent4 20 15 3" xfId="15224" xr:uid="{E5AFBA5E-BF58-4438-8D32-D8A2DDBF3AF3}"/>
    <cellStyle name="20% - Accent4 20 15 3 2" xfId="15225" xr:uid="{EBFD5D29-E840-4643-AC83-4E072952BCAD}"/>
    <cellStyle name="20% - Accent4 20 15 4" xfId="15226" xr:uid="{87D58348-097F-4C0E-A597-40B963859FBF}"/>
    <cellStyle name="20% - Accent4 20 15 4 2" xfId="15227" xr:uid="{E3EF3659-1619-4DAE-8833-70F17BE02073}"/>
    <cellStyle name="20% - Accent4 20 15 5" xfId="15228" xr:uid="{D78C011B-D65D-45F3-BC57-4E39D6A0A7E6}"/>
    <cellStyle name="20% - Accent4 20 16" xfId="15229" xr:uid="{1079EBAF-9547-4071-9C72-3F0E240813F5}"/>
    <cellStyle name="20% - Accent4 20 16 2" xfId="15230" xr:uid="{EF60A6B9-9965-4499-8647-2765CE937854}"/>
    <cellStyle name="20% - Accent4 20 16 2 2" xfId="15231" xr:uid="{67C3F127-928E-4507-BADB-335C2F904D92}"/>
    <cellStyle name="20% - Accent4 20 16 3" xfId="15232" xr:uid="{DBC92B36-FCF6-43B2-A508-F752AA47B4B3}"/>
    <cellStyle name="20% - Accent4 20 17" xfId="15233" xr:uid="{A9CD7EDA-7230-489F-9267-6F26C0C2D353}"/>
    <cellStyle name="20% - Accent4 20 17 2" xfId="15234" xr:uid="{5F26A89D-7BE1-4BBD-9A6E-7F34C1B16B1D}"/>
    <cellStyle name="20% - Accent4 20 18" xfId="15235" xr:uid="{0C1A389E-C984-4411-820E-89476631568D}"/>
    <cellStyle name="20% - Accent4 20 18 2" xfId="15236" xr:uid="{6855F7C7-048C-4C81-92BE-8F9CBA85A2F4}"/>
    <cellStyle name="20% - Accent4 20 19" xfId="15237" xr:uid="{F0550790-03FE-45E4-B686-807885B5C86D}"/>
    <cellStyle name="20% - Accent4 20 2" xfId="15238" xr:uid="{5E47E40F-CFDC-4251-BB44-92DFEEF5D1D2}"/>
    <cellStyle name="20% - Accent4 20 2 2" xfId="15239" xr:uid="{D6E15E25-09F7-4B88-BF0D-76527FA28DB2}"/>
    <cellStyle name="20% - Accent4 20 2 2 2" xfId="15240" xr:uid="{E198FA35-ECBD-4835-A0BC-F43EDA954745}"/>
    <cellStyle name="20% - Accent4 20 2 2 2 2" xfId="15241" xr:uid="{0D44D84D-0364-4DCC-ABA8-B004EE26A12C}"/>
    <cellStyle name="20% - Accent4 20 2 2 3" xfId="15242" xr:uid="{AD563843-9CB8-49D0-8612-B7E3F9F384BC}"/>
    <cellStyle name="20% - Accent4 20 2 3" xfId="15243" xr:uid="{B72BB18E-FCB3-4806-944C-925335607DA7}"/>
    <cellStyle name="20% - Accent4 20 2 3 2" xfId="15244" xr:uid="{1EF9BF84-B086-455E-848E-0E4968C270B2}"/>
    <cellStyle name="20% - Accent4 20 2 4" xfId="15245" xr:uid="{7B967B16-DA51-46A6-B43E-E13EA5C97B12}"/>
    <cellStyle name="20% - Accent4 20 2 4 2" xfId="15246" xr:uid="{A3891071-DB7F-446C-9A97-F50F7BE0C390}"/>
    <cellStyle name="20% - Accent4 20 2 5" xfId="15247" xr:uid="{8CCE2CC3-97D1-4D8E-ACF6-803E5C2E06CE}"/>
    <cellStyle name="20% - Accent4 20 20" xfId="15248" xr:uid="{42824C83-EC8E-46D5-ABEF-543C0460DEC6}"/>
    <cellStyle name="20% - Accent4 20 21" xfId="15249" xr:uid="{BE81B47E-B8DB-4B7A-9A42-FEE9AC559729}"/>
    <cellStyle name="20% - Accent4 20 22" xfId="15250" xr:uid="{B554316F-FE08-4383-A396-DA93F66563E2}"/>
    <cellStyle name="20% - Accent4 20 23" xfId="15251" xr:uid="{B6C6ABF7-468F-48BC-A29C-EAE00EF4F4D9}"/>
    <cellStyle name="20% - Accent4 20 24" xfId="15252" xr:uid="{9D09CFF2-0E05-465E-B733-F1A6DFE2162D}"/>
    <cellStyle name="20% - Accent4 20 25" xfId="15253" xr:uid="{BB6F849D-B4FC-4A80-84E8-8361D22084CB}"/>
    <cellStyle name="20% - Accent4 20 26" xfId="15254" xr:uid="{8D174AFE-B528-4475-B4D4-CC376C9D3AED}"/>
    <cellStyle name="20% - Accent4 20 27" xfId="15255" xr:uid="{B5EED7B4-4AA9-4610-9636-EBD00C2E9F1A}"/>
    <cellStyle name="20% - Accent4 20 28" xfId="15256" xr:uid="{9DF9DEA0-D9FD-4487-80F9-38A0D86C01CE}"/>
    <cellStyle name="20% - Accent4 20 29" xfId="15257" xr:uid="{DC7C3353-0612-42B7-9801-6BEA51BE1920}"/>
    <cellStyle name="20% - Accent4 20 3" xfId="15258" xr:uid="{337598B4-3A63-41BC-8996-44F4421025B4}"/>
    <cellStyle name="20% - Accent4 20 3 2" xfId="15259" xr:uid="{23304A61-4D91-4A4C-8FB8-79B28B9CDBAF}"/>
    <cellStyle name="20% - Accent4 20 3 2 2" xfId="15260" xr:uid="{80E851DF-A21D-49B4-A7E9-E698C950517E}"/>
    <cellStyle name="20% - Accent4 20 3 2 2 2" xfId="15261" xr:uid="{8EA0D046-DE99-42CA-AC47-B3452D5ED3DD}"/>
    <cellStyle name="20% - Accent4 20 3 2 3" xfId="15262" xr:uid="{D91952CB-F9B4-4356-81AB-9453BEAF8D3A}"/>
    <cellStyle name="20% - Accent4 20 3 3" xfId="15263" xr:uid="{AC8DFDCC-7A40-4159-A635-1FCD1F3E424D}"/>
    <cellStyle name="20% - Accent4 20 3 3 2" xfId="15264" xr:uid="{AB3A57C6-EA7F-448A-8D56-128E77DB75F9}"/>
    <cellStyle name="20% - Accent4 20 3 4" xfId="15265" xr:uid="{7DF46161-594E-4A4D-BE44-4B99ADDDE383}"/>
    <cellStyle name="20% - Accent4 20 3 4 2" xfId="15266" xr:uid="{9C669B6E-2491-48B3-9464-4D03533195F5}"/>
    <cellStyle name="20% - Accent4 20 3 5" xfId="15267" xr:uid="{64126DD0-009C-464A-AEC0-FBCD1DF26BF5}"/>
    <cellStyle name="20% - Accent4 20 4" xfId="15268" xr:uid="{3AF6312C-E4E2-477C-878E-DE2C9103F99A}"/>
    <cellStyle name="20% - Accent4 20 4 2" xfId="15269" xr:uid="{5D130D6A-22E0-4378-954D-E1BADA0DF6AE}"/>
    <cellStyle name="20% - Accent4 20 4 2 2" xfId="15270" xr:uid="{EA57AA2D-81A3-4036-9994-17634387A81C}"/>
    <cellStyle name="20% - Accent4 20 4 2 2 2" xfId="15271" xr:uid="{E29FD2B0-5789-4823-882D-7AF5BD4CD204}"/>
    <cellStyle name="20% - Accent4 20 4 2 3" xfId="15272" xr:uid="{6800E95B-9938-46C3-ABFE-3AE4D10E49AB}"/>
    <cellStyle name="20% - Accent4 20 4 3" xfId="15273" xr:uid="{84AAEA3E-D7E9-4C70-BCAF-F2920BAECF3C}"/>
    <cellStyle name="20% - Accent4 20 4 3 2" xfId="15274" xr:uid="{521FD5CB-BB02-4549-AC66-919A676103A5}"/>
    <cellStyle name="20% - Accent4 20 4 4" xfId="15275" xr:uid="{550E1F84-CD31-45A9-B861-A63A6ED30F30}"/>
    <cellStyle name="20% - Accent4 20 4 4 2" xfId="15276" xr:uid="{22F63395-5866-47B3-994A-2BD5A0F7F4F5}"/>
    <cellStyle name="20% - Accent4 20 4 5" xfId="15277" xr:uid="{8A6130AA-76E7-4CE7-9559-A9879B7A2A84}"/>
    <cellStyle name="20% - Accent4 20 5" xfId="15278" xr:uid="{1B04E8F8-70C2-49F0-8506-15E65C128F24}"/>
    <cellStyle name="20% - Accent4 20 5 2" xfId="15279" xr:uid="{7AB97682-A7DA-4B6F-9584-65F7CA78DCEA}"/>
    <cellStyle name="20% - Accent4 20 5 2 2" xfId="15280" xr:uid="{23A07F79-6A17-4815-ADB6-56B0801B7443}"/>
    <cellStyle name="20% - Accent4 20 5 2 2 2" xfId="15281" xr:uid="{4CA15437-8A6E-4F33-A52C-F6BC4B996722}"/>
    <cellStyle name="20% - Accent4 20 5 2 3" xfId="15282" xr:uid="{CA7680CC-71B9-4A48-A18D-469903C9105E}"/>
    <cellStyle name="20% - Accent4 20 5 3" xfId="15283" xr:uid="{1827AB09-6A37-48AF-9E21-EE9F745AD6FB}"/>
    <cellStyle name="20% - Accent4 20 5 3 2" xfId="15284" xr:uid="{CCBE832A-2FF0-40CD-BF8F-586816944E28}"/>
    <cellStyle name="20% - Accent4 20 5 4" xfId="15285" xr:uid="{46D62403-03C7-4F91-A954-F42ED3A0A86E}"/>
    <cellStyle name="20% - Accent4 20 5 4 2" xfId="15286" xr:uid="{B0D329CE-CFE2-4E14-BCA7-BA0CEB29EDE3}"/>
    <cellStyle name="20% - Accent4 20 5 5" xfId="15287" xr:uid="{8FA2795D-EFB5-450E-94CC-476D34751A2A}"/>
    <cellStyle name="20% - Accent4 20 6" xfId="15288" xr:uid="{113C59D8-1630-4D2A-A029-558CDE972836}"/>
    <cellStyle name="20% - Accent4 20 6 2" xfId="15289" xr:uid="{5FA43B7C-3FB4-4088-9062-E821AFC175F1}"/>
    <cellStyle name="20% - Accent4 20 6 2 2" xfId="15290" xr:uid="{810DD35C-D07E-41A2-BEC5-E24C0E373971}"/>
    <cellStyle name="20% - Accent4 20 6 2 2 2" xfId="15291" xr:uid="{9330CBAF-B512-4CB6-AC88-F40279D2AC94}"/>
    <cellStyle name="20% - Accent4 20 6 2 3" xfId="15292" xr:uid="{49D93088-8984-424E-877A-3035241FE425}"/>
    <cellStyle name="20% - Accent4 20 6 3" xfId="15293" xr:uid="{C05A99FB-15A2-4D11-95BD-AB3264F7D59B}"/>
    <cellStyle name="20% - Accent4 20 6 3 2" xfId="15294" xr:uid="{BCE2A464-2C31-4955-A5F4-85949464AF41}"/>
    <cellStyle name="20% - Accent4 20 6 4" xfId="15295" xr:uid="{7EE9890F-0AB8-4439-831B-083593AEC18C}"/>
    <cellStyle name="20% - Accent4 20 6 4 2" xfId="15296" xr:uid="{C916C98E-7ACD-4748-BC58-8B22E454AD49}"/>
    <cellStyle name="20% - Accent4 20 6 5" xfId="15297" xr:uid="{727BEDCD-A13D-4217-A1E6-912B613A18DF}"/>
    <cellStyle name="20% - Accent4 20 7" xfId="15298" xr:uid="{44E5C603-7ABC-406D-B2BE-71B106916261}"/>
    <cellStyle name="20% - Accent4 20 7 2" xfId="15299" xr:uid="{5843EF52-6DC2-44C9-A3CD-C2E314C24440}"/>
    <cellStyle name="20% - Accent4 20 7 2 2" xfId="15300" xr:uid="{BF6310D4-ECEB-41BA-AC05-CBBA713D3DAD}"/>
    <cellStyle name="20% - Accent4 20 7 2 2 2" xfId="15301" xr:uid="{B7CF63D3-3CE4-44E9-8E69-1CDD0A80F71B}"/>
    <cellStyle name="20% - Accent4 20 7 2 3" xfId="15302" xr:uid="{A917CB8B-05F5-4A86-BBE0-927AF1D424C3}"/>
    <cellStyle name="20% - Accent4 20 7 3" xfId="15303" xr:uid="{708BE88C-655E-49BE-9EF3-D2DA40AEF393}"/>
    <cellStyle name="20% - Accent4 20 7 3 2" xfId="15304" xr:uid="{0C28A0AD-7546-4172-BA47-D925A8DE0D2A}"/>
    <cellStyle name="20% - Accent4 20 7 4" xfId="15305" xr:uid="{8AC1D5D8-0B06-4D0E-8FAC-48A7B69FEA45}"/>
    <cellStyle name="20% - Accent4 20 7 4 2" xfId="15306" xr:uid="{98BD0C5A-E911-48B3-AB2A-FBFE92F0E0FC}"/>
    <cellStyle name="20% - Accent4 20 7 5" xfId="15307" xr:uid="{DFC9EBBB-0F25-48E4-ABC0-169DBD711A5D}"/>
    <cellStyle name="20% - Accent4 20 8" xfId="15308" xr:uid="{766DC797-0E52-4F31-9251-CFAE9475E08D}"/>
    <cellStyle name="20% - Accent4 20 8 2" xfId="15309" xr:uid="{C43F98B3-B510-4C62-B1A9-2CEE3098A0FF}"/>
    <cellStyle name="20% - Accent4 20 8 2 2" xfId="15310" xr:uid="{F1965099-272D-4874-A0D5-F9DE1B85172D}"/>
    <cellStyle name="20% - Accent4 20 8 2 2 2" xfId="15311" xr:uid="{67C6FE5C-1A60-4558-86C9-4A389FFD7285}"/>
    <cellStyle name="20% - Accent4 20 8 2 3" xfId="15312" xr:uid="{B6798300-AD6C-406F-B634-00460BC11050}"/>
    <cellStyle name="20% - Accent4 20 8 3" xfId="15313" xr:uid="{0E7553D2-F3B6-4FA3-A029-F165E53E41A8}"/>
    <cellStyle name="20% - Accent4 20 8 3 2" xfId="15314" xr:uid="{344E6DB2-D7D8-4083-99D1-535858047C46}"/>
    <cellStyle name="20% - Accent4 20 8 4" xfId="15315" xr:uid="{BAC00060-D039-4540-BD28-87A59BB9D87B}"/>
    <cellStyle name="20% - Accent4 20 8 4 2" xfId="15316" xr:uid="{5DB0FDCE-EB2E-43AC-AEB6-A7CD754D6D28}"/>
    <cellStyle name="20% - Accent4 20 8 5" xfId="15317" xr:uid="{96D304CC-8ABB-4F2D-A269-2B437454469F}"/>
    <cellStyle name="20% - Accent4 20 9" xfId="15318" xr:uid="{FAECC33F-8A48-4012-BC86-BD458DAB7123}"/>
    <cellStyle name="20% - Accent4 20 9 2" xfId="15319" xr:uid="{6911AEC1-6D8A-46F2-A8F3-63A0F6F3A441}"/>
    <cellStyle name="20% - Accent4 20 9 2 2" xfId="15320" xr:uid="{0975D59F-8943-4040-A34C-BBBABA377147}"/>
    <cellStyle name="20% - Accent4 20 9 2 2 2" xfId="15321" xr:uid="{813DB669-3229-43D7-BE7E-FC40B49C3C0C}"/>
    <cellStyle name="20% - Accent4 20 9 2 3" xfId="15322" xr:uid="{784499D2-EE1A-4CDF-A5C1-E462340950F1}"/>
    <cellStyle name="20% - Accent4 20 9 3" xfId="15323" xr:uid="{CAA8F2C8-B9BC-4631-AF5F-E990D044008D}"/>
    <cellStyle name="20% - Accent4 20 9 3 2" xfId="15324" xr:uid="{5F8EB78C-CD79-4443-AEDC-BE18BFCBB449}"/>
    <cellStyle name="20% - Accent4 20 9 4" xfId="15325" xr:uid="{3A0532A3-5270-4AD2-8577-2889E627598F}"/>
    <cellStyle name="20% - Accent4 20 9 4 2" xfId="15326" xr:uid="{D7530D5F-303B-4C2A-A218-AB390916ABB1}"/>
    <cellStyle name="20% - Accent4 20 9 5" xfId="15327" xr:uid="{53C91B66-12C8-42E2-AE12-C13678089F7B}"/>
    <cellStyle name="20% - Accent4 21" xfId="15328" xr:uid="{C1E86F8B-790B-4E87-BC1D-772220849C7B}"/>
    <cellStyle name="20% - Accent4 21 10" xfId="15329" xr:uid="{C9377AE1-0DFA-4C4C-A268-A04D5A279F96}"/>
    <cellStyle name="20% - Accent4 21 10 2" xfId="15330" xr:uid="{8DE7626A-E126-45CA-BC4D-373CB3C8F56B}"/>
    <cellStyle name="20% - Accent4 21 10 2 2" xfId="15331" xr:uid="{25B1A584-C57B-441D-B5C6-DFE31045754E}"/>
    <cellStyle name="20% - Accent4 21 10 2 2 2" xfId="15332" xr:uid="{EE15AD09-B274-418F-A7C1-11BEDEE84761}"/>
    <cellStyle name="20% - Accent4 21 10 2 3" xfId="15333" xr:uid="{20B8BB73-AFBE-4393-ABE6-8D01CD59E802}"/>
    <cellStyle name="20% - Accent4 21 10 3" xfId="15334" xr:uid="{526CD7DB-1E60-481B-B72F-FF8E6E9076EC}"/>
    <cellStyle name="20% - Accent4 21 10 3 2" xfId="15335" xr:uid="{6FBCDD72-7A9E-4704-B7DA-D2DE2932CEF7}"/>
    <cellStyle name="20% - Accent4 21 10 4" xfId="15336" xr:uid="{2C7DE3B7-47C1-44FD-BFD3-FCE3FADCB5CD}"/>
    <cellStyle name="20% - Accent4 21 10 4 2" xfId="15337" xr:uid="{1C9827B3-0742-4A0F-8CBD-31C53D04E74D}"/>
    <cellStyle name="20% - Accent4 21 10 5" xfId="15338" xr:uid="{51D06361-35C9-4D7D-84F9-12382572887A}"/>
    <cellStyle name="20% - Accent4 21 11" xfId="15339" xr:uid="{2AC84F11-2DDB-4A3B-BF7E-8AEB52ABF5EE}"/>
    <cellStyle name="20% - Accent4 21 11 2" xfId="15340" xr:uid="{1323F334-4D93-4E64-AC11-B84101B4CA72}"/>
    <cellStyle name="20% - Accent4 21 11 2 2" xfId="15341" xr:uid="{567D3A27-7CDD-4DCF-AB9C-3FE3EE561CE4}"/>
    <cellStyle name="20% - Accent4 21 11 2 2 2" xfId="15342" xr:uid="{38048468-AA58-4378-BEC4-8D69E28B31A9}"/>
    <cellStyle name="20% - Accent4 21 11 2 3" xfId="15343" xr:uid="{4B10C7A1-CF23-44C4-B0FA-2EFF9D8292B8}"/>
    <cellStyle name="20% - Accent4 21 11 3" xfId="15344" xr:uid="{F341F043-D671-4979-8A10-1D0BDBF712B6}"/>
    <cellStyle name="20% - Accent4 21 11 3 2" xfId="15345" xr:uid="{C5E6BB44-9111-4F5D-A659-786A7F3CD991}"/>
    <cellStyle name="20% - Accent4 21 11 4" xfId="15346" xr:uid="{4BCC3CEA-947D-40E8-A580-8CF6EA5411F7}"/>
    <cellStyle name="20% - Accent4 21 11 4 2" xfId="15347" xr:uid="{ECAF3816-4738-4F2F-B2E3-7A5EE9D72C2D}"/>
    <cellStyle name="20% - Accent4 21 11 5" xfId="15348" xr:uid="{9B327512-001E-45A5-8147-F539685B8C98}"/>
    <cellStyle name="20% - Accent4 21 12" xfId="15349" xr:uid="{57D061DC-8EF2-416A-8A59-5432ACCB8B79}"/>
    <cellStyle name="20% - Accent4 21 12 2" xfId="15350" xr:uid="{E84841DC-8925-4F97-A98C-1A0C783B7774}"/>
    <cellStyle name="20% - Accent4 21 12 2 2" xfId="15351" xr:uid="{3B295678-B4A7-4E1B-B22A-371E922BF032}"/>
    <cellStyle name="20% - Accent4 21 12 2 2 2" xfId="15352" xr:uid="{683919BD-C712-4493-B7B7-498729452506}"/>
    <cellStyle name="20% - Accent4 21 12 2 3" xfId="15353" xr:uid="{56F9A1EB-1851-49BC-BA11-808C26266360}"/>
    <cellStyle name="20% - Accent4 21 12 3" xfId="15354" xr:uid="{120203D9-DA64-4DEA-8325-13AEE76D1E39}"/>
    <cellStyle name="20% - Accent4 21 12 3 2" xfId="15355" xr:uid="{3FF79DCA-F127-4931-855D-391508C48EE2}"/>
    <cellStyle name="20% - Accent4 21 12 4" xfId="15356" xr:uid="{5214003B-C87A-4823-8D94-763898074EEA}"/>
    <cellStyle name="20% - Accent4 21 12 4 2" xfId="15357" xr:uid="{4F74C715-C8ED-4DBF-A288-12C59FB3A799}"/>
    <cellStyle name="20% - Accent4 21 12 5" xfId="15358" xr:uid="{6E325A5D-F215-42A5-9FB6-C82E2D9D8481}"/>
    <cellStyle name="20% - Accent4 21 13" xfId="15359" xr:uid="{D670F5A2-94C4-4664-8157-26C45700774E}"/>
    <cellStyle name="20% - Accent4 21 13 2" xfId="15360" xr:uid="{D1FD68A7-AE16-44BE-83FC-97C3D540E97D}"/>
    <cellStyle name="20% - Accent4 21 13 2 2" xfId="15361" xr:uid="{DE5E4BEF-5DF4-4E9D-B5CF-731EF5DF5618}"/>
    <cellStyle name="20% - Accent4 21 13 2 2 2" xfId="15362" xr:uid="{3D314413-BF9E-4C6B-B714-6E5F67BB1E09}"/>
    <cellStyle name="20% - Accent4 21 13 2 3" xfId="15363" xr:uid="{3C9BDEF8-C947-420B-8D8E-2F3B65923E05}"/>
    <cellStyle name="20% - Accent4 21 13 3" xfId="15364" xr:uid="{BD9EA452-6EF5-4398-AF5A-6E91C1EFDA14}"/>
    <cellStyle name="20% - Accent4 21 13 3 2" xfId="15365" xr:uid="{3340D988-180D-4B23-9A42-98C75710499B}"/>
    <cellStyle name="20% - Accent4 21 13 4" xfId="15366" xr:uid="{D781ABDC-2D8D-473E-8653-A882A3956CE2}"/>
    <cellStyle name="20% - Accent4 21 13 4 2" xfId="15367" xr:uid="{6A676ED0-96C0-44B5-A7D9-181888F15836}"/>
    <cellStyle name="20% - Accent4 21 13 5" xfId="15368" xr:uid="{69C0EFE6-3477-4E37-8B74-754848E2A14B}"/>
    <cellStyle name="20% - Accent4 21 14" xfId="15369" xr:uid="{25335011-F0BB-4415-A4D4-7D82999B1D52}"/>
    <cellStyle name="20% - Accent4 21 14 2" xfId="15370" xr:uid="{E0E20DF4-0E99-4072-95FA-1B0D00A3AFA3}"/>
    <cellStyle name="20% - Accent4 21 14 2 2" xfId="15371" xr:uid="{7942A88C-CD52-487A-AD8E-4AC75922D918}"/>
    <cellStyle name="20% - Accent4 21 14 2 2 2" xfId="15372" xr:uid="{898301E1-D114-4609-8BC5-387DC749AE20}"/>
    <cellStyle name="20% - Accent4 21 14 2 3" xfId="15373" xr:uid="{7BD91530-ED77-4059-876E-9F7D6382032B}"/>
    <cellStyle name="20% - Accent4 21 14 3" xfId="15374" xr:uid="{9FB8F254-DCA1-4451-B30C-B782439DADDC}"/>
    <cellStyle name="20% - Accent4 21 14 3 2" xfId="15375" xr:uid="{8417BB88-22F8-44F9-AB9C-E53A18A8230D}"/>
    <cellStyle name="20% - Accent4 21 14 4" xfId="15376" xr:uid="{8100CDA6-8534-4692-A4A7-522CAF86C6F0}"/>
    <cellStyle name="20% - Accent4 21 14 4 2" xfId="15377" xr:uid="{9B914480-904E-47FF-998F-B2E86F9812C6}"/>
    <cellStyle name="20% - Accent4 21 14 5" xfId="15378" xr:uid="{4BB1613A-AFE8-466A-8800-B904C40A3250}"/>
    <cellStyle name="20% - Accent4 21 15" xfId="15379" xr:uid="{A8FA7BBF-DF74-49C5-8C82-470BF3209B36}"/>
    <cellStyle name="20% - Accent4 21 15 2" xfId="15380" xr:uid="{B12C9B68-81B8-48D4-B01F-7EF47F209B31}"/>
    <cellStyle name="20% - Accent4 21 15 2 2" xfId="15381" xr:uid="{77E365D9-6832-4EB1-8631-FAAF8A9EDA22}"/>
    <cellStyle name="20% - Accent4 21 15 2 2 2" xfId="15382" xr:uid="{EA66D717-BAF6-4E3E-A053-179405CBE3CE}"/>
    <cellStyle name="20% - Accent4 21 15 2 3" xfId="15383" xr:uid="{38C4F5B4-4FDA-45CE-8E68-CCED0D7C876D}"/>
    <cellStyle name="20% - Accent4 21 15 3" xfId="15384" xr:uid="{20A25F89-7C07-420E-B557-A68D2D1147A3}"/>
    <cellStyle name="20% - Accent4 21 15 3 2" xfId="15385" xr:uid="{0EA6417E-E32B-4403-989B-3A912DC9B314}"/>
    <cellStyle name="20% - Accent4 21 15 4" xfId="15386" xr:uid="{A5EEB892-AA08-4AA1-A933-625925F599E8}"/>
    <cellStyle name="20% - Accent4 21 15 4 2" xfId="15387" xr:uid="{805BC5F7-9E5B-46C1-98CA-6BAA915E44C7}"/>
    <cellStyle name="20% - Accent4 21 15 5" xfId="15388" xr:uid="{E4F639D9-964F-416C-B43B-DBA2217815B1}"/>
    <cellStyle name="20% - Accent4 21 16" xfId="15389" xr:uid="{C89D2FBB-5441-4804-BE4D-AF62CEF8F745}"/>
    <cellStyle name="20% - Accent4 21 16 2" xfId="15390" xr:uid="{5F482F0F-3663-4DCD-90F4-073A769FDDD3}"/>
    <cellStyle name="20% - Accent4 21 16 2 2" xfId="15391" xr:uid="{13EBEC2D-B5C1-4F38-A946-9DF41B0CA25A}"/>
    <cellStyle name="20% - Accent4 21 16 3" xfId="15392" xr:uid="{739EC386-08B2-4FF7-B735-65EDBD140E6C}"/>
    <cellStyle name="20% - Accent4 21 17" xfId="15393" xr:uid="{BEAE2D4F-7AC5-4B3A-BF82-CA96D1DC119A}"/>
    <cellStyle name="20% - Accent4 21 17 2" xfId="15394" xr:uid="{FE9AA6CA-D4BB-47DB-9E69-EC8A12617167}"/>
    <cellStyle name="20% - Accent4 21 18" xfId="15395" xr:uid="{C9EB1B07-E1C1-4F7F-8200-7F8E8233BED4}"/>
    <cellStyle name="20% - Accent4 21 18 2" xfId="15396" xr:uid="{EF1ECCB2-2D01-48C4-AD55-B66D78FB7264}"/>
    <cellStyle name="20% - Accent4 21 19" xfId="15397" xr:uid="{5488C561-049B-4B7D-9CC8-F3223788A75D}"/>
    <cellStyle name="20% - Accent4 21 2" xfId="15398" xr:uid="{804C0616-CC4A-48A3-A077-DAC8699D75E9}"/>
    <cellStyle name="20% - Accent4 21 2 2" xfId="15399" xr:uid="{4CB6457F-6F80-4FE1-97A8-02DB39E75328}"/>
    <cellStyle name="20% - Accent4 21 2 2 2" xfId="15400" xr:uid="{66A9E528-936B-43D3-8038-14B2640A16C6}"/>
    <cellStyle name="20% - Accent4 21 2 2 2 2" xfId="15401" xr:uid="{9BA490B2-AAC5-45F4-8A6D-532A0ACE2F22}"/>
    <cellStyle name="20% - Accent4 21 2 2 3" xfId="15402" xr:uid="{4B866D01-07E0-4B72-A4CF-BC8EAC3314DA}"/>
    <cellStyle name="20% - Accent4 21 2 3" xfId="15403" xr:uid="{E2372CF1-FE67-4538-A7C3-A04DC493AA00}"/>
    <cellStyle name="20% - Accent4 21 2 3 2" xfId="15404" xr:uid="{DDB9739A-B554-415B-B4A6-B97A9F551552}"/>
    <cellStyle name="20% - Accent4 21 2 4" xfId="15405" xr:uid="{5CEB9320-4484-4F4E-A162-B0640073F8F8}"/>
    <cellStyle name="20% - Accent4 21 2 4 2" xfId="15406" xr:uid="{DCA74B42-04B6-4A87-AD37-C37799257B73}"/>
    <cellStyle name="20% - Accent4 21 2 5" xfId="15407" xr:uid="{C1AB15D9-C3B3-42A3-9925-4867824B42A4}"/>
    <cellStyle name="20% - Accent4 21 20" xfId="15408" xr:uid="{95E348F2-8694-4BA4-BBD5-CC664B5998D5}"/>
    <cellStyle name="20% - Accent4 21 21" xfId="15409" xr:uid="{990044FD-FA2E-4281-BA2A-AD3D424320E4}"/>
    <cellStyle name="20% - Accent4 21 22" xfId="15410" xr:uid="{478C1292-A3BE-4144-84B2-4E2A738C321B}"/>
    <cellStyle name="20% - Accent4 21 23" xfId="15411" xr:uid="{453154DB-BED3-47A7-9FE3-AF6CA27A625E}"/>
    <cellStyle name="20% - Accent4 21 24" xfId="15412" xr:uid="{8D34AA3F-237A-41FE-B38A-271F555044A6}"/>
    <cellStyle name="20% - Accent4 21 25" xfId="15413" xr:uid="{0FC474E1-FDA8-492D-8684-38EF26BA36A7}"/>
    <cellStyle name="20% - Accent4 21 26" xfId="15414" xr:uid="{A2CED70F-7D8D-454B-94BD-7CACBD2E1A29}"/>
    <cellStyle name="20% - Accent4 21 27" xfId="15415" xr:uid="{975D77C4-2D74-48A8-8E3C-A2FC62A3D1CA}"/>
    <cellStyle name="20% - Accent4 21 28" xfId="15416" xr:uid="{B9DC126A-8683-441B-9DA2-D94F65E61E64}"/>
    <cellStyle name="20% - Accent4 21 29" xfId="15417" xr:uid="{99131839-8C5D-42FA-BEFC-F9B420A79180}"/>
    <cellStyle name="20% - Accent4 21 3" xfId="15418" xr:uid="{E10FDFF4-3D95-4A0E-A2B5-452EF55E9F14}"/>
    <cellStyle name="20% - Accent4 21 3 2" xfId="15419" xr:uid="{00828C51-7101-41AA-910F-609E6219E984}"/>
    <cellStyle name="20% - Accent4 21 3 2 2" xfId="15420" xr:uid="{375A61EF-77CA-47AE-A1D2-4EA51621D21F}"/>
    <cellStyle name="20% - Accent4 21 3 2 2 2" xfId="15421" xr:uid="{E47A23B9-203F-408F-BC3C-1548BB427C2C}"/>
    <cellStyle name="20% - Accent4 21 3 2 3" xfId="15422" xr:uid="{08444707-0C58-4522-A076-A2F59F986105}"/>
    <cellStyle name="20% - Accent4 21 3 3" xfId="15423" xr:uid="{9B9E4B75-D03C-4B82-BE69-BC587343E00B}"/>
    <cellStyle name="20% - Accent4 21 3 3 2" xfId="15424" xr:uid="{FB09C7A7-B86D-4DD7-9661-7CBA0CAC054E}"/>
    <cellStyle name="20% - Accent4 21 3 4" xfId="15425" xr:uid="{38C69596-9D04-4C25-BEF4-1F3B02B58AAF}"/>
    <cellStyle name="20% - Accent4 21 3 4 2" xfId="15426" xr:uid="{855F5921-6EF5-4EB0-899F-EC7E68B46054}"/>
    <cellStyle name="20% - Accent4 21 3 5" xfId="15427" xr:uid="{6FFD3A36-58E5-44F5-8759-E8C78EAA77BA}"/>
    <cellStyle name="20% - Accent4 21 4" xfId="15428" xr:uid="{46831561-8E41-462A-948A-71B53FC29EA4}"/>
    <cellStyle name="20% - Accent4 21 4 2" xfId="15429" xr:uid="{14400E04-3B6C-49BC-A7BD-C92052742EC5}"/>
    <cellStyle name="20% - Accent4 21 4 2 2" xfId="15430" xr:uid="{999C74C8-B9FF-43E9-BB71-DC087600B28A}"/>
    <cellStyle name="20% - Accent4 21 4 2 2 2" xfId="15431" xr:uid="{E6ECA4AE-B7D7-4855-AFA1-9399066D9E16}"/>
    <cellStyle name="20% - Accent4 21 4 2 3" xfId="15432" xr:uid="{2D32E64F-4B32-49D3-85E6-DDDB9FE2E3B1}"/>
    <cellStyle name="20% - Accent4 21 4 3" xfId="15433" xr:uid="{24369FCC-ECA6-47D2-8D43-53C881329ED1}"/>
    <cellStyle name="20% - Accent4 21 4 3 2" xfId="15434" xr:uid="{2110C11D-EB69-4C96-B4D1-1118B67821B3}"/>
    <cellStyle name="20% - Accent4 21 4 4" xfId="15435" xr:uid="{D0931337-3275-48A2-AE36-C6ACDFD12ED5}"/>
    <cellStyle name="20% - Accent4 21 4 4 2" xfId="15436" xr:uid="{ACD7B3C0-4EF3-4E20-B827-EEA22EBD39E2}"/>
    <cellStyle name="20% - Accent4 21 4 5" xfId="15437" xr:uid="{1C106283-EB23-40C3-A879-C19CE28EF90A}"/>
    <cellStyle name="20% - Accent4 21 5" xfId="15438" xr:uid="{40044C7A-036E-44CA-B6C1-871AA526F807}"/>
    <cellStyle name="20% - Accent4 21 5 2" xfId="15439" xr:uid="{6A9A139B-1544-44C9-80A8-D9596B482B27}"/>
    <cellStyle name="20% - Accent4 21 5 2 2" xfId="15440" xr:uid="{A0724BDF-1A81-470C-A291-DE802CA463FB}"/>
    <cellStyle name="20% - Accent4 21 5 2 2 2" xfId="15441" xr:uid="{A2497A51-2D4B-455F-A41E-85885EC494ED}"/>
    <cellStyle name="20% - Accent4 21 5 2 3" xfId="15442" xr:uid="{6A3F7452-7FB2-485F-9840-E1D1075CF3AB}"/>
    <cellStyle name="20% - Accent4 21 5 3" xfId="15443" xr:uid="{6AA633C0-507F-4EB7-B326-9652C011D72B}"/>
    <cellStyle name="20% - Accent4 21 5 3 2" xfId="15444" xr:uid="{135C3482-3DBD-4429-A65D-2505940DA2F5}"/>
    <cellStyle name="20% - Accent4 21 5 4" xfId="15445" xr:uid="{57B6B71C-3DA0-465A-A62F-859B23BEDD43}"/>
    <cellStyle name="20% - Accent4 21 5 4 2" xfId="15446" xr:uid="{2C1E7B28-063A-4000-91C6-21B13F44F10E}"/>
    <cellStyle name="20% - Accent4 21 5 5" xfId="15447" xr:uid="{3B9685FF-7882-4417-A232-8D0E601814E6}"/>
    <cellStyle name="20% - Accent4 21 6" xfId="15448" xr:uid="{5FBCA3F3-A0E1-43D8-8262-A54BE49F6AFD}"/>
    <cellStyle name="20% - Accent4 21 6 2" xfId="15449" xr:uid="{118CC32C-D6B3-4FA4-AE91-637BA4DF06E0}"/>
    <cellStyle name="20% - Accent4 21 6 2 2" xfId="15450" xr:uid="{837109C9-0F09-410C-804C-4A7600B25E6F}"/>
    <cellStyle name="20% - Accent4 21 6 2 2 2" xfId="15451" xr:uid="{B3C520F6-FA49-4316-9E6F-5CA47EEA8351}"/>
    <cellStyle name="20% - Accent4 21 6 2 3" xfId="15452" xr:uid="{924189D6-3B0C-45B5-9F88-890604CA3822}"/>
    <cellStyle name="20% - Accent4 21 6 3" xfId="15453" xr:uid="{C5496A94-C202-41A5-9492-0DE6E14EF0D7}"/>
    <cellStyle name="20% - Accent4 21 6 3 2" xfId="15454" xr:uid="{0ADD2219-27CB-49AC-B8FE-6E4505D49EA4}"/>
    <cellStyle name="20% - Accent4 21 6 4" xfId="15455" xr:uid="{97E4456E-54F0-47BA-8638-684A0F04A535}"/>
    <cellStyle name="20% - Accent4 21 6 4 2" xfId="15456" xr:uid="{1125A857-50BA-4A0D-8C94-600B692D2343}"/>
    <cellStyle name="20% - Accent4 21 6 5" xfId="15457" xr:uid="{2C8E3439-C303-4A25-907E-EAE13A6F9C75}"/>
    <cellStyle name="20% - Accent4 21 7" xfId="15458" xr:uid="{8515EDC9-B8D1-4F0C-838C-1FE815FFFEF8}"/>
    <cellStyle name="20% - Accent4 21 7 2" xfId="15459" xr:uid="{7382B43C-7386-46BB-B2F9-4397907239D6}"/>
    <cellStyle name="20% - Accent4 21 7 2 2" xfId="15460" xr:uid="{3D1B0BA4-4CC0-45CB-A92F-360DFA214E2A}"/>
    <cellStyle name="20% - Accent4 21 7 2 2 2" xfId="15461" xr:uid="{F987E918-2DE4-4D7E-9714-C0F7EB906C6F}"/>
    <cellStyle name="20% - Accent4 21 7 2 3" xfId="15462" xr:uid="{A0DE5C27-95F4-4DC0-97C3-B0BA5BDEEDDF}"/>
    <cellStyle name="20% - Accent4 21 7 3" xfId="15463" xr:uid="{F773083B-D069-484A-984F-26D79E4C4139}"/>
    <cellStyle name="20% - Accent4 21 7 3 2" xfId="15464" xr:uid="{FA70F078-F651-4216-9BC2-DC5C7B703662}"/>
    <cellStyle name="20% - Accent4 21 7 4" xfId="15465" xr:uid="{CBF1D92A-B358-415C-8D1D-A985BBD2A8FF}"/>
    <cellStyle name="20% - Accent4 21 7 4 2" xfId="15466" xr:uid="{74F32F62-7233-43FC-A6BA-E9BE8AB6AF88}"/>
    <cellStyle name="20% - Accent4 21 7 5" xfId="15467" xr:uid="{030E3BE3-0C69-4E34-B692-310B680BC1E6}"/>
    <cellStyle name="20% - Accent4 21 8" xfId="15468" xr:uid="{E7E1746D-A47E-492A-A592-89434BEF4831}"/>
    <cellStyle name="20% - Accent4 21 8 2" xfId="15469" xr:uid="{25316D65-76B1-4977-A25C-EE50990B2892}"/>
    <cellStyle name="20% - Accent4 21 8 2 2" xfId="15470" xr:uid="{6994FFD2-2176-4CBA-BA83-3971B480170B}"/>
    <cellStyle name="20% - Accent4 21 8 2 2 2" xfId="15471" xr:uid="{A72E8AB1-75D4-444E-ADBF-611BE95E82B2}"/>
    <cellStyle name="20% - Accent4 21 8 2 3" xfId="15472" xr:uid="{BAB98BBB-6764-40D1-9C4E-5C8BA9ED78A7}"/>
    <cellStyle name="20% - Accent4 21 8 3" xfId="15473" xr:uid="{23032655-7590-448F-98E1-AAD9E80B0A72}"/>
    <cellStyle name="20% - Accent4 21 8 3 2" xfId="15474" xr:uid="{4CEAC55D-66CD-4C61-9713-E8F186D9F92F}"/>
    <cellStyle name="20% - Accent4 21 8 4" xfId="15475" xr:uid="{CF1E17CD-A3F3-424C-9A72-888FFD779BAC}"/>
    <cellStyle name="20% - Accent4 21 8 4 2" xfId="15476" xr:uid="{69A8064D-065D-4BD3-B1B3-C76F013AAF42}"/>
    <cellStyle name="20% - Accent4 21 8 5" xfId="15477" xr:uid="{15C097F1-11EA-4B09-9DF4-B1A7C5E15E1C}"/>
    <cellStyle name="20% - Accent4 21 9" xfId="15478" xr:uid="{CF0C7FBD-D760-4C2F-B96F-B5AC58D14BB5}"/>
    <cellStyle name="20% - Accent4 21 9 2" xfId="15479" xr:uid="{4F209212-AA0B-49F4-8675-8CB13E7356C1}"/>
    <cellStyle name="20% - Accent4 21 9 2 2" xfId="15480" xr:uid="{D0028D63-7F57-4A80-878A-1881F4F6D4E1}"/>
    <cellStyle name="20% - Accent4 21 9 2 2 2" xfId="15481" xr:uid="{EE4B940A-CF95-43EA-82D9-515D11F8BDB0}"/>
    <cellStyle name="20% - Accent4 21 9 2 3" xfId="15482" xr:uid="{D22C8DC9-5301-4B3C-AF39-1C0C31763D3A}"/>
    <cellStyle name="20% - Accent4 21 9 3" xfId="15483" xr:uid="{F1B5C625-0D9F-4C77-83CF-FD3529764CCE}"/>
    <cellStyle name="20% - Accent4 21 9 3 2" xfId="15484" xr:uid="{FFF1AE2A-95E4-43BA-A882-985018AE538B}"/>
    <cellStyle name="20% - Accent4 21 9 4" xfId="15485" xr:uid="{C7D84E24-018C-4535-8811-CD5B385941B1}"/>
    <cellStyle name="20% - Accent4 21 9 4 2" xfId="15486" xr:uid="{F1D74352-18A6-45D7-900D-764B631CED0D}"/>
    <cellStyle name="20% - Accent4 21 9 5" xfId="15487" xr:uid="{56EEB928-AB19-45D6-8754-2F4C2DBCE559}"/>
    <cellStyle name="20% - Accent4 22" xfId="15488" xr:uid="{9CFDC589-3B82-4C19-982D-62E9D54E4F7E}"/>
    <cellStyle name="20% - Accent4 22 10" xfId="15489" xr:uid="{F58BFCC4-6ED2-4F30-9BA0-5506D59BDBB4}"/>
    <cellStyle name="20% - Accent4 22 10 2" xfId="15490" xr:uid="{0EE0E203-E037-4C12-ABBD-6C695191E8FE}"/>
    <cellStyle name="20% - Accent4 22 10 2 2" xfId="15491" xr:uid="{6A627C9E-1C0E-417B-A4C3-1506941ED77C}"/>
    <cellStyle name="20% - Accent4 22 10 2 2 2" xfId="15492" xr:uid="{D221455B-0E92-4E29-93C1-834A6EC6769D}"/>
    <cellStyle name="20% - Accent4 22 10 2 3" xfId="15493" xr:uid="{7961673B-BCE3-44CD-8892-5D6B8010C017}"/>
    <cellStyle name="20% - Accent4 22 10 3" xfId="15494" xr:uid="{F648D2EB-2999-4875-9202-9BFF54522A6C}"/>
    <cellStyle name="20% - Accent4 22 10 3 2" xfId="15495" xr:uid="{42A60826-DA50-44CE-A21F-949096BC2671}"/>
    <cellStyle name="20% - Accent4 22 10 4" xfId="15496" xr:uid="{58D799EA-5D9D-4A1D-A7C5-D147F54BE5ED}"/>
    <cellStyle name="20% - Accent4 22 10 4 2" xfId="15497" xr:uid="{B40BC2A6-2AFD-4173-BA24-D821BB49A188}"/>
    <cellStyle name="20% - Accent4 22 10 5" xfId="15498" xr:uid="{79871F18-C811-4599-8A1C-839FFA634576}"/>
    <cellStyle name="20% - Accent4 22 11" xfId="15499" xr:uid="{F11D0A6B-1720-4BF0-B917-DA7EFF3C29B3}"/>
    <cellStyle name="20% - Accent4 22 11 2" xfId="15500" xr:uid="{A3A9A2EB-ABC6-4949-8C91-2304313157C3}"/>
    <cellStyle name="20% - Accent4 22 11 2 2" xfId="15501" xr:uid="{4AD064FD-4841-40D6-B377-EED42AC96503}"/>
    <cellStyle name="20% - Accent4 22 11 2 2 2" xfId="15502" xr:uid="{F2FDBE3A-0B10-463D-ACEF-4C790EE2AA41}"/>
    <cellStyle name="20% - Accent4 22 11 2 3" xfId="15503" xr:uid="{E32CE3F5-B63D-4839-BA83-B7C8441AE25C}"/>
    <cellStyle name="20% - Accent4 22 11 3" xfId="15504" xr:uid="{DEDB8263-24A2-4C24-A197-C7440F2001EF}"/>
    <cellStyle name="20% - Accent4 22 11 3 2" xfId="15505" xr:uid="{669F975A-3476-4FEF-ACF7-4397401F8592}"/>
    <cellStyle name="20% - Accent4 22 11 4" xfId="15506" xr:uid="{FF9DDDE7-91A6-4E17-8738-7B00E0547ADC}"/>
    <cellStyle name="20% - Accent4 22 11 4 2" xfId="15507" xr:uid="{CE78EE37-2164-473F-9D4C-E22C43D61A8A}"/>
    <cellStyle name="20% - Accent4 22 11 5" xfId="15508" xr:uid="{2D8F8A8F-CD8E-4289-8288-D7B22B7BDF70}"/>
    <cellStyle name="20% - Accent4 22 12" xfId="15509" xr:uid="{1533B65F-CBB7-4F56-845C-B25137FAF4E4}"/>
    <cellStyle name="20% - Accent4 22 12 2" xfId="15510" xr:uid="{6067C885-A62C-471E-BF22-630874D20244}"/>
    <cellStyle name="20% - Accent4 22 12 2 2" xfId="15511" xr:uid="{B165C669-8F21-4D48-877B-FF3A71CD9E6F}"/>
    <cellStyle name="20% - Accent4 22 12 2 2 2" xfId="15512" xr:uid="{B52ADC1A-5735-4A1B-8438-CA9ADC75936F}"/>
    <cellStyle name="20% - Accent4 22 12 2 3" xfId="15513" xr:uid="{6EC5F266-479B-406E-9B19-9AA8A1B4C9C8}"/>
    <cellStyle name="20% - Accent4 22 12 3" xfId="15514" xr:uid="{A0BA8C48-1308-472F-8376-52E0BEF91484}"/>
    <cellStyle name="20% - Accent4 22 12 3 2" xfId="15515" xr:uid="{7E74BE17-ABE4-4D30-AFC8-AFB0BAE5A162}"/>
    <cellStyle name="20% - Accent4 22 12 4" xfId="15516" xr:uid="{DB40E345-EA00-4F30-A190-8F3302E38DB6}"/>
    <cellStyle name="20% - Accent4 22 12 4 2" xfId="15517" xr:uid="{D3F3E152-6D37-4AD3-A37E-25E1143DEB33}"/>
    <cellStyle name="20% - Accent4 22 12 5" xfId="15518" xr:uid="{44A53DDF-FA90-428E-8594-D2085D196053}"/>
    <cellStyle name="20% - Accent4 22 13" xfId="15519" xr:uid="{68374156-7FFE-435D-9E89-6F6DE65E8E9B}"/>
    <cellStyle name="20% - Accent4 22 13 2" xfId="15520" xr:uid="{CC9A7947-C53E-47FD-8FFA-E7A5DC3F5A52}"/>
    <cellStyle name="20% - Accent4 22 13 2 2" xfId="15521" xr:uid="{60882410-0556-4179-AB7A-C03C6F01457B}"/>
    <cellStyle name="20% - Accent4 22 13 2 2 2" xfId="15522" xr:uid="{49EAED81-C210-4026-BEAD-01D2F821AF7D}"/>
    <cellStyle name="20% - Accent4 22 13 2 3" xfId="15523" xr:uid="{066F0331-0F60-4EDA-99DA-AA6E56812150}"/>
    <cellStyle name="20% - Accent4 22 13 3" xfId="15524" xr:uid="{FF18D307-8A86-4C6E-8708-E6D034ECF95A}"/>
    <cellStyle name="20% - Accent4 22 13 3 2" xfId="15525" xr:uid="{CADB36BA-8FF8-4EAE-BE47-7690769C6561}"/>
    <cellStyle name="20% - Accent4 22 13 4" xfId="15526" xr:uid="{EADB76C0-4A43-4FD9-A296-9315581AD1B2}"/>
    <cellStyle name="20% - Accent4 22 13 4 2" xfId="15527" xr:uid="{03AECE91-441D-4C78-AD8E-B2B7DAD3A4A5}"/>
    <cellStyle name="20% - Accent4 22 13 5" xfId="15528" xr:uid="{EE9B4DC4-8973-4525-AE14-C7367D26973C}"/>
    <cellStyle name="20% - Accent4 22 14" xfId="15529" xr:uid="{306E922F-273C-4020-8549-91928EEF6FF8}"/>
    <cellStyle name="20% - Accent4 22 14 2" xfId="15530" xr:uid="{7C46786F-EDB6-47BE-A8CA-220C62A22C70}"/>
    <cellStyle name="20% - Accent4 22 14 2 2" xfId="15531" xr:uid="{8B2DB6F6-53F0-49B4-B5D5-864ECCC17A01}"/>
    <cellStyle name="20% - Accent4 22 14 2 2 2" xfId="15532" xr:uid="{DD71BBC1-003B-4836-89D0-F1EDE601057C}"/>
    <cellStyle name="20% - Accent4 22 14 2 3" xfId="15533" xr:uid="{2EDA65A2-F785-4DE6-8C95-92454EF0C681}"/>
    <cellStyle name="20% - Accent4 22 14 3" xfId="15534" xr:uid="{AE48F3E3-9C09-458C-8D81-5FD7203D248B}"/>
    <cellStyle name="20% - Accent4 22 14 3 2" xfId="15535" xr:uid="{C70E4C22-CE5B-4628-9022-C2BD65D662B7}"/>
    <cellStyle name="20% - Accent4 22 14 4" xfId="15536" xr:uid="{2DDF6D7B-AB58-4080-B57E-51C43D6C097F}"/>
    <cellStyle name="20% - Accent4 22 14 4 2" xfId="15537" xr:uid="{8EB4712C-FBA3-4D90-AAD0-F91E25A7354E}"/>
    <cellStyle name="20% - Accent4 22 14 5" xfId="15538" xr:uid="{BBDB3B4C-D354-488C-BE8C-3FCB0580C29C}"/>
    <cellStyle name="20% - Accent4 22 15" xfId="15539" xr:uid="{8F126A8D-8F1B-4F21-981D-EF56BB72CA64}"/>
    <cellStyle name="20% - Accent4 22 15 2" xfId="15540" xr:uid="{56C90329-0070-44F3-91DD-003651FC8107}"/>
    <cellStyle name="20% - Accent4 22 15 2 2" xfId="15541" xr:uid="{FC527987-2EF0-4E48-B1C5-0279EEF223A0}"/>
    <cellStyle name="20% - Accent4 22 15 2 2 2" xfId="15542" xr:uid="{5A9C6D52-2984-44E0-A778-A82773CB0F6B}"/>
    <cellStyle name="20% - Accent4 22 15 2 3" xfId="15543" xr:uid="{EB47F8E5-BE94-4CFF-B0DC-929978DF2693}"/>
    <cellStyle name="20% - Accent4 22 15 3" xfId="15544" xr:uid="{70DA2D86-82C4-4345-8770-72DF142CE7BB}"/>
    <cellStyle name="20% - Accent4 22 15 3 2" xfId="15545" xr:uid="{E9A9D961-F202-49D9-8E55-65E3CA027E01}"/>
    <cellStyle name="20% - Accent4 22 15 4" xfId="15546" xr:uid="{90D19357-B3C4-473A-A410-9D004741A03F}"/>
    <cellStyle name="20% - Accent4 22 15 4 2" xfId="15547" xr:uid="{4F16F89B-39F8-4DC9-A8C7-1624359C7013}"/>
    <cellStyle name="20% - Accent4 22 15 5" xfId="15548" xr:uid="{EEF57B3A-6E62-45D4-ADED-A795EEC251AA}"/>
    <cellStyle name="20% - Accent4 22 16" xfId="15549" xr:uid="{08393BCB-4C00-40F9-844A-4E6D88155798}"/>
    <cellStyle name="20% - Accent4 22 16 2" xfId="15550" xr:uid="{28A348DF-0D3A-4A89-894A-6BD40BE7EC8F}"/>
    <cellStyle name="20% - Accent4 22 16 2 2" xfId="15551" xr:uid="{8D8D34F7-4DE3-4D0E-84D5-F80C1E10948E}"/>
    <cellStyle name="20% - Accent4 22 16 3" xfId="15552" xr:uid="{3645C6D9-D188-4008-A762-712C4B67F5C0}"/>
    <cellStyle name="20% - Accent4 22 17" xfId="15553" xr:uid="{C4131C8F-145C-4799-B703-10982B23969F}"/>
    <cellStyle name="20% - Accent4 22 17 2" xfId="15554" xr:uid="{4455D79C-A766-46E8-BC08-610165EED246}"/>
    <cellStyle name="20% - Accent4 22 18" xfId="15555" xr:uid="{AF70F8C1-9D10-40FC-AC9E-89BCAAA051FC}"/>
    <cellStyle name="20% - Accent4 22 18 2" xfId="15556" xr:uid="{D8DD4283-4398-47DD-9D96-D6848B47AA61}"/>
    <cellStyle name="20% - Accent4 22 19" xfId="15557" xr:uid="{FA00A139-E8FF-4380-B596-B0210E240307}"/>
    <cellStyle name="20% - Accent4 22 2" xfId="15558" xr:uid="{17E7391A-5CF3-4AA6-BFEB-8180D6DFA31B}"/>
    <cellStyle name="20% - Accent4 22 2 2" xfId="15559" xr:uid="{B0741A82-CADB-4B7F-856C-C67295136738}"/>
    <cellStyle name="20% - Accent4 22 2 2 2" xfId="15560" xr:uid="{09DF89D4-F891-48A7-98F9-4D9868C8A5BC}"/>
    <cellStyle name="20% - Accent4 22 2 2 2 2" xfId="15561" xr:uid="{C6EBCD52-5B36-4F1E-B3BF-F4B788F60DD5}"/>
    <cellStyle name="20% - Accent4 22 2 2 3" xfId="15562" xr:uid="{29EF96E2-EB5B-4604-9A51-06B4C719AAF6}"/>
    <cellStyle name="20% - Accent4 22 2 3" xfId="15563" xr:uid="{0F59A04B-BFEE-4DF8-8395-E0F4D1327D43}"/>
    <cellStyle name="20% - Accent4 22 2 3 2" xfId="15564" xr:uid="{9C922F96-F369-4FB2-9BB1-FE905E17C705}"/>
    <cellStyle name="20% - Accent4 22 2 4" xfId="15565" xr:uid="{51928CAB-0676-4730-A019-46438C16CCB7}"/>
    <cellStyle name="20% - Accent4 22 2 4 2" xfId="15566" xr:uid="{EAF6B8A1-8EA3-4BDE-9474-CBB93121D5C9}"/>
    <cellStyle name="20% - Accent4 22 2 5" xfId="15567" xr:uid="{30FD2B93-C444-4C8F-81D3-D18AE7EE173E}"/>
    <cellStyle name="20% - Accent4 22 20" xfId="15568" xr:uid="{008B4800-C78C-45DB-BDC8-F3BC1F162694}"/>
    <cellStyle name="20% - Accent4 22 21" xfId="15569" xr:uid="{5DFD75A0-2DAE-48B0-A7BE-7D11B3865063}"/>
    <cellStyle name="20% - Accent4 22 22" xfId="15570" xr:uid="{4D41EA29-3763-4CDE-8B9B-0CF7D17909E4}"/>
    <cellStyle name="20% - Accent4 22 23" xfId="15571" xr:uid="{D78878A6-F11D-458C-B17C-660D70FFD8F4}"/>
    <cellStyle name="20% - Accent4 22 24" xfId="15572" xr:uid="{118F6883-C95A-481F-A7C4-3EFB5005E659}"/>
    <cellStyle name="20% - Accent4 22 25" xfId="15573" xr:uid="{655A2807-95A8-4029-98E3-F004062BC59F}"/>
    <cellStyle name="20% - Accent4 22 26" xfId="15574" xr:uid="{3BEF06EF-8D16-40D4-AD7C-9BF7217C071E}"/>
    <cellStyle name="20% - Accent4 22 27" xfId="15575" xr:uid="{94F11AE4-DA35-4528-A15C-068C6CA8BDD1}"/>
    <cellStyle name="20% - Accent4 22 28" xfId="15576" xr:uid="{4422888A-7D3F-4F3E-8C7F-4BA243371FE8}"/>
    <cellStyle name="20% - Accent4 22 29" xfId="15577" xr:uid="{AFEB73C4-A576-4E57-8FCC-6C654DE5D563}"/>
    <cellStyle name="20% - Accent4 22 3" xfId="15578" xr:uid="{77A43049-83D5-4F7B-B1B8-649788B96D5A}"/>
    <cellStyle name="20% - Accent4 22 3 2" xfId="15579" xr:uid="{3FB39931-2B70-4F4E-AA1F-BA9562148D8C}"/>
    <cellStyle name="20% - Accent4 22 3 2 2" xfId="15580" xr:uid="{8FE0007A-B64D-4C6D-BBCE-780A4C860BC6}"/>
    <cellStyle name="20% - Accent4 22 3 2 2 2" xfId="15581" xr:uid="{54CFCAE2-30CD-4A6D-9751-E52CE80B0D71}"/>
    <cellStyle name="20% - Accent4 22 3 2 3" xfId="15582" xr:uid="{837F6251-C383-4AD8-8F14-CA1FE0E12990}"/>
    <cellStyle name="20% - Accent4 22 3 3" xfId="15583" xr:uid="{53C311F9-84C5-4286-A770-832B2412D75A}"/>
    <cellStyle name="20% - Accent4 22 3 3 2" xfId="15584" xr:uid="{F4AC4254-E758-4F4B-95F6-91E82CB9C9BE}"/>
    <cellStyle name="20% - Accent4 22 3 4" xfId="15585" xr:uid="{FE8F1BD1-0DAA-42EC-9BE3-1D1ADEFEFCBF}"/>
    <cellStyle name="20% - Accent4 22 3 4 2" xfId="15586" xr:uid="{6B44CE22-7251-4E6F-A910-04D0BFA74384}"/>
    <cellStyle name="20% - Accent4 22 3 5" xfId="15587" xr:uid="{AAA1BE39-7190-41B1-B887-6CB0B551EE87}"/>
    <cellStyle name="20% - Accent4 22 4" xfId="15588" xr:uid="{866189C7-0705-45B0-AA4D-012A8654823E}"/>
    <cellStyle name="20% - Accent4 22 4 2" xfId="15589" xr:uid="{C405B9F9-91DD-4CFF-AE02-986C1FBC1214}"/>
    <cellStyle name="20% - Accent4 22 4 2 2" xfId="15590" xr:uid="{C01B2982-1769-47DC-BA81-2C2066767E09}"/>
    <cellStyle name="20% - Accent4 22 4 2 2 2" xfId="15591" xr:uid="{FEC370E4-AFE3-4A1D-A26A-F1ABD3370119}"/>
    <cellStyle name="20% - Accent4 22 4 2 3" xfId="15592" xr:uid="{DC2D7D0D-6FF6-4EA6-B8A4-94D43BBF7E6E}"/>
    <cellStyle name="20% - Accent4 22 4 3" xfId="15593" xr:uid="{BAFE2021-E411-429B-B958-A316609BF088}"/>
    <cellStyle name="20% - Accent4 22 4 3 2" xfId="15594" xr:uid="{53C51FBB-CFB7-489F-B03F-65327B6067AF}"/>
    <cellStyle name="20% - Accent4 22 4 4" xfId="15595" xr:uid="{0C198E8D-AC0B-4FD3-B1D5-1AE4AFE87853}"/>
    <cellStyle name="20% - Accent4 22 4 4 2" xfId="15596" xr:uid="{A78CA54A-3371-46AD-B061-8F6B004FFBE5}"/>
    <cellStyle name="20% - Accent4 22 4 5" xfId="15597" xr:uid="{E8126F0F-03E2-4F3B-93CB-50B774DEA1CE}"/>
    <cellStyle name="20% - Accent4 22 5" xfId="15598" xr:uid="{20749EBF-1B3B-4B42-AE1E-BB52010DA515}"/>
    <cellStyle name="20% - Accent4 22 5 2" xfId="15599" xr:uid="{7FB38290-A710-436D-89E3-1BBC948D1D43}"/>
    <cellStyle name="20% - Accent4 22 5 2 2" xfId="15600" xr:uid="{CAD76A6F-8D89-4B64-A869-6D06946F3BE4}"/>
    <cellStyle name="20% - Accent4 22 5 2 2 2" xfId="15601" xr:uid="{F115DEF0-4E5E-4EF9-8883-B11047C9192B}"/>
    <cellStyle name="20% - Accent4 22 5 2 3" xfId="15602" xr:uid="{8143E5F3-0F94-4316-8FB2-224E51BF26FF}"/>
    <cellStyle name="20% - Accent4 22 5 3" xfId="15603" xr:uid="{15575236-C52A-4B9D-9456-B3FC84A46C77}"/>
    <cellStyle name="20% - Accent4 22 5 3 2" xfId="15604" xr:uid="{1C5B6ED3-C29B-44A4-A5BD-6B9B0FA215C1}"/>
    <cellStyle name="20% - Accent4 22 5 4" xfId="15605" xr:uid="{49B9C441-D5B0-40F7-8A56-CEF0F8F148C1}"/>
    <cellStyle name="20% - Accent4 22 5 4 2" xfId="15606" xr:uid="{7225C631-A46B-4D34-821E-56BE41C4570A}"/>
    <cellStyle name="20% - Accent4 22 5 5" xfId="15607" xr:uid="{AEDA6131-BBF7-43F0-95E6-84B25C38F7E4}"/>
    <cellStyle name="20% - Accent4 22 6" xfId="15608" xr:uid="{DC0A0B01-9A20-470B-AD57-B6648C8EC7E6}"/>
    <cellStyle name="20% - Accent4 22 6 2" xfId="15609" xr:uid="{0955EF6B-112F-4D14-B7C8-BA99A97C4182}"/>
    <cellStyle name="20% - Accent4 22 6 2 2" xfId="15610" xr:uid="{1B294D4D-7C3B-4059-98AB-384FEFB593EA}"/>
    <cellStyle name="20% - Accent4 22 6 2 2 2" xfId="15611" xr:uid="{2E4F450D-A9C9-4F67-8723-21624D884C21}"/>
    <cellStyle name="20% - Accent4 22 6 2 3" xfId="15612" xr:uid="{84FA75CB-55DB-41B4-8AEA-97833F0F8450}"/>
    <cellStyle name="20% - Accent4 22 6 3" xfId="15613" xr:uid="{FB450088-F748-458B-A70D-B66DDBD43297}"/>
    <cellStyle name="20% - Accent4 22 6 3 2" xfId="15614" xr:uid="{A521147D-1C9F-4A56-8A9C-A014AF1836D9}"/>
    <cellStyle name="20% - Accent4 22 6 4" xfId="15615" xr:uid="{B082C63E-C30F-4FC7-B18E-62F6DB1B6FFB}"/>
    <cellStyle name="20% - Accent4 22 6 4 2" xfId="15616" xr:uid="{59AB718A-B00D-416E-B061-644F649C017B}"/>
    <cellStyle name="20% - Accent4 22 6 5" xfId="15617" xr:uid="{E3A98DF2-A99A-4781-ABB9-40F1ACF7A734}"/>
    <cellStyle name="20% - Accent4 22 7" xfId="15618" xr:uid="{D61F9330-E9EC-47E2-8183-DB29BF20D8E8}"/>
    <cellStyle name="20% - Accent4 22 7 2" xfId="15619" xr:uid="{FA23D50F-A4B4-4436-ACE9-189273BE5503}"/>
    <cellStyle name="20% - Accent4 22 7 2 2" xfId="15620" xr:uid="{BADF3603-A605-4D6D-B4FD-5C2E8F0640A4}"/>
    <cellStyle name="20% - Accent4 22 7 2 2 2" xfId="15621" xr:uid="{5F3E0072-6A10-4144-B61C-055DBBF66557}"/>
    <cellStyle name="20% - Accent4 22 7 2 3" xfId="15622" xr:uid="{14742A8D-8406-44C8-AE8D-1D0A2E9C6B88}"/>
    <cellStyle name="20% - Accent4 22 7 3" xfId="15623" xr:uid="{EACB05E0-3D29-489D-9240-D05E3B0A591F}"/>
    <cellStyle name="20% - Accent4 22 7 3 2" xfId="15624" xr:uid="{26DD220B-6E8D-4789-8BD0-F3BD5F01B78F}"/>
    <cellStyle name="20% - Accent4 22 7 4" xfId="15625" xr:uid="{D7E84BBC-F697-4E37-9344-694B543959E3}"/>
    <cellStyle name="20% - Accent4 22 7 4 2" xfId="15626" xr:uid="{AD2BA908-7A18-4696-B185-A7B65917F229}"/>
    <cellStyle name="20% - Accent4 22 7 5" xfId="15627" xr:uid="{7A765167-BC78-4F60-9DA6-7C4D30A38CE5}"/>
    <cellStyle name="20% - Accent4 22 8" xfId="15628" xr:uid="{8E97F96A-A5A3-43A7-8FAC-7604A89B2D49}"/>
    <cellStyle name="20% - Accent4 22 8 2" xfId="15629" xr:uid="{ECA4CF36-1C96-4D6C-BB36-4AF71E77FB20}"/>
    <cellStyle name="20% - Accent4 22 8 2 2" xfId="15630" xr:uid="{9AF97E71-DECB-488D-B824-CAF0A5D784C8}"/>
    <cellStyle name="20% - Accent4 22 8 2 2 2" xfId="15631" xr:uid="{80868C9C-06CB-4D9B-B70F-FD0685421DC5}"/>
    <cellStyle name="20% - Accent4 22 8 2 3" xfId="15632" xr:uid="{BB832745-DAC5-4198-8882-8E68D3B8A2FC}"/>
    <cellStyle name="20% - Accent4 22 8 3" xfId="15633" xr:uid="{20489A88-DFC0-45AB-A455-38ECB6B33506}"/>
    <cellStyle name="20% - Accent4 22 8 3 2" xfId="15634" xr:uid="{94471952-7911-4224-8092-7AC0984EDFFA}"/>
    <cellStyle name="20% - Accent4 22 8 4" xfId="15635" xr:uid="{3929B9AA-8E34-4D2A-9D8B-32F1D2AE49C9}"/>
    <cellStyle name="20% - Accent4 22 8 4 2" xfId="15636" xr:uid="{CF007BED-E89D-4591-8108-A424F86896F0}"/>
    <cellStyle name="20% - Accent4 22 8 5" xfId="15637" xr:uid="{DBD0329A-687B-496C-BB1E-AF3A3BDFF7C6}"/>
    <cellStyle name="20% - Accent4 22 9" xfId="15638" xr:uid="{AA315206-5A3E-4E7E-AE63-52DE219D7C89}"/>
    <cellStyle name="20% - Accent4 22 9 2" xfId="15639" xr:uid="{BC8B9311-E894-4EF3-A682-2CD97AC8482D}"/>
    <cellStyle name="20% - Accent4 22 9 2 2" xfId="15640" xr:uid="{E71C40A1-8A0D-44AE-AC4E-CDCE270EC1EF}"/>
    <cellStyle name="20% - Accent4 22 9 2 2 2" xfId="15641" xr:uid="{5B2CCF6E-6BF2-41D8-B01A-41D22BA53A11}"/>
    <cellStyle name="20% - Accent4 22 9 2 3" xfId="15642" xr:uid="{91A3C3A4-DFA4-4D4F-A1BA-3C98730D1844}"/>
    <cellStyle name="20% - Accent4 22 9 3" xfId="15643" xr:uid="{DC4E8D76-1695-4FB7-9890-69902210B63E}"/>
    <cellStyle name="20% - Accent4 22 9 3 2" xfId="15644" xr:uid="{827C28C9-FD4E-4EF0-89FD-1BED945FB0A0}"/>
    <cellStyle name="20% - Accent4 22 9 4" xfId="15645" xr:uid="{1194B49C-27F7-4047-AE51-7BDFC0344E6F}"/>
    <cellStyle name="20% - Accent4 22 9 4 2" xfId="15646" xr:uid="{728483EB-8492-4544-AD94-2D6A34C97F24}"/>
    <cellStyle name="20% - Accent4 22 9 5" xfId="15647" xr:uid="{35A9FE7F-8B59-442F-8BA9-3CA7284574AE}"/>
    <cellStyle name="20% - Accent4 23" xfId="15648" xr:uid="{B75968EF-F9D6-4D34-9AB5-8ACC158B003D}"/>
    <cellStyle name="20% - Accent4 23 10" xfId="15649" xr:uid="{E20E1856-4D98-4A90-B1C8-73E58212D20C}"/>
    <cellStyle name="20% - Accent4 23 10 2" xfId="15650" xr:uid="{4B8BEFFB-5AE7-4D4F-9843-A3CEB140FE35}"/>
    <cellStyle name="20% - Accent4 23 10 2 2" xfId="15651" xr:uid="{E093B111-DF87-4FCC-907B-F428C45DCF5E}"/>
    <cellStyle name="20% - Accent4 23 10 2 2 2" xfId="15652" xr:uid="{C081F06D-A92D-46EB-8913-D6267DA0305D}"/>
    <cellStyle name="20% - Accent4 23 10 2 3" xfId="15653" xr:uid="{6524247F-D8EE-41EF-BCC9-25C7884A8966}"/>
    <cellStyle name="20% - Accent4 23 10 3" xfId="15654" xr:uid="{1D363AB4-41D1-4CF7-917B-B68611E9FAEB}"/>
    <cellStyle name="20% - Accent4 23 10 3 2" xfId="15655" xr:uid="{E824837C-717D-4A7D-815E-5C7868D0807F}"/>
    <cellStyle name="20% - Accent4 23 10 4" xfId="15656" xr:uid="{404DFCB1-FAA8-4F5D-B0AD-8EC104345E1D}"/>
    <cellStyle name="20% - Accent4 23 10 4 2" xfId="15657" xr:uid="{A0B8139C-4F12-452F-B5F9-5D122B4A93A4}"/>
    <cellStyle name="20% - Accent4 23 10 5" xfId="15658" xr:uid="{8BD898CE-0417-4387-A6F5-434B7E498EE6}"/>
    <cellStyle name="20% - Accent4 23 11" xfId="15659" xr:uid="{2EECC1CF-6892-47A9-A98A-07A747D9C896}"/>
    <cellStyle name="20% - Accent4 23 11 2" xfId="15660" xr:uid="{BB09D86F-4192-42C3-B78D-A647F788789C}"/>
    <cellStyle name="20% - Accent4 23 11 2 2" xfId="15661" xr:uid="{6003269E-E8AB-48AA-B1D4-D336EBB0347E}"/>
    <cellStyle name="20% - Accent4 23 11 2 2 2" xfId="15662" xr:uid="{F0A89794-0635-4620-844F-411361404598}"/>
    <cellStyle name="20% - Accent4 23 11 2 3" xfId="15663" xr:uid="{08094CD5-51A6-428D-8D88-4C292C0232E2}"/>
    <cellStyle name="20% - Accent4 23 11 3" xfId="15664" xr:uid="{5DB452F6-22BD-4152-A372-425951B3FDF7}"/>
    <cellStyle name="20% - Accent4 23 11 3 2" xfId="15665" xr:uid="{C3307353-AC8B-4D85-84D6-1DC22253C5BD}"/>
    <cellStyle name="20% - Accent4 23 11 4" xfId="15666" xr:uid="{C400C3D3-6FC7-484A-A002-82FA7FAE3879}"/>
    <cellStyle name="20% - Accent4 23 11 4 2" xfId="15667" xr:uid="{128F4AAD-644A-40D8-B15B-82038DB5DA03}"/>
    <cellStyle name="20% - Accent4 23 11 5" xfId="15668" xr:uid="{CF658F41-8377-40D2-986B-12663BA6126C}"/>
    <cellStyle name="20% - Accent4 23 12" xfId="15669" xr:uid="{09FCB96E-1DAA-4E50-8C75-86035C350D9C}"/>
    <cellStyle name="20% - Accent4 23 12 2" xfId="15670" xr:uid="{EF87570E-6610-4D04-B59B-BD338583F445}"/>
    <cellStyle name="20% - Accent4 23 12 2 2" xfId="15671" xr:uid="{7072465B-400B-4619-99C8-BDC5FD233270}"/>
    <cellStyle name="20% - Accent4 23 12 2 2 2" xfId="15672" xr:uid="{23104720-EEB9-408C-87AB-08E51CA5451A}"/>
    <cellStyle name="20% - Accent4 23 12 2 3" xfId="15673" xr:uid="{93125933-3F3A-4885-97B0-7270D9F210E8}"/>
    <cellStyle name="20% - Accent4 23 12 3" xfId="15674" xr:uid="{CB422CCB-7C5F-4EB5-9F58-8A1C1D2F2129}"/>
    <cellStyle name="20% - Accent4 23 12 3 2" xfId="15675" xr:uid="{EF627BDA-DD6C-4EE2-988C-1EA2A4A225E4}"/>
    <cellStyle name="20% - Accent4 23 12 4" xfId="15676" xr:uid="{EC4E76B4-469D-47DE-97EC-DBA85BDCB87B}"/>
    <cellStyle name="20% - Accent4 23 12 4 2" xfId="15677" xr:uid="{9B6CA940-6696-47C0-8485-D5536A337D32}"/>
    <cellStyle name="20% - Accent4 23 12 5" xfId="15678" xr:uid="{EF270E63-739F-474D-A4CD-14C10C85E28A}"/>
    <cellStyle name="20% - Accent4 23 13" xfId="15679" xr:uid="{C2767664-79D8-4953-B89B-6E795F82AF77}"/>
    <cellStyle name="20% - Accent4 23 13 2" xfId="15680" xr:uid="{821A50D0-797A-43A2-ACA6-A30D9F69DE73}"/>
    <cellStyle name="20% - Accent4 23 13 2 2" xfId="15681" xr:uid="{169FDC09-DF2F-439A-91F1-A8246A3598EC}"/>
    <cellStyle name="20% - Accent4 23 13 2 2 2" xfId="15682" xr:uid="{5B54CA10-A7D8-4E65-AB14-34F4342A4027}"/>
    <cellStyle name="20% - Accent4 23 13 2 3" xfId="15683" xr:uid="{5DD6C956-6FA2-4B7C-B6EF-C044928FBBC0}"/>
    <cellStyle name="20% - Accent4 23 13 3" xfId="15684" xr:uid="{B28B7AC2-F99D-4597-813B-EC9527A60B81}"/>
    <cellStyle name="20% - Accent4 23 13 3 2" xfId="15685" xr:uid="{B4C44FC0-79C1-4DF8-919B-B8557FF17A6D}"/>
    <cellStyle name="20% - Accent4 23 13 4" xfId="15686" xr:uid="{F55F88F4-51C9-4779-9417-BED5876F079E}"/>
    <cellStyle name="20% - Accent4 23 13 4 2" xfId="15687" xr:uid="{52F13FC4-4123-4B78-A19C-7971A015F052}"/>
    <cellStyle name="20% - Accent4 23 13 5" xfId="15688" xr:uid="{11E5A11C-007F-40F1-8115-1D05F097E1B8}"/>
    <cellStyle name="20% - Accent4 23 14" xfId="15689" xr:uid="{F3815CF4-A1DD-45A6-AC0C-A81D829203F5}"/>
    <cellStyle name="20% - Accent4 23 14 2" xfId="15690" xr:uid="{79D3E3A2-B4A8-4607-B9AE-B15099B05B98}"/>
    <cellStyle name="20% - Accent4 23 14 2 2" xfId="15691" xr:uid="{45708FE3-4C0A-4C4B-B6F1-9D1A5B34DD28}"/>
    <cellStyle name="20% - Accent4 23 14 2 2 2" xfId="15692" xr:uid="{7059443B-3A27-4B5E-B795-165721F65B7B}"/>
    <cellStyle name="20% - Accent4 23 14 2 3" xfId="15693" xr:uid="{68213DDE-EF3F-43EE-8F66-0451F928C8DD}"/>
    <cellStyle name="20% - Accent4 23 14 3" xfId="15694" xr:uid="{6DF7B830-F3A4-4771-8A18-13B674D2DBD2}"/>
    <cellStyle name="20% - Accent4 23 14 3 2" xfId="15695" xr:uid="{99300341-CE40-474E-9B27-7F8C723FBAC4}"/>
    <cellStyle name="20% - Accent4 23 14 4" xfId="15696" xr:uid="{1421779E-FB26-4AED-A484-4AE8AD71B1A7}"/>
    <cellStyle name="20% - Accent4 23 14 4 2" xfId="15697" xr:uid="{BFC9969E-6846-41D4-A0B0-0A216B31A5C0}"/>
    <cellStyle name="20% - Accent4 23 14 5" xfId="15698" xr:uid="{4736F236-60CF-4A37-A7E5-11703A667AA4}"/>
    <cellStyle name="20% - Accent4 23 15" xfId="15699" xr:uid="{4445FA54-A217-4DCB-AEE5-C9EB88EA3884}"/>
    <cellStyle name="20% - Accent4 23 15 2" xfId="15700" xr:uid="{AB58179B-298A-4798-852B-2B0548004711}"/>
    <cellStyle name="20% - Accent4 23 15 2 2" xfId="15701" xr:uid="{56B27985-68A9-40EF-963A-555E5FEFA4A5}"/>
    <cellStyle name="20% - Accent4 23 15 2 2 2" xfId="15702" xr:uid="{75E64422-0E8D-4ABA-BEB0-6A5C768EABF3}"/>
    <cellStyle name="20% - Accent4 23 15 2 3" xfId="15703" xr:uid="{EA2FA64B-1CC9-4736-B203-6C66A831C8B2}"/>
    <cellStyle name="20% - Accent4 23 15 3" xfId="15704" xr:uid="{90545361-F842-447A-AEFE-5E94BB5545E9}"/>
    <cellStyle name="20% - Accent4 23 15 3 2" xfId="15705" xr:uid="{1BFE0B3C-E8FD-4B0A-B070-EA8FC2ECBAA8}"/>
    <cellStyle name="20% - Accent4 23 15 4" xfId="15706" xr:uid="{F32A78EE-F12D-429C-8E8D-D78EF933B8A6}"/>
    <cellStyle name="20% - Accent4 23 15 4 2" xfId="15707" xr:uid="{AC05F808-0C8E-4EEE-84DF-A41F60E8B524}"/>
    <cellStyle name="20% - Accent4 23 15 5" xfId="15708" xr:uid="{48F2ACD8-FFFE-4B0D-B826-62B8274B326F}"/>
    <cellStyle name="20% - Accent4 23 16" xfId="15709" xr:uid="{DD88730F-729C-4A87-A2F1-78F1109B688E}"/>
    <cellStyle name="20% - Accent4 23 16 2" xfId="15710" xr:uid="{CCA14156-6828-4165-A524-CA52398F15C9}"/>
    <cellStyle name="20% - Accent4 23 16 2 2" xfId="15711" xr:uid="{B101DC51-6E67-4A01-AF8E-C6B4921AFA82}"/>
    <cellStyle name="20% - Accent4 23 16 3" xfId="15712" xr:uid="{EB699D82-C2DF-4F77-A925-F8C0B1ED5387}"/>
    <cellStyle name="20% - Accent4 23 17" xfId="15713" xr:uid="{94AB8364-68E4-4CE5-8856-190C93EFBFF1}"/>
    <cellStyle name="20% - Accent4 23 17 2" xfId="15714" xr:uid="{DEC73F3E-DAC7-468C-A987-1EE6881D5719}"/>
    <cellStyle name="20% - Accent4 23 18" xfId="15715" xr:uid="{DB4CB251-5C45-4CCF-9FCD-8DCE3966C489}"/>
    <cellStyle name="20% - Accent4 23 18 2" xfId="15716" xr:uid="{D049D748-94EC-4396-920F-B01E41DA3C13}"/>
    <cellStyle name="20% - Accent4 23 19" xfId="15717" xr:uid="{D610ACA7-0F1E-4741-A01E-61D2608DD12F}"/>
    <cellStyle name="20% - Accent4 23 2" xfId="15718" xr:uid="{52CF98FD-BE47-4259-ABFE-465487A16362}"/>
    <cellStyle name="20% - Accent4 23 2 2" xfId="15719" xr:uid="{AEA138D6-951F-4EC1-A0AE-05060608AE54}"/>
    <cellStyle name="20% - Accent4 23 2 2 2" xfId="15720" xr:uid="{67E87624-E6DD-4B2C-A408-1FE6C8E6362E}"/>
    <cellStyle name="20% - Accent4 23 2 2 2 2" xfId="15721" xr:uid="{E7B1E193-8D71-4FB5-A886-535942B1BBB5}"/>
    <cellStyle name="20% - Accent4 23 2 2 3" xfId="15722" xr:uid="{F9D69BFE-253F-4796-97AB-4E53A94FB228}"/>
    <cellStyle name="20% - Accent4 23 2 3" xfId="15723" xr:uid="{E28EFC22-FF89-48B4-853F-50F1D658E3F6}"/>
    <cellStyle name="20% - Accent4 23 2 3 2" xfId="15724" xr:uid="{41AB7910-1940-4BA1-A131-71435733F576}"/>
    <cellStyle name="20% - Accent4 23 2 4" xfId="15725" xr:uid="{F17B14FE-991B-4FE7-A757-C489618FA229}"/>
    <cellStyle name="20% - Accent4 23 2 4 2" xfId="15726" xr:uid="{0B373154-CD05-4859-AFC7-626FCBA89BF5}"/>
    <cellStyle name="20% - Accent4 23 2 5" xfId="15727" xr:uid="{99DE19D6-BD5C-4182-9528-4C912C474501}"/>
    <cellStyle name="20% - Accent4 23 20" xfId="15728" xr:uid="{ABA6BF45-0C61-42E2-86B4-B3C44B6F462E}"/>
    <cellStyle name="20% - Accent4 23 21" xfId="15729" xr:uid="{54B13312-6071-4230-ACCA-1D75AF793118}"/>
    <cellStyle name="20% - Accent4 23 22" xfId="15730" xr:uid="{A446B9AD-B38F-4FCA-88A2-BB056007E6ED}"/>
    <cellStyle name="20% - Accent4 23 23" xfId="15731" xr:uid="{570F6E41-798D-44D3-98EF-34F81D5A1BC9}"/>
    <cellStyle name="20% - Accent4 23 24" xfId="15732" xr:uid="{D9F94670-0DEC-4137-B2B9-AB5D8156DA09}"/>
    <cellStyle name="20% - Accent4 23 25" xfId="15733" xr:uid="{D5ED5F3C-8D05-45F3-A467-804768A68719}"/>
    <cellStyle name="20% - Accent4 23 26" xfId="15734" xr:uid="{1C754E56-569D-41B8-9BAB-FDCA416CC685}"/>
    <cellStyle name="20% - Accent4 23 27" xfId="15735" xr:uid="{0282A36F-DCC9-4115-A05A-D30F1D2E338B}"/>
    <cellStyle name="20% - Accent4 23 28" xfId="15736" xr:uid="{5BAF1B95-9AEE-4500-B5B1-F3783812C773}"/>
    <cellStyle name="20% - Accent4 23 29" xfId="15737" xr:uid="{63F31C79-9323-409B-B88C-032BCAE623B4}"/>
    <cellStyle name="20% - Accent4 23 3" xfId="15738" xr:uid="{15EEF1BC-9574-4DB0-AD88-351387AE4386}"/>
    <cellStyle name="20% - Accent4 23 3 2" xfId="15739" xr:uid="{CAD0ED73-7CF3-41CE-879E-1AC5D82DEF23}"/>
    <cellStyle name="20% - Accent4 23 3 2 2" xfId="15740" xr:uid="{8253C6E6-D34A-425A-AD88-62688755F3FA}"/>
    <cellStyle name="20% - Accent4 23 3 2 2 2" xfId="15741" xr:uid="{2EEF7FCB-CDA0-48F5-ACBF-1C417A3B795E}"/>
    <cellStyle name="20% - Accent4 23 3 2 3" xfId="15742" xr:uid="{3825577E-18F7-4F28-9BA3-81470CDDFAC8}"/>
    <cellStyle name="20% - Accent4 23 3 3" xfId="15743" xr:uid="{2271646B-0290-4F40-9EA5-D93CFE7C86BA}"/>
    <cellStyle name="20% - Accent4 23 3 3 2" xfId="15744" xr:uid="{8CD9C046-B041-4422-83C1-1E768683C8C3}"/>
    <cellStyle name="20% - Accent4 23 3 4" xfId="15745" xr:uid="{16933F93-F3B3-4B73-88D8-80D5F612740A}"/>
    <cellStyle name="20% - Accent4 23 3 4 2" xfId="15746" xr:uid="{76D41EF2-503A-4A34-A797-D1C8E29420C2}"/>
    <cellStyle name="20% - Accent4 23 3 5" xfId="15747" xr:uid="{C13739B9-D4DC-4F52-A0C6-89CF59522570}"/>
    <cellStyle name="20% - Accent4 23 4" xfId="15748" xr:uid="{1CEDA72D-95BB-4901-92C4-7C232FE5E8C1}"/>
    <cellStyle name="20% - Accent4 23 4 2" xfId="15749" xr:uid="{15ED34D2-B145-496E-9F9B-6E1D39AD6036}"/>
    <cellStyle name="20% - Accent4 23 4 2 2" xfId="15750" xr:uid="{329ABC46-6E17-46D4-BEB1-F7FC7CCA5B09}"/>
    <cellStyle name="20% - Accent4 23 4 2 2 2" xfId="15751" xr:uid="{6D9EE855-828D-430B-9E2F-CC696D10398A}"/>
    <cellStyle name="20% - Accent4 23 4 2 3" xfId="15752" xr:uid="{B3A3C89D-063D-4F49-A7A2-A194F0142623}"/>
    <cellStyle name="20% - Accent4 23 4 3" xfId="15753" xr:uid="{358BB9AE-CF4C-4DEA-9303-B2515E28C5BC}"/>
    <cellStyle name="20% - Accent4 23 4 3 2" xfId="15754" xr:uid="{D2E76C83-2F7B-4B54-8401-A8A60800843F}"/>
    <cellStyle name="20% - Accent4 23 4 4" xfId="15755" xr:uid="{ADCC2D4E-B828-435D-8B8E-E011BEB5FDF0}"/>
    <cellStyle name="20% - Accent4 23 4 4 2" xfId="15756" xr:uid="{51D0EECE-0C22-4C6A-A856-804ABFEF8213}"/>
    <cellStyle name="20% - Accent4 23 4 5" xfId="15757" xr:uid="{333429DE-C345-4612-BC77-05ACE083EC01}"/>
    <cellStyle name="20% - Accent4 23 5" xfId="15758" xr:uid="{3AAABF10-081C-469B-AE67-098E6659DA03}"/>
    <cellStyle name="20% - Accent4 23 5 2" xfId="15759" xr:uid="{1A3DCF52-2BB0-4A82-9BD4-70163F90FBC1}"/>
    <cellStyle name="20% - Accent4 23 5 2 2" xfId="15760" xr:uid="{79736EE1-D2BA-4B3D-87B6-B83F8D24CCCB}"/>
    <cellStyle name="20% - Accent4 23 5 2 2 2" xfId="15761" xr:uid="{0A475509-09AD-48A3-9A64-A69B6D67FC04}"/>
    <cellStyle name="20% - Accent4 23 5 2 3" xfId="15762" xr:uid="{8EE935D9-89B7-4635-B154-0EEF22101026}"/>
    <cellStyle name="20% - Accent4 23 5 3" xfId="15763" xr:uid="{33921D36-4B94-4926-9F29-D350F9BBE803}"/>
    <cellStyle name="20% - Accent4 23 5 3 2" xfId="15764" xr:uid="{15530827-2028-4E6F-A4B8-19B3AAF9DF78}"/>
    <cellStyle name="20% - Accent4 23 5 4" xfId="15765" xr:uid="{3B4E9555-042A-48F2-898D-E70630D12138}"/>
    <cellStyle name="20% - Accent4 23 5 4 2" xfId="15766" xr:uid="{A7D76803-7061-4EA5-99C5-9E339AD4D38F}"/>
    <cellStyle name="20% - Accent4 23 5 5" xfId="15767" xr:uid="{AB9288BA-669A-4925-885D-AC78BE34168F}"/>
    <cellStyle name="20% - Accent4 23 6" xfId="15768" xr:uid="{F2471884-060B-40F7-8ED8-82A10954678B}"/>
    <cellStyle name="20% - Accent4 23 6 2" xfId="15769" xr:uid="{3A2F2196-4F68-4594-A856-9616A6136F59}"/>
    <cellStyle name="20% - Accent4 23 6 2 2" xfId="15770" xr:uid="{0A21DA21-9A32-4AA4-891B-423DF6B3CACE}"/>
    <cellStyle name="20% - Accent4 23 6 2 2 2" xfId="15771" xr:uid="{83DBCEE0-752A-42E1-B61B-BB67522D684B}"/>
    <cellStyle name="20% - Accent4 23 6 2 3" xfId="15772" xr:uid="{A75A84EE-2A57-40D8-A91A-07C93B27BC87}"/>
    <cellStyle name="20% - Accent4 23 6 3" xfId="15773" xr:uid="{EB4979BF-460C-482C-AAC9-DAB75CEC4B43}"/>
    <cellStyle name="20% - Accent4 23 6 3 2" xfId="15774" xr:uid="{37D10BF4-E10E-44F6-AE33-5B3D069D5292}"/>
    <cellStyle name="20% - Accent4 23 6 4" xfId="15775" xr:uid="{C435C931-B193-44A7-8D88-D42ADEE6ED79}"/>
    <cellStyle name="20% - Accent4 23 6 4 2" xfId="15776" xr:uid="{706AA4EE-2867-4198-9BF6-5485C897C936}"/>
    <cellStyle name="20% - Accent4 23 6 5" xfId="15777" xr:uid="{1D5C7E6B-02BC-4477-88D4-F7B9ECB58773}"/>
    <cellStyle name="20% - Accent4 23 7" xfId="15778" xr:uid="{6652EAFE-1D5E-4B02-B631-E441D80FEFBA}"/>
    <cellStyle name="20% - Accent4 23 7 2" xfId="15779" xr:uid="{6063FE84-46B2-4001-944F-F28CF3EDFB65}"/>
    <cellStyle name="20% - Accent4 23 7 2 2" xfId="15780" xr:uid="{C039DFC6-5261-4E75-90BB-177BB14E450B}"/>
    <cellStyle name="20% - Accent4 23 7 2 2 2" xfId="15781" xr:uid="{D2E81B94-3C0E-47E9-B907-8C9FBE9FFB02}"/>
    <cellStyle name="20% - Accent4 23 7 2 3" xfId="15782" xr:uid="{BD4D1846-9401-4CCA-930B-934184D462B1}"/>
    <cellStyle name="20% - Accent4 23 7 3" xfId="15783" xr:uid="{D517BABA-A215-471C-ABB3-C796D7D88F8A}"/>
    <cellStyle name="20% - Accent4 23 7 3 2" xfId="15784" xr:uid="{EEA072E5-E411-45A9-A832-819F99E56D6B}"/>
    <cellStyle name="20% - Accent4 23 7 4" xfId="15785" xr:uid="{120D07D3-A308-45C1-998C-C0063C683823}"/>
    <cellStyle name="20% - Accent4 23 7 4 2" xfId="15786" xr:uid="{843A46FE-CEA4-4B6B-81AC-0B18AD77F7CA}"/>
    <cellStyle name="20% - Accent4 23 7 5" xfId="15787" xr:uid="{D6AFBA1F-A83C-4262-AB99-049D2F7A9892}"/>
    <cellStyle name="20% - Accent4 23 8" xfId="15788" xr:uid="{5391CA3D-5652-4CB7-A11B-C669F3DC4094}"/>
    <cellStyle name="20% - Accent4 23 8 2" xfId="15789" xr:uid="{61F3A273-20DF-4923-A09B-9B37189A69F5}"/>
    <cellStyle name="20% - Accent4 23 8 2 2" xfId="15790" xr:uid="{93691A2F-F180-4843-8FF8-794FBB551342}"/>
    <cellStyle name="20% - Accent4 23 8 2 2 2" xfId="15791" xr:uid="{DB5BB5E6-F5E5-4590-ABD0-D11B003630F7}"/>
    <cellStyle name="20% - Accent4 23 8 2 3" xfId="15792" xr:uid="{00109443-64C1-49EE-B78B-58766FF3C356}"/>
    <cellStyle name="20% - Accent4 23 8 3" xfId="15793" xr:uid="{5DEFF501-23AE-4B80-8DFC-B3B38ED34815}"/>
    <cellStyle name="20% - Accent4 23 8 3 2" xfId="15794" xr:uid="{C3F27DDF-5595-4279-AF33-9D607D610861}"/>
    <cellStyle name="20% - Accent4 23 8 4" xfId="15795" xr:uid="{5947B89F-0BC3-4575-BC70-96EAAC4C3B20}"/>
    <cellStyle name="20% - Accent4 23 8 4 2" xfId="15796" xr:uid="{6A7DCD13-3986-4941-82E8-0DDE66777638}"/>
    <cellStyle name="20% - Accent4 23 8 5" xfId="15797" xr:uid="{DBEBC229-F979-4B49-BB8C-88B99C461326}"/>
    <cellStyle name="20% - Accent4 23 9" xfId="15798" xr:uid="{0B2B8F74-9B90-4DD2-98A9-25282144C6EB}"/>
    <cellStyle name="20% - Accent4 23 9 2" xfId="15799" xr:uid="{C2758588-69B8-4182-A5C5-F16C5D3AD92E}"/>
    <cellStyle name="20% - Accent4 23 9 2 2" xfId="15800" xr:uid="{8DF846C7-A214-4FF6-BE5A-2D023FDF6E20}"/>
    <cellStyle name="20% - Accent4 23 9 2 2 2" xfId="15801" xr:uid="{1F9E025D-8F05-47C5-B7EB-6674FF0043D9}"/>
    <cellStyle name="20% - Accent4 23 9 2 3" xfId="15802" xr:uid="{63E5161F-A61A-41A7-A02D-6395E0F3638C}"/>
    <cellStyle name="20% - Accent4 23 9 3" xfId="15803" xr:uid="{B66D942F-3E52-46B1-AE1E-6D58E837A51D}"/>
    <cellStyle name="20% - Accent4 23 9 3 2" xfId="15804" xr:uid="{904B775E-B0C4-4AB8-AA5B-82AA7BAAA4B7}"/>
    <cellStyle name="20% - Accent4 23 9 4" xfId="15805" xr:uid="{67FB54B6-5AB7-4BCE-AC96-0EB12568DF72}"/>
    <cellStyle name="20% - Accent4 23 9 4 2" xfId="15806" xr:uid="{5FC18E76-302F-42BB-AED0-081A48B55F8A}"/>
    <cellStyle name="20% - Accent4 23 9 5" xfId="15807" xr:uid="{2E453A1E-228F-4609-BC89-3BE2E8866A43}"/>
    <cellStyle name="20% - Accent4 24" xfId="15808" xr:uid="{BCF860EB-7D06-4440-9FBF-F82623D72E61}"/>
    <cellStyle name="20% - Accent4 24 10" xfId="15809" xr:uid="{97F46256-27B4-4A17-AFCF-A58600ACD031}"/>
    <cellStyle name="20% - Accent4 24 10 2" xfId="15810" xr:uid="{16112DA5-8463-40BF-9854-252C22D4850B}"/>
    <cellStyle name="20% - Accent4 24 10 2 2" xfId="15811" xr:uid="{52183975-86FC-4D18-9754-32FB95697A89}"/>
    <cellStyle name="20% - Accent4 24 10 2 2 2" xfId="15812" xr:uid="{E994C22D-F4CF-4A00-B268-626390663B05}"/>
    <cellStyle name="20% - Accent4 24 10 2 3" xfId="15813" xr:uid="{72DD53A6-5EB9-4210-8293-A78F58385562}"/>
    <cellStyle name="20% - Accent4 24 10 3" xfId="15814" xr:uid="{432829DC-4ABB-4AF8-9199-C084CFCD6619}"/>
    <cellStyle name="20% - Accent4 24 10 3 2" xfId="15815" xr:uid="{FFC118EE-3C6A-4105-980C-4A44C66EE036}"/>
    <cellStyle name="20% - Accent4 24 10 4" xfId="15816" xr:uid="{69335E42-A293-41BF-A757-2220FB58F24E}"/>
    <cellStyle name="20% - Accent4 24 10 4 2" xfId="15817" xr:uid="{0EF256CF-EC33-4080-9AD1-BC4CC7678452}"/>
    <cellStyle name="20% - Accent4 24 10 5" xfId="15818" xr:uid="{952D2FE6-5C6E-4DD6-832F-9F18A2E0923B}"/>
    <cellStyle name="20% - Accent4 24 11" xfId="15819" xr:uid="{9436036B-A77B-4B65-83E0-AACB4E1ECBE5}"/>
    <cellStyle name="20% - Accent4 24 11 2" xfId="15820" xr:uid="{1682906D-E4A2-45A2-808C-B6FD5B8BABD1}"/>
    <cellStyle name="20% - Accent4 24 11 2 2" xfId="15821" xr:uid="{F1631331-DB60-4FB1-AEBA-3DB6D63219C1}"/>
    <cellStyle name="20% - Accent4 24 11 2 2 2" xfId="15822" xr:uid="{B410EB27-3CC3-4BFA-BC20-3AFE517C5BAC}"/>
    <cellStyle name="20% - Accent4 24 11 2 3" xfId="15823" xr:uid="{F9AE1980-D996-439F-BF75-3F4234E5F027}"/>
    <cellStyle name="20% - Accent4 24 11 3" xfId="15824" xr:uid="{55A62CB8-5DE1-4104-8097-1F3747CC2C99}"/>
    <cellStyle name="20% - Accent4 24 11 3 2" xfId="15825" xr:uid="{1DB946DC-C873-49D2-9F80-0B0A88EDC379}"/>
    <cellStyle name="20% - Accent4 24 11 4" xfId="15826" xr:uid="{7FF3856B-9938-45C9-9FF8-1BD3BFA5BC58}"/>
    <cellStyle name="20% - Accent4 24 11 4 2" xfId="15827" xr:uid="{EC279DF2-F191-4E8E-AD5B-91FB27A294AF}"/>
    <cellStyle name="20% - Accent4 24 11 5" xfId="15828" xr:uid="{3C307137-1816-4CCC-BE37-B736410EE12B}"/>
    <cellStyle name="20% - Accent4 24 12" xfId="15829" xr:uid="{D24FE02C-312C-4FCC-B08C-370E7AB02280}"/>
    <cellStyle name="20% - Accent4 24 12 2" xfId="15830" xr:uid="{149642FC-9A91-4DFD-805A-4DD8AB35311E}"/>
    <cellStyle name="20% - Accent4 24 12 2 2" xfId="15831" xr:uid="{27469A0A-ECBC-4AA1-A2AF-B94D77D3F674}"/>
    <cellStyle name="20% - Accent4 24 12 2 2 2" xfId="15832" xr:uid="{14EBB5BD-4367-4DFD-949F-CA46EF746CB9}"/>
    <cellStyle name="20% - Accent4 24 12 2 3" xfId="15833" xr:uid="{31079C33-9C1C-4748-90A9-A21470136A8B}"/>
    <cellStyle name="20% - Accent4 24 12 3" xfId="15834" xr:uid="{D8055436-9390-48C2-B4D0-CFD1753B75F7}"/>
    <cellStyle name="20% - Accent4 24 12 3 2" xfId="15835" xr:uid="{21DD0F21-E417-47FC-BF54-B47F6713557B}"/>
    <cellStyle name="20% - Accent4 24 12 4" xfId="15836" xr:uid="{96DA9CBC-D6DA-4E60-9E13-E16E566B3B53}"/>
    <cellStyle name="20% - Accent4 24 12 4 2" xfId="15837" xr:uid="{D393DC99-F597-49DA-85B0-F825AD2F2B5A}"/>
    <cellStyle name="20% - Accent4 24 12 5" xfId="15838" xr:uid="{BEAC9BB1-EAC7-467D-B8A0-05801CC0F0D4}"/>
    <cellStyle name="20% - Accent4 24 13" xfId="15839" xr:uid="{9BDD927E-910D-4D7F-8F9A-FED5E3ACABA3}"/>
    <cellStyle name="20% - Accent4 24 13 2" xfId="15840" xr:uid="{35D51441-317A-4FA0-BAA7-5B064D090972}"/>
    <cellStyle name="20% - Accent4 24 13 2 2" xfId="15841" xr:uid="{869CC5A1-5A62-43B9-AF59-A8C0B4AFFF5C}"/>
    <cellStyle name="20% - Accent4 24 13 2 2 2" xfId="15842" xr:uid="{35C335D7-B8CD-4468-825D-6F525B5C64E3}"/>
    <cellStyle name="20% - Accent4 24 13 2 3" xfId="15843" xr:uid="{3D32BBCA-882A-40F8-8743-A1FBB8A07206}"/>
    <cellStyle name="20% - Accent4 24 13 3" xfId="15844" xr:uid="{E9C6CA2C-83B4-4FD5-B053-A88DD9154B71}"/>
    <cellStyle name="20% - Accent4 24 13 3 2" xfId="15845" xr:uid="{9EFC2C60-DD4C-4878-9200-69620CFDB1A5}"/>
    <cellStyle name="20% - Accent4 24 13 4" xfId="15846" xr:uid="{B793FCD8-C12C-4DEE-AB17-D9C616875163}"/>
    <cellStyle name="20% - Accent4 24 13 4 2" xfId="15847" xr:uid="{578CB88F-2AB2-44DD-90F2-AAF551295054}"/>
    <cellStyle name="20% - Accent4 24 13 5" xfId="15848" xr:uid="{BC634E9C-A42E-492B-B8AC-9CC164CDBEA8}"/>
    <cellStyle name="20% - Accent4 24 14" xfId="15849" xr:uid="{D0178D7C-B6E2-4671-A756-77EAB71D3263}"/>
    <cellStyle name="20% - Accent4 24 14 2" xfId="15850" xr:uid="{9CB4A68F-B21B-454F-AB5F-24D972351C9F}"/>
    <cellStyle name="20% - Accent4 24 14 2 2" xfId="15851" xr:uid="{95C2F428-0EAC-4F7B-AAB5-7F9E637BDCAF}"/>
    <cellStyle name="20% - Accent4 24 14 2 2 2" xfId="15852" xr:uid="{B6CC23B2-0CD3-4440-900A-2E0474CC0DB7}"/>
    <cellStyle name="20% - Accent4 24 14 2 3" xfId="15853" xr:uid="{F4C5AAE1-0E22-429A-BE91-332DAF38510C}"/>
    <cellStyle name="20% - Accent4 24 14 3" xfId="15854" xr:uid="{C0A72366-5C4F-4510-8A57-D2C0DD88C47A}"/>
    <cellStyle name="20% - Accent4 24 14 3 2" xfId="15855" xr:uid="{F69F9129-1264-42DC-B6B8-062DF1E6B6E5}"/>
    <cellStyle name="20% - Accent4 24 14 4" xfId="15856" xr:uid="{0E72B070-FBB5-4D44-96A8-43673FF75C38}"/>
    <cellStyle name="20% - Accent4 24 14 4 2" xfId="15857" xr:uid="{C773191B-EDE9-45F6-97B4-83C1FC7BA951}"/>
    <cellStyle name="20% - Accent4 24 14 5" xfId="15858" xr:uid="{44976E7C-2EF5-4473-8BF4-D254E36BFE08}"/>
    <cellStyle name="20% - Accent4 24 15" xfId="15859" xr:uid="{744A239D-4E2D-4458-9E97-66C441BD3D06}"/>
    <cellStyle name="20% - Accent4 24 15 2" xfId="15860" xr:uid="{E0443CE6-16DB-458A-9E14-B698F9D789A1}"/>
    <cellStyle name="20% - Accent4 24 15 2 2" xfId="15861" xr:uid="{5235FC1E-CE7A-4C5B-B656-50660798D624}"/>
    <cellStyle name="20% - Accent4 24 15 2 2 2" xfId="15862" xr:uid="{AEAFACA1-56A6-4758-BB33-EF21EC4A3755}"/>
    <cellStyle name="20% - Accent4 24 15 2 3" xfId="15863" xr:uid="{EBB56D06-015D-4CF8-A6F3-3AC105A33CF4}"/>
    <cellStyle name="20% - Accent4 24 15 3" xfId="15864" xr:uid="{EFB06FCF-594B-48B6-9886-65D23DEB4B17}"/>
    <cellStyle name="20% - Accent4 24 15 3 2" xfId="15865" xr:uid="{D39AD535-3463-4421-A7A1-D3EC7B643615}"/>
    <cellStyle name="20% - Accent4 24 15 4" xfId="15866" xr:uid="{A995D66D-19CC-489F-9024-3C649729D29E}"/>
    <cellStyle name="20% - Accent4 24 15 4 2" xfId="15867" xr:uid="{2944EC8C-648B-4382-ACC5-53B2AA6DBC79}"/>
    <cellStyle name="20% - Accent4 24 15 5" xfId="15868" xr:uid="{4E027752-3944-4C42-86A6-19CC8D0448A2}"/>
    <cellStyle name="20% - Accent4 24 16" xfId="15869" xr:uid="{1083DAC0-842C-468B-8FD1-92F58300A5D5}"/>
    <cellStyle name="20% - Accent4 24 16 2" xfId="15870" xr:uid="{20BA0F45-A568-45D0-A08F-F6F2AE90D15B}"/>
    <cellStyle name="20% - Accent4 24 16 2 2" xfId="15871" xr:uid="{FDDA8466-20D4-4947-B51A-EB8AFFF9DAAC}"/>
    <cellStyle name="20% - Accent4 24 16 3" xfId="15872" xr:uid="{D01A2266-9758-476A-9CA1-DF52325FDAEB}"/>
    <cellStyle name="20% - Accent4 24 17" xfId="15873" xr:uid="{0F36AD80-88EC-4386-801A-009B2EE48194}"/>
    <cellStyle name="20% - Accent4 24 17 2" xfId="15874" xr:uid="{D6F6B027-12AD-47B6-B9AB-E0DBCB65571B}"/>
    <cellStyle name="20% - Accent4 24 18" xfId="15875" xr:uid="{C5F85E4F-720E-4057-8BFE-E02BE18F8675}"/>
    <cellStyle name="20% - Accent4 24 18 2" xfId="15876" xr:uid="{74485E46-870C-42D3-B04B-CB7FE4218E82}"/>
    <cellStyle name="20% - Accent4 24 19" xfId="15877" xr:uid="{C4F35E33-8FF3-45A4-82AA-FBFD44518513}"/>
    <cellStyle name="20% - Accent4 24 2" xfId="15878" xr:uid="{1EBC4BBF-D500-4402-92A5-74B6D060EA19}"/>
    <cellStyle name="20% - Accent4 24 2 2" xfId="15879" xr:uid="{E8A5177C-7242-4F25-A217-462624B89270}"/>
    <cellStyle name="20% - Accent4 24 2 2 2" xfId="15880" xr:uid="{5A87D038-6DDA-462C-B26A-C61CFD63C906}"/>
    <cellStyle name="20% - Accent4 24 2 2 2 2" xfId="15881" xr:uid="{E04B52F2-F564-4296-861C-79BCFA034A57}"/>
    <cellStyle name="20% - Accent4 24 2 2 3" xfId="15882" xr:uid="{23422683-AAF4-432A-B828-0ADA7C9F5BE6}"/>
    <cellStyle name="20% - Accent4 24 2 3" xfId="15883" xr:uid="{DA0D8E71-E9B6-4099-9E62-3573D77CC510}"/>
    <cellStyle name="20% - Accent4 24 2 3 2" xfId="15884" xr:uid="{8631A465-2D4F-4D85-A0DC-173CAC0BCB7B}"/>
    <cellStyle name="20% - Accent4 24 2 4" xfId="15885" xr:uid="{1EF08AB3-BE20-48B5-B6A6-9A54B2261827}"/>
    <cellStyle name="20% - Accent4 24 2 4 2" xfId="15886" xr:uid="{B2B62BA1-E918-4638-B288-CD585BF851FB}"/>
    <cellStyle name="20% - Accent4 24 2 5" xfId="15887" xr:uid="{3517AF47-9972-4BE5-9E61-0FD336960696}"/>
    <cellStyle name="20% - Accent4 24 20" xfId="15888" xr:uid="{76C8F71B-7C05-41B1-B2AF-527143526DC9}"/>
    <cellStyle name="20% - Accent4 24 21" xfId="15889" xr:uid="{6A530EFD-8F35-471D-AF46-B09301D0A415}"/>
    <cellStyle name="20% - Accent4 24 22" xfId="15890" xr:uid="{FB054264-3753-4941-A758-C76D9019B0BD}"/>
    <cellStyle name="20% - Accent4 24 23" xfId="15891" xr:uid="{D747AF4C-EF41-4444-BF6D-8E3FD3B6A696}"/>
    <cellStyle name="20% - Accent4 24 24" xfId="15892" xr:uid="{5D350FCB-910F-45B5-A37F-94C9605169B6}"/>
    <cellStyle name="20% - Accent4 24 25" xfId="15893" xr:uid="{2C345B79-B252-42AB-A5CE-20B478FD1715}"/>
    <cellStyle name="20% - Accent4 24 26" xfId="15894" xr:uid="{3158B769-FFB1-4760-A39D-6D3B70BD0E35}"/>
    <cellStyle name="20% - Accent4 24 27" xfId="15895" xr:uid="{2F7F43EA-B72B-469C-BF97-9FC6E8958CDD}"/>
    <cellStyle name="20% - Accent4 24 28" xfId="15896" xr:uid="{07C3ED57-B2F2-4ADB-870D-C2A3A6FCA52D}"/>
    <cellStyle name="20% - Accent4 24 29" xfId="15897" xr:uid="{C3F30921-6284-409C-8A0F-0EE0458B6877}"/>
    <cellStyle name="20% - Accent4 24 3" xfId="15898" xr:uid="{32F319E3-FC40-446F-9517-F94687BD0534}"/>
    <cellStyle name="20% - Accent4 24 3 2" xfId="15899" xr:uid="{C50663FE-E2D3-4C45-9C1A-19009DE9E27D}"/>
    <cellStyle name="20% - Accent4 24 3 2 2" xfId="15900" xr:uid="{05E58A0F-1A37-4E42-8EA7-47B6A27FD4A4}"/>
    <cellStyle name="20% - Accent4 24 3 2 2 2" xfId="15901" xr:uid="{3663EAE2-3F61-48E9-8165-F78FE4B7B7C7}"/>
    <cellStyle name="20% - Accent4 24 3 2 3" xfId="15902" xr:uid="{B083CC84-A1D8-4C3C-AB5B-D3E3E65B1308}"/>
    <cellStyle name="20% - Accent4 24 3 3" xfId="15903" xr:uid="{FF2048D0-050F-43FB-BD50-E38172284056}"/>
    <cellStyle name="20% - Accent4 24 3 3 2" xfId="15904" xr:uid="{D492EF52-81F0-4E16-8070-CB5AAA86E9AF}"/>
    <cellStyle name="20% - Accent4 24 3 4" xfId="15905" xr:uid="{11C6D5C3-6444-43EE-A1A8-6215EB684FCA}"/>
    <cellStyle name="20% - Accent4 24 3 4 2" xfId="15906" xr:uid="{7022388B-2CD6-473C-A858-4E670EE938DA}"/>
    <cellStyle name="20% - Accent4 24 3 5" xfId="15907" xr:uid="{B973C484-395E-420C-BFE9-831A4A322862}"/>
    <cellStyle name="20% - Accent4 24 4" xfId="15908" xr:uid="{CD0C3249-C46B-4499-AC71-E9C9F0C263B0}"/>
    <cellStyle name="20% - Accent4 24 4 2" xfId="15909" xr:uid="{B2EADD7F-253C-4AFE-B0BD-E8B2FFF2FFCD}"/>
    <cellStyle name="20% - Accent4 24 4 2 2" xfId="15910" xr:uid="{C6DDE1F9-DD48-41BA-97F4-E996E383C866}"/>
    <cellStyle name="20% - Accent4 24 4 2 2 2" xfId="15911" xr:uid="{D9A33804-F172-4A4A-BD6D-5949826B95AC}"/>
    <cellStyle name="20% - Accent4 24 4 2 3" xfId="15912" xr:uid="{2832428D-545E-4CE0-A2C7-A90C599B0692}"/>
    <cellStyle name="20% - Accent4 24 4 3" xfId="15913" xr:uid="{C0AB5853-6FF3-4EC6-BADF-AEFA09E77F59}"/>
    <cellStyle name="20% - Accent4 24 4 3 2" xfId="15914" xr:uid="{E05E0DF0-C3EB-4E76-A888-9B210FDA6CA4}"/>
    <cellStyle name="20% - Accent4 24 4 4" xfId="15915" xr:uid="{F3FCC729-7B5C-4157-97B3-F4524F011135}"/>
    <cellStyle name="20% - Accent4 24 4 4 2" xfId="15916" xr:uid="{876F8B95-A3E9-467E-ADD3-4255AB278533}"/>
    <cellStyle name="20% - Accent4 24 4 5" xfId="15917" xr:uid="{1DCC6D4A-58A7-4C7B-B2FD-7C277191C87A}"/>
    <cellStyle name="20% - Accent4 24 5" xfId="15918" xr:uid="{B8703FCE-BB31-434D-A663-F255F332EAE2}"/>
    <cellStyle name="20% - Accent4 24 5 2" xfId="15919" xr:uid="{6C84FC73-5B89-4133-AAC7-06E5D29D0579}"/>
    <cellStyle name="20% - Accent4 24 5 2 2" xfId="15920" xr:uid="{0C254982-8A49-4251-8D21-A2D61D777AF6}"/>
    <cellStyle name="20% - Accent4 24 5 2 2 2" xfId="15921" xr:uid="{D587EA65-DC22-4A39-AC26-378D075A3DA2}"/>
    <cellStyle name="20% - Accent4 24 5 2 3" xfId="15922" xr:uid="{50438748-A823-42DA-95E7-EF06D45479C6}"/>
    <cellStyle name="20% - Accent4 24 5 3" xfId="15923" xr:uid="{E119190C-3080-4F4A-8DBC-73195E3378ED}"/>
    <cellStyle name="20% - Accent4 24 5 3 2" xfId="15924" xr:uid="{09CBD31D-B6B3-494B-92EB-499C3B894E7A}"/>
    <cellStyle name="20% - Accent4 24 5 4" xfId="15925" xr:uid="{12720E53-C7AB-482F-A92D-1BB2A4896729}"/>
    <cellStyle name="20% - Accent4 24 5 4 2" xfId="15926" xr:uid="{98842BA3-36F0-4F06-AA67-6B4ACB87C4FE}"/>
    <cellStyle name="20% - Accent4 24 5 5" xfId="15927" xr:uid="{9EF77FF9-44D1-4FD8-9BA7-397270A15B05}"/>
    <cellStyle name="20% - Accent4 24 6" xfId="15928" xr:uid="{2EB1E41E-2064-4092-8F23-D53C68295985}"/>
    <cellStyle name="20% - Accent4 24 6 2" xfId="15929" xr:uid="{FE0FFE36-85D8-4C4A-A14B-267E9001AE2C}"/>
    <cellStyle name="20% - Accent4 24 6 2 2" xfId="15930" xr:uid="{6292F8E1-AC3B-40FF-8109-D37C49894853}"/>
    <cellStyle name="20% - Accent4 24 6 2 2 2" xfId="15931" xr:uid="{9E4B3D9D-417C-4228-97EE-00785D2D8C40}"/>
    <cellStyle name="20% - Accent4 24 6 2 3" xfId="15932" xr:uid="{E6265F31-C4F7-4611-88DD-5A4DC12D53DA}"/>
    <cellStyle name="20% - Accent4 24 6 3" xfId="15933" xr:uid="{785EB02C-4C3B-4D3D-BB07-A6A7DF6B7203}"/>
    <cellStyle name="20% - Accent4 24 6 3 2" xfId="15934" xr:uid="{066D8F7F-E1F7-4AEF-AE72-0597DE6D75D8}"/>
    <cellStyle name="20% - Accent4 24 6 4" xfId="15935" xr:uid="{0F1E95BD-50DE-4FA7-A76C-48363B8D4C42}"/>
    <cellStyle name="20% - Accent4 24 6 4 2" xfId="15936" xr:uid="{EDF0C289-8CD5-4C95-986E-F29C8D3733D7}"/>
    <cellStyle name="20% - Accent4 24 6 5" xfId="15937" xr:uid="{B158BEE0-596D-4728-911A-8E37C6469447}"/>
    <cellStyle name="20% - Accent4 24 7" xfId="15938" xr:uid="{A2A6B5FF-CB1D-4658-9315-5ED13706A388}"/>
    <cellStyle name="20% - Accent4 24 7 2" xfId="15939" xr:uid="{0C8E6256-E0F9-4DC2-B74B-43E6843A77DB}"/>
    <cellStyle name="20% - Accent4 24 7 2 2" xfId="15940" xr:uid="{9473B9D6-DCA7-4E15-9FEF-AC74A02309D2}"/>
    <cellStyle name="20% - Accent4 24 7 2 2 2" xfId="15941" xr:uid="{D457529B-AE04-4D48-A6F5-128164DDE7A2}"/>
    <cellStyle name="20% - Accent4 24 7 2 3" xfId="15942" xr:uid="{943C1D67-C901-4E23-AA2B-4BBAB445B5C2}"/>
    <cellStyle name="20% - Accent4 24 7 3" xfId="15943" xr:uid="{069F78B8-BBFD-434C-97A1-5398B47CD693}"/>
    <cellStyle name="20% - Accent4 24 7 3 2" xfId="15944" xr:uid="{2CB28BAD-7906-4CF9-93CA-86F990B8B0CB}"/>
    <cellStyle name="20% - Accent4 24 7 4" xfId="15945" xr:uid="{56DCB197-AF9F-4A5D-B04D-A652C4B39FBB}"/>
    <cellStyle name="20% - Accent4 24 7 4 2" xfId="15946" xr:uid="{4B61E8D6-8190-4011-BFB2-814DC251FDC3}"/>
    <cellStyle name="20% - Accent4 24 7 5" xfId="15947" xr:uid="{78814267-51C4-4C36-906E-C0E37317F38B}"/>
    <cellStyle name="20% - Accent4 24 8" xfId="15948" xr:uid="{EA45532A-F8B5-4670-A85F-BEB4BC291685}"/>
    <cellStyle name="20% - Accent4 24 8 2" xfId="15949" xr:uid="{3929EDD5-EED7-4410-BAE7-D24861CA93A2}"/>
    <cellStyle name="20% - Accent4 24 8 2 2" xfId="15950" xr:uid="{12BE7F00-1BCA-4D64-BC25-3E9B52FB2355}"/>
    <cellStyle name="20% - Accent4 24 8 2 2 2" xfId="15951" xr:uid="{72FB7534-65F6-4E19-A22F-559A48632DF2}"/>
    <cellStyle name="20% - Accent4 24 8 2 3" xfId="15952" xr:uid="{A32D40EA-5C7A-40E8-9F12-B9BC5121CE2C}"/>
    <cellStyle name="20% - Accent4 24 8 3" xfId="15953" xr:uid="{4DE6476A-1EEF-454C-85E1-80A5169BCE41}"/>
    <cellStyle name="20% - Accent4 24 8 3 2" xfId="15954" xr:uid="{1F609356-8461-4277-A841-A9C10D6C9BB1}"/>
    <cellStyle name="20% - Accent4 24 8 4" xfId="15955" xr:uid="{6B6C3CF5-FE47-40C4-B960-91F8A93F9957}"/>
    <cellStyle name="20% - Accent4 24 8 4 2" xfId="15956" xr:uid="{4DCB0155-4807-4C2A-99F3-14B9BE8B804C}"/>
    <cellStyle name="20% - Accent4 24 8 5" xfId="15957" xr:uid="{D110FB3D-60FE-4E21-8277-34CA56D5A421}"/>
    <cellStyle name="20% - Accent4 24 9" xfId="15958" xr:uid="{6522A3FE-39C2-456F-BB2C-B601E744174C}"/>
    <cellStyle name="20% - Accent4 24 9 2" xfId="15959" xr:uid="{626AF98C-DB2A-4071-881B-4C0034E9F803}"/>
    <cellStyle name="20% - Accent4 24 9 2 2" xfId="15960" xr:uid="{FDA46CD4-FF00-402C-8F3C-D1A8D796AA3F}"/>
    <cellStyle name="20% - Accent4 24 9 2 2 2" xfId="15961" xr:uid="{D3AC688C-22CA-4E72-848A-055C18F39EFD}"/>
    <cellStyle name="20% - Accent4 24 9 2 3" xfId="15962" xr:uid="{8295EBE9-4E15-4BFF-ACCE-2A41810A3EEC}"/>
    <cellStyle name="20% - Accent4 24 9 3" xfId="15963" xr:uid="{60E0E34C-FCA3-4301-8E40-884940F1680B}"/>
    <cellStyle name="20% - Accent4 24 9 3 2" xfId="15964" xr:uid="{34A5FDE3-1070-4AA1-BC46-C0884A875D9B}"/>
    <cellStyle name="20% - Accent4 24 9 4" xfId="15965" xr:uid="{18F76608-E33F-4DBD-B9EB-8045C48F2087}"/>
    <cellStyle name="20% - Accent4 24 9 4 2" xfId="15966" xr:uid="{1AAC4015-4781-4C1E-81BA-E70D6DBC5149}"/>
    <cellStyle name="20% - Accent4 24 9 5" xfId="15967" xr:uid="{80113CDF-62FC-41B9-A616-3F4E73D2DF18}"/>
    <cellStyle name="20% - Accent4 25" xfId="15968" xr:uid="{927FA83D-A669-400E-8559-17AA829D5437}"/>
    <cellStyle name="20% - Accent4 25 10" xfId="15969" xr:uid="{A77775EF-DBAE-406D-A470-068E4C780179}"/>
    <cellStyle name="20% - Accent4 25 10 2" xfId="15970" xr:uid="{586AC5F7-9E33-4D99-B021-3380475F593B}"/>
    <cellStyle name="20% - Accent4 25 10 2 2" xfId="15971" xr:uid="{C808494D-A5E2-421A-B05A-ABA740061BDE}"/>
    <cellStyle name="20% - Accent4 25 10 2 2 2" xfId="15972" xr:uid="{E20A9A49-18B0-4997-8355-E8124FCA6D95}"/>
    <cellStyle name="20% - Accent4 25 10 2 3" xfId="15973" xr:uid="{036F3B62-4C7D-4A5A-9B94-35AD973EF3DD}"/>
    <cellStyle name="20% - Accent4 25 10 3" xfId="15974" xr:uid="{4603F322-49C3-41FB-B643-FC210D73B39B}"/>
    <cellStyle name="20% - Accent4 25 10 3 2" xfId="15975" xr:uid="{5481E7CB-3F6E-4E29-B531-0F6F214CE236}"/>
    <cellStyle name="20% - Accent4 25 10 4" xfId="15976" xr:uid="{F7F88B3F-48B0-4212-B470-F6C39B28E23F}"/>
    <cellStyle name="20% - Accent4 25 10 4 2" xfId="15977" xr:uid="{C6D5A6CE-2F41-4D9F-B804-3933FA8ABB16}"/>
    <cellStyle name="20% - Accent4 25 10 5" xfId="15978" xr:uid="{67944C12-0471-4D59-9FF2-C9FAF6AE6D71}"/>
    <cellStyle name="20% - Accent4 25 11" xfId="15979" xr:uid="{023AB97A-24BE-44C6-A9FD-52D8063E3539}"/>
    <cellStyle name="20% - Accent4 25 11 2" xfId="15980" xr:uid="{7F1036C8-1420-49D8-8E84-70EEF86B9A36}"/>
    <cellStyle name="20% - Accent4 25 11 2 2" xfId="15981" xr:uid="{2FC91300-8C8F-491B-921F-C5DA27D8695F}"/>
    <cellStyle name="20% - Accent4 25 11 2 2 2" xfId="15982" xr:uid="{61DEBE3F-E3B0-4A50-8034-458CC3B545A5}"/>
    <cellStyle name="20% - Accent4 25 11 2 3" xfId="15983" xr:uid="{BA5CC0C7-329A-484C-BDEC-C097689C9489}"/>
    <cellStyle name="20% - Accent4 25 11 3" xfId="15984" xr:uid="{2AC1A04C-8D0D-468C-9B82-1AC0C20ED1DF}"/>
    <cellStyle name="20% - Accent4 25 11 3 2" xfId="15985" xr:uid="{3F189FDA-0D96-4944-968D-4C11B15DE0A2}"/>
    <cellStyle name="20% - Accent4 25 11 4" xfId="15986" xr:uid="{4BA01661-33A2-45C2-828C-2DF11A2E9EA1}"/>
    <cellStyle name="20% - Accent4 25 11 4 2" xfId="15987" xr:uid="{2BDC5D48-D15D-428F-95D1-890AEEDD95F7}"/>
    <cellStyle name="20% - Accent4 25 11 5" xfId="15988" xr:uid="{3B2A6997-E795-4337-8470-27873A1824D5}"/>
    <cellStyle name="20% - Accent4 25 12" xfId="15989" xr:uid="{85291599-1F75-4CA1-ADBC-6B0CB10482CD}"/>
    <cellStyle name="20% - Accent4 25 12 2" xfId="15990" xr:uid="{F0E794E5-8F21-4025-AC7D-2B98FCF5686E}"/>
    <cellStyle name="20% - Accent4 25 12 2 2" xfId="15991" xr:uid="{19CD8C78-7731-41DD-80BC-C0C65A3A8461}"/>
    <cellStyle name="20% - Accent4 25 12 2 2 2" xfId="15992" xr:uid="{DCB4B5C3-59CD-49EA-9EE8-41A27AD8B664}"/>
    <cellStyle name="20% - Accent4 25 12 2 3" xfId="15993" xr:uid="{AF87FF57-038D-42CA-A22E-D7FF8364DEB8}"/>
    <cellStyle name="20% - Accent4 25 12 3" xfId="15994" xr:uid="{F0045894-C59C-4127-9A1A-81A2BE12C175}"/>
    <cellStyle name="20% - Accent4 25 12 3 2" xfId="15995" xr:uid="{4A9B7D7D-D701-488D-B10D-ECC7311B8238}"/>
    <cellStyle name="20% - Accent4 25 12 4" xfId="15996" xr:uid="{6142983B-1699-4983-A538-48DF204563BB}"/>
    <cellStyle name="20% - Accent4 25 12 4 2" xfId="15997" xr:uid="{EBCDEB50-5BC6-404A-A9BD-72E3BF1A80F8}"/>
    <cellStyle name="20% - Accent4 25 12 5" xfId="15998" xr:uid="{6EC3C09C-6ACE-4414-A5E8-34B954676C1B}"/>
    <cellStyle name="20% - Accent4 25 13" xfId="15999" xr:uid="{1C606CFC-8A04-47E1-8F55-0C4E131B304A}"/>
    <cellStyle name="20% - Accent4 25 13 2" xfId="16000" xr:uid="{25CA7D6A-BBE5-460B-8FD2-D813A4791876}"/>
    <cellStyle name="20% - Accent4 25 13 2 2" xfId="16001" xr:uid="{444A3087-BD62-48D9-B65D-C66F587D9E89}"/>
    <cellStyle name="20% - Accent4 25 13 2 2 2" xfId="16002" xr:uid="{21D9BB71-9E86-4B3A-B25A-6D104EBB20C7}"/>
    <cellStyle name="20% - Accent4 25 13 2 3" xfId="16003" xr:uid="{9F8D4DCE-1AFB-46C8-8CF8-DD8A1834FED3}"/>
    <cellStyle name="20% - Accent4 25 13 3" xfId="16004" xr:uid="{B138E354-59C3-4076-94B0-866F1A4E5260}"/>
    <cellStyle name="20% - Accent4 25 13 3 2" xfId="16005" xr:uid="{DCEF270A-1854-4828-BDD6-CECC17B52901}"/>
    <cellStyle name="20% - Accent4 25 13 4" xfId="16006" xr:uid="{E8862C01-9A2C-438B-8530-236CE9D8C630}"/>
    <cellStyle name="20% - Accent4 25 13 4 2" xfId="16007" xr:uid="{C6A2C439-C315-4E30-A35C-B269AC97F3CD}"/>
    <cellStyle name="20% - Accent4 25 13 5" xfId="16008" xr:uid="{51EBF5A7-60F1-405A-BDEA-439C7102FF35}"/>
    <cellStyle name="20% - Accent4 25 14" xfId="16009" xr:uid="{86C38648-A84E-4CE4-ABDD-618B4762686D}"/>
    <cellStyle name="20% - Accent4 25 14 2" xfId="16010" xr:uid="{809D5674-0F2E-4D82-8579-1A21D26BE22D}"/>
    <cellStyle name="20% - Accent4 25 14 2 2" xfId="16011" xr:uid="{B89DAD25-1230-454A-B342-9E4FD97A47A2}"/>
    <cellStyle name="20% - Accent4 25 14 2 2 2" xfId="16012" xr:uid="{FAD646D3-FBE3-460D-89C6-744E6CEA3699}"/>
    <cellStyle name="20% - Accent4 25 14 2 3" xfId="16013" xr:uid="{D3AB4C0D-DBB0-4E1A-B0F3-8F87CE8F457F}"/>
    <cellStyle name="20% - Accent4 25 14 3" xfId="16014" xr:uid="{D993B9A8-8E76-4A3A-9E26-34312B0D0132}"/>
    <cellStyle name="20% - Accent4 25 14 3 2" xfId="16015" xr:uid="{5F8E7C4E-61BE-4EB2-991D-953CF7E68076}"/>
    <cellStyle name="20% - Accent4 25 14 4" xfId="16016" xr:uid="{F02035F2-8F03-4719-BCAE-D09E01088261}"/>
    <cellStyle name="20% - Accent4 25 14 4 2" xfId="16017" xr:uid="{35526299-5EF8-4A13-BAD0-7AF637FC95F7}"/>
    <cellStyle name="20% - Accent4 25 14 5" xfId="16018" xr:uid="{F03EAB9A-E464-4E67-8C72-5D595624E109}"/>
    <cellStyle name="20% - Accent4 25 15" xfId="16019" xr:uid="{10127BC1-151B-4C5F-B3E8-E60D354BE276}"/>
    <cellStyle name="20% - Accent4 25 15 2" xfId="16020" xr:uid="{BBA90B7D-5258-45E6-8D7B-BA94611CE11A}"/>
    <cellStyle name="20% - Accent4 25 15 2 2" xfId="16021" xr:uid="{5D7B0F33-73CB-4E57-A3E9-159D35A66FF3}"/>
    <cellStyle name="20% - Accent4 25 15 2 2 2" xfId="16022" xr:uid="{4C55CAB9-3C58-4E75-8945-A375F4CEB023}"/>
    <cellStyle name="20% - Accent4 25 15 2 3" xfId="16023" xr:uid="{782F8037-A6D9-4604-9387-FAA50BD2DC9A}"/>
    <cellStyle name="20% - Accent4 25 15 3" xfId="16024" xr:uid="{7C8CEDDF-CD5C-4D9A-9BC1-57C368558815}"/>
    <cellStyle name="20% - Accent4 25 15 3 2" xfId="16025" xr:uid="{DC8899A1-FB04-4AF3-A6D3-8D010DF3FF62}"/>
    <cellStyle name="20% - Accent4 25 15 4" xfId="16026" xr:uid="{6E9549CA-C922-417B-B506-7F0856A18AE0}"/>
    <cellStyle name="20% - Accent4 25 15 4 2" xfId="16027" xr:uid="{998F8C52-96B2-4BDA-B4C7-4424A6F19E09}"/>
    <cellStyle name="20% - Accent4 25 15 5" xfId="16028" xr:uid="{19F4A4B2-3A1D-41E5-A7C3-B1A6AE55198B}"/>
    <cellStyle name="20% - Accent4 25 16" xfId="16029" xr:uid="{592C93A0-72D4-4C66-8182-A44EBA3DE9CB}"/>
    <cellStyle name="20% - Accent4 25 16 2" xfId="16030" xr:uid="{00C9E786-5DCA-4603-917C-F362520EC183}"/>
    <cellStyle name="20% - Accent4 25 16 2 2" xfId="16031" xr:uid="{FFCD3D1A-F19F-4052-B86C-720DC49B8165}"/>
    <cellStyle name="20% - Accent4 25 16 3" xfId="16032" xr:uid="{8AD5BB09-2A44-418B-BC76-CCE94E89386C}"/>
    <cellStyle name="20% - Accent4 25 17" xfId="16033" xr:uid="{541424BD-82EB-44CC-B405-F3EF06F461F6}"/>
    <cellStyle name="20% - Accent4 25 17 2" xfId="16034" xr:uid="{199FD20E-1CC2-4DB2-9BB8-7E348E93F79A}"/>
    <cellStyle name="20% - Accent4 25 18" xfId="16035" xr:uid="{8C5677FF-6E3F-4220-BA92-E23510EE4145}"/>
    <cellStyle name="20% - Accent4 25 18 2" xfId="16036" xr:uid="{4EDE0A6B-E8B6-458D-BF74-C2C32E6F4CDE}"/>
    <cellStyle name="20% - Accent4 25 19" xfId="16037" xr:uid="{7B94BA2F-6EB6-4839-8530-C3EA23A8E7C5}"/>
    <cellStyle name="20% - Accent4 25 2" xfId="16038" xr:uid="{12469249-6A73-492D-AEE8-3DA4DDE17244}"/>
    <cellStyle name="20% - Accent4 25 2 2" xfId="16039" xr:uid="{EA481C0F-1132-47DB-AC7C-94C40F1AF79F}"/>
    <cellStyle name="20% - Accent4 25 2 2 2" xfId="16040" xr:uid="{9BB31259-60A6-4423-9062-14DA24683E53}"/>
    <cellStyle name="20% - Accent4 25 2 2 2 2" xfId="16041" xr:uid="{F721E841-00A3-4C17-928E-B0C05C9E1C3F}"/>
    <cellStyle name="20% - Accent4 25 2 2 3" xfId="16042" xr:uid="{84642A5A-F432-4941-9373-CA51D0FF14F4}"/>
    <cellStyle name="20% - Accent4 25 2 3" xfId="16043" xr:uid="{4F74968F-AB6B-4A57-95D3-6744484E51D8}"/>
    <cellStyle name="20% - Accent4 25 2 3 2" xfId="16044" xr:uid="{55B290C6-BE26-40E9-AEC6-0AC4439122A3}"/>
    <cellStyle name="20% - Accent4 25 2 4" xfId="16045" xr:uid="{105FB3B4-58CF-44BC-B3F8-066CA5BD6A1A}"/>
    <cellStyle name="20% - Accent4 25 2 4 2" xfId="16046" xr:uid="{01A96FE3-B14C-4940-83B9-D9003E6F68F6}"/>
    <cellStyle name="20% - Accent4 25 2 5" xfId="16047" xr:uid="{D930B04E-2CB6-46FF-9396-4D3F9E56725D}"/>
    <cellStyle name="20% - Accent4 25 20" xfId="16048" xr:uid="{F6A0E334-E10C-4887-9E21-D16CC1F74A09}"/>
    <cellStyle name="20% - Accent4 25 21" xfId="16049" xr:uid="{9CE66867-6425-48EB-8BE5-E5BB6BCB0B2A}"/>
    <cellStyle name="20% - Accent4 25 22" xfId="16050" xr:uid="{67D48ABA-7DF9-4F39-B2E3-70449F237633}"/>
    <cellStyle name="20% - Accent4 25 23" xfId="16051" xr:uid="{699106D5-E193-496A-9667-5C512725AD7C}"/>
    <cellStyle name="20% - Accent4 25 24" xfId="16052" xr:uid="{8F24DE57-47A1-4048-AAA5-E60ABD9E8425}"/>
    <cellStyle name="20% - Accent4 25 25" xfId="16053" xr:uid="{8F5F3230-070E-4FF4-B326-DA5C3B183612}"/>
    <cellStyle name="20% - Accent4 25 26" xfId="16054" xr:uid="{38DA13CC-E54F-4AE7-943B-4EEBDC27AD1C}"/>
    <cellStyle name="20% - Accent4 25 27" xfId="16055" xr:uid="{0D8AEA3F-0ABE-4DEB-A9D3-BB9A97D5D8B2}"/>
    <cellStyle name="20% - Accent4 25 28" xfId="16056" xr:uid="{46A0991B-7FE0-4E3E-8B6B-5D3C6D21F3D1}"/>
    <cellStyle name="20% - Accent4 25 29" xfId="16057" xr:uid="{2EC79D3E-1443-455C-BC1B-836F82FE4A58}"/>
    <cellStyle name="20% - Accent4 25 3" xfId="16058" xr:uid="{5C6ADE3D-9455-4072-A5E4-8662B0D5C1E0}"/>
    <cellStyle name="20% - Accent4 25 3 2" xfId="16059" xr:uid="{FB21D8B7-2CA5-4219-B356-198FABDD2A07}"/>
    <cellStyle name="20% - Accent4 25 3 2 2" xfId="16060" xr:uid="{C5C5E4E6-9BC5-4497-B026-AF296975DF5C}"/>
    <cellStyle name="20% - Accent4 25 3 2 2 2" xfId="16061" xr:uid="{A6FF62BF-D76B-4580-BDA2-BAB450EA1052}"/>
    <cellStyle name="20% - Accent4 25 3 2 3" xfId="16062" xr:uid="{0268ECD6-C02F-4CC6-BC62-93DC634FB76F}"/>
    <cellStyle name="20% - Accent4 25 3 3" xfId="16063" xr:uid="{2C086B1B-751F-46DE-9415-69CD771842A1}"/>
    <cellStyle name="20% - Accent4 25 3 3 2" xfId="16064" xr:uid="{94C57940-9F0D-495E-87CF-D642A2E4C5E9}"/>
    <cellStyle name="20% - Accent4 25 3 4" xfId="16065" xr:uid="{21F21B57-1092-4D79-99A2-83DF6FE57910}"/>
    <cellStyle name="20% - Accent4 25 3 4 2" xfId="16066" xr:uid="{FA18FBE4-27A5-4AAE-A3D8-93D6F978B517}"/>
    <cellStyle name="20% - Accent4 25 3 5" xfId="16067" xr:uid="{454C8288-F29D-4F09-A8FD-D289E5C4405B}"/>
    <cellStyle name="20% - Accent4 25 4" xfId="16068" xr:uid="{A298BB94-F235-4A52-B0D6-FD7AD18F583E}"/>
    <cellStyle name="20% - Accent4 25 4 2" xfId="16069" xr:uid="{4AC48D4D-27CB-47D3-944C-B9F1E3CE7802}"/>
    <cellStyle name="20% - Accent4 25 4 2 2" xfId="16070" xr:uid="{CD7B36AA-8B08-4CE2-ABBA-91814F5B31AE}"/>
    <cellStyle name="20% - Accent4 25 4 2 2 2" xfId="16071" xr:uid="{A32771E3-C2BE-4377-B261-7473CB8357A5}"/>
    <cellStyle name="20% - Accent4 25 4 2 3" xfId="16072" xr:uid="{CB378715-4F37-4D9B-B407-F0A8835720CF}"/>
    <cellStyle name="20% - Accent4 25 4 3" xfId="16073" xr:uid="{70DBD0F0-CF84-4E48-BDE9-3F81274D57FA}"/>
    <cellStyle name="20% - Accent4 25 4 3 2" xfId="16074" xr:uid="{2ABC6D3A-0C1A-451D-B1BD-79EFE990EC78}"/>
    <cellStyle name="20% - Accent4 25 4 4" xfId="16075" xr:uid="{887254A0-0C7A-4404-A966-15FDB0D71330}"/>
    <cellStyle name="20% - Accent4 25 4 4 2" xfId="16076" xr:uid="{8C1BDA79-FE07-4268-9737-9993D8031E79}"/>
    <cellStyle name="20% - Accent4 25 4 5" xfId="16077" xr:uid="{4E596CB9-A230-43AE-BCB7-4D2AFF4A4FDF}"/>
    <cellStyle name="20% - Accent4 25 5" xfId="16078" xr:uid="{195373F2-29D8-42F7-9A78-CA38C1227451}"/>
    <cellStyle name="20% - Accent4 25 5 2" xfId="16079" xr:uid="{89993DC3-0E45-45F3-B6FD-BEE5E338EF9E}"/>
    <cellStyle name="20% - Accent4 25 5 2 2" xfId="16080" xr:uid="{1DED420C-AB92-45D8-A92E-BD46F9EDF66D}"/>
    <cellStyle name="20% - Accent4 25 5 2 2 2" xfId="16081" xr:uid="{94717F33-728D-4259-9DF6-DC20E233D897}"/>
    <cellStyle name="20% - Accent4 25 5 2 3" xfId="16082" xr:uid="{3F9D2604-28D1-47AA-A845-24EEA4CB635A}"/>
    <cellStyle name="20% - Accent4 25 5 3" xfId="16083" xr:uid="{33179E18-FA3C-494D-B03A-EBF17851A8D1}"/>
    <cellStyle name="20% - Accent4 25 5 3 2" xfId="16084" xr:uid="{E8366D63-CE28-4CDF-ADD3-E4BDE9D38DD0}"/>
    <cellStyle name="20% - Accent4 25 5 4" xfId="16085" xr:uid="{AC520F78-8766-4D7B-90FF-FCA2F3F2C1FA}"/>
    <cellStyle name="20% - Accent4 25 5 4 2" xfId="16086" xr:uid="{8F68E4F1-1ADF-450F-B8D6-22728754FE3A}"/>
    <cellStyle name="20% - Accent4 25 5 5" xfId="16087" xr:uid="{18E39654-6B70-4286-9AB1-F01D5CCA43F5}"/>
    <cellStyle name="20% - Accent4 25 6" xfId="16088" xr:uid="{F8E6CB9A-10E4-4030-89BD-033ABE48F9CD}"/>
    <cellStyle name="20% - Accent4 25 6 2" xfId="16089" xr:uid="{C671A716-2029-4829-B555-BD623AF88BE1}"/>
    <cellStyle name="20% - Accent4 25 6 2 2" xfId="16090" xr:uid="{49248500-B3E7-4032-9D90-A7AAE73D1779}"/>
    <cellStyle name="20% - Accent4 25 6 2 2 2" xfId="16091" xr:uid="{AC65AA34-F6DE-4737-9A14-9A5CA50C0B66}"/>
    <cellStyle name="20% - Accent4 25 6 2 3" xfId="16092" xr:uid="{DDF205B4-3640-4AA9-BA9E-3B257BB1E837}"/>
    <cellStyle name="20% - Accent4 25 6 3" xfId="16093" xr:uid="{34D376F4-5172-4176-895E-5F51ECF58D4C}"/>
    <cellStyle name="20% - Accent4 25 6 3 2" xfId="16094" xr:uid="{4A1BED50-9CF8-42B7-8453-22B5AA5426DE}"/>
    <cellStyle name="20% - Accent4 25 6 4" xfId="16095" xr:uid="{9608F81C-C67B-43C4-B0BA-0856892DA046}"/>
    <cellStyle name="20% - Accent4 25 6 4 2" xfId="16096" xr:uid="{130A3564-6FC1-4DD9-BBF8-89E17DCBCB6E}"/>
    <cellStyle name="20% - Accent4 25 6 5" xfId="16097" xr:uid="{9F175AAD-0D2C-4C7E-8D0F-EC4CC1FF5740}"/>
    <cellStyle name="20% - Accent4 25 7" xfId="16098" xr:uid="{B321C44A-53CD-4E7C-A14E-0003B1381E3A}"/>
    <cellStyle name="20% - Accent4 25 7 2" xfId="16099" xr:uid="{A0DC4551-14A6-4B54-AD4B-EE0C928DAD0B}"/>
    <cellStyle name="20% - Accent4 25 7 2 2" xfId="16100" xr:uid="{726E7264-F6E3-44B0-A520-2A2B3033E02F}"/>
    <cellStyle name="20% - Accent4 25 7 2 2 2" xfId="16101" xr:uid="{D8B69912-E909-4F60-90E8-F3EEB28039C8}"/>
    <cellStyle name="20% - Accent4 25 7 2 3" xfId="16102" xr:uid="{FFA94376-3AAD-46B6-8E36-031D5A69B2E7}"/>
    <cellStyle name="20% - Accent4 25 7 3" xfId="16103" xr:uid="{74FDF3F8-AC69-4C47-8B6C-300EA35952F5}"/>
    <cellStyle name="20% - Accent4 25 7 3 2" xfId="16104" xr:uid="{AC337CA5-3836-463F-B5C7-5B88EDB8449E}"/>
    <cellStyle name="20% - Accent4 25 7 4" xfId="16105" xr:uid="{A35BCAB8-FAB2-4370-B934-FF7E72DB9B35}"/>
    <cellStyle name="20% - Accent4 25 7 4 2" xfId="16106" xr:uid="{B7E41D61-420D-4355-ABBE-E195FEBE1DC1}"/>
    <cellStyle name="20% - Accent4 25 7 5" xfId="16107" xr:uid="{A4B143A5-543F-4837-BC02-D44EEAE059A8}"/>
    <cellStyle name="20% - Accent4 25 8" xfId="16108" xr:uid="{A9EAADD6-A785-4260-92C8-02CFC2790C73}"/>
    <cellStyle name="20% - Accent4 25 8 2" xfId="16109" xr:uid="{4D9ACC1F-A517-4A0F-B84D-62D90F597B40}"/>
    <cellStyle name="20% - Accent4 25 8 2 2" xfId="16110" xr:uid="{D7AC7D97-24DA-4359-A1D7-AC5F2BACA841}"/>
    <cellStyle name="20% - Accent4 25 8 2 2 2" xfId="16111" xr:uid="{733B893D-7C01-407F-843C-35E5D5DDE15A}"/>
    <cellStyle name="20% - Accent4 25 8 2 3" xfId="16112" xr:uid="{510F673B-400F-4341-A8C5-665B0D933170}"/>
    <cellStyle name="20% - Accent4 25 8 3" xfId="16113" xr:uid="{7719426B-2285-469D-B211-9720D62EEDD7}"/>
    <cellStyle name="20% - Accent4 25 8 3 2" xfId="16114" xr:uid="{C82FFB3B-52B6-4DB2-9B2A-AF44C8EF4FE3}"/>
    <cellStyle name="20% - Accent4 25 8 4" xfId="16115" xr:uid="{1A50BD81-3FCC-48F1-9421-8116BE7DFC7B}"/>
    <cellStyle name="20% - Accent4 25 8 4 2" xfId="16116" xr:uid="{9734182B-0480-4461-BE16-F6D36D731B50}"/>
    <cellStyle name="20% - Accent4 25 8 5" xfId="16117" xr:uid="{EA2E58CD-5B1C-4C7B-9835-B536207F96F3}"/>
    <cellStyle name="20% - Accent4 25 9" xfId="16118" xr:uid="{EEBDED17-FCFC-4759-8A70-C2A9A96375A2}"/>
    <cellStyle name="20% - Accent4 25 9 2" xfId="16119" xr:uid="{0A3C5BAA-7971-4D52-8C16-323F3693C7D5}"/>
    <cellStyle name="20% - Accent4 25 9 2 2" xfId="16120" xr:uid="{86170227-C233-4CC5-9298-44ACA50A2380}"/>
    <cellStyle name="20% - Accent4 25 9 2 2 2" xfId="16121" xr:uid="{B1F8DCB6-2A81-47BF-B7B9-9CAD6108490E}"/>
    <cellStyle name="20% - Accent4 25 9 2 3" xfId="16122" xr:uid="{D76169E7-529F-4013-AFBA-75529173AA80}"/>
    <cellStyle name="20% - Accent4 25 9 3" xfId="16123" xr:uid="{FDDBEDC0-1442-49E3-8527-C0A6BF0AB121}"/>
    <cellStyle name="20% - Accent4 25 9 3 2" xfId="16124" xr:uid="{F5F203DA-E148-4B1D-AB35-2BBA12F5621D}"/>
    <cellStyle name="20% - Accent4 25 9 4" xfId="16125" xr:uid="{E7ED2AB9-F8A6-4E6E-B0B4-D09E75847340}"/>
    <cellStyle name="20% - Accent4 25 9 4 2" xfId="16126" xr:uid="{45E54D97-D2D5-4B5D-A6A1-5F81DA8E4931}"/>
    <cellStyle name="20% - Accent4 25 9 5" xfId="16127" xr:uid="{DF978D2E-29C8-4030-96BC-71DBCBB6ED40}"/>
    <cellStyle name="20% - Accent4 26" xfId="16128" xr:uid="{68C3C687-263C-4C05-917A-EB2EF370FA47}"/>
    <cellStyle name="20% - Accent4 27" xfId="16129" xr:uid="{6BBA5E2D-C732-41B2-861B-547E9021F498}"/>
    <cellStyle name="20% - Accent4 28" xfId="16130" xr:uid="{867C2681-1347-47AA-8C22-F8147E98228D}"/>
    <cellStyle name="20% - Accent4 3" xfId="278" xr:uid="{7A77A6E9-BD23-43BD-A433-173B6042335C}"/>
    <cellStyle name="20% - Accent4 3 10" xfId="16131" xr:uid="{30CC2052-B0DB-4C7C-8B8A-9D502EFA1937}"/>
    <cellStyle name="20% - Accent4 3 10 2" xfId="16132" xr:uid="{EE28D3FB-B45C-47D4-B05A-6D860A0ACC05}"/>
    <cellStyle name="20% - Accent4 3 10 2 2" xfId="16133" xr:uid="{8DD34997-9728-4E60-991A-B8A40677F515}"/>
    <cellStyle name="20% - Accent4 3 10 2 2 2" xfId="16134" xr:uid="{83B25BCD-C5A2-4A50-95F9-576303E0A47A}"/>
    <cellStyle name="20% - Accent4 3 10 2 3" xfId="16135" xr:uid="{60595F08-9BDA-48BE-8167-7DE4C29DFE41}"/>
    <cellStyle name="20% - Accent4 3 10 3" xfId="16136" xr:uid="{CB316FBB-8ADB-48C6-B3D3-08F3B12F3760}"/>
    <cellStyle name="20% - Accent4 3 10 3 2" xfId="16137" xr:uid="{C71CF856-BFC0-4F6A-BF52-D1C1DA4DBD01}"/>
    <cellStyle name="20% - Accent4 3 10 4" xfId="16138" xr:uid="{C8814DAC-B14C-4F6A-8AD6-24890EB5A208}"/>
    <cellStyle name="20% - Accent4 3 10 4 2" xfId="16139" xr:uid="{F179C761-95F5-4539-92B9-39633CB9CF6A}"/>
    <cellStyle name="20% - Accent4 3 10 5" xfId="16140" xr:uid="{2861317C-AED2-4325-91E8-89A487F3CB0A}"/>
    <cellStyle name="20% - Accent4 3 11" xfId="16141" xr:uid="{0F7CD0B3-8C38-4301-80F6-0C100A4E5417}"/>
    <cellStyle name="20% - Accent4 3 11 2" xfId="16142" xr:uid="{E5AC711E-CCD0-4AA7-8E43-54871734C414}"/>
    <cellStyle name="20% - Accent4 3 11 2 2" xfId="16143" xr:uid="{4D5792B2-E7EB-4905-8986-61233AB64F1C}"/>
    <cellStyle name="20% - Accent4 3 11 2 2 2" xfId="16144" xr:uid="{70EE1D9E-B969-4977-8787-4D4D5F2DD922}"/>
    <cellStyle name="20% - Accent4 3 11 2 3" xfId="16145" xr:uid="{346CF003-BE6B-425A-90F6-725CB1EACCAC}"/>
    <cellStyle name="20% - Accent4 3 11 3" xfId="16146" xr:uid="{13554B5D-A0EF-4D0E-9365-76B683CC3536}"/>
    <cellStyle name="20% - Accent4 3 11 3 2" xfId="16147" xr:uid="{F45583F9-379F-46C0-9C8F-F598B2E1DA14}"/>
    <cellStyle name="20% - Accent4 3 11 4" xfId="16148" xr:uid="{06FC79C2-938C-4B1D-9F4E-E566600D0A9E}"/>
    <cellStyle name="20% - Accent4 3 11 4 2" xfId="16149" xr:uid="{2D3E4F83-DC99-4438-8C3A-200684C81381}"/>
    <cellStyle name="20% - Accent4 3 11 5" xfId="16150" xr:uid="{FE79512B-5F02-41EC-A07F-9A4F23112A5F}"/>
    <cellStyle name="20% - Accent4 3 12" xfId="16151" xr:uid="{A01D2DCC-0726-44A6-BA87-56562F1FE808}"/>
    <cellStyle name="20% - Accent4 3 12 2" xfId="16152" xr:uid="{F07D81DD-C83C-48D2-A229-03387E7C66A7}"/>
    <cellStyle name="20% - Accent4 3 12 2 2" xfId="16153" xr:uid="{04963B09-72BF-4D42-86B1-DC3613610D04}"/>
    <cellStyle name="20% - Accent4 3 12 2 2 2" xfId="16154" xr:uid="{05767E50-E731-4016-AFE6-F262D29DAE9A}"/>
    <cellStyle name="20% - Accent4 3 12 2 3" xfId="16155" xr:uid="{1316E7DC-8719-4476-AB3F-CC0AD7F321E3}"/>
    <cellStyle name="20% - Accent4 3 12 3" xfId="16156" xr:uid="{952B861B-93B0-403B-868B-C1E9CA83C18D}"/>
    <cellStyle name="20% - Accent4 3 12 3 2" xfId="16157" xr:uid="{76176679-9122-4D1A-AF40-860E702B70CF}"/>
    <cellStyle name="20% - Accent4 3 12 4" xfId="16158" xr:uid="{4B0E0669-F35E-4572-BC15-1FEE0961AB43}"/>
    <cellStyle name="20% - Accent4 3 12 4 2" xfId="16159" xr:uid="{3EE74E5D-5C6D-412C-B4DA-501A89F59240}"/>
    <cellStyle name="20% - Accent4 3 12 5" xfId="16160" xr:uid="{F00B2D46-F969-4A7E-B63A-BF50ACAD850F}"/>
    <cellStyle name="20% - Accent4 3 13" xfId="16161" xr:uid="{81553005-AA28-45C0-A8A0-246C6116ABCA}"/>
    <cellStyle name="20% - Accent4 3 13 2" xfId="16162" xr:uid="{2B8AFF61-FB51-4398-9A36-13233D496110}"/>
    <cellStyle name="20% - Accent4 3 13 2 2" xfId="16163" xr:uid="{5F6E2E73-7E1C-4893-95BC-B56528DA9F1D}"/>
    <cellStyle name="20% - Accent4 3 13 2 2 2" xfId="16164" xr:uid="{930E4026-0C84-4755-B2D8-B3CB9091432A}"/>
    <cellStyle name="20% - Accent4 3 13 2 3" xfId="16165" xr:uid="{538DE1AB-492B-4A38-8197-4CD684794382}"/>
    <cellStyle name="20% - Accent4 3 13 3" xfId="16166" xr:uid="{1F942356-56EB-4534-91FC-C488C717F7BA}"/>
    <cellStyle name="20% - Accent4 3 13 3 2" xfId="16167" xr:uid="{D5A98DDF-F126-45FF-B6A5-277CAC516018}"/>
    <cellStyle name="20% - Accent4 3 13 4" xfId="16168" xr:uid="{33EA58D8-C1F3-4F0F-B124-C67339DF54A7}"/>
    <cellStyle name="20% - Accent4 3 13 4 2" xfId="16169" xr:uid="{8CF3068D-3458-44A0-9BA6-A98A30854269}"/>
    <cellStyle name="20% - Accent4 3 13 5" xfId="16170" xr:uid="{E84D0D86-639C-4E3A-B5B1-E681C18C4915}"/>
    <cellStyle name="20% - Accent4 3 14" xfId="16171" xr:uid="{54E24C25-7FCA-4B0C-9815-7A3CA3DFDAAC}"/>
    <cellStyle name="20% - Accent4 3 14 2" xfId="16172" xr:uid="{4982B3A2-9799-49ED-AA61-39910929183C}"/>
    <cellStyle name="20% - Accent4 3 14 2 2" xfId="16173" xr:uid="{E1E612E7-428C-4491-945C-DFD684E8FFE4}"/>
    <cellStyle name="20% - Accent4 3 14 2 2 2" xfId="16174" xr:uid="{E2B37F36-1524-4B54-81AF-E96A8BB58C25}"/>
    <cellStyle name="20% - Accent4 3 14 2 3" xfId="16175" xr:uid="{2E2B8DAF-7415-4A2B-A6CD-C15511F54EC4}"/>
    <cellStyle name="20% - Accent4 3 14 3" xfId="16176" xr:uid="{D9AD4F5D-1088-438A-A467-DFAD8B10724D}"/>
    <cellStyle name="20% - Accent4 3 14 3 2" xfId="16177" xr:uid="{BB3ECFA6-A981-4910-BB46-3817514FEECD}"/>
    <cellStyle name="20% - Accent4 3 14 4" xfId="16178" xr:uid="{7EFBFDA3-650F-4A67-BA91-48015B17CC83}"/>
    <cellStyle name="20% - Accent4 3 14 4 2" xfId="16179" xr:uid="{BFF8C058-8C62-4B0B-9FAA-96C4A69D07DD}"/>
    <cellStyle name="20% - Accent4 3 14 5" xfId="16180" xr:uid="{437B7F60-9125-4E71-AECF-CC9CC456D2FB}"/>
    <cellStyle name="20% - Accent4 3 15" xfId="16181" xr:uid="{2E3D4691-F9E2-4191-962F-E7D8A9C9F07C}"/>
    <cellStyle name="20% - Accent4 3 15 2" xfId="16182" xr:uid="{F3EBB504-00F7-4803-A22A-B3681514C428}"/>
    <cellStyle name="20% - Accent4 3 15 2 2" xfId="16183" xr:uid="{09F9CC69-6F09-4E0E-A106-57955E064BCA}"/>
    <cellStyle name="20% - Accent4 3 15 2 2 2" xfId="16184" xr:uid="{336A9001-B3AB-4349-890E-6C2EDD39F42D}"/>
    <cellStyle name="20% - Accent4 3 15 2 3" xfId="16185" xr:uid="{ABE45D67-B12B-4769-81C3-2CDFD62CE031}"/>
    <cellStyle name="20% - Accent4 3 15 3" xfId="16186" xr:uid="{546C28A1-690F-4FB5-95B7-076C5C79EB03}"/>
    <cellStyle name="20% - Accent4 3 15 3 2" xfId="16187" xr:uid="{30AF052C-4A6D-4082-BB49-718B23C002B7}"/>
    <cellStyle name="20% - Accent4 3 15 4" xfId="16188" xr:uid="{92B7DFE0-43A9-45A3-A3D1-874331166CE2}"/>
    <cellStyle name="20% - Accent4 3 15 4 2" xfId="16189" xr:uid="{CCAC1336-F4EF-4544-90B6-F44B2814D99A}"/>
    <cellStyle name="20% - Accent4 3 15 5" xfId="16190" xr:uid="{733A4AD3-F679-4C5A-813D-A69D6A6F5C51}"/>
    <cellStyle name="20% - Accent4 3 16" xfId="16191" xr:uid="{A840BBEF-F56F-435B-85E4-B0FC6D3F144D}"/>
    <cellStyle name="20% - Accent4 3 16 2" xfId="16192" xr:uid="{73B80305-D60D-4442-BD9C-83B2278CC91F}"/>
    <cellStyle name="20% - Accent4 3 16 2 2" xfId="16193" xr:uid="{1008FCBC-FB10-4C72-B09A-E9D4444987D1}"/>
    <cellStyle name="20% - Accent4 3 16 3" xfId="16194" xr:uid="{CAE27E1F-0821-459A-825C-9ECF69053184}"/>
    <cellStyle name="20% - Accent4 3 17" xfId="16195" xr:uid="{53AB46C7-C25E-4D93-8D95-9562A8B36DC3}"/>
    <cellStyle name="20% - Accent4 3 17 2" xfId="16196" xr:uid="{9BE2C2FA-A814-44DE-B420-F64C08D57922}"/>
    <cellStyle name="20% - Accent4 3 18" xfId="16197" xr:uid="{023C78DA-0136-4A46-86D8-E877F1588352}"/>
    <cellStyle name="20% - Accent4 3 18 2" xfId="16198" xr:uid="{7514C7BD-6E51-446E-AF62-B097E9D5777B}"/>
    <cellStyle name="20% - Accent4 3 19" xfId="16199" xr:uid="{14FB0586-7384-4D5A-B1AF-ACEA06B88C02}"/>
    <cellStyle name="20% - Accent4 3 2" xfId="279" xr:uid="{AC4F810C-DA7D-4C89-BE03-F84372606BC5}"/>
    <cellStyle name="20% - Accent4 3 2 2" xfId="280" xr:uid="{F1815FA2-437D-4B2A-8EC8-CA2B63748699}"/>
    <cellStyle name="20% - Accent4 3 2 2 2" xfId="16200" xr:uid="{9F13250B-A85E-414A-84C5-D84C63B703DA}"/>
    <cellStyle name="20% - Accent4 3 2 2 2 2" xfId="16201" xr:uid="{8206A28B-61B5-4D11-AC61-9A03A37AD2B2}"/>
    <cellStyle name="20% - Accent4 3 2 2 3" xfId="16202" xr:uid="{18E486E6-176E-41A9-9C6F-F93D762A0A08}"/>
    <cellStyle name="20% - Accent4 3 2 2 4" xfId="16203" xr:uid="{EA09CA88-4258-43BD-91A8-DB9CD3CC7DB1}"/>
    <cellStyle name="20% - Accent4 3 2 3" xfId="16204" xr:uid="{BCCA851B-96A2-464B-AC4B-A6C43A9FB70E}"/>
    <cellStyle name="20% - Accent4 3 2 3 2" xfId="16205" xr:uid="{7A2FCC82-822C-4A54-8923-787331C1D678}"/>
    <cellStyle name="20% - Accent4 3 2 4" xfId="16206" xr:uid="{719E0511-BA1B-439C-ACE6-18AD7599FF69}"/>
    <cellStyle name="20% - Accent4 3 2 4 2" xfId="16207" xr:uid="{A671DB49-5ABD-442F-B569-98AC6F010F61}"/>
    <cellStyle name="20% - Accent4 3 2 5" xfId="16208" xr:uid="{FFFE09C6-DACB-444D-B455-5C0D186C83F8}"/>
    <cellStyle name="20% - Accent4 3 20" xfId="16209" xr:uid="{396F8A4B-FE5D-480B-B730-B2CC5C64F361}"/>
    <cellStyle name="20% - Accent4 3 21" xfId="16210" xr:uid="{F7329395-16CD-4D80-9273-B952C12D9AE9}"/>
    <cellStyle name="20% - Accent4 3 22" xfId="16211" xr:uid="{1AF8870B-F11F-4DBB-8F8C-5FF1BC87A816}"/>
    <cellStyle name="20% - Accent4 3 23" xfId="16212" xr:uid="{EEA19656-4A96-4EDC-8947-CBE6A9E09F7A}"/>
    <cellStyle name="20% - Accent4 3 24" xfId="16213" xr:uid="{9D07331E-684E-434D-81AB-1D95F77A89F1}"/>
    <cellStyle name="20% - Accent4 3 25" xfId="16214" xr:uid="{1F1389CB-674C-4C9C-8EC3-7FFEDB4E9985}"/>
    <cellStyle name="20% - Accent4 3 26" xfId="16215" xr:uid="{9891E14B-4B8B-4BFD-985B-D674C4864928}"/>
    <cellStyle name="20% - Accent4 3 27" xfId="16216" xr:uid="{38540684-A7D9-41B7-9DB7-693BA725B30E}"/>
    <cellStyle name="20% - Accent4 3 28" xfId="16217" xr:uid="{95E6D714-E41E-4DB5-AAE5-FEE5E71D3871}"/>
    <cellStyle name="20% - Accent4 3 29" xfId="16218" xr:uid="{E5E94D36-4754-4A64-B955-56107EC3815F}"/>
    <cellStyle name="20% - Accent4 3 3" xfId="281" xr:uid="{BF1D3903-187A-43CE-9A2F-FD084634DA5A}"/>
    <cellStyle name="20% - Accent4 3 3 2" xfId="16219" xr:uid="{A714FDEB-5551-4AE2-987B-92F46CD01575}"/>
    <cellStyle name="20% - Accent4 3 3 2 2" xfId="16220" xr:uid="{8039BD67-24B5-4BE8-AAD4-B610EC4244F7}"/>
    <cellStyle name="20% - Accent4 3 3 2 2 2" xfId="16221" xr:uid="{EF925CF9-1A7C-4F22-9125-5A511B5C5621}"/>
    <cellStyle name="20% - Accent4 3 3 2 3" xfId="16222" xr:uid="{A985FA33-67AB-4EF8-95BC-3CCF63F96AA0}"/>
    <cellStyle name="20% - Accent4 3 3 3" xfId="16223" xr:uid="{A7E29831-0267-44AE-A8B3-EB2A24A20709}"/>
    <cellStyle name="20% - Accent4 3 3 3 2" xfId="16224" xr:uid="{CA06F3F1-9374-4801-81FA-723EF57EDF3C}"/>
    <cellStyle name="20% - Accent4 3 3 4" xfId="16225" xr:uid="{E2492D9C-E874-4BC0-AE16-B582D35CCB33}"/>
    <cellStyle name="20% - Accent4 3 3 4 2" xfId="16226" xr:uid="{F30D58FF-9C42-4BDE-9F7B-BA39F2084342}"/>
    <cellStyle name="20% - Accent4 3 3 5" xfId="16227" xr:uid="{671BECA1-8224-4A46-B8B8-012903DBEB0D}"/>
    <cellStyle name="20% - Accent4 3 3 6" xfId="16228" xr:uid="{FFD72A0F-CE80-45B5-BFC5-D44F0DB3A83C}"/>
    <cellStyle name="20% - Accent4 3 4" xfId="282" xr:uid="{03667006-2FCC-47D2-B232-ACF62A9A40BE}"/>
    <cellStyle name="20% - Accent4 3 4 2" xfId="16229" xr:uid="{F3056904-8532-4E42-ACAC-D1D5DB02C859}"/>
    <cellStyle name="20% - Accent4 3 4 2 2" xfId="16230" xr:uid="{F29F52CE-3367-4831-A4B5-DB4F83051711}"/>
    <cellStyle name="20% - Accent4 3 4 2 2 2" xfId="16231" xr:uid="{BE5C2E31-8161-4048-B3A8-D7681017897D}"/>
    <cellStyle name="20% - Accent4 3 4 2 3" xfId="16232" xr:uid="{32934CB8-8C14-46AC-92EE-60A8E575FC0C}"/>
    <cellStyle name="20% - Accent4 3 4 3" xfId="16233" xr:uid="{408949BC-9F01-47E2-BD54-F1730DEFF7C5}"/>
    <cellStyle name="20% - Accent4 3 4 3 2" xfId="16234" xr:uid="{A97EB142-F63E-4B8E-B8EF-E1FC5418E7F0}"/>
    <cellStyle name="20% - Accent4 3 4 4" xfId="16235" xr:uid="{16FCF4CA-C34A-4A89-B491-D45BB091B65E}"/>
    <cellStyle name="20% - Accent4 3 4 4 2" xfId="16236" xr:uid="{73AFB697-B439-4BF9-A78C-DE017CA6A315}"/>
    <cellStyle name="20% - Accent4 3 4 5" xfId="16237" xr:uid="{1B4FB76F-DC63-4400-B0E8-AA6051962AFD}"/>
    <cellStyle name="20% - Accent4 3 4 6" xfId="16238" xr:uid="{9EC3064A-ED07-4583-BB3B-F94696D8757C}"/>
    <cellStyle name="20% - Accent4 3 5" xfId="283" xr:uid="{58CE245B-643D-4AA6-8517-6D517EE02E91}"/>
    <cellStyle name="20% - Accent4 3 5 2" xfId="16239" xr:uid="{05967847-4D3E-4AE4-9384-204A2CBAE0BB}"/>
    <cellStyle name="20% - Accent4 3 5 2 2" xfId="16240" xr:uid="{8F9BA4A0-F66B-44C7-99CC-17F381DBCF6D}"/>
    <cellStyle name="20% - Accent4 3 5 2 2 2" xfId="16241" xr:uid="{F9C92697-0051-4A2E-8046-0784CA184B75}"/>
    <cellStyle name="20% - Accent4 3 5 2 3" xfId="16242" xr:uid="{6C7B6671-69B8-4143-89E7-FBC7AA1B1201}"/>
    <cellStyle name="20% - Accent4 3 5 3" xfId="16243" xr:uid="{3FE402E7-66DF-437D-9424-69042218EBBB}"/>
    <cellStyle name="20% - Accent4 3 5 3 2" xfId="16244" xr:uid="{833417E3-D866-4A23-A5DA-81B6F9554336}"/>
    <cellStyle name="20% - Accent4 3 5 4" xfId="16245" xr:uid="{2BE11F1C-7626-414F-8567-76348F0DDA0A}"/>
    <cellStyle name="20% - Accent4 3 5 4 2" xfId="16246" xr:uid="{2FCC7495-9E99-4CAD-ABC6-42F69F944E0A}"/>
    <cellStyle name="20% - Accent4 3 5 5" xfId="16247" xr:uid="{39BAFC93-AC1D-4455-A5D3-484448135DF8}"/>
    <cellStyle name="20% - Accent4 3 5 6" xfId="16248" xr:uid="{4E589413-C0A3-4C15-AA15-C9D3975D159C}"/>
    <cellStyle name="20% - Accent4 3 6" xfId="284" xr:uid="{75E05F8A-2D0F-4793-A5E0-9789A55C982E}"/>
    <cellStyle name="20% - Accent4 3 6 2" xfId="16249" xr:uid="{1E31CCF2-4367-4B22-81DC-D6BBFA79FD91}"/>
    <cellStyle name="20% - Accent4 3 6 2 2" xfId="16250" xr:uid="{68AC3858-1DB2-473A-B1BA-33A85EE65A0F}"/>
    <cellStyle name="20% - Accent4 3 6 2 2 2" xfId="16251" xr:uid="{CAAD7258-54DE-41EB-AE81-6B8CC317CA0C}"/>
    <cellStyle name="20% - Accent4 3 6 2 3" xfId="16252" xr:uid="{4CC969E9-51BC-4B57-90ED-5FCD86237567}"/>
    <cellStyle name="20% - Accent4 3 6 3" xfId="16253" xr:uid="{07DEAC6A-CB34-44A8-B944-7F9803002227}"/>
    <cellStyle name="20% - Accent4 3 6 3 2" xfId="16254" xr:uid="{994E3AB1-D566-4B66-854D-65BF1D663430}"/>
    <cellStyle name="20% - Accent4 3 6 4" xfId="16255" xr:uid="{CD752133-AD5B-482C-BA93-892E967BC8FD}"/>
    <cellStyle name="20% - Accent4 3 6 4 2" xfId="16256" xr:uid="{BB6A977E-3D9E-4FB4-AF6E-42A4C48F56FE}"/>
    <cellStyle name="20% - Accent4 3 6 5" xfId="16257" xr:uid="{90518BBF-A0CF-4F68-AA03-A2AE35200DD6}"/>
    <cellStyle name="20% - Accent4 3 6 6" xfId="16258" xr:uid="{E14390C0-A0B8-4E69-80D4-52B03F90B9AF}"/>
    <cellStyle name="20% - Accent4 3 7" xfId="285" xr:uid="{514DFEA2-5788-4EE7-88AA-2000AF4FEC97}"/>
    <cellStyle name="20% - Accent4 3 7 2" xfId="16259" xr:uid="{71EC7371-3719-4CB5-926D-3B5AA3295F9E}"/>
    <cellStyle name="20% - Accent4 3 7 2 2" xfId="16260" xr:uid="{A7EF67F1-3DD2-4B4F-AB20-301431702249}"/>
    <cellStyle name="20% - Accent4 3 7 2 2 2" xfId="16261" xr:uid="{164365B2-7873-44CA-9679-0A9E4C17FD01}"/>
    <cellStyle name="20% - Accent4 3 7 2 3" xfId="16262" xr:uid="{C5395ADD-5A32-4D42-B325-CD4E9E0B7802}"/>
    <cellStyle name="20% - Accent4 3 7 3" xfId="16263" xr:uid="{27F186B3-2F9C-4C71-94E3-5F3664B3C139}"/>
    <cellStyle name="20% - Accent4 3 7 3 2" xfId="16264" xr:uid="{6023A523-5413-4388-8FCD-DC9D99BD2DCC}"/>
    <cellStyle name="20% - Accent4 3 7 4" xfId="16265" xr:uid="{81AE6BE5-EB55-4C8C-B64A-DC2A9FAF2D5F}"/>
    <cellStyle name="20% - Accent4 3 7 4 2" xfId="16266" xr:uid="{FA61C41A-1A0E-4868-8AF0-58F8E7E9F9F2}"/>
    <cellStyle name="20% - Accent4 3 7 5" xfId="16267" xr:uid="{B4B606F0-6C72-4577-94C1-57BFBCBD43E1}"/>
    <cellStyle name="20% - Accent4 3 7 6" xfId="16268" xr:uid="{8FE8CB28-DCFA-4E66-80BE-74A836975AFF}"/>
    <cellStyle name="20% - Accent4 3 8" xfId="286" xr:uid="{36BEA47F-0834-47F5-A2DA-6B65620DFD4C}"/>
    <cellStyle name="20% - Accent4 3 8 2" xfId="16269" xr:uid="{87B958F1-2FB6-4202-840D-32AE91B46EC5}"/>
    <cellStyle name="20% - Accent4 3 8 2 2" xfId="16270" xr:uid="{81C98319-E608-46BB-94B3-F6658B6C0E6E}"/>
    <cellStyle name="20% - Accent4 3 8 2 2 2" xfId="16271" xr:uid="{1FC68818-1AD5-4865-9DF2-9340D167328A}"/>
    <cellStyle name="20% - Accent4 3 8 2 3" xfId="16272" xr:uid="{1BFCFAD3-3585-443C-9C6E-44921005A820}"/>
    <cellStyle name="20% - Accent4 3 8 3" xfId="16273" xr:uid="{A09E02F8-6E18-45AA-B60B-CD877BC67CF9}"/>
    <cellStyle name="20% - Accent4 3 8 3 2" xfId="16274" xr:uid="{729B2660-BDA3-4D1D-B8F5-5AEA203DFE44}"/>
    <cellStyle name="20% - Accent4 3 8 4" xfId="16275" xr:uid="{A961683F-F497-4F8E-9D6B-10C50642B0F7}"/>
    <cellStyle name="20% - Accent4 3 8 4 2" xfId="16276" xr:uid="{15C0EBB3-672A-47BB-AAF8-01D92E14B147}"/>
    <cellStyle name="20% - Accent4 3 8 5" xfId="16277" xr:uid="{E4E9AE61-65E4-4A7E-A2D1-96841B0FF4C1}"/>
    <cellStyle name="20% - Accent4 3 8 6" xfId="16278" xr:uid="{F3B672DD-1947-48F4-AEF7-99DC78D6BF99}"/>
    <cellStyle name="20% - Accent4 3 9" xfId="16279" xr:uid="{648B7D71-D33A-4D68-9EAC-4BC83EDA9760}"/>
    <cellStyle name="20% - Accent4 3 9 2" xfId="16280" xr:uid="{BED1FEBC-FD3D-4D86-ADBC-52F06440DB6A}"/>
    <cellStyle name="20% - Accent4 3 9 2 2" xfId="16281" xr:uid="{83249836-7D5E-4E8E-BA08-F5F39A962E9F}"/>
    <cellStyle name="20% - Accent4 3 9 2 2 2" xfId="16282" xr:uid="{42AF153F-3D73-4177-9ADE-82F37046B335}"/>
    <cellStyle name="20% - Accent4 3 9 2 3" xfId="16283" xr:uid="{71FCE161-C7E8-4B86-BDC7-4EE518F6A444}"/>
    <cellStyle name="20% - Accent4 3 9 3" xfId="16284" xr:uid="{456EB385-76A9-4F96-AAB1-68ADA971C30E}"/>
    <cellStyle name="20% - Accent4 3 9 3 2" xfId="16285" xr:uid="{A0226C08-7D21-45E2-B96D-BC9998487727}"/>
    <cellStyle name="20% - Accent4 3 9 4" xfId="16286" xr:uid="{F7D0B4DA-708E-481B-AC86-C1567CBDB1CD}"/>
    <cellStyle name="20% - Accent4 3 9 4 2" xfId="16287" xr:uid="{F4EB91BD-D16E-405F-AC67-8B63CDAFC36A}"/>
    <cellStyle name="20% - Accent4 3 9 5" xfId="16288" xr:uid="{95D762A4-8A4D-4A85-81FC-301BA731E86C}"/>
    <cellStyle name="20% - Accent4 4" xfId="287" xr:uid="{87188FCE-692D-4D84-A7D9-BB7BBD705996}"/>
    <cellStyle name="20% - Accent4 4 10" xfId="16289" xr:uid="{E872B978-4007-4BF5-A2E4-D9DA63ECF33D}"/>
    <cellStyle name="20% - Accent4 4 10 2" xfId="16290" xr:uid="{BBE20FA7-78A6-4E2E-8CD4-3BBA95C2B61A}"/>
    <cellStyle name="20% - Accent4 4 10 2 2" xfId="16291" xr:uid="{468F629A-0694-4E20-8AE1-7073E21D0C8D}"/>
    <cellStyle name="20% - Accent4 4 10 2 2 2" xfId="16292" xr:uid="{C95ACC97-35CE-4EB8-943E-1FA0D3730630}"/>
    <cellStyle name="20% - Accent4 4 10 2 3" xfId="16293" xr:uid="{FF8CF6CE-6109-4B97-97DC-84D80D5E8025}"/>
    <cellStyle name="20% - Accent4 4 10 3" xfId="16294" xr:uid="{65E182D6-D1EF-497E-9234-93B3F2449AAA}"/>
    <cellStyle name="20% - Accent4 4 10 3 2" xfId="16295" xr:uid="{4E089B6C-E509-49D0-93C4-6BCC6CAE5987}"/>
    <cellStyle name="20% - Accent4 4 10 4" xfId="16296" xr:uid="{7A376264-822D-4D25-9707-76F38421918E}"/>
    <cellStyle name="20% - Accent4 4 10 4 2" xfId="16297" xr:uid="{0DB66967-B405-4ABB-BD34-C4E37C0EF167}"/>
    <cellStyle name="20% - Accent4 4 10 5" xfId="16298" xr:uid="{7D53AB57-3EE8-438D-883A-94BF2BE192CA}"/>
    <cellStyle name="20% - Accent4 4 11" xfId="16299" xr:uid="{35D53C79-0F55-4D22-963C-D0EF0DFF922A}"/>
    <cellStyle name="20% - Accent4 4 11 2" xfId="16300" xr:uid="{FC9D1530-28AF-40D5-9A5C-42498C1988F7}"/>
    <cellStyle name="20% - Accent4 4 11 2 2" xfId="16301" xr:uid="{D0BBC9B8-C717-4B5A-87C1-167B4EEEA932}"/>
    <cellStyle name="20% - Accent4 4 11 2 2 2" xfId="16302" xr:uid="{E065D757-D1EB-48F6-A569-C8EEED53E1E2}"/>
    <cellStyle name="20% - Accent4 4 11 2 3" xfId="16303" xr:uid="{C72E85B0-90F6-459B-BE2A-19B29425F019}"/>
    <cellStyle name="20% - Accent4 4 11 3" xfId="16304" xr:uid="{BE24EC29-FDA0-4E5A-8C32-44633EE75C36}"/>
    <cellStyle name="20% - Accent4 4 11 3 2" xfId="16305" xr:uid="{3892A977-5B47-48CF-8A48-089F597BD5E2}"/>
    <cellStyle name="20% - Accent4 4 11 4" xfId="16306" xr:uid="{9B32DA55-3156-4434-89FC-0030DBCA5277}"/>
    <cellStyle name="20% - Accent4 4 11 4 2" xfId="16307" xr:uid="{D783DF4E-CF42-4F4A-860E-7677324D4784}"/>
    <cellStyle name="20% - Accent4 4 11 5" xfId="16308" xr:uid="{32D74E1D-6D83-4017-BF0F-AC75E094C8A2}"/>
    <cellStyle name="20% - Accent4 4 12" xfId="16309" xr:uid="{87792E5B-A626-4DD4-A819-916BB8F1D806}"/>
    <cellStyle name="20% - Accent4 4 12 2" xfId="16310" xr:uid="{E739521E-E8A1-4CEA-8E07-5CFE5D15C1B1}"/>
    <cellStyle name="20% - Accent4 4 12 2 2" xfId="16311" xr:uid="{29D65D59-73A4-4A90-8456-864D1C276811}"/>
    <cellStyle name="20% - Accent4 4 12 2 2 2" xfId="16312" xr:uid="{E4C2390E-05FB-4561-8F50-521124E47336}"/>
    <cellStyle name="20% - Accent4 4 12 2 3" xfId="16313" xr:uid="{A0E31701-354D-4789-8F7B-1936BB170794}"/>
    <cellStyle name="20% - Accent4 4 12 3" xfId="16314" xr:uid="{10C0601D-3487-43F0-85E1-D789A4A9922A}"/>
    <cellStyle name="20% - Accent4 4 12 3 2" xfId="16315" xr:uid="{69B8808B-D216-494E-9D55-38AAAD8D2E54}"/>
    <cellStyle name="20% - Accent4 4 12 4" xfId="16316" xr:uid="{283D9334-EE75-4EA3-A483-0739D9004FB2}"/>
    <cellStyle name="20% - Accent4 4 12 4 2" xfId="16317" xr:uid="{58263AFD-6EAF-4D75-B7DA-016CA7C0A49B}"/>
    <cellStyle name="20% - Accent4 4 12 5" xfId="16318" xr:uid="{76A3C604-48C8-4FAE-9412-DC01900E8971}"/>
    <cellStyle name="20% - Accent4 4 13" xfId="16319" xr:uid="{37F17662-3A0D-446E-84F1-45033CFD17A6}"/>
    <cellStyle name="20% - Accent4 4 13 2" xfId="16320" xr:uid="{DD9A3511-F5EE-46DF-B0D5-F1DD1E1F3DFE}"/>
    <cellStyle name="20% - Accent4 4 13 2 2" xfId="16321" xr:uid="{BEE580C8-A471-4C1A-8B10-6C299AAECCA2}"/>
    <cellStyle name="20% - Accent4 4 13 2 2 2" xfId="16322" xr:uid="{3903A31D-F48C-4187-B3F3-83C1AF1309C2}"/>
    <cellStyle name="20% - Accent4 4 13 2 3" xfId="16323" xr:uid="{20AD2B8A-C744-4D09-A9C2-602C6FBC37A4}"/>
    <cellStyle name="20% - Accent4 4 13 3" xfId="16324" xr:uid="{25C38066-2F30-4804-9D99-E08B632542CA}"/>
    <cellStyle name="20% - Accent4 4 13 3 2" xfId="16325" xr:uid="{DDE4C315-26E9-4D03-A0AA-4526EC1B4236}"/>
    <cellStyle name="20% - Accent4 4 13 4" xfId="16326" xr:uid="{A1351B3D-D0A7-4645-A99B-1CCD90AE3E26}"/>
    <cellStyle name="20% - Accent4 4 13 4 2" xfId="16327" xr:uid="{5D8E33CE-40F6-4F21-ABD8-B085E22F3D37}"/>
    <cellStyle name="20% - Accent4 4 13 5" xfId="16328" xr:uid="{57510840-4132-4E36-8A88-ED9E181E4798}"/>
    <cellStyle name="20% - Accent4 4 14" xfId="16329" xr:uid="{1925735F-882F-4940-9D02-3C6FCC086923}"/>
    <cellStyle name="20% - Accent4 4 14 2" xfId="16330" xr:uid="{A2D10A9D-64A7-4EDB-832D-130DE932B468}"/>
    <cellStyle name="20% - Accent4 4 14 2 2" xfId="16331" xr:uid="{A4E41E1C-EE65-4BD4-BA1D-564909CB6D34}"/>
    <cellStyle name="20% - Accent4 4 14 2 2 2" xfId="16332" xr:uid="{58EF2811-D609-4875-8CDE-D73288FCF257}"/>
    <cellStyle name="20% - Accent4 4 14 2 3" xfId="16333" xr:uid="{25F7E161-7379-4AA3-AEBC-AB30E45DB8AD}"/>
    <cellStyle name="20% - Accent4 4 14 3" xfId="16334" xr:uid="{C9A135AD-9D11-426F-B524-563A6783883A}"/>
    <cellStyle name="20% - Accent4 4 14 3 2" xfId="16335" xr:uid="{1397903F-43D5-4E03-83BE-6718507D1BE9}"/>
    <cellStyle name="20% - Accent4 4 14 4" xfId="16336" xr:uid="{7A40CD84-4BE1-4C04-8A2A-86F53095A0C7}"/>
    <cellStyle name="20% - Accent4 4 14 4 2" xfId="16337" xr:uid="{A6ADEF19-A317-4311-A0F1-DB4A6BAA62CB}"/>
    <cellStyle name="20% - Accent4 4 14 5" xfId="16338" xr:uid="{3084E89F-7146-4568-89C2-FC33A79FF33A}"/>
    <cellStyle name="20% - Accent4 4 15" xfId="16339" xr:uid="{5DF62BB0-23C7-4665-A72D-8C973A0E9E9E}"/>
    <cellStyle name="20% - Accent4 4 15 2" xfId="16340" xr:uid="{C8E61C97-DBAE-4FC8-ACC2-761B35AEC481}"/>
    <cellStyle name="20% - Accent4 4 15 2 2" xfId="16341" xr:uid="{2A2BB7EF-4BD1-45F8-BC00-0AA66073BB5C}"/>
    <cellStyle name="20% - Accent4 4 15 2 2 2" xfId="16342" xr:uid="{6F2A5B97-7481-4703-92D9-FF613500FE2D}"/>
    <cellStyle name="20% - Accent4 4 15 2 3" xfId="16343" xr:uid="{EB8CF8AA-A85C-49C2-A4F6-3358F78DE94E}"/>
    <cellStyle name="20% - Accent4 4 15 3" xfId="16344" xr:uid="{58A50911-9AB1-415B-86A4-9CE348B7ACEF}"/>
    <cellStyle name="20% - Accent4 4 15 3 2" xfId="16345" xr:uid="{3E211D50-1E6D-46C7-B6D3-27C3D0EDD4BC}"/>
    <cellStyle name="20% - Accent4 4 15 4" xfId="16346" xr:uid="{B6764819-E7E2-422D-90EB-0DC1F663E91C}"/>
    <cellStyle name="20% - Accent4 4 15 4 2" xfId="16347" xr:uid="{5BC4A8EA-1F30-4744-834C-AB20D4E080FE}"/>
    <cellStyle name="20% - Accent4 4 15 5" xfId="16348" xr:uid="{310A45F6-0F62-4092-A361-B5C41903C37B}"/>
    <cellStyle name="20% - Accent4 4 16" xfId="16349" xr:uid="{605DE149-2518-4185-8018-26C38A797C4A}"/>
    <cellStyle name="20% - Accent4 4 16 2" xfId="16350" xr:uid="{DE2D524B-0970-41B3-BE3A-2581594CF9C3}"/>
    <cellStyle name="20% - Accent4 4 16 2 2" xfId="16351" xr:uid="{FCBF5747-8A84-47DA-8C9F-3DE7E062DD19}"/>
    <cellStyle name="20% - Accent4 4 16 3" xfId="16352" xr:uid="{87C3EC51-C097-41CC-BAF6-2D65F85D8BF7}"/>
    <cellStyle name="20% - Accent4 4 17" xfId="16353" xr:uid="{78594AA9-1899-4F68-9B96-6FDA169D5D9B}"/>
    <cellStyle name="20% - Accent4 4 17 2" xfId="16354" xr:uid="{6B2D7A52-AB0F-415E-921C-17DC165F0C8F}"/>
    <cellStyle name="20% - Accent4 4 18" xfId="16355" xr:uid="{FDEA8CCE-0A74-40A7-A142-CE14B1DD501A}"/>
    <cellStyle name="20% - Accent4 4 18 2" xfId="16356" xr:uid="{CED921F5-5122-40DC-99E9-E4F84BE9A010}"/>
    <cellStyle name="20% - Accent4 4 19" xfId="16357" xr:uid="{55C63265-EAF6-4A6D-9AC0-D0B928DD5734}"/>
    <cellStyle name="20% - Accent4 4 2" xfId="288" xr:uid="{F970754F-0617-43BE-9C9C-49758C2E29F4}"/>
    <cellStyle name="20% - Accent4 4 2 2" xfId="289" xr:uid="{B3604FD1-B512-484A-B989-68B383C6BF4F}"/>
    <cellStyle name="20% - Accent4 4 2 2 2" xfId="16358" xr:uid="{C391F73E-AAFD-4A68-8A99-E47CF73A6ECE}"/>
    <cellStyle name="20% - Accent4 4 2 2 2 2" xfId="16359" xr:uid="{E3AFD833-0E92-4672-B803-344415E2DF01}"/>
    <cellStyle name="20% - Accent4 4 2 2 3" xfId="16360" xr:uid="{583FA146-9E07-495E-AB1A-58953C7CD5D1}"/>
    <cellStyle name="20% - Accent4 4 2 2 4" xfId="16361" xr:uid="{43BED066-FFD0-46C0-AC12-42C34E4661B2}"/>
    <cellStyle name="20% - Accent4 4 2 3" xfId="16362" xr:uid="{A92D45A2-491C-4112-B009-88A4315469C1}"/>
    <cellStyle name="20% - Accent4 4 2 3 2" xfId="16363" xr:uid="{C46E9DAE-A7DE-4ACB-AE0D-10BC7D464285}"/>
    <cellStyle name="20% - Accent4 4 2 4" xfId="16364" xr:uid="{A0E0625F-1C45-48F5-9F2B-A67CAFCB27E5}"/>
    <cellStyle name="20% - Accent4 4 2 4 2" xfId="16365" xr:uid="{48D15F1F-CED5-42AD-A6EE-88D4A39EAE1C}"/>
    <cellStyle name="20% - Accent4 4 2 5" xfId="16366" xr:uid="{DCB78FCB-16EF-44C6-9F50-832713C4CAE3}"/>
    <cellStyle name="20% - Accent4 4 20" xfId="16367" xr:uid="{40983133-7C72-47CB-A198-1B0C2CC73E9B}"/>
    <cellStyle name="20% - Accent4 4 21" xfId="16368" xr:uid="{AE74B986-9D50-4908-B77D-C6E85DB55EA4}"/>
    <cellStyle name="20% - Accent4 4 22" xfId="16369" xr:uid="{37A432AB-2722-4069-AD35-E07E3F22264E}"/>
    <cellStyle name="20% - Accent4 4 23" xfId="16370" xr:uid="{CC921F36-59C4-48A8-8A0A-D7E32BF5EE6B}"/>
    <cellStyle name="20% - Accent4 4 24" xfId="16371" xr:uid="{42ADF9BB-8DE7-4830-8F93-B455257E2569}"/>
    <cellStyle name="20% - Accent4 4 25" xfId="16372" xr:uid="{51F407A2-EC2A-42A0-9F67-825DE85EE2EA}"/>
    <cellStyle name="20% - Accent4 4 26" xfId="16373" xr:uid="{C8514F16-5A68-4B7A-986D-03417BB4E6D3}"/>
    <cellStyle name="20% - Accent4 4 27" xfId="16374" xr:uid="{F887CFEE-C432-43CF-8805-B4DD2C042191}"/>
    <cellStyle name="20% - Accent4 4 28" xfId="16375" xr:uid="{C775183F-B7E1-4B69-8CB4-6E5F331B48EF}"/>
    <cellStyle name="20% - Accent4 4 29" xfId="16376" xr:uid="{C5A36A04-C13D-465A-8A62-8A9C77F8F216}"/>
    <cellStyle name="20% - Accent4 4 3" xfId="290" xr:uid="{2E17A10A-A865-4508-B724-FB3365C636D1}"/>
    <cellStyle name="20% - Accent4 4 3 2" xfId="16377" xr:uid="{13C1F957-5DEF-48F9-8D10-E525E116DF62}"/>
    <cellStyle name="20% - Accent4 4 3 2 2" xfId="16378" xr:uid="{4E57CBED-2936-4E1A-BA5C-9F104427E238}"/>
    <cellStyle name="20% - Accent4 4 3 2 2 2" xfId="16379" xr:uid="{0C435049-0266-414C-A947-118319198C69}"/>
    <cellStyle name="20% - Accent4 4 3 2 3" xfId="16380" xr:uid="{B524E1EB-177E-46FC-AB7E-916C68E1BA13}"/>
    <cellStyle name="20% - Accent4 4 3 3" xfId="16381" xr:uid="{F25FAB41-325D-4D02-8AD9-9379538D40F9}"/>
    <cellStyle name="20% - Accent4 4 3 3 2" xfId="16382" xr:uid="{BEAC1D02-32B4-4A03-9334-D6A8EA4A1E24}"/>
    <cellStyle name="20% - Accent4 4 3 4" xfId="16383" xr:uid="{B240D6CF-447D-4F9A-97A6-F56DC04D9110}"/>
    <cellStyle name="20% - Accent4 4 3 4 2" xfId="16384" xr:uid="{FE21EA55-CCBA-4A58-B61F-8B5F889E8C95}"/>
    <cellStyle name="20% - Accent4 4 3 5" xfId="16385" xr:uid="{41F9C5B6-7DFC-4AFC-AF42-764634C32B46}"/>
    <cellStyle name="20% - Accent4 4 3 6" xfId="16386" xr:uid="{C3E9E52C-700C-4FA1-B0D5-937EC4A5287F}"/>
    <cellStyle name="20% - Accent4 4 4" xfId="291" xr:uid="{1761CB05-5A22-4CA0-AB26-FBA1D484F8D1}"/>
    <cellStyle name="20% - Accent4 4 4 2" xfId="16387" xr:uid="{642A0B08-D843-4398-A415-00209602C9F3}"/>
    <cellStyle name="20% - Accent4 4 4 2 2" xfId="16388" xr:uid="{ABDE4D7C-0F47-45E9-88E9-5788952E4C5F}"/>
    <cellStyle name="20% - Accent4 4 4 2 2 2" xfId="16389" xr:uid="{5D193E34-9E7E-4B08-A9C5-A6017F3F3789}"/>
    <cellStyle name="20% - Accent4 4 4 2 3" xfId="16390" xr:uid="{6D9C7A53-2A0C-48CC-B285-231D0408AA44}"/>
    <cellStyle name="20% - Accent4 4 4 3" xfId="16391" xr:uid="{F190A67A-254D-44C9-B065-B631465D650F}"/>
    <cellStyle name="20% - Accent4 4 4 3 2" xfId="16392" xr:uid="{97427A40-B4F6-4610-BB05-E75231065806}"/>
    <cellStyle name="20% - Accent4 4 4 4" xfId="16393" xr:uid="{A82F6044-94DD-48B3-8D54-4C8A8D7ADAD0}"/>
    <cellStyle name="20% - Accent4 4 4 4 2" xfId="16394" xr:uid="{4DA99C33-C53C-483F-8614-1285EEBE1027}"/>
    <cellStyle name="20% - Accent4 4 4 5" xfId="16395" xr:uid="{ECAAFC33-0BF5-4938-90F6-BEC67651A207}"/>
    <cellStyle name="20% - Accent4 4 4 6" xfId="16396" xr:uid="{3D323F6E-0AD6-4FAD-A356-6C5E644D265C}"/>
    <cellStyle name="20% - Accent4 4 5" xfId="292" xr:uid="{95632ED6-584A-4D67-853F-24F52DEFC70C}"/>
    <cellStyle name="20% - Accent4 4 5 2" xfId="16397" xr:uid="{DBA0D7A2-B0A3-4E7E-9159-CD97CE805EDF}"/>
    <cellStyle name="20% - Accent4 4 5 2 2" xfId="16398" xr:uid="{A2FA4274-8CF3-4A13-8555-5C869B710BEA}"/>
    <cellStyle name="20% - Accent4 4 5 2 2 2" xfId="16399" xr:uid="{EF4D49F3-83A4-40B6-9A45-D042FA272221}"/>
    <cellStyle name="20% - Accent4 4 5 2 3" xfId="16400" xr:uid="{476B0CD5-D3CE-4F6B-8126-4C3B2B3BACFA}"/>
    <cellStyle name="20% - Accent4 4 5 3" xfId="16401" xr:uid="{EEAA1C1A-B598-4C5E-87C5-292F6CB064FF}"/>
    <cellStyle name="20% - Accent4 4 5 3 2" xfId="16402" xr:uid="{ED06308C-95F6-4879-B752-1B69621C9769}"/>
    <cellStyle name="20% - Accent4 4 5 4" xfId="16403" xr:uid="{96A5BCFB-0D91-4609-8D45-0292E37ED6B5}"/>
    <cellStyle name="20% - Accent4 4 5 4 2" xfId="16404" xr:uid="{1DEB87F5-2886-48C7-A9A1-14CA9579CFFD}"/>
    <cellStyle name="20% - Accent4 4 5 5" xfId="16405" xr:uid="{0AE559C6-B8A0-489C-8133-78C33F56CFDE}"/>
    <cellStyle name="20% - Accent4 4 5 6" xfId="16406" xr:uid="{DACD47FA-D605-4A44-8DF0-96DC53A061CC}"/>
    <cellStyle name="20% - Accent4 4 6" xfId="293" xr:uid="{FF6D35E3-FFEA-44B8-9A5A-AA0559FE591C}"/>
    <cellStyle name="20% - Accent4 4 6 2" xfId="16407" xr:uid="{FAE7FD57-5038-44D5-AD1F-E100ABF5F918}"/>
    <cellStyle name="20% - Accent4 4 6 2 2" xfId="16408" xr:uid="{69615D94-A2D0-4885-A22B-E075A8F299DB}"/>
    <cellStyle name="20% - Accent4 4 6 2 2 2" xfId="16409" xr:uid="{358537CF-2F35-4D08-8A0E-38B3D3C53F21}"/>
    <cellStyle name="20% - Accent4 4 6 2 3" xfId="16410" xr:uid="{2EFE996B-D0AB-458D-9A85-3CFE695A8B52}"/>
    <cellStyle name="20% - Accent4 4 6 3" xfId="16411" xr:uid="{CEB4524A-73F3-4A96-AF3C-88561AEADA73}"/>
    <cellStyle name="20% - Accent4 4 6 3 2" xfId="16412" xr:uid="{77BD5ACA-2C3D-4E11-B40C-C35726697F39}"/>
    <cellStyle name="20% - Accent4 4 6 4" xfId="16413" xr:uid="{8FA1F33F-0375-4A88-8B5D-68A40A4B3B2F}"/>
    <cellStyle name="20% - Accent4 4 6 4 2" xfId="16414" xr:uid="{4018A5B0-3A83-4159-BCA7-28E48C175F85}"/>
    <cellStyle name="20% - Accent4 4 6 5" xfId="16415" xr:uid="{2CC8AFE9-11A8-4A64-A4ED-6537F01B95FA}"/>
    <cellStyle name="20% - Accent4 4 6 6" xfId="16416" xr:uid="{0214A515-D073-4201-A2EE-743C2A8489AB}"/>
    <cellStyle name="20% - Accent4 4 7" xfId="294" xr:uid="{950A54D7-21C1-4F02-B9D9-6C4F8E63D8BF}"/>
    <cellStyle name="20% - Accent4 4 7 2" xfId="16417" xr:uid="{6AACC069-6A74-453B-BEC1-D107DCA3061E}"/>
    <cellStyle name="20% - Accent4 4 7 2 2" xfId="16418" xr:uid="{F95F9BA6-91F4-48E4-AD32-C9DA25916354}"/>
    <cellStyle name="20% - Accent4 4 7 2 2 2" xfId="16419" xr:uid="{956103DE-B5B3-4896-BB65-E92D460961B8}"/>
    <cellStyle name="20% - Accent4 4 7 2 3" xfId="16420" xr:uid="{B06E43E3-8CDF-4D4D-98FF-7FC1507710D8}"/>
    <cellStyle name="20% - Accent4 4 7 3" xfId="16421" xr:uid="{704CF945-9687-4FD4-9E13-65938283EF13}"/>
    <cellStyle name="20% - Accent4 4 7 3 2" xfId="16422" xr:uid="{E812A5AE-DC4C-4E84-BE86-494E65067EED}"/>
    <cellStyle name="20% - Accent4 4 7 4" xfId="16423" xr:uid="{5501ADF4-8E72-4078-92EE-6A21AA5F9F7C}"/>
    <cellStyle name="20% - Accent4 4 7 4 2" xfId="16424" xr:uid="{409A60D6-7FA6-432D-A25E-8CC010C1F93E}"/>
    <cellStyle name="20% - Accent4 4 7 5" xfId="16425" xr:uid="{4AC9878C-EEC6-4223-861B-3334AD66EA4E}"/>
    <cellStyle name="20% - Accent4 4 7 6" xfId="16426" xr:uid="{70600BE1-A6AF-456C-A054-F4EBECDD806B}"/>
    <cellStyle name="20% - Accent4 4 8" xfId="295" xr:uid="{F3BAADDD-FB6F-4E20-B02C-B60E48093DFC}"/>
    <cellStyle name="20% - Accent4 4 8 2" xfId="16427" xr:uid="{1C980EFB-D89F-4612-8122-1715795FCBEF}"/>
    <cellStyle name="20% - Accent4 4 8 2 2" xfId="16428" xr:uid="{64B10C06-12F4-44D0-BEB4-A85E847998A2}"/>
    <cellStyle name="20% - Accent4 4 8 2 2 2" xfId="16429" xr:uid="{19376D3D-F5B8-4B11-B8F5-8256CC15B527}"/>
    <cellStyle name="20% - Accent4 4 8 2 3" xfId="16430" xr:uid="{BF296B3D-61F2-4167-A21E-E96C9947F2AC}"/>
    <cellStyle name="20% - Accent4 4 8 3" xfId="16431" xr:uid="{96AAEF45-F1AD-4284-8F0B-701877419E86}"/>
    <cellStyle name="20% - Accent4 4 8 3 2" xfId="16432" xr:uid="{E8E78F34-B81B-4C60-A42D-B1724BD65D07}"/>
    <cellStyle name="20% - Accent4 4 8 4" xfId="16433" xr:uid="{A287D19D-428C-4BC4-91F1-2C8B17A52B7B}"/>
    <cellStyle name="20% - Accent4 4 8 4 2" xfId="16434" xr:uid="{2300929E-881E-484D-83EF-73FC287CEE1E}"/>
    <cellStyle name="20% - Accent4 4 8 5" xfId="16435" xr:uid="{129E967E-1803-4940-BFF9-D4F72B3FC4AA}"/>
    <cellStyle name="20% - Accent4 4 8 6" xfId="16436" xr:uid="{7390F070-23A7-4D4C-9E46-418AF905951E}"/>
    <cellStyle name="20% - Accent4 4 9" xfId="16437" xr:uid="{CC2923DF-380B-4C94-AD42-F8FA1C705DD9}"/>
    <cellStyle name="20% - Accent4 4 9 2" xfId="16438" xr:uid="{C3A57258-60CA-412A-96EF-FE9C32196F47}"/>
    <cellStyle name="20% - Accent4 4 9 2 2" xfId="16439" xr:uid="{33BF0B32-97EC-44B8-A2A1-DC4DD23427C9}"/>
    <cellStyle name="20% - Accent4 4 9 2 2 2" xfId="16440" xr:uid="{93B1E25B-A6FB-4CDD-914C-2F784D5CBAC5}"/>
    <cellStyle name="20% - Accent4 4 9 2 3" xfId="16441" xr:uid="{31521700-5F29-41D9-942F-7841FD3C6E68}"/>
    <cellStyle name="20% - Accent4 4 9 3" xfId="16442" xr:uid="{85E5AE63-8F86-42C4-A2AF-F4296C437307}"/>
    <cellStyle name="20% - Accent4 4 9 3 2" xfId="16443" xr:uid="{E68ED049-E47A-4A44-B020-967CB3E0E17E}"/>
    <cellStyle name="20% - Accent4 4 9 4" xfId="16444" xr:uid="{BD5E9A83-9C7E-41A3-B4B1-878FC3FF7870}"/>
    <cellStyle name="20% - Accent4 4 9 4 2" xfId="16445" xr:uid="{23BD5B09-DC32-482A-B716-0B3924D26992}"/>
    <cellStyle name="20% - Accent4 4 9 5" xfId="16446" xr:uid="{BD8A8CA7-27B8-4DA5-8B13-C93F979BAAE0}"/>
    <cellStyle name="20% - Accent4 5" xfId="296" xr:uid="{0DB24787-5A9B-40D8-91F9-52E2E3B8F4DA}"/>
    <cellStyle name="20% - Accent4 5 10" xfId="16447" xr:uid="{84A2F2C4-7BB8-4086-B027-5174DC655FAD}"/>
    <cellStyle name="20% - Accent4 5 10 2" xfId="16448" xr:uid="{315329F8-2D0B-4FE5-B0E6-9D4705F66ECC}"/>
    <cellStyle name="20% - Accent4 5 10 2 2" xfId="16449" xr:uid="{68732ABA-EA2A-45B0-BB8C-C516FD53B4B8}"/>
    <cellStyle name="20% - Accent4 5 10 2 2 2" xfId="16450" xr:uid="{2597E0F8-1D9C-4895-B4C3-37636EC8982A}"/>
    <cellStyle name="20% - Accent4 5 10 2 3" xfId="16451" xr:uid="{FA4DF1F3-7786-426C-9876-1AC023503AA9}"/>
    <cellStyle name="20% - Accent4 5 10 3" xfId="16452" xr:uid="{6A1996B5-A987-482C-8737-68F10E9546B3}"/>
    <cellStyle name="20% - Accent4 5 10 3 2" xfId="16453" xr:uid="{0A0F1B28-61D2-4060-9FCB-D0430A219604}"/>
    <cellStyle name="20% - Accent4 5 10 4" xfId="16454" xr:uid="{A2DFA5AB-7E61-4577-8C32-8AF0432DCC64}"/>
    <cellStyle name="20% - Accent4 5 10 4 2" xfId="16455" xr:uid="{54753C2C-3F95-4AF0-8AA1-FC0AC2CE27DF}"/>
    <cellStyle name="20% - Accent4 5 10 5" xfId="16456" xr:uid="{05B37E57-6E8A-402F-A375-3689D94DD9D9}"/>
    <cellStyle name="20% - Accent4 5 11" xfId="16457" xr:uid="{01A1458E-A527-459B-A89B-EA518F7F2DCE}"/>
    <cellStyle name="20% - Accent4 5 11 2" xfId="16458" xr:uid="{8DAFB1F9-A730-4B13-A8D1-253824B1B9E7}"/>
    <cellStyle name="20% - Accent4 5 11 2 2" xfId="16459" xr:uid="{E399FE94-7373-4BCF-8E1F-0ADFA88BA2EB}"/>
    <cellStyle name="20% - Accent4 5 11 2 2 2" xfId="16460" xr:uid="{BA36891D-44CD-49F2-8908-9FADE0472224}"/>
    <cellStyle name="20% - Accent4 5 11 2 3" xfId="16461" xr:uid="{E5E60706-84A7-4B6F-91DC-78D914EAB246}"/>
    <cellStyle name="20% - Accent4 5 11 3" xfId="16462" xr:uid="{A3A65B27-884D-4837-8338-28F65342B005}"/>
    <cellStyle name="20% - Accent4 5 11 3 2" xfId="16463" xr:uid="{D71CEEA5-CFBA-490B-A65B-AAB110DEF276}"/>
    <cellStyle name="20% - Accent4 5 11 4" xfId="16464" xr:uid="{FFFCD0F5-95BB-4FAA-8414-9ED42D8A80B5}"/>
    <cellStyle name="20% - Accent4 5 11 4 2" xfId="16465" xr:uid="{F30080B7-4F18-4BEF-AF92-CAB694361D51}"/>
    <cellStyle name="20% - Accent4 5 11 5" xfId="16466" xr:uid="{E7DA6D46-5CC1-4E6E-B5C6-1356B62C594B}"/>
    <cellStyle name="20% - Accent4 5 12" xfId="16467" xr:uid="{71D2F3C0-BEF9-436A-BC09-4B8667848C21}"/>
    <cellStyle name="20% - Accent4 5 12 2" xfId="16468" xr:uid="{550BF41A-6657-4EAD-827C-44344462BCA3}"/>
    <cellStyle name="20% - Accent4 5 12 2 2" xfId="16469" xr:uid="{D7C319B6-BAEC-4FB5-A9E5-E84B34CCBFF0}"/>
    <cellStyle name="20% - Accent4 5 12 2 2 2" xfId="16470" xr:uid="{38243771-6BD7-4FD9-B9BA-2B5155F1B771}"/>
    <cellStyle name="20% - Accent4 5 12 2 3" xfId="16471" xr:uid="{A098EEA7-2892-4F5A-915F-EB649B8BD2AB}"/>
    <cellStyle name="20% - Accent4 5 12 3" xfId="16472" xr:uid="{C3A0EE1B-4A88-431B-AD1B-214B62AF6717}"/>
    <cellStyle name="20% - Accent4 5 12 3 2" xfId="16473" xr:uid="{D5BD3F57-8E8F-4DE8-95F4-4CB90E1F387D}"/>
    <cellStyle name="20% - Accent4 5 12 4" xfId="16474" xr:uid="{10DEADBA-7B79-409B-A213-968C6F5F1B6C}"/>
    <cellStyle name="20% - Accent4 5 12 4 2" xfId="16475" xr:uid="{C036556E-AD72-4AD4-961D-B0AAA04586DE}"/>
    <cellStyle name="20% - Accent4 5 12 5" xfId="16476" xr:uid="{437A20C3-87C7-4B6E-9030-9FF7874AA6EF}"/>
    <cellStyle name="20% - Accent4 5 13" xfId="16477" xr:uid="{EE2E22D6-F667-49EA-AB2C-D91B1A01384D}"/>
    <cellStyle name="20% - Accent4 5 13 2" xfId="16478" xr:uid="{0346F77B-981C-4EA4-B31D-0D0F85A9D78E}"/>
    <cellStyle name="20% - Accent4 5 13 2 2" xfId="16479" xr:uid="{443A3396-B3F1-46FE-B2F0-D5BCA61C9CD8}"/>
    <cellStyle name="20% - Accent4 5 13 2 2 2" xfId="16480" xr:uid="{7FBDA120-1359-40A4-B2CE-E316F4D28AFA}"/>
    <cellStyle name="20% - Accent4 5 13 2 3" xfId="16481" xr:uid="{028870D0-9DEE-4046-996D-ECB1CC3E5778}"/>
    <cellStyle name="20% - Accent4 5 13 3" xfId="16482" xr:uid="{710DE2F1-4991-492B-9306-BFA53DD78025}"/>
    <cellStyle name="20% - Accent4 5 13 3 2" xfId="16483" xr:uid="{C4253807-28BE-45E7-997E-18747F287AE2}"/>
    <cellStyle name="20% - Accent4 5 13 4" xfId="16484" xr:uid="{818A9A58-86D0-43EF-B923-75441180BD03}"/>
    <cellStyle name="20% - Accent4 5 13 4 2" xfId="16485" xr:uid="{AE26F8BB-AB8E-4121-9554-D44F4085D18D}"/>
    <cellStyle name="20% - Accent4 5 13 5" xfId="16486" xr:uid="{6A358561-877E-4A8A-BE27-CB846FAAD9BC}"/>
    <cellStyle name="20% - Accent4 5 14" xfId="16487" xr:uid="{2A03788A-E00E-46F7-8049-9024CF0F03F3}"/>
    <cellStyle name="20% - Accent4 5 14 2" xfId="16488" xr:uid="{FC082E99-0D18-402E-99DE-40E411C5AD18}"/>
    <cellStyle name="20% - Accent4 5 14 2 2" xfId="16489" xr:uid="{C26DC78D-EB39-4622-84FC-A972B0EE1AFC}"/>
    <cellStyle name="20% - Accent4 5 14 2 2 2" xfId="16490" xr:uid="{3A45A83E-64BA-4E54-BDD8-5CDD50BBA9AB}"/>
    <cellStyle name="20% - Accent4 5 14 2 3" xfId="16491" xr:uid="{ED36539C-1C8A-4BDA-A1D0-A953B1CEBECE}"/>
    <cellStyle name="20% - Accent4 5 14 3" xfId="16492" xr:uid="{C7A2732C-DA07-4196-9829-E7B37D7E3E7D}"/>
    <cellStyle name="20% - Accent4 5 14 3 2" xfId="16493" xr:uid="{06E4A071-F269-4D48-A1C0-2BBB309D9D56}"/>
    <cellStyle name="20% - Accent4 5 14 4" xfId="16494" xr:uid="{6CC5F574-B5A3-4751-8EE9-68F3126A71BB}"/>
    <cellStyle name="20% - Accent4 5 14 4 2" xfId="16495" xr:uid="{FF3E1041-2263-4F07-922B-C6BAE085F452}"/>
    <cellStyle name="20% - Accent4 5 14 5" xfId="16496" xr:uid="{3ECB36FE-ACF0-490A-8590-D353AE0EACBF}"/>
    <cellStyle name="20% - Accent4 5 15" xfId="16497" xr:uid="{5D2D6419-3BB4-4150-AC6D-168A2EE1E0AE}"/>
    <cellStyle name="20% - Accent4 5 15 2" xfId="16498" xr:uid="{4BA18385-A078-4052-9580-FB2F4304FEAB}"/>
    <cellStyle name="20% - Accent4 5 15 2 2" xfId="16499" xr:uid="{B381B78F-3653-4ACF-9FC9-E5B1C4382C65}"/>
    <cellStyle name="20% - Accent4 5 15 2 2 2" xfId="16500" xr:uid="{1FBCFC11-A93F-4B40-90CF-D90AF46E70AE}"/>
    <cellStyle name="20% - Accent4 5 15 2 3" xfId="16501" xr:uid="{280CA4BD-06B7-448B-954D-CF1E5747CA29}"/>
    <cellStyle name="20% - Accent4 5 15 3" xfId="16502" xr:uid="{679F1584-A744-41A1-847A-0D8D1E92FBCB}"/>
    <cellStyle name="20% - Accent4 5 15 3 2" xfId="16503" xr:uid="{D9C9E5DA-31AF-4498-8DE2-35E26EAF8EB8}"/>
    <cellStyle name="20% - Accent4 5 15 4" xfId="16504" xr:uid="{2D799208-2CFE-4077-B8F2-6BA532AF17E7}"/>
    <cellStyle name="20% - Accent4 5 15 4 2" xfId="16505" xr:uid="{9BC8D9C7-03AE-4496-BE2B-F4A8A7BEF527}"/>
    <cellStyle name="20% - Accent4 5 15 5" xfId="16506" xr:uid="{A10C1F60-6D45-4208-9B25-B260BB778CC3}"/>
    <cellStyle name="20% - Accent4 5 16" xfId="16507" xr:uid="{5F8B0756-63CA-4255-8918-B9042FB1709A}"/>
    <cellStyle name="20% - Accent4 5 16 2" xfId="16508" xr:uid="{67E986E4-24D7-4040-BE70-7A427427ED7E}"/>
    <cellStyle name="20% - Accent4 5 16 2 2" xfId="16509" xr:uid="{FEE3C25D-401A-4BC7-AE19-143405386A37}"/>
    <cellStyle name="20% - Accent4 5 16 3" xfId="16510" xr:uid="{ED6D9AE0-8F24-42FA-9270-A009A53F854F}"/>
    <cellStyle name="20% - Accent4 5 17" xfId="16511" xr:uid="{1E5A0F43-0715-4C1C-ADD6-DADD34B43127}"/>
    <cellStyle name="20% - Accent4 5 17 2" xfId="16512" xr:uid="{C4065783-A43E-40AB-B429-07B832A5C9D6}"/>
    <cellStyle name="20% - Accent4 5 18" xfId="16513" xr:uid="{D8B46C2E-06E8-493F-BE2C-6BDA15E80E12}"/>
    <cellStyle name="20% - Accent4 5 18 2" xfId="16514" xr:uid="{F62E73E2-8229-4BDB-B618-C9A0A9E098C5}"/>
    <cellStyle name="20% - Accent4 5 19" xfId="16515" xr:uid="{09A316D7-47F0-411D-82D0-C4138F3AF0E8}"/>
    <cellStyle name="20% - Accent4 5 2" xfId="297" xr:uid="{D5C9B6CB-4E7E-417B-9C60-06EC5B3DF9D2}"/>
    <cellStyle name="20% - Accent4 5 2 2" xfId="298" xr:uid="{82D354EF-CDC1-4B2D-A50E-A1CA95234E74}"/>
    <cellStyle name="20% - Accent4 5 2 2 2" xfId="16516" xr:uid="{2706B33D-9FC9-46B2-981B-DFF8377EB510}"/>
    <cellStyle name="20% - Accent4 5 2 2 2 2" xfId="16517" xr:uid="{C02226BB-309F-409E-B29C-8ECD23EFCF45}"/>
    <cellStyle name="20% - Accent4 5 2 2 3" xfId="16518" xr:uid="{47C3FCA8-0B92-42BE-818F-94AD5CF07BF0}"/>
    <cellStyle name="20% - Accent4 5 2 2 4" xfId="16519" xr:uid="{1017CC20-3BAD-415C-955B-63629C839176}"/>
    <cellStyle name="20% - Accent4 5 2 3" xfId="16520" xr:uid="{129E0439-1FE8-4B9C-B0C9-AB369185C344}"/>
    <cellStyle name="20% - Accent4 5 2 3 2" xfId="16521" xr:uid="{1518CFCE-D599-453B-ACD3-D3ECC430C9C6}"/>
    <cellStyle name="20% - Accent4 5 2 4" xfId="16522" xr:uid="{3DF150AC-DBF0-4FB3-B106-14C3D1D5ECC6}"/>
    <cellStyle name="20% - Accent4 5 2 4 2" xfId="16523" xr:uid="{D87A8143-D307-474D-A988-92302A29F296}"/>
    <cellStyle name="20% - Accent4 5 2 5" xfId="16524" xr:uid="{3FE9FD1E-1BB4-4F31-A1E3-F911E41FDAF2}"/>
    <cellStyle name="20% - Accent4 5 20" xfId="16525" xr:uid="{C195BAE0-DE54-4929-81AF-BC4A720287FF}"/>
    <cellStyle name="20% - Accent4 5 21" xfId="16526" xr:uid="{FD54790F-A0DE-4389-98DC-3BF4631CB7E0}"/>
    <cellStyle name="20% - Accent4 5 22" xfId="16527" xr:uid="{0E42C87E-41B2-4D81-B51D-FE3EACB76D9C}"/>
    <cellStyle name="20% - Accent4 5 23" xfId="16528" xr:uid="{0190F937-88AF-448F-9DEE-7F725A3C46AF}"/>
    <cellStyle name="20% - Accent4 5 24" xfId="16529" xr:uid="{564B668E-2998-4DF1-8B2E-70A9F02E5CD4}"/>
    <cellStyle name="20% - Accent4 5 25" xfId="16530" xr:uid="{C3EFA923-B62F-406A-9A47-57A3D8815731}"/>
    <cellStyle name="20% - Accent4 5 26" xfId="16531" xr:uid="{2CD73404-907A-453E-88F7-B0BDEE91237C}"/>
    <cellStyle name="20% - Accent4 5 27" xfId="16532" xr:uid="{14640C85-EFE1-4543-8D53-80BB700714BE}"/>
    <cellStyle name="20% - Accent4 5 28" xfId="16533" xr:uid="{E0686CAE-2CC7-4F3D-85BC-BF2A7A96EDEE}"/>
    <cellStyle name="20% - Accent4 5 29" xfId="16534" xr:uid="{6BC631CA-CEA2-41C6-BF2F-05ECA291DA60}"/>
    <cellStyle name="20% - Accent4 5 3" xfId="299" xr:uid="{2555A5E5-0FCD-42CC-B729-9DBCC1C26E90}"/>
    <cellStyle name="20% - Accent4 5 3 2" xfId="16535" xr:uid="{C846C23A-3782-41DA-A203-DA7CFEE44831}"/>
    <cellStyle name="20% - Accent4 5 3 2 2" xfId="16536" xr:uid="{EDB1E001-0035-4D2B-A00E-0F11992B295D}"/>
    <cellStyle name="20% - Accent4 5 3 2 2 2" xfId="16537" xr:uid="{23599A86-253E-44A9-98B7-42F5AC104F4D}"/>
    <cellStyle name="20% - Accent4 5 3 2 3" xfId="16538" xr:uid="{B704B96F-328B-4DB0-B4A3-936D6D5C41C5}"/>
    <cellStyle name="20% - Accent4 5 3 3" xfId="16539" xr:uid="{BFCECCDF-CD93-410B-90F6-32297A11ACCC}"/>
    <cellStyle name="20% - Accent4 5 3 3 2" xfId="16540" xr:uid="{F5D3E456-46C8-4B37-9F70-08257305A5AF}"/>
    <cellStyle name="20% - Accent4 5 3 4" xfId="16541" xr:uid="{8EC69EA5-0244-4BBC-B456-9A5F5E4421A9}"/>
    <cellStyle name="20% - Accent4 5 3 4 2" xfId="16542" xr:uid="{5504E117-67E0-4D67-929E-369D20887BCC}"/>
    <cellStyle name="20% - Accent4 5 3 5" xfId="16543" xr:uid="{81E27780-F48C-48C4-9776-EBE3210948FE}"/>
    <cellStyle name="20% - Accent4 5 3 6" xfId="16544" xr:uid="{C8623F8C-7158-4173-B5ED-CB7237BE3A7A}"/>
    <cellStyle name="20% - Accent4 5 4" xfId="300" xr:uid="{864124B0-9DCE-41F4-9AB9-1A5BFD8282EC}"/>
    <cellStyle name="20% - Accent4 5 4 2" xfId="16545" xr:uid="{73D1FD98-BDC1-4A44-90A1-68D02356ABD1}"/>
    <cellStyle name="20% - Accent4 5 4 2 2" xfId="16546" xr:uid="{8215078C-7F0A-4B0A-A7D8-F87451D83BC7}"/>
    <cellStyle name="20% - Accent4 5 4 2 2 2" xfId="16547" xr:uid="{EFB3C6BA-5B45-4386-8243-0E0DBF1726E7}"/>
    <cellStyle name="20% - Accent4 5 4 2 3" xfId="16548" xr:uid="{84BD5079-0E8D-4FA9-A33A-1A4D64178581}"/>
    <cellStyle name="20% - Accent4 5 4 3" xfId="16549" xr:uid="{257EF096-D2D0-41DA-9BD2-F5818C4E06C1}"/>
    <cellStyle name="20% - Accent4 5 4 3 2" xfId="16550" xr:uid="{9B4372B5-1E79-4D9D-ADA5-174FBE1DAB17}"/>
    <cellStyle name="20% - Accent4 5 4 4" xfId="16551" xr:uid="{864331D1-90D9-4B80-B675-42F4AE650279}"/>
    <cellStyle name="20% - Accent4 5 4 4 2" xfId="16552" xr:uid="{2FB5BD9A-1A74-459C-99AA-601FC72DC31D}"/>
    <cellStyle name="20% - Accent4 5 4 5" xfId="16553" xr:uid="{EFD8401B-4FDB-4322-AA7F-31283CB36281}"/>
    <cellStyle name="20% - Accent4 5 4 6" xfId="16554" xr:uid="{567B102E-34DB-4CE4-B14E-040BA554A831}"/>
    <cellStyle name="20% - Accent4 5 5" xfId="301" xr:uid="{BE919FD7-5E76-4909-9A61-178C75C2396E}"/>
    <cellStyle name="20% - Accent4 5 5 2" xfId="16555" xr:uid="{F2E4D144-4B26-47DE-A585-69DBA24113DB}"/>
    <cellStyle name="20% - Accent4 5 5 2 2" xfId="16556" xr:uid="{E97A47B4-62CA-45C7-822A-4E88375A5E2E}"/>
    <cellStyle name="20% - Accent4 5 5 2 2 2" xfId="16557" xr:uid="{6413FD70-34E7-46BE-8B60-53C876EC58A5}"/>
    <cellStyle name="20% - Accent4 5 5 2 3" xfId="16558" xr:uid="{D116C42B-E1F9-4931-9C25-6F763FAC8776}"/>
    <cellStyle name="20% - Accent4 5 5 3" xfId="16559" xr:uid="{F08FBF3D-8CDD-495E-9895-0EF6CDACF299}"/>
    <cellStyle name="20% - Accent4 5 5 3 2" xfId="16560" xr:uid="{185A82A9-7443-4855-A24E-FC8F36E22267}"/>
    <cellStyle name="20% - Accent4 5 5 4" xfId="16561" xr:uid="{6ABFF35A-E441-4F06-8E3C-E99712684B45}"/>
    <cellStyle name="20% - Accent4 5 5 4 2" xfId="16562" xr:uid="{AF1F6960-1E30-447C-8ABC-2B06150ED2DB}"/>
    <cellStyle name="20% - Accent4 5 5 5" xfId="16563" xr:uid="{0D6F97D0-D8C8-4EA9-9BD7-E7E1292B787D}"/>
    <cellStyle name="20% - Accent4 5 5 6" xfId="16564" xr:uid="{74F81829-106D-42F7-9E0F-0B93E097EC2B}"/>
    <cellStyle name="20% - Accent4 5 6" xfId="302" xr:uid="{C3AA604B-AFA2-4CDC-8F96-8170AB634E33}"/>
    <cellStyle name="20% - Accent4 5 6 2" xfId="16565" xr:uid="{54A14814-05D5-4FDA-BC83-1F4C73AD19BD}"/>
    <cellStyle name="20% - Accent4 5 6 2 2" xfId="16566" xr:uid="{8F88EE5C-9E1C-4B5D-99E1-957E5F256A66}"/>
    <cellStyle name="20% - Accent4 5 6 2 2 2" xfId="16567" xr:uid="{709FE954-0BFF-4157-82A0-04E49FA62B00}"/>
    <cellStyle name="20% - Accent4 5 6 2 3" xfId="16568" xr:uid="{A8F869E8-3E69-46A2-B06F-D5EA31A9161B}"/>
    <cellStyle name="20% - Accent4 5 6 3" xfId="16569" xr:uid="{90F4F86E-E748-414B-ADF0-4E30AA3248BE}"/>
    <cellStyle name="20% - Accent4 5 6 3 2" xfId="16570" xr:uid="{72525E32-2B26-4DEB-B041-A98C308B98B0}"/>
    <cellStyle name="20% - Accent4 5 6 4" xfId="16571" xr:uid="{7929847C-6F66-4A42-84B3-9313A80BA22D}"/>
    <cellStyle name="20% - Accent4 5 6 4 2" xfId="16572" xr:uid="{0389EC51-79DE-4EB4-AC6D-DA2E82D4BC9F}"/>
    <cellStyle name="20% - Accent4 5 6 5" xfId="16573" xr:uid="{BF12F2D3-5138-4090-A6EC-5D98328A0EBD}"/>
    <cellStyle name="20% - Accent4 5 6 6" xfId="16574" xr:uid="{58B0C9CE-EA0F-4861-A07C-2A44913605DE}"/>
    <cellStyle name="20% - Accent4 5 7" xfId="303" xr:uid="{CD46E656-F4C1-4E9E-BB6C-912493BC1A44}"/>
    <cellStyle name="20% - Accent4 5 7 2" xfId="16575" xr:uid="{ED9588A9-EB9C-4012-B598-20BA0617D90B}"/>
    <cellStyle name="20% - Accent4 5 7 2 2" xfId="16576" xr:uid="{E7C77A0C-E501-49B5-8C69-F71F422E42FF}"/>
    <cellStyle name="20% - Accent4 5 7 2 2 2" xfId="16577" xr:uid="{05A9109A-C40E-4F43-BF9A-BF54C7AC7070}"/>
    <cellStyle name="20% - Accent4 5 7 2 3" xfId="16578" xr:uid="{FC27233A-74DD-435C-8121-DAB667556423}"/>
    <cellStyle name="20% - Accent4 5 7 3" xfId="16579" xr:uid="{B47B5CE7-97B2-4D3D-BF9F-F10773E3E6A1}"/>
    <cellStyle name="20% - Accent4 5 7 3 2" xfId="16580" xr:uid="{72059AF6-0BCE-4F7F-AD3C-D93F5E47ADE6}"/>
    <cellStyle name="20% - Accent4 5 7 4" xfId="16581" xr:uid="{65DE54E0-6366-48E6-8216-6F43FF8D5CB0}"/>
    <cellStyle name="20% - Accent4 5 7 4 2" xfId="16582" xr:uid="{6CA2B155-9FDC-4463-8A40-4428BA78A43A}"/>
    <cellStyle name="20% - Accent4 5 7 5" xfId="16583" xr:uid="{4A7569C0-BB3B-4429-A659-A2D2044C6BD0}"/>
    <cellStyle name="20% - Accent4 5 7 6" xfId="16584" xr:uid="{FA21DB24-CBC5-4E64-B485-120C1EB5C791}"/>
    <cellStyle name="20% - Accent4 5 8" xfId="304" xr:uid="{F8F60B0A-A93D-4145-A119-1B7972243FB7}"/>
    <cellStyle name="20% - Accent4 5 8 2" xfId="16585" xr:uid="{01A51747-6A30-438B-B02C-780E434BAF22}"/>
    <cellStyle name="20% - Accent4 5 8 2 2" xfId="16586" xr:uid="{6A6ECC10-C54F-4529-A9D9-BA5411305883}"/>
    <cellStyle name="20% - Accent4 5 8 2 2 2" xfId="16587" xr:uid="{854C7EB5-D1A8-4B98-AB32-27BFB8EF6475}"/>
    <cellStyle name="20% - Accent4 5 8 2 3" xfId="16588" xr:uid="{4748F1CD-C9A9-45D5-89DF-268240127FA6}"/>
    <cellStyle name="20% - Accent4 5 8 3" xfId="16589" xr:uid="{EF23BDC6-35CD-4F81-94EF-7104F8039070}"/>
    <cellStyle name="20% - Accent4 5 8 3 2" xfId="16590" xr:uid="{CC28B5E0-181C-4C30-AF9A-154D52E3ADAE}"/>
    <cellStyle name="20% - Accent4 5 8 4" xfId="16591" xr:uid="{C48EA785-3734-4EA0-8805-BBAA07CDD1B9}"/>
    <cellStyle name="20% - Accent4 5 8 4 2" xfId="16592" xr:uid="{66F4FA33-06B1-4E24-9827-F852EC27B114}"/>
    <cellStyle name="20% - Accent4 5 8 5" xfId="16593" xr:uid="{70C7A3BC-8ED0-4032-A7A8-5B0BA13C3699}"/>
    <cellStyle name="20% - Accent4 5 8 6" xfId="16594" xr:uid="{CD610E93-D9A4-48BE-BFE7-159FBD8F88CF}"/>
    <cellStyle name="20% - Accent4 5 9" xfId="16595" xr:uid="{92284870-FE31-4B89-8CDA-67DC8718B80B}"/>
    <cellStyle name="20% - Accent4 5 9 2" xfId="16596" xr:uid="{91A4708E-1DBA-4C15-9720-6BD504EA7D1A}"/>
    <cellStyle name="20% - Accent4 5 9 2 2" xfId="16597" xr:uid="{1CCFA036-D09E-4633-92F5-6B9674291DCB}"/>
    <cellStyle name="20% - Accent4 5 9 2 2 2" xfId="16598" xr:uid="{4AF92852-F619-4EAB-A9F6-21B2DCE7FEA7}"/>
    <cellStyle name="20% - Accent4 5 9 2 3" xfId="16599" xr:uid="{87E309B2-97E5-4633-92D3-4ED4E7FFD1BB}"/>
    <cellStyle name="20% - Accent4 5 9 3" xfId="16600" xr:uid="{C070677D-0BFB-41CB-A374-90D2CBFC6A1A}"/>
    <cellStyle name="20% - Accent4 5 9 3 2" xfId="16601" xr:uid="{2F870F49-3BBB-437C-9A35-5B48D6687809}"/>
    <cellStyle name="20% - Accent4 5 9 4" xfId="16602" xr:uid="{61392416-F22F-47AA-B7FA-0B52519724AF}"/>
    <cellStyle name="20% - Accent4 5 9 4 2" xfId="16603" xr:uid="{B8154D17-0D6F-43B4-A0D9-E48761EB11B9}"/>
    <cellStyle name="20% - Accent4 5 9 5" xfId="16604" xr:uid="{1C7DC4ED-FDBD-4F35-B297-F92CA2861BC9}"/>
    <cellStyle name="20% - Accent4 6" xfId="305" xr:uid="{08D5DF3D-81CE-4268-A3AF-E03102A36EBF}"/>
    <cellStyle name="20% - Accent4 6 10" xfId="16605" xr:uid="{A8072A58-5FB6-466B-AAA9-37C92C7C8383}"/>
    <cellStyle name="20% - Accent4 6 10 2" xfId="16606" xr:uid="{83705418-58E0-463A-B9FF-57ABAF6A681D}"/>
    <cellStyle name="20% - Accent4 6 10 2 2" xfId="16607" xr:uid="{79687144-4E66-4507-939F-5C6EC97BEAD9}"/>
    <cellStyle name="20% - Accent4 6 10 2 2 2" xfId="16608" xr:uid="{96F7153B-EE91-4E95-9B81-BFD82AD64F93}"/>
    <cellStyle name="20% - Accent4 6 10 2 3" xfId="16609" xr:uid="{780B3E6E-2CE6-4435-A9DB-FEA8B207DFBE}"/>
    <cellStyle name="20% - Accent4 6 10 3" xfId="16610" xr:uid="{CFDC3923-CF3F-4606-B8BA-5F26D6D4C3E4}"/>
    <cellStyle name="20% - Accent4 6 10 3 2" xfId="16611" xr:uid="{5E29B85B-FEA6-40E9-897C-0DC69F71FCF7}"/>
    <cellStyle name="20% - Accent4 6 10 4" xfId="16612" xr:uid="{53046649-FD71-40E2-A4D3-E7E55DF11A5E}"/>
    <cellStyle name="20% - Accent4 6 10 4 2" xfId="16613" xr:uid="{7EE5D4B4-7E28-43FC-B036-5EBA34DAAEAE}"/>
    <cellStyle name="20% - Accent4 6 10 5" xfId="16614" xr:uid="{E695E156-3D65-4624-84FF-2D658C589E53}"/>
    <cellStyle name="20% - Accent4 6 11" xfId="16615" xr:uid="{FFCD4B19-DB8F-4077-88D6-5309BA529AE8}"/>
    <cellStyle name="20% - Accent4 6 11 2" xfId="16616" xr:uid="{D4650BB5-EBD5-4696-9E09-1A5014AE0D9C}"/>
    <cellStyle name="20% - Accent4 6 11 2 2" xfId="16617" xr:uid="{FDD0D175-DC1C-44BB-A5FD-364E4E20D7CC}"/>
    <cellStyle name="20% - Accent4 6 11 2 2 2" xfId="16618" xr:uid="{52ECE0FC-A6E7-4B7F-984D-261BB808EA74}"/>
    <cellStyle name="20% - Accent4 6 11 2 3" xfId="16619" xr:uid="{736B26E1-3872-43F0-909C-6CF3774A4FA3}"/>
    <cellStyle name="20% - Accent4 6 11 3" xfId="16620" xr:uid="{29F499EB-A19E-4ACE-9D5E-E9D2C7A7D2BE}"/>
    <cellStyle name="20% - Accent4 6 11 3 2" xfId="16621" xr:uid="{160D2C50-1BCF-4103-8CB2-1F0F82B95239}"/>
    <cellStyle name="20% - Accent4 6 11 4" xfId="16622" xr:uid="{AA59298A-8534-4D05-93DF-5B22001E3B30}"/>
    <cellStyle name="20% - Accent4 6 11 4 2" xfId="16623" xr:uid="{8411922F-9DD5-4AA8-AD01-AB6D6722C009}"/>
    <cellStyle name="20% - Accent4 6 11 5" xfId="16624" xr:uid="{88484CE5-3646-405A-9FBE-C4A0A9BA2FF9}"/>
    <cellStyle name="20% - Accent4 6 12" xfId="16625" xr:uid="{A52F85B8-8C80-417D-8056-E8E5D437D423}"/>
    <cellStyle name="20% - Accent4 6 12 2" xfId="16626" xr:uid="{5E29B9AD-CA8A-4005-9C71-34F17E085574}"/>
    <cellStyle name="20% - Accent4 6 12 2 2" xfId="16627" xr:uid="{1BB3830A-4BC5-46CD-A48A-A4B75769A56F}"/>
    <cellStyle name="20% - Accent4 6 12 2 2 2" xfId="16628" xr:uid="{BDECFB68-DF22-46C4-920A-49B3F9A1606B}"/>
    <cellStyle name="20% - Accent4 6 12 2 3" xfId="16629" xr:uid="{64185367-D971-4A90-AB3A-46B8B4AFDB30}"/>
    <cellStyle name="20% - Accent4 6 12 3" xfId="16630" xr:uid="{5DCE21D4-A180-4947-A7A9-29141421365D}"/>
    <cellStyle name="20% - Accent4 6 12 3 2" xfId="16631" xr:uid="{366C528B-9C5B-4BA2-8DCD-9B902ACFE1D6}"/>
    <cellStyle name="20% - Accent4 6 12 4" xfId="16632" xr:uid="{6C84CAB4-2FDD-4F37-A790-855180FACE83}"/>
    <cellStyle name="20% - Accent4 6 12 4 2" xfId="16633" xr:uid="{097C1F1C-EC3B-4F19-B979-02935CF78E6E}"/>
    <cellStyle name="20% - Accent4 6 12 5" xfId="16634" xr:uid="{204EB82E-6E22-487B-A0AB-3C2B67197963}"/>
    <cellStyle name="20% - Accent4 6 13" xfId="16635" xr:uid="{96D5F6AC-0AD5-4635-AA14-10B9AF9DF2A3}"/>
    <cellStyle name="20% - Accent4 6 13 2" xfId="16636" xr:uid="{8E802CE4-9BF7-40CE-BE6C-B0FF9B133381}"/>
    <cellStyle name="20% - Accent4 6 13 2 2" xfId="16637" xr:uid="{B1CF9B42-7920-4841-A06F-F7284F4649F8}"/>
    <cellStyle name="20% - Accent4 6 13 2 2 2" xfId="16638" xr:uid="{EC09800D-9779-4919-A50B-FF053F11CD3D}"/>
    <cellStyle name="20% - Accent4 6 13 2 3" xfId="16639" xr:uid="{EC6BF5D6-A4BE-4E50-8728-C966D43D4C47}"/>
    <cellStyle name="20% - Accent4 6 13 3" xfId="16640" xr:uid="{8A7ECE58-6C3A-45F5-9B6E-1B6C10F42BAE}"/>
    <cellStyle name="20% - Accent4 6 13 3 2" xfId="16641" xr:uid="{BBC2CEC6-2AE7-46B2-B245-002BF855017A}"/>
    <cellStyle name="20% - Accent4 6 13 4" xfId="16642" xr:uid="{6914BED5-AAB1-4876-A02C-DD229DD98AD2}"/>
    <cellStyle name="20% - Accent4 6 13 4 2" xfId="16643" xr:uid="{873DD48B-9404-4D72-BF4F-7201DFDE6B14}"/>
    <cellStyle name="20% - Accent4 6 13 5" xfId="16644" xr:uid="{966C8CEA-AD00-4C79-B464-5B809A78B842}"/>
    <cellStyle name="20% - Accent4 6 14" xfId="16645" xr:uid="{DA1E2C7E-88A3-486F-986F-4D7305861333}"/>
    <cellStyle name="20% - Accent4 6 14 2" xfId="16646" xr:uid="{1C5AA1C2-F469-4612-BAA7-3945746B3B4B}"/>
    <cellStyle name="20% - Accent4 6 14 2 2" xfId="16647" xr:uid="{AB3FD194-9170-43E4-BEEC-CF39A8EC25B7}"/>
    <cellStyle name="20% - Accent4 6 14 2 2 2" xfId="16648" xr:uid="{89A730AF-459D-4183-A0AF-D0E65C93FF7B}"/>
    <cellStyle name="20% - Accent4 6 14 2 3" xfId="16649" xr:uid="{F36177E0-13BB-4E0B-A484-169F9E8BD330}"/>
    <cellStyle name="20% - Accent4 6 14 3" xfId="16650" xr:uid="{5832BBD0-2B8D-4F9D-BCD3-76CE63490D13}"/>
    <cellStyle name="20% - Accent4 6 14 3 2" xfId="16651" xr:uid="{62B790BD-01B0-4CD3-A379-59197644C099}"/>
    <cellStyle name="20% - Accent4 6 14 4" xfId="16652" xr:uid="{1E999CF3-A4A9-4F24-B06B-1DF462E098D0}"/>
    <cellStyle name="20% - Accent4 6 14 4 2" xfId="16653" xr:uid="{C9471CC3-2F1B-4B9A-AEDE-62F11EF3A382}"/>
    <cellStyle name="20% - Accent4 6 14 5" xfId="16654" xr:uid="{AA596886-D7AC-4B27-AEE3-A418ECB3783C}"/>
    <cellStyle name="20% - Accent4 6 15" xfId="16655" xr:uid="{103EEC08-2B01-4A01-9085-C6DDA576D3DA}"/>
    <cellStyle name="20% - Accent4 6 15 2" xfId="16656" xr:uid="{A798FBE8-9FE0-439C-9B7F-853C3A882280}"/>
    <cellStyle name="20% - Accent4 6 15 2 2" xfId="16657" xr:uid="{717834BF-6C31-4571-A569-79FCED423703}"/>
    <cellStyle name="20% - Accent4 6 15 2 2 2" xfId="16658" xr:uid="{860DF53B-364F-40E8-A190-399499B89B28}"/>
    <cellStyle name="20% - Accent4 6 15 2 3" xfId="16659" xr:uid="{68B2F786-BFCD-4175-8B41-79FE3A7E50E5}"/>
    <cellStyle name="20% - Accent4 6 15 3" xfId="16660" xr:uid="{F1F1559E-5715-471B-BE07-FD6C88BC1DCC}"/>
    <cellStyle name="20% - Accent4 6 15 3 2" xfId="16661" xr:uid="{2BE9491F-F2CB-496C-ADEC-23B4A4B5B74E}"/>
    <cellStyle name="20% - Accent4 6 15 4" xfId="16662" xr:uid="{4751EA6D-E2CA-409A-AC31-D8E3A562621C}"/>
    <cellStyle name="20% - Accent4 6 15 4 2" xfId="16663" xr:uid="{1A3F3579-04A5-45A7-848F-A9653E9C718A}"/>
    <cellStyle name="20% - Accent4 6 15 5" xfId="16664" xr:uid="{7712BFAE-76AC-40C1-A9F7-9E2B24C4256F}"/>
    <cellStyle name="20% - Accent4 6 16" xfId="16665" xr:uid="{224F19CE-5E0C-4035-BEF3-356A16FF243E}"/>
    <cellStyle name="20% - Accent4 6 16 2" xfId="16666" xr:uid="{CEA2687C-5F57-415A-8503-CD14C566F7E8}"/>
    <cellStyle name="20% - Accent4 6 16 2 2" xfId="16667" xr:uid="{82CDFF28-E189-4553-9BB4-37258219F272}"/>
    <cellStyle name="20% - Accent4 6 16 3" xfId="16668" xr:uid="{4469E49C-9595-4E17-B6F9-8D3CB00F3F87}"/>
    <cellStyle name="20% - Accent4 6 17" xfId="16669" xr:uid="{1F87FB15-DCD7-47AB-A5B2-5DB55ABE87A6}"/>
    <cellStyle name="20% - Accent4 6 17 2" xfId="16670" xr:uid="{65FC43EB-94FD-4ABF-9FA9-4A01370C33A9}"/>
    <cellStyle name="20% - Accent4 6 18" xfId="16671" xr:uid="{7A806A52-E3BB-4233-9ADB-410F38F20BC1}"/>
    <cellStyle name="20% - Accent4 6 18 2" xfId="16672" xr:uid="{C2801FD4-1D1E-4BCE-8A26-48D5611E522C}"/>
    <cellStyle name="20% - Accent4 6 19" xfId="16673" xr:uid="{ADCF4AEA-C4C8-4A7B-B202-6B4C549B77CD}"/>
    <cellStyle name="20% - Accent4 6 2" xfId="306" xr:uid="{9BA530E0-8F77-4B0C-81C8-FCECF1A8CA6B}"/>
    <cellStyle name="20% - Accent4 6 2 2" xfId="307" xr:uid="{D9BF8C69-359F-45B5-AC0E-A2DBE41F8380}"/>
    <cellStyle name="20% - Accent4 6 2 2 2" xfId="16674" xr:uid="{472DDDDC-715B-4226-9FFA-1A5CFC721376}"/>
    <cellStyle name="20% - Accent4 6 2 2 2 2" xfId="16675" xr:uid="{43F6DAB6-A48E-4DC5-8318-516ACFA069B8}"/>
    <cellStyle name="20% - Accent4 6 2 2 3" xfId="16676" xr:uid="{6275FC57-1B66-4AAA-9260-8A7B29C6B311}"/>
    <cellStyle name="20% - Accent4 6 2 2 4" xfId="16677" xr:uid="{A57EAE27-860E-4FEF-8468-B44D4B50560A}"/>
    <cellStyle name="20% - Accent4 6 2 3" xfId="16678" xr:uid="{0173CE38-B86E-4F40-BF4F-AD2B87D34FFB}"/>
    <cellStyle name="20% - Accent4 6 2 3 2" xfId="16679" xr:uid="{E1C65B3A-8625-4F2A-B8DA-F6B6E7149C08}"/>
    <cellStyle name="20% - Accent4 6 2 4" xfId="16680" xr:uid="{B3F6597C-6870-4A10-8F10-B94201F64E65}"/>
    <cellStyle name="20% - Accent4 6 2 4 2" xfId="16681" xr:uid="{8113F6ED-BED0-42FF-BD4F-266835D2EBB2}"/>
    <cellStyle name="20% - Accent4 6 2 5" xfId="16682" xr:uid="{845F38FC-736D-42C5-9307-3AF7CBEAF7A2}"/>
    <cellStyle name="20% - Accent4 6 20" xfId="16683" xr:uid="{51C8AE50-AA72-42BE-AD24-5F3EBDCD55B5}"/>
    <cellStyle name="20% - Accent4 6 21" xfId="16684" xr:uid="{2030A201-E4FB-4CC7-AC45-E42679C52D65}"/>
    <cellStyle name="20% - Accent4 6 22" xfId="16685" xr:uid="{D93DF55F-1DB6-4B44-B8E1-539826A97B54}"/>
    <cellStyle name="20% - Accent4 6 23" xfId="16686" xr:uid="{B8A6717D-4D8E-443B-8A64-286D03791FF2}"/>
    <cellStyle name="20% - Accent4 6 24" xfId="16687" xr:uid="{772D42C8-4A25-45D2-88AF-34B4600140B3}"/>
    <cellStyle name="20% - Accent4 6 25" xfId="16688" xr:uid="{185A027D-76C0-4721-BBBF-842F50B1752C}"/>
    <cellStyle name="20% - Accent4 6 26" xfId="16689" xr:uid="{046C1CD2-6471-421D-BBC7-7E2A15750E8A}"/>
    <cellStyle name="20% - Accent4 6 27" xfId="16690" xr:uid="{CCDFF176-A32F-40E4-8ED4-1B9B57225126}"/>
    <cellStyle name="20% - Accent4 6 28" xfId="16691" xr:uid="{85ADF6BC-5D75-49EA-B162-132155B1ADE7}"/>
    <cellStyle name="20% - Accent4 6 29" xfId="16692" xr:uid="{AEDA0B6D-F2BF-48B7-B5B2-13C477533B43}"/>
    <cellStyle name="20% - Accent4 6 3" xfId="308" xr:uid="{F9CB7FFC-FA4D-4590-BFB2-A759A09CEF6C}"/>
    <cellStyle name="20% - Accent4 6 3 2" xfId="16693" xr:uid="{9D6F1B43-D490-4B68-893C-E2BB87F6C819}"/>
    <cellStyle name="20% - Accent4 6 3 2 2" xfId="16694" xr:uid="{06F3C58B-FAEF-4D0D-BE0D-F30EBB82D843}"/>
    <cellStyle name="20% - Accent4 6 3 2 2 2" xfId="16695" xr:uid="{2BEB5C55-3F43-4D0C-88CC-A521BAE62774}"/>
    <cellStyle name="20% - Accent4 6 3 2 3" xfId="16696" xr:uid="{441C3FD4-EE38-4564-A7D8-BD9FCB150B92}"/>
    <cellStyle name="20% - Accent4 6 3 3" xfId="16697" xr:uid="{6347C997-8B48-441E-8A5C-9DE82A305653}"/>
    <cellStyle name="20% - Accent4 6 3 3 2" xfId="16698" xr:uid="{23F6DC28-2B7B-422B-8F1E-633F8FB02D29}"/>
    <cellStyle name="20% - Accent4 6 3 4" xfId="16699" xr:uid="{C0CCF4F0-D76F-4AD4-ACEE-2F92B11CC0F0}"/>
    <cellStyle name="20% - Accent4 6 3 4 2" xfId="16700" xr:uid="{0D19569B-131D-4A18-9675-541514B221ED}"/>
    <cellStyle name="20% - Accent4 6 3 5" xfId="16701" xr:uid="{C0DC1DF6-FEA6-4DF0-80CE-478E0428C372}"/>
    <cellStyle name="20% - Accent4 6 3 6" xfId="16702" xr:uid="{3BC2287B-5966-4924-BF68-684704015D86}"/>
    <cellStyle name="20% - Accent4 6 4" xfId="16703" xr:uid="{D6614F95-F500-4AEE-8C2A-C213F51FB22C}"/>
    <cellStyle name="20% - Accent4 6 4 2" xfId="16704" xr:uid="{0562F6EB-ABC2-482C-9654-5869A98549A9}"/>
    <cellStyle name="20% - Accent4 6 4 2 2" xfId="16705" xr:uid="{CB5D3A2E-96BF-413B-9FAF-B40ACA2460D5}"/>
    <cellStyle name="20% - Accent4 6 4 2 2 2" xfId="16706" xr:uid="{5D83A87B-2822-4E9A-B6F2-EC7BC306C0E4}"/>
    <cellStyle name="20% - Accent4 6 4 2 3" xfId="16707" xr:uid="{8038318A-8752-49EA-8A8C-DF30D3901681}"/>
    <cellStyle name="20% - Accent4 6 4 3" xfId="16708" xr:uid="{4F3901AE-A7FC-4BB7-9E59-FAF321CBE0D7}"/>
    <cellStyle name="20% - Accent4 6 4 3 2" xfId="16709" xr:uid="{BF231013-6834-4968-81C6-7862FE0EE9A5}"/>
    <cellStyle name="20% - Accent4 6 4 4" xfId="16710" xr:uid="{D63D3CE2-3946-43CD-BB41-14D81044FD11}"/>
    <cellStyle name="20% - Accent4 6 4 4 2" xfId="16711" xr:uid="{1699D27D-2035-4A68-ABC9-24B26CEE714D}"/>
    <cellStyle name="20% - Accent4 6 4 5" xfId="16712" xr:uid="{B27CF616-5AD5-4FFB-8F02-4164D0474CFB}"/>
    <cellStyle name="20% - Accent4 6 5" xfId="16713" xr:uid="{12FF1F8C-6A11-43E9-A9BD-85ED845C4493}"/>
    <cellStyle name="20% - Accent4 6 5 2" xfId="16714" xr:uid="{E5BC0704-8E2D-40A6-8D16-44394BEB94DC}"/>
    <cellStyle name="20% - Accent4 6 5 2 2" xfId="16715" xr:uid="{04DE539D-E9AA-4ECE-A09C-4031EA5E6172}"/>
    <cellStyle name="20% - Accent4 6 5 2 2 2" xfId="16716" xr:uid="{4988E602-1331-484F-88FA-A9C1538D0451}"/>
    <cellStyle name="20% - Accent4 6 5 2 3" xfId="16717" xr:uid="{718E66B6-8D2A-4A57-82E5-7EAFD9F8D069}"/>
    <cellStyle name="20% - Accent4 6 5 3" xfId="16718" xr:uid="{6CE47DEB-CF2C-41FA-877F-7917938FAA49}"/>
    <cellStyle name="20% - Accent4 6 5 3 2" xfId="16719" xr:uid="{299879EF-13F7-49CB-8DF0-5293212CE28D}"/>
    <cellStyle name="20% - Accent4 6 5 4" xfId="16720" xr:uid="{DBEE0B59-BDED-4D25-9C74-AFBD2E04FD2E}"/>
    <cellStyle name="20% - Accent4 6 5 4 2" xfId="16721" xr:uid="{B749397B-75F8-4320-AD55-6F339B9C9E5E}"/>
    <cellStyle name="20% - Accent4 6 5 5" xfId="16722" xr:uid="{E6F7447B-3CBD-4664-B7B9-D819FD008E74}"/>
    <cellStyle name="20% - Accent4 6 6" xfId="16723" xr:uid="{EC9173DF-EC21-45D2-92EE-87F7F2C25F75}"/>
    <cellStyle name="20% - Accent4 6 6 2" xfId="16724" xr:uid="{DC09A8A0-9898-4231-AF4C-882BA707DC53}"/>
    <cellStyle name="20% - Accent4 6 6 2 2" xfId="16725" xr:uid="{FF5E4CC2-3BD6-4865-AD22-040E5F452DC6}"/>
    <cellStyle name="20% - Accent4 6 6 2 2 2" xfId="16726" xr:uid="{AAE5764F-ABD3-4A54-B4E7-BF5B1D82E75F}"/>
    <cellStyle name="20% - Accent4 6 6 2 3" xfId="16727" xr:uid="{800EDA77-91E7-4BD6-8470-17D8376473A8}"/>
    <cellStyle name="20% - Accent4 6 6 3" xfId="16728" xr:uid="{7DA30EA7-4349-4DE6-805A-34B3EC3BE132}"/>
    <cellStyle name="20% - Accent4 6 6 3 2" xfId="16729" xr:uid="{157701DE-8E96-4274-9904-02FA18F4164A}"/>
    <cellStyle name="20% - Accent4 6 6 4" xfId="16730" xr:uid="{6AAD3B07-10F1-45F8-99E2-FEB697DFE303}"/>
    <cellStyle name="20% - Accent4 6 6 4 2" xfId="16731" xr:uid="{3F0FD495-2659-4B43-B36B-ED3589F924F4}"/>
    <cellStyle name="20% - Accent4 6 6 5" xfId="16732" xr:uid="{6872F9DB-104A-4B78-B598-EEA9BF3A9BEE}"/>
    <cellStyle name="20% - Accent4 6 7" xfId="16733" xr:uid="{71463F96-B093-45F9-B84F-37A5DE0DE29B}"/>
    <cellStyle name="20% - Accent4 6 7 2" xfId="16734" xr:uid="{66E4CF0D-491B-44A9-B6D1-CFDC77244C65}"/>
    <cellStyle name="20% - Accent4 6 7 2 2" xfId="16735" xr:uid="{E882EAF5-223F-46B7-BA97-819D36EECD6D}"/>
    <cellStyle name="20% - Accent4 6 7 2 2 2" xfId="16736" xr:uid="{4F9F112D-0446-49AB-AA47-90E12939EAE6}"/>
    <cellStyle name="20% - Accent4 6 7 2 3" xfId="16737" xr:uid="{2DC276A9-10AB-4E5D-8DFF-83083E2FE040}"/>
    <cellStyle name="20% - Accent4 6 7 3" xfId="16738" xr:uid="{C44A9C68-4E3A-4A40-BF96-57AF525A7AB3}"/>
    <cellStyle name="20% - Accent4 6 7 3 2" xfId="16739" xr:uid="{569E7E11-8F12-4627-B826-52D8B37384C0}"/>
    <cellStyle name="20% - Accent4 6 7 4" xfId="16740" xr:uid="{28AFCAED-D7DF-4CB0-A81E-AAF80CF03BE4}"/>
    <cellStyle name="20% - Accent4 6 7 4 2" xfId="16741" xr:uid="{092A9041-4B99-4732-B75B-E4A6AA79C9F9}"/>
    <cellStyle name="20% - Accent4 6 7 5" xfId="16742" xr:uid="{DAA71724-ABAA-4FAC-B3C9-45B8C5D6EE6D}"/>
    <cellStyle name="20% - Accent4 6 8" xfId="16743" xr:uid="{ED106172-14B5-44A5-B56C-ABA88FECD5A7}"/>
    <cellStyle name="20% - Accent4 6 8 2" xfId="16744" xr:uid="{16F660F3-1A35-46F6-B8EC-1104E539166E}"/>
    <cellStyle name="20% - Accent4 6 8 2 2" xfId="16745" xr:uid="{4081629A-6236-4AAB-A66C-7B1F38A00D22}"/>
    <cellStyle name="20% - Accent4 6 8 2 2 2" xfId="16746" xr:uid="{B4FAFA46-0084-4297-A579-306F5587676D}"/>
    <cellStyle name="20% - Accent4 6 8 2 3" xfId="16747" xr:uid="{C5342033-295D-4848-9B8B-FE75769B00C8}"/>
    <cellStyle name="20% - Accent4 6 8 3" xfId="16748" xr:uid="{3ECAE607-944B-4DAC-B626-718BD08B509A}"/>
    <cellStyle name="20% - Accent4 6 8 3 2" xfId="16749" xr:uid="{C4948D3E-254C-4C80-9E7D-49B206E9D510}"/>
    <cellStyle name="20% - Accent4 6 8 4" xfId="16750" xr:uid="{469CAF0B-0FC6-4D8F-A4D9-1852F9749A80}"/>
    <cellStyle name="20% - Accent4 6 8 4 2" xfId="16751" xr:uid="{FC25E338-4D5E-45E2-8FA8-FC1F22F54B98}"/>
    <cellStyle name="20% - Accent4 6 8 5" xfId="16752" xr:uid="{AB40F5D1-9391-43E4-919E-9E3A6910BF2A}"/>
    <cellStyle name="20% - Accent4 6 9" xfId="16753" xr:uid="{235C2031-D761-4990-9BB5-E6E832D07072}"/>
    <cellStyle name="20% - Accent4 6 9 2" xfId="16754" xr:uid="{3F830072-BC0D-47E0-A3A7-3A0D46E8CB9F}"/>
    <cellStyle name="20% - Accent4 6 9 2 2" xfId="16755" xr:uid="{82C08DB6-9E72-40F8-A5FC-F4813F5B11A4}"/>
    <cellStyle name="20% - Accent4 6 9 2 2 2" xfId="16756" xr:uid="{DD54B8AC-B0A8-403D-8C9A-FADA7C1E5F33}"/>
    <cellStyle name="20% - Accent4 6 9 2 3" xfId="16757" xr:uid="{2A5B5BF3-0444-4088-A07B-15D519D5D3C0}"/>
    <cellStyle name="20% - Accent4 6 9 3" xfId="16758" xr:uid="{4C10D8A5-3E74-4CA6-9061-CA91DF952996}"/>
    <cellStyle name="20% - Accent4 6 9 3 2" xfId="16759" xr:uid="{7DEB6E12-E80B-4B4B-B7B4-B7F93FD3BB8C}"/>
    <cellStyle name="20% - Accent4 6 9 4" xfId="16760" xr:uid="{E087FF28-AC2B-4DAD-A576-36A4375D0A62}"/>
    <cellStyle name="20% - Accent4 6 9 4 2" xfId="16761" xr:uid="{787BB332-CC4E-4510-90B7-868887C0FF3E}"/>
    <cellStyle name="20% - Accent4 6 9 5" xfId="16762" xr:uid="{280DC41F-9CAC-4D20-92E8-81BFB629313C}"/>
    <cellStyle name="20% - Accent4 7" xfId="309" xr:uid="{DD8D6A94-3D3B-47A6-B855-0EB5A7AC29FF}"/>
    <cellStyle name="20% - Accent4 7 10" xfId="16763" xr:uid="{14FF0920-0678-41A2-87C1-2D64A4524E3E}"/>
    <cellStyle name="20% - Accent4 7 10 2" xfId="16764" xr:uid="{29ABFA3A-4A15-4D85-8E30-ACCFAD3F96EB}"/>
    <cellStyle name="20% - Accent4 7 10 2 2" xfId="16765" xr:uid="{B0633184-1DB4-404B-86C3-859203608AF6}"/>
    <cellStyle name="20% - Accent4 7 10 2 2 2" xfId="16766" xr:uid="{6BFF0448-31FC-4C2C-9CBD-8A7F992EB5BB}"/>
    <cellStyle name="20% - Accent4 7 10 2 3" xfId="16767" xr:uid="{9F111364-EDF2-439B-9898-2E5EFE4B432B}"/>
    <cellStyle name="20% - Accent4 7 10 3" xfId="16768" xr:uid="{9671A130-4DFE-4245-994A-AF9F70057A22}"/>
    <cellStyle name="20% - Accent4 7 10 3 2" xfId="16769" xr:uid="{A36E1D1D-8CB7-4167-B59F-C9A2143D4C2E}"/>
    <cellStyle name="20% - Accent4 7 10 4" xfId="16770" xr:uid="{F8AEDF2E-EEB6-4446-9C54-70BBDE8A245B}"/>
    <cellStyle name="20% - Accent4 7 10 4 2" xfId="16771" xr:uid="{2EF76186-523F-4CDC-99F9-D24D66586587}"/>
    <cellStyle name="20% - Accent4 7 10 5" xfId="16772" xr:uid="{0E5EE2CD-7EB6-4715-AF3B-D07FD870D6B7}"/>
    <cellStyle name="20% - Accent4 7 11" xfId="16773" xr:uid="{14ABC5A3-79AA-4C81-B4EA-7F3F9579F94E}"/>
    <cellStyle name="20% - Accent4 7 11 2" xfId="16774" xr:uid="{D5ECD443-AB5E-42D7-9D38-3A9C50D64E8B}"/>
    <cellStyle name="20% - Accent4 7 11 2 2" xfId="16775" xr:uid="{C5EDF169-5AE9-4327-BB49-5B1D3DA88CAF}"/>
    <cellStyle name="20% - Accent4 7 11 2 2 2" xfId="16776" xr:uid="{691EC7B4-3FB9-43AD-8E0C-5A54FDB22B23}"/>
    <cellStyle name="20% - Accent4 7 11 2 3" xfId="16777" xr:uid="{49FFF598-93AA-4FDD-9B21-A6C3B5DFC3E1}"/>
    <cellStyle name="20% - Accent4 7 11 3" xfId="16778" xr:uid="{9B6DFDB5-E6F5-4115-9E6A-292A0107F929}"/>
    <cellStyle name="20% - Accent4 7 11 3 2" xfId="16779" xr:uid="{C512380E-7320-41B0-B19A-DAD8548237DA}"/>
    <cellStyle name="20% - Accent4 7 11 4" xfId="16780" xr:uid="{58C35C32-9492-4BD4-83A1-A3D4513EDD2D}"/>
    <cellStyle name="20% - Accent4 7 11 4 2" xfId="16781" xr:uid="{BCDA87CC-9286-47F9-BF5A-F55C4A9225E9}"/>
    <cellStyle name="20% - Accent4 7 11 5" xfId="16782" xr:uid="{E6842FDD-FBDE-4DC8-92E0-D7E69497E208}"/>
    <cellStyle name="20% - Accent4 7 12" xfId="16783" xr:uid="{6B6FDDA3-4549-4007-9DC8-8EC925D8D55A}"/>
    <cellStyle name="20% - Accent4 7 12 2" xfId="16784" xr:uid="{9AA4897A-CFBF-458B-BD5B-F9924C204AA1}"/>
    <cellStyle name="20% - Accent4 7 12 2 2" xfId="16785" xr:uid="{0760BB29-A110-40D8-BC06-A9115768036F}"/>
    <cellStyle name="20% - Accent4 7 12 2 2 2" xfId="16786" xr:uid="{08BC3011-7349-4454-8E41-820C1C470E45}"/>
    <cellStyle name="20% - Accent4 7 12 2 3" xfId="16787" xr:uid="{B57E52F2-2998-42C1-915A-C3AF5839B6F8}"/>
    <cellStyle name="20% - Accent4 7 12 3" xfId="16788" xr:uid="{52DEA694-B179-46DE-BBCF-1D9E650A691C}"/>
    <cellStyle name="20% - Accent4 7 12 3 2" xfId="16789" xr:uid="{8A08793F-2B14-4379-9883-47200A5EE34F}"/>
    <cellStyle name="20% - Accent4 7 12 4" xfId="16790" xr:uid="{DAE1BD9A-3011-4E17-B7F3-2CF33E5D493F}"/>
    <cellStyle name="20% - Accent4 7 12 4 2" xfId="16791" xr:uid="{03A130CB-EE01-4254-8073-774D24CCF6A1}"/>
    <cellStyle name="20% - Accent4 7 12 5" xfId="16792" xr:uid="{1F1D3E76-28B5-4DD1-8ACE-CB9CFB8C11B3}"/>
    <cellStyle name="20% - Accent4 7 13" xfId="16793" xr:uid="{3AD74EBD-ACBF-4097-8F95-58D14FD05F20}"/>
    <cellStyle name="20% - Accent4 7 13 2" xfId="16794" xr:uid="{44905863-58C7-403E-B9AF-9F4E0F12D9EF}"/>
    <cellStyle name="20% - Accent4 7 13 2 2" xfId="16795" xr:uid="{E9D9378D-9ED4-4A1E-AF94-1D9167CF42E8}"/>
    <cellStyle name="20% - Accent4 7 13 2 2 2" xfId="16796" xr:uid="{CBFF3A0F-E447-4B25-9B21-9BA749F0C528}"/>
    <cellStyle name="20% - Accent4 7 13 2 3" xfId="16797" xr:uid="{ACC846F1-CE59-4496-B8F1-A28E2CC98FF3}"/>
    <cellStyle name="20% - Accent4 7 13 3" xfId="16798" xr:uid="{51C02EBE-88AA-4C53-ABC5-C1B9A1421096}"/>
    <cellStyle name="20% - Accent4 7 13 3 2" xfId="16799" xr:uid="{C02B74FB-285C-4AEF-BAE0-32B2DAC2B772}"/>
    <cellStyle name="20% - Accent4 7 13 4" xfId="16800" xr:uid="{D53F6595-6DBF-4C4E-A099-0A4AD46160CF}"/>
    <cellStyle name="20% - Accent4 7 13 4 2" xfId="16801" xr:uid="{4B0E3B18-75E1-451F-A1FC-07194013B2C4}"/>
    <cellStyle name="20% - Accent4 7 13 5" xfId="16802" xr:uid="{3C94FCD8-91DE-4F96-8B4E-F218C088E972}"/>
    <cellStyle name="20% - Accent4 7 14" xfId="16803" xr:uid="{39C20C10-D5D5-46F4-98A5-0598E395407F}"/>
    <cellStyle name="20% - Accent4 7 14 2" xfId="16804" xr:uid="{3CEED157-2D98-4CAC-B1DF-578643AA5956}"/>
    <cellStyle name="20% - Accent4 7 14 2 2" xfId="16805" xr:uid="{73C3EAAE-B901-485C-9168-AB7FB6F57E2A}"/>
    <cellStyle name="20% - Accent4 7 14 2 2 2" xfId="16806" xr:uid="{8AD2FFE6-057C-456C-928F-8C2075808124}"/>
    <cellStyle name="20% - Accent4 7 14 2 3" xfId="16807" xr:uid="{91DDE082-9943-4FF7-A271-217560B28D37}"/>
    <cellStyle name="20% - Accent4 7 14 3" xfId="16808" xr:uid="{C0D815C6-C5C1-422B-98D9-854037210B90}"/>
    <cellStyle name="20% - Accent4 7 14 3 2" xfId="16809" xr:uid="{79D4EDB1-0227-4299-B2C6-FB445BEF7533}"/>
    <cellStyle name="20% - Accent4 7 14 4" xfId="16810" xr:uid="{D9F95B09-D685-49E8-855E-2AE76B0B1165}"/>
    <cellStyle name="20% - Accent4 7 14 4 2" xfId="16811" xr:uid="{A963FE98-6568-42E4-B21F-A7C78991CE89}"/>
    <cellStyle name="20% - Accent4 7 14 5" xfId="16812" xr:uid="{9981D9C0-46E4-4599-947A-5AAD3DE8AD57}"/>
    <cellStyle name="20% - Accent4 7 15" xfId="16813" xr:uid="{E14FBE33-9572-433D-8ACA-CB7DC7DAAC73}"/>
    <cellStyle name="20% - Accent4 7 15 2" xfId="16814" xr:uid="{7A7071AA-EF42-44D2-A982-D4F7ABCD7DAC}"/>
    <cellStyle name="20% - Accent4 7 15 2 2" xfId="16815" xr:uid="{7D588540-03AD-4E7E-B4BE-9E92B96347A0}"/>
    <cellStyle name="20% - Accent4 7 15 2 2 2" xfId="16816" xr:uid="{580AE965-B2BB-4ADE-AF62-B101296A5805}"/>
    <cellStyle name="20% - Accent4 7 15 2 3" xfId="16817" xr:uid="{E74E7566-C590-4EB0-91F5-1F5F5D10C9D3}"/>
    <cellStyle name="20% - Accent4 7 15 3" xfId="16818" xr:uid="{F37D6F65-671F-4237-84D9-F3890E857AAD}"/>
    <cellStyle name="20% - Accent4 7 15 3 2" xfId="16819" xr:uid="{7FE448DF-F07C-4EDC-8C12-E15E1F459C3A}"/>
    <cellStyle name="20% - Accent4 7 15 4" xfId="16820" xr:uid="{BF9F311F-900F-454F-A5FD-10C543D878B9}"/>
    <cellStyle name="20% - Accent4 7 15 4 2" xfId="16821" xr:uid="{A2736354-47B0-4C65-AA3E-FD1CF8282E73}"/>
    <cellStyle name="20% - Accent4 7 15 5" xfId="16822" xr:uid="{60110DFE-9805-4CAA-B8A2-10CFAE68CA06}"/>
    <cellStyle name="20% - Accent4 7 16" xfId="16823" xr:uid="{D338195A-8C2F-450C-93EE-24D48E3EB49F}"/>
    <cellStyle name="20% - Accent4 7 16 2" xfId="16824" xr:uid="{4B511A4F-3FE3-496A-AB32-AB47214B3097}"/>
    <cellStyle name="20% - Accent4 7 16 2 2" xfId="16825" xr:uid="{F790BD71-998E-4626-8703-418FD979E7DF}"/>
    <cellStyle name="20% - Accent4 7 16 3" xfId="16826" xr:uid="{C67EE61C-9EC2-44C2-8790-62B36C078FDC}"/>
    <cellStyle name="20% - Accent4 7 17" xfId="16827" xr:uid="{2DCDA6F6-8B9A-41D9-B02B-CDE171D6CA72}"/>
    <cellStyle name="20% - Accent4 7 17 2" xfId="16828" xr:uid="{4A85DD9C-3EDC-46FC-8037-5EC1AF5FDDF2}"/>
    <cellStyle name="20% - Accent4 7 18" xfId="16829" xr:uid="{C71F118A-C9BE-448E-B7CA-32820D3A944A}"/>
    <cellStyle name="20% - Accent4 7 18 2" xfId="16830" xr:uid="{2A53D13A-C205-42D7-88A4-D7E3BA71998C}"/>
    <cellStyle name="20% - Accent4 7 19" xfId="16831" xr:uid="{B0B97921-5E3E-4899-8CEC-DCF38BDDA64F}"/>
    <cellStyle name="20% - Accent4 7 2" xfId="310" xr:uid="{EDBD8004-D7C1-4C61-9513-5F085E8145B4}"/>
    <cellStyle name="20% - Accent4 7 2 2" xfId="311" xr:uid="{347BA5CD-4E9C-4BFF-A6FA-24162DFA16D9}"/>
    <cellStyle name="20% - Accent4 7 2 2 2" xfId="16832" xr:uid="{E506F809-21D4-4D11-BDDA-E842D42947BD}"/>
    <cellStyle name="20% - Accent4 7 2 2 2 2" xfId="16833" xr:uid="{5ABAE960-ED5B-4896-A0AC-C3F736AD4A3F}"/>
    <cellStyle name="20% - Accent4 7 2 2 3" xfId="16834" xr:uid="{2C5528E7-BDAD-4BFF-9762-C33A7AD72EDD}"/>
    <cellStyle name="20% - Accent4 7 2 2 4" xfId="16835" xr:uid="{F1165844-C746-4B5F-8D11-8718BEB1BB76}"/>
    <cellStyle name="20% - Accent4 7 2 3" xfId="16836" xr:uid="{64F78AFB-16FF-46D9-8E99-2BEFC4996344}"/>
    <cellStyle name="20% - Accent4 7 2 3 2" xfId="16837" xr:uid="{A4485DE6-EB58-43A2-BF80-2813BF16F24E}"/>
    <cellStyle name="20% - Accent4 7 2 4" xfId="16838" xr:uid="{CBC6AA0E-4450-4208-A6C8-CB8AE05B9F6C}"/>
    <cellStyle name="20% - Accent4 7 2 4 2" xfId="16839" xr:uid="{78D24E51-A3AF-47CD-A471-238B0D65D41D}"/>
    <cellStyle name="20% - Accent4 7 2 5" xfId="16840" xr:uid="{39BECD16-9C5B-4059-9F60-29FFB33F7BDD}"/>
    <cellStyle name="20% - Accent4 7 20" xfId="16841" xr:uid="{B20DC047-2EF2-4A09-83BF-E93F906F2B3D}"/>
    <cellStyle name="20% - Accent4 7 21" xfId="16842" xr:uid="{6106C740-427F-4C76-B55B-D11625AC94C5}"/>
    <cellStyle name="20% - Accent4 7 22" xfId="16843" xr:uid="{5D43EF75-A219-4F09-902B-56ACE5A49A58}"/>
    <cellStyle name="20% - Accent4 7 23" xfId="16844" xr:uid="{1391798B-D86B-4522-8CE0-42156968F24B}"/>
    <cellStyle name="20% - Accent4 7 24" xfId="16845" xr:uid="{33FB9079-6542-4787-A712-30CFE83C2C53}"/>
    <cellStyle name="20% - Accent4 7 25" xfId="16846" xr:uid="{EA5077E0-FACF-460F-B636-497AC8C21038}"/>
    <cellStyle name="20% - Accent4 7 26" xfId="16847" xr:uid="{72DDE213-C41E-424E-851F-47FB08EC2FD5}"/>
    <cellStyle name="20% - Accent4 7 27" xfId="16848" xr:uid="{DABE7E65-97E6-42AC-BEF8-748A414E0372}"/>
    <cellStyle name="20% - Accent4 7 28" xfId="16849" xr:uid="{906B62E6-EF0E-4059-A0FE-C34E007D8216}"/>
    <cellStyle name="20% - Accent4 7 29" xfId="16850" xr:uid="{7F51AF5A-0C7B-4A61-AA70-08CF8EB8FAC9}"/>
    <cellStyle name="20% - Accent4 7 3" xfId="312" xr:uid="{DFB455D1-37B4-4967-9503-2F42A3B6FCD0}"/>
    <cellStyle name="20% - Accent4 7 3 2" xfId="16851" xr:uid="{0D1AD027-55B9-4A43-AC2B-550FFCFB6B31}"/>
    <cellStyle name="20% - Accent4 7 3 2 2" xfId="16852" xr:uid="{BEEB09C5-6A37-4D61-BB2A-1EA8D2FCAA06}"/>
    <cellStyle name="20% - Accent4 7 3 2 2 2" xfId="16853" xr:uid="{4B303454-D359-4189-BD45-40E49D6C97B5}"/>
    <cellStyle name="20% - Accent4 7 3 2 3" xfId="16854" xr:uid="{74B60681-0CF0-45F6-B0E1-870D9CD027A9}"/>
    <cellStyle name="20% - Accent4 7 3 3" xfId="16855" xr:uid="{3ABA0D3A-C7EC-4A69-8EF3-E6B5C1BC629E}"/>
    <cellStyle name="20% - Accent4 7 3 3 2" xfId="16856" xr:uid="{43DB0CD2-568B-41A1-B80E-47040383D4B9}"/>
    <cellStyle name="20% - Accent4 7 3 4" xfId="16857" xr:uid="{417B1A12-DB8C-479E-B8A9-670237472390}"/>
    <cellStyle name="20% - Accent4 7 3 4 2" xfId="16858" xr:uid="{55C63D07-6382-4485-8410-C9F18024AF7C}"/>
    <cellStyle name="20% - Accent4 7 3 5" xfId="16859" xr:uid="{FC035C68-4FBF-4C57-B209-F992E6B8F6CB}"/>
    <cellStyle name="20% - Accent4 7 3 6" xfId="16860" xr:uid="{0456CF1F-9071-4AD7-A677-B1D3280CBDE2}"/>
    <cellStyle name="20% - Accent4 7 4" xfId="16861" xr:uid="{6C34370E-B678-4E81-B001-12EEF82BEE14}"/>
    <cellStyle name="20% - Accent4 7 4 2" xfId="16862" xr:uid="{1804E93C-948B-4DD8-8807-D09086C9AB50}"/>
    <cellStyle name="20% - Accent4 7 4 2 2" xfId="16863" xr:uid="{7D75BD70-5D51-4F17-9FE8-A7A01386B3D6}"/>
    <cellStyle name="20% - Accent4 7 4 2 2 2" xfId="16864" xr:uid="{450A130B-22CF-4700-B21C-B5382EE4C8A2}"/>
    <cellStyle name="20% - Accent4 7 4 2 3" xfId="16865" xr:uid="{2973D512-E802-495A-9D2F-7D1480C0A0B1}"/>
    <cellStyle name="20% - Accent4 7 4 3" xfId="16866" xr:uid="{87C118FC-5F2A-46EA-B18F-1BA32158D39D}"/>
    <cellStyle name="20% - Accent4 7 4 3 2" xfId="16867" xr:uid="{932376F8-9C2D-4363-A3FC-1B134AA4488D}"/>
    <cellStyle name="20% - Accent4 7 4 4" xfId="16868" xr:uid="{0B0478CF-310B-45B0-9500-C0A143DA9D3B}"/>
    <cellStyle name="20% - Accent4 7 4 4 2" xfId="16869" xr:uid="{05870095-6011-4717-898E-078897CA141A}"/>
    <cellStyle name="20% - Accent4 7 4 5" xfId="16870" xr:uid="{1DDB236F-2AA2-46EA-B74B-DAAF1541C9AE}"/>
    <cellStyle name="20% - Accent4 7 5" xfId="16871" xr:uid="{C4181B78-666C-405A-8F80-3A6683DE89AE}"/>
    <cellStyle name="20% - Accent4 7 5 2" xfId="16872" xr:uid="{A563D99C-19D3-4888-85F1-78EBD66E8A31}"/>
    <cellStyle name="20% - Accent4 7 5 2 2" xfId="16873" xr:uid="{543D37DD-181B-4DD4-B662-A6660206FB15}"/>
    <cellStyle name="20% - Accent4 7 5 2 2 2" xfId="16874" xr:uid="{6DC6E1F1-08A0-4125-86D9-CA3711E0117A}"/>
    <cellStyle name="20% - Accent4 7 5 2 3" xfId="16875" xr:uid="{DA884372-AD61-4C70-B3C2-24627C4CD0D9}"/>
    <cellStyle name="20% - Accent4 7 5 3" xfId="16876" xr:uid="{24ED4909-52F8-45D6-9961-5CE6B783E242}"/>
    <cellStyle name="20% - Accent4 7 5 3 2" xfId="16877" xr:uid="{E429C0AA-8580-4E4B-9385-23D2FEEDF5B0}"/>
    <cellStyle name="20% - Accent4 7 5 4" xfId="16878" xr:uid="{5F46E7C2-11D8-497B-9163-BEEA4C0DC51B}"/>
    <cellStyle name="20% - Accent4 7 5 4 2" xfId="16879" xr:uid="{B4FA45E1-4B05-4DC2-881D-18D3C2AEB1CC}"/>
    <cellStyle name="20% - Accent4 7 5 5" xfId="16880" xr:uid="{2A2C8B92-3446-474F-966E-E4A1A11F49B1}"/>
    <cellStyle name="20% - Accent4 7 6" xfId="16881" xr:uid="{C8F58C85-157B-4999-B631-35A428F77B26}"/>
    <cellStyle name="20% - Accent4 7 6 2" xfId="16882" xr:uid="{36E9BDF8-EC67-4574-A526-728030A9F209}"/>
    <cellStyle name="20% - Accent4 7 6 2 2" xfId="16883" xr:uid="{B4546C8B-E0B9-4189-8BD8-37BC225E3B4C}"/>
    <cellStyle name="20% - Accent4 7 6 2 2 2" xfId="16884" xr:uid="{E745F06E-7F92-41C9-A63E-C0E446E54C43}"/>
    <cellStyle name="20% - Accent4 7 6 2 3" xfId="16885" xr:uid="{A1177E78-A81B-41A3-BB5A-31473AB68383}"/>
    <cellStyle name="20% - Accent4 7 6 3" xfId="16886" xr:uid="{70A99017-23D8-4626-80D7-C364BFA069EF}"/>
    <cellStyle name="20% - Accent4 7 6 3 2" xfId="16887" xr:uid="{BAFDBFB2-4147-4171-BE5E-25DDA49DEFC5}"/>
    <cellStyle name="20% - Accent4 7 6 4" xfId="16888" xr:uid="{1173B18C-92D1-4A6D-8859-4676172D9EAD}"/>
    <cellStyle name="20% - Accent4 7 6 4 2" xfId="16889" xr:uid="{646EC4FE-35CC-4358-95AD-17CC3D2711AE}"/>
    <cellStyle name="20% - Accent4 7 6 5" xfId="16890" xr:uid="{CE0D7B30-CB8A-4F17-B214-0373D53AEFE8}"/>
    <cellStyle name="20% - Accent4 7 7" xfId="16891" xr:uid="{F63ADEE8-CCA6-44AF-80CE-B5F6BC2BBB8A}"/>
    <cellStyle name="20% - Accent4 7 7 2" xfId="16892" xr:uid="{BDA66131-CDB5-4E6C-9D0E-F81CFD5F1C02}"/>
    <cellStyle name="20% - Accent4 7 7 2 2" xfId="16893" xr:uid="{58014115-0053-4F81-B7C8-49F7A5AFA3E4}"/>
    <cellStyle name="20% - Accent4 7 7 2 2 2" xfId="16894" xr:uid="{182DF8E6-9919-4BA7-B4E5-EFA0B48CDFF3}"/>
    <cellStyle name="20% - Accent4 7 7 2 3" xfId="16895" xr:uid="{2BC6EF21-A45B-4BDC-80E1-9F0492158E1E}"/>
    <cellStyle name="20% - Accent4 7 7 3" xfId="16896" xr:uid="{89956445-E63C-4583-9F2C-2C9F61DF3596}"/>
    <cellStyle name="20% - Accent4 7 7 3 2" xfId="16897" xr:uid="{2BA36049-0FC1-4392-A318-80F779201F17}"/>
    <cellStyle name="20% - Accent4 7 7 4" xfId="16898" xr:uid="{C43FCA3C-B37A-4764-BCDC-C8685A27A44C}"/>
    <cellStyle name="20% - Accent4 7 7 4 2" xfId="16899" xr:uid="{858CCC00-A740-4B55-BC4E-8575A4C7E741}"/>
    <cellStyle name="20% - Accent4 7 7 5" xfId="16900" xr:uid="{A53277B6-5F89-425C-A716-6F0DA6A0A0B5}"/>
    <cellStyle name="20% - Accent4 7 8" xfId="16901" xr:uid="{ACAC69E3-7D0F-448D-A9BD-15BA108B8229}"/>
    <cellStyle name="20% - Accent4 7 8 2" xfId="16902" xr:uid="{6F1536B6-3F00-49F9-A72D-2C01B7CD57E0}"/>
    <cellStyle name="20% - Accent4 7 8 2 2" xfId="16903" xr:uid="{5026312B-433B-4A15-8029-2BF05C8CC225}"/>
    <cellStyle name="20% - Accent4 7 8 2 2 2" xfId="16904" xr:uid="{71E1A5FE-1574-4401-9691-A14A5A065028}"/>
    <cellStyle name="20% - Accent4 7 8 2 3" xfId="16905" xr:uid="{23E41597-4D32-49BB-AD4A-127684DCC0AC}"/>
    <cellStyle name="20% - Accent4 7 8 3" xfId="16906" xr:uid="{6138A3D9-BCDF-4C45-83DF-EF79B5A8364E}"/>
    <cellStyle name="20% - Accent4 7 8 3 2" xfId="16907" xr:uid="{692E97F2-063B-4DCE-915D-C92A9B24857E}"/>
    <cellStyle name="20% - Accent4 7 8 4" xfId="16908" xr:uid="{C0779ECA-AD0E-4B0D-A4CD-E434F868B671}"/>
    <cellStyle name="20% - Accent4 7 8 4 2" xfId="16909" xr:uid="{41399BE2-BF96-4EAC-9196-EFAD882FBB37}"/>
    <cellStyle name="20% - Accent4 7 8 5" xfId="16910" xr:uid="{0F288C3E-437B-427F-8C02-E11663A3FAD8}"/>
    <cellStyle name="20% - Accent4 7 9" xfId="16911" xr:uid="{D1AEA3CE-69EB-46C2-B4BA-1D451C5952A8}"/>
    <cellStyle name="20% - Accent4 7 9 2" xfId="16912" xr:uid="{BD0944C4-38DC-4EF4-AD9F-36C0CA1614DD}"/>
    <cellStyle name="20% - Accent4 7 9 2 2" xfId="16913" xr:uid="{9C4E9514-B95A-4BEA-99D6-2226E98294D3}"/>
    <cellStyle name="20% - Accent4 7 9 2 2 2" xfId="16914" xr:uid="{FE4D6AB5-B9BC-4194-99D0-B17461E80515}"/>
    <cellStyle name="20% - Accent4 7 9 2 3" xfId="16915" xr:uid="{E3D25E5E-3848-4433-A7C8-51194E0303C1}"/>
    <cellStyle name="20% - Accent4 7 9 3" xfId="16916" xr:uid="{42884E2C-5BDC-41CD-B1D4-DFF77AD294B4}"/>
    <cellStyle name="20% - Accent4 7 9 3 2" xfId="16917" xr:uid="{BC5967A5-FF88-4628-AA96-1D2C02435AE6}"/>
    <cellStyle name="20% - Accent4 7 9 4" xfId="16918" xr:uid="{4B5E228C-18DC-48D8-8C80-1CAF3072493F}"/>
    <cellStyle name="20% - Accent4 7 9 4 2" xfId="16919" xr:uid="{9B3C4D8B-2D49-4C52-A5E5-4EA8FFB7BAD8}"/>
    <cellStyle name="20% - Accent4 7 9 5" xfId="16920" xr:uid="{AC323E73-0E74-494E-AF72-70C9FEBB4CDF}"/>
    <cellStyle name="20% - Accent4 8" xfId="313" xr:uid="{F50D60D5-2A09-4E90-9280-7DC05282EF6D}"/>
    <cellStyle name="20% - Accent4 8 10" xfId="16921" xr:uid="{12824476-DC47-407D-B38E-28120BCC8940}"/>
    <cellStyle name="20% - Accent4 8 10 2" xfId="16922" xr:uid="{4CCA6CDF-49D5-440B-9014-E274A1DDF69D}"/>
    <cellStyle name="20% - Accent4 8 10 2 2" xfId="16923" xr:uid="{EA619363-957F-4754-BCE2-A204E5F1AAB8}"/>
    <cellStyle name="20% - Accent4 8 10 2 2 2" xfId="16924" xr:uid="{C3BB8B78-2BF2-46CD-AA16-40C852AC4567}"/>
    <cellStyle name="20% - Accent4 8 10 2 3" xfId="16925" xr:uid="{9EC1C223-6E3E-4A2B-9F1F-A77C98838CEF}"/>
    <cellStyle name="20% - Accent4 8 10 3" xfId="16926" xr:uid="{AEADF30F-B0FB-45A6-9BEE-8CA4142F84A3}"/>
    <cellStyle name="20% - Accent4 8 10 3 2" xfId="16927" xr:uid="{71134FFD-A6A9-4CF3-B5FA-2244CD8DCDE6}"/>
    <cellStyle name="20% - Accent4 8 10 4" xfId="16928" xr:uid="{EAE0F903-DAE9-4E11-B08E-AE5EEB7F4D38}"/>
    <cellStyle name="20% - Accent4 8 10 4 2" xfId="16929" xr:uid="{A7E597BF-660C-4EF4-87F7-DB55ED9545ED}"/>
    <cellStyle name="20% - Accent4 8 10 5" xfId="16930" xr:uid="{213CF420-824A-4FE8-94BF-79AD17B2DC82}"/>
    <cellStyle name="20% - Accent4 8 11" xfId="16931" xr:uid="{A096706F-31AF-4A4E-AF67-BEEF9B026E2F}"/>
    <cellStyle name="20% - Accent4 8 11 2" xfId="16932" xr:uid="{18929976-871D-4507-9427-E974B144D97C}"/>
    <cellStyle name="20% - Accent4 8 11 2 2" xfId="16933" xr:uid="{DC94817D-C869-44F6-87D0-E7DDE359DA50}"/>
    <cellStyle name="20% - Accent4 8 11 2 2 2" xfId="16934" xr:uid="{5B927E32-DF26-4E38-9B69-72E54CCE2235}"/>
    <cellStyle name="20% - Accent4 8 11 2 3" xfId="16935" xr:uid="{E1FCCE08-05D8-4380-B703-0FEF0EF3F120}"/>
    <cellStyle name="20% - Accent4 8 11 3" xfId="16936" xr:uid="{C017C15E-B9A4-44D0-AD3D-54B97B03D91C}"/>
    <cellStyle name="20% - Accent4 8 11 3 2" xfId="16937" xr:uid="{2BA2F5A9-3564-4B59-8458-70F6F4508EB5}"/>
    <cellStyle name="20% - Accent4 8 11 4" xfId="16938" xr:uid="{FE29C465-A66F-4AC4-AB31-AFCAB50F8D11}"/>
    <cellStyle name="20% - Accent4 8 11 4 2" xfId="16939" xr:uid="{F47E7FC1-78CB-4933-8875-669560FFACA4}"/>
    <cellStyle name="20% - Accent4 8 11 5" xfId="16940" xr:uid="{5BA3DF22-130F-4069-8347-AAD4E2344AAA}"/>
    <cellStyle name="20% - Accent4 8 12" xfId="16941" xr:uid="{CE2B26DD-813C-4753-8D23-336CEE1AD8DD}"/>
    <cellStyle name="20% - Accent4 8 12 2" xfId="16942" xr:uid="{E3F60A61-E569-4487-8748-88850A69992B}"/>
    <cellStyle name="20% - Accent4 8 12 2 2" xfId="16943" xr:uid="{BBAF2C85-F0D8-41F2-8662-0B016AE5F3F9}"/>
    <cellStyle name="20% - Accent4 8 12 2 2 2" xfId="16944" xr:uid="{E286BA4B-3B81-4C03-B2ED-FF3291C5F2A0}"/>
    <cellStyle name="20% - Accent4 8 12 2 3" xfId="16945" xr:uid="{FB0CCBE5-6319-4C1D-9544-0E64461D6D78}"/>
    <cellStyle name="20% - Accent4 8 12 3" xfId="16946" xr:uid="{3915CEA2-A522-4203-855B-8844032D71B8}"/>
    <cellStyle name="20% - Accent4 8 12 3 2" xfId="16947" xr:uid="{02589C56-142D-4B63-865C-6864B83B6B51}"/>
    <cellStyle name="20% - Accent4 8 12 4" xfId="16948" xr:uid="{C0A15A0C-4883-4E10-8DB7-C22C2C350E26}"/>
    <cellStyle name="20% - Accent4 8 12 4 2" xfId="16949" xr:uid="{8CF286F7-EADB-4719-942B-45234FDF1565}"/>
    <cellStyle name="20% - Accent4 8 12 5" xfId="16950" xr:uid="{701D972C-142A-4406-B634-A77104157A2E}"/>
    <cellStyle name="20% - Accent4 8 13" xfId="16951" xr:uid="{777CC87E-33B4-4081-B1E2-5076B209DE07}"/>
    <cellStyle name="20% - Accent4 8 13 2" xfId="16952" xr:uid="{D1D449F1-4E69-4EA7-B33E-25373295269E}"/>
    <cellStyle name="20% - Accent4 8 13 2 2" xfId="16953" xr:uid="{9417B7B7-EC95-4449-8E47-F38F88A5FF85}"/>
    <cellStyle name="20% - Accent4 8 13 2 2 2" xfId="16954" xr:uid="{7F79549E-666D-4B21-891D-6FCD7C443888}"/>
    <cellStyle name="20% - Accent4 8 13 2 3" xfId="16955" xr:uid="{E6125B1C-CA1C-49E9-91F9-310E58A2D36A}"/>
    <cellStyle name="20% - Accent4 8 13 3" xfId="16956" xr:uid="{BC9B115E-A1B5-42CA-9726-F2FD36433E2C}"/>
    <cellStyle name="20% - Accent4 8 13 3 2" xfId="16957" xr:uid="{06E0C218-A1BA-4F5F-A4F6-C01BE3D90306}"/>
    <cellStyle name="20% - Accent4 8 13 4" xfId="16958" xr:uid="{B6F1964E-ADD0-45D0-8968-D17F25D9E7F1}"/>
    <cellStyle name="20% - Accent4 8 13 4 2" xfId="16959" xr:uid="{127B67F4-D797-4BEF-B362-EC500222E4CE}"/>
    <cellStyle name="20% - Accent4 8 13 5" xfId="16960" xr:uid="{BF4B735C-1ACA-41F8-A637-80397C3F3E84}"/>
    <cellStyle name="20% - Accent4 8 14" xfId="16961" xr:uid="{D56D59A7-057B-4F0B-B3FB-1306A317572E}"/>
    <cellStyle name="20% - Accent4 8 14 2" xfId="16962" xr:uid="{03E379B4-51D2-4B30-9997-5D8AF64BE1A4}"/>
    <cellStyle name="20% - Accent4 8 14 2 2" xfId="16963" xr:uid="{594C74FA-A1A4-4B51-B542-7BDAEC1A5162}"/>
    <cellStyle name="20% - Accent4 8 14 2 2 2" xfId="16964" xr:uid="{56F6BBE2-252B-4100-933C-B185BE9518D4}"/>
    <cellStyle name="20% - Accent4 8 14 2 3" xfId="16965" xr:uid="{2EB9F9D6-872E-48FD-9867-E6573ED4B274}"/>
    <cellStyle name="20% - Accent4 8 14 3" xfId="16966" xr:uid="{B7E7E9AD-A778-487A-B916-AA79BBDB32E4}"/>
    <cellStyle name="20% - Accent4 8 14 3 2" xfId="16967" xr:uid="{5C790A88-EA77-41CF-9834-4743D28DC014}"/>
    <cellStyle name="20% - Accent4 8 14 4" xfId="16968" xr:uid="{2FE09860-8196-48B1-A09B-744011DDCD97}"/>
    <cellStyle name="20% - Accent4 8 14 4 2" xfId="16969" xr:uid="{A86B8932-8B49-4BEB-85C4-1E236F8898AC}"/>
    <cellStyle name="20% - Accent4 8 14 5" xfId="16970" xr:uid="{F8AACBF0-F3FC-4AC9-8AB8-976B43720858}"/>
    <cellStyle name="20% - Accent4 8 15" xfId="16971" xr:uid="{E1D9501E-C28E-4251-AA66-81CAF0299E0A}"/>
    <cellStyle name="20% - Accent4 8 15 2" xfId="16972" xr:uid="{2D6D095A-C6C4-437D-9C8D-69585D7A4676}"/>
    <cellStyle name="20% - Accent4 8 15 2 2" xfId="16973" xr:uid="{EE0D8078-F4F7-4C0D-8CF5-B2B01102F844}"/>
    <cellStyle name="20% - Accent4 8 15 2 2 2" xfId="16974" xr:uid="{A07707B8-BA47-4D82-AD92-4AC6CB3CAD17}"/>
    <cellStyle name="20% - Accent4 8 15 2 3" xfId="16975" xr:uid="{19E61993-65AE-46B2-B5C2-0F8E2D3607B3}"/>
    <cellStyle name="20% - Accent4 8 15 3" xfId="16976" xr:uid="{69781A88-D813-45E6-AAE2-B40DAA24901F}"/>
    <cellStyle name="20% - Accent4 8 15 3 2" xfId="16977" xr:uid="{955FB453-1618-4C7B-93D3-E16DA49FA77A}"/>
    <cellStyle name="20% - Accent4 8 15 4" xfId="16978" xr:uid="{AE85E3FC-B749-40EB-809E-3EE51CE273DF}"/>
    <cellStyle name="20% - Accent4 8 15 4 2" xfId="16979" xr:uid="{45FF411C-5359-4DD9-91D0-61766C6BE458}"/>
    <cellStyle name="20% - Accent4 8 15 5" xfId="16980" xr:uid="{CC2693A0-3B81-453F-8AF6-C6443C7F7C70}"/>
    <cellStyle name="20% - Accent4 8 16" xfId="16981" xr:uid="{CE9BE0A0-C831-4E88-AE0E-5AD7EDEDD006}"/>
    <cellStyle name="20% - Accent4 8 16 2" xfId="16982" xr:uid="{D6F7168C-8BF1-4F82-8C4C-1F853CA7ECF6}"/>
    <cellStyle name="20% - Accent4 8 16 2 2" xfId="16983" xr:uid="{0DDFEA6F-CA3E-4D6D-9A88-CF6746D4B3A1}"/>
    <cellStyle name="20% - Accent4 8 16 3" xfId="16984" xr:uid="{E0ADEC1D-1FB3-4F3C-A79E-45A36D174081}"/>
    <cellStyle name="20% - Accent4 8 17" xfId="16985" xr:uid="{D56E16D9-A2E3-4103-957E-DBAC323B89B7}"/>
    <cellStyle name="20% - Accent4 8 17 2" xfId="16986" xr:uid="{4CC88426-35AB-475E-B418-FDB0036E4A06}"/>
    <cellStyle name="20% - Accent4 8 18" xfId="16987" xr:uid="{7C28EB98-9F94-4C34-AFF0-2BD98019FA00}"/>
    <cellStyle name="20% - Accent4 8 18 2" xfId="16988" xr:uid="{5F966334-9607-4E02-B4F0-946E753A1AF5}"/>
    <cellStyle name="20% - Accent4 8 19" xfId="16989" xr:uid="{7A63DDE4-40A9-41CF-A593-9ED5DA260AD5}"/>
    <cellStyle name="20% - Accent4 8 2" xfId="314" xr:uid="{1000EBA3-85A0-4F97-8B68-D82B4074410D}"/>
    <cellStyle name="20% - Accent4 8 2 2" xfId="315" xr:uid="{B0777922-1ED1-42A0-8579-F038FBF8098B}"/>
    <cellStyle name="20% - Accent4 8 2 2 2" xfId="16990" xr:uid="{754F18A6-7161-4438-8CD2-C5ADBB847545}"/>
    <cellStyle name="20% - Accent4 8 2 2 2 2" xfId="16991" xr:uid="{552BD15C-8716-43AE-B3B5-74D323163024}"/>
    <cellStyle name="20% - Accent4 8 2 2 3" xfId="16992" xr:uid="{A70FC0E6-D805-4757-BCF2-4AB373193CD5}"/>
    <cellStyle name="20% - Accent4 8 2 2 4" xfId="16993" xr:uid="{B7CA6B3A-D7ED-4393-BB3A-09E9012CA222}"/>
    <cellStyle name="20% - Accent4 8 2 3" xfId="16994" xr:uid="{61D29DBE-51F9-408C-BE05-F68E6D6E8D8E}"/>
    <cellStyle name="20% - Accent4 8 2 3 2" xfId="16995" xr:uid="{D9283847-A22E-44BB-8DC7-05DA47BC9D31}"/>
    <cellStyle name="20% - Accent4 8 2 4" xfId="16996" xr:uid="{BEC75813-CF8A-44AE-AAFC-18922CF81401}"/>
    <cellStyle name="20% - Accent4 8 2 4 2" xfId="16997" xr:uid="{085B2859-88BB-4A6F-9178-F4CA83B8AE1C}"/>
    <cellStyle name="20% - Accent4 8 2 5" xfId="16998" xr:uid="{DFFE039A-697C-4CDA-AE87-1033FEEC6D2E}"/>
    <cellStyle name="20% - Accent4 8 20" xfId="16999" xr:uid="{E4AB4C65-51FF-47AC-A4F6-8072264F822F}"/>
    <cellStyle name="20% - Accent4 8 21" xfId="17000" xr:uid="{38A09530-DC41-4B4E-B04B-48CFD57E81CE}"/>
    <cellStyle name="20% - Accent4 8 22" xfId="17001" xr:uid="{8BB0F74F-18DD-48A7-B96F-858E104867BB}"/>
    <cellStyle name="20% - Accent4 8 23" xfId="17002" xr:uid="{7DA0D5DE-0088-4ADB-A81B-E7017E10AB36}"/>
    <cellStyle name="20% - Accent4 8 24" xfId="17003" xr:uid="{FDBA6424-9233-4B3C-8BBD-C90BA3A3CBAD}"/>
    <cellStyle name="20% - Accent4 8 25" xfId="17004" xr:uid="{FBD21552-0C8B-4155-B0B5-D9CE28A64777}"/>
    <cellStyle name="20% - Accent4 8 26" xfId="17005" xr:uid="{76343786-9DDA-4FA7-BF24-4B2F556F93DB}"/>
    <cellStyle name="20% - Accent4 8 27" xfId="17006" xr:uid="{9AA90C3C-E723-4B55-A5ED-45C008F2038B}"/>
    <cellStyle name="20% - Accent4 8 28" xfId="17007" xr:uid="{079BEB4D-FB6E-4555-AB25-13C1B75C0E07}"/>
    <cellStyle name="20% - Accent4 8 29" xfId="17008" xr:uid="{3E8A9F99-7E6B-4DFF-89DC-A31A283FD52B}"/>
    <cellStyle name="20% - Accent4 8 3" xfId="316" xr:uid="{A030E253-2C4F-4784-9EC3-CEC99BCF8A42}"/>
    <cellStyle name="20% - Accent4 8 3 2" xfId="17009" xr:uid="{2D16B536-1031-4007-8D12-07104AB6C0AB}"/>
    <cellStyle name="20% - Accent4 8 3 2 2" xfId="17010" xr:uid="{6244A91B-9859-40C6-AA9D-D20A7989ACB9}"/>
    <cellStyle name="20% - Accent4 8 3 2 2 2" xfId="17011" xr:uid="{9178BB7A-4A2F-44CD-A6C0-B0387A331A9D}"/>
    <cellStyle name="20% - Accent4 8 3 2 3" xfId="17012" xr:uid="{922A5CB9-1BAA-466B-A507-913D3C5CDF6C}"/>
    <cellStyle name="20% - Accent4 8 3 3" xfId="17013" xr:uid="{E2427F31-0B4B-4207-9F41-8414156E844F}"/>
    <cellStyle name="20% - Accent4 8 3 3 2" xfId="17014" xr:uid="{D4D659FC-7F59-4872-8248-5F60931597DD}"/>
    <cellStyle name="20% - Accent4 8 3 4" xfId="17015" xr:uid="{480284BF-AC84-412C-A00B-2B2FB569350C}"/>
    <cellStyle name="20% - Accent4 8 3 4 2" xfId="17016" xr:uid="{3D6D7DC4-E8CE-4290-9186-265F9459E5F0}"/>
    <cellStyle name="20% - Accent4 8 3 5" xfId="17017" xr:uid="{03643F47-084C-472F-9F69-FB2F311437A5}"/>
    <cellStyle name="20% - Accent4 8 3 6" xfId="17018" xr:uid="{6B03E2D7-53B7-46E8-9169-506B011D4E64}"/>
    <cellStyle name="20% - Accent4 8 4" xfId="17019" xr:uid="{6CA9108F-9E2A-484F-820D-A9483289C52A}"/>
    <cellStyle name="20% - Accent4 8 4 2" xfId="17020" xr:uid="{EED18F7C-ED77-4F10-B59F-B00E8E854491}"/>
    <cellStyle name="20% - Accent4 8 4 2 2" xfId="17021" xr:uid="{FF041C03-4A07-43D5-9BE8-2A1837B7C0F2}"/>
    <cellStyle name="20% - Accent4 8 4 2 2 2" xfId="17022" xr:uid="{6AF78799-C269-43D3-8B0D-7BDF15EC5B7A}"/>
    <cellStyle name="20% - Accent4 8 4 2 3" xfId="17023" xr:uid="{1BB8C274-080D-40B7-A363-4D126963C9E9}"/>
    <cellStyle name="20% - Accent4 8 4 3" xfId="17024" xr:uid="{3B37A072-98AE-43B2-80BB-FE519C357E90}"/>
    <cellStyle name="20% - Accent4 8 4 3 2" xfId="17025" xr:uid="{0F765797-1240-4579-A704-18D34354D2BA}"/>
    <cellStyle name="20% - Accent4 8 4 4" xfId="17026" xr:uid="{1BE7A6EC-1AF0-4604-8516-337FDD4A4499}"/>
    <cellStyle name="20% - Accent4 8 4 4 2" xfId="17027" xr:uid="{1B3455C6-8F5E-4241-A92F-F6E04D599DA4}"/>
    <cellStyle name="20% - Accent4 8 4 5" xfId="17028" xr:uid="{582AA5D3-CA27-4E63-BBDF-DC04868FCB56}"/>
    <cellStyle name="20% - Accent4 8 5" xfId="17029" xr:uid="{E1486315-A3FC-4B4D-A582-ED6EFFF1ECF6}"/>
    <cellStyle name="20% - Accent4 8 5 2" xfId="17030" xr:uid="{4D964EBE-F928-4273-A09A-E679D8EFA50A}"/>
    <cellStyle name="20% - Accent4 8 5 2 2" xfId="17031" xr:uid="{CF63665F-B920-4DA8-8DE3-95536AEA467E}"/>
    <cellStyle name="20% - Accent4 8 5 2 2 2" xfId="17032" xr:uid="{B4E32CB9-4321-4988-99E5-B85F76A95E6D}"/>
    <cellStyle name="20% - Accent4 8 5 2 3" xfId="17033" xr:uid="{1077F293-76A0-4D6E-AEA8-1499BDCF1C2E}"/>
    <cellStyle name="20% - Accent4 8 5 3" xfId="17034" xr:uid="{A41354E1-C9A2-4F2A-8516-394CE621E320}"/>
    <cellStyle name="20% - Accent4 8 5 3 2" xfId="17035" xr:uid="{345910BE-FB09-472C-9940-9D8E3B305B98}"/>
    <cellStyle name="20% - Accent4 8 5 4" xfId="17036" xr:uid="{D3E4361D-FBDC-46D7-88DE-005DC7AFC589}"/>
    <cellStyle name="20% - Accent4 8 5 4 2" xfId="17037" xr:uid="{81FA8956-4574-4D45-A6FB-595854610330}"/>
    <cellStyle name="20% - Accent4 8 5 5" xfId="17038" xr:uid="{B3B653CC-9D9F-42FC-82A7-60FF13881E08}"/>
    <cellStyle name="20% - Accent4 8 6" xfId="17039" xr:uid="{6EDBB203-CD30-4B23-B9AB-B4FB3DA816DB}"/>
    <cellStyle name="20% - Accent4 8 6 2" xfId="17040" xr:uid="{96104A95-03D1-4C0A-9DF6-3C9A46A817D3}"/>
    <cellStyle name="20% - Accent4 8 6 2 2" xfId="17041" xr:uid="{E7A32100-CD2E-4A5F-81D7-9D57058A2F0A}"/>
    <cellStyle name="20% - Accent4 8 6 2 2 2" xfId="17042" xr:uid="{67263CCC-52EA-42CA-8E53-326DA1CE6625}"/>
    <cellStyle name="20% - Accent4 8 6 2 3" xfId="17043" xr:uid="{74B17BB1-89DB-47BB-9453-899AE33970E8}"/>
    <cellStyle name="20% - Accent4 8 6 3" xfId="17044" xr:uid="{5CAF8016-E6E0-4C13-AC64-30C96F3854FB}"/>
    <cellStyle name="20% - Accent4 8 6 3 2" xfId="17045" xr:uid="{7BE887AE-498C-4C23-87D1-F371B8ACD962}"/>
    <cellStyle name="20% - Accent4 8 6 4" xfId="17046" xr:uid="{807487CC-54A7-4369-8446-056C10212B0C}"/>
    <cellStyle name="20% - Accent4 8 6 4 2" xfId="17047" xr:uid="{4263EAEB-E348-449A-8D05-66288ED232E1}"/>
    <cellStyle name="20% - Accent4 8 6 5" xfId="17048" xr:uid="{1582CB07-164D-4EFA-8193-8D6B13A008C4}"/>
    <cellStyle name="20% - Accent4 8 7" xfId="17049" xr:uid="{8292F0B9-F2E8-4FA1-AC4C-1B5F3B61C34D}"/>
    <cellStyle name="20% - Accent4 8 7 2" xfId="17050" xr:uid="{AEB29A0F-9D75-4B93-849D-650180395890}"/>
    <cellStyle name="20% - Accent4 8 7 2 2" xfId="17051" xr:uid="{23E708D4-93B6-493B-830F-9A35EC2821D3}"/>
    <cellStyle name="20% - Accent4 8 7 2 2 2" xfId="17052" xr:uid="{4344A52D-5AEC-43FE-8140-EEE62A63A4DE}"/>
    <cellStyle name="20% - Accent4 8 7 2 3" xfId="17053" xr:uid="{316AB7AB-8337-4EFA-89FE-14EB3B2B22F9}"/>
    <cellStyle name="20% - Accent4 8 7 3" xfId="17054" xr:uid="{8F2FA1DB-186C-4774-9D7E-A2AF070325CC}"/>
    <cellStyle name="20% - Accent4 8 7 3 2" xfId="17055" xr:uid="{7C3CFC27-2509-48B8-8364-57207BAA3ABA}"/>
    <cellStyle name="20% - Accent4 8 7 4" xfId="17056" xr:uid="{A542430F-D760-4072-B9AF-B1594E6FFEC6}"/>
    <cellStyle name="20% - Accent4 8 7 4 2" xfId="17057" xr:uid="{47DC6C20-A761-4D82-AB33-BCE81CA8B960}"/>
    <cellStyle name="20% - Accent4 8 7 5" xfId="17058" xr:uid="{EBB994A5-51F5-4C5F-BDF3-F85AB515D3F6}"/>
    <cellStyle name="20% - Accent4 8 8" xfId="17059" xr:uid="{02860314-0C8C-47E6-9817-B45F0B219D30}"/>
    <cellStyle name="20% - Accent4 8 8 2" xfId="17060" xr:uid="{68C38E4D-E595-4EC0-9557-77BC5A934337}"/>
    <cellStyle name="20% - Accent4 8 8 2 2" xfId="17061" xr:uid="{EAE8238E-FD05-4414-A59B-4939A57599E7}"/>
    <cellStyle name="20% - Accent4 8 8 2 2 2" xfId="17062" xr:uid="{7D0FC612-1B6C-408B-9D15-DBA6B21D51DD}"/>
    <cellStyle name="20% - Accent4 8 8 2 3" xfId="17063" xr:uid="{A6DB15CF-A8FD-4561-9600-0BA1D680B3CF}"/>
    <cellStyle name="20% - Accent4 8 8 3" xfId="17064" xr:uid="{6108903E-DECA-42BC-BBED-69E76ED6CBBB}"/>
    <cellStyle name="20% - Accent4 8 8 3 2" xfId="17065" xr:uid="{865244A6-DFAF-447B-8EF9-10CAA2CF7D81}"/>
    <cellStyle name="20% - Accent4 8 8 4" xfId="17066" xr:uid="{21DEE920-AC27-423B-88E2-E7C3F1B2EB37}"/>
    <cellStyle name="20% - Accent4 8 8 4 2" xfId="17067" xr:uid="{AE499F90-69D2-4D64-B4E3-8B1754FC7587}"/>
    <cellStyle name="20% - Accent4 8 8 5" xfId="17068" xr:uid="{0B84AF4F-C22C-4FAF-9DCA-B8D148D0E691}"/>
    <cellStyle name="20% - Accent4 8 9" xfId="17069" xr:uid="{260C1C19-1947-47A5-A840-798EAF85CE87}"/>
    <cellStyle name="20% - Accent4 8 9 2" xfId="17070" xr:uid="{A32D6246-E0A4-400A-A18D-40764D52F1FE}"/>
    <cellStyle name="20% - Accent4 8 9 2 2" xfId="17071" xr:uid="{5D01ACF3-AF33-4D89-9F41-2883061CB3B0}"/>
    <cellStyle name="20% - Accent4 8 9 2 2 2" xfId="17072" xr:uid="{5DA3E543-03BA-4382-AB30-B1BB30004C1E}"/>
    <cellStyle name="20% - Accent4 8 9 2 3" xfId="17073" xr:uid="{80FE89BE-6A42-44E5-8E76-B1435738E772}"/>
    <cellStyle name="20% - Accent4 8 9 3" xfId="17074" xr:uid="{D8B484D6-722B-4C0B-86DF-B5FDD02A76DB}"/>
    <cellStyle name="20% - Accent4 8 9 3 2" xfId="17075" xr:uid="{65C0DAC0-77E6-46E2-A10E-8067D6165DA5}"/>
    <cellStyle name="20% - Accent4 8 9 4" xfId="17076" xr:uid="{004EA77F-2253-4FB9-BF8E-C6A29F7CD0A0}"/>
    <cellStyle name="20% - Accent4 8 9 4 2" xfId="17077" xr:uid="{C1B65A65-2E5B-4E16-9F7C-FCDFD937548B}"/>
    <cellStyle name="20% - Accent4 8 9 5" xfId="17078" xr:uid="{2A0AF4ED-C27D-46E3-BEC1-9B9F570AB23A}"/>
    <cellStyle name="20% - Accent4 9" xfId="317" xr:uid="{6736503F-94C6-4DEB-A9B6-7DF3E40F66D8}"/>
    <cellStyle name="20% - Accent4 9 10" xfId="17079" xr:uid="{5B5E2FA0-14F1-42D0-9C7A-2F959CBBDAB2}"/>
    <cellStyle name="20% - Accent4 9 10 2" xfId="17080" xr:uid="{E07FF36E-1C09-489F-B6F3-84F791B507FC}"/>
    <cellStyle name="20% - Accent4 9 10 2 2" xfId="17081" xr:uid="{53E25DED-B946-4470-8F24-836D046EB9E1}"/>
    <cellStyle name="20% - Accent4 9 10 2 2 2" xfId="17082" xr:uid="{BE520297-795E-4D3B-8969-6E0F37453802}"/>
    <cellStyle name="20% - Accent4 9 10 2 3" xfId="17083" xr:uid="{CA626777-1C15-492F-81E9-948FCE255339}"/>
    <cellStyle name="20% - Accent4 9 10 3" xfId="17084" xr:uid="{BF15AEE2-E6F0-4A2C-B9F8-AED86EBEFF48}"/>
    <cellStyle name="20% - Accent4 9 10 3 2" xfId="17085" xr:uid="{F6562B19-3136-4186-8723-106C31FE38F0}"/>
    <cellStyle name="20% - Accent4 9 10 4" xfId="17086" xr:uid="{E5B5C7C8-FB03-4093-934D-18BBC1E2F8F9}"/>
    <cellStyle name="20% - Accent4 9 10 4 2" xfId="17087" xr:uid="{BE8D384E-3F80-463E-8FE3-68140C0CB256}"/>
    <cellStyle name="20% - Accent4 9 10 5" xfId="17088" xr:uid="{62245F2C-6173-42FC-B848-55F7FF2CAD82}"/>
    <cellStyle name="20% - Accent4 9 11" xfId="17089" xr:uid="{30A9C58F-7378-46ED-90A9-38B4006BA608}"/>
    <cellStyle name="20% - Accent4 9 11 2" xfId="17090" xr:uid="{9C4092FA-E216-4E47-AA69-1EDBD4C5038A}"/>
    <cellStyle name="20% - Accent4 9 11 2 2" xfId="17091" xr:uid="{A418F8F4-C75F-4326-AC43-EC53C2849C30}"/>
    <cellStyle name="20% - Accent4 9 11 2 2 2" xfId="17092" xr:uid="{4764C10A-AD10-46AB-8289-7B52C19D1750}"/>
    <cellStyle name="20% - Accent4 9 11 2 3" xfId="17093" xr:uid="{95455F5F-40B0-4736-8F43-8FA2F1D3BF0B}"/>
    <cellStyle name="20% - Accent4 9 11 3" xfId="17094" xr:uid="{3CA36F06-AAA5-45B9-8C06-DCF1CE583661}"/>
    <cellStyle name="20% - Accent4 9 11 3 2" xfId="17095" xr:uid="{1D6CC70B-9C4C-45A8-ADCD-077E62389508}"/>
    <cellStyle name="20% - Accent4 9 11 4" xfId="17096" xr:uid="{09F75F73-373E-4E23-B948-53D0C39D78A5}"/>
    <cellStyle name="20% - Accent4 9 11 4 2" xfId="17097" xr:uid="{102ED20E-DED6-4B0E-9A69-C9E9DD698A02}"/>
    <cellStyle name="20% - Accent4 9 11 5" xfId="17098" xr:uid="{0DD79CEB-0919-43D9-8C1D-68FB847D9E1C}"/>
    <cellStyle name="20% - Accent4 9 12" xfId="17099" xr:uid="{FD6E29C6-3458-4075-AF84-FFB3FEC93D07}"/>
    <cellStyle name="20% - Accent4 9 12 2" xfId="17100" xr:uid="{3DEEB1A6-4CD5-4AC0-B702-BE63A2FE9C20}"/>
    <cellStyle name="20% - Accent4 9 12 2 2" xfId="17101" xr:uid="{A97E61C0-7973-4AD9-BF49-E61573FEF4AC}"/>
    <cellStyle name="20% - Accent4 9 12 2 2 2" xfId="17102" xr:uid="{E1F50CC7-4A62-40EA-B5C3-617494C17029}"/>
    <cellStyle name="20% - Accent4 9 12 2 3" xfId="17103" xr:uid="{B0C4F648-8BD5-4C2C-9C51-7F195DDA8FC0}"/>
    <cellStyle name="20% - Accent4 9 12 3" xfId="17104" xr:uid="{185C0159-774C-4913-ACFB-48801D392A24}"/>
    <cellStyle name="20% - Accent4 9 12 3 2" xfId="17105" xr:uid="{8FC41835-C35E-4453-80B0-19F27B838D47}"/>
    <cellStyle name="20% - Accent4 9 12 4" xfId="17106" xr:uid="{E5A7A3F1-DD6D-462B-8DF5-20F254C577C5}"/>
    <cellStyle name="20% - Accent4 9 12 4 2" xfId="17107" xr:uid="{353AE1F0-5689-40DB-AEA5-3EA8AE22F725}"/>
    <cellStyle name="20% - Accent4 9 12 5" xfId="17108" xr:uid="{C15EDFDB-B98F-4938-8A10-880AA26998BC}"/>
    <cellStyle name="20% - Accent4 9 13" xfId="17109" xr:uid="{E85A2CD8-5CC4-457E-82FA-AF8911101870}"/>
    <cellStyle name="20% - Accent4 9 13 2" xfId="17110" xr:uid="{6BCA7564-AA69-4B6F-A474-B5CBCA786304}"/>
    <cellStyle name="20% - Accent4 9 13 2 2" xfId="17111" xr:uid="{F5451856-E6C8-494D-A2B0-1E295A596046}"/>
    <cellStyle name="20% - Accent4 9 13 2 2 2" xfId="17112" xr:uid="{E432FA48-38BF-4A8F-B2B2-3E970E1F0805}"/>
    <cellStyle name="20% - Accent4 9 13 2 3" xfId="17113" xr:uid="{697037E1-E838-44F6-9F72-6EB0CED4F576}"/>
    <cellStyle name="20% - Accent4 9 13 3" xfId="17114" xr:uid="{353BB791-71A5-4053-9173-77C36F998AFA}"/>
    <cellStyle name="20% - Accent4 9 13 3 2" xfId="17115" xr:uid="{C2DBE816-1C43-48D8-B029-140F6C1B8397}"/>
    <cellStyle name="20% - Accent4 9 13 4" xfId="17116" xr:uid="{922C5C90-8410-470C-B8C0-EAB1993F888A}"/>
    <cellStyle name="20% - Accent4 9 13 4 2" xfId="17117" xr:uid="{1A984E1A-91AA-4CCB-B59D-0C0E8F200B3D}"/>
    <cellStyle name="20% - Accent4 9 13 5" xfId="17118" xr:uid="{67FE0119-7A1E-4B4A-A0B9-857804ACB7C0}"/>
    <cellStyle name="20% - Accent4 9 14" xfId="17119" xr:uid="{8A30C8F1-930A-47B5-8ED8-7598BEAF4B4D}"/>
    <cellStyle name="20% - Accent4 9 14 2" xfId="17120" xr:uid="{273C7F91-046E-4962-A17A-515249EB869A}"/>
    <cellStyle name="20% - Accent4 9 14 2 2" xfId="17121" xr:uid="{4AF99E42-A06C-40CE-AC95-0DC9234159DD}"/>
    <cellStyle name="20% - Accent4 9 14 2 2 2" xfId="17122" xr:uid="{A4A8D82B-B675-453E-ABEF-523214B37DDE}"/>
    <cellStyle name="20% - Accent4 9 14 2 3" xfId="17123" xr:uid="{60679047-C547-46A4-BD4B-F15715F2B4D5}"/>
    <cellStyle name="20% - Accent4 9 14 3" xfId="17124" xr:uid="{21F84C41-0A5E-4231-88A4-E424E14DAC48}"/>
    <cellStyle name="20% - Accent4 9 14 3 2" xfId="17125" xr:uid="{796F8BEA-2C98-4838-8610-877D14FD57D6}"/>
    <cellStyle name="20% - Accent4 9 14 4" xfId="17126" xr:uid="{4A5F63E7-46BF-45FC-A4C8-3685DBDEBD5E}"/>
    <cellStyle name="20% - Accent4 9 14 4 2" xfId="17127" xr:uid="{A2AF6460-0537-4C02-A31E-79759CCFE24B}"/>
    <cellStyle name="20% - Accent4 9 14 5" xfId="17128" xr:uid="{6AC79549-C10E-4432-96F1-E476781375EA}"/>
    <cellStyle name="20% - Accent4 9 15" xfId="17129" xr:uid="{2976D147-58DE-44FC-8EF4-6F59E449E0DB}"/>
    <cellStyle name="20% - Accent4 9 15 2" xfId="17130" xr:uid="{26BFE24C-C22F-4195-995A-9DFE8D58726C}"/>
    <cellStyle name="20% - Accent4 9 15 2 2" xfId="17131" xr:uid="{4E5FC56E-4D15-4094-B481-D9083451D70D}"/>
    <cellStyle name="20% - Accent4 9 15 2 2 2" xfId="17132" xr:uid="{CE327AD3-FC36-4CC8-B046-29503C0C460E}"/>
    <cellStyle name="20% - Accent4 9 15 2 3" xfId="17133" xr:uid="{51D27918-B3E8-4414-9992-4D920DE8804B}"/>
    <cellStyle name="20% - Accent4 9 15 3" xfId="17134" xr:uid="{6F806728-E554-487E-9B18-8D33B221D7DA}"/>
    <cellStyle name="20% - Accent4 9 15 3 2" xfId="17135" xr:uid="{7E370EF7-04A3-47DD-ABCB-DB8C41602FFF}"/>
    <cellStyle name="20% - Accent4 9 15 4" xfId="17136" xr:uid="{2E02BAA5-9A08-49D7-89AC-A1DFEA767B06}"/>
    <cellStyle name="20% - Accent4 9 15 4 2" xfId="17137" xr:uid="{BC4852A1-49DB-47EF-B756-085494096B4D}"/>
    <cellStyle name="20% - Accent4 9 15 5" xfId="17138" xr:uid="{07AA2A2E-9762-4AAC-959C-62AF8F04754A}"/>
    <cellStyle name="20% - Accent4 9 16" xfId="17139" xr:uid="{59A845F2-3D91-48CF-A654-E20CC1B2581D}"/>
    <cellStyle name="20% - Accent4 9 16 2" xfId="17140" xr:uid="{A2BE61FC-5762-480D-A57C-E0688576925C}"/>
    <cellStyle name="20% - Accent4 9 16 2 2" xfId="17141" xr:uid="{227686D5-6180-4B6F-8C04-47152B85BC04}"/>
    <cellStyle name="20% - Accent4 9 16 3" xfId="17142" xr:uid="{AD940D6A-182D-4F79-9162-DE68FDD72B10}"/>
    <cellStyle name="20% - Accent4 9 17" xfId="17143" xr:uid="{5EED01E2-C4FE-429F-9163-B4F2517D8B26}"/>
    <cellStyle name="20% - Accent4 9 17 2" xfId="17144" xr:uid="{64393622-80BC-4930-8163-DACBFB4B3EB0}"/>
    <cellStyle name="20% - Accent4 9 18" xfId="17145" xr:uid="{7E247708-229F-4080-91D7-E2E6F71DB360}"/>
    <cellStyle name="20% - Accent4 9 18 2" xfId="17146" xr:uid="{BCA0DD49-D010-438A-9230-05B51A567D26}"/>
    <cellStyle name="20% - Accent4 9 19" xfId="17147" xr:uid="{289DFD8F-CE43-46AA-B595-545225D9215F}"/>
    <cellStyle name="20% - Accent4 9 2" xfId="318" xr:uid="{CA7D27DC-DE7B-4E20-B892-A0B1D80492DB}"/>
    <cellStyle name="20% - Accent4 9 2 2" xfId="319" xr:uid="{7C4E1193-3A68-4F24-99FB-DE1D3E10D207}"/>
    <cellStyle name="20% - Accent4 9 2 2 2" xfId="17148" xr:uid="{A3C8CA2A-B41C-48BE-88CA-007A806C4BD5}"/>
    <cellStyle name="20% - Accent4 9 2 2 2 2" xfId="17149" xr:uid="{F685AE61-9E27-4602-9579-76ACD0015908}"/>
    <cellStyle name="20% - Accent4 9 2 2 3" xfId="17150" xr:uid="{4FD62AF6-8A27-4213-985A-9592E8E5175B}"/>
    <cellStyle name="20% - Accent4 9 2 2 4" xfId="17151" xr:uid="{A8570A70-3683-47CC-BF68-2B115F1178B8}"/>
    <cellStyle name="20% - Accent4 9 2 3" xfId="17152" xr:uid="{15D09D83-8D55-41A3-97B7-99E0518A7B83}"/>
    <cellStyle name="20% - Accent4 9 2 3 2" xfId="17153" xr:uid="{A5A2256C-59DE-458B-9416-485ECF3C72A3}"/>
    <cellStyle name="20% - Accent4 9 2 4" xfId="17154" xr:uid="{A7F85787-846F-4F48-BA87-CCE24381667C}"/>
    <cellStyle name="20% - Accent4 9 2 4 2" xfId="17155" xr:uid="{87CC0575-77F8-469B-AA9D-7E4E35F032EC}"/>
    <cellStyle name="20% - Accent4 9 2 5" xfId="17156" xr:uid="{F1D221D4-7DA5-406E-8551-3A12BB398239}"/>
    <cellStyle name="20% - Accent4 9 20" xfId="17157" xr:uid="{E0DEDE69-F24E-4BBE-B17A-9D227D7C909E}"/>
    <cellStyle name="20% - Accent4 9 21" xfId="17158" xr:uid="{19955A8F-A67B-4003-9CC5-EBB4EF312F81}"/>
    <cellStyle name="20% - Accent4 9 22" xfId="17159" xr:uid="{26D97C6E-6CDD-4981-9121-2311A6E51559}"/>
    <cellStyle name="20% - Accent4 9 23" xfId="17160" xr:uid="{3453DDFC-C2F1-4CE1-94D7-49096D6F718A}"/>
    <cellStyle name="20% - Accent4 9 24" xfId="17161" xr:uid="{60CC1211-299F-484E-AB33-CE3593EE047D}"/>
    <cellStyle name="20% - Accent4 9 25" xfId="17162" xr:uid="{177576A9-113F-4B51-ACCB-DE4D39DE7CA3}"/>
    <cellStyle name="20% - Accent4 9 26" xfId="17163" xr:uid="{5B93015D-7753-4CC3-AFC8-899FFF1454A7}"/>
    <cellStyle name="20% - Accent4 9 27" xfId="17164" xr:uid="{946116F7-2619-4422-ADB5-93A48AA8EB93}"/>
    <cellStyle name="20% - Accent4 9 28" xfId="17165" xr:uid="{D58863B4-38AF-4B51-93C9-127750866AE5}"/>
    <cellStyle name="20% - Accent4 9 29" xfId="17166" xr:uid="{35F7F69A-8AD8-46DB-9B0F-2F4599FABF01}"/>
    <cellStyle name="20% - Accent4 9 3" xfId="320" xr:uid="{22A95491-64A9-4DBE-A0BF-9102CFBAF745}"/>
    <cellStyle name="20% - Accent4 9 3 2" xfId="17167" xr:uid="{63248620-08ED-4F68-90CF-14325B37442C}"/>
    <cellStyle name="20% - Accent4 9 3 2 2" xfId="17168" xr:uid="{1A7FDB34-427E-4126-AD84-FFCD939E4F52}"/>
    <cellStyle name="20% - Accent4 9 3 2 2 2" xfId="17169" xr:uid="{84B50448-FC75-4A2B-A90C-29062320C3C9}"/>
    <cellStyle name="20% - Accent4 9 3 2 3" xfId="17170" xr:uid="{323D7377-3B31-4294-BFF8-D88897FF6496}"/>
    <cellStyle name="20% - Accent4 9 3 3" xfId="17171" xr:uid="{3CC6A4DA-3D93-4B9A-9B8F-06D4BF674376}"/>
    <cellStyle name="20% - Accent4 9 3 3 2" xfId="17172" xr:uid="{684F827B-8E5B-403F-B482-E7F68C24066F}"/>
    <cellStyle name="20% - Accent4 9 3 4" xfId="17173" xr:uid="{62E5A90D-1880-44E3-B51F-B86BF4805B44}"/>
    <cellStyle name="20% - Accent4 9 3 4 2" xfId="17174" xr:uid="{47274BDE-EB59-4D8D-903E-5B578A61E120}"/>
    <cellStyle name="20% - Accent4 9 3 5" xfId="17175" xr:uid="{4B42B95C-FDB0-442E-8ABB-31B4003289C8}"/>
    <cellStyle name="20% - Accent4 9 3 6" xfId="17176" xr:uid="{05519889-D215-44A2-B1BA-26C15FB84D9D}"/>
    <cellStyle name="20% - Accent4 9 4" xfId="17177" xr:uid="{0972C4D1-0E34-46D4-992A-2B95C9BE62B5}"/>
    <cellStyle name="20% - Accent4 9 4 2" xfId="17178" xr:uid="{B1396CF7-F22A-4DE1-9DD3-FEED705AF47B}"/>
    <cellStyle name="20% - Accent4 9 4 2 2" xfId="17179" xr:uid="{B02EBC36-9F0A-42EE-89F8-E45BCE8EF891}"/>
    <cellStyle name="20% - Accent4 9 4 2 2 2" xfId="17180" xr:uid="{7AB8733A-EE63-431C-97D8-441C2C520C20}"/>
    <cellStyle name="20% - Accent4 9 4 2 3" xfId="17181" xr:uid="{188B9DCE-2EEC-4756-BAB1-6BFB2E115523}"/>
    <cellStyle name="20% - Accent4 9 4 3" xfId="17182" xr:uid="{61AEF26D-663E-4450-AB83-9BD47C1AD1C0}"/>
    <cellStyle name="20% - Accent4 9 4 3 2" xfId="17183" xr:uid="{172C2D23-B5CC-4CCE-A784-C4D03F8074DC}"/>
    <cellStyle name="20% - Accent4 9 4 4" xfId="17184" xr:uid="{5EAD6500-D966-49A3-8741-1CCEF319C0AB}"/>
    <cellStyle name="20% - Accent4 9 4 4 2" xfId="17185" xr:uid="{0774E440-BE9B-40F4-A8EB-F4EE53EB294B}"/>
    <cellStyle name="20% - Accent4 9 4 5" xfId="17186" xr:uid="{91EC1BC2-BB5D-46F7-A907-0FE62FCBE433}"/>
    <cellStyle name="20% - Accent4 9 5" xfId="17187" xr:uid="{1D0D0CE5-81C3-4464-95E4-EB5C5C7858E1}"/>
    <cellStyle name="20% - Accent4 9 5 2" xfId="17188" xr:uid="{38F315F0-A085-4931-B494-F59D6E9C5325}"/>
    <cellStyle name="20% - Accent4 9 5 2 2" xfId="17189" xr:uid="{076E2CB2-D33C-4495-81C9-02C553EF9EAB}"/>
    <cellStyle name="20% - Accent4 9 5 2 2 2" xfId="17190" xr:uid="{D3A158FB-5051-42A6-84CA-2CC5BE5C8BBB}"/>
    <cellStyle name="20% - Accent4 9 5 2 3" xfId="17191" xr:uid="{5E4A5FFE-70D0-4A9B-995C-3F44689C0F6F}"/>
    <cellStyle name="20% - Accent4 9 5 3" xfId="17192" xr:uid="{7C6459EF-FFDF-430C-A0B5-7BBF6151DF2C}"/>
    <cellStyle name="20% - Accent4 9 5 3 2" xfId="17193" xr:uid="{09F19F4B-F23B-48F6-BCD0-75E46F12C3F7}"/>
    <cellStyle name="20% - Accent4 9 5 4" xfId="17194" xr:uid="{72C6EC17-2716-4028-9844-7A672AC952AD}"/>
    <cellStyle name="20% - Accent4 9 5 4 2" xfId="17195" xr:uid="{0C54D96E-266E-42B6-860B-BC0412CCF1C0}"/>
    <cellStyle name="20% - Accent4 9 5 5" xfId="17196" xr:uid="{9053FB4A-BEC4-4187-82D4-0B48846990EA}"/>
    <cellStyle name="20% - Accent4 9 6" xfId="17197" xr:uid="{1FBB8726-61B5-4E13-9BC0-B00D5462FB7B}"/>
    <cellStyle name="20% - Accent4 9 6 2" xfId="17198" xr:uid="{AC2915C1-3AE1-46FE-8DAF-0DE42389B0E9}"/>
    <cellStyle name="20% - Accent4 9 6 2 2" xfId="17199" xr:uid="{68A3C5F4-3AFC-444B-87D1-01ED8701DA51}"/>
    <cellStyle name="20% - Accent4 9 6 2 2 2" xfId="17200" xr:uid="{3B88A4C8-5F81-433B-A6FD-C23FC18D1700}"/>
    <cellStyle name="20% - Accent4 9 6 2 3" xfId="17201" xr:uid="{5C8559B1-12A3-441D-BE79-156A0F2E169D}"/>
    <cellStyle name="20% - Accent4 9 6 3" xfId="17202" xr:uid="{71CC0347-902D-4493-827D-C5031626DC22}"/>
    <cellStyle name="20% - Accent4 9 6 3 2" xfId="17203" xr:uid="{A29919EE-7BB1-4E81-878C-474564E7F21D}"/>
    <cellStyle name="20% - Accent4 9 6 4" xfId="17204" xr:uid="{FE6350D2-5B98-453A-9BE8-E61D62687672}"/>
    <cellStyle name="20% - Accent4 9 6 4 2" xfId="17205" xr:uid="{41DF9700-7944-45FA-A318-0D0B4532A74A}"/>
    <cellStyle name="20% - Accent4 9 6 5" xfId="17206" xr:uid="{CBB8A5B6-0DB3-48DC-AB83-E436339FF51C}"/>
    <cellStyle name="20% - Accent4 9 7" xfId="17207" xr:uid="{EF2A41B1-9D2E-4637-837B-3CFF185CA8B5}"/>
    <cellStyle name="20% - Accent4 9 7 2" xfId="17208" xr:uid="{FCDD37B9-129E-4DBF-9C41-C4104EBFA37C}"/>
    <cellStyle name="20% - Accent4 9 7 2 2" xfId="17209" xr:uid="{2B8AF3E9-5DDB-45ED-89BE-35329A4CF4D9}"/>
    <cellStyle name="20% - Accent4 9 7 2 2 2" xfId="17210" xr:uid="{206B0204-8DEF-4299-8F0D-97B5A87D5409}"/>
    <cellStyle name="20% - Accent4 9 7 2 3" xfId="17211" xr:uid="{0DC7A9E7-A0D6-44BD-8930-4000D7283A4E}"/>
    <cellStyle name="20% - Accent4 9 7 3" xfId="17212" xr:uid="{781F2E10-220F-48BE-977E-C87376605DD5}"/>
    <cellStyle name="20% - Accent4 9 7 3 2" xfId="17213" xr:uid="{A7A530F0-91CC-49CB-B645-C870F7BAB2FE}"/>
    <cellStyle name="20% - Accent4 9 7 4" xfId="17214" xr:uid="{E8C4BB52-BDA9-4410-BD04-A8184524382A}"/>
    <cellStyle name="20% - Accent4 9 7 4 2" xfId="17215" xr:uid="{9EF72223-5C51-493D-8F2A-426E18E9A311}"/>
    <cellStyle name="20% - Accent4 9 7 5" xfId="17216" xr:uid="{9B431FC8-6CBA-470B-ACF6-D945CD54A0EA}"/>
    <cellStyle name="20% - Accent4 9 8" xfId="17217" xr:uid="{CD164147-413D-4CBA-B24C-3D3AAAFA92F5}"/>
    <cellStyle name="20% - Accent4 9 8 2" xfId="17218" xr:uid="{6A42E676-66D7-44D0-B99F-8D2BAFF9EEA6}"/>
    <cellStyle name="20% - Accent4 9 8 2 2" xfId="17219" xr:uid="{BAE120E8-2333-46B1-A8B7-F2A7AB48A375}"/>
    <cellStyle name="20% - Accent4 9 8 2 2 2" xfId="17220" xr:uid="{EA96A46C-6BE5-40A7-9CF5-96EC04F5A0E6}"/>
    <cellStyle name="20% - Accent4 9 8 2 3" xfId="17221" xr:uid="{CC0D124E-6BF7-4F8E-B215-81724ABEBAB7}"/>
    <cellStyle name="20% - Accent4 9 8 3" xfId="17222" xr:uid="{5A5952C1-7DD1-4C38-85ED-F95FFD65B2B9}"/>
    <cellStyle name="20% - Accent4 9 8 3 2" xfId="17223" xr:uid="{B9922224-BF61-4684-9D83-8C5EF0710A5D}"/>
    <cellStyle name="20% - Accent4 9 8 4" xfId="17224" xr:uid="{44B39006-109E-4B54-92B9-71997B824BC3}"/>
    <cellStyle name="20% - Accent4 9 8 4 2" xfId="17225" xr:uid="{BCAF48AF-6F10-4BB8-8220-2DB9A0AB6323}"/>
    <cellStyle name="20% - Accent4 9 8 5" xfId="17226" xr:uid="{60E9835A-EA90-411D-92B2-A1A274305FD7}"/>
    <cellStyle name="20% - Accent4 9 9" xfId="17227" xr:uid="{5282CE57-138B-4B82-96D1-FF74A7AB7FE7}"/>
    <cellStyle name="20% - Accent4 9 9 2" xfId="17228" xr:uid="{03168AAB-4496-4DBF-A8B4-5D5CED8E3434}"/>
    <cellStyle name="20% - Accent4 9 9 2 2" xfId="17229" xr:uid="{4F4C3C39-A17C-4478-A533-2943AC8A9EAF}"/>
    <cellStyle name="20% - Accent4 9 9 2 2 2" xfId="17230" xr:uid="{8B9A6C2E-B1B2-4552-8BE7-99C585B1452E}"/>
    <cellStyle name="20% - Accent4 9 9 2 3" xfId="17231" xr:uid="{98EFC616-E46E-471E-BEC1-F7344144DAD1}"/>
    <cellStyle name="20% - Accent4 9 9 3" xfId="17232" xr:uid="{0427C2E0-CAE7-4A2D-8747-960B60C1E214}"/>
    <cellStyle name="20% - Accent4 9 9 3 2" xfId="17233" xr:uid="{CBF3020B-C2DC-4324-AB86-9264B00FC798}"/>
    <cellStyle name="20% - Accent4 9 9 4" xfId="17234" xr:uid="{44ECCDFE-DE26-40D4-A0A9-124425DAA206}"/>
    <cellStyle name="20% - Accent4 9 9 4 2" xfId="17235" xr:uid="{2E73F94A-307D-4299-A8C1-1D9DBC656E2D}"/>
    <cellStyle name="20% - Accent4 9 9 5" xfId="17236" xr:uid="{555E37FF-88BE-46E6-85C1-A1A165444579}"/>
    <cellStyle name="20% - Accent5 10" xfId="321" xr:uid="{8B9B6D0E-9F4E-4E9B-B6AF-A63813A895FB}"/>
    <cellStyle name="20% - Accent5 10 10" xfId="17237" xr:uid="{5A57E969-2ED3-404F-A44A-12B1B4436D06}"/>
    <cellStyle name="20% - Accent5 10 10 2" xfId="17238" xr:uid="{C2A1A491-1761-4714-A0AA-7E844CEFBE49}"/>
    <cellStyle name="20% - Accent5 10 10 2 2" xfId="17239" xr:uid="{527C02E6-D5BD-468F-8635-3EC889DA8F9D}"/>
    <cellStyle name="20% - Accent5 10 10 2 2 2" xfId="17240" xr:uid="{DCEBF079-E602-4D60-BA40-B859A0D95027}"/>
    <cellStyle name="20% - Accent5 10 10 2 3" xfId="17241" xr:uid="{3599BF78-B974-4099-A5F3-58C1CE20EEDA}"/>
    <cellStyle name="20% - Accent5 10 10 3" xfId="17242" xr:uid="{5D13E605-11EC-4378-96B6-0BF4FD0257B0}"/>
    <cellStyle name="20% - Accent5 10 10 3 2" xfId="17243" xr:uid="{6AB97CBE-062F-4143-A978-9BC61D3DE2F3}"/>
    <cellStyle name="20% - Accent5 10 10 4" xfId="17244" xr:uid="{3F8C71C9-5748-438B-9965-B7267E9ECE33}"/>
    <cellStyle name="20% - Accent5 10 10 4 2" xfId="17245" xr:uid="{5BD4FCBF-0822-4800-987C-C08828008B7D}"/>
    <cellStyle name="20% - Accent5 10 10 5" xfId="17246" xr:uid="{6BA9EECF-9497-4B77-ADD6-AE65898FD988}"/>
    <cellStyle name="20% - Accent5 10 11" xfId="17247" xr:uid="{84EBF5FB-F4EB-4E39-93E4-5A5C0CB0E566}"/>
    <cellStyle name="20% - Accent5 10 11 2" xfId="17248" xr:uid="{92FA7021-2BBC-425B-BADE-DA15484F529F}"/>
    <cellStyle name="20% - Accent5 10 11 2 2" xfId="17249" xr:uid="{8A44DB89-BEC0-43D0-9BB6-40424A248740}"/>
    <cellStyle name="20% - Accent5 10 11 2 2 2" xfId="17250" xr:uid="{93024B1D-B899-4BAE-9A39-6458E6936846}"/>
    <cellStyle name="20% - Accent5 10 11 2 3" xfId="17251" xr:uid="{FFFEF04D-1386-4790-A5BC-465CF267A096}"/>
    <cellStyle name="20% - Accent5 10 11 3" xfId="17252" xr:uid="{644DD3AC-18AE-4A85-A3D1-E3428412E154}"/>
    <cellStyle name="20% - Accent5 10 11 3 2" xfId="17253" xr:uid="{4D818AB3-01B0-4789-98ED-0A33E17AE387}"/>
    <cellStyle name="20% - Accent5 10 11 4" xfId="17254" xr:uid="{16309AC4-781D-4900-AB08-B45399C2DA2C}"/>
    <cellStyle name="20% - Accent5 10 11 4 2" xfId="17255" xr:uid="{801AAB40-C90E-4B91-BC9B-0F6C3657203D}"/>
    <cellStyle name="20% - Accent5 10 11 5" xfId="17256" xr:uid="{CDD5A9EA-C5AA-4D3F-BA55-42B148C2FD1F}"/>
    <cellStyle name="20% - Accent5 10 12" xfId="17257" xr:uid="{C7B029E6-342B-4DF6-97B8-494F2FC4B78A}"/>
    <cellStyle name="20% - Accent5 10 12 2" xfId="17258" xr:uid="{F8802983-907C-4FB9-AAF1-B38DFCB1A6F5}"/>
    <cellStyle name="20% - Accent5 10 12 2 2" xfId="17259" xr:uid="{0875C2F6-0CBC-4A3D-AD1D-1D4B493B7DCA}"/>
    <cellStyle name="20% - Accent5 10 12 2 2 2" xfId="17260" xr:uid="{1FE10D6F-5531-475C-8620-7D901BFA9048}"/>
    <cellStyle name="20% - Accent5 10 12 2 3" xfId="17261" xr:uid="{91B5B7C4-FC91-4070-B9ED-40E7EFF23A0E}"/>
    <cellStyle name="20% - Accent5 10 12 3" xfId="17262" xr:uid="{8D3B7922-FDA2-496F-94CD-EEF199E76A51}"/>
    <cellStyle name="20% - Accent5 10 12 3 2" xfId="17263" xr:uid="{86070EA9-7858-49CA-90D5-B9BBAB3999C5}"/>
    <cellStyle name="20% - Accent5 10 12 4" xfId="17264" xr:uid="{E6EE4BF5-272A-4E91-8D99-61AB2E78CD64}"/>
    <cellStyle name="20% - Accent5 10 12 4 2" xfId="17265" xr:uid="{A24226F9-634E-49CC-A958-22B25D903EDD}"/>
    <cellStyle name="20% - Accent5 10 12 5" xfId="17266" xr:uid="{8DFAFD02-D3CC-482D-897E-C1CC88DDF047}"/>
    <cellStyle name="20% - Accent5 10 13" xfId="17267" xr:uid="{E978EA3E-A39E-4DA6-80FD-D0DFF4822CFD}"/>
    <cellStyle name="20% - Accent5 10 13 2" xfId="17268" xr:uid="{F8C973BA-C64F-4266-B153-A1623DD648CC}"/>
    <cellStyle name="20% - Accent5 10 13 2 2" xfId="17269" xr:uid="{C36683C3-B1D9-4611-B2E3-2479AAC76F0B}"/>
    <cellStyle name="20% - Accent5 10 13 2 2 2" xfId="17270" xr:uid="{CEAA6D2B-8FCE-4004-9C28-906521342FB7}"/>
    <cellStyle name="20% - Accent5 10 13 2 3" xfId="17271" xr:uid="{BDE0CBA4-706A-470F-97A1-78F22A9FC3A4}"/>
    <cellStyle name="20% - Accent5 10 13 3" xfId="17272" xr:uid="{3828CBF5-A391-4489-AB64-2D31B297EC42}"/>
    <cellStyle name="20% - Accent5 10 13 3 2" xfId="17273" xr:uid="{D216634E-63AD-447D-8364-DD38E2175091}"/>
    <cellStyle name="20% - Accent5 10 13 4" xfId="17274" xr:uid="{BF2349C6-8869-4F16-A5B8-7BA44EAABC39}"/>
    <cellStyle name="20% - Accent5 10 13 4 2" xfId="17275" xr:uid="{40C74D7A-D4D4-4DFC-9BB9-B21357C9A410}"/>
    <cellStyle name="20% - Accent5 10 13 5" xfId="17276" xr:uid="{7689495F-9049-451B-95EC-C6293117327B}"/>
    <cellStyle name="20% - Accent5 10 14" xfId="17277" xr:uid="{AA0730FD-DA48-411F-A8F2-E7E238C600A4}"/>
    <cellStyle name="20% - Accent5 10 14 2" xfId="17278" xr:uid="{0DFFE04C-B2AA-481B-9135-E654017ECEC3}"/>
    <cellStyle name="20% - Accent5 10 14 2 2" xfId="17279" xr:uid="{6662435F-A08E-4335-A7F8-5980AACA781C}"/>
    <cellStyle name="20% - Accent5 10 14 2 2 2" xfId="17280" xr:uid="{D817F5B2-7F24-4861-96BF-C749177F04B1}"/>
    <cellStyle name="20% - Accent5 10 14 2 3" xfId="17281" xr:uid="{E081EFED-AB66-4F3B-BD50-4DBDADB4D3CE}"/>
    <cellStyle name="20% - Accent5 10 14 3" xfId="17282" xr:uid="{BAFEA548-246C-4644-B909-C24E610B5B34}"/>
    <cellStyle name="20% - Accent5 10 14 3 2" xfId="17283" xr:uid="{D3E845AB-F0DB-4816-9977-4A75145F069B}"/>
    <cellStyle name="20% - Accent5 10 14 4" xfId="17284" xr:uid="{7DEE76EB-F5C7-4DCB-8D8C-869709DEC964}"/>
    <cellStyle name="20% - Accent5 10 14 4 2" xfId="17285" xr:uid="{01E48433-B87F-4035-A389-974AC9E419AA}"/>
    <cellStyle name="20% - Accent5 10 14 5" xfId="17286" xr:uid="{E25C2409-12BD-42FC-BD59-1ACA5A46191E}"/>
    <cellStyle name="20% - Accent5 10 15" xfId="17287" xr:uid="{1805D0B9-D9CD-40D0-B1F5-0F1E3B7A685F}"/>
    <cellStyle name="20% - Accent5 10 15 2" xfId="17288" xr:uid="{3F00BC12-E228-4E2F-976F-D39243B726C3}"/>
    <cellStyle name="20% - Accent5 10 15 2 2" xfId="17289" xr:uid="{52E79C23-DE85-4225-B7C4-4C4E61929F8E}"/>
    <cellStyle name="20% - Accent5 10 15 2 2 2" xfId="17290" xr:uid="{15CE19F7-57CE-4353-8F31-AB4C9A297BAE}"/>
    <cellStyle name="20% - Accent5 10 15 2 3" xfId="17291" xr:uid="{96B551D0-6FE3-41B6-AC4A-ECD6488848DE}"/>
    <cellStyle name="20% - Accent5 10 15 3" xfId="17292" xr:uid="{F7CDC3CE-E51C-4745-BC0E-0894BDE4984B}"/>
    <cellStyle name="20% - Accent5 10 15 3 2" xfId="17293" xr:uid="{5EC4CD17-0CB9-4EDE-81FE-D8898691BCC7}"/>
    <cellStyle name="20% - Accent5 10 15 4" xfId="17294" xr:uid="{EB6D13FE-4AED-419D-AF2A-FC99AFC8E58E}"/>
    <cellStyle name="20% - Accent5 10 15 4 2" xfId="17295" xr:uid="{22C7E570-A6E0-4241-B353-2BA4367CA85A}"/>
    <cellStyle name="20% - Accent5 10 15 5" xfId="17296" xr:uid="{A629C53C-0D33-4842-A179-CCB038571229}"/>
    <cellStyle name="20% - Accent5 10 16" xfId="17297" xr:uid="{0DF1B578-0917-4B39-85E8-3A3CAA4E83F0}"/>
    <cellStyle name="20% - Accent5 10 16 2" xfId="17298" xr:uid="{BA4E0A1C-64FB-43B8-9E23-80AB65EE9FCB}"/>
    <cellStyle name="20% - Accent5 10 16 2 2" xfId="17299" xr:uid="{AED77945-B40F-403C-8867-EC5B7CE0DB4D}"/>
    <cellStyle name="20% - Accent5 10 16 3" xfId="17300" xr:uid="{A5A3146C-CFCD-4AD9-A025-28593B6C8576}"/>
    <cellStyle name="20% - Accent5 10 17" xfId="17301" xr:uid="{B8D8EC00-BC20-448B-AF86-F4C4C2489E24}"/>
    <cellStyle name="20% - Accent5 10 17 2" xfId="17302" xr:uid="{9AFEDFFA-9153-4D9B-BD2A-6F13C2E0E0CD}"/>
    <cellStyle name="20% - Accent5 10 18" xfId="17303" xr:uid="{1BA72BEE-F443-4FDB-A57F-423D1920BCB6}"/>
    <cellStyle name="20% - Accent5 10 18 2" xfId="17304" xr:uid="{3BB8DCAC-B0EB-4FF5-AD50-ADC4C982190F}"/>
    <cellStyle name="20% - Accent5 10 19" xfId="17305" xr:uid="{AA7EC0BE-78DC-4305-8C72-492D543F0E4D}"/>
    <cellStyle name="20% - Accent5 10 2" xfId="322" xr:uid="{FAF4E578-6F22-4CA6-AB98-0C0FD4D5B451}"/>
    <cellStyle name="20% - Accent5 10 2 2" xfId="323" xr:uid="{95E04FBF-EE92-4BE0-8009-1F066547C085}"/>
    <cellStyle name="20% - Accent5 10 2 2 2" xfId="17306" xr:uid="{85FF49E7-BDCE-4EDE-8D97-FFBD9DCD9E60}"/>
    <cellStyle name="20% - Accent5 10 2 2 2 2" xfId="17307" xr:uid="{FC96D6D1-1C79-448D-8A0F-ED8F74619386}"/>
    <cellStyle name="20% - Accent5 10 2 2 3" xfId="17308" xr:uid="{DF61605F-BE4A-42B8-9B58-6DD35DA32384}"/>
    <cellStyle name="20% - Accent5 10 2 2 4" xfId="17309" xr:uid="{99DE281D-0C85-479F-96C5-E2ECC14E45CC}"/>
    <cellStyle name="20% - Accent5 10 2 3" xfId="17310" xr:uid="{402BF326-4491-4AD6-A5EC-53266B413F36}"/>
    <cellStyle name="20% - Accent5 10 2 3 2" xfId="17311" xr:uid="{6ACE96C4-5886-4AF2-96D2-04799A18B3B9}"/>
    <cellStyle name="20% - Accent5 10 2 4" xfId="17312" xr:uid="{EF7B997A-FC96-4920-92E9-108549F6272C}"/>
    <cellStyle name="20% - Accent5 10 2 4 2" xfId="17313" xr:uid="{5361BB7F-7EBA-46B1-B48A-263E02E34790}"/>
    <cellStyle name="20% - Accent5 10 2 5" xfId="17314" xr:uid="{5AC456BD-3C22-45B3-96DA-EEC037BDC8FD}"/>
    <cellStyle name="20% - Accent5 10 20" xfId="17315" xr:uid="{6BA3700A-EC16-4E16-B442-B897B46BE647}"/>
    <cellStyle name="20% - Accent5 10 21" xfId="17316" xr:uid="{A365D955-6138-4F38-813B-F73E277BE830}"/>
    <cellStyle name="20% - Accent5 10 22" xfId="17317" xr:uid="{A0518AC3-C991-4035-88CA-CFA4038052CD}"/>
    <cellStyle name="20% - Accent5 10 23" xfId="17318" xr:uid="{10EFC7D0-C6A1-449F-9A9D-69955F222FC3}"/>
    <cellStyle name="20% - Accent5 10 24" xfId="17319" xr:uid="{A77C5A42-FF37-4A67-8A9D-D38F945861D6}"/>
    <cellStyle name="20% - Accent5 10 25" xfId="17320" xr:uid="{FFA66556-7FD9-4FA4-A4A0-EF6DFB8862CB}"/>
    <cellStyle name="20% - Accent5 10 26" xfId="17321" xr:uid="{8CBF777B-1C15-47F2-82D8-2BE2F7F7DFA5}"/>
    <cellStyle name="20% - Accent5 10 27" xfId="17322" xr:uid="{715EFE05-DFCD-48CF-B241-AA86DB2AF229}"/>
    <cellStyle name="20% - Accent5 10 28" xfId="17323" xr:uid="{345D8D12-7B73-49E8-A913-441BC4BA9A5F}"/>
    <cellStyle name="20% - Accent5 10 29" xfId="17324" xr:uid="{EF3AF26F-F5BE-463B-8914-DD24A864FD5E}"/>
    <cellStyle name="20% - Accent5 10 3" xfId="324" xr:uid="{D6931391-1F95-4600-9B47-93D906BE264F}"/>
    <cellStyle name="20% - Accent5 10 3 2" xfId="17325" xr:uid="{DDAC9CC5-82BC-40F3-81BB-A3434F5DA292}"/>
    <cellStyle name="20% - Accent5 10 3 2 2" xfId="17326" xr:uid="{0701D549-0C2E-4D12-BACB-C6F332BF6918}"/>
    <cellStyle name="20% - Accent5 10 3 2 2 2" xfId="17327" xr:uid="{B8BE8F70-8BE9-41BD-8D66-617C89501825}"/>
    <cellStyle name="20% - Accent5 10 3 2 3" xfId="17328" xr:uid="{F6BD3C24-E3BA-4645-90DE-3938AAED7D18}"/>
    <cellStyle name="20% - Accent5 10 3 3" xfId="17329" xr:uid="{7F1B7470-03E1-414D-B650-67FECD3A60E1}"/>
    <cellStyle name="20% - Accent5 10 3 3 2" xfId="17330" xr:uid="{B50BFF99-396B-4199-B9CF-6B6E4BDBD056}"/>
    <cellStyle name="20% - Accent5 10 3 4" xfId="17331" xr:uid="{EF65F15B-43B0-4E74-9DB8-9542946EB9FE}"/>
    <cellStyle name="20% - Accent5 10 3 4 2" xfId="17332" xr:uid="{8AB14EE0-D97F-4F48-ACE1-5C8DCCE1D788}"/>
    <cellStyle name="20% - Accent5 10 3 5" xfId="17333" xr:uid="{758D0253-5E62-412E-875F-1A7EC649AB0E}"/>
    <cellStyle name="20% - Accent5 10 3 6" xfId="17334" xr:uid="{446A9539-7352-4725-BAAA-CF3B7358DF5C}"/>
    <cellStyle name="20% - Accent5 10 4" xfId="17335" xr:uid="{E213F5E4-000D-4D08-8248-A0B43CD9AF9D}"/>
    <cellStyle name="20% - Accent5 10 4 2" xfId="17336" xr:uid="{DBD26874-18AF-4C3C-882B-9FF91F32CEF4}"/>
    <cellStyle name="20% - Accent5 10 4 2 2" xfId="17337" xr:uid="{47D7157C-3AC2-4957-87D9-0B9E64D106D7}"/>
    <cellStyle name="20% - Accent5 10 4 2 2 2" xfId="17338" xr:uid="{9F05D1E0-EDBA-4268-AAEA-E453A0A1A4BC}"/>
    <cellStyle name="20% - Accent5 10 4 2 3" xfId="17339" xr:uid="{322A2D06-04F8-4F15-A524-A6204C786CCC}"/>
    <cellStyle name="20% - Accent5 10 4 3" xfId="17340" xr:uid="{BE8C9558-1BAC-45E0-AD27-D018AEC78D82}"/>
    <cellStyle name="20% - Accent5 10 4 3 2" xfId="17341" xr:uid="{EBC23BD4-3976-4775-BEBE-7B0336D93E8E}"/>
    <cellStyle name="20% - Accent5 10 4 4" xfId="17342" xr:uid="{C586FA5E-3735-48F8-B833-A0EE354A9F97}"/>
    <cellStyle name="20% - Accent5 10 4 4 2" xfId="17343" xr:uid="{BC0014F9-0473-4359-BCB1-5C9F402E509D}"/>
    <cellStyle name="20% - Accent5 10 4 5" xfId="17344" xr:uid="{BFE04AB9-E4B3-483B-A7DB-6C3415F5D0F1}"/>
    <cellStyle name="20% - Accent5 10 5" xfId="17345" xr:uid="{7901A01E-FB23-403B-96AD-7CC9B042A423}"/>
    <cellStyle name="20% - Accent5 10 5 2" xfId="17346" xr:uid="{0F4DBA47-438A-471A-A8DA-54399F699F51}"/>
    <cellStyle name="20% - Accent5 10 5 2 2" xfId="17347" xr:uid="{1E74E33A-693A-44C4-9E46-A857919E0B2F}"/>
    <cellStyle name="20% - Accent5 10 5 2 2 2" xfId="17348" xr:uid="{4DA905DD-4251-4B3D-BEF4-2FD5132763ED}"/>
    <cellStyle name="20% - Accent5 10 5 2 3" xfId="17349" xr:uid="{A5A9B267-BA8F-4F98-A537-94264616E277}"/>
    <cellStyle name="20% - Accent5 10 5 3" xfId="17350" xr:uid="{0BDF0EF6-0DCD-43E0-B635-72679CD857FC}"/>
    <cellStyle name="20% - Accent5 10 5 3 2" xfId="17351" xr:uid="{F2F701E4-BCC2-47E9-A82E-6C2BC455ED46}"/>
    <cellStyle name="20% - Accent5 10 5 4" xfId="17352" xr:uid="{B5599E12-9B1D-4429-942D-93AD4FE523D1}"/>
    <cellStyle name="20% - Accent5 10 5 4 2" xfId="17353" xr:uid="{51E82EFB-D65D-4C1F-B194-ABDCC53EAC9B}"/>
    <cellStyle name="20% - Accent5 10 5 5" xfId="17354" xr:uid="{EE22D04A-CB54-4E81-9EAA-EEEAC0A1D8B4}"/>
    <cellStyle name="20% - Accent5 10 6" xfId="17355" xr:uid="{A55A64BD-9C18-455E-ADAD-D785FD8FC1BF}"/>
    <cellStyle name="20% - Accent5 10 6 2" xfId="17356" xr:uid="{C3FB04AB-8443-446F-8F12-F162D07FD006}"/>
    <cellStyle name="20% - Accent5 10 6 2 2" xfId="17357" xr:uid="{224DE188-7F94-4D76-B966-CA64746C8A6E}"/>
    <cellStyle name="20% - Accent5 10 6 2 2 2" xfId="17358" xr:uid="{AB403621-85FD-4659-9AD5-79F228E92295}"/>
    <cellStyle name="20% - Accent5 10 6 2 3" xfId="17359" xr:uid="{9D906C63-C242-48D4-AB54-44DD9328F3C6}"/>
    <cellStyle name="20% - Accent5 10 6 3" xfId="17360" xr:uid="{D030ECDD-1BE7-4FF2-BBEC-67CB20B7D9A0}"/>
    <cellStyle name="20% - Accent5 10 6 3 2" xfId="17361" xr:uid="{439CC0FC-6F49-4A55-B9CD-49F4C799CCD2}"/>
    <cellStyle name="20% - Accent5 10 6 4" xfId="17362" xr:uid="{E7E4948A-7B58-4767-8FB2-AC299B467C60}"/>
    <cellStyle name="20% - Accent5 10 6 4 2" xfId="17363" xr:uid="{5FE2D2D2-2E02-4E0E-BCFF-7B94AFE8FF97}"/>
    <cellStyle name="20% - Accent5 10 6 5" xfId="17364" xr:uid="{5AB8162B-C3F9-4FB4-9712-E6E8D86D7330}"/>
    <cellStyle name="20% - Accent5 10 7" xfId="17365" xr:uid="{78DB73FE-D3A5-4E32-9E9B-7CDBE0F36168}"/>
    <cellStyle name="20% - Accent5 10 7 2" xfId="17366" xr:uid="{2E079018-3295-4B65-92DE-F010AC4601E3}"/>
    <cellStyle name="20% - Accent5 10 7 2 2" xfId="17367" xr:uid="{2B3DF9E0-B17E-49FF-8A53-6E0DAE2C1070}"/>
    <cellStyle name="20% - Accent5 10 7 2 2 2" xfId="17368" xr:uid="{1A99CB17-2FDD-46C8-B0C6-77411212EE17}"/>
    <cellStyle name="20% - Accent5 10 7 2 3" xfId="17369" xr:uid="{633C3299-D856-4396-82A6-3F8164564836}"/>
    <cellStyle name="20% - Accent5 10 7 3" xfId="17370" xr:uid="{26244DB8-F3DC-4EE4-8506-E6170A275E0E}"/>
    <cellStyle name="20% - Accent5 10 7 3 2" xfId="17371" xr:uid="{75B18869-C4CC-4C3D-B6EA-761FA7C4FD95}"/>
    <cellStyle name="20% - Accent5 10 7 4" xfId="17372" xr:uid="{313A6056-DA0A-4FA6-9EEC-3D83720EC67C}"/>
    <cellStyle name="20% - Accent5 10 7 4 2" xfId="17373" xr:uid="{AAB59F4C-62B3-4B36-8028-1450F17E8A79}"/>
    <cellStyle name="20% - Accent5 10 7 5" xfId="17374" xr:uid="{DEBADE1D-F5E9-4553-B170-AAFB5688B7D8}"/>
    <cellStyle name="20% - Accent5 10 8" xfId="17375" xr:uid="{C04B43DC-A6F4-4A1B-8F97-DA672F74C020}"/>
    <cellStyle name="20% - Accent5 10 8 2" xfId="17376" xr:uid="{58568ED7-2F72-4067-BB22-C561F4406AD7}"/>
    <cellStyle name="20% - Accent5 10 8 2 2" xfId="17377" xr:uid="{29D13E34-38F3-4799-B0D2-5A9FCA2B4FB5}"/>
    <cellStyle name="20% - Accent5 10 8 2 2 2" xfId="17378" xr:uid="{13448667-93FB-46F6-A8BC-70EFE8B29E67}"/>
    <cellStyle name="20% - Accent5 10 8 2 3" xfId="17379" xr:uid="{13FA734A-C650-4B80-9F67-AEC387DB44DB}"/>
    <cellStyle name="20% - Accent5 10 8 3" xfId="17380" xr:uid="{9AA80577-D21F-48AC-BE3F-D1ED87D5444A}"/>
    <cellStyle name="20% - Accent5 10 8 3 2" xfId="17381" xr:uid="{A0EAD1F3-C6D1-41FB-A9F5-261D258F6544}"/>
    <cellStyle name="20% - Accent5 10 8 4" xfId="17382" xr:uid="{C2615F3A-35B6-4B1B-A00E-276F26793040}"/>
    <cellStyle name="20% - Accent5 10 8 4 2" xfId="17383" xr:uid="{ED7ABD0E-9016-4DC2-86E1-4B2D4E74B8DD}"/>
    <cellStyle name="20% - Accent5 10 8 5" xfId="17384" xr:uid="{F0AEA5A6-3818-431C-BB1C-CA99B88491FA}"/>
    <cellStyle name="20% - Accent5 10 9" xfId="17385" xr:uid="{416EE3AB-7FAB-4D52-A7A5-CEC548FB5F9E}"/>
    <cellStyle name="20% - Accent5 10 9 2" xfId="17386" xr:uid="{17AE66D0-7F89-4415-807D-0AAB6CAFAC21}"/>
    <cellStyle name="20% - Accent5 10 9 2 2" xfId="17387" xr:uid="{5CEF051C-4462-4A9B-9B62-6890C715E41A}"/>
    <cellStyle name="20% - Accent5 10 9 2 2 2" xfId="17388" xr:uid="{7DBBBEA9-F58A-4299-8470-8613398D39F4}"/>
    <cellStyle name="20% - Accent5 10 9 2 3" xfId="17389" xr:uid="{13C699CB-8F8E-4E1F-8759-E728AC770BDD}"/>
    <cellStyle name="20% - Accent5 10 9 3" xfId="17390" xr:uid="{3F40C2E8-641D-4CE5-AEBF-77D7F3147EF7}"/>
    <cellStyle name="20% - Accent5 10 9 3 2" xfId="17391" xr:uid="{53D7C54C-72A5-49FF-9F68-DF5B55B25699}"/>
    <cellStyle name="20% - Accent5 10 9 4" xfId="17392" xr:uid="{7C2CDEDE-1D6C-4D40-9704-7D989F9E6004}"/>
    <cellStyle name="20% - Accent5 10 9 4 2" xfId="17393" xr:uid="{0B88A22F-687B-42CB-980B-3960686E6C67}"/>
    <cellStyle name="20% - Accent5 10 9 5" xfId="17394" xr:uid="{4493CCB9-13D4-4868-9B4B-596AC6F7AE3E}"/>
    <cellStyle name="20% - Accent5 11" xfId="325" xr:uid="{9B5C562B-4586-4C7F-AD32-86A3DF0F5945}"/>
    <cellStyle name="20% - Accent5 11 10" xfId="17395" xr:uid="{C5AE562E-B3EE-4D2B-80EE-590F5F904267}"/>
    <cellStyle name="20% - Accent5 11 10 2" xfId="17396" xr:uid="{F2B3A1C5-910C-4266-A8EB-DE18D7137DD2}"/>
    <cellStyle name="20% - Accent5 11 10 2 2" xfId="17397" xr:uid="{EEE4DAB8-FC12-4BD4-AB66-991D9DB2A3E0}"/>
    <cellStyle name="20% - Accent5 11 10 2 2 2" xfId="17398" xr:uid="{1B69ACBC-5630-483C-8E71-81B8E4C4EE9A}"/>
    <cellStyle name="20% - Accent5 11 10 2 3" xfId="17399" xr:uid="{5190B82C-A7F7-4334-9531-FE5B26DCB603}"/>
    <cellStyle name="20% - Accent5 11 10 3" xfId="17400" xr:uid="{D7985B7A-D0A3-4FE0-AD96-005C9C9B4709}"/>
    <cellStyle name="20% - Accent5 11 10 3 2" xfId="17401" xr:uid="{055EE74D-13C9-40A7-8C5E-1A9551F7E560}"/>
    <cellStyle name="20% - Accent5 11 10 4" xfId="17402" xr:uid="{5CAE26C6-F1BA-4894-B4F8-4C5D0AD821C1}"/>
    <cellStyle name="20% - Accent5 11 10 4 2" xfId="17403" xr:uid="{94B69808-18A1-4647-BA14-672DF0C31B45}"/>
    <cellStyle name="20% - Accent5 11 10 5" xfId="17404" xr:uid="{802AF2BF-47F9-42F1-8A77-8122C23AA529}"/>
    <cellStyle name="20% - Accent5 11 11" xfId="17405" xr:uid="{56961ABB-B71D-4AEA-B62C-F54CB6A45BCA}"/>
    <cellStyle name="20% - Accent5 11 11 2" xfId="17406" xr:uid="{071F39B8-2302-4AC2-B531-5413B0C46522}"/>
    <cellStyle name="20% - Accent5 11 11 2 2" xfId="17407" xr:uid="{135159EA-CA50-4A79-9BF0-44F3BC49CA6A}"/>
    <cellStyle name="20% - Accent5 11 11 2 2 2" xfId="17408" xr:uid="{CE56BD52-A071-45BB-958D-730EA0931E68}"/>
    <cellStyle name="20% - Accent5 11 11 2 3" xfId="17409" xr:uid="{1ACA9DB4-330C-4560-B32C-3298E267C681}"/>
    <cellStyle name="20% - Accent5 11 11 3" xfId="17410" xr:uid="{CE6E3D7A-0BA3-4B1B-8CAF-482B2711E32A}"/>
    <cellStyle name="20% - Accent5 11 11 3 2" xfId="17411" xr:uid="{88FEF328-185C-4B7C-AA9F-A058C96AB2A4}"/>
    <cellStyle name="20% - Accent5 11 11 4" xfId="17412" xr:uid="{A170D94F-2454-4A27-BB77-FEA9957EE125}"/>
    <cellStyle name="20% - Accent5 11 11 4 2" xfId="17413" xr:uid="{47B9AD74-37E5-4F55-A49C-D32497BC17CB}"/>
    <cellStyle name="20% - Accent5 11 11 5" xfId="17414" xr:uid="{9D303BAA-FAF0-4847-A456-68035DE21751}"/>
    <cellStyle name="20% - Accent5 11 12" xfId="17415" xr:uid="{27E083B4-BC3B-4C3F-A0D9-CFDEB2732252}"/>
    <cellStyle name="20% - Accent5 11 12 2" xfId="17416" xr:uid="{C6CC4BEB-EEF8-41EA-8FEC-A3DD240F5264}"/>
    <cellStyle name="20% - Accent5 11 12 2 2" xfId="17417" xr:uid="{813B214E-92AC-4B00-AF84-789B9D93099B}"/>
    <cellStyle name="20% - Accent5 11 12 2 2 2" xfId="17418" xr:uid="{B766DF8D-8C7F-4C51-86CB-26CC2CA209AA}"/>
    <cellStyle name="20% - Accent5 11 12 2 3" xfId="17419" xr:uid="{9661CFF2-2618-40E9-AAEE-BC8CD50F8007}"/>
    <cellStyle name="20% - Accent5 11 12 3" xfId="17420" xr:uid="{B402AC2D-3460-42A8-9AA8-6EE49562FB07}"/>
    <cellStyle name="20% - Accent5 11 12 3 2" xfId="17421" xr:uid="{C76A6DF8-D9AF-43C3-A1DA-56899DCFFD66}"/>
    <cellStyle name="20% - Accent5 11 12 4" xfId="17422" xr:uid="{532028B4-BE9F-48E7-8BFD-E36E05B7756A}"/>
    <cellStyle name="20% - Accent5 11 12 4 2" xfId="17423" xr:uid="{FAFDFBFD-94F4-42F0-8FF6-73DFE39E6BF7}"/>
    <cellStyle name="20% - Accent5 11 12 5" xfId="17424" xr:uid="{0934956D-F6FD-417E-BE32-D83DD502309E}"/>
    <cellStyle name="20% - Accent5 11 13" xfId="17425" xr:uid="{2DCDF89E-3E87-4235-8A72-272A19DEEE18}"/>
    <cellStyle name="20% - Accent5 11 13 2" xfId="17426" xr:uid="{89814F5B-811C-4162-91CC-ED0AEF7AB1C0}"/>
    <cellStyle name="20% - Accent5 11 13 2 2" xfId="17427" xr:uid="{55679837-2666-4EC0-B385-E2F6D2748679}"/>
    <cellStyle name="20% - Accent5 11 13 2 2 2" xfId="17428" xr:uid="{36DB7410-271E-42D3-97B3-C7ABAF5A2A65}"/>
    <cellStyle name="20% - Accent5 11 13 2 3" xfId="17429" xr:uid="{E5E4A833-0F7D-4C18-A22D-06A1DE99FFE0}"/>
    <cellStyle name="20% - Accent5 11 13 3" xfId="17430" xr:uid="{DA8A04D1-1E44-473E-852A-10D22EDE061B}"/>
    <cellStyle name="20% - Accent5 11 13 3 2" xfId="17431" xr:uid="{35FE9C83-4284-4993-9628-A5BE3826B180}"/>
    <cellStyle name="20% - Accent5 11 13 4" xfId="17432" xr:uid="{C7D2F2F2-6F12-4C66-BA8D-BD54789D2846}"/>
    <cellStyle name="20% - Accent5 11 13 4 2" xfId="17433" xr:uid="{76BE679A-5BD6-4B24-BF6E-54B33BC0C3C6}"/>
    <cellStyle name="20% - Accent5 11 13 5" xfId="17434" xr:uid="{AAD1C779-7437-458D-ADAB-24088918C35D}"/>
    <cellStyle name="20% - Accent5 11 14" xfId="17435" xr:uid="{384FBAB7-DDC4-46A1-8F6B-BADCD5D78734}"/>
    <cellStyle name="20% - Accent5 11 14 2" xfId="17436" xr:uid="{C77E74DA-F184-48F5-87AC-8023F7F82DF2}"/>
    <cellStyle name="20% - Accent5 11 14 2 2" xfId="17437" xr:uid="{FB1B7E8C-0313-47D3-A983-BFC0388C57FE}"/>
    <cellStyle name="20% - Accent5 11 14 2 2 2" xfId="17438" xr:uid="{A817E3E7-97F4-4998-A366-201615A4F093}"/>
    <cellStyle name="20% - Accent5 11 14 2 3" xfId="17439" xr:uid="{F490AC62-C3BC-4C3B-8034-ADC7C4634844}"/>
    <cellStyle name="20% - Accent5 11 14 3" xfId="17440" xr:uid="{B1EEE07B-F893-4635-9D6C-3193E89A121B}"/>
    <cellStyle name="20% - Accent5 11 14 3 2" xfId="17441" xr:uid="{8B468B21-768F-4880-97D7-AC76B491E7BA}"/>
    <cellStyle name="20% - Accent5 11 14 4" xfId="17442" xr:uid="{B68F494C-3C5C-4555-BE53-EC5EAC34B99A}"/>
    <cellStyle name="20% - Accent5 11 14 4 2" xfId="17443" xr:uid="{8FED0530-942F-41A9-9D0D-95C26CB2F699}"/>
    <cellStyle name="20% - Accent5 11 14 5" xfId="17444" xr:uid="{3EAECB40-DC0B-4230-A388-213ED6B8933F}"/>
    <cellStyle name="20% - Accent5 11 15" xfId="17445" xr:uid="{DD12A949-9461-424B-A4ED-0BC37596C601}"/>
    <cellStyle name="20% - Accent5 11 15 2" xfId="17446" xr:uid="{7D823FA9-8568-4F8E-B0E1-2BFC0A652B3B}"/>
    <cellStyle name="20% - Accent5 11 15 2 2" xfId="17447" xr:uid="{74828F50-CAD2-4CCB-A98E-0A637BC1EBF0}"/>
    <cellStyle name="20% - Accent5 11 15 2 2 2" xfId="17448" xr:uid="{A65D1F26-122C-4C76-ACDC-5E376898C4DE}"/>
    <cellStyle name="20% - Accent5 11 15 2 3" xfId="17449" xr:uid="{D23E6177-6A6B-4F98-A870-12C3418F0B59}"/>
    <cellStyle name="20% - Accent5 11 15 3" xfId="17450" xr:uid="{DAFD80DA-5E3F-4D3F-92C3-283A08FCE260}"/>
    <cellStyle name="20% - Accent5 11 15 3 2" xfId="17451" xr:uid="{73DBC132-A004-4C76-99E3-6DBF8674E834}"/>
    <cellStyle name="20% - Accent5 11 15 4" xfId="17452" xr:uid="{8A7F1A0E-3ACF-4712-A77B-02FC98958DC3}"/>
    <cellStyle name="20% - Accent5 11 15 4 2" xfId="17453" xr:uid="{0A83C1A0-DF03-47F4-9F58-F122E733C163}"/>
    <cellStyle name="20% - Accent5 11 15 5" xfId="17454" xr:uid="{3C3DEDA1-5297-4D9B-8FDB-CEC61892D19B}"/>
    <cellStyle name="20% - Accent5 11 16" xfId="17455" xr:uid="{17179747-FD97-4946-A277-7AEB401DBBB7}"/>
    <cellStyle name="20% - Accent5 11 16 2" xfId="17456" xr:uid="{1E9B1114-5222-4468-BA10-0CAF044E6C95}"/>
    <cellStyle name="20% - Accent5 11 16 2 2" xfId="17457" xr:uid="{AB271D58-C6B4-4EF9-B9F9-0A918D576458}"/>
    <cellStyle name="20% - Accent5 11 16 3" xfId="17458" xr:uid="{AA36D48B-620A-46FD-A269-095A8CDF200C}"/>
    <cellStyle name="20% - Accent5 11 17" xfId="17459" xr:uid="{5DB49E51-21B9-4688-8157-4AA72D54AAA6}"/>
    <cellStyle name="20% - Accent5 11 17 2" xfId="17460" xr:uid="{670CD0B2-33F5-4D8A-9AD3-2D4A7FBBD8CD}"/>
    <cellStyle name="20% - Accent5 11 18" xfId="17461" xr:uid="{C69252B2-4549-4EAD-85D3-A3D73BAF1A9E}"/>
    <cellStyle name="20% - Accent5 11 18 2" xfId="17462" xr:uid="{32453096-ED6B-49CE-828D-4256FC60080F}"/>
    <cellStyle name="20% - Accent5 11 19" xfId="17463" xr:uid="{19AB08FA-D491-409A-976A-53BDD170917B}"/>
    <cellStyle name="20% - Accent5 11 2" xfId="326" xr:uid="{E754C72B-A314-4CDA-92EE-61BA5F795517}"/>
    <cellStyle name="20% - Accent5 11 2 2" xfId="327" xr:uid="{B6DF8D52-1AC6-4B66-9613-50BAA4A77921}"/>
    <cellStyle name="20% - Accent5 11 2 2 2" xfId="17464" xr:uid="{B58032CC-9F0B-458E-BA32-39C80FD32E8C}"/>
    <cellStyle name="20% - Accent5 11 2 2 2 2" xfId="17465" xr:uid="{6EFBC8BE-867F-4F6D-B2DF-D14536DE48E9}"/>
    <cellStyle name="20% - Accent5 11 2 2 3" xfId="17466" xr:uid="{7CB8F84E-D88C-4870-B52D-E4ABABFB16E9}"/>
    <cellStyle name="20% - Accent5 11 2 2 4" xfId="17467" xr:uid="{E9C99095-07F2-4E29-A05E-3E437412EDC1}"/>
    <cellStyle name="20% - Accent5 11 2 3" xfId="17468" xr:uid="{68C24431-024D-48F3-8E02-60FEB924AA22}"/>
    <cellStyle name="20% - Accent5 11 2 3 2" xfId="17469" xr:uid="{B3A2F23D-D0A8-4BD9-8EC3-815827E4E0AE}"/>
    <cellStyle name="20% - Accent5 11 2 4" xfId="17470" xr:uid="{0227E634-2170-4FEF-97E3-7E92B18EC15C}"/>
    <cellStyle name="20% - Accent5 11 2 4 2" xfId="17471" xr:uid="{C59B57D3-D94C-4BA3-B22C-4F19F85163DE}"/>
    <cellStyle name="20% - Accent5 11 2 5" xfId="17472" xr:uid="{F0AEDD91-2DC6-47F1-8DCB-D75FD3FCBF96}"/>
    <cellStyle name="20% - Accent5 11 20" xfId="17473" xr:uid="{E3B804E5-610A-44D4-8F36-22BFC44B8F77}"/>
    <cellStyle name="20% - Accent5 11 21" xfId="17474" xr:uid="{7EF2141D-78A2-45AB-ACEB-DD34954D2D59}"/>
    <cellStyle name="20% - Accent5 11 22" xfId="17475" xr:uid="{51C6DB74-ACE6-40BE-A7DE-C7719AD6704C}"/>
    <cellStyle name="20% - Accent5 11 23" xfId="17476" xr:uid="{9D1BB084-597B-464C-985A-06CE32890E49}"/>
    <cellStyle name="20% - Accent5 11 24" xfId="17477" xr:uid="{85529C27-D9F3-4695-A229-4327D4E413B0}"/>
    <cellStyle name="20% - Accent5 11 25" xfId="17478" xr:uid="{E52B0418-4E6E-477A-8B10-7F8BF2DDE53A}"/>
    <cellStyle name="20% - Accent5 11 26" xfId="17479" xr:uid="{27DF1C93-0E25-4AD8-A488-9C4FB1CA0AB8}"/>
    <cellStyle name="20% - Accent5 11 27" xfId="17480" xr:uid="{C85919E9-CF58-43E9-9E5B-FAAF721B2F3D}"/>
    <cellStyle name="20% - Accent5 11 28" xfId="17481" xr:uid="{BD5F45A6-6CB2-49B0-B117-4499EA9C4FCC}"/>
    <cellStyle name="20% - Accent5 11 29" xfId="17482" xr:uid="{F919B828-80D2-4D0E-9047-6FDBD30823B9}"/>
    <cellStyle name="20% - Accent5 11 3" xfId="328" xr:uid="{6B414C3E-9E95-46A1-A38A-A9FFAF5369CA}"/>
    <cellStyle name="20% - Accent5 11 3 2" xfId="17483" xr:uid="{436C5005-9338-4D46-8D65-2461F8A6AB7E}"/>
    <cellStyle name="20% - Accent5 11 3 2 2" xfId="17484" xr:uid="{94AFC070-E3A9-44EC-AB6C-F2BBC6AB2370}"/>
    <cellStyle name="20% - Accent5 11 3 2 2 2" xfId="17485" xr:uid="{CA30DE9E-9131-43B6-BBE3-A0CF04F8D512}"/>
    <cellStyle name="20% - Accent5 11 3 2 3" xfId="17486" xr:uid="{2260605E-ED80-41AC-B6F0-13F25FE6BAB5}"/>
    <cellStyle name="20% - Accent5 11 3 3" xfId="17487" xr:uid="{A5620DCF-3E23-439E-A060-8209A847482D}"/>
    <cellStyle name="20% - Accent5 11 3 3 2" xfId="17488" xr:uid="{8DB9D7CE-EBAB-4AA8-AD2C-7FB5D70B0042}"/>
    <cellStyle name="20% - Accent5 11 3 4" xfId="17489" xr:uid="{0882F266-9095-4445-8C53-A73B00630C83}"/>
    <cellStyle name="20% - Accent5 11 3 4 2" xfId="17490" xr:uid="{2ADA4B1D-0E48-49BC-BA95-5ABE68885D0E}"/>
    <cellStyle name="20% - Accent5 11 3 5" xfId="17491" xr:uid="{CC4D794A-94EB-4A7D-A70E-8AA60D0BFBFA}"/>
    <cellStyle name="20% - Accent5 11 3 6" xfId="17492" xr:uid="{5AF261DC-0FDB-4D07-A410-B6CB03B62B0E}"/>
    <cellStyle name="20% - Accent5 11 4" xfId="17493" xr:uid="{57E758CC-419E-4956-B093-F1C1DCF936B3}"/>
    <cellStyle name="20% - Accent5 11 4 2" xfId="17494" xr:uid="{D008886E-49CE-4CB8-BA4D-2EC5A7C97B5E}"/>
    <cellStyle name="20% - Accent5 11 4 2 2" xfId="17495" xr:uid="{0728B29C-D4E4-4845-BF73-103C101125BB}"/>
    <cellStyle name="20% - Accent5 11 4 2 2 2" xfId="17496" xr:uid="{90F04DEA-F8B4-4814-B1E4-FC2905D7697F}"/>
    <cellStyle name="20% - Accent5 11 4 2 3" xfId="17497" xr:uid="{A69D3912-3C2E-4A5C-ADB2-6387A3D11F44}"/>
    <cellStyle name="20% - Accent5 11 4 3" xfId="17498" xr:uid="{4067A6BA-825A-4A0D-8454-950FE73F62F5}"/>
    <cellStyle name="20% - Accent5 11 4 3 2" xfId="17499" xr:uid="{9D42964C-D857-43C4-A090-FE47B62D1AB8}"/>
    <cellStyle name="20% - Accent5 11 4 4" xfId="17500" xr:uid="{FE19CAE6-02B2-44C4-93EF-1E31FD106CA8}"/>
    <cellStyle name="20% - Accent5 11 4 4 2" xfId="17501" xr:uid="{34A013B6-1606-4028-8E55-21EF44A87C9A}"/>
    <cellStyle name="20% - Accent5 11 4 5" xfId="17502" xr:uid="{17287685-A0ED-4A76-9CE0-0FC48E67A6C1}"/>
    <cellStyle name="20% - Accent5 11 5" xfId="17503" xr:uid="{068872E8-B325-4FC2-90D5-EEB264A03456}"/>
    <cellStyle name="20% - Accent5 11 5 2" xfId="17504" xr:uid="{4C3BF665-B9D4-47C2-BA4B-E3FF0F707B6C}"/>
    <cellStyle name="20% - Accent5 11 5 2 2" xfId="17505" xr:uid="{8DB84E96-6479-4370-BB07-E10228DE1A35}"/>
    <cellStyle name="20% - Accent5 11 5 2 2 2" xfId="17506" xr:uid="{A6B5A4C5-3242-4EE1-A6BA-7F1DF7B1ADE8}"/>
    <cellStyle name="20% - Accent5 11 5 2 3" xfId="17507" xr:uid="{CDDC07E8-0611-4A41-A02C-DE5582941443}"/>
    <cellStyle name="20% - Accent5 11 5 3" xfId="17508" xr:uid="{756FCFF1-FF05-4882-8DFE-AA8CD995C055}"/>
    <cellStyle name="20% - Accent5 11 5 3 2" xfId="17509" xr:uid="{1C31575A-A9F3-47DF-B090-C03BD5E6EBFE}"/>
    <cellStyle name="20% - Accent5 11 5 4" xfId="17510" xr:uid="{A115BAC2-09BB-4FD1-8F2D-46E848EEBC94}"/>
    <cellStyle name="20% - Accent5 11 5 4 2" xfId="17511" xr:uid="{AA606222-B219-4938-8486-C8DCC23A627C}"/>
    <cellStyle name="20% - Accent5 11 5 5" xfId="17512" xr:uid="{E0762FCF-8A61-4D87-8EC1-3B94DC96DF0C}"/>
    <cellStyle name="20% - Accent5 11 6" xfId="17513" xr:uid="{3154B4AA-E55D-4ED5-95A3-3428FDB98650}"/>
    <cellStyle name="20% - Accent5 11 6 2" xfId="17514" xr:uid="{933A2DCB-61F7-4E60-A127-4600C806556E}"/>
    <cellStyle name="20% - Accent5 11 6 2 2" xfId="17515" xr:uid="{7B173394-7C99-4303-8F3C-A636B9A30DB3}"/>
    <cellStyle name="20% - Accent5 11 6 2 2 2" xfId="17516" xr:uid="{03AAC752-CB25-46E1-8D31-6ADECE5C9096}"/>
    <cellStyle name="20% - Accent5 11 6 2 3" xfId="17517" xr:uid="{29CF966B-3AAC-4C97-B3EF-5BFE4554F302}"/>
    <cellStyle name="20% - Accent5 11 6 3" xfId="17518" xr:uid="{346DF9B0-0DBD-413B-A077-7CF095A5F451}"/>
    <cellStyle name="20% - Accent5 11 6 3 2" xfId="17519" xr:uid="{60F22523-BFA6-4A42-BF75-152575943399}"/>
    <cellStyle name="20% - Accent5 11 6 4" xfId="17520" xr:uid="{AF99E862-F00C-41C2-B17E-72F7FA2A1BE0}"/>
    <cellStyle name="20% - Accent5 11 6 4 2" xfId="17521" xr:uid="{AD6B510E-D678-47C2-B938-EB62F2575E75}"/>
    <cellStyle name="20% - Accent5 11 6 5" xfId="17522" xr:uid="{E3276448-4BB4-409D-A895-7327D91985A4}"/>
    <cellStyle name="20% - Accent5 11 7" xfId="17523" xr:uid="{8C9E30A9-7163-48F8-BFCB-9A0183E0BF0E}"/>
    <cellStyle name="20% - Accent5 11 7 2" xfId="17524" xr:uid="{9234BDA7-0D44-4032-B0C8-BBD361E7278B}"/>
    <cellStyle name="20% - Accent5 11 7 2 2" xfId="17525" xr:uid="{72A86888-AFA3-49AE-B59F-5DBD6D26B6D7}"/>
    <cellStyle name="20% - Accent5 11 7 2 2 2" xfId="17526" xr:uid="{3B69FAAF-CE84-4AA2-AF45-B3192A15092B}"/>
    <cellStyle name="20% - Accent5 11 7 2 3" xfId="17527" xr:uid="{9C3567A0-EFE0-421F-BD7B-F54E1C168600}"/>
    <cellStyle name="20% - Accent5 11 7 3" xfId="17528" xr:uid="{81923813-C7FD-4123-8F68-4C7496CD956A}"/>
    <cellStyle name="20% - Accent5 11 7 3 2" xfId="17529" xr:uid="{7168EAAC-E358-45DA-8F4E-DC1CB5E0A373}"/>
    <cellStyle name="20% - Accent5 11 7 4" xfId="17530" xr:uid="{D36E193D-6A9E-43E2-A901-62777B1E0BB9}"/>
    <cellStyle name="20% - Accent5 11 7 4 2" xfId="17531" xr:uid="{35F79799-2A76-4FD3-AEFC-F84D6F4DBA31}"/>
    <cellStyle name="20% - Accent5 11 7 5" xfId="17532" xr:uid="{E489FD84-C3C3-4808-91AB-5B259DE2C617}"/>
    <cellStyle name="20% - Accent5 11 8" xfId="17533" xr:uid="{F4FE35FF-13C6-4E06-BA5A-46607E5921EF}"/>
    <cellStyle name="20% - Accent5 11 8 2" xfId="17534" xr:uid="{B263736A-477E-4FEE-AEC6-3A6EE587FC17}"/>
    <cellStyle name="20% - Accent5 11 8 2 2" xfId="17535" xr:uid="{7F124920-2A2B-47AE-95C1-34EA68B9A992}"/>
    <cellStyle name="20% - Accent5 11 8 2 2 2" xfId="17536" xr:uid="{F934A373-EA28-43C5-B2E4-BE11661EA1E0}"/>
    <cellStyle name="20% - Accent5 11 8 2 3" xfId="17537" xr:uid="{53D68FF6-67D2-4F0A-AABD-F0243E14C635}"/>
    <cellStyle name="20% - Accent5 11 8 3" xfId="17538" xr:uid="{38744045-02FD-452A-8F0C-3B7AEF716056}"/>
    <cellStyle name="20% - Accent5 11 8 3 2" xfId="17539" xr:uid="{147C1BD4-A5CE-4D09-B9A5-EB57CB4F04DE}"/>
    <cellStyle name="20% - Accent5 11 8 4" xfId="17540" xr:uid="{2AD49DE5-BFE1-48D7-8B95-DC902BE3260F}"/>
    <cellStyle name="20% - Accent5 11 8 4 2" xfId="17541" xr:uid="{4B24189D-961B-48F6-B21A-B27A031D9FB2}"/>
    <cellStyle name="20% - Accent5 11 8 5" xfId="17542" xr:uid="{A5828FC0-948C-4FB2-A633-C4B1F05AD354}"/>
    <cellStyle name="20% - Accent5 11 9" xfId="17543" xr:uid="{6B19DBD0-853C-45FC-BD3F-B5D6E5495D5F}"/>
    <cellStyle name="20% - Accent5 11 9 2" xfId="17544" xr:uid="{A77B17BA-BD10-4554-B668-0D3DB5955F6F}"/>
    <cellStyle name="20% - Accent5 11 9 2 2" xfId="17545" xr:uid="{F989D5A7-D13B-4016-BC4F-D38B6F6675B3}"/>
    <cellStyle name="20% - Accent5 11 9 2 2 2" xfId="17546" xr:uid="{942CE07A-044A-45D6-8036-20CDEDA6D06F}"/>
    <cellStyle name="20% - Accent5 11 9 2 3" xfId="17547" xr:uid="{6CFC279C-240A-45A9-9F22-D3F3FF4D3758}"/>
    <cellStyle name="20% - Accent5 11 9 3" xfId="17548" xr:uid="{34C9D9C2-DCD0-4D55-9CEE-D010807B3809}"/>
    <cellStyle name="20% - Accent5 11 9 3 2" xfId="17549" xr:uid="{8040EF2A-D7D5-4546-8ECB-0DDAE370D7FF}"/>
    <cellStyle name="20% - Accent5 11 9 4" xfId="17550" xr:uid="{CC5A906E-D6B3-410F-9306-FFB30298F4C0}"/>
    <cellStyle name="20% - Accent5 11 9 4 2" xfId="17551" xr:uid="{889EBD49-0B26-416C-A49F-F437677559C8}"/>
    <cellStyle name="20% - Accent5 11 9 5" xfId="17552" xr:uid="{53BB2AEA-5D64-4C31-AE88-CBCBF357A0A0}"/>
    <cellStyle name="20% - Accent5 12" xfId="329" xr:uid="{E05B13FC-B617-45AC-8CFF-F723022F9EE5}"/>
    <cellStyle name="20% - Accent5 12 10" xfId="17553" xr:uid="{785A44AC-EF24-4CEE-A5C3-4618053F4E41}"/>
    <cellStyle name="20% - Accent5 12 10 2" xfId="17554" xr:uid="{1E137732-1D01-40A7-9231-28D5FEDAF450}"/>
    <cellStyle name="20% - Accent5 12 10 2 2" xfId="17555" xr:uid="{29D0E383-703E-4F83-8F2E-AA2EF29B31DC}"/>
    <cellStyle name="20% - Accent5 12 10 2 2 2" xfId="17556" xr:uid="{AFEB12E5-96AE-4C3E-82F5-EAB495A98765}"/>
    <cellStyle name="20% - Accent5 12 10 2 3" xfId="17557" xr:uid="{F26C950E-5CAC-431E-AB78-D1B7234C5F15}"/>
    <cellStyle name="20% - Accent5 12 10 3" xfId="17558" xr:uid="{747A8AE0-CFE3-451F-A828-23576838270A}"/>
    <cellStyle name="20% - Accent5 12 10 3 2" xfId="17559" xr:uid="{4BCB02F5-EB8C-43BF-BEBD-F15FC021E6C0}"/>
    <cellStyle name="20% - Accent5 12 10 4" xfId="17560" xr:uid="{09A726AE-6EEB-42DE-BB04-31AB5DA70E03}"/>
    <cellStyle name="20% - Accent5 12 10 4 2" xfId="17561" xr:uid="{CDB83C73-E32A-4DCE-BBBC-52F5FFCBE568}"/>
    <cellStyle name="20% - Accent5 12 10 5" xfId="17562" xr:uid="{928CF96C-8755-4390-B95D-61B649BEEEFC}"/>
    <cellStyle name="20% - Accent5 12 11" xfId="17563" xr:uid="{5053AC13-02A5-4E5D-A8F6-3A2D744C8C6A}"/>
    <cellStyle name="20% - Accent5 12 11 2" xfId="17564" xr:uid="{3AA2A870-2CC0-4A42-80C4-3EBF954B8C13}"/>
    <cellStyle name="20% - Accent5 12 11 2 2" xfId="17565" xr:uid="{B080DC88-AE16-4B49-8463-95DDD48A28CF}"/>
    <cellStyle name="20% - Accent5 12 11 2 2 2" xfId="17566" xr:uid="{B5B1F15C-C003-4DA2-93F0-3F22F816A3E8}"/>
    <cellStyle name="20% - Accent5 12 11 2 3" xfId="17567" xr:uid="{B8ABAD23-FC6F-4E2B-87B3-2F8B834B1082}"/>
    <cellStyle name="20% - Accent5 12 11 3" xfId="17568" xr:uid="{AB84E4A6-3BEC-4CC3-A4C3-3B2B16D67050}"/>
    <cellStyle name="20% - Accent5 12 11 3 2" xfId="17569" xr:uid="{0E282783-2433-46A0-A1E4-AC4DD6861284}"/>
    <cellStyle name="20% - Accent5 12 11 4" xfId="17570" xr:uid="{0878951E-1F12-4322-9CE9-2F869CBCBAD1}"/>
    <cellStyle name="20% - Accent5 12 11 4 2" xfId="17571" xr:uid="{F25606D8-1EE7-4E81-B25D-9019C694A5D9}"/>
    <cellStyle name="20% - Accent5 12 11 5" xfId="17572" xr:uid="{7589F906-F979-48EF-B998-A4EB329688C7}"/>
    <cellStyle name="20% - Accent5 12 12" xfId="17573" xr:uid="{45C669A5-B963-4870-90BD-776D006D27EE}"/>
    <cellStyle name="20% - Accent5 12 12 2" xfId="17574" xr:uid="{B9D3A79D-9F51-4C6D-8DF2-6442AD42F3C6}"/>
    <cellStyle name="20% - Accent5 12 12 2 2" xfId="17575" xr:uid="{41FC2EF2-FF14-4BB7-B65E-C7567E73CA9A}"/>
    <cellStyle name="20% - Accent5 12 12 2 2 2" xfId="17576" xr:uid="{1111B095-5BB8-4364-A71D-6B932265945B}"/>
    <cellStyle name="20% - Accent5 12 12 2 3" xfId="17577" xr:uid="{B4412F2F-6ACA-4B3C-8386-04382DE93D02}"/>
    <cellStyle name="20% - Accent5 12 12 3" xfId="17578" xr:uid="{BAD268BD-EE30-4C5C-AC95-B0D81B208A72}"/>
    <cellStyle name="20% - Accent5 12 12 3 2" xfId="17579" xr:uid="{904700E2-9158-4AEC-A88A-8108203FBAB1}"/>
    <cellStyle name="20% - Accent5 12 12 4" xfId="17580" xr:uid="{6F9010F1-13F3-4E0C-88D4-E30DE540A0B4}"/>
    <cellStyle name="20% - Accent5 12 12 4 2" xfId="17581" xr:uid="{D59EC43F-3069-44FD-83A8-C9FF1F364A9C}"/>
    <cellStyle name="20% - Accent5 12 12 5" xfId="17582" xr:uid="{8BCD9907-B88B-4FF8-A051-D044A546D307}"/>
    <cellStyle name="20% - Accent5 12 13" xfId="17583" xr:uid="{98F759C5-362B-450F-85F6-3102948D6C5A}"/>
    <cellStyle name="20% - Accent5 12 13 2" xfId="17584" xr:uid="{3C31E673-27FB-46A0-A887-AF948315D9D4}"/>
    <cellStyle name="20% - Accent5 12 13 2 2" xfId="17585" xr:uid="{05D86796-1FD0-4E73-94F9-43C1DA84A4B6}"/>
    <cellStyle name="20% - Accent5 12 13 2 2 2" xfId="17586" xr:uid="{4B736759-7369-4B53-BDD4-9B40427BE63B}"/>
    <cellStyle name="20% - Accent5 12 13 2 3" xfId="17587" xr:uid="{8BDC9553-176F-45CD-A021-28C599E45BF5}"/>
    <cellStyle name="20% - Accent5 12 13 3" xfId="17588" xr:uid="{C1BE9C19-BA77-4630-A4A7-F5EBD4297A0D}"/>
    <cellStyle name="20% - Accent5 12 13 3 2" xfId="17589" xr:uid="{C5B48528-2824-4F77-83AB-6CAF9628CB0A}"/>
    <cellStyle name="20% - Accent5 12 13 4" xfId="17590" xr:uid="{20239036-B4C6-45D3-93E3-95DE10F85699}"/>
    <cellStyle name="20% - Accent5 12 13 4 2" xfId="17591" xr:uid="{1209261B-D273-4618-961A-B84E2DEA3058}"/>
    <cellStyle name="20% - Accent5 12 13 5" xfId="17592" xr:uid="{E76FE152-1C90-403D-B7E0-1CA9627C2867}"/>
    <cellStyle name="20% - Accent5 12 14" xfId="17593" xr:uid="{765ACB15-BB3F-4031-917D-B266A1201122}"/>
    <cellStyle name="20% - Accent5 12 14 2" xfId="17594" xr:uid="{2479B19F-844A-41B1-A948-E7525DA38B3F}"/>
    <cellStyle name="20% - Accent5 12 14 2 2" xfId="17595" xr:uid="{08C62490-0A24-49E5-B1BD-8A8AEBC65EC5}"/>
    <cellStyle name="20% - Accent5 12 14 2 2 2" xfId="17596" xr:uid="{041B024E-104A-456E-A9EA-7CA85826E4B0}"/>
    <cellStyle name="20% - Accent5 12 14 2 3" xfId="17597" xr:uid="{8A4C8ED1-2725-4D6C-8215-D77C1BDBD1FF}"/>
    <cellStyle name="20% - Accent5 12 14 3" xfId="17598" xr:uid="{35A0FA1D-4DB1-4F1B-A8CB-3B5C31AEBB5B}"/>
    <cellStyle name="20% - Accent5 12 14 3 2" xfId="17599" xr:uid="{C13049BF-C37F-48D8-9349-D5C9A96CB693}"/>
    <cellStyle name="20% - Accent5 12 14 4" xfId="17600" xr:uid="{943CB185-4ED9-4B61-B6F8-CD38242B91CF}"/>
    <cellStyle name="20% - Accent5 12 14 4 2" xfId="17601" xr:uid="{61AB0B55-8A5A-4121-9E96-A98E8FBD0932}"/>
    <cellStyle name="20% - Accent5 12 14 5" xfId="17602" xr:uid="{C355CB1C-8EFA-4433-91F2-0F5399BF9450}"/>
    <cellStyle name="20% - Accent5 12 15" xfId="17603" xr:uid="{036C6933-A601-4D5D-8237-7FD4BD1E0932}"/>
    <cellStyle name="20% - Accent5 12 15 2" xfId="17604" xr:uid="{B148B6E6-AF35-4EBC-9982-4AF4CF3E8AA8}"/>
    <cellStyle name="20% - Accent5 12 15 2 2" xfId="17605" xr:uid="{02F53E22-0FFF-455B-BE78-97EA4A0A9139}"/>
    <cellStyle name="20% - Accent5 12 15 2 2 2" xfId="17606" xr:uid="{FA32C1B3-A58B-4E5B-8B5A-6AED9DC03DD3}"/>
    <cellStyle name="20% - Accent5 12 15 2 3" xfId="17607" xr:uid="{4875910E-E23A-4214-8BFF-D67DC34C2559}"/>
    <cellStyle name="20% - Accent5 12 15 3" xfId="17608" xr:uid="{F16D5976-1539-49EB-8A16-5EEA8B45554A}"/>
    <cellStyle name="20% - Accent5 12 15 3 2" xfId="17609" xr:uid="{65001F99-5E01-4CAB-9257-886199B27ADE}"/>
    <cellStyle name="20% - Accent5 12 15 4" xfId="17610" xr:uid="{8080CBE0-75AB-4442-82EE-C370BFD5EF4D}"/>
    <cellStyle name="20% - Accent5 12 15 4 2" xfId="17611" xr:uid="{CA41FC13-392C-4D47-BCE8-2E7D8EF38375}"/>
    <cellStyle name="20% - Accent5 12 15 5" xfId="17612" xr:uid="{4C9FFAE4-8476-4749-8C00-BD46704F60E7}"/>
    <cellStyle name="20% - Accent5 12 16" xfId="17613" xr:uid="{52CC4CE9-58D4-4CD2-8419-4B90EE63DA07}"/>
    <cellStyle name="20% - Accent5 12 16 2" xfId="17614" xr:uid="{FB8154A1-8DB5-4FFE-9195-983C2987486A}"/>
    <cellStyle name="20% - Accent5 12 16 2 2" xfId="17615" xr:uid="{F610B061-E596-4ADC-86E8-1B45BCC679F0}"/>
    <cellStyle name="20% - Accent5 12 16 3" xfId="17616" xr:uid="{FF25A7BA-085A-4BC2-9889-7507C9CDD096}"/>
    <cellStyle name="20% - Accent5 12 17" xfId="17617" xr:uid="{B3642009-0D59-4E38-9A18-8651B970C2FD}"/>
    <cellStyle name="20% - Accent5 12 17 2" xfId="17618" xr:uid="{D9ED76F5-12BB-4DB9-835A-0199C65E983A}"/>
    <cellStyle name="20% - Accent5 12 18" xfId="17619" xr:uid="{42147F72-D262-439A-9AEE-D6B03E986AD1}"/>
    <cellStyle name="20% - Accent5 12 18 2" xfId="17620" xr:uid="{DFA4DA36-E968-4613-B24D-51AFDCD1F04A}"/>
    <cellStyle name="20% - Accent5 12 19" xfId="17621" xr:uid="{8EDDEE8F-EB6B-4409-B25C-7C3A7A461A24}"/>
    <cellStyle name="20% - Accent5 12 2" xfId="330" xr:uid="{50BE3E63-7B74-4A7A-9602-A7C13402E5A8}"/>
    <cellStyle name="20% - Accent5 12 2 2" xfId="331" xr:uid="{FAACCA66-152C-4972-8D20-DFE48F0A4FF3}"/>
    <cellStyle name="20% - Accent5 12 2 2 2" xfId="17622" xr:uid="{5F8D1C2A-717A-484E-BF41-FF848C95C396}"/>
    <cellStyle name="20% - Accent5 12 2 2 2 2" xfId="17623" xr:uid="{C33CE177-49C3-4BD1-9460-5BDA9AD82F04}"/>
    <cellStyle name="20% - Accent5 12 2 2 3" xfId="17624" xr:uid="{FB6F1ADB-6CC1-4532-B208-544DC027FF8F}"/>
    <cellStyle name="20% - Accent5 12 2 2 4" xfId="17625" xr:uid="{8CE751B7-9893-4028-AB8D-E75C8B67CE67}"/>
    <cellStyle name="20% - Accent5 12 2 3" xfId="17626" xr:uid="{3045FAD6-E377-40F5-9079-324234674690}"/>
    <cellStyle name="20% - Accent5 12 2 3 2" xfId="17627" xr:uid="{F93F8EA1-A3AE-4457-BAD5-DE517FBF65AD}"/>
    <cellStyle name="20% - Accent5 12 2 4" xfId="17628" xr:uid="{85CEF022-9BEF-4EF9-BA34-B5BBC38DC51E}"/>
    <cellStyle name="20% - Accent5 12 2 4 2" xfId="17629" xr:uid="{79BD28A1-3400-4421-B274-A89FB8B870F7}"/>
    <cellStyle name="20% - Accent5 12 2 5" xfId="17630" xr:uid="{7A9FF602-FF76-4A4D-A48E-D50FE34701B4}"/>
    <cellStyle name="20% - Accent5 12 20" xfId="17631" xr:uid="{8D070E5C-ECC8-4B68-9690-A79E4DE6D241}"/>
    <cellStyle name="20% - Accent5 12 21" xfId="17632" xr:uid="{5E05008B-EAD9-4336-A575-E5BC30BD75E3}"/>
    <cellStyle name="20% - Accent5 12 22" xfId="17633" xr:uid="{6CF25066-F597-492F-BD0A-F6F489462499}"/>
    <cellStyle name="20% - Accent5 12 23" xfId="17634" xr:uid="{75771707-3EAD-4B12-BEDB-647F4C5A6B42}"/>
    <cellStyle name="20% - Accent5 12 24" xfId="17635" xr:uid="{CCA13384-D7EB-4C32-92A0-1F3797625462}"/>
    <cellStyle name="20% - Accent5 12 25" xfId="17636" xr:uid="{67640C54-C54F-478A-9E18-D51BA66675C0}"/>
    <cellStyle name="20% - Accent5 12 26" xfId="17637" xr:uid="{1405D687-8A29-4FF6-AB7A-E4B8C282B59F}"/>
    <cellStyle name="20% - Accent5 12 27" xfId="17638" xr:uid="{29EB1CDC-CE44-45AD-8683-F871EB808AE5}"/>
    <cellStyle name="20% - Accent5 12 28" xfId="17639" xr:uid="{407D9F8B-5F3B-41DA-A8D4-FD099C0746D2}"/>
    <cellStyle name="20% - Accent5 12 29" xfId="17640" xr:uid="{E14C3403-74F5-466C-86B3-6230A16FF914}"/>
    <cellStyle name="20% - Accent5 12 3" xfId="332" xr:uid="{CFEDE806-0A0B-44EC-A5FE-AE6BA3D7A381}"/>
    <cellStyle name="20% - Accent5 12 3 2" xfId="17641" xr:uid="{401A146B-11A4-47CD-AF56-39AFE51C65BF}"/>
    <cellStyle name="20% - Accent5 12 3 2 2" xfId="17642" xr:uid="{957193C5-404C-4C8F-94F0-523D190181DA}"/>
    <cellStyle name="20% - Accent5 12 3 2 2 2" xfId="17643" xr:uid="{D458FE46-6B00-4A2A-B844-40B263C8CC11}"/>
    <cellStyle name="20% - Accent5 12 3 2 3" xfId="17644" xr:uid="{18D49A07-988A-4DE4-821A-BDA9D083CA0A}"/>
    <cellStyle name="20% - Accent5 12 3 3" xfId="17645" xr:uid="{113A3ED6-15A4-4B0C-928C-62157ABF0C26}"/>
    <cellStyle name="20% - Accent5 12 3 3 2" xfId="17646" xr:uid="{EA6204A2-9DA4-4497-967C-26AE972926E4}"/>
    <cellStyle name="20% - Accent5 12 3 4" xfId="17647" xr:uid="{5CB7AC49-38FC-450F-8F44-C70376B92E74}"/>
    <cellStyle name="20% - Accent5 12 3 4 2" xfId="17648" xr:uid="{B6BDB987-9F9C-4641-93D7-50513468AA55}"/>
    <cellStyle name="20% - Accent5 12 3 5" xfId="17649" xr:uid="{29E68D3D-3E71-4567-8787-70445AEE22DC}"/>
    <cellStyle name="20% - Accent5 12 3 6" xfId="17650" xr:uid="{B99D5CC1-B12A-48C0-80C1-C7EA8BD17AA9}"/>
    <cellStyle name="20% - Accent5 12 4" xfId="17651" xr:uid="{71A061E7-9BD1-4744-92C2-81CE17FAAFD4}"/>
    <cellStyle name="20% - Accent5 12 4 2" xfId="17652" xr:uid="{76F5BACD-557F-4EFA-95FE-54001FF41EB7}"/>
    <cellStyle name="20% - Accent5 12 4 2 2" xfId="17653" xr:uid="{18A9E5F3-1D0E-43D1-B789-154288D8DBFF}"/>
    <cellStyle name="20% - Accent5 12 4 2 2 2" xfId="17654" xr:uid="{20860752-4484-4840-B707-37ACBF8D0933}"/>
    <cellStyle name="20% - Accent5 12 4 2 3" xfId="17655" xr:uid="{5C1E48FB-6916-4DFB-B370-797407C1C041}"/>
    <cellStyle name="20% - Accent5 12 4 3" xfId="17656" xr:uid="{FEF6132F-6FB2-47B8-A034-7A4DCFEBA36F}"/>
    <cellStyle name="20% - Accent5 12 4 3 2" xfId="17657" xr:uid="{015187C7-730F-4C87-98C5-80CF6F4663D3}"/>
    <cellStyle name="20% - Accent5 12 4 4" xfId="17658" xr:uid="{EE782833-B1AE-4258-901A-074DA6C35DA9}"/>
    <cellStyle name="20% - Accent5 12 4 4 2" xfId="17659" xr:uid="{E630AA18-DAC3-451C-919C-102489146949}"/>
    <cellStyle name="20% - Accent5 12 4 5" xfId="17660" xr:uid="{B8BBEE32-609C-4A42-B292-193CB3DA9E29}"/>
    <cellStyle name="20% - Accent5 12 5" xfId="17661" xr:uid="{B2EF9D5E-276A-4AD7-BD51-D6ED23E30059}"/>
    <cellStyle name="20% - Accent5 12 5 2" xfId="17662" xr:uid="{ED0008B1-0597-4C0E-BD5B-4023EF42F69C}"/>
    <cellStyle name="20% - Accent5 12 5 2 2" xfId="17663" xr:uid="{A7A71C7F-15A7-4B28-A4AE-D449DFE58C92}"/>
    <cellStyle name="20% - Accent5 12 5 2 2 2" xfId="17664" xr:uid="{11CE81D4-0C68-44DD-9D0A-7C3D58433A4E}"/>
    <cellStyle name="20% - Accent5 12 5 2 3" xfId="17665" xr:uid="{CA91B900-891B-462E-BDCF-A4157BD0124E}"/>
    <cellStyle name="20% - Accent5 12 5 3" xfId="17666" xr:uid="{57022982-F3D9-48FC-A9B4-25C93B5848F9}"/>
    <cellStyle name="20% - Accent5 12 5 3 2" xfId="17667" xr:uid="{04F814FB-115D-4BFB-BE25-4CAF7BF4F19D}"/>
    <cellStyle name="20% - Accent5 12 5 4" xfId="17668" xr:uid="{00F58F79-2408-4D7D-A46D-CC0D4CCABC36}"/>
    <cellStyle name="20% - Accent5 12 5 4 2" xfId="17669" xr:uid="{C3EE4B2B-55FB-491D-98B8-0FDEE5877691}"/>
    <cellStyle name="20% - Accent5 12 5 5" xfId="17670" xr:uid="{2C1FF36B-D75A-49A2-9868-AC7E1C114923}"/>
    <cellStyle name="20% - Accent5 12 6" xfId="17671" xr:uid="{313155D4-010B-4080-8C26-24941D74067A}"/>
    <cellStyle name="20% - Accent5 12 6 2" xfId="17672" xr:uid="{CFBF436E-8B69-4D7F-9537-906BE32DF86B}"/>
    <cellStyle name="20% - Accent5 12 6 2 2" xfId="17673" xr:uid="{B82C4579-007E-4A8A-8CF6-B82CB9BE7C77}"/>
    <cellStyle name="20% - Accent5 12 6 2 2 2" xfId="17674" xr:uid="{A64CA3F1-211D-45C0-84C6-6333EDD36A95}"/>
    <cellStyle name="20% - Accent5 12 6 2 3" xfId="17675" xr:uid="{B569633D-6929-475B-B4BC-B7B88AC20369}"/>
    <cellStyle name="20% - Accent5 12 6 3" xfId="17676" xr:uid="{079C2E5D-284F-489C-AFCB-D5F6FF928963}"/>
    <cellStyle name="20% - Accent5 12 6 3 2" xfId="17677" xr:uid="{2A244CC3-8E65-44AA-AE85-AF7582210D06}"/>
    <cellStyle name="20% - Accent5 12 6 4" xfId="17678" xr:uid="{8C75539C-CA53-4999-A774-C635811DAF7A}"/>
    <cellStyle name="20% - Accent5 12 6 4 2" xfId="17679" xr:uid="{05F99D79-7548-414A-AA6C-5EBC2B4239D6}"/>
    <cellStyle name="20% - Accent5 12 6 5" xfId="17680" xr:uid="{17BC9701-EA8D-431E-8DCD-B9950FA2A7C9}"/>
    <cellStyle name="20% - Accent5 12 7" xfId="17681" xr:uid="{94D1FAF1-8E22-4C92-AEC9-F4E7FE264380}"/>
    <cellStyle name="20% - Accent5 12 7 2" xfId="17682" xr:uid="{3BE598EF-B20D-48DA-9FAB-F481A7EEB9E9}"/>
    <cellStyle name="20% - Accent5 12 7 2 2" xfId="17683" xr:uid="{DB5A6F23-3547-44A5-A6FA-FE67ED0BC9FD}"/>
    <cellStyle name="20% - Accent5 12 7 2 2 2" xfId="17684" xr:uid="{5979F814-CA44-4D35-8F4E-7E2CC1D3D992}"/>
    <cellStyle name="20% - Accent5 12 7 2 3" xfId="17685" xr:uid="{9BB105FE-C551-429A-9335-066C6B44E056}"/>
    <cellStyle name="20% - Accent5 12 7 3" xfId="17686" xr:uid="{8BD578E9-022B-4605-ACD0-532AB84D9470}"/>
    <cellStyle name="20% - Accent5 12 7 3 2" xfId="17687" xr:uid="{A9B7032B-ADDF-4A2C-B573-0C2A2A2BDAF5}"/>
    <cellStyle name="20% - Accent5 12 7 4" xfId="17688" xr:uid="{8945A193-A527-44D7-BEC7-262BB4542CC2}"/>
    <cellStyle name="20% - Accent5 12 7 4 2" xfId="17689" xr:uid="{4E064C2D-752B-437B-9E83-16B760EAEF10}"/>
    <cellStyle name="20% - Accent5 12 7 5" xfId="17690" xr:uid="{60A29C78-933E-40BB-9E39-C7308FE71ECF}"/>
    <cellStyle name="20% - Accent5 12 8" xfId="17691" xr:uid="{C6A68862-42CD-4C60-AD34-60E4FCC9D485}"/>
    <cellStyle name="20% - Accent5 12 8 2" xfId="17692" xr:uid="{ED72233A-A304-4518-8FA6-9FE8B7DAF896}"/>
    <cellStyle name="20% - Accent5 12 8 2 2" xfId="17693" xr:uid="{C5D6C03A-BFBF-4AB4-9A03-9ACA66825015}"/>
    <cellStyle name="20% - Accent5 12 8 2 2 2" xfId="17694" xr:uid="{CE3D8B7D-41AF-45FB-A604-3E7E68A086B6}"/>
    <cellStyle name="20% - Accent5 12 8 2 3" xfId="17695" xr:uid="{118CAC80-C811-49AB-9528-7378F144280E}"/>
    <cellStyle name="20% - Accent5 12 8 3" xfId="17696" xr:uid="{895AA397-C5A4-4150-B30E-BA4877EBBA9E}"/>
    <cellStyle name="20% - Accent5 12 8 3 2" xfId="17697" xr:uid="{927E010F-B756-4D22-9E46-2B9CECAAABC5}"/>
    <cellStyle name="20% - Accent5 12 8 4" xfId="17698" xr:uid="{472DAF4A-2BDB-4D0D-9A46-597D065B27DB}"/>
    <cellStyle name="20% - Accent5 12 8 4 2" xfId="17699" xr:uid="{7C4FEB91-CECA-444A-91E0-BD7E3E9047BE}"/>
    <cellStyle name="20% - Accent5 12 8 5" xfId="17700" xr:uid="{110740B9-8C86-403D-A8F9-16FB2085A352}"/>
    <cellStyle name="20% - Accent5 12 9" xfId="17701" xr:uid="{37EBE534-D789-4718-971C-5668F4DB027C}"/>
    <cellStyle name="20% - Accent5 12 9 2" xfId="17702" xr:uid="{6B3D5AAE-10A0-43CF-B566-3BD79F81E3CB}"/>
    <cellStyle name="20% - Accent5 12 9 2 2" xfId="17703" xr:uid="{3CAAF910-F5E8-44C1-BA36-0B582801C5B5}"/>
    <cellStyle name="20% - Accent5 12 9 2 2 2" xfId="17704" xr:uid="{0E9D0E72-C458-4FAA-8BEB-AB779CB7FAC9}"/>
    <cellStyle name="20% - Accent5 12 9 2 3" xfId="17705" xr:uid="{5F202D93-095C-4F3E-96AE-B0F5EC8C4865}"/>
    <cellStyle name="20% - Accent5 12 9 3" xfId="17706" xr:uid="{E7FBAD79-FAAE-4451-97C9-CEFCCDB9C2E8}"/>
    <cellStyle name="20% - Accent5 12 9 3 2" xfId="17707" xr:uid="{AAF6AD64-8F38-443A-81D2-B34D8CB21215}"/>
    <cellStyle name="20% - Accent5 12 9 4" xfId="17708" xr:uid="{D7678C63-A8CC-47B0-BB61-7FC593CA3AD2}"/>
    <cellStyle name="20% - Accent5 12 9 4 2" xfId="17709" xr:uid="{ED707B03-B2DE-4C54-92AB-F8CE6605E1AE}"/>
    <cellStyle name="20% - Accent5 12 9 5" xfId="17710" xr:uid="{D67ED7C6-EAD7-48C0-B41B-20D55AA24A17}"/>
    <cellStyle name="20% - Accent5 13" xfId="333" xr:uid="{6174C21B-E454-4794-AC21-F7618AD1D8FC}"/>
    <cellStyle name="20% - Accent5 13 10" xfId="17711" xr:uid="{FA536B7B-FC9D-4A2E-85F0-43F32C7CD858}"/>
    <cellStyle name="20% - Accent5 13 10 2" xfId="17712" xr:uid="{F0DB6C3F-5303-4A1F-B075-A7FC07A18FB2}"/>
    <cellStyle name="20% - Accent5 13 10 2 2" xfId="17713" xr:uid="{5C4A0701-5E84-46C4-B4D5-12A0EC5FE57F}"/>
    <cellStyle name="20% - Accent5 13 10 2 2 2" xfId="17714" xr:uid="{BA34CD68-C168-4DC5-B986-0CEF756A641A}"/>
    <cellStyle name="20% - Accent5 13 10 2 3" xfId="17715" xr:uid="{5A53E048-349B-4B60-8792-5245BA0EC0C2}"/>
    <cellStyle name="20% - Accent5 13 10 3" xfId="17716" xr:uid="{D8AFE977-1E28-42DA-B41B-1D0B2915B9A1}"/>
    <cellStyle name="20% - Accent5 13 10 3 2" xfId="17717" xr:uid="{283C1423-D4C8-47D3-9F70-E0DD3A7FE6B1}"/>
    <cellStyle name="20% - Accent5 13 10 4" xfId="17718" xr:uid="{1C301B8B-F98C-4BBF-ADC6-46C5C0D9E1DC}"/>
    <cellStyle name="20% - Accent5 13 10 4 2" xfId="17719" xr:uid="{C1655A36-7CBB-4B0B-A910-1D40543DD577}"/>
    <cellStyle name="20% - Accent5 13 10 5" xfId="17720" xr:uid="{4601A817-FACC-4CBD-8F8D-4F31954B38FC}"/>
    <cellStyle name="20% - Accent5 13 11" xfId="17721" xr:uid="{CC9AE8A2-1C70-479F-BE88-A4170C7115B5}"/>
    <cellStyle name="20% - Accent5 13 11 2" xfId="17722" xr:uid="{8F6C74DE-9658-465A-93B3-D968537CB75A}"/>
    <cellStyle name="20% - Accent5 13 11 2 2" xfId="17723" xr:uid="{FCF7A1CC-AC61-43EE-8F3A-3183064F3A79}"/>
    <cellStyle name="20% - Accent5 13 11 2 2 2" xfId="17724" xr:uid="{5A3FF5A1-01D8-429D-9B0E-2CD4E34139D8}"/>
    <cellStyle name="20% - Accent5 13 11 2 3" xfId="17725" xr:uid="{42FFB77B-7263-4E6C-9774-15901ED782E6}"/>
    <cellStyle name="20% - Accent5 13 11 3" xfId="17726" xr:uid="{8B1628A8-CC34-4B70-A841-22D829F892E4}"/>
    <cellStyle name="20% - Accent5 13 11 3 2" xfId="17727" xr:uid="{738C046C-6983-4260-84A4-3D441CF598A4}"/>
    <cellStyle name="20% - Accent5 13 11 4" xfId="17728" xr:uid="{555FB225-8EBA-4CCD-8279-E2ADA8A47BED}"/>
    <cellStyle name="20% - Accent5 13 11 4 2" xfId="17729" xr:uid="{A8D98271-7B8D-40DE-9562-8F9EEC54BB94}"/>
    <cellStyle name="20% - Accent5 13 11 5" xfId="17730" xr:uid="{E2A83C9B-D268-4D3C-82A2-4E7FD9F57C81}"/>
    <cellStyle name="20% - Accent5 13 12" xfId="17731" xr:uid="{6898ECB4-7680-4CEF-A9EB-A58E6F844F71}"/>
    <cellStyle name="20% - Accent5 13 12 2" xfId="17732" xr:uid="{FDCD9362-7E22-415C-81FD-AB29A169D37F}"/>
    <cellStyle name="20% - Accent5 13 12 2 2" xfId="17733" xr:uid="{673CC48E-B68C-4A43-87EA-BC7FF6711539}"/>
    <cellStyle name="20% - Accent5 13 12 2 2 2" xfId="17734" xr:uid="{E0872FB3-B394-4F96-865B-F7A919491200}"/>
    <cellStyle name="20% - Accent5 13 12 2 3" xfId="17735" xr:uid="{77D7F907-521C-40B4-AB09-3723F700FE0A}"/>
    <cellStyle name="20% - Accent5 13 12 3" xfId="17736" xr:uid="{0BEE9837-23D8-49D2-924E-D9CCBC212620}"/>
    <cellStyle name="20% - Accent5 13 12 3 2" xfId="17737" xr:uid="{1F177382-6DF5-4041-873F-370D75A81A31}"/>
    <cellStyle name="20% - Accent5 13 12 4" xfId="17738" xr:uid="{6BFC1F0B-F284-4B00-9814-00901D908653}"/>
    <cellStyle name="20% - Accent5 13 12 4 2" xfId="17739" xr:uid="{C3D46E6A-B101-4895-A7E5-7363F2BD4D99}"/>
    <cellStyle name="20% - Accent5 13 12 5" xfId="17740" xr:uid="{81E3AC01-FD84-4E39-A870-AF7D5A244753}"/>
    <cellStyle name="20% - Accent5 13 13" xfId="17741" xr:uid="{0EBA0678-8F1A-4C00-8384-9A265DEE6E67}"/>
    <cellStyle name="20% - Accent5 13 13 2" xfId="17742" xr:uid="{CFF6293F-92FE-4D2C-AFF7-715E6307D0C5}"/>
    <cellStyle name="20% - Accent5 13 13 2 2" xfId="17743" xr:uid="{9A3673D1-38BB-42E2-B8BD-32927738F4EE}"/>
    <cellStyle name="20% - Accent5 13 13 2 2 2" xfId="17744" xr:uid="{9DBD198E-706F-472C-8FA6-990ADC6BAA93}"/>
    <cellStyle name="20% - Accent5 13 13 2 3" xfId="17745" xr:uid="{5AD19DFB-5427-40B8-BAE1-690CD32EF806}"/>
    <cellStyle name="20% - Accent5 13 13 3" xfId="17746" xr:uid="{5B6883E9-17E5-42E2-A393-66FFCEE933A6}"/>
    <cellStyle name="20% - Accent5 13 13 3 2" xfId="17747" xr:uid="{9EFEEFAD-FE10-4597-8147-A1994E994DF1}"/>
    <cellStyle name="20% - Accent5 13 13 4" xfId="17748" xr:uid="{29618DB3-E6F5-4312-9C73-719D81A192D3}"/>
    <cellStyle name="20% - Accent5 13 13 4 2" xfId="17749" xr:uid="{A677742E-7AED-499A-82FF-632AAC057435}"/>
    <cellStyle name="20% - Accent5 13 13 5" xfId="17750" xr:uid="{9557E7B8-E1E3-4E62-839B-54390251FCFD}"/>
    <cellStyle name="20% - Accent5 13 14" xfId="17751" xr:uid="{E3FFF7F8-D6C5-495F-AF40-63B66569A675}"/>
    <cellStyle name="20% - Accent5 13 14 2" xfId="17752" xr:uid="{38DD982F-EEE8-428C-B7E1-702A7D38739E}"/>
    <cellStyle name="20% - Accent5 13 14 2 2" xfId="17753" xr:uid="{C2B849C8-5516-4223-B63C-5DE91464B0C9}"/>
    <cellStyle name="20% - Accent5 13 14 2 2 2" xfId="17754" xr:uid="{C5CBBDB2-7CF8-44C1-A4DD-CF7F40561F38}"/>
    <cellStyle name="20% - Accent5 13 14 2 3" xfId="17755" xr:uid="{B70B05AE-0798-4419-A35A-9F75BFB41DC1}"/>
    <cellStyle name="20% - Accent5 13 14 3" xfId="17756" xr:uid="{F2E3AF36-FDE0-44B3-BBA3-9BA0888C406F}"/>
    <cellStyle name="20% - Accent5 13 14 3 2" xfId="17757" xr:uid="{BB059502-853C-42F1-B92C-F4EA93B9403A}"/>
    <cellStyle name="20% - Accent5 13 14 4" xfId="17758" xr:uid="{C710495D-D82A-46DA-ACFE-BC31100D12D9}"/>
    <cellStyle name="20% - Accent5 13 14 4 2" xfId="17759" xr:uid="{CC3E44DA-24F8-4AE7-9BC2-78F9D437876F}"/>
    <cellStyle name="20% - Accent5 13 14 5" xfId="17760" xr:uid="{2E1741A4-06B1-49CC-9973-1E45FB02AB80}"/>
    <cellStyle name="20% - Accent5 13 15" xfId="17761" xr:uid="{CE94A238-8B3B-4D2F-8B6C-7E773B9C5D79}"/>
    <cellStyle name="20% - Accent5 13 15 2" xfId="17762" xr:uid="{CA50600C-D6CD-40C2-BF06-1B115B488238}"/>
    <cellStyle name="20% - Accent5 13 15 2 2" xfId="17763" xr:uid="{59C86CD3-ADB5-420E-B4BE-091BEB4EC468}"/>
    <cellStyle name="20% - Accent5 13 15 2 2 2" xfId="17764" xr:uid="{FC16C862-C6A4-46A6-8C4C-79AFC143CE36}"/>
    <cellStyle name="20% - Accent5 13 15 2 3" xfId="17765" xr:uid="{C07F9011-98A9-4FBF-9D00-37D0558B035F}"/>
    <cellStyle name="20% - Accent5 13 15 3" xfId="17766" xr:uid="{6BAC1A6D-BEDA-44D7-AAA4-76B00BEEF6E3}"/>
    <cellStyle name="20% - Accent5 13 15 3 2" xfId="17767" xr:uid="{AC578F9B-3855-44B7-970B-E53491663AFB}"/>
    <cellStyle name="20% - Accent5 13 15 4" xfId="17768" xr:uid="{039AFBCC-E50C-476D-BD18-0C08966B68AD}"/>
    <cellStyle name="20% - Accent5 13 15 4 2" xfId="17769" xr:uid="{BC112550-8408-4CBC-A056-7E81C88CB5E7}"/>
    <cellStyle name="20% - Accent5 13 15 5" xfId="17770" xr:uid="{50AB0252-4A9C-4CB7-93B1-419386D06C89}"/>
    <cellStyle name="20% - Accent5 13 16" xfId="17771" xr:uid="{F48B6565-79A0-49E3-BF70-3A132A62DDDD}"/>
    <cellStyle name="20% - Accent5 13 16 2" xfId="17772" xr:uid="{2655FFB4-7E28-43DE-B15F-D8D1E7EF8735}"/>
    <cellStyle name="20% - Accent5 13 16 2 2" xfId="17773" xr:uid="{118DA5D1-E734-49E9-B6B9-37348968947A}"/>
    <cellStyle name="20% - Accent5 13 16 3" xfId="17774" xr:uid="{9AA7F512-D6A9-44DF-A788-623D25C9EE33}"/>
    <cellStyle name="20% - Accent5 13 17" xfId="17775" xr:uid="{FCB00A38-0592-4E0C-832D-BA2631100E83}"/>
    <cellStyle name="20% - Accent5 13 17 2" xfId="17776" xr:uid="{F002EE33-C738-4E33-9C97-193CEF9CC076}"/>
    <cellStyle name="20% - Accent5 13 18" xfId="17777" xr:uid="{8EC27288-1C63-4AAD-A64F-21DBE2C801B9}"/>
    <cellStyle name="20% - Accent5 13 18 2" xfId="17778" xr:uid="{33B27061-4807-44AB-8A6E-77BCB8B08BC0}"/>
    <cellStyle name="20% - Accent5 13 19" xfId="17779" xr:uid="{F4B5DBFC-D3E8-4B7E-A8F5-7BAB91C3DFB1}"/>
    <cellStyle name="20% - Accent5 13 2" xfId="334" xr:uid="{55440B41-52C8-4195-A726-090EAF2A0773}"/>
    <cellStyle name="20% - Accent5 13 2 2" xfId="335" xr:uid="{30BFB666-2189-4DEA-BE17-0F4D8942DA89}"/>
    <cellStyle name="20% - Accent5 13 2 2 2" xfId="17780" xr:uid="{C3B00158-DA73-402B-BEF6-8A45A9FB93DB}"/>
    <cellStyle name="20% - Accent5 13 2 2 2 2" xfId="17781" xr:uid="{7D205063-DA6C-41B4-ACD9-355F93785FDB}"/>
    <cellStyle name="20% - Accent5 13 2 2 3" xfId="17782" xr:uid="{A52A6073-E32D-49EC-96A1-84366A2DC20D}"/>
    <cellStyle name="20% - Accent5 13 2 2 4" xfId="17783" xr:uid="{7FD24B67-538A-4D3A-912F-B63AC6B66058}"/>
    <cellStyle name="20% - Accent5 13 2 3" xfId="17784" xr:uid="{0D9AD478-66AF-4BAC-9F42-2EEC537BBB3E}"/>
    <cellStyle name="20% - Accent5 13 2 3 2" xfId="17785" xr:uid="{43E5233B-7EEC-4E3F-8B9C-82EAA47019A9}"/>
    <cellStyle name="20% - Accent5 13 2 4" xfId="17786" xr:uid="{C7940C3C-06FA-4561-9A0F-C6A806BF3D28}"/>
    <cellStyle name="20% - Accent5 13 2 4 2" xfId="17787" xr:uid="{2348F40B-FFC5-46A9-8575-4ED84563EE7A}"/>
    <cellStyle name="20% - Accent5 13 2 5" xfId="17788" xr:uid="{4A818911-B3EF-4264-84D8-371AFB24F3F7}"/>
    <cellStyle name="20% - Accent5 13 20" xfId="17789" xr:uid="{71E111CC-713E-438A-BE41-211337C28FE1}"/>
    <cellStyle name="20% - Accent5 13 21" xfId="17790" xr:uid="{A13BA4DE-B81D-4228-996A-C8B2D3D7BEBA}"/>
    <cellStyle name="20% - Accent5 13 22" xfId="17791" xr:uid="{A34220D4-0624-44C0-9CA9-1BE78431D9A8}"/>
    <cellStyle name="20% - Accent5 13 23" xfId="17792" xr:uid="{73A52A0D-352E-4BDF-A099-2BB9FCFD3D35}"/>
    <cellStyle name="20% - Accent5 13 24" xfId="17793" xr:uid="{2C2210A6-A6B5-439F-802D-2A2B6A5236E2}"/>
    <cellStyle name="20% - Accent5 13 25" xfId="17794" xr:uid="{A9FB1E06-6ABB-4829-AB83-53AEFCD522EE}"/>
    <cellStyle name="20% - Accent5 13 26" xfId="17795" xr:uid="{7AA125C2-89D0-4BF5-B627-0E60A6CCFA2C}"/>
    <cellStyle name="20% - Accent5 13 27" xfId="17796" xr:uid="{C86BC858-1851-4398-B19C-38A2D08D5E4D}"/>
    <cellStyle name="20% - Accent5 13 28" xfId="17797" xr:uid="{0E8B7C86-4313-4DFA-859E-BABDAABAB7CE}"/>
    <cellStyle name="20% - Accent5 13 29" xfId="17798" xr:uid="{99CEC8AE-E371-4857-904D-CE961505D312}"/>
    <cellStyle name="20% - Accent5 13 3" xfId="336" xr:uid="{0F4E6547-AC95-44A8-A8B5-2BE3A45A12DB}"/>
    <cellStyle name="20% - Accent5 13 3 2" xfId="17799" xr:uid="{EAC56A06-03A3-437B-82BF-A36657827BB5}"/>
    <cellStyle name="20% - Accent5 13 3 2 2" xfId="17800" xr:uid="{1C6F174C-6873-4B10-AED4-E956EB2AEF73}"/>
    <cellStyle name="20% - Accent5 13 3 2 2 2" xfId="17801" xr:uid="{AD42614C-0811-44F0-AE0D-A61FB5286521}"/>
    <cellStyle name="20% - Accent5 13 3 2 3" xfId="17802" xr:uid="{46826FF2-0C02-4487-A0FA-6FE5E0DAB6F2}"/>
    <cellStyle name="20% - Accent5 13 3 3" xfId="17803" xr:uid="{2C3D45A1-3A3C-410D-B41E-11EFF71B83B9}"/>
    <cellStyle name="20% - Accent5 13 3 3 2" xfId="17804" xr:uid="{91038238-DC2B-4505-A111-C987F999E484}"/>
    <cellStyle name="20% - Accent5 13 3 4" xfId="17805" xr:uid="{B51923DB-8036-4356-AAB8-8DDA31D0677C}"/>
    <cellStyle name="20% - Accent5 13 3 4 2" xfId="17806" xr:uid="{DD8E2C18-43C1-477D-8F75-74F013211A06}"/>
    <cellStyle name="20% - Accent5 13 3 5" xfId="17807" xr:uid="{EE32E7A7-0BE3-4162-AC00-267DE8761AA4}"/>
    <cellStyle name="20% - Accent5 13 3 6" xfId="17808" xr:uid="{9C46D2D5-F778-43FA-AD38-82E22C1548A7}"/>
    <cellStyle name="20% - Accent5 13 4" xfId="17809" xr:uid="{46337E53-0E7D-49BC-8899-EDC3F7DBC290}"/>
    <cellStyle name="20% - Accent5 13 4 2" xfId="17810" xr:uid="{27AE21A4-A78B-4DB4-BD33-E442AD56E0C7}"/>
    <cellStyle name="20% - Accent5 13 4 2 2" xfId="17811" xr:uid="{728AABB6-EDC3-47C7-AAD3-36AF4AFD9CA9}"/>
    <cellStyle name="20% - Accent5 13 4 2 2 2" xfId="17812" xr:uid="{AB1DAC85-9A4A-4C22-A334-7EB8CB82507F}"/>
    <cellStyle name="20% - Accent5 13 4 2 3" xfId="17813" xr:uid="{B41EB159-7498-4DF6-8631-DBD91CF22A4C}"/>
    <cellStyle name="20% - Accent5 13 4 3" xfId="17814" xr:uid="{3C52A4D8-4FAC-4DAB-81A0-088C91365280}"/>
    <cellStyle name="20% - Accent5 13 4 3 2" xfId="17815" xr:uid="{7B35E112-636C-4040-AE5B-0D7C7F4B9432}"/>
    <cellStyle name="20% - Accent5 13 4 4" xfId="17816" xr:uid="{3370541C-66E5-4AA3-B9BB-F84BA8086EA3}"/>
    <cellStyle name="20% - Accent5 13 4 4 2" xfId="17817" xr:uid="{9BCEF2C4-DC2B-4D92-BB02-8750137F7FE8}"/>
    <cellStyle name="20% - Accent5 13 4 5" xfId="17818" xr:uid="{52D1B228-F799-44E2-9086-7A394F37C8CB}"/>
    <cellStyle name="20% - Accent5 13 5" xfId="17819" xr:uid="{B5C95402-DED4-4B10-BA1A-466E7FA4623E}"/>
    <cellStyle name="20% - Accent5 13 5 2" xfId="17820" xr:uid="{9AF87A37-9402-4D33-A494-A0CBF39D6AF0}"/>
    <cellStyle name="20% - Accent5 13 5 2 2" xfId="17821" xr:uid="{4BA01F4C-6F9E-4CAD-B5D0-0F2C50290B62}"/>
    <cellStyle name="20% - Accent5 13 5 2 2 2" xfId="17822" xr:uid="{0D7DB60B-3499-433C-91C5-C9C8986B6ECD}"/>
    <cellStyle name="20% - Accent5 13 5 2 3" xfId="17823" xr:uid="{0AB3DE29-D31B-4617-A1BB-19445EF3797D}"/>
    <cellStyle name="20% - Accent5 13 5 3" xfId="17824" xr:uid="{25E28E74-AADA-4199-A0AE-5D0C9224AEB7}"/>
    <cellStyle name="20% - Accent5 13 5 3 2" xfId="17825" xr:uid="{5CE59AE5-169F-48D4-9AC7-C80AD7881571}"/>
    <cellStyle name="20% - Accent5 13 5 4" xfId="17826" xr:uid="{93AB86B9-0601-4F17-9B3E-68722E6E49C8}"/>
    <cellStyle name="20% - Accent5 13 5 4 2" xfId="17827" xr:uid="{7A8DB9AA-9BC2-4907-8526-25AD318F04A9}"/>
    <cellStyle name="20% - Accent5 13 5 5" xfId="17828" xr:uid="{805D942D-31B7-4548-83AA-DF619C63A42A}"/>
    <cellStyle name="20% - Accent5 13 6" xfId="17829" xr:uid="{CAA9FA8A-AAC9-4579-AED5-2613E2BB1903}"/>
    <cellStyle name="20% - Accent5 13 6 2" xfId="17830" xr:uid="{D36232A2-95F8-46B6-B1CD-B4ACA861E007}"/>
    <cellStyle name="20% - Accent5 13 6 2 2" xfId="17831" xr:uid="{62EED981-86EF-4DD0-9225-10AF9E0AC2C5}"/>
    <cellStyle name="20% - Accent5 13 6 2 2 2" xfId="17832" xr:uid="{AC00A230-774B-428B-B428-195A24D5E6E3}"/>
    <cellStyle name="20% - Accent5 13 6 2 3" xfId="17833" xr:uid="{F66A9188-53E7-43A7-AE4F-9791D569652E}"/>
    <cellStyle name="20% - Accent5 13 6 3" xfId="17834" xr:uid="{BFE90C3D-228C-42FA-B1BE-98B4C36F8A09}"/>
    <cellStyle name="20% - Accent5 13 6 3 2" xfId="17835" xr:uid="{5B2C4BE7-BD66-4205-B1FD-BAAC8EBADBCC}"/>
    <cellStyle name="20% - Accent5 13 6 4" xfId="17836" xr:uid="{7D58E609-3B62-4F93-B1B7-67021A7683AD}"/>
    <cellStyle name="20% - Accent5 13 6 4 2" xfId="17837" xr:uid="{442D614D-45FA-4838-87F2-79A9BB50650A}"/>
    <cellStyle name="20% - Accent5 13 6 5" xfId="17838" xr:uid="{A7AD5D55-7319-4CB7-BDA1-6280C6A21AAF}"/>
    <cellStyle name="20% - Accent5 13 7" xfId="17839" xr:uid="{DD04990A-4B05-493F-9EB6-5B89EC4B0448}"/>
    <cellStyle name="20% - Accent5 13 7 2" xfId="17840" xr:uid="{38EA0781-1D97-4F36-9379-10E44145CECB}"/>
    <cellStyle name="20% - Accent5 13 7 2 2" xfId="17841" xr:uid="{751FE4DC-0D61-4DDC-800B-DAD2B78FE9C6}"/>
    <cellStyle name="20% - Accent5 13 7 2 2 2" xfId="17842" xr:uid="{D64A35F4-216A-450B-BB78-D5E64273FEC1}"/>
    <cellStyle name="20% - Accent5 13 7 2 3" xfId="17843" xr:uid="{77BF8C25-CB09-4673-A8DD-40CBE52EA297}"/>
    <cellStyle name="20% - Accent5 13 7 3" xfId="17844" xr:uid="{28C8D1CB-2E9E-4A70-ADF9-FA6399FAA036}"/>
    <cellStyle name="20% - Accent5 13 7 3 2" xfId="17845" xr:uid="{D61D8CBE-8D98-487F-A8B2-ABE8EA7E6971}"/>
    <cellStyle name="20% - Accent5 13 7 4" xfId="17846" xr:uid="{27FE443E-EB2C-4AF6-A606-49DFABA338EC}"/>
    <cellStyle name="20% - Accent5 13 7 4 2" xfId="17847" xr:uid="{BA1E750C-099E-4BCF-84E9-57A90D7B920A}"/>
    <cellStyle name="20% - Accent5 13 7 5" xfId="17848" xr:uid="{46F5E298-684D-494B-AAB2-42A5CA57E100}"/>
    <cellStyle name="20% - Accent5 13 8" xfId="17849" xr:uid="{CD214734-DA1E-47FD-9A01-A752F1F7FB57}"/>
    <cellStyle name="20% - Accent5 13 8 2" xfId="17850" xr:uid="{23AA6478-42DF-413E-A621-C77B4F9837F1}"/>
    <cellStyle name="20% - Accent5 13 8 2 2" xfId="17851" xr:uid="{0D29F275-DE05-42CE-B67B-7582FCC8B9DE}"/>
    <cellStyle name="20% - Accent5 13 8 2 2 2" xfId="17852" xr:uid="{60887835-203B-4F94-9695-110B246CC54D}"/>
    <cellStyle name="20% - Accent5 13 8 2 3" xfId="17853" xr:uid="{C5CAF23F-D773-4434-BCD2-4B49EC4A9960}"/>
    <cellStyle name="20% - Accent5 13 8 3" xfId="17854" xr:uid="{629B5529-15FD-4DFD-AF5B-2DA84A6479DB}"/>
    <cellStyle name="20% - Accent5 13 8 3 2" xfId="17855" xr:uid="{747355F2-3732-445B-88E2-B307ADF8AA49}"/>
    <cellStyle name="20% - Accent5 13 8 4" xfId="17856" xr:uid="{332007AE-B99A-43CD-ADE9-C72D80805A1A}"/>
    <cellStyle name="20% - Accent5 13 8 4 2" xfId="17857" xr:uid="{32172675-41A5-443F-A671-26B5CA6EC236}"/>
    <cellStyle name="20% - Accent5 13 8 5" xfId="17858" xr:uid="{474AE15B-5504-434E-A417-3C1ECE6DDC8C}"/>
    <cellStyle name="20% - Accent5 13 9" xfId="17859" xr:uid="{14534746-F6BC-474F-A1D5-40735E347D2A}"/>
    <cellStyle name="20% - Accent5 13 9 2" xfId="17860" xr:uid="{5A8DB5CF-4FB1-40F9-B4C2-0AF27F5A21A8}"/>
    <cellStyle name="20% - Accent5 13 9 2 2" xfId="17861" xr:uid="{88B9314C-98A5-4CA4-A29E-12928BDBE4D7}"/>
    <cellStyle name="20% - Accent5 13 9 2 2 2" xfId="17862" xr:uid="{984F0CBB-260E-4A00-AB78-85A42EBF2B64}"/>
    <cellStyle name="20% - Accent5 13 9 2 3" xfId="17863" xr:uid="{219953C0-5DFF-4B63-BA82-16BECBAA6FEC}"/>
    <cellStyle name="20% - Accent5 13 9 3" xfId="17864" xr:uid="{33AC8F97-06EF-4015-9D34-6F9697834E65}"/>
    <cellStyle name="20% - Accent5 13 9 3 2" xfId="17865" xr:uid="{2FD4C3E6-ACCC-4578-ABF6-1538A2DF73C9}"/>
    <cellStyle name="20% - Accent5 13 9 4" xfId="17866" xr:uid="{B00CF47D-A8F6-4CC3-84D6-EC46A1668F55}"/>
    <cellStyle name="20% - Accent5 13 9 4 2" xfId="17867" xr:uid="{4BE981BB-DB64-42E0-B25F-03DF6426A02D}"/>
    <cellStyle name="20% - Accent5 13 9 5" xfId="17868" xr:uid="{CAF65CF4-3F12-4F8F-9401-B2F2E7682867}"/>
    <cellStyle name="20% - Accent5 14" xfId="337" xr:uid="{3CCA43C1-3B74-4FFF-857A-C6A7DA550C48}"/>
    <cellStyle name="20% - Accent5 14 10" xfId="17869" xr:uid="{5DBF543A-8E20-44A8-8447-48B27ADB6BD5}"/>
    <cellStyle name="20% - Accent5 14 10 2" xfId="17870" xr:uid="{D1725908-2FF0-4761-A77E-130AD5CDF916}"/>
    <cellStyle name="20% - Accent5 14 10 2 2" xfId="17871" xr:uid="{44DB903A-4DCE-4FCD-A259-6FF943913771}"/>
    <cellStyle name="20% - Accent5 14 10 2 2 2" xfId="17872" xr:uid="{B9DFAE51-B7D6-438A-9BF1-CFBC0F288D75}"/>
    <cellStyle name="20% - Accent5 14 10 2 3" xfId="17873" xr:uid="{1BD30A11-1AB8-4334-AF00-DDDA2DC82312}"/>
    <cellStyle name="20% - Accent5 14 10 3" xfId="17874" xr:uid="{D0CF9510-72F1-42F4-BAED-9AEEB8BFB7C9}"/>
    <cellStyle name="20% - Accent5 14 10 3 2" xfId="17875" xr:uid="{BA0E008B-B525-4DD2-A42F-30BC7C3BF6A7}"/>
    <cellStyle name="20% - Accent5 14 10 4" xfId="17876" xr:uid="{50F65241-93B6-48F0-BAD6-DD1FAC503D93}"/>
    <cellStyle name="20% - Accent5 14 10 4 2" xfId="17877" xr:uid="{89EBCD10-331E-4DED-90E0-2DCF45D6450A}"/>
    <cellStyle name="20% - Accent5 14 10 5" xfId="17878" xr:uid="{19E8951B-B551-4BD1-A11A-C998BACFB5B4}"/>
    <cellStyle name="20% - Accent5 14 11" xfId="17879" xr:uid="{3E45B843-9F68-4E75-8FB8-565476C18B56}"/>
    <cellStyle name="20% - Accent5 14 11 2" xfId="17880" xr:uid="{5ECC804E-1C58-4EF2-970F-61EB1B90A5AB}"/>
    <cellStyle name="20% - Accent5 14 11 2 2" xfId="17881" xr:uid="{4D0D0361-61C8-474F-A63A-5EAB83F645DA}"/>
    <cellStyle name="20% - Accent5 14 11 2 2 2" xfId="17882" xr:uid="{8460B68C-FBC9-4D68-A346-F7DE541C63DC}"/>
    <cellStyle name="20% - Accent5 14 11 2 3" xfId="17883" xr:uid="{FC6A082C-AB7D-456C-AC44-A90DD59B6889}"/>
    <cellStyle name="20% - Accent5 14 11 3" xfId="17884" xr:uid="{77F7839A-D075-4C54-857B-F55C37B80907}"/>
    <cellStyle name="20% - Accent5 14 11 3 2" xfId="17885" xr:uid="{2BC7CDBE-3334-46CA-B511-043B14ECE7DA}"/>
    <cellStyle name="20% - Accent5 14 11 4" xfId="17886" xr:uid="{D976B89D-A7EC-4594-B758-ADD3F63A8844}"/>
    <cellStyle name="20% - Accent5 14 11 4 2" xfId="17887" xr:uid="{0925F977-92C4-429E-AE20-4721FE6B1491}"/>
    <cellStyle name="20% - Accent5 14 11 5" xfId="17888" xr:uid="{E73D8F99-219A-4289-9318-AD711A4EF4D8}"/>
    <cellStyle name="20% - Accent5 14 12" xfId="17889" xr:uid="{1CC5926D-81F4-4896-8CB7-474BF2BD77AA}"/>
    <cellStyle name="20% - Accent5 14 12 2" xfId="17890" xr:uid="{178A2DD5-D3B3-468F-8F64-8BA22B355BAE}"/>
    <cellStyle name="20% - Accent5 14 12 2 2" xfId="17891" xr:uid="{3772FFBA-720C-4BF2-8428-F076D3390BF6}"/>
    <cellStyle name="20% - Accent5 14 12 2 2 2" xfId="17892" xr:uid="{056443B4-9B96-47A7-B9C2-35E35A8A1F9E}"/>
    <cellStyle name="20% - Accent5 14 12 2 3" xfId="17893" xr:uid="{3DDDE58C-07AB-4EDD-AED6-20BCE2ED91AB}"/>
    <cellStyle name="20% - Accent5 14 12 3" xfId="17894" xr:uid="{D108C7FD-67D5-46A5-B136-42FE0AF827C9}"/>
    <cellStyle name="20% - Accent5 14 12 3 2" xfId="17895" xr:uid="{ED6D5219-D1B3-4D6E-ADEB-D3BFE15F5200}"/>
    <cellStyle name="20% - Accent5 14 12 4" xfId="17896" xr:uid="{DA5B4607-1E4A-4090-B521-22E1FA6026BB}"/>
    <cellStyle name="20% - Accent5 14 12 4 2" xfId="17897" xr:uid="{7D3ED880-6C37-4357-A5F4-4B1BC0C12D14}"/>
    <cellStyle name="20% - Accent5 14 12 5" xfId="17898" xr:uid="{C3A758F8-680A-4B93-BA30-8D345F4E2F3B}"/>
    <cellStyle name="20% - Accent5 14 13" xfId="17899" xr:uid="{CBD2CDA4-2C41-4291-9591-6C3FF91D66AA}"/>
    <cellStyle name="20% - Accent5 14 13 2" xfId="17900" xr:uid="{1CE0ACB1-9869-4A13-BACB-F5C1B0100B27}"/>
    <cellStyle name="20% - Accent5 14 13 2 2" xfId="17901" xr:uid="{A82DF4B9-3AD4-4A2B-8A15-0E632B769BE4}"/>
    <cellStyle name="20% - Accent5 14 13 2 2 2" xfId="17902" xr:uid="{2A909A7D-220F-4EB0-85F2-C111FD6AF031}"/>
    <cellStyle name="20% - Accent5 14 13 2 3" xfId="17903" xr:uid="{20DF6F2F-A851-4BB8-B902-4A0396154DBA}"/>
    <cellStyle name="20% - Accent5 14 13 3" xfId="17904" xr:uid="{F80F7EC7-F7ED-4DCC-B38D-0405EB88B02F}"/>
    <cellStyle name="20% - Accent5 14 13 3 2" xfId="17905" xr:uid="{017B7ECA-297F-4014-B801-383B6CC83D15}"/>
    <cellStyle name="20% - Accent5 14 13 4" xfId="17906" xr:uid="{8B266D0C-2C7B-49DC-A9E4-FDF45901DF93}"/>
    <cellStyle name="20% - Accent5 14 13 4 2" xfId="17907" xr:uid="{959AA10B-F30B-4B78-983A-D5AD75A74F1D}"/>
    <cellStyle name="20% - Accent5 14 13 5" xfId="17908" xr:uid="{9E1C9FC8-BED8-4D29-9544-38075F31A010}"/>
    <cellStyle name="20% - Accent5 14 14" xfId="17909" xr:uid="{07209EC5-866F-4D54-B490-2CB0BF8B8192}"/>
    <cellStyle name="20% - Accent5 14 14 2" xfId="17910" xr:uid="{8489EE26-0CE2-45A9-A117-AB5C11FCC473}"/>
    <cellStyle name="20% - Accent5 14 14 2 2" xfId="17911" xr:uid="{AEF08B4E-ED0D-48BB-83CD-C675E06D5076}"/>
    <cellStyle name="20% - Accent5 14 14 2 2 2" xfId="17912" xr:uid="{05996F39-CA9F-4A92-83F4-9C7F1395ECFB}"/>
    <cellStyle name="20% - Accent5 14 14 2 3" xfId="17913" xr:uid="{D0C6F951-5382-42D0-B605-10F870E3101B}"/>
    <cellStyle name="20% - Accent5 14 14 3" xfId="17914" xr:uid="{2BE0B47B-062E-43F2-A0AE-E09B5634D447}"/>
    <cellStyle name="20% - Accent5 14 14 3 2" xfId="17915" xr:uid="{7289820E-548D-466E-A497-4A9086272D3C}"/>
    <cellStyle name="20% - Accent5 14 14 4" xfId="17916" xr:uid="{E3D75CFE-8E5B-4D6C-B3DF-8E53C8BFFD86}"/>
    <cellStyle name="20% - Accent5 14 14 4 2" xfId="17917" xr:uid="{FBD63F51-1E77-4731-9474-334FFF459025}"/>
    <cellStyle name="20% - Accent5 14 14 5" xfId="17918" xr:uid="{2013A2DF-3ACB-4D4D-81CF-767C7D580757}"/>
    <cellStyle name="20% - Accent5 14 15" xfId="17919" xr:uid="{38D84CB5-D277-4882-98DE-6DA2F654700C}"/>
    <cellStyle name="20% - Accent5 14 15 2" xfId="17920" xr:uid="{F23A452C-B7CD-4647-8142-974EB56D1B5A}"/>
    <cellStyle name="20% - Accent5 14 15 2 2" xfId="17921" xr:uid="{9134DF15-250F-4A13-81AF-999D93A448BB}"/>
    <cellStyle name="20% - Accent5 14 15 2 2 2" xfId="17922" xr:uid="{2AA31FF5-8C73-41A9-8EA0-3BCE7A62EBCB}"/>
    <cellStyle name="20% - Accent5 14 15 2 3" xfId="17923" xr:uid="{D09DF059-4686-48EB-BB89-7DDCBA48F7F6}"/>
    <cellStyle name="20% - Accent5 14 15 3" xfId="17924" xr:uid="{32B4535D-3AE2-45E2-B597-38C897DC0079}"/>
    <cellStyle name="20% - Accent5 14 15 3 2" xfId="17925" xr:uid="{87E14174-D745-400E-A5A6-5F0C4816B3D2}"/>
    <cellStyle name="20% - Accent5 14 15 4" xfId="17926" xr:uid="{6C2C2F87-8BA4-4BB4-A7EC-470B36E9BC85}"/>
    <cellStyle name="20% - Accent5 14 15 4 2" xfId="17927" xr:uid="{22B15A56-4E1A-4F0E-B19A-1C87F6ECD84D}"/>
    <cellStyle name="20% - Accent5 14 15 5" xfId="17928" xr:uid="{63C80589-25AF-48A9-992A-487E8AF154E0}"/>
    <cellStyle name="20% - Accent5 14 16" xfId="17929" xr:uid="{6766188F-166A-48B8-90F6-53F7B89FE5C6}"/>
    <cellStyle name="20% - Accent5 14 16 2" xfId="17930" xr:uid="{DF764A23-4F2C-404C-BF34-D44C1D765EA7}"/>
    <cellStyle name="20% - Accent5 14 16 2 2" xfId="17931" xr:uid="{C55D4564-E260-420A-91D1-55E20CAA43DC}"/>
    <cellStyle name="20% - Accent5 14 16 3" xfId="17932" xr:uid="{C57D2BEC-8122-4854-8CC8-2E1250D7932E}"/>
    <cellStyle name="20% - Accent5 14 17" xfId="17933" xr:uid="{25C294BD-0AFA-431F-8E71-E1C6DDBC891C}"/>
    <cellStyle name="20% - Accent5 14 17 2" xfId="17934" xr:uid="{E8C111A3-5104-4194-ADD5-AFC40EA37835}"/>
    <cellStyle name="20% - Accent5 14 18" xfId="17935" xr:uid="{706092F3-5B8C-42E5-8F69-DFAA47C79BFB}"/>
    <cellStyle name="20% - Accent5 14 18 2" xfId="17936" xr:uid="{9F3B2A28-5846-416C-BCE2-BD1D29CC0D6C}"/>
    <cellStyle name="20% - Accent5 14 19" xfId="17937" xr:uid="{5DA466FE-6FBF-463C-A96A-E3D2B517CDE9}"/>
    <cellStyle name="20% - Accent5 14 2" xfId="17938" xr:uid="{EFC78960-7394-41C7-B715-D15C04B63ABA}"/>
    <cellStyle name="20% - Accent5 14 2 2" xfId="17939" xr:uid="{5A608846-143A-4D41-9CC4-4A6A25037851}"/>
    <cellStyle name="20% - Accent5 14 2 2 2" xfId="17940" xr:uid="{16102FCC-9D16-4348-9DDA-B39391B5C765}"/>
    <cellStyle name="20% - Accent5 14 2 2 2 2" xfId="17941" xr:uid="{87DA2E6B-A104-44C3-AAFD-4AB6B7FFD4BF}"/>
    <cellStyle name="20% - Accent5 14 2 2 3" xfId="17942" xr:uid="{E6D09ECB-1431-4C67-820F-F19C9606B6B4}"/>
    <cellStyle name="20% - Accent5 14 2 3" xfId="17943" xr:uid="{EBE197A7-977B-4070-92CB-3ACE5CCB9ED3}"/>
    <cellStyle name="20% - Accent5 14 2 3 2" xfId="17944" xr:uid="{6B201E72-EF9B-4C17-8AB0-A68FF5553BC9}"/>
    <cellStyle name="20% - Accent5 14 2 4" xfId="17945" xr:uid="{156CFEF9-99D4-4D32-9CED-43315FEE83A2}"/>
    <cellStyle name="20% - Accent5 14 2 4 2" xfId="17946" xr:uid="{B7FD97EA-18F8-4E0C-840E-0E1EBF956B8A}"/>
    <cellStyle name="20% - Accent5 14 2 5" xfId="17947" xr:uid="{44D2AD07-0998-4253-A276-3128B66C6246}"/>
    <cellStyle name="20% - Accent5 14 20" xfId="17948" xr:uid="{13069A4B-49CF-4FEF-A153-0E29A7C65004}"/>
    <cellStyle name="20% - Accent5 14 21" xfId="17949" xr:uid="{4847D82F-CC60-4C8A-A125-F39DA95C828C}"/>
    <cellStyle name="20% - Accent5 14 22" xfId="17950" xr:uid="{0B08028B-4A3A-448F-B7E3-E9328AD5F190}"/>
    <cellStyle name="20% - Accent5 14 23" xfId="17951" xr:uid="{40223B7B-84AF-4628-BCCF-76433ED68641}"/>
    <cellStyle name="20% - Accent5 14 24" xfId="17952" xr:uid="{F0F2CA7A-C1FC-43B5-9C71-A1B41A3C49C8}"/>
    <cellStyle name="20% - Accent5 14 25" xfId="17953" xr:uid="{289CB122-2995-43C4-90E8-D91C3D578F8B}"/>
    <cellStyle name="20% - Accent5 14 26" xfId="17954" xr:uid="{065BA394-12FD-4A08-8AE0-7604AFB39A4D}"/>
    <cellStyle name="20% - Accent5 14 27" xfId="17955" xr:uid="{35702B3C-97C5-42A2-BA31-817C01DDE24A}"/>
    <cellStyle name="20% - Accent5 14 28" xfId="17956" xr:uid="{B918A77A-AC99-46DF-BD8D-CE5A7B80DAD6}"/>
    <cellStyle name="20% - Accent5 14 29" xfId="17957" xr:uid="{F20885C8-D68B-4909-BE35-4D1F5486A3C6}"/>
    <cellStyle name="20% - Accent5 14 3" xfId="17958" xr:uid="{39DA05A1-9295-4E63-BA17-B26C07868C2B}"/>
    <cellStyle name="20% - Accent5 14 3 2" xfId="17959" xr:uid="{20B429B5-6AA8-44BA-A441-51D048FD5634}"/>
    <cellStyle name="20% - Accent5 14 3 2 2" xfId="17960" xr:uid="{D4771B5F-4929-4C28-88FD-B705ECBE899C}"/>
    <cellStyle name="20% - Accent5 14 3 2 2 2" xfId="17961" xr:uid="{ACF8FC9B-8D5F-41BF-BC80-8C023609278F}"/>
    <cellStyle name="20% - Accent5 14 3 2 3" xfId="17962" xr:uid="{71CDFB14-DB44-4033-96F1-676EF6407AEE}"/>
    <cellStyle name="20% - Accent5 14 3 3" xfId="17963" xr:uid="{48CC5112-C4FF-4F92-995E-3EC29CD66F77}"/>
    <cellStyle name="20% - Accent5 14 3 3 2" xfId="17964" xr:uid="{E4295261-19EB-4E5D-A04F-8962F3C874B6}"/>
    <cellStyle name="20% - Accent5 14 3 4" xfId="17965" xr:uid="{EFB002B0-0770-44A4-89F6-8DB9CC534ACA}"/>
    <cellStyle name="20% - Accent5 14 3 4 2" xfId="17966" xr:uid="{87B29760-8B3F-423C-9152-6E8F0BF44B60}"/>
    <cellStyle name="20% - Accent5 14 3 5" xfId="17967" xr:uid="{DA7873FB-A1F8-49F0-AA6B-07D880FEE851}"/>
    <cellStyle name="20% - Accent5 14 30" xfId="17968" xr:uid="{7EC81AAF-BF3F-4833-8AFD-60B1F200D66A}"/>
    <cellStyle name="20% - Accent5 14 4" xfId="17969" xr:uid="{359A49AF-F75B-449E-9388-047E329E78AB}"/>
    <cellStyle name="20% - Accent5 14 4 2" xfId="17970" xr:uid="{70BF4445-BF37-4CBF-B485-ADB0D0A039A3}"/>
    <cellStyle name="20% - Accent5 14 4 2 2" xfId="17971" xr:uid="{1D5479B1-69AB-475B-B288-8D6842AAD69E}"/>
    <cellStyle name="20% - Accent5 14 4 2 2 2" xfId="17972" xr:uid="{EC36B57C-9ECE-49BC-911D-5D2C94D12970}"/>
    <cellStyle name="20% - Accent5 14 4 2 3" xfId="17973" xr:uid="{6C5195D5-EC70-40C6-A6FC-0329BD8AC5A5}"/>
    <cellStyle name="20% - Accent5 14 4 3" xfId="17974" xr:uid="{4D60265D-3967-49F9-8EFA-BE105509737A}"/>
    <cellStyle name="20% - Accent5 14 4 3 2" xfId="17975" xr:uid="{10BE9666-80F7-4621-BC35-D888FEFB1ED6}"/>
    <cellStyle name="20% - Accent5 14 4 4" xfId="17976" xr:uid="{C5BD1745-4960-4E3D-BDBE-A1896B5C1EF3}"/>
    <cellStyle name="20% - Accent5 14 4 4 2" xfId="17977" xr:uid="{00B272FE-5AFC-411F-91CA-90224526749E}"/>
    <cellStyle name="20% - Accent5 14 4 5" xfId="17978" xr:uid="{AD1A796F-C76C-4FF2-A764-6F7EDD96194E}"/>
    <cellStyle name="20% - Accent5 14 5" xfId="17979" xr:uid="{4E56A1BF-9DE5-4C2A-90CF-FC1D47D46B41}"/>
    <cellStyle name="20% - Accent5 14 5 2" xfId="17980" xr:uid="{9A8C89BB-E5FF-4922-839E-12F892666081}"/>
    <cellStyle name="20% - Accent5 14 5 2 2" xfId="17981" xr:uid="{3BE2DFF9-E14E-4575-9C6F-4645041C8042}"/>
    <cellStyle name="20% - Accent5 14 5 2 2 2" xfId="17982" xr:uid="{11749B97-7BFB-4EE8-9719-A9396783ED0A}"/>
    <cellStyle name="20% - Accent5 14 5 2 3" xfId="17983" xr:uid="{D3841B08-00A1-41BD-BB3E-4DFE95AB742F}"/>
    <cellStyle name="20% - Accent5 14 5 3" xfId="17984" xr:uid="{1A1931D2-B5D5-45BC-A4BA-A8157A9682C9}"/>
    <cellStyle name="20% - Accent5 14 5 3 2" xfId="17985" xr:uid="{60B6E959-A47B-4CFC-9682-8AFB01B4525D}"/>
    <cellStyle name="20% - Accent5 14 5 4" xfId="17986" xr:uid="{2FE58141-AC2F-4234-A5E5-6B48289D1668}"/>
    <cellStyle name="20% - Accent5 14 5 4 2" xfId="17987" xr:uid="{B107CD16-F2CA-4EB9-8F42-EE8CEF1C857A}"/>
    <cellStyle name="20% - Accent5 14 5 5" xfId="17988" xr:uid="{DE13E71C-FBFE-4471-84FD-0FD442F41A37}"/>
    <cellStyle name="20% - Accent5 14 6" xfId="17989" xr:uid="{14B46169-1DB8-4998-BF2B-CB356833DA8C}"/>
    <cellStyle name="20% - Accent5 14 6 2" xfId="17990" xr:uid="{520B645E-B71D-43A1-A7F4-2D2721B681FE}"/>
    <cellStyle name="20% - Accent5 14 6 2 2" xfId="17991" xr:uid="{824FADBC-F96B-438B-BEC1-4A0405B14AD1}"/>
    <cellStyle name="20% - Accent5 14 6 2 2 2" xfId="17992" xr:uid="{530652DB-FBEA-49C2-90FF-B6EFFFDFEA1C}"/>
    <cellStyle name="20% - Accent5 14 6 2 3" xfId="17993" xr:uid="{396FEA34-DD55-4433-91CD-03BD7BC7EEF8}"/>
    <cellStyle name="20% - Accent5 14 6 3" xfId="17994" xr:uid="{C1C4C0FF-BA18-4908-8674-031624D008D8}"/>
    <cellStyle name="20% - Accent5 14 6 3 2" xfId="17995" xr:uid="{3B5AE0E6-63B1-4E3B-A9B1-DF760EE9E6BB}"/>
    <cellStyle name="20% - Accent5 14 6 4" xfId="17996" xr:uid="{5669B62D-8ECA-4F57-85A0-6D89FD3F54C8}"/>
    <cellStyle name="20% - Accent5 14 6 4 2" xfId="17997" xr:uid="{1FBD8FBE-EF37-49DB-89AE-2619F646B57D}"/>
    <cellStyle name="20% - Accent5 14 6 5" xfId="17998" xr:uid="{E6526214-B15A-43DC-8854-D330A4C81040}"/>
    <cellStyle name="20% - Accent5 14 7" xfId="17999" xr:uid="{3B35E03B-04C0-4674-8174-DAB5974F314C}"/>
    <cellStyle name="20% - Accent5 14 7 2" xfId="18000" xr:uid="{DDB2B1A4-205D-44C5-9006-28AE3458A279}"/>
    <cellStyle name="20% - Accent5 14 7 2 2" xfId="18001" xr:uid="{96B3B355-8A4E-42E7-A75C-2311A0BD7B0F}"/>
    <cellStyle name="20% - Accent5 14 7 2 2 2" xfId="18002" xr:uid="{E55F2241-2A94-4C82-A586-FAFEA7D15431}"/>
    <cellStyle name="20% - Accent5 14 7 2 3" xfId="18003" xr:uid="{CDE48BC0-BB6B-4E66-861B-F19FD450A889}"/>
    <cellStyle name="20% - Accent5 14 7 3" xfId="18004" xr:uid="{6BC27790-E568-41A5-BCC7-27C8F36DEE4D}"/>
    <cellStyle name="20% - Accent5 14 7 3 2" xfId="18005" xr:uid="{B236A4F6-7C3F-4C4A-9859-5B6A4AD9EE0E}"/>
    <cellStyle name="20% - Accent5 14 7 4" xfId="18006" xr:uid="{793A890E-495C-4A46-988B-E7F428FE2F1A}"/>
    <cellStyle name="20% - Accent5 14 7 4 2" xfId="18007" xr:uid="{201FCB6A-7158-48A2-AC49-387560550AFB}"/>
    <cellStyle name="20% - Accent5 14 7 5" xfId="18008" xr:uid="{B3E6A52F-E49B-429B-A3D0-20FB11F5B747}"/>
    <cellStyle name="20% - Accent5 14 8" xfId="18009" xr:uid="{F2C993E0-5D86-4F2E-AA62-E85B6BF861A7}"/>
    <cellStyle name="20% - Accent5 14 8 2" xfId="18010" xr:uid="{AFC0FAEF-D113-43C0-BB84-5DC2CB482BCB}"/>
    <cellStyle name="20% - Accent5 14 8 2 2" xfId="18011" xr:uid="{98844960-6D89-4B70-B3B7-7007D353D6B6}"/>
    <cellStyle name="20% - Accent5 14 8 2 2 2" xfId="18012" xr:uid="{C59E4623-D135-416D-B206-9410965B6450}"/>
    <cellStyle name="20% - Accent5 14 8 2 3" xfId="18013" xr:uid="{E3187707-FF20-455C-A1C6-27AA7F115EF8}"/>
    <cellStyle name="20% - Accent5 14 8 3" xfId="18014" xr:uid="{560BC29A-8E80-4ADE-88DF-E04F09C6FCFE}"/>
    <cellStyle name="20% - Accent5 14 8 3 2" xfId="18015" xr:uid="{686C4FD7-5753-4E4A-9648-4F8F3472CAAA}"/>
    <cellStyle name="20% - Accent5 14 8 4" xfId="18016" xr:uid="{F83BB207-1F59-4694-99E5-1BF61502707A}"/>
    <cellStyle name="20% - Accent5 14 8 4 2" xfId="18017" xr:uid="{5348F0EB-7207-4C83-B673-C4DF75CA1E40}"/>
    <cellStyle name="20% - Accent5 14 8 5" xfId="18018" xr:uid="{83B6D5E8-90A3-4790-8C7A-3B539E255751}"/>
    <cellStyle name="20% - Accent5 14 9" xfId="18019" xr:uid="{54817910-6078-4546-8424-D5AA0390FFC3}"/>
    <cellStyle name="20% - Accent5 14 9 2" xfId="18020" xr:uid="{EE234DA4-E6A1-437C-9E78-C17B0CEED890}"/>
    <cellStyle name="20% - Accent5 14 9 2 2" xfId="18021" xr:uid="{15624F17-D576-4EE9-B60E-6E7962D1D46C}"/>
    <cellStyle name="20% - Accent5 14 9 2 2 2" xfId="18022" xr:uid="{3460E6DF-3567-4AAF-ABCB-A4CCF2313387}"/>
    <cellStyle name="20% - Accent5 14 9 2 3" xfId="18023" xr:uid="{0B045E15-861E-4CE3-A69E-8652121CEE7A}"/>
    <cellStyle name="20% - Accent5 14 9 3" xfId="18024" xr:uid="{73417D02-9977-43E8-8635-70CF757ADAAE}"/>
    <cellStyle name="20% - Accent5 14 9 3 2" xfId="18025" xr:uid="{B196171E-57B4-4921-8087-5D33D65A5ECE}"/>
    <cellStyle name="20% - Accent5 14 9 4" xfId="18026" xr:uid="{C82B75FA-031B-400B-9BD6-7844295568D7}"/>
    <cellStyle name="20% - Accent5 14 9 4 2" xfId="18027" xr:uid="{AD2750B8-DD7D-4823-8883-1515BFD56FCD}"/>
    <cellStyle name="20% - Accent5 14 9 5" xfId="18028" xr:uid="{86EDB865-955F-43DF-A6F7-7DEDA04F94A2}"/>
    <cellStyle name="20% - Accent5 15" xfId="18029" xr:uid="{DE25A12E-D9A4-4B3F-868A-585BE798B7B8}"/>
    <cellStyle name="20% - Accent5 15 10" xfId="18030" xr:uid="{D0E83954-F65F-4211-9461-33ECEB9C05C1}"/>
    <cellStyle name="20% - Accent5 15 10 2" xfId="18031" xr:uid="{FCC18CFE-B32E-4B2E-85D3-C72D2C72CCDF}"/>
    <cellStyle name="20% - Accent5 15 10 2 2" xfId="18032" xr:uid="{EE8A5B21-0D7D-4E81-A3DB-DA91D40EE7F4}"/>
    <cellStyle name="20% - Accent5 15 10 2 2 2" xfId="18033" xr:uid="{A8939067-D735-4975-B98D-CA18B1D044B0}"/>
    <cellStyle name="20% - Accent5 15 10 2 3" xfId="18034" xr:uid="{07D78BC9-4747-42A2-8C96-1B9BEEBEB937}"/>
    <cellStyle name="20% - Accent5 15 10 3" xfId="18035" xr:uid="{CEBCDE57-9742-44B5-A4D1-529F790B04FE}"/>
    <cellStyle name="20% - Accent5 15 10 3 2" xfId="18036" xr:uid="{95695378-693E-4FC3-8793-BEF28464423D}"/>
    <cellStyle name="20% - Accent5 15 10 4" xfId="18037" xr:uid="{1DBA2DF3-BBC8-4467-A61C-8508B8C67C2F}"/>
    <cellStyle name="20% - Accent5 15 10 4 2" xfId="18038" xr:uid="{C3E4B52B-949A-4B02-9A9D-10BF79518F47}"/>
    <cellStyle name="20% - Accent5 15 10 5" xfId="18039" xr:uid="{CAF10CED-8939-4971-8CAE-EDF0A395EC32}"/>
    <cellStyle name="20% - Accent5 15 11" xfId="18040" xr:uid="{2F76426C-EC47-430F-822C-94F7A39F1793}"/>
    <cellStyle name="20% - Accent5 15 11 2" xfId="18041" xr:uid="{604EC9FB-E77B-4E57-A5EA-03BB69B38928}"/>
    <cellStyle name="20% - Accent5 15 11 2 2" xfId="18042" xr:uid="{217BF0D7-F8FD-46C2-988D-E99ACC07FDC4}"/>
    <cellStyle name="20% - Accent5 15 11 2 2 2" xfId="18043" xr:uid="{8C0DC767-8766-4F7E-A333-42C855E36E17}"/>
    <cellStyle name="20% - Accent5 15 11 2 3" xfId="18044" xr:uid="{9A40B765-2DD9-4D15-A506-8563E38C865D}"/>
    <cellStyle name="20% - Accent5 15 11 3" xfId="18045" xr:uid="{DA40716C-C8ED-4CF2-8F6A-F9F8DDC5F7C5}"/>
    <cellStyle name="20% - Accent5 15 11 3 2" xfId="18046" xr:uid="{ECD5E085-5608-4F45-ACDA-B52A84FC7C65}"/>
    <cellStyle name="20% - Accent5 15 11 4" xfId="18047" xr:uid="{DBE35C5A-DD76-4DD2-9C0D-BAAA8442955B}"/>
    <cellStyle name="20% - Accent5 15 11 4 2" xfId="18048" xr:uid="{6DBC9E2B-F3A3-4680-A5AB-07F59EAA9647}"/>
    <cellStyle name="20% - Accent5 15 11 5" xfId="18049" xr:uid="{AAD9F6AF-EFAA-4B50-B327-B0C8750E997B}"/>
    <cellStyle name="20% - Accent5 15 12" xfId="18050" xr:uid="{6170D8D8-DDFF-4918-AAB7-4E6A92C66A81}"/>
    <cellStyle name="20% - Accent5 15 12 2" xfId="18051" xr:uid="{C853DAF8-A1D5-4FF9-86BE-4B17BB77A6AB}"/>
    <cellStyle name="20% - Accent5 15 12 2 2" xfId="18052" xr:uid="{0792EDA0-47D3-4818-B277-96214E87B11B}"/>
    <cellStyle name="20% - Accent5 15 12 2 2 2" xfId="18053" xr:uid="{325341B3-3E9E-4CD9-9210-EC1F96091A0A}"/>
    <cellStyle name="20% - Accent5 15 12 2 3" xfId="18054" xr:uid="{6AB1104B-666C-4879-BF1A-4704B4FD4BAE}"/>
    <cellStyle name="20% - Accent5 15 12 3" xfId="18055" xr:uid="{35691ABE-CDC2-4756-B291-127FB712CA60}"/>
    <cellStyle name="20% - Accent5 15 12 3 2" xfId="18056" xr:uid="{53B29B1E-D12A-4B04-B66B-8723E240824A}"/>
    <cellStyle name="20% - Accent5 15 12 4" xfId="18057" xr:uid="{94C2AE8B-C0C1-4D62-AC83-AB8F38C2B900}"/>
    <cellStyle name="20% - Accent5 15 12 4 2" xfId="18058" xr:uid="{E82FA327-4088-499B-899C-4D14130673CC}"/>
    <cellStyle name="20% - Accent5 15 12 5" xfId="18059" xr:uid="{F0874E4D-741F-42F5-A085-2AF1EE8CD6CC}"/>
    <cellStyle name="20% - Accent5 15 13" xfId="18060" xr:uid="{B5D95FCF-640E-4A55-A8D9-337C374BBC00}"/>
    <cellStyle name="20% - Accent5 15 13 2" xfId="18061" xr:uid="{B6FC8460-E982-4488-9080-5839E668B0D1}"/>
    <cellStyle name="20% - Accent5 15 13 2 2" xfId="18062" xr:uid="{DF4F1F28-5119-4880-B7B7-B577EDC3AF0F}"/>
    <cellStyle name="20% - Accent5 15 13 2 2 2" xfId="18063" xr:uid="{5615F27F-2975-4863-A7E8-B7F2E8F31CE1}"/>
    <cellStyle name="20% - Accent5 15 13 2 3" xfId="18064" xr:uid="{0A46A5DA-DE7B-4FFA-83BE-5DDD3DFA7D1F}"/>
    <cellStyle name="20% - Accent5 15 13 3" xfId="18065" xr:uid="{E7B64E2A-53CD-4AF5-85D0-3B40BCF84B42}"/>
    <cellStyle name="20% - Accent5 15 13 3 2" xfId="18066" xr:uid="{0165F498-CC43-4A61-AFA9-D7FD5CE1F278}"/>
    <cellStyle name="20% - Accent5 15 13 4" xfId="18067" xr:uid="{6DA40A3A-65CB-4527-B82E-2B8CF0E7B515}"/>
    <cellStyle name="20% - Accent5 15 13 4 2" xfId="18068" xr:uid="{1F83B7AF-CCA7-48E8-AEF3-D8175CECD706}"/>
    <cellStyle name="20% - Accent5 15 13 5" xfId="18069" xr:uid="{528CB41E-CA05-4CB9-97CE-A293A4E6346D}"/>
    <cellStyle name="20% - Accent5 15 14" xfId="18070" xr:uid="{F0D5D646-8DD7-4CBF-AB49-8F436E11B35E}"/>
    <cellStyle name="20% - Accent5 15 14 2" xfId="18071" xr:uid="{AA535EF0-5520-42BB-A0CF-27278BB4C45E}"/>
    <cellStyle name="20% - Accent5 15 14 2 2" xfId="18072" xr:uid="{0840D836-BC5C-4B26-95A8-6A94172707E3}"/>
    <cellStyle name="20% - Accent5 15 14 2 2 2" xfId="18073" xr:uid="{A777C7B3-9BA9-45A0-A14F-F360DDDB8455}"/>
    <cellStyle name="20% - Accent5 15 14 2 3" xfId="18074" xr:uid="{0D125EA7-37E6-4A8B-83EC-6C1C6712F652}"/>
    <cellStyle name="20% - Accent5 15 14 3" xfId="18075" xr:uid="{6ADD0F75-5BB4-4418-B1CF-88FA6EF3EC9E}"/>
    <cellStyle name="20% - Accent5 15 14 3 2" xfId="18076" xr:uid="{FCE01C33-9D11-4AEA-8F2F-DF7CD72F76F9}"/>
    <cellStyle name="20% - Accent5 15 14 4" xfId="18077" xr:uid="{91C20D4A-3552-4795-9389-249746A76118}"/>
    <cellStyle name="20% - Accent5 15 14 4 2" xfId="18078" xr:uid="{002AF8A8-88E1-4600-9E26-8C0870FFEA1A}"/>
    <cellStyle name="20% - Accent5 15 14 5" xfId="18079" xr:uid="{CE0C1DD1-99B9-48F4-935B-A2115F337B73}"/>
    <cellStyle name="20% - Accent5 15 15" xfId="18080" xr:uid="{89BE5432-C308-40CC-B1ED-80F79CEFA094}"/>
    <cellStyle name="20% - Accent5 15 15 2" xfId="18081" xr:uid="{8D50BB76-09D1-453F-80A7-A04CCDE77ABD}"/>
    <cellStyle name="20% - Accent5 15 15 2 2" xfId="18082" xr:uid="{6BDDFC9E-3A6D-4AEB-8AB6-82BFAAD7975C}"/>
    <cellStyle name="20% - Accent5 15 15 2 2 2" xfId="18083" xr:uid="{B22E1310-C440-4E13-92FB-A9E97E05F87E}"/>
    <cellStyle name="20% - Accent5 15 15 2 3" xfId="18084" xr:uid="{BC2169A3-A206-47C1-9C7F-F902CDD89ADE}"/>
    <cellStyle name="20% - Accent5 15 15 3" xfId="18085" xr:uid="{AC4D94DF-CBAF-43DA-8D98-33FB7FD13E36}"/>
    <cellStyle name="20% - Accent5 15 15 3 2" xfId="18086" xr:uid="{44EB7FF8-E279-42BD-9E5D-0F408DE5435C}"/>
    <cellStyle name="20% - Accent5 15 15 4" xfId="18087" xr:uid="{78D29D00-FA4C-4F29-95CF-60D0318583E4}"/>
    <cellStyle name="20% - Accent5 15 15 4 2" xfId="18088" xr:uid="{F3B7BC17-C4F3-49E9-9399-7055B5D30E29}"/>
    <cellStyle name="20% - Accent5 15 15 5" xfId="18089" xr:uid="{7E97270E-1D74-4FB6-9336-129412A3931E}"/>
    <cellStyle name="20% - Accent5 15 16" xfId="18090" xr:uid="{2AC41E75-0C06-4952-B31F-F5302265699D}"/>
    <cellStyle name="20% - Accent5 15 16 2" xfId="18091" xr:uid="{D9253A23-A84D-4BA7-91D2-A7C2AD845CEA}"/>
    <cellStyle name="20% - Accent5 15 16 2 2" xfId="18092" xr:uid="{F5E7868E-8756-40F9-AEB2-BC2AFBF9B562}"/>
    <cellStyle name="20% - Accent5 15 16 3" xfId="18093" xr:uid="{A2E007D3-708F-4DC3-A895-1EC186B86E12}"/>
    <cellStyle name="20% - Accent5 15 17" xfId="18094" xr:uid="{EB757EA6-7C18-4EE7-80CA-4B9659090D74}"/>
    <cellStyle name="20% - Accent5 15 17 2" xfId="18095" xr:uid="{2FC138BB-B614-44A5-A76C-BDCF0018C2B9}"/>
    <cellStyle name="20% - Accent5 15 18" xfId="18096" xr:uid="{7F32FCBC-AF72-4CD6-BAAB-7851D37B537F}"/>
    <cellStyle name="20% - Accent5 15 18 2" xfId="18097" xr:uid="{6C04BCDF-D8E2-4906-80AA-ED449DA7E994}"/>
    <cellStyle name="20% - Accent5 15 19" xfId="18098" xr:uid="{E8C899B1-F804-4869-85DF-FDA70ACB5DAC}"/>
    <cellStyle name="20% - Accent5 15 2" xfId="18099" xr:uid="{33EB5F5D-50E6-4C05-8227-708E8465D2AC}"/>
    <cellStyle name="20% - Accent5 15 2 2" xfId="18100" xr:uid="{0BC34BB0-964A-422D-A6D4-506CCAF900DE}"/>
    <cellStyle name="20% - Accent5 15 2 2 2" xfId="18101" xr:uid="{7A81E9F7-CBE0-4502-8DAE-338415E9E464}"/>
    <cellStyle name="20% - Accent5 15 2 2 2 2" xfId="18102" xr:uid="{62746452-1D7B-4A11-9223-853463E9F849}"/>
    <cellStyle name="20% - Accent5 15 2 2 3" xfId="18103" xr:uid="{415E8474-C3C6-40F3-9AB3-6675D7108828}"/>
    <cellStyle name="20% - Accent5 15 2 3" xfId="18104" xr:uid="{A3ED45C1-6F20-48AB-AE6F-0131414FFA67}"/>
    <cellStyle name="20% - Accent5 15 2 3 2" xfId="18105" xr:uid="{C926FFAB-DBB2-45A2-8C73-635B0CF324A6}"/>
    <cellStyle name="20% - Accent5 15 2 4" xfId="18106" xr:uid="{36AB29B2-E823-4BC6-B005-3A69E8BF0C6D}"/>
    <cellStyle name="20% - Accent5 15 2 4 2" xfId="18107" xr:uid="{ACA883B1-7CFB-4795-8B15-052FDF970366}"/>
    <cellStyle name="20% - Accent5 15 2 5" xfId="18108" xr:uid="{EFBB6FF1-053A-4EC9-819C-CE8833508A67}"/>
    <cellStyle name="20% - Accent5 15 20" xfId="18109" xr:uid="{CC2BC78D-CDB0-457C-805B-CF5EC143B295}"/>
    <cellStyle name="20% - Accent5 15 21" xfId="18110" xr:uid="{1FA227ED-2153-4460-A213-5BE903D996FA}"/>
    <cellStyle name="20% - Accent5 15 22" xfId="18111" xr:uid="{C88A888C-437D-49F4-8CA1-6B84137DA35E}"/>
    <cellStyle name="20% - Accent5 15 23" xfId="18112" xr:uid="{1007B965-6D37-4B25-80DB-414A5E499E78}"/>
    <cellStyle name="20% - Accent5 15 24" xfId="18113" xr:uid="{A82A9364-3B8D-45F2-B707-ADA02383CBF8}"/>
    <cellStyle name="20% - Accent5 15 25" xfId="18114" xr:uid="{CDD31845-E46B-43E3-A591-31E2A0C98A0B}"/>
    <cellStyle name="20% - Accent5 15 26" xfId="18115" xr:uid="{D75FD8B0-BE28-4D01-84D0-BD64488E55DA}"/>
    <cellStyle name="20% - Accent5 15 27" xfId="18116" xr:uid="{9CF6D21E-63C2-431A-8F07-6B9438666714}"/>
    <cellStyle name="20% - Accent5 15 28" xfId="18117" xr:uid="{ECAF6576-FCE1-4D07-A2A1-D38D8BD4888B}"/>
    <cellStyle name="20% - Accent5 15 29" xfId="18118" xr:uid="{04AC0CD4-1107-49BE-9B11-EBDD7DEC0894}"/>
    <cellStyle name="20% - Accent5 15 3" xfId="18119" xr:uid="{1ECE0C71-C056-4D44-A54D-634C84EBFF7E}"/>
    <cellStyle name="20% - Accent5 15 3 2" xfId="18120" xr:uid="{9C7802A9-ED1B-43FA-9649-B936DCE739FC}"/>
    <cellStyle name="20% - Accent5 15 3 2 2" xfId="18121" xr:uid="{0730EE6A-C4B7-4672-A62A-3C1AB572C9CA}"/>
    <cellStyle name="20% - Accent5 15 3 2 2 2" xfId="18122" xr:uid="{98BD5517-D4D5-4DB2-9BEF-A25FB2739F11}"/>
    <cellStyle name="20% - Accent5 15 3 2 3" xfId="18123" xr:uid="{FA78F168-67BD-489A-BB18-14DE8AE4F05B}"/>
    <cellStyle name="20% - Accent5 15 3 3" xfId="18124" xr:uid="{F1B3CB62-A665-4F82-AF59-2745AB70B421}"/>
    <cellStyle name="20% - Accent5 15 3 3 2" xfId="18125" xr:uid="{CB47B6B6-AA75-4812-96BA-EBE3FFB22797}"/>
    <cellStyle name="20% - Accent5 15 3 4" xfId="18126" xr:uid="{E0A8E31E-07F6-48B6-A3BB-648CB71532F2}"/>
    <cellStyle name="20% - Accent5 15 3 4 2" xfId="18127" xr:uid="{6233FE4D-F017-4468-872F-7C4F460C6F83}"/>
    <cellStyle name="20% - Accent5 15 3 5" xfId="18128" xr:uid="{296C135F-ED11-4413-A370-566EAF1AFCCF}"/>
    <cellStyle name="20% - Accent5 15 4" xfId="18129" xr:uid="{2BF274F2-3E06-461E-845B-F0F78A2B865A}"/>
    <cellStyle name="20% - Accent5 15 4 2" xfId="18130" xr:uid="{425429B6-22F0-4E5A-81BE-66CBF5D3FECD}"/>
    <cellStyle name="20% - Accent5 15 4 2 2" xfId="18131" xr:uid="{9B1002D6-0D02-477F-BE0A-843A2A2DE8B2}"/>
    <cellStyle name="20% - Accent5 15 4 2 2 2" xfId="18132" xr:uid="{F9DFD433-F047-4C43-90CB-C7E0BF335A8F}"/>
    <cellStyle name="20% - Accent5 15 4 2 3" xfId="18133" xr:uid="{916268EA-0F69-448B-985E-ADDBD08F0A99}"/>
    <cellStyle name="20% - Accent5 15 4 3" xfId="18134" xr:uid="{00096AC4-1E47-49AD-B23A-C1BBC5819FDB}"/>
    <cellStyle name="20% - Accent5 15 4 3 2" xfId="18135" xr:uid="{E37DA4DD-301C-41AA-94E9-12E10C7A82B3}"/>
    <cellStyle name="20% - Accent5 15 4 4" xfId="18136" xr:uid="{8EC616B0-3269-4683-B5CE-44CEEEB6735B}"/>
    <cellStyle name="20% - Accent5 15 4 4 2" xfId="18137" xr:uid="{B512E14F-11CB-489D-AF0B-286273AED77A}"/>
    <cellStyle name="20% - Accent5 15 4 5" xfId="18138" xr:uid="{4B568671-5909-4FCA-9789-BD92470674E1}"/>
    <cellStyle name="20% - Accent5 15 5" xfId="18139" xr:uid="{82499CCA-6AED-4F8E-A4EB-2CB0A90F07EC}"/>
    <cellStyle name="20% - Accent5 15 5 2" xfId="18140" xr:uid="{6C55BDF8-4350-40E4-B001-117157FFF062}"/>
    <cellStyle name="20% - Accent5 15 5 2 2" xfId="18141" xr:uid="{4782AE38-4B2E-45BB-9144-0BEC6FBF2B12}"/>
    <cellStyle name="20% - Accent5 15 5 2 2 2" xfId="18142" xr:uid="{27DF9491-36C7-408B-8EDC-C990725CB307}"/>
    <cellStyle name="20% - Accent5 15 5 2 3" xfId="18143" xr:uid="{DE257187-26C1-4DD0-AA5F-923CA9B11BE4}"/>
    <cellStyle name="20% - Accent5 15 5 3" xfId="18144" xr:uid="{9925C83F-B020-4504-85A0-5363DE22D3CD}"/>
    <cellStyle name="20% - Accent5 15 5 3 2" xfId="18145" xr:uid="{55707C03-5967-41F5-ADCE-3472B9FF7BBE}"/>
    <cellStyle name="20% - Accent5 15 5 4" xfId="18146" xr:uid="{10F78023-FB8A-42D8-B673-8692ADD08869}"/>
    <cellStyle name="20% - Accent5 15 5 4 2" xfId="18147" xr:uid="{813AC732-A60B-4DA0-92C8-66933C49EBA2}"/>
    <cellStyle name="20% - Accent5 15 5 5" xfId="18148" xr:uid="{5A8711DA-FC54-4ADA-8920-A21497615FBF}"/>
    <cellStyle name="20% - Accent5 15 6" xfId="18149" xr:uid="{AA19646C-563B-42AC-AB87-AEB6AA253946}"/>
    <cellStyle name="20% - Accent5 15 6 2" xfId="18150" xr:uid="{3A5D0C71-B2FE-4754-8F95-9A582EFD6628}"/>
    <cellStyle name="20% - Accent5 15 6 2 2" xfId="18151" xr:uid="{3FE31458-AC4D-42CC-B0AA-78A47A610453}"/>
    <cellStyle name="20% - Accent5 15 6 2 2 2" xfId="18152" xr:uid="{E9DE72E4-B9C5-46B2-9884-CE28CB81192A}"/>
    <cellStyle name="20% - Accent5 15 6 2 3" xfId="18153" xr:uid="{A279D713-C92F-46AC-A513-F14FF040B5AC}"/>
    <cellStyle name="20% - Accent5 15 6 3" xfId="18154" xr:uid="{16EFB026-01E3-48BA-9268-1F621AC43808}"/>
    <cellStyle name="20% - Accent5 15 6 3 2" xfId="18155" xr:uid="{02971989-C412-42B6-B890-24CDAB8E0E20}"/>
    <cellStyle name="20% - Accent5 15 6 4" xfId="18156" xr:uid="{79F3D3F6-3164-4AF7-B0B4-05E92A1EAE11}"/>
    <cellStyle name="20% - Accent5 15 6 4 2" xfId="18157" xr:uid="{0291683D-583B-4160-B0EB-8199D887237A}"/>
    <cellStyle name="20% - Accent5 15 6 5" xfId="18158" xr:uid="{256A0D31-AA85-40C7-94CA-CC87F4993192}"/>
    <cellStyle name="20% - Accent5 15 7" xfId="18159" xr:uid="{D7C6D267-673E-44F8-8326-CE04480CBFFC}"/>
    <cellStyle name="20% - Accent5 15 7 2" xfId="18160" xr:uid="{02540C32-DDAD-4243-895A-E329F99E3E09}"/>
    <cellStyle name="20% - Accent5 15 7 2 2" xfId="18161" xr:uid="{4A69547C-8A10-481E-90DF-D78B200EE0B4}"/>
    <cellStyle name="20% - Accent5 15 7 2 2 2" xfId="18162" xr:uid="{A0AB0B51-144D-4022-9659-2903DC4FB34E}"/>
    <cellStyle name="20% - Accent5 15 7 2 3" xfId="18163" xr:uid="{381A1AD4-78F7-45CB-AA45-388B63ED44E9}"/>
    <cellStyle name="20% - Accent5 15 7 3" xfId="18164" xr:uid="{63A58653-CFCA-4353-A5B2-59E708418303}"/>
    <cellStyle name="20% - Accent5 15 7 3 2" xfId="18165" xr:uid="{3573D85F-CB65-4F67-89A6-504F5AFD3673}"/>
    <cellStyle name="20% - Accent5 15 7 4" xfId="18166" xr:uid="{0D7F5236-C57A-4B35-B7B1-AA100CB83B3A}"/>
    <cellStyle name="20% - Accent5 15 7 4 2" xfId="18167" xr:uid="{D50EA2EF-ABB0-440D-BBE3-142FF4C06B65}"/>
    <cellStyle name="20% - Accent5 15 7 5" xfId="18168" xr:uid="{8F0759E2-8444-48C4-A1F6-64A56E2DB87B}"/>
    <cellStyle name="20% - Accent5 15 8" xfId="18169" xr:uid="{01BF1F00-CB3B-4DC8-85BD-FA0806FB6F79}"/>
    <cellStyle name="20% - Accent5 15 8 2" xfId="18170" xr:uid="{68C20742-BF3D-4E4C-82AC-414828B1448A}"/>
    <cellStyle name="20% - Accent5 15 8 2 2" xfId="18171" xr:uid="{340D5E64-C5F9-4212-888E-CBE955039E21}"/>
    <cellStyle name="20% - Accent5 15 8 2 2 2" xfId="18172" xr:uid="{0A777F35-2FE8-4EB8-9F5D-91E651D6AA6F}"/>
    <cellStyle name="20% - Accent5 15 8 2 3" xfId="18173" xr:uid="{22133215-CC6B-4612-9EC7-F4F6121BA98A}"/>
    <cellStyle name="20% - Accent5 15 8 3" xfId="18174" xr:uid="{CD758941-B28B-47E0-9B9A-344E395EBE64}"/>
    <cellStyle name="20% - Accent5 15 8 3 2" xfId="18175" xr:uid="{4BC4F5F8-958C-4F58-99E4-CBB98D63AEA6}"/>
    <cellStyle name="20% - Accent5 15 8 4" xfId="18176" xr:uid="{F048CB22-1F87-4448-AB56-C4EAFC95B5DE}"/>
    <cellStyle name="20% - Accent5 15 8 4 2" xfId="18177" xr:uid="{1711CE4E-25AA-43B6-A165-27829D68108D}"/>
    <cellStyle name="20% - Accent5 15 8 5" xfId="18178" xr:uid="{B22ED9ED-DC20-498D-BD28-F7BBD466014D}"/>
    <cellStyle name="20% - Accent5 15 9" xfId="18179" xr:uid="{72CF6879-E012-493E-A13A-69A9911584BB}"/>
    <cellStyle name="20% - Accent5 15 9 2" xfId="18180" xr:uid="{E1568A09-9F26-4D99-B632-C0879DC2C393}"/>
    <cellStyle name="20% - Accent5 15 9 2 2" xfId="18181" xr:uid="{5B4EEF8D-44CE-43B3-84A6-5B29CBADBA75}"/>
    <cellStyle name="20% - Accent5 15 9 2 2 2" xfId="18182" xr:uid="{D1B107E1-B6AE-464F-BF6E-B72183DFBD56}"/>
    <cellStyle name="20% - Accent5 15 9 2 3" xfId="18183" xr:uid="{D05B7E0A-7AA0-4A62-8A47-EAF680DA1B9E}"/>
    <cellStyle name="20% - Accent5 15 9 3" xfId="18184" xr:uid="{D047E0DA-1FB3-4A80-87A2-4A63C2B05852}"/>
    <cellStyle name="20% - Accent5 15 9 3 2" xfId="18185" xr:uid="{F44DCD4F-9F05-4E39-85A9-C735511E3477}"/>
    <cellStyle name="20% - Accent5 15 9 4" xfId="18186" xr:uid="{EEFC1DCE-B4F5-4CC6-AB43-1056CE96317A}"/>
    <cellStyle name="20% - Accent5 15 9 4 2" xfId="18187" xr:uid="{65B4E07D-F2EA-4958-A66E-629AB1DC7313}"/>
    <cellStyle name="20% - Accent5 15 9 5" xfId="18188" xr:uid="{4183D705-A474-4660-943B-B9ABE50068B3}"/>
    <cellStyle name="20% - Accent5 16" xfId="18189" xr:uid="{4FFA6A54-CFAF-4DDE-A66E-8C60AB419D07}"/>
    <cellStyle name="20% - Accent5 16 10" xfId="18190" xr:uid="{7952BC75-039B-4582-8A8A-B5DAFF1C95A8}"/>
    <cellStyle name="20% - Accent5 16 10 2" xfId="18191" xr:uid="{02E40921-43E5-4491-AE96-70E0D0935397}"/>
    <cellStyle name="20% - Accent5 16 10 2 2" xfId="18192" xr:uid="{C3915CCB-6D11-4D29-8740-296506B1BEE1}"/>
    <cellStyle name="20% - Accent5 16 10 2 2 2" xfId="18193" xr:uid="{E97E36EE-582A-433E-85D6-8E065C751930}"/>
    <cellStyle name="20% - Accent5 16 10 2 3" xfId="18194" xr:uid="{158A0A97-BAA4-471A-9470-7501EB19D8A0}"/>
    <cellStyle name="20% - Accent5 16 10 3" xfId="18195" xr:uid="{DD4E3E4C-0F34-4E62-8DA7-F090201CAD85}"/>
    <cellStyle name="20% - Accent5 16 10 3 2" xfId="18196" xr:uid="{81B5C5C1-4556-4054-B0DA-6F7836E7D3CE}"/>
    <cellStyle name="20% - Accent5 16 10 4" xfId="18197" xr:uid="{9AC04ED4-7177-4717-8BF8-3F6E116A3C6B}"/>
    <cellStyle name="20% - Accent5 16 10 4 2" xfId="18198" xr:uid="{30609FEA-5AD1-488C-A564-C5370F3F84CA}"/>
    <cellStyle name="20% - Accent5 16 10 5" xfId="18199" xr:uid="{00350ED1-71ED-4810-BF9D-0B849568A439}"/>
    <cellStyle name="20% - Accent5 16 11" xfId="18200" xr:uid="{F2B0CB8C-541F-40D5-A833-C5C2B1D8498C}"/>
    <cellStyle name="20% - Accent5 16 11 2" xfId="18201" xr:uid="{E8F58D4A-7BAB-49E8-9CF1-A7F8844E3566}"/>
    <cellStyle name="20% - Accent5 16 11 2 2" xfId="18202" xr:uid="{2334117C-1B3F-47E5-B86B-8E65017D9D37}"/>
    <cellStyle name="20% - Accent5 16 11 2 2 2" xfId="18203" xr:uid="{5D18B19A-22A5-4760-A2F0-7317C4AD9B0E}"/>
    <cellStyle name="20% - Accent5 16 11 2 3" xfId="18204" xr:uid="{F272B9D1-9C84-4E1B-947D-083C5758EFEA}"/>
    <cellStyle name="20% - Accent5 16 11 3" xfId="18205" xr:uid="{A35FFB8A-D97D-4910-A930-0283230D2EC8}"/>
    <cellStyle name="20% - Accent5 16 11 3 2" xfId="18206" xr:uid="{81653DEF-41F1-4A20-951D-EAB3DC59B40D}"/>
    <cellStyle name="20% - Accent5 16 11 4" xfId="18207" xr:uid="{32B4538A-499C-4DAF-89D5-0509ABFEBA3A}"/>
    <cellStyle name="20% - Accent5 16 11 4 2" xfId="18208" xr:uid="{D8AF5D02-7B97-4E1F-9844-A908B305AB2A}"/>
    <cellStyle name="20% - Accent5 16 11 5" xfId="18209" xr:uid="{679AC8A3-E10C-4CA7-9F77-6C9700C5D2DC}"/>
    <cellStyle name="20% - Accent5 16 12" xfId="18210" xr:uid="{2C81692A-486B-4F96-83CD-2693F3D27E2F}"/>
    <cellStyle name="20% - Accent5 16 12 2" xfId="18211" xr:uid="{39EF37C6-A231-4EE1-9067-1EBD7F771875}"/>
    <cellStyle name="20% - Accent5 16 12 2 2" xfId="18212" xr:uid="{9B0B29F9-4EB5-4348-95E5-81C737698704}"/>
    <cellStyle name="20% - Accent5 16 12 2 2 2" xfId="18213" xr:uid="{95EE5E32-D80D-41E4-9D0F-D8E0940BE467}"/>
    <cellStyle name="20% - Accent5 16 12 2 3" xfId="18214" xr:uid="{48B99836-EC5E-4F11-AFA7-BFF69544AFFF}"/>
    <cellStyle name="20% - Accent5 16 12 3" xfId="18215" xr:uid="{5A06E231-056E-41D4-B018-E60FFE465EEC}"/>
    <cellStyle name="20% - Accent5 16 12 3 2" xfId="18216" xr:uid="{73BB2638-6C30-4A43-BE36-798CC9614D96}"/>
    <cellStyle name="20% - Accent5 16 12 4" xfId="18217" xr:uid="{160B2B34-119A-48E3-A551-133C03A5C08E}"/>
    <cellStyle name="20% - Accent5 16 12 4 2" xfId="18218" xr:uid="{E5318207-3B6F-41E8-BF42-B5F71D191EEB}"/>
    <cellStyle name="20% - Accent5 16 12 5" xfId="18219" xr:uid="{2FDDBD77-64FC-4276-BEE2-A4DDED159397}"/>
    <cellStyle name="20% - Accent5 16 13" xfId="18220" xr:uid="{B60E3862-4593-42FB-9597-F6DA2D7B5182}"/>
    <cellStyle name="20% - Accent5 16 13 2" xfId="18221" xr:uid="{0A28A3AB-C538-42D0-BDD0-1A06112617BE}"/>
    <cellStyle name="20% - Accent5 16 13 2 2" xfId="18222" xr:uid="{C8E01533-4656-4844-8A74-FD86739F7089}"/>
    <cellStyle name="20% - Accent5 16 13 2 2 2" xfId="18223" xr:uid="{E7F432CB-D676-4401-9B05-5719A1C3D5E0}"/>
    <cellStyle name="20% - Accent5 16 13 2 3" xfId="18224" xr:uid="{13EA7CF1-C2F9-429A-AE73-7B6D279942E4}"/>
    <cellStyle name="20% - Accent5 16 13 3" xfId="18225" xr:uid="{2A915617-EC5F-4597-B9BF-12075C589999}"/>
    <cellStyle name="20% - Accent5 16 13 3 2" xfId="18226" xr:uid="{EDD68567-9299-4D60-AA38-B120DC3E62D2}"/>
    <cellStyle name="20% - Accent5 16 13 4" xfId="18227" xr:uid="{1FDE2512-54EF-4DD9-9AB0-DE8CCF07910F}"/>
    <cellStyle name="20% - Accent5 16 13 4 2" xfId="18228" xr:uid="{5338942E-8131-4B64-ACE8-AC6CCFF7649B}"/>
    <cellStyle name="20% - Accent5 16 13 5" xfId="18229" xr:uid="{557370CD-F7A5-4CF4-90F6-A8ECBFA7570A}"/>
    <cellStyle name="20% - Accent5 16 14" xfId="18230" xr:uid="{373D42AA-70A2-4096-B92E-8B9EBE5EB49B}"/>
    <cellStyle name="20% - Accent5 16 14 2" xfId="18231" xr:uid="{87E025A4-D040-4D67-9E40-1A78EF8FCA92}"/>
    <cellStyle name="20% - Accent5 16 14 2 2" xfId="18232" xr:uid="{34985407-3162-49BB-BA49-0E03F7B9D469}"/>
    <cellStyle name="20% - Accent5 16 14 2 2 2" xfId="18233" xr:uid="{B08559EE-EF95-481A-ACA5-16868449B930}"/>
    <cellStyle name="20% - Accent5 16 14 2 3" xfId="18234" xr:uid="{7E33376B-D32E-4A07-8964-0AFC4C7399B0}"/>
    <cellStyle name="20% - Accent5 16 14 3" xfId="18235" xr:uid="{5EC9E1B9-DA5A-49CE-8763-5D2A79D4FEA4}"/>
    <cellStyle name="20% - Accent5 16 14 3 2" xfId="18236" xr:uid="{9B8E96AB-CEA2-4D10-8C1C-1D5C1DF5A32C}"/>
    <cellStyle name="20% - Accent5 16 14 4" xfId="18237" xr:uid="{169FE276-1C9B-4EEF-A71E-DD5402F30A77}"/>
    <cellStyle name="20% - Accent5 16 14 4 2" xfId="18238" xr:uid="{9A8A73FB-7FD1-4318-9489-A7CA5592D4EB}"/>
    <cellStyle name="20% - Accent5 16 14 5" xfId="18239" xr:uid="{FD3CC528-B465-4BF2-A995-211C7C38B7A7}"/>
    <cellStyle name="20% - Accent5 16 15" xfId="18240" xr:uid="{AAEFE46E-20B2-463D-A267-BD0DA73F56D8}"/>
    <cellStyle name="20% - Accent5 16 15 2" xfId="18241" xr:uid="{F51912B7-E291-436A-9247-18ADBC84C976}"/>
    <cellStyle name="20% - Accent5 16 15 2 2" xfId="18242" xr:uid="{B57B43D5-7A4E-40AB-A5C7-B94362100C4B}"/>
    <cellStyle name="20% - Accent5 16 15 2 2 2" xfId="18243" xr:uid="{7AACAA3E-E03A-4ECF-82E5-7A2168075CB1}"/>
    <cellStyle name="20% - Accent5 16 15 2 3" xfId="18244" xr:uid="{372E3F53-0BA4-4D9A-86DF-9AEE3CA45242}"/>
    <cellStyle name="20% - Accent5 16 15 3" xfId="18245" xr:uid="{86D31576-9135-4592-A87A-8A0C25BD82E2}"/>
    <cellStyle name="20% - Accent5 16 15 3 2" xfId="18246" xr:uid="{BDF5483D-9DDD-40B3-8B9A-EEA27FDAAE0B}"/>
    <cellStyle name="20% - Accent5 16 15 4" xfId="18247" xr:uid="{6369019F-8019-40AC-8429-A7D5DF14BF7E}"/>
    <cellStyle name="20% - Accent5 16 15 4 2" xfId="18248" xr:uid="{3EDF9D65-7773-4539-B14A-3DA69C39D68F}"/>
    <cellStyle name="20% - Accent5 16 15 5" xfId="18249" xr:uid="{67F8CF01-A6A3-4995-9C84-BDC760355B82}"/>
    <cellStyle name="20% - Accent5 16 16" xfId="18250" xr:uid="{C19204AD-7D09-4E8D-940E-91F1A6F4EB66}"/>
    <cellStyle name="20% - Accent5 16 16 2" xfId="18251" xr:uid="{A0263EF7-82DA-43F2-BB18-F6A3C626FB96}"/>
    <cellStyle name="20% - Accent5 16 16 2 2" xfId="18252" xr:uid="{7B06F8E0-80C0-4068-B924-850547014AD1}"/>
    <cellStyle name="20% - Accent5 16 16 3" xfId="18253" xr:uid="{12A28C65-55C9-4B58-BCF1-A9104F2EC4DE}"/>
    <cellStyle name="20% - Accent5 16 17" xfId="18254" xr:uid="{2CC0E58B-B6D3-4FBE-8D75-23BC7B84D687}"/>
    <cellStyle name="20% - Accent5 16 17 2" xfId="18255" xr:uid="{1E165BE2-300F-4CC8-80DC-43435F86B27D}"/>
    <cellStyle name="20% - Accent5 16 18" xfId="18256" xr:uid="{63E3D960-58BB-47D9-A284-4B8EF06ABD75}"/>
    <cellStyle name="20% - Accent5 16 18 2" xfId="18257" xr:uid="{B20D5BB7-55C2-4FAA-8E3A-D8B2540F232D}"/>
    <cellStyle name="20% - Accent5 16 19" xfId="18258" xr:uid="{AB7CE75E-FAEA-482C-A6E0-9B7393FEAB37}"/>
    <cellStyle name="20% - Accent5 16 2" xfId="18259" xr:uid="{2868D831-A34E-4E5A-A08E-36E986B7611F}"/>
    <cellStyle name="20% - Accent5 16 2 2" xfId="18260" xr:uid="{C4A58DA4-CDA4-41C4-B534-4E6AF3A7D767}"/>
    <cellStyle name="20% - Accent5 16 2 2 2" xfId="18261" xr:uid="{B0EB984C-A7EA-4D49-AFE4-50E454C6C8B8}"/>
    <cellStyle name="20% - Accent5 16 2 2 2 2" xfId="18262" xr:uid="{535784BD-5D72-4226-A3D3-C2F148438E5E}"/>
    <cellStyle name="20% - Accent5 16 2 2 3" xfId="18263" xr:uid="{B74FB7A1-DA99-4B57-9043-77DB26836A01}"/>
    <cellStyle name="20% - Accent5 16 2 3" xfId="18264" xr:uid="{0AB3BB45-96F1-4657-AF6D-5E284C9098DF}"/>
    <cellStyle name="20% - Accent5 16 2 3 2" xfId="18265" xr:uid="{ADC8D6F1-30A6-467D-AB23-C61403A5FC46}"/>
    <cellStyle name="20% - Accent5 16 2 4" xfId="18266" xr:uid="{79978444-409C-4AE6-9449-6D0EB992C799}"/>
    <cellStyle name="20% - Accent5 16 2 4 2" xfId="18267" xr:uid="{98C19C8E-E773-47EE-B7D7-F184127E2697}"/>
    <cellStyle name="20% - Accent5 16 2 5" xfId="18268" xr:uid="{C242889E-68A9-48EE-BCF6-E76263EFD09E}"/>
    <cellStyle name="20% - Accent5 16 20" xfId="18269" xr:uid="{A27E4FF6-4B7E-4716-889F-22AF9AEBA576}"/>
    <cellStyle name="20% - Accent5 16 21" xfId="18270" xr:uid="{7EE6334F-1531-4B3C-8756-0D787F4249FD}"/>
    <cellStyle name="20% - Accent5 16 22" xfId="18271" xr:uid="{CCB6597C-4093-4D7F-B256-DBBE94CA3BDC}"/>
    <cellStyle name="20% - Accent5 16 23" xfId="18272" xr:uid="{C3830D57-C928-4919-BE60-BE9E38472A8A}"/>
    <cellStyle name="20% - Accent5 16 24" xfId="18273" xr:uid="{9612F15A-78F9-4EFD-B7CD-A004A708DCB0}"/>
    <cellStyle name="20% - Accent5 16 25" xfId="18274" xr:uid="{49E68DA2-A91E-43C1-9249-01227A6FC01C}"/>
    <cellStyle name="20% - Accent5 16 26" xfId="18275" xr:uid="{A3D92B25-2D5F-415F-92D7-650BEFB2F1C4}"/>
    <cellStyle name="20% - Accent5 16 27" xfId="18276" xr:uid="{A7D3B7A4-08F6-453D-B86E-FB35BB514638}"/>
    <cellStyle name="20% - Accent5 16 28" xfId="18277" xr:uid="{B2B433B2-F2F9-4E1F-A881-F64460E1262B}"/>
    <cellStyle name="20% - Accent5 16 29" xfId="18278" xr:uid="{DBFC5038-828B-47F5-941A-70C1106BD1C2}"/>
    <cellStyle name="20% - Accent5 16 3" xfId="18279" xr:uid="{C3EA783C-AD7A-4FA1-83DE-F6A39C99C901}"/>
    <cellStyle name="20% - Accent5 16 3 2" xfId="18280" xr:uid="{E6A6AA4D-9E9A-41A8-B043-2022AD49438B}"/>
    <cellStyle name="20% - Accent5 16 3 2 2" xfId="18281" xr:uid="{2C7D5D73-4E8A-42A6-979A-9F1A872B478A}"/>
    <cellStyle name="20% - Accent5 16 3 2 2 2" xfId="18282" xr:uid="{D3921190-51C0-48D2-9FD7-5293E404607F}"/>
    <cellStyle name="20% - Accent5 16 3 2 3" xfId="18283" xr:uid="{FA3F5EE8-A372-431F-A3C3-D293CF094554}"/>
    <cellStyle name="20% - Accent5 16 3 3" xfId="18284" xr:uid="{8C0404B8-F840-4AB7-A7DF-8D71640C115E}"/>
    <cellStyle name="20% - Accent5 16 3 3 2" xfId="18285" xr:uid="{84ABA584-09D8-497A-B0EB-2752249F1260}"/>
    <cellStyle name="20% - Accent5 16 3 4" xfId="18286" xr:uid="{791F8041-F479-4996-9F69-C16749F2D978}"/>
    <cellStyle name="20% - Accent5 16 3 4 2" xfId="18287" xr:uid="{38A0BD75-D8CE-46DF-9640-BD14F89249DA}"/>
    <cellStyle name="20% - Accent5 16 3 5" xfId="18288" xr:uid="{3A2C06B0-BA20-4230-B981-FEDF325E0775}"/>
    <cellStyle name="20% - Accent5 16 4" xfId="18289" xr:uid="{45586155-B9B1-4791-A9D1-C063F9EB500B}"/>
    <cellStyle name="20% - Accent5 16 4 2" xfId="18290" xr:uid="{3CA7487D-B4AC-4D79-829F-20C3182C84F1}"/>
    <cellStyle name="20% - Accent5 16 4 2 2" xfId="18291" xr:uid="{43E15D98-1872-4D7F-B217-E64EAE086ECB}"/>
    <cellStyle name="20% - Accent5 16 4 2 2 2" xfId="18292" xr:uid="{ADD9AF94-731D-446F-BE06-FFE8613B6F19}"/>
    <cellStyle name="20% - Accent5 16 4 2 3" xfId="18293" xr:uid="{94351C42-4DE9-4CE7-A0FB-234CED7E6FD5}"/>
    <cellStyle name="20% - Accent5 16 4 3" xfId="18294" xr:uid="{A3436DB7-91D1-44D3-A6EC-FABC290CF162}"/>
    <cellStyle name="20% - Accent5 16 4 3 2" xfId="18295" xr:uid="{3A7E43D7-0775-4A25-AF86-0EF2AB094356}"/>
    <cellStyle name="20% - Accent5 16 4 4" xfId="18296" xr:uid="{BED7D138-9737-431D-B1D3-7C75A12DC675}"/>
    <cellStyle name="20% - Accent5 16 4 4 2" xfId="18297" xr:uid="{CFE9C02E-134D-483E-818C-59DEFD80AA3A}"/>
    <cellStyle name="20% - Accent5 16 4 5" xfId="18298" xr:uid="{B77754FB-5D0F-4065-A536-03C66F8CC98A}"/>
    <cellStyle name="20% - Accent5 16 5" xfId="18299" xr:uid="{568157B6-597B-48C1-B4E5-BCC011F77E6A}"/>
    <cellStyle name="20% - Accent5 16 5 2" xfId="18300" xr:uid="{7CA94AD8-F922-4153-AC08-BBEFA3D66112}"/>
    <cellStyle name="20% - Accent5 16 5 2 2" xfId="18301" xr:uid="{777506E8-1620-4F0B-A684-9F14638BC28E}"/>
    <cellStyle name="20% - Accent5 16 5 2 2 2" xfId="18302" xr:uid="{BAF845BE-E896-4277-82CF-18BAC4BB65B2}"/>
    <cellStyle name="20% - Accent5 16 5 2 3" xfId="18303" xr:uid="{79DD6630-969A-4E80-9831-2E2835DBB451}"/>
    <cellStyle name="20% - Accent5 16 5 3" xfId="18304" xr:uid="{1335F720-7F92-4490-BBFF-83C1BBD96686}"/>
    <cellStyle name="20% - Accent5 16 5 3 2" xfId="18305" xr:uid="{748C7DAE-C821-419C-AF1A-B0D4504EB165}"/>
    <cellStyle name="20% - Accent5 16 5 4" xfId="18306" xr:uid="{D17570BE-9CE1-487E-B492-71A8050D08F8}"/>
    <cellStyle name="20% - Accent5 16 5 4 2" xfId="18307" xr:uid="{86405A49-2AE7-47CF-83FA-5F86E6BEB5E7}"/>
    <cellStyle name="20% - Accent5 16 5 5" xfId="18308" xr:uid="{1DB7C62B-0EFD-423C-9AEC-12FA15646CEB}"/>
    <cellStyle name="20% - Accent5 16 6" xfId="18309" xr:uid="{FB64E3F7-7BB1-4652-91AE-28130700CC11}"/>
    <cellStyle name="20% - Accent5 16 6 2" xfId="18310" xr:uid="{6579B419-F4F8-4A09-B798-3560AEB2ADFB}"/>
    <cellStyle name="20% - Accent5 16 6 2 2" xfId="18311" xr:uid="{80A6AE00-CF10-488A-AC7A-276E99BDF75B}"/>
    <cellStyle name="20% - Accent5 16 6 2 2 2" xfId="18312" xr:uid="{2D6C5A7D-C273-4942-9FE6-E3FBB530F5E5}"/>
    <cellStyle name="20% - Accent5 16 6 2 3" xfId="18313" xr:uid="{0DF7932D-71FD-4365-8044-14D0DDADB550}"/>
    <cellStyle name="20% - Accent5 16 6 3" xfId="18314" xr:uid="{4B5A90CD-EAFC-4CD8-A62F-505C52A978E8}"/>
    <cellStyle name="20% - Accent5 16 6 3 2" xfId="18315" xr:uid="{6253E90F-6B6D-4154-8463-0771C9460F68}"/>
    <cellStyle name="20% - Accent5 16 6 4" xfId="18316" xr:uid="{00CC8781-356C-4CFA-8242-3D7177F2ED36}"/>
    <cellStyle name="20% - Accent5 16 6 4 2" xfId="18317" xr:uid="{D45328ED-2484-42C5-8072-729A84B0C40D}"/>
    <cellStyle name="20% - Accent5 16 6 5" xfId="18318" xr:uid="{635655AA-6B5B-4F8B-9BD3-4F4ACF6D7F84}"/>
    <cellStyle name="20% - Accent5 16 7" xfId="18319" xr:uid="{FF3C1962-6DCF-45A7-93F0-8C726A3DE7DC}"/>
    <cellStyle name="20% - Accent5 16 7 2" xfId="18320" xr:uid="{731225E0-6408-497B-B4FF-91074FFD912F}"/>
    <cellStyle name="20% - Accent5 16 7 2 2" xfId="18321" xr:uid="{0D44ADFC-3850-4B1C-939C-9F4FE6676A91}"/>
    <cellStyle name="20% - Accent5 16 7 2 2 2" xfId="18322" xr:uid="{0B6ED547-5785-4F55-B5B3-6B9F9C73BCD8}"/>
    <cellStyle name="20% - Accent5 16 7 2 3" xfId="18323" xr:uid="{9D3EB77F-476B-4743-B405-D8DB6E0187BD}"/>
    <cellStyle name="20% - Accent5 16 7 3" xfId="18324" xr:uid="{89D5C176-CDC2-4211-B762-5043A866F3A5}"/>
    <cellStyle name="20% - Accent5 16 7 3 2" xfId="18325" xr:uid="{4551C394-50B2-484D-9C3F-A2CF305B1F69}"/>
    <cellStyle name="20% - Accent5 16 7 4" xfId="18326" xr:uid="{75C71C26-24B5-4328-A17C-552A2542759D}"/>
    <cellStyle name="20% - Accent5 16 7 4 2" xfId="18327" xr:uid="{332056BB-38BC-4789-829B-614BB6441F76}"/>
    <cellStyle name="20% - Accent5 16 7 5" xfId="18328" xr:uid="{20ECE5E8-7733-47C2-B935-FADF9D186769}"/>
    <cellStyle name="20% - Accent5 16 8" xfId="18329" xr:uid="{C9C449B4-B587-4842-B998-2F582FABAFD7}"/>
    <cellStyle name="20% - Accent5 16 8 2" xfId="18330" xr:uid="{B9826F8B-31B9-479E-9CE8-27914EEFD5C8}"/>
    <cellStyle name="20% - Accent5 16 8 2 2" xfId="18331" xr:uid="{BEA53235-16EB-4F7D-A054-B50007361445}"/>
    <cellStyle name="20% - Accent5 16 8 2 2 2" xfId="18332" xr:uid="{8EBF10D5-E059-4BF1-86C4-B56ECC87ECF1}"/>
    <cellStyle name="20% - Accent5 16 8 2 3" xfId="18333" xr:uid="{E0EE83FD-0069-4B45-88C3-F129D69A37F4}"/>
    <cellStyle name="20% - Accent5 16 8 3" xfId="18334" xr:uid="{11A9E223-1ED7-40F2-A474-3791725B5EDF}"/>
    <cellStyle name="20% - Accent5 16 8 3 2" xfId="18335" xr:uid="{F26C2EB4-CA59-46B1-9646-A9BCD4AB1A3E}"/>
    <cellStyle name="20% - Accent5 16 8 4" xfId="18336" xr:uid="{8C4B263B-02D7-48B7-A702-6F92D0948861}"/>
    <cellStyle name="20% - Accent5 16 8 4 2" xfId="18337" xr:uid="{FD371A59-1D2D-440A-B0B3-0A8FE52C7331}"/>
    <cellStyle name="20% - Accent5 16 8 5" xfId="18338" xr:uid="{2D0148B0-9115-4F61-80C1-7FB2FCD561D5}"/>
    <cellStyle name="20% - Accent5 16 9" xfId="18339" xr:uid="{E0F3EDC6-B902-4FC3-BA86-90B99A01A866}"/>
    <cellStyle name="20% - Accent5 16 9 2" xfId="18340" xr:uid="{108EF91F-D1C0-4197-8DDD-E80B25B5EC82}"/>
    <cellStyle name="20% - Accent5 16 9 2 2" xfId="18341" xr:uid="{03471AC0-970E-4157-9B68-B9BD0274FC6A}"/>
    <cellStyle name="20% - Accent5 16 9 2 2 2" xfId="18342" xr:uid="{9B62FD8F-D575-4A2C-8099-E0014CE12E97}"/>
    <cellStyle name="20% - Accent5 16 9 2 3" xfId="18343" xr:uid="{BC459265-29B7-4B6A-9A6F-0B3F813D2CCA}"/>
    <cellStyle name="20% - Accent5 16 9 3" xfId="18344" xr:uid="{2F14EC91-5482-446E-9136-62AF3BA55BF0}"/>
    <cellStyle name="20% - Accent5 16 9 3 2" xfId="18345" xr:uid="{DB89172C-3FEE-4C93-BF14-DE321FB92E48}"/>
    <cellStyle name="20% - Accent5 16 9 4" xfId="18346" xr:uid="{BAC79668-8274-4FC7-B7A7-F28F479C0CE9}"/>
    <cellStyle name="20% - Accent5 16 9 4 2" xfId="18347" xr:uid="{04B2C255-CEC7-4352-8E31-16D4277CC995}"/>
    <cellStyle name="20% - Accent5 16 9 5" xfId="18348" xr:uid="{E33E5FBD-1C82-425A-A015-3C970AAC1B37}"/>
    <cellStyle name="20% - Accent5 17" xfId="18349" xr:uid="{5E9D02A1-19E3-423E-8CD4-829D5E83FDA0}"/>
    <cellStyle name="20% - Accent5 17 10" xfId="18350" xr:uid="{86BB0DDF-ABD0-4F6A-8510-4BB9C2D8468E}"/>
    <cellStyle name="20% - Accent5 17 10 2" xfId="18351" xr:uid="{4AF5641F-F4A3-4533-AC77-3AAFFD20DD2A}"/>
    <cellStyle name="20% - Accent5 17 10 2 2" xfId="18352" xr:uid="{DF11D897-3343-44F5-97EC-5567ACF3604B}"/>
    <cellStyle name="20% - Accent5 17 10 2 2 2" xfId="18353" xr:uid="{1FFCB45F-B5A3-4ABB-AF30-741800C874DF}"/>
    <cellStyle name="20% - Accent5 17 10 2 3" xfId="18354" xr:uid="{B205E03D-CDC5-4472-BDC3-887F1AC7C1F1}"/>
    <cellStyle name="20% - Accent5 17 10 3" xfId="18355" xr:uid="{B25EFA56-7AF5-4CE6-86B5-9D2449FCFB9B}"/>
    <cellStyle name="20% - Accent5 17 10 3 2" xfId="18356" xr:uid="{4B3C904E-2EFE-44E4-86B0-0550762F869D}"/>
    <cellStyle name="20% - Accent5 17 10 4" xfId="18357" xr:uid="{B82A6C6F-2037-4045-9170-B1D4FD7B3F19}"/>
    <cellStyle name="20% - Accent5 17 10 4 2" xfId="18358" xr:uid="{D84DB78B-DAD3-4A3C-9D4E-B18A124B60E1}"/>
    <cellStyle name="20% - Accent5 17 10 5" xfId="18359" xr:uid="{F113B643-AB66-49E8-8557-3EEAB9F43716}"/>
    <cellStyle name="20% - Accent5 17 11" xfId="18360" xr:uid="{BCC1B913-DC68-4637-AA2A-66A3B7FB5BC6}"/>
    <cellStyle name="20% - Accent5 17 11 2" xfId="18361" xr:uid="{45AB888A-ACBA-4ADB-9406-F3FBFEC0FCBD}"/>
    <cellStyle name="20% - Accent5 17 11 2 2" xfId="18362" xr:uid="{2B461FDA-C98C-4AD8-A20F-3DB34FC53220}"/>
    <cellStyle name="20% - Accent5 17 11 2 2 2" xfId="18363" xr:uid="{F49F1627-9480-48D2-9CE7-05B8B39931B8}"/>
    <cellStyle name="20% - Accent5 17 11 2 3" xfId="18364" xr:uid="{A70900DA-3712-4D4D-AF4F-57AF641BB7EC}"/>
    <cellStyle name="20% - Accent5 17 11 3" xfId="18365" xr:uid="{2E3C8B41-1A1A-4A20-899F-E041E28E57F1}"/>
    <cellStyle name="20% - Accent5 17 11 3 2" xfId="18366" xr:uid="{44A70353-8824-4C13-A49F-0D8F0E32B43C}"/>
    <cellStyle name="20% - Accent5 17 11 4" xfId="18367" xr:uid="{D9DA4495-42F5-4B60-94C9-7004E3215DBF}"/>
    <cellStyle name="20% - Accent5 17 11 4 2" xfId="18368" xr:uid="{03A8B26F-BE7F-48AE-8B42-15C1DCACE201}"/>
    <cellStyle name="20% - Accent5 17 11 5" xfId="18369" xr:uid="{6BF96B3F-1A73-4A35-B6AE-404A733F16B7}"/>
    <cellStyle name="20% - Accent5 17 12" xfId="18370" xr:uid="{EB1F9975-2A67-4148-991D-CF0D4DCF2F14}"/>
    <cellStyle name="20% - Accent5 17 12 2" xfId="18371" xr:uid="{0426D30B-C299-42A1-908E-99354AD6C08C}"/>
    <cellStyle name="20% - Accent5 17 12 2 2" xfId="18372" xr:uid="{134DF2B5-34CE-4B0A-B3C1-08864CD2AEFE}"/>
    <cellStyle name="20% - Accent5 17 12 2 2 2" xfId="18373" xr:uid="{7D23119F-4B07-48A5-98F2-89484BABE79D}"/>
    <cellStyle name="20% - Accent5 17 12 2 3" xfId="18374" xr:uid="{474B5BD4-90DD-41A1-A037-22F4E8C29B12}"/>
    <cellStyle name="20% - Accent5 17 12 3" xfId="18375" xr:uid="{21D3BEDB-BF5E-4604-BF70-A269CFFC7A1F}"/>
    <cellStyle name="20% - Accent5 17 12 3 2" xfId="18376" xr:uid="{2B27F8AC-2D00-4397-AC36-A4A266D729DD}"/>
    <cellStyle name="20% - Accent5 17 12 4" xfId="18377" xr:uid="{13C3FEA6-CA65-45E2-9340-E8C1534A1B3D}"/>
    <cellStyle name="20% - Accent5 17 12 4 2" xfId="18378" xr:uid="{44EC5FAB-8D5C-4603-A880-7AD2D608CFF8}"/>
    <cellStyle name="20% - Accent5 17 12 5" xfId="18379" xr:uid="{2F2B7D2C-35A0-4A45-A186-85F3FCD4D34E}"/>
    <cellStyle name="20% - Accent5 17 13" xfId="18380" xr:uid="{DC8C7A9F-9FFA-4799-ADBC-3F8BF5EF55FF}"/>
    <cellStyle name="20% - Accent5 17 13 2" xfId="18381" xr:uid="{11F9D3FA-F5EF-421B-A43C-688B3818A282}"/>
    <cellStyle name="20% - Accent5 17 13 2 2" xfId="18382" xr:uid="{9DEA7C16-6DA4-498C-8185-374B7D19AD81}"/>
    <cellStyle name="20% - Accent5 17 13 2 2 2" xfId="18383" xr:uid="{32456274-1D30-4D0C-B145-3D9936287090}"/>
    <cellStyle name="20% - Accent5 17 13 2 3" xfId="18384" xr:uid="{442590E4-51C7-42B8-B361-3D58C22FE5CB}"/>
    <cellStyle name="20% - Accent5 17 13 3" xfId="18385" xr:uid="{7AF0D092-BC71-42E9-959B-240FF2AE0985}"/>
    <cellStyle name="20% - Accent5 17 13 3 2" xfId="18386" xr:uid="{66325D41-FB68-4BFA-960F-21336E414911}"/>
    <cellStyle name="20% - Accent5 17 13 4" xfId="18387" xr:uid="{92865F65-F793-416B-8E8A-68E996119E8C}"/>
    <cellStyle name="20% - Accent5 17 13 4 2" xfId="18388" xr:uid="{91DE8A2A-03E0-427F-A288-90C2C345E391}"/>
    <cellStyle name="20% - Accent5 17 13 5" xfId="18389" xr:uid="{B03AFB83-B84C-471E-A11C-2D739C433607}"/>
    <cellStyle name="20% - Accent5 17 14" xfId="18390" xr:uid="{885AD215-855A-4BE0-8AD7-4CBCDB7E90A3}"/>
    <cellStyle name="20% - Accent5 17 14 2" xfId="18391" xr:uid="{A4E87D39-CFED-42DA-94EC-CEC945C6BAF3}"/>
    <cellStyle name="20% - Accent5 17 14 2 2" xfId="18392" xr:uid="{98284073-A780-4925-809F-C6993D47A172}"/>
    <cellStyle name="20% - Accent5 17 14 2 2 2" xfId="18393" xr:uid="{AD46C81E-994A-4D8E-86EB-AE075C7AB6C7}"/>
    <cellStyle name="20% - Accent5 17 14 2 3" xfId="18394" xr:uid="{7E7347FF-D74A-4E3C-8683-F6351E924519}"/>
    <cellStyle name="20% - Accent5 17 14 3" xfId="18395" xr:uid="{058DE398-F471-440A-91F6-DCD10426D36C}"/>
    <cellStyle name="20% - Accent5 17 14 3 2" xfId="18396" xr:uid="{C0B1F84A-1BA5-40C4-AFB8-A9A6C9112F66}"/>
    <cellStyle name="20% - Accent5 17 14 4" xfId="18397" xr:uid="{F32C4218-A9A8-49F2-B423-2E79EFF65D33}"/>
    <cellStyle name="20% - Accent5 17 14 4 2" xfId="18398" xr:uid="{B9311B1B-73FB-485D-ACAB-202276E757FF}"/>
    <cellStyle name="20% - Accent5 17 14 5" xfId="18399" xr:uid="{62549AE8-9982-4CBC-A6AF-FD2BC1957334}"/>
    <cellStyle name="20% - Accent5 17 15" xfId="18400" xr:uid="{84AC56AC-9D8F-4F9A-85C6-A67E87B36929}"/>
    <cellStyle name="20% - Accent5 17 15 2" xfId="18401" xr:uid="{B6DFF94B-95FB-4202-A3DD-E642EF23EE52}"/>
    <cellStyle name="20% - Accent5 17 15 2 2" xfId="18402" xr:uid="{A5716E9D-F2AC-4D73-8154-184B2AB2453D}"/>
    <cellStyle name="20% - Accent5 17 15 2 2 2" xfId="18403" xr:uid="{8AA0C8DD-FE23-4E57-B37F-FAB5BDE2729D}"/>
    <cellStyle name="20% - Accent5 17 15 2 3" xfId="18404" xr:uid="{C52AF0AC-B566-4083-842A-B654CE0024C5}"/>
    <cellStyle name="20% - Accent5 17 15 3" xfId="18405" xr:uid="{4A69A5FB-CC7A-40E2-B918-1DD87EBC9B16}"/>
    <cellStyle name="20% - Accent5 17 15 3 2" xfId="18406" xr:uid="{91160635-805B-4D1E-83F5-26A2312ED775}"/>
    <cellStyle name="20% - Accent5 17 15 4" xfId="18407" xr:uid="{F6CB84BB-9CB8-4181-A685-4ECE267A814A}"/>
    <cellStyle name="20% - Accent5 17 15 4 2" xfId="18408" xr:uid="{FB292FBB-92E6-4762-9B46-E400A459A05F}"/>
    <cellStyle name="20% - Accent5 17 15 5" xfId="18409" xr:uid="{BF3D470C-4E67-419E-BB72-F4B97D88B29F}"/>
    <cellStyle name="20% - Accent5 17 16" xfId="18410" xr:uid="{EB8A9F6D-8A0B-4197-A658-0F7556D411B8}"/>
    <cellStyle name="20% - Accent5 17 16 2" xfId="18411" xr:uid="{413DEC7F-0219-49B1-88FA-FF6E00A0230E}"/>
    <cellStyle name="20% - Accent5 17 16 2 2" xfId="18412" xr:uid="{E2AB472A-5786-4C49-9BFD-E092489F739F}"/>
    <cellStyle name="20% - Accent5 17 16 3" xfId="18413" xr:uid="{564AF6C5-A444-4FAA-9602-A8FA6AF2837D}"/>
    <cellStyle name="20% - Accent5 17 17" xfId="18414" xr:uid="{B4892A3E-FC79-43CD-904F-9F3D5B2AE86F}"/>
    <cellStyle name="20% - Accent5 17 17 2" xfId="18415" xr:uid="{3F2F1A72-2E68-4C96-9539-9247E818BD6E}"/>
    <cellStyle name="20% - Accent5 17 18" xfId="18416" xr:uid="{E29FD2D7-0D66-4CE9-8005-E89943793524}"/>
    <cellStyle name="20% - Accent5 17 18 2" xfId="18417" xr:uid="{AE3F1CC7-6B69-4862-B974-CF3A57A2D6C4}"/>
    <cellStyle name="20% - Accent5 17 19" xfId="18418" xr:uid="{293042B1-E6EF-4916-B6EF-41FD6D61FDA4}"/>
    <cellStyle name="20% - Accent5 17 2" xfId="18419" xr:uid="{66DBE746-A269-41D9-9DAF-37313706F441}"/>
    <cellStyle name="20% - Accent5 17 2 2" xfId="18420" xr:uid="{F63C69B6-8C54-4380-A79B-72F04E7B3850}"/>
    <cellStyle name="20% - Accent5 17 2 2 2" xfId="18421" xr:uid="{5FE71F69-1298-47F4-89FC-58CD8A7DFFDA}"/>
    <cellStyle name="20% - Accent5 17 2 2 2 2" xfId="18422" xr:uid="{DA06AE8B-DBDC-42E9-9E77-6ADB4348A8A6}"/>
    <cellStyle name="20% - Accent5 17 2 2 3" xfId="18423" xr:uid="{B427B54E-F5FB-413B-9EB8-785368E20A7E}"/>
    <cellStyle name="20% - Accent5 17 2 3" xfId="18424" xr:uid="{0D592304-F554-4B4A-871D-25487BCFDB32}"/>
    <cellStyle name="20% - Accent5 17 2 3 2" xfId="18425" xr:uid="{F64501CB-5880-4F35-AA5D-F85F0B3E0555}"/>
    <cellStyle name="20% - Accent5 17 2 4" xfId="18426" xr:uid="{3BA5E3A4-A5FB-4C50-A89C-1DDF1EE34CB7}"/>
    <cellStyle name="20% - Accent5 17 2 4 2" xfId="18427" xr:uid="{0D64575D-8A68-48F9-9F4D-BA78E4EEC578}"/>
    <cellStyle name="20% - Accent5 17 2 5" xfId="18428" xr:uid="{DBE7F09D-9EEE-4DA3-A335-ECE73F095209}"/>
    <cellStyle name="20% - Accent5 17 20" xfId="18429" xr:uid="{45843C98-1371-46C4-BB25-0DD0AC60273F}"/>
    <cellStyle name="20% - Accent5 17 21" xfId="18430" xr:uid="{2DE560FA-3C94-4C5B-9E70-0B0C9CC8159C}"/>
    <cellStyle name="20% - Accent5 17 22" xfId="18431" xr:uid="{9F5A0C21-ED6F-4B07-82E8-15FC14895C70}"/>
    <cellStyle name="20% - Accent5 17 23" xfId="18432" xr:uid="{84200CF3-C98A-460F-A8DE-7E02101E56FA}"/>
    <cellStyle name="20% - Accent5 17 24" xfId="18433" xr:uid="{3A8AFDB8-7DCE-41E1-BADC-3D38ABFD3DB2}"/>
    <cellStyle name="20% - Accent5 17 25" xfId="18434" xr:uid="{3235132C-198D-4AF6-85D4-103527D0DFB1}"/>
    <cellStyle name="20% - Accent5 17 26" xfId="18435" xr:uid="{6F3AA59D-89AB-4D34-8D0F-BAE4B478CCB9}"/>
    <cellStyle name="20% - Accent5 17 27" xfId="18436" xr:uid="{D88C3B11-F4B7-47D2-A7F3-E1CA8493EFE8}"/>
    <cellStyle name="20% - Accent5 17 28" xfId="18437" xr:uid="{18AD4F8C-EBAF-4210-98A0-023DEB4686D6}"/>
    <cellStyle name="20% - Accent5 17 29" xfId="18438" xr:uid="{133B6A03-0A6C-45A9-B14C-B495B5881179}"/>
    <cellStyle name="20% - Accent5 17 3" xfId="18439" xr:uid="{FCCC9AF6-5077-4D53-A34E-F7455F14AC62}"/>
    <cellStyle name="20% - Accent5 17 3 2" xfId="18440" xr:uid="{4D40A93C-F4E8-4567-8D49-D4EB2D668518}"/>
    <cellStyle name="20% - Accent5 17 3 2 2" xfId="18441" xr:uid="{74F7A3CD-BA4F-4244-9391-9B4C36780BF2}"/>
    <cellStyle name="20% - Accent5 17 3 2 2 2" xfId="18442" xr:uid="{FF60601B-7904-42C6-9645-1298E846FABC}"/>
    <cellStyle name="20% - Accent5 17 3 2 3" xfId="18443" xr:uid="{819046EF-CD58-4C35-8B29-DA7E6F117FA9}"/>
    <cellStyle name="20% - Accent5 17 3 3" xfId="18444" xr:uid="{A2CA940F-6025-42BF-A2A7-AEDB81C3EAA5}"/>
    <cellStyle name="20% - Accent5 17 3 3 2" xfId="18445" xr:uid="{25A71EAE-31E9-45FA-A336-CF6C089B0654}"/>
    <cellStyle name="20% - Accent5 17 3 4" xfId="18446" xr:uid="{DA1FA65D-7078-42CE-AFC2-513E0813AD37}"/>
    <cellStyle name="20% - Accent5 17 3 4 2" xfId="18447" xr:uid="{34844773-4319-46EA-A644-EEB908265615}"/>
    <cellStyle name="20% - Accent5 17 3 5" xfId="18448" xr:uid="{7B00E224-2B59-4E6D-9EB8-BDFFCF48406C}"/>
    <cellStyle name="20% - Accent5 17 4" xfId="18449" xr:uid="{A5D668E4-E7BD-4A8E-9C10-81C8FF3BD963}"/>
    <cellStyle name="20% - Accent5 17 4 2" xfId="18450" xr:uid="{D64933AF-4313-4073-BB21-4FF417E1E369}"/>
    <cellStyle name="20% - Accent5 17 4 2 2" xfId="18451" xr:uid="{6D443AD5-91E5-4392-8A8B-E6F7DEC1CE87}"/>
    <cellStyle name="20% - Accent5 17 4 2 2 2" xfId="18452" xr:uid="{105177F6-FA5A-47A5-9BB6-5728A2B21579}"/>
    <cellStyle name="20% - Accent5 17 4 2 3" xfId="18453" xr:uid="{EA626BED-C86C-41DF-BB4E-79E639AF3321}"/>
    <cellStyle name="20% - Accent5 17 4 3" xfId="18454" xr:uid="{F70B0F94-068F-40BC-9468-B96395089470}"/>
    <cellStyle name="20% - Accent5 17 4 3 2" xfId="18455" xr:uid="{AB8A3ED9-E8E0-44DE-AEDF-747397290008}"/>
    <cellStyle name="20% - Accent5 17 4 4" xfId="18456" xr:uid="{FCEE3590-A77F-4C42-BA36-21CB2DC88C93}"/>
    <cellStyle name="20% - Accent5 17 4 4 2" xfId="18457" xr:uid="{28F19401-1AB3-4E16-B01F-817A50D468F6}"/>
    <cellStyle name="20% - Accent5 17 4 5" xfId="18458" xr:uid="{3CD5EBC5-0234-4B94-9A54-345898C6B64B}"/>
    <cellStyle name="20% - Accent5 17 5" xfId="18459" xr:uid="{BC71BDFE-FA86-4AD4-ACE5-81822719CEC9}"/>
    <cellStyle name="20% - Accent5 17 5 2" xfId="18460" xr:uid="{3496D447-35E2-4A2C-91FF-00B3E189B1EA}"/>
    <cellStyle name="20% - Accent5 17 5 2 2" xfId="18461" xr:uid="{05A47A6B-A15F-477D-AA50-977F60F1DEF9}"/>
    <cellStyle name="20% - Accent5 17 5 2 2 2" xfId="18462" xr:uid="{FC668C93-F792-44DF-9B17-52F0A255C761}"/>
    <cellStyle name="20% - Accent5 17 5 2 3" xfId="18463" xr:uid="{FF6F73AC-53C7-47B6-86C4-39BC8F58B91F}"/>
    <cellStyle name="20% - Accent5 17 5 3" xfId="18464" xr:uid="{4B7F3EF5-E5A3-4A51-8E00-D5132A028184}"/>
    <cellStyle name="20% - Accent5 17 5 3 2" xfId="18465" xr:uid="{36C04CA1-B31E-45DB-83DC-4F24071F50E0}"/>
    <cellStyle name="20% - Accent5 17 5 4" xfId="18466" xr:uid="{CFC60D35-1D36-4C51-AFB2-2B15204E7B94}"/>
    <cellStyle name="20% - Accent5 17 5 4 2" xfId="18467" xr:uid="{7DC74414-CABE-4479-8338-A228B350CB0E}"/>
    <cellStyle name="20% - Accent5 17 5 5" xfId="18468" xr:uid="{8B27603C-DD24-45A3-9919-B1CAD8A32B65}"/>
    <cellStyle name="20% - Accent5 17 6" xfId="18469" xr:uid="{0E2DBCF9-4FC6-4220-B6AD-23D91B8E26EA}"/>
    <cellStyle name="20% - Accent5 17 6 2" xfId="18470" xr:uid="{C8D6C2AC-9FF7-4ED0-A72E-8AF763758A45}"/>
    <cellStyle name="20% - Accent5 17 6 2 2" xfId="18471" xr:uid="{16A90802-18A8-4A0B-A772-404D384EC16B}"/>
    <cellStyle name="20% - Accent5 17 6 2 2 2" xfId="18472" xr:uid="{2CCFC933-9C9F-4AAD-9A43-9B46A6605DE8}"/>
    <cellStyle name="20% - Accent5 17 6 2 3" xfId="18473" xr:uid="{01497572-77A2-40BC-8FC3-260EDB89CEF2}"/>
    <cellStyle name="20% - Accent5 17 6 3" xfId="18474" xr:uid="{7AA96891-C609-4FBC-8830-06FED78CED52}"/>
    <cellStyle name="20% - Accent5 17 6 3 2" xfId="18475" xr:uid="{86EB8036-F7DE-4253-8BED-18CE411A2485}"/>
    <cellStyle name="20% - Accent5 17 6 4" xfId="18476" xr:uid="{0940AC9A-7B1A-4A07-87F5-4E9F6FC9B5AA}"/>
    <cellStyle name="20% - Accent5 17 6 4 2" xfId="18477" xr:uid="{41CF40F1-7F3E-4CAB-9A91-BE5670D51C1E}"/>
    <cellStyle name="20% - Accent5 17 6 5" xfId="18478" xr:uid="{587E7FFF-12F2-4458-9B7E-F925492367EE}"/>
    <cellStyle name="20% - Accent5 17 7" xfId="18479" xr:uid="{3808CB2F-A8BB-4CF4-A3B5-BEA03F403429}"/>
    <cellStyle name="20% - Accent5 17 7 2" xfId="18480" xr:uid="{423FA10E-6885-4CFC-9ADE-EACBFB5F2825}"/>
    <cellStyle name="20% - Accent5 17 7 2 2" xfId="18481" xr:uid="{BB30D35C-5606-4735-A993-E506569576B4}"/>
    <cellStyle name="20% - Accent5 17 7 2 2 2" xfId="18482" xr:uid="{BD2ED6E5-79C7-48BC-BE5E-95465354E937}"/>
    <cellStyle name="20% - Accent5 17 7 2 3" xfId="18483" xr:uid="{A47328E6-B986-4785-8B1B-146F3D3A79AA}"/>
    <cellStyle name="20% - Accent5 17 7 3" xfId="18484" xr:uid="{471A7859-7C10-4F6D-BB91-C6D5CECC16EC}"/>
    <cellStyle name="20% - Accent5 17 7 3 2" xfId="18485" xr:uid="{64681E91-640F-4778-B4B1-C8C2D0082CBD}"/>
    <cellStyle name="20% - Accent5 17 7 4" xfId="18486" xr:uid="{CE61753D-CA43-4D43-9B89-988C9048F8B9}"/>
    <cellStyle name="20% - Accent5 17 7 4 2" xfId="18487" xr:uid="{ACC7C63B-04D6-4426-9782-5B081327E4BE}"/>
    <cellStyle name="20% - Accent5 17 7 5" xfId="18488" xr:uid="{CD470FA7-827E-44A0-A6F9-F3B3B66CE95D}"/>
    <cellStyle name="20% - Accent5 17 8" xfId="18489" xr:uid="{D2F1679D-227D-4DE8-84FE-19301F510384}"/>
    <cellStyle name="20% - Accent5 17 8 2" xfId="18490" xr:uid="{F12A7B2A-9986-4019-B317-1464D5B2A31B}"/>
    <cellStyle name="20% - Accent5 17 8 2 2" xfId="18491" xr:uid="{12D8D3BB-3504-4E56-8D7B-DC393795CA6A}"/>
    <cellStyle name="20% - Accent5 17 8 2 2 2" xfId="18492" xr:uid="{E2AE1407-4384-4993-AF73-6E56D42BABD4}"/>
    <cellStyle name="20% - Accent5 17 8 2 3" xfId="18493" xr:uid="{44C70727-6AF7-4A80-BB6F-91B7788E41F9}"/>
    <cellStyle name="20% - Accent5 17 8 3" xfId="18494" xr:uid="{0EEE4AC3-1A57-4C5F-9BF5-FCB5C24A6514}"/>
    <cellStyle name="20% - Accent5 17 8 3 2" xfId="18495" xr:uid="{74D80647-7E13-4425-8397-70327B84A34B}"/>
    <cellStyle name="20% - Accent5 17 8 4" xfId="18496" xr:uid="{F8FD7842-E8A1-4081-90ED-B7684A1DB36A}"/>
    <cellStyle name="20% - Accent5 17 8 4 2" xfId="18497" xr:uid="{9A7CE000-4798-4DE6-842D-2704A214BFC7}"/>
    <cellStyle name="20% - Accent5 17 8 5" xfId="18498" xr:uid="{535DBAAA-AE7E-42DA-88A5-52B11B6F3851}"/>
    <cellStyle name="20% - Accent5 17 9" xfId="18499" xr:uid="{D98EF924-496A-4420-AB69-15F8A5F9CC93}"/>
    <cellStyle name="20% - Accent5 17 9 2" xfId="18500" xr:uid="{44D1F6B1-B75C-4253-9658-F76D603EF681}"/>
    <cellStyle name="20% - Accent5 17 9 2 2" xfId="18501" xr:uid="{0558B6A1-8CE8-4DB0-8273-2BEBF6B06126}"/>
    <cellStyle name="20% - Accent5 17 9 2 2 2" xfId="18502" xr:uid="{9F306244-1FDB-4E16-B20A-60CCE39F3BAC}"/>
    <cellStyle name="20% - Accent5 17 9 2 3" xfId="18503" xr:uid="{24093CB2-F7CC-474B-9690-0F73BB0B45F6}"/>
    <cellStyle name="20% - Accent5 17 9 3" xfId="18504" xr:uid="{3470D694-2DA1-48C5-B5CF-854A8F7D02A0}"/>
    <cellStyle name="20% - Accent5 17 9 3 2" xfId="18505" xr:uid="{172DFF22-A7C2-47BC-B697-82D4B7A59182}"/>
    <cellStyle name="20% - Accent5 17 9 4" xfId="18506" xr:uid="{0A139F79-AC04-4B46-804F-C2CA423CD3BB}"/>
    <cellStyle name="20% - Accent5 17 9 4 2" xfId="18507" xr:uid="{55CD3823-D2A5-4050-B7ED-E425245BF8E7}"/>
    <cellStyle name="20% - Accent5 17 9 5" xfId="18508" xr:uid="{701FF0BD-4ADF-4A1F-ACA6-ED5D8A659152}"/>
    <cellStyle name="20% - Accent5 18" xfId="18509" xr:uid="{F3160926-B2AF-4279-9E15-3B24BA158330}"/>
    <cellStyle name="20% - Accent5 18 10" xfId="18510" xr:uid="{C45318D6-994A-401B-ADB8-3742275E4CBF}"/>
    <cellStyle name="20% - Accent5 18 10 2" xfId="18511" xr:uid="{69AF96A3-2103-460F-8868-8E03DF1C9F83}"/>
    <cellStyle name="20% - Accent5 18 10 2 2" xfId="18512" xr:uid="{B93A0BA4-B639-4B7F-B393-9D8BE1B1F711}"/>
    <cellStyle name="20% - Accent5 18 10 2 2 2" xfId="18513" xr:uid="{88D4CEC2-8448-4D88-92D0-F650A0406DB3}"/>
    <cellStyle name="20% - Accent5 18 10 2 3" xfId="18514" xr:uid="{405B1728-0FAE-48E7-BCE4-65E7C8558BC2}"/>
    <cellStyle name="20% - Accent5 18 10 3" xfId="18515" xr:uid="{71715A41-2C1D-49CB-9E1B-DED14FE874EC}"/>
    <cellStyle name="20% - Accent5 18 10 3 2" xfId="18516" xr:uid="{2C06DED1-596B-409A-873A-340C36473EB3}"/>
    <cellStyle name="20% - Accent5 18 10 4" xfId="18517" xr:uid="{8583477E-E85B-4979-A322-2FB4E03D6316}"/>
    <cellStyle name="20% - Accent5 18 10 4 2" xfId="18518" xr:uid="{53F171FA-F54A-484A-897A-12200502949F}"/>
    <cellStyle name="20% - Accent5 18 10 5" xfId="18519" xr:uid="{A06B3035-DF48-4128-9D4A-B0C200D5988B}"/>
    <cellStyle name="20% - Accent5 18 11" xfId="18520" xr:uid="{39FCCE40-0BF1-4F03-A132-7AD83F3E6D6C}"/>
    <cellStyle name="20% - Accent5 18 11 2" xfId="18521" xr:uid="{A1F2D61F-7D61-410A-A068-64B4D764FBEA}"/>
    <cellStyle name="20% - Accent5 18 11 2 2" xfId="18522" xr:uid="{A6B43938-0530-4062-9FDD-999E22815AAF}"/>
    <cellStyle name="20% - Accent5 18 11 2 2 2" xfId="18523" xr:uid="{E939AB3D-B56A-4FAF-8928-D27AC218BB83}"/>
    <cellStyle name="20% - Accent5 18 11 2 3" xfId="18524" xr:uid="{85E0A393-8DC6-4FF3-998C-92FA1739954B}"/>
    <cellStyle name="20% - Accent5 18 11 3" xfId="18525" xr:uid="{D8040F1A-2D58-43C3-958D-DEDBAEB82A98}"/>
    <cellStyle name="20% - Accent5 18 11 3 2" xfId="18526" xr:uid="{658AEEFE-D857-4881-8843-6656874F236F}"/>
    <cellStyle name="20% - Accent5 18 11 4" xfId="18527" xr:uid="{5B9E2F0D-D97C-4345-BC37-9F9E98D4AE11}"/>
    <cellStyle name="20% - Accent5 18 11 4 2" xfId="18528" xr:uid="{6DDAEB4B-0679-4143-96F4-D22D3DD00D8E}"/>
    <cellStyle name="20% - Accent5 18 11 5" xfId="18529" xr:uid="{993FD091-B50C-4D3A-B767-D3BE5BD6EE13}"/>
    <cellStyle name="20% - Accent5 18 12" xfId="18530" xr:uid="{BAF3E23C-526B-4E5D-B06D-E609750D4145}"/>
    <cellStyle name="20% - Accent5 18 12 2" xfId="18531" xr:uid="{E45C9801-8716-4431-8FDB-B183112AB728}"/>
    <cellStyle name="20% - Accent5 18 12 2 2" xfId="18532" xr:uid="{36620B70-06F7-4C1D-87FA-5ED0E50CE98F}"/>
    <cellStyle name="20% - Accent5 18 12 2 2 2" xfId="18533" xr:uid="{E0362EEB-1DFC-4D10-B5F5-5112B2459B0E}"/>
    <cellStyle name="20% - Accent5 18 12 2 3" xfId="18534" xr:uid="{B65ACE47-1C29-4590-99B4-E6B065D76430}"/>
    <cellStyle name="20% - Accent5 18 12 3" xfId="18535" xr:uid="{8E023863-2501-45CD-AECD-4265655E28EC}"/>
    <cellStyle name="20% - Accent5 18 12 3 2" xfId="18536" xr:uid="{8578AA25-DF37-4D3A-A5FD-3D4B1EAC9740}"/>
    <cellStyle name="20% - Accent5 18 12 4" xfId="18537" xr:uid="{F7B0264A-DCEE-496A-8FBB-A8644E908E39}"/>
    <cellStyle name="20% - Accent5 18 12 4 2" xfId="18538" xr:uid="{34505E51-4751-41B7-8F2C-A4409F416A29}"/>
    <cellStyle name="20% - Accent5 18 12 5" xfId="18539" xr:uid="{7A368ACF-AD41-4A92-878C-4AA230D57D22}"/>
    <cellStyle name="20% - Accent5 18 13" xfId="18540" xr:uid="{A481E17E-3506-4B95-9500-966BE820BB1F}"/>
    <cellStyle name="20% - Accent5 18 13 2" xfId="18541" xr:uid="{AD52AFDC-BE76-4604-B791-E8915A6D93F3}"/>
    <cellStyle name="20% - Accent5 18 13 2 2" xfId="18542" xr:uid="{706A93AE-1A0A-4D11-8798-C48FC4FC3C9A}"/>
    <cellStyle name="20% - Accent5 18 13 2 2 2" xfId="18543" xr:uid="{D1C2F271-2F0A-4DC8-B69F-2B51F7EC277B}"/>
    <cellStyle name="20% - Accent5 18 13 2 3" xfId="18544" xr:uid="{5E927CC0-6364-40A3-A8B4-B60998C42696}"/>
    <cellStyle name="20% - Accent5 18 13 3" xfId="18545" xr:uid="{E1F1D332-D26F-480D-9B80-F3293C99DE95}"/>
    <cellStyle name="20% - Accent5 18 13 3 2" xfId="18546" xr:uid="{70CAF6B0-5932-4BEB-BEC2-BAEBE82C7117}"/>
    <cellStyle name="20% - Accent5 18 13 4" xfId="18547" xr:uid="{C62FEFDA-7B51-442F-B5D3-5C88385FE831}"/>
    <cellStyle name="20% - Accent5 18 13 4 2" xfId="18548" xr:uid="{A1F88F0A-B805-4BF6-8594-81D6D6B7DF5F}"/>
    <cellStyle name="20% - Accent5 18 13 5" xfId="18549" xr:uid="{B6046968-06BC-4B98-BC4B-E5F00B05BB6B}"/>
    <cellStyle name="20% - Accent5 18 14" xfId="18550" xr:uid="{E8759A7C-D331-460D-BC48-AFC907DB162C}"/>
    <cellStyle name="20% - Accent5 18 14 2" xfId="18551" xr:uid="{04D3AEC0-673C-491E-8471-AC4F65E9A4DD}"/>
    <cellStyle name="20% - Accent5 18 14 2 2" xfId="18552" xr:uid="{154B46EA-38BC-476D-9CDD-88BC0EF291E8}"/>
    <cellStyle name="20% - Accent5 18 14 2 2 2" xfId="18553" xr:uid="{4EE9F438-A6D4-4975-BC95-F15B76CB25F7}"/>
    <cellStyle name="20% - Accent5 18 14 2 3" xfId="18554" xr:uid="{CE926BD2-005C-4198-9676-058F691744EA}"/>
    <cellStyle name="20% - Accent5 18 14 3" xfId="18555" xr:uid="{8889033F-39A8-469F-A82F-F31D3F0661C6}"/>
    <cellStyle name="20% - Accent5 18 14 3 2" xfId="18556" xr:uid="{1022C982-0059-407F-8BD1-491A9CF19BB8}"/>
    <cellStyle name="20% - Accent5 18 14 4" xfId="18557" xr:uid="{55A4D9E3-3B0A-4A20-BB8A-08030614350F}"/>
    <cellStyle name="20% - Accent5 18 14 4 2" xfId="18558" xr:uid="{066222DA-651C-4D32-803E-6A021F639C19}"/>
    <cellStyle name="20% - Accent5 18 14 5" xfId="18559" xr:uid="{B9CE2F19-E144-4FAF-9FB4-4DBCAE131827}"/>
    <cellStyle name="20% - Accent5 18 15" xfId="18560" xr:uid="{58332B17-CFAD-40D5-9CA2-86975A518078}"/>
    <cellStyle name="20% - Accent5 18 15 2" xfId="18561" xr:uid="{0C506387-3BC9-4784-B165-4816543F60DC}"/>
    <cellStyle name="20% - Accent5 18 15 2 2" xfId="18562" xr:uid="{8AD5718C-BAB6-4B21-8342-DC4B573EDFC5}"/>
    <cellStyle name="20% - Accent5 18 15 2 2 2" xfId="18563" xr:uid="{EDA48B0E-63C8-474D-A833-89E747858149}"/>
    <cellStyle name="20% - Accent5 18 15 2 3" xfId="18564" xr:uid="{373AD692-DFB3-418A-BE7B-C88DEBF4BBFE}"/>
    <cellStyle name="20% - Accent5 18 15 3" xfId="18565" xr:uid="{53C32CB8-CFE3-4661-9C67-4D682381A2AB}"/>
    <cellStyle name="20% - Accent5 18 15 3 2" xfId="18566" xr:uid="{A38813A6-9EF9-455B-8821-786141EEB166}"/>
    <cellStyle name="20% - Accent5 18 15 4" xfId="18567" xr:uid="{EDC80B91-3B24-4CA1-AA86-15F999B43C4D}"/>
    <cellStyle name="20% - Accent5 18 15 4 2" xfId="18568" xr:uid="{A91349F8-19B9-4751-94FD-AB24265DEF66}"/>
    <cellStyle name="20% - Accent5 18 15 5" xfId="18569" xr:uid="{2201DB36-C2D2-49E4-AD79-5577309EEA0D}"/>
    <cellStyle name="20% - Accent5 18 16" xfId="18570" xr:uid="{209B5161-D281-433F-9484-DC852B103BC5}"/>
    <cellStyle name="20% - Accent5 18 16 2" xfId="18571" xr:uid="{5AD3C21D-5E25-43EA-A5BD-474933EC88DD}"/>
    <cellStyle name="20% - Accent5 18 16 2 2" xfId="18572" xr:uid="{AD6E1B39-02A8-412C-975D-565F962F3923}"/>
    <cellStyle name="20% - Accent5 18 16 3" xfId="18573" xr:uid="{B6673ECE-58C0-4CAC-A70F-20BE81A4E533}"/>
    <cellStyle name="20% - Accent5 18 17" xfId="18574" xr:uid="{B3780684-DE7E-4CB4-AABA-734A32D48476}"/>
    <cellStyle name="20% - Accent5 18 17 2" xfId="18575" xr:uid="{5A9569C0-3026-4035-B0D7-737ED056E10B}"/>
    <cellStyle name="20% - Accent5 18 18" xfId="18576" xr:uid="{68039326-F8A5-445A-A686-43AEFE87B1BD}"/>
    <cellStyle name="20% - Accent5 18 18 2" xfId="18577" xr:uid="{32894463-2AF4-426F-AFBC-996E23B79FAE}"/>
    <cellStyle name="20% - Accent5 18 19" xfId="18578" xr:uid="{FF33A81B-9E68-4651-9F03-30065871DFB9}"/>
    <cellStyle name="20% - Accent5 18 2" xfId="18579" xr:uid="{70A5A85D-5B8E-48DD-9CE8-4F7DBF9423E4}"/>
    <cellStyle name="20% - Accent5 18 2 2" xfId="18580" xr:uid="{F8FEE9E1-1C57-4C4F-8026-34DCCC9ACBAD}"/>
    <cellStyle name="20% - Accent5 18 2 2 2" xfId="18581" xr:uid="{C1549FB9-8AE5-4683-9FEF-3B31FB341D18}"/>
    <cellStyle name="20% - Accent5 18 2 2 2 2" xfId="18582" xr:uid="{E7864083-B674-40B5-AF4E-5C92A36725C1}"/>
    <cellStyle name="20% - Accent5 18 2 2 3" xfId="18583" xr:uid="{58732224-0A78-4475-9E31-7630B07834BF}"/>
    <cellStyle name="20% - Accent5 18 2 3" xfId="18584" xr:uid="{C9AAF452-4FA3-4F7B-B0F3-6144603F27F9}"/>
    <cellStyle name="20% - Accent5 18 2 3 2" xfId="18585" xr:uid="{73FE0B9F-7285-416E-BFDC-907909126DAD}"/>
    <cellStyle name="20% - Accent5 18 2 4" xfId="18586" xr:uid="{CAB0D60B-4EB5-4477-ACEE-07B8C6979CA9}"/>
    <cellStyle name="20% - Accent5 18 2 4 2" xfId="18587" xr:uid="{483B8272-48D8-4D0F-BC40-905AD3CBA929}"/>
    <cellStyle name="20% - Accent5 18 2 5" xfId="18588" xr:uid="{E4951AEF-4386-46E0-B411-63209570FF6F}"/>
    <cellStyle name="20% - Accent5 18 20" xfId="18589" xr:uid="{7285E503-39EC-4C56-BC8D-C9474D244662}"/>
    <cellStyle name="20% - Accent5 18 21" xfId="18590" xr:uid="{25778D13-5BFA-4D45-A68B-2C5F7E5B837F}"/>
    <cellStyle name="20% - Accent5 18 22" xfId="18591" xr:uid="{E1F2AB9E-515D-4AD7-B4FD-17F4EEC9F630}"/>
    <cellStyle name="20% - Accent5 18 23" xfId="18592" xr:uid="{648B920A-7BAA-4A40-9C2D-A957BD78EE25}"/>
    <cellStyle name="20% - Accent5 18 24" xfId="18593" xr:uid="{EC11E3D7-1A20-4125-956B-73D0060C8F22}"/>
    <cellStyle name="20% - Accent5 18 25" xfId="18594" xr:uid="{D8616F87-82EF-4718-8AF0-A9ADF29AA319}"/>
    <cellStyle name="20% - Accent5 18 26" xfId="18595" xr:uid="{C4E5ED9A-E47E-42B3-945A-D11DA10F6AE3}"/>
    <cellStyle name="20% - Accent5 18 27" xfId="18596" xr:uid="{B5F33AA1-F25E-41FD-8122-D3FE6AE0A367}"/>
    <cellStyle name="20% - Accent5 18 28" xfId="18597" xr:uid="{4C5DFB67-247E-48E5-BDF9-7ABD3BAFE502}"/>
    <cellStyle name="20% - Accent5 18 29" xfId="18598" xr:uid="{0FA7A730-573A-40A3-8475-5CBD4F364655}"/>
    <cellStyle name="20% - Accent5 18 3" xfId="18599" xr:uid="{C414FD3E-4D4E-4FA5-884F-691BBFD53C56}"/>
    <cellStyle name="20% - Accent5 18 3 2" xfId="18600" xr:uid="{7EF5843C-567B-4CEE-B33C-B90A5E1DE9F8}"/>
    <cellStyle name="20% - Accent5 18 3 2 2" xfId="18601" xr:uid="{C12A4C84-EB21-4A96-A91F-21DEE5AC133B}"/>
    <cellStyle name="20% - Accent5 18 3 2 2 2" xfId="18602" xr:uid="{7474F7AE-B558-4303-A59D-A38593D4A068}"/>
    <cellStyle name="20% - Accent5 18 3 2 3" xfId="18603" xr:uid="{4A0E1268-3549-4690-8A3D-0CD28C492CA9}"/>
    <cellStyle name="20% - Accent5 18 3 3" xfId="18604" xr:uid="{1B2A4088-7BEA-4ED7-8387-D0A9817500AD}"/>
    <cellStyle name="20% - Accent5 18 3 3 2" xfId="18605" xr:uid="{8AEBA42A-6754-4E4E-AA99-A335170690B2}"/>
    <cellStyle name="20% - Accent5 18 3 4" xfId="18606" xr:uid="{A7C2F940-112B-488D-A944-5A0EBBAC655B}"/>
    <cellStyle name="20% - Accent5 18 3 4 2" xfId="18607" xr:uid="{E8E15800-EC8A-4719-A4BD-31F458DB7B78}"/>
    <cellStyle name="20% - Accent5 18 3 5" xfId="18608" xr:uid="{0311EEF7-5431-4964-A362-0F3E49DF71F4}"/>
    <cellStyle name="20% - Accent5 18 4" xfId="18609" xr:uid="{274C81A9-D151-46FD-B3EC-3DE7C9696B52}"/>
    <cellStyle name="20% - Accent5 18 4 2" xfId="18610" xr:uid="{6CF6094A-2E18-4DE1-AAD0-78711914BFF4}"/>
    <cellStyle name="20% - Accent5 18 4 2 2" xfId="18611" xr:uid="{E782F805-55E0-4150-91A3-0A09ADC8C460}"/>
    <cellStyle name="20% - Accent5 18 4 2 2 2" xfId="18612" xr:uid="{EF7C5DBF-D304-4EF5-A33B-ED86E0149F38}"/>
    <cellStyle name="20% - Accent5 18 4 2 3" xfId="18613" xr:uid="{0D291C3C-CCD9-40C6-88DA-41432912A0B7}"/>
    <cellStyle name="20% - Accent5 18 4 3" xfId="18614" xr:uid="{316F7AC8-07FC-422B-86EE-F909181DB44A}"/>
    <cellStyle name="20% - Accent5 18 4 3 2" xfId="18615" xr:uid="{1C55617F-2D64-44AC-9407-D988F351E899}"/>
    <cellStyle name="20% - Accent5 18 4 4" xfId="18616" xr:uid="{F48D2331-54D4-43DD-B439-F4B3C1709461}"/>
    <cellStyle name="20% - Accent5 18 4 4 2" xfId="18617" xr:uid="{5227154C-9B11-4174-887B-5B8B990E20BC}"/>
    <cellStyle name="20% - Accent5 18 4 5" xfId="18618" xr:uid="{9084E0F8-A247-4004-B515-11642D1A8FA3}"/>
    <cellStyle name="20% - Accent5 18 5" xfId="18619" xr:uid="{33769995-67D4-4688-B0CB-3DD4333725BA}"/>
    <cellStyle name="20% - Accent5 18 5 2" xfId="18620" xr:uid="{DBDFBA1B-C513-44BE-A6F9-6222ECD48EF1}"/>
    <cellStyle name="20% - Accent5 18 5 2 2" xfId="18621" xr:uid="{8A03A771-EC2E-4B5E-8674-D4E7FA2F57AD}"/>
    <cellStyle name="20% - Accent5 18 5 2 2 2" xfId="18622" xr:uid="{FED356EA-6461-437B-88A7-51F2700E367D}"/>
    <cellStyle name="20% - Accent5 18 5 2 3" xfId="18623" xr:uid="{EE2B17FA-C458-4A7F-A75D-F09BC5A8E17B}"/>
    <cellStyle name="20% - Accent5 18 5 3" xfId="18624" xr:uid="{F2BDA3AD-7C75-4E82-ACBD-DB75AA3CB39A}"/>
    <cellStyle name="20% - Accent5 18 5 3 2" xfId="18625" xr:uid="{9F47A31A-3830-4B52-AB23-0DF25FC3EBCF}"/>
    <cellStyle name="20% - Accent5 18 5 4" xfId="18626" xr:uid="{92C4BA8E-4CE0-4F78-86E5-8CDF0CAA1A28}"/>
    <cellStyle name="20% - Accent5 18 5 4 2" xfId="18627" xr:uid="{13D23868-4824-4B08-AF54-CAA4DDEC629D}"/>
    <cellStyle name="20% - Accent5 18 5 5" xfId="18628" xr:uid="{C3FCCC61-CE17-4E2D-BD3C-3A8BA6B78039}"/>
    <cellStyle name="20% - Accent5 18 6" xfId="18629" xr:uid="{26232A9E-5B51-48A7-8DFC-F9A9DE3F2431}"/>
    <cellStyle name="20% - Accent5 18 6 2" xfId="18630" xr:uid="{9E24ACB8-8F1F-4059-8EEA-156DD8F0D214}"/>
    <cellStyle name="20% - Accent5 18 6 2 2" xfId="18631" xr:uid="{F4E8A393-C29B-4CB0-B634-6F26C4314C32}"/>
    <cellStyle name="20% - Accent5 18 6 2 2 2" xfId="18632" xr:uid="{CB0E0617-5BC4-4B0C-AA88-587D475BD658}"/>
    <cellStyle name="20% - Accent5 18 6 2 3" xfId="18633" xr:uid="{0308DB84-41ED-400F-ADBA-E06A8089E0F5}"/>
    <cellStyle name="20% - Accent5 18 6 3" xfId="18634" xr:uid="{7FFBF646-E9F1-4DC8-A66C-8FAC10E7697E}"/>
    <cellStyle name="20% - Accent5 18 6 3 2" xfId="18635" xr:uid="{EAE41151-E348-492A-8A37-F79C5C79DEF4}"/>
    <cellStyle name="20% - Accent5 18 6 4" xfId="18636" xr:uid="{DBFFCF9F-9CAF-4925-AEE1-464B6DE612E2}"/>
    <cellStyle name="20% - Accent5 18 6 4 2" xfId="18637" xr:uid="{F6BA2AF1-1733-4DC8-8641-F27402C6481E}"/>
    <cellStyle name="20% - Accent5 18 6 5" xfId="18638" xr:uid="{DB41FF97-0250-4220-A06D-4845718D9998}"/>
    <cellStyle name="20% - Accent5 18 7" xfId="18639" xr:uid="{25D2B63B-23A9-4865-8021-D8090AFFC96F}"/>
    <cellStyle name="20% - Accent5 18 7 2" xfId="18640" xr:uid="{96F8DFAD-2996-42CC-9B1A-60E6ED1FA737}"/>
    <cellStyle name="20% - Accent5 18 7 2 2" xfId="18641" xr:uid="{D4B5531E-6DA1-41A4-88CF-270BFF8B1092}"/>
    <cellStyle name="20% - Accent5 18 7 2 2 2" xfId="18642" xr:uid="{1F580F4E-EFC1-4243-B430-E560D0BB720A}"/>
    <cellStyle name="20% - Accent5 18 7 2 3" xfId="18643" xr:uid="{242746A8-8505-46F3-938E-35273D84B643}"/>
    <cellStyle name="20% - Accent5 18 7 3" xfId="18644" xr:uid="{F60A5825-6F16-4F77-8876-03D970AD1226}"/>
    <cellStyle name="20% - Accent5 18 7 3 2" xfId="18645" xr:uid="{9F00BF0E-6244-45B5-A1A3-835365F43584}"/>
    <cellStyle name="20% - Accent5 18 7 4" xfId="18646" xr:uid="{82497A74-48FC-41FB-96F6-05460AC78184}"/>
    <cellStyle name="20% - Accent5 18 7 4 2" xfId="18647" xr:uid="{F7ED2F2E-9422-4098-B29A-55A0618C8681}"/>
    <cellStyle name="20% - Accent5 18 7 5" xfId="18648" xr:uid="{7107ECEF-31F0-4869-8B32-B5A74FDD55E9}"/>
    <cellStyle name="20% - Accent5 18 8" xfId="18649" xr:uid="{7AEFF0AB-BE37-43D2-8E07-7926065A2DC4}"/>
    <cellStyle name="20% - Accent5 18 8 2" xfId="18650" xr:uid="{592AA3C6-1C7D-4C24-921D-A6469EB29B7E}"/>
    <cellStyle name="20% - Accent5 18 8 2 2" xfId="18651" xr:uid="{0F8681DF-77BC-4C5A-928F-EA143AD9515B}"/>
    <cellStyle name="20% - Accent5 18 8 2 2 2" xfId="18652" xr:uid="{61D5288B-C8B2-45F5-A838-602EEFBA0918}"/>
    <cellStyle name="20% - Accent5 18 8 2 3" xfId="18653" xr:uid="{64C74CA8-3214-42A4-BCC8-0C71CD2A7C22}"/>
    <cellStyle name="20% - Accent5 18 8 3" xfId="18654" xr:uid="{3BA70A49-08B5-441E-A32D-5B4248563BFF}"/>
    <cellStyle name="20% - Accent5 18 8 3 2" xfId="18655" xr:uid="{5AEBA680-A873-4D5A-A84B-31A6B64079C4}"/>
    <cellStyle name="20% - Accent5 18 8 4" xfId="18656" xr:uid="{6F702062-DE70-415E-8BF1-05C2E4C8C699}"/>
    <cellStyle name="20% - Accent5 18 8 4 2" xfId="18657" xr:uid="{A187C994-4D69-40DE-8A4B-CA8FAF6761F5}"/>
    <cellStyle name="20% - Accent5 18 8 5" xfId="18658" xr:uid="{5A4A466B-D99C-4861-854D-4FBF98267375}"/>
    <cellStyle name="20% - Accent5 18 9" xfId="18659" xr:uid="{585ADE9D-2034-4AB6-9CC8-DF06887A8108}"/>
    <cellStyle name="20% - Accent5 18 9 2" xfId="18660" xr:uid="{817EDC97-44D3-4428-A5AE-8F754C363C2D}"/>
    <cellStyle name="20% - Accent5 18 9 2 2" xfId="18661" xr:uid="{A1B5CDAF-D5CC-4E46-913C-AC0FD85A016B}"/>
    <cellStyle name="20% - Accent5 18 9 2 2 2" xfId="18662" xr:uid="{390E950C-2DA1-432A-A6C7-6F252FF3FF20}"/>
    <cellStyle name="20% - Accent5 18 9 2 3" xfId="18663" xr:uid="{4AF0E519-B94C-46E1-9642-ADB09DA830CD}"/>
    <cellStyle name="20% - Accent5 18 9 3" xfId="18664" xr:uid="{A6E55E25-4341-4548-9E76-B13AA62FC969}"/>
    <cellStyle name="20% - Accent5 18 9 3 2" xfId="18665" xr:uid="{295FA41E-CAB6-4BDE-9C60-B87357A53FE3}"/>
    <cellStyle name="20% - Accent5 18 9 4" xfId="18666" xr:uid="{F69552C3-F051-48BD-9B14-C1264C22EC4E}"/>
    <cellStyle name="20% - Accent5 18 9 4 2" xfId="18667" xr:uid="{034D69FB-2471-4F13-84D1-89A9C7E40482}"/>
    <cellStyle name="20% - Accent5 18 9 5" xfId="18668" xr:uid="{19EE9BDE-2B75-4794-B69D-306C5A584DCF}"/>
    <cellStyle name="20% - Accent5 19" xfId="18669" xr:uid="{CAF89FF1-F27E-454C-9F77-B4FC7C26CC28}"/>
    <cellStyle name="20% - Accent5 19 10" xfId="18670" xr:uid="{59D3DC75-3AD4-408E-A4C8-27C6958E36F5}"/>
    <cellStyle name="20% - Accent5 19 10 2" xfId="18671" xr:uid="{2A9FA1F9-7B01-4BC9-975E-860F3BCBEF26}"/>
    <cellStyle name="20% - Accent5 19 10 2 2" xfId="18672" xr:uid="{02E20258-CC91-4A7A-A660-9365D3CAFAA7}"/>
    <cellStyle name="20% - Accent5 19 10 2 2 2" xfId="18673" xr:uid="{881EB45B-3325-4A19-A38C-A92D803F56BD}"/>
    <cellStyle name="20% - Accent5 19 10 2 3" xfId="18674" xr:uid="{0A28EC62-3DB7-467A-ADE4-E0699F5B828F}"/>
    <cellStyle name="20% - Accent5 19 10 3" xfId="18675" xr:uid="{A0A763F3-21FD-4C3D-9D56-46887CF5FEE3}"/>
    <cellStyle name="20% - Accent5 19 10 3 2" xfId="18676" xr:uid="{14522FA8-7606-4061-861F-7CACA06F9D18}"/>
    <cellStyle name="20% - Accent5 19 10 4" xfId="18677" xr:uid="{AFA49FE7-7C99-4839-A102-4A05D400F2AA}"/>
    <cellStyle name="20% - Accent5 19 10 4 2" xfId="18678" xr:uid="{B8D26295-EEC9-4430-A0FD-B40FA150C0FF}"/>
    <cellStyle name="20% - Accent5 19 10 5" xfId="18679" xr:uid="{EFC2942B-4D54-4276-B438-9BAF1284AD48}"/>
    <cellStyle name="20% - Accent5 19 11" xfId="18680" xr:uid="{4F7CDF8D-9C0F-4339-B317-1F05F96C9B68}"/>
    <cellStyle name="20% - Accent5 19 11 2" xfId="18681" xr:uid="{BC533F0F-9226-454C-8802-C2691F46702C}"/>
    <cellStyle name="20% - Accent5 19 11 2 2" xfId="18682" xr:uid="{EB5E7839-507B-40F2-BA35-B689C7DA02C6}"/>
    <cellStyle name="20% - Accent5 19 11 2 2 2" xfId="18683" xr:uid="{A2CDE8EB-1237-4022-8ABD-942B1102FF35}"/>
    <cellStyle name="20% - Accent5 19 11 2 3" xfId="18684" xr:uid="{4F1A5EA4-B619-4F28-A08C-9F668B77D7F3}"/>
    <cellStyle name="20% - Accent5 19 11 3" xfId="18685" xr:uid="{108BD891-EBB4-4003-B35F-B0B04B12C558}"/>
    <cellStyle name="20% - Accent5 19 11 3 2" xfId="18686" xr:uid="{A64715BD-BFB7-489F-B7C8-74C084F4CAD1}"/>
    <cellStyle name="20% - Accent5 19 11 4" xfId="18687" xr:uid="{5F3C8318-40EE-442B-94C3-9394ED935E59}"/>
    <cellStyle name="20% - Accent5 19 11 4 2" xfId="18688" xr:uid="{476AA2FF-49F1-4D91-B67E-ADAA25EB9B90}"/>
    <cellStyle name="20% - Accent5 19 11 5" xfId="18689" xr:uid="{017049CF-AEA0-417F-B554-A5E0B6E5DF90}"/>
    <cellStyle name="20% - Accent5 19 12" xfId="18690" xr:uid="{B8DE21F1-8A1A-4B03-86F8-7268F3BA16E0}"/>
    <cellStyle name="20% - Accent5 19 12 2" xfId="18691" xr:uid="{DF2E9130-C668-4D81-9A48-FFD0872DB742}"/>
    <cellStyle name="20% - Accent5 19 12 2 2" xfId="18692" xr:uid="{381F9851-8767-4912-9C4C-6DA5D8BA1A40}"/>
    <cellStyle name="20% - Accent5 19 12 2 2 2" xfId="18693" xr:uid="{6CC44AB5-9C84-4A71-BF2F-F6BCA57CF31E}"/>
    <cellStyle name="20% - Accent5 19 12 2 3" xfId="18694" xr:uid="{B0454B1F-8FD4-46C1-9E4C-F8615E560781}"/>
    <cellStyle name="20% - Accent5 19 12 3" xfId="18695" xr:uid="{DA27CAFC-CE1D-4DCB-AFC2-654A315FBB55}"/>
    <cellStyle name="20% - Accent5 19 12 3 2" xfId="18696" xr:uid="{F52F3CE3-CFBC-4B11-BC19-6AC96E2CD695}"/>
    <cellStyle name="20% - Accent5 19 12 4" xfId="18697" xr:uid="{C3DA973E-1FDD-4B58-BF50-09162D91BBE2}"/>
    <cellStyle name="20% - Accent5 19 12 4 2" xfId="18698" xr:uid="{290D453B-50A7-432A-9C0F-29658A4A5A2F}"/>
    <cellStyle name="20% - Accent5 19 12 5" xfId="18699" xr:uid="{EE9EBDD3-B340-45BA-9796-810F6AC2EBE1}"/>
    <cellStyle name="20% - Accent5 19 13" xfId="18700" xr:uid="{DE58525B-891D-47C4-98A9-9EE29383554F}"/>
    <cellStyle name="20% - Accent5 19 13 2" xfId="18701" xr:uid="{BB0A181D-B99A-4592-AD95-1BA0ACB908E2}"/>
    <cellStyle name="20% - Accent5 19 13 2 2" xfId="18702" xr:uid="{C4654678-A639-4001-B620-F3E4341C5FF0}"/>
    <cellStyle name="20% - Accent5 19 13 2 2 2" xfId="18703" xr:uid="{61F2712E-C192-4401-BA25-9F8EE2360B37}"/>
    <cellStyle name="20% - Accent5 19 13 2 3" xfId="18704" xr:uid="{32739659-2D71-4C4F-BAA7-AC31B1AB0E10}"/>
    <cellStyle name="20% - Accent5 19 13 3" xfId="18705" xr:uid="{BB1BAD0C-2FBE-4165-BD96-0B3DAAB93776}"/>
    <cellStyle name="20% - Accent5 19 13 3 2" xfId="18706" xr:uid="{2B83C763-8402-44D4-AB38-74CA0379E025}"/>
    <cellStyle name="20% - Accent5 19 13 4" xfId="18707" xr:uid="{928F336F-9CAA-476C-B772-C9DFA4522B62}"/>
    <cellStyle name="20% - Accent5 19 13 4 2" xfId="18708" xr:uid="{179821F5-56B0-4FC2-81A0-214F0F6DF522}"/>
    <cellStyle name="20% - Accent5 19 13 5" xfId="18709" xr:uid="{D355605D-3A91-4CFF-9658-CD67F45151BE}"/>
    <cellStyle name="20% - Accent5 19 14" xfId="18710" xr:uid="{7226F74D-F27F-4FC2-8D71-A204EB86080B}"/>
    <cellStyle name="20% - Accent5 19 14 2" xfId="18711" xr:uid="{BD83082E-A48F-44CC-888C-CFE5987256BF}"/>
    <cellStyle name="20% - Accent5 19 14 2 2" xfId="18712" xr:uid="{1E7CF16F-C040-476B-8D2D-0A287188A644}"/>
    <cellStyle name="20% - Accent5 19 14 2 2 2" xfId="18713" xr:uid="{C2176B0A-D3F3-46AB-9504-63572FB4D7CB}"/>
    <cellStyle name="20% - Accent5 19 14 2 3" xfId="18714" xr:uid="{994BFA5C-6E04-4786-BA35-1BD9EA568BC6}"/>
    <cellStyle name="20% - Accent5 19 14 3" xfId="18715" xr:uid="{C42D038B-867E-4646-8FA3-A6467AD5D772}"/>
    <cellStyle name="20% - Accent5 19 14 3 2" xfId="18716" xr:uid="{97E6F76E-F74D-47A5-B820-9928008D7A98}"/>
    <cellStyle name="20% - Accent5 19 14 4" xfId="18717" xr:uid="{6A76158A-BCAC-4D86-BDA2-FC08DFE6F711}"/>
    <cellStyle name="20% - Accent5 19 14 4 2" xfId="18718" xr:uid="{C3658A4E-A9B7-406A-8657-81B9ACBC445C}"/>
    <cellStyle name="20% - Accent5 19 14 5" xfId="18719" xr:uid="{ABCD6DC9-2ED2-4146-A37A-6712B170ECD7}"/>
    <cellStyle name="20% - Accent5 19 15" xfId="18720" xr:uid="{776D801A-C895-4ADA-AD44-3F1503CD0396}"/>
    <cellStyle name="20% - Accent5 19 15 2" xfId="18721" xr:uid="{2D124215-451C-41C2-B3FF-9BADAB1803D3}"/>
    <cellStyle name="20% - Accent5 19 15 2 2" xfId="18722" xr:uid="{F64B7702-940F-4E36-9E57-491CCEA00B09}"/>
    <cellStyle name="20% - Accent5 19 15 2 2 2" xfId="18723" xr:uid="{CC388A39-6DE9-4A82-815C-4E4005C39BAD}"/>
    <cellStyle name="20% - Accent5 19 15 2 3" xfId="18724" xr:uid="{CD479A00-7EB8-47E6-AF44-88307DC4F073}"/>
    <cellStyle name="20% - Accent5 19 15 3" xfId="18725" xr:uid="{ACAA1082-3632-430C-843B-51E7113EA904}"/>
    <cellStyle name="20% - Accent5 19 15 3 2" xfId="18726" xr:uid="{C063EBFF-29ED-4E74-92AE-CF1134E89506}"/>
    <cellStyle name="20% - Accent5 19 15 4" xfId="18727" xr:uid="{59C97557-1D42-49D3-BA82-C829A3D60F6C}"/>
    <cellStyle name="20% - Accent5 19 15 4 2" xfId="18728" xr:uid="{54384CC7-96CE-42A8-BFFC-A48845E502A0}"/>
    <cellStyle name="20% - Accent5 19 15 5" xfId="18729" xr:uid="{4A1B2097-9F56-4A21-B8C2-E90FBB939F4D}"/>
    <cellStyle name="20% - Accent5 19 16" xfId="18730" xr:uid="{1EDCB686-D93E-40C1-B75E-905E61057163}"/>
    <cellStyle name="20% - Accent5 19 16 2" xfId="18731" xr:uid="{157B08F2-6176-474C-A4C3-5AA1372B40BB}"/>
    <cellStyle name="20% - Accent5 19 16 2 2" xfId="18732" xr:uid="{CC00ED67-7F83-4061-9167-7B7DE098B953}"/>
    <cellStyle name="20% - Accent5 19 16 3" xfId="18733" xr:uid="{D52B3432-BDB2-4C73-BD30-7B95A8B60FD1}"/>
    <cellStyle name="20% - Accent5 19 17" xfId="18734" xr:uid="{BFAEB285-5725-4F5C-AA30-08594342BAEA}"/>
    <cellStyle name="20% - Accent5 19 17 2" xfId="18735" xr:uid="{63FBD2ED-213B-4886-BD05-81166A2AA215}"/>
    <cellStyle name="20% - Accent5 19 18" xfId="18736" xr:uid="{3DBDB531-E813-481D-BEE6-8C215CD71933}"/>
    <cellStyle name="20% - Accent5 19 18 2" xfId="18737" xr:uid="{45502216-E4DA-43EA-B375-26782437211A}"/>
    <cellStyle name="20% - Accent5 19 19" xfId="18738" xr:uid="{E7C724A8-05F9-4BE0-81B6-02B822F1813A}"/>
    <cellStyle name="20% - Accent5 19 2" xfId="18739" xr:uid="{8B84DE1C-2D4C-4330-923E-4325C83F99CB}"/>
    <cellStyle name="20% - Accent5 19 2 2" xfId="18740" xr:uid="{E87FBD48-8544-4AEF-8C45-93E51536C336}"/>
    <cellStyle name="20% - Accent5 19 2 2 2" xfId="18741" xr:uid="{6E54BB69-4DCC-4D6E-BD28-40F2CB79C948}"/>
    <cellStyle name="20% - Accent5 19 2 2 2 2" xfId="18742" xr:uid="{FAA4120D-A153-48A3-8210-3F64C755791A}"/>
    <cellStyle name="20% - Accent5 19 2 2 3" xfId="18743" xr:uid="{A7869FE0-35D1-4AB9-AC0A-607FA0798C86}"/>
    <cellStyle name="20% - Accent5 19 2 3" xfId="18744" xr:uid="{D9E1552E-9E8F-4AF1-843D-B181D76F0053}"/>
    <cellStyle name="20% - Accent5 19 2 3 2" xfId="18745" xr:uid="{2AF5E515-CE3F-431C-900F-9DAA1A7CFD7D}"/>
    <cellStyle name="20% - Accent5 19 2 4" xfId="18746" xr:uid="{210CA1A2-54E6-444A-90C9-FB05D4061D7E}"/>
    <cellStyle name="20% - Accent5 19 2 4 2" xfId="18747" xr:uid="{E7449ACD-AD38-4F69-A536-42544683DE39}"/>
    <cellStyle name="20% - Accent5 19 2 5" xfId="18748" xr:uid="{19BD4186-33FA-4B30-B4A8-9D3D4FC45788}"/>
    <cellStyle name="20% - Accent5 19 20" xfId="18749" xr:uid="{8F862BED-8370-419E-8D45-17D05C778D93}"/>
    <cellStyle name="20% - Accent5 19 21" xfId="18750" xr:uid="{CF717AD4-C2DC-433A-B02C-0D3A089041BF}"/>
    <cellStyle name="20% - Accent5 19 22" xfId="18751" xr:uid="{CD7DF678-40BB-4A1A-9E6D-666CF36B57FB}"/>
    <cellStyle name="20% - Accent5 19 23" xfId="18752" xr:uid="{75ACF6F9-77CF-4B10-B9AC-9E4A97ED9BC5}"/>
    <cellStyle name="20% - Accent5 19 24" xfId="18753" xr:uid="{8F27FEAC-FCBC-4E56-9BAF-106A6B51A827}"/>
    <cellStyle name="20% - Accent5 19 25" xfId="18754" xr:uid="{39D93126-4B87-426D-A9D8-18E36005ACBB}"/>
    <cellStyle name="20% - Accent5 19 26" xfId="18755" xr:uid="{BAA49491-3688-41F2-862B-6FE30BAD8B52}"/>
    <cellStyle name="20% - Accent5 19 27" xfId="18756" xr:uid="{F27E1C63-1F55-40BC-B821-AE4C3E1B1857}"/>
    <cellStyle name="20% - Accent5 19 28" xfId="18757" xr:uid="{9214FFD1-FE60-45F2-A190-2E73D15AC0F4}"/>
    <cellStyle name="20% - Accent5 19 29" xfId="18758" xr:uid="{11907DA1-FACC-4F26-973B-2BF7D6B811CF}"/>
    <cellStyle name="20% - Accent5 19 3" xfId="18759" xr:uid="{68C4E433-EAEF-46E4-B84C-724B208F326B}"/>
    <cellStyle name="20% - Accent5 19 3 2" xfId="18760" xr:uid="{E6864CEB-2D3F-4EC2-8C3E-4AFB73201B6B}"/>
    <cellStyle name="20% - Accent5 19 3 2 2" xfId="18761" xr:uid="{FEBC03D2-4A0E-4F89-B98C-3CDD85E3D407}"/>
    <cellStyle name="20% - Accent5 19 3 2 2 2" xfId="18762" xr:uid="{167A7831-AB07-4856-B226-B4A10D383FEA}"/>
    <cellStyle name="20% - Accent5 19 3 2 3" xfId="18763" xr:uid="{4FA94959-BBDD-4C17-A1C2-9CB474A42E98}"/>
    <cellStyle name="20% - Accent5 19 3 3" xfId="18764" xr:uid="{A573B008-69B3-4178-B57D-B9B310E35AFA}"/>
    <cellStyle name="20% - Accent5 19 3 3 2" xfId="18765" xr:uid="{35E238D6-B91C-412B-B58C-7DBD584CCC0C}"/>
    <cellStyle name="20% - Accent5 19 3 4" xfId="18766" xr:uid="{F3FF41B1-2428-42C9-ABC7-66C25FDBBB2A}"/>
    <cellStyle name="20% - Accent5 19 3 4 2" xfId="18767" xr:uid="{D47F8DF4-5A15-47E5-A0EF-56F4826BD5B3}"/>
    <cellStyle name="20% - Accent5 19 3 5" xfId="18768" xr:uid="{18DB0ECB-B2B1-427C-8792-2EA355F45646}"/>
    <cellStyle name="20% - Accent5 19 4" xfId="18769" xr:uid="{A4B8E1D8-A262-4A17-92D6-FB1FFD6B35B6}"/>
    <cellStyle name="20% - Accent5 19 4 2" xfId="18770" xr:uid="{64969A84-A3B5-4C32-BF78-9DECA86C5E2E}"/>
    <cellStyle name="20% - Accent5 19 4 2 2" xfId="18771" xr:uid="{A33AE3CD-EC6C-4753-A245-78B193D78F18}"/>
    <cellStyle name="20% - Accent5 19 4 2 2 2" xfId="18772" xr:uid="{BAE9C119-1145-46ED-9541-0156324CEB0B}"/>
    <cellStyle name="20% - Accent5 19 4 2 3" xfId="18773" xr:uid="{F5871747-B836-47AC-B376-1357CD259BE9}"/>
    <cellStyle name="20% - Accent5 19 4 3" xfId="18774" xr:uid="{3C54DEB4-DEEC-4B1C-9CCD-260CD55942C4}"/>
    <cellStyle name="20% - Accent5 19 4 3 2" xfId="18775" xr:uid="{34B211DB-A6C1-4D34-A012-1E089A4396BF}"/>
    <cellStyle name="20% - Accent5 19 4 4" xfId="18776" xr:uid="{B07F7F14-665B-4FC9-A6E8-F2A119353CF2}"/>
    <cellStyle name="20% - Accent5 19 4 4 2" xfId="18777" xr:uid="{2674BF40-3955-486A-8DD4-A2D0863C5C73}"/>
    <cellStyle name="20% - Accent5 19 4 5" xfId="18778" xr:uid="{6DB5CD0D-D312-413E-9E6D-1EB53EFEE664}"/>
    <cellStyle name="20% - Accent5 19 5" xfId="18779" xr:uid="{ECC214C5-FBEF-4553-9870-C7F2DDF34465}"/>
    <cellStyle name="20% - Accent5 19 5 2" xfId="18780" xr:uid="{B9C16C5E-2A83-45AE-9714-8F0CF40339DA}"/>
    <cellStyle name="20% - Accent5 19 5 2 2" xfId="18781" xr:uid="{14DDCE7C-0ABA-4E5C-AA6C-41CD381EA2CA}"/>
    <cellStyle name="20% - Accent5 19 5 2 2 2" xfId="18782" xr:uid="{CA384922-7E6B-49A6-8369-D7BD888421B2}"/>
    <cellStyle name="20% - Accent5 19 5 2 3" xfId="18783" xr:uid="{74F37372-C52B-403A-AA6F-E8339760CBBA}"/>
    <cellStyle name="20% - Accent5 19 5 3" xfId="18784" xr:uid="{C867FF99-DE21-49D2-83BB-91B41D0DE2A3}"/>
    <cellStyle name="20% - Accent5 19 5 3 2" xfId="18785" xr:uid="{AB4F3AE5-0EEB-4ED2-8B5B-7F4FCAD68A7E}"/>
    <cellStyle name="20% - Accent5 19 5 4" xfId="18786" xr:uid="{772F712A-1DC6-4ED0-937F-F1B0DD7F0C69}"/>
    <cellStyle name="20% - Accent5 19 5 4 2" xfId="18787" xr:uid="{E6AD9BD8-C607-4AB1-9EDA-F84A9056D8A3}"/>
    <cellStyle name="20% - Accent5 19 5 5" xfId="18788" xr:uid="{D89CC150-EEB7-4050-9468-559F8249F8A6}"/>
    <cellStyle name="20% - Accent5 19 6" xfId="18789" xr:uid="{3076117D-FA03-4998-B89F-ABB644F306D8}"/>
    <cellStyle name="20% - Accent5 19 6 2" xfId="18790" xr:uid="{C1F3E8AE-3908-4BAD-A170-F1F74DC61B8A}"/>
    <cellStyle name="20% - Accent5 19 6 2 2" xfId="18791" xr:uid="{99113F2C-38CD-4C42-BF07-BA01E73CC5AE}"/>
    <cellStyle name="20% - Accent5 19 6 2 2 2" xfId="18792" xr:uid="{4D2AEDD1-81CB-4C77-8B2F-D985EBFA89E5}"/>
    <cellStyle name="20% - Accent5 19 6 2 3" xfId="18793" xr:uid="{B3293F9E-67B7-46BE-BE9D-60705520BAB9}"/>
    <cellStyle name="20% - Accent5 19 6 3" xfId="18794" xr:uid="{D50AD8F1-CB2D-4AF5-9961-AB9D05A3FC8E}"/>
    <cellStyle name="20% - Accent5 19 6 3 2" xfId="18795" xr:uid="{FAF5BF7F-C69B-4BE7-BA8B-0652EDA5858C}"/>
    <cellStyle name="20% - Accent5 19 6 4" xfId="18796" xr:uid="{433B1048-460B-43C0-A902-4603EF66E0EA}"/>
    <cellStyle name="20% - Accent5 19 6 4 2" xfId="18797" xr:uid="{C89A2255-4ACB-4BBF-BDEB-95225A84C201}"/>
    <cellStyle name="20% - Accent5 19 6 5" xfId="18798" xr:uid="{B1A6BCCD-DF08-4170-8E49-E46A31F04E5C}"/>
    <cellStyle name="20% - Accent5 19 7" xfId="18799" xr:uid="{27F94595-30CA-4E79-B8D6-7080C5F37CBA}"/>
    <cellStyle name="20% - Accent5 19 7 2" xfId="18800" xr:uid="{F7174269-C33F-4FD2-AAC4-777DA01FF89C}"/>
    <cellStyle name="20% - Accent5 19 7 2 2" xfId="18801" xr:uid="{921CD97B-C3E6-4340-BEA3-589907A4629B}"/>
    <cellStyle name="20% - Accent5 19 7 2 2 2" xfId="18802" xr:uid="{8168EF61-80C1-46B4-91A7-EF4CF2AD8EEF}"/>
    <cellStyle name="20% - Accent5 19 7 2 3" xfId="18803" xr:uid="{34D4379C-0011-4C20-A5A6-3053D30C1F41}"/>
    <cellStyle name="20% - Accent5 19 7 3" xfId="18804" xr:uid="{AAE5582F-FBF3-470B-A835-010A84715B35}"/>
    <cellStyle name="20% - Accent5 19 7 3 2" xfId="18805" xr:uid="{F3FEE3AE-596B-4120-A092-2DD7EE3F79F9}"/>
    <cellStyle name="20% - Accent5 19 7 4" xfId="18806" xr:uid="{9A75EEEB-1BA1-4392-9A28-B9542A2ED2AE}"/>
    <cellStyle name="20% - Accent5 19 7 4 2" xfId="18807" xr:uid="{4FF572CA-EB90-4B5F-A2D0-243EB5B6C4A9}"/>
    <cellStyle name="20% - Accent5 19 7 5" xfId="18808" xr:uid="{2F2AB7AE-FE28-4DDE-A4C1-10E8FE51D2CD}"/>
    <cellStyle name="20% - Accent5 19 8" xfId="18809" xr:uid="{9538C3DD-CC12-42F1-ADFB-C1F07496C210}"/>
    <cellStyle name="20% - Accent5 19 8 2" xfId="18810" xr:uid="{CE1320F2-DB86-4F5A-9A62-E0ED297189C0}"/>
    <cellStyle name="20% - Accent5 19 8 2 2" xfId="18811" xr:uid="{F869E378-C3FD-4913-AE06-7A72F47155C4}"/>
    <cellStyle name="20% - Accent5 19 8 2 2 2" xfId="18812" xr:uid="{108D7531-68CB-4F98-8A17-200CFDDF4CBC}"/>
    <cellStyle name="20% - Accent5 19 8 2 3" xfId="18813" xr:uid="{5AD614C2-CA7C-48CD-BEB9-A7B78C940308}"/>
    <cellStyle name="20% - Accent5 19 8 3" xfId="18814" xr:uid="{FD985CDF-B0F5-46F9-88C6-9A1AA04483CB}"/>
    <cellStyle name="20% - Accent5 19 8 3 2" xfId="18815" xr:uid="{80D43F39-73F8-4D79-945E-D9ADEFF5A219}"/>
    <cellStyle name="20% - Accent5 19 8 4" xfId="18816" xr:uid="{330B6678-F6E6-4CF3-8D64-AE553B2F0186}"/>
    <cellStyle name="20% - Accent5 19 8 4 2" xfId="18817" xr:uid="{E029A786-D804-42E0-B379-D1CDBB182FA6}"/>
    <cellStyle name="20% - Accent5 19 8 5" xfId="18818" xr:uid="{A3919506-2AEC-409F-A3BE-5A26C3D55860}"/>
    <cellStyle name="20% - Accent5 19 9" xfId="18819" xr:uid="{C92EE69B-B3F5-411A-A7DE-C84797EA2F8A}"/>
    <cellStyle name="20% - Accent5 19 9 2" xfId="18820" xr:uid="{5BE03B73-61B9-4705-A105-DDC9C8FDF61D}"/>
    <cellStyle name="20% - Accent5 19 9 2 2" xfId="18821" xr:uid="{71E780A2-38E4-401D-A354-0164C8B2DC07}"/>
    <cellStyle name="20% - Accent5 19 9 2 2 2" xfId="18822" xr:uid="{64113D19-2D98-4854-B43E-2DBB91616EB0}"/>
    <cellStyle name="20% - Accent5 19 9 2 3" xfId="18823" xr:uid="{F238CA04-257C-4118-8F22-5ECAB548C165}"/>
    <cellStyle name="20% - Accent5 19 9 3" xfId="18824" xr:uid="{84AABF88-54CA-4B11-8735-1E73EF7A1B50}"/>
    <cellStyle name="20% - Accent5 19 9 3 2" xfId="18825" xr:uid="{352BD9FB-9E3F-4DEF-9B6E-3009ABBC083E}"/>
    <cellStyle name="20% - Accent5 19 9 4" xfId="18826" xr:uid="{85CE4499-DFAD-4045-B1BB-D5BD39258D9E}"/>
    <cellStyle name="20% - Accent5 19 9 4 2" xfId="18827" xr:uid="{79EA6305-4A2F-49B2-9E5F-83320A6C7981}"/>
    <cellStyle name="20% - Accent5 19 9 5" xfId="18828" xr:uid="{083CB890-A673-414A-9D8F-CED7B40C4DE3}"/>
    <cellStyle name="20% - Accent5 2" xfId="338" xr:uid="{0C38D0D1-C61E-45FA-97A7-AF2C76494EF8}"/>
    <cellStyle name="20% - Accent5 2 10" xfId="18829" xr:uid="{05B5CB94-8B5A-47D6-A444-720613D2E859}"/>
    <cellStyle name="20% - Accent5 2 11" xfId="18830" xr:uid="{27CDF28E-B0B3-4FFF-A7E3-8B66441105AD}"/>
    <cellStyle name="20% - Accent5 2 12" xfId="18831" xr:uid="{50964602-E43C-4FEA-ABE9-0A1E422AC993}"/>
    <cellStyle name="20% - Accent5 2 13" xfId="18832" xr:uid="{3EE5E475-ED69-47F9-940D-7CFE67F5F127}"/>
    <cellStyle name="20% - Accent5 2 14" xfId="18833" xr:uid="{170579A2-DCEB-4DD7-87AE-F7CD3C2D8295}"/>
    <cellStyle name="20% - Accent5 2 15" xfId="18834" xr:uid="{B61FB843-24B2-4C43-92D1-9E641B3F29C0}"/>
    <cellStyle name="20% - Accent5 2 16" xfId="18835" xr:uid="{4DE3C959-1B23-4D33-981A-EEF0F3F4B000}"/>
    <cellStyle name="20% - Accent5 2 17" xfId="18836" xr:uid="{ECF5EE77-15AB-4F90-A3FE-A4D08DE09627}"/>
    <cellStyle name="20% - Accent5 2 18" xfId="18837" xr:uid="{39908334-CED1-4120-94C2-410C1FB5BF37}"/>
    <cellStyle name="20% - Accent5 2 19" xfId="18838" xr:uid="{4D41B09C-2EF4-4BC7-B6D2-491F50696824}"/>
    <cellStyle name="20% - Accent5 2 2" xfId="339" xr:uid="{8C62FBCA-208A-465E-AFA3-6CFB4ADAE95C}"/>
    <cellStyle name="20% - Accent5 2 2 2" xfId="340" xr:uid="{F00542F9-0FB6-42FC-AAD3-8D20EBF928AC}"/>
    <cellStyle name="20% - Accent5 2 2 2 2" xfId="18839" xr:uid="{21B4CE21-28AA-4D35-8FCA-4C667E9AA1E6}"/>
    <cellStyle name="20% - Accent5 2 2 2 3" xfId="18840" xr:uid="{3E9D873D-1062-4B8C-BC5A-44078F4A4A6D}"/>
    <cellStyle name="20% - Accent5 2 2 2 4" xfId="18841" xr:uid="{B37D1F75-CBAD-40D0-8F3D-71E9575D1D15}"/>
    <cellStyle name="20% - Accent5 2 2 3" xfId="18842" xr:uid="{15726DCF-5B1F-4829-A126-D44E5B5B6DA9}"/>
    <cellStyle name="20% - Accent5 2 2 4" xfId="18843" xr:uid="{C7AD9EE4-C979-4D30-9893-B8D060960102}"/>
    <cellStyle name="20% - Accent5 2 20" xfId="18844" xr:uid="{FA72A42F-DA38-4C93-A9E9-4EF489C8B4B6}"/>
    <cellStyle name="20% - Accent5 2 21" xfId="18845" xr:uid="{60417E07-EC31-4B3A-8557-4377136055AF}"/>
    <cellStyle name="20% - Accent5 2 22" xfId="18846" xr:uid="{1E62E0F6-2955-4CEA-9365-BA6A7E7CA6C0}"/>
    <cellStyle name="20% - Accent5 2 23" xfId="18847" xr:uid="{B0BC405E-B68D-4DCD-A098-C7F5180D7FAA}"/>
    <cellStyle name="20% - Accent5 2 24" xfId="18848" xr:uid="{EB128DC6-7DBF-4553-AE31-9B68003DE336}"/>
    <cellStyle name="20% - Accent5 2 25" xfId="18849" xr:uid="{6F3F57C3-AEF2-4BA4-95DF-8BDEE7FE3C3C}"/>
    <cellStyle name="20% - Accent5 2 26" xfId="18850" xr:uid="{7F61E82F-F212-40ED-8B55-6AF0CA2BCBEA}"/>
    <cellStyle name="20% - Accent5 2 27" xfId="18851" xr:uid="{D4D79AE6-BCE6-4ADF-A038-12615A141AEA}"/>
    <cellStyle name="20% - Accent5 2 28" xfId="18852" xr:uid="{863364E8-06B6-4A24-A3C5-8E33907C2D47}"/>
    <cellStyle name="20% - Accent5 2 29" xfId="18853" xr:uid="{A1DCFBA4-3ADA-4875-97E7-806C224165E2}"/>
    <cellStyle name="20% - Accent5 2 3" xfId="341" xr:uid="{F4C08245-1199-4B60-8A52-77D43F69EE16}"/>
    <cellStyle name="20% - Accent5 2 3 2" xfId="18854" xr:uid="{D29F0FB5-230B-4567-AC04-FAE7D302A6D8}"/>
    <cellStyle name="20% - Accent5 2 3 2 2" xfId="18855" xr:uid="{F1F8FEE5-5F2F-4747-B754-EBEDC9960828}"/>
    <cellStyle name="20% - Accent5 2 3 2 3" xfId="18856" xr:uid="{C5A15E40-0314-48D9-B675-BC1EDC1914EA}"/>
    <cellStyle name="20% - Accent5 2 3 3" xfId="18857" xr:uid="{7DEA7E71-7BE9-4429-978D-CEA7329B4C23}"/>
    <cellStyle name="20% - Accent5 2 3 4" xfId="18858" xr:uid="{CD48FE8C-37D2-4687-AD68-3FFDAA0E36B7}"/>
    <cellStyle name="20% - Accent5 2 3 5" xfId="18859" xr:uid="{8EC5C7DD-AEC4-42D8-B820-0B8D86BD1EFF}"/>
    <cellStyle name="20% - Accent5 2 30" xfId="18860" xr:uid="{72361251-6A1E-44C0-A84C-DA3E5BB18379}"/>
    <cellStyle name="20% - Accent5 2 31" xfId="18861" xr:uid="{14C8DEDF-2EA3-4DC3-B254-4B56C99DD75E}"/>
    <cellStyle name="20% - Accent5 2 32" xfId="18862" xr:uid="{AFD13985-7C21-43CB-86F0-78581B0486AA}"/>
    <cellStyle name="20% - Accent5 2 33" xfId="18863" xr:uid="{B5C69BC4-0B40-43AE-B52C-ABE05A237430}"/>
    <cellStyle name="20% - Accent5 2 4" xfId="342" xr:uid="{946BB038-25EF-4B92-B58F-23707495AE89}"/>
    <cellStyle name="20% - Accent5 2 4 2" xfId="18864" xr:uid="{F8EB599D-92F9-4946-9729-816FC752A620}"/>
    <cellStyle name="20% - Accent5 2 4 2 2" xfId="18865" xr:uid="{FE0BDCDE-55FA-4A68-ABA1-17A3664B7170}"/>
    <cellStyle name="20% - Accent5 2 4 2 3" xfId="18866" xr:uid="{A7228D90-DEFB-4465-94DC-7E8F0382D4F6}"/>
    <cellStyle name="20% - Accent5 2 4 3" xfId="18867" xr:uid="{F0034F67-6987-42B3-BAEC-11F9B61E567D}"/>
    <cellStyle name="20% - Accent5 2 4 4" xfId="18868" xr:uid="{57E14C49-C29C-4A45-BD10-A1085209FF47}"/>
    <cellStyle name="20% - Accent5 2 4 5" xfId="18869" xr:uid="{AFF11FFC-D5E5-430C-BA95-2748966ECD19}"/>
    <cellStyle name="20% - Accent5 2 5" xfId="343" xr:uid="{68BEEC85-935B-4DF5-87B9-9EA29B303F54}"/>
    <cellStyle name="20% - Accent5 2 5 2" xfId="18870" xr:uid="{825C60C5-75E6-4F34-917B-65D91A33C541}"/>
    <cellStyle name="20% - Accent5 2 5 3" xfId="18871" xr:uid="{8EEC5A07-1F66-4B41-BCFA-710A9C06D2A2}"/>
    <cellStyle name="20% - Accent5 2 5 4" xfId="18872" xr:uid="{2A0DD07D-B93F-4AF8-B99D-9FFA4F48135F}"/>
    <cellStyle name="20% - Accent5 2 6" xfId="344" xr:uid="{D754DFF1-726E-4660-941A-E8B4836FEB95}"/>
    <cellStyle name="20% - Accent5 2 6 2" xfId="18873" xr:uid="{EE24E2CB-3976-4AC0-9ED2-41E86D6A3E5B}"/>
    <cellStyle name="20% - Accent5 2 6 3" xfId="18874" xr:uid="{FAB3F9DD-A25F-4B67-9168-DF8054F2F8C1}"/>
    <cellStyle name="20% - Accent5 2 6 4" xfId="18875" xr:uid="{5ADFB55E-8792-4835-9082-15D56815D71B}"/>
    <cellStyle name="20% - Accent5 2 7" xfId="345" xr:uid="{BA9E8931-B403-4C6E-8AD6-5096047CF2DE}"/>
    <cellStyle name="20% - Accent5 2 7 2" xfId="18876" xr:uid="{EE337FFD-188D-4F5B-B066-1148A8EBC69D}"/>
    <cellStyle name="20% - Accent5 2 7 3" xfId="18877" xr:uid="{FB14CA6F-BBA3-49D4-80D8-D3E910B4E966}"/>
    <cellStyle name="20% - Accent5 2 8" xfId="346" xr:uid="{D3CF2F45-569C-44A4-8CE2-3DBD7EF1BFEF}"/>
    <cellStyle name="20% - Accent5 2 8 2" xfId="18878" xr:uid="{63D23162-ABF6-4D60-93CC-87FAA44BDC59}"/>
    <cellStyle name="20% - Accent5 2 9" xfId="2359" xr:uid="{7B9C3BEB-C5FB-4EE1-841A-9847A68937F9}"/>
    <cellStyle name="20% - Accent5 20" xfId="18879" xr:uid="{4507DA76-DBF2-421E-A793-D10BC2D61C99}"/>
    <cellStyle name="20% - Accent5 20 10" xfId="18880" xr:uid="{8AF0FD5C-9B8D-4BD8-A6C5-8CD3A7CC6B3C}"/>
    <cellStyle name="20% - Accent5 20 10 2" xfId="18881" xr:uid="{2A3884D0-8557-4275-806B-FE22D3216829}"/>
    <cellStyle name="20% - Accent5 20 10 2 2" xfId="18882" xr:uid="{DB9084BD-29AC-4C78-8D70-CB4AF536FBEB}"/>
    <cellStyle name="20% - Accent5 20 10 2 2 2" xfId="18883" xr:uid="{7521E2A0-ACF4-4FF0-8EBC-DFFE9926C56A}"/>
    <cellStyle name="20% - Accent5 20 10 2 3" xfId="18884" xr:uid="{000BE3B3-B465-49CB-86A3-4ABD52679DF7}"/>
    <cellStyle name="20% - Accent5 20 10 3" xfId="18885" xr:uid="{1DDD2B4E-F98C-4A2C-9BE8-B9CC83619C45}"/>
    <cellStyle name="20% - Accent5 20 10 3 2" xfId="18886" xr:uid="{BE2C79D3-0095-4BED-903B-A89DAA585D39}"/>
    <cellStyle name="20% - Accent5 20 10 4" xfId="18887" xr:uid="{6CF24BE0-7AFD-4A09-98C4-8943A5C9E746}"/>
    <cellStyle name="20% - Accent5 20 10 4 2" xfId="18888" xr:uid="{6789E7E4-7093-4463-B15F-2E1DA3CECD5C}"/>
    <cellStyle name="20% - Accent5 20 10 5" xfId="18889" xr:uid="{59D9B0DC-9182-4282-B85D-149A76E98F7E}"/>
    <cellStyle name="20% - Accent5 20 11" xfId="18890" xr:uid="{3CA3BB93-89F4-4191-9209-63FA2FBE6639}"/>
    <cellStyle name="20% - Accent5 20 11 2" xfId="18891" xr:uid="{40816F66-6A55-4DBD-B485-4CCE15F78CA9}"/>
    <cellStyle name="20% - Accent5 20 11 2 2" xfId="18892" xr:uid="{A0469A58-08D6-460E-AEB7-EDC77D390ED0}"/>
    <cellStyle name="20% - Accent5 20 11 2 2 2" xfId="18893" xr:uid="{2C932F4D-96A7-4394-B8B6-8FB9893B49BA}"/>
    <cellStyle name="20% - Accent5 20 11 2 3" xfId="18894" xr:uid="{E252D684-FE33-4DD8-9771-191AD95CC5E9}"/>
    <cellStyle name="20% - Accent5 20 11 3" xfId="18895" xr:uid="{76FEADA4-7A2B-463A-885B-38A554803B3F}"/>
    <cellStyle name="20% - Accent5 20 11 3 2" xfId="18896" xr:uid="{05AF319C-7E57-4523-9460-FF5AC0E79B1C}"/>
    <cellStyle name="20% - Accent5 20 11 4" xfId="18897" xr:uid="{61695AB8-EE85-4D1C-BC74-F279C298E9A3}"/>
    <cellStyle name="20% - Accent5 20 11 4 2" xfId="18898" xr:uid="{EC915F2A-C9B0-43CA-AD6C-44BBC74FBBC7}"/>
    <cellStyle name="20% - Accent5 20 11 5" xfId="18899" xr:uid="{E1BFCDE6-EC01-4EC8-99E3-13CA55B98ECC}"/>
    <cellStyle name="20% - Accent5 20 12" xfId="18900" xr:uid="{8F7C0EB5-12D2-4B5D-B23A-49B16CA459DD}"/>
    <cellStyle name="20% - Accent5 20 12 2" xfId="18901" xr:uid="{7B121B44-DA46-4399-AB87-D0104FCCA22E}"/>
    <cellStyle name="20% - Accent5 20 12 2 2" xfId="18902" xr:uid="{ED61B628-48E6-4395-AC15-9DFCAA642C5C}"/>
    <cellStyle name="20% - Accent5 20 12 2 2 2" xfId="18903" xr:uid="{0558229E-3228-4169-B318-932D6CD25F32}"/>
    <cellStyle name="20% - Accent5 20 12 2 3" xfId="18904" xr:uid="{168CC30E-967B-4E9A-B86B-2E82D749BBEC}"/>
    <cellStyle name="20% - Accent5 20 12 3" xfId="18905" xr:uid="{C302A846-177E-40DD-84BF-803F8180B93C}"/>
    <cellStyle name="20% - Accent5 20 12 3 2" xfId="18906" xr:uid="{B176B0C4-C8A6-4E26-8EB7-AE9F0B18639D}"/>
    <cellStyle name="20% - Accent5 20 12 4" xfId="18907" xr:uid="{88726171-742D-4FE7-82D5-79D6D4B7FC4E}"/>
    <cellStyle name="20% - Accent5 20 12 4 2" xfId="18908" xr:uid="{93B1BA4B-B450-400B-91F6-76FE1C4B2FE9}"/>
    <cellStyle name="20% - Accent5 20 12 5" xfId="18909" xr:uid="{89EF567E-F2DE-4C47-AE6F-36C8B723FC31}"/>
    <cellStyle name="20% - Accent5 20 13" xfId="18910" xr:uid="{BEAE4BEE-2AE0-4EE6-9F2E-F0C456C923D6}"/>
    <cellStyle name="20% - Accent5 20 13 2" xfId="18911" xr:uid="{89891A0B-EAF2-4D8B-98E3-21143C53EF87}"/>
    <cellStyle name="20% - Accent5 20 13 2 2" xfId="18912" xr:uid="{01C37A26-8B73-4ADE-B40A-468FEDFFF790}"/>
    <cellStyle name="20% - Accent5 20 13 2 2 2" xfId="18913" xr:uid="{280F8CD5-AEC2-46E3-AF43-A7ED308A9E94}"/>
    <cellStyle name="20% - Accent5 20 13 2 3" xfId="18914" xr:uid="{993EE1EC-062F-4AE5-A920-B483BA8AE0AF}"/>
    <cellStyle name="20% - Accent5 20 13 3" xfId="18915" xr:uid="{34A62B14-9DFC-4AC2-A784-FC232C7EB5A9}"/>
    <cellStyle name="20% - Accent5 20 13 3 2" xfId="18916" xr:uid="{E929AAD5-0891-41F8-961D-DC7F81A9EF88}"/>
    <cellStyle name="20% - Accent5 20 13 4" xfId="18917" xr:uid="{3833DB1E-93F5-4C9C-BCA0-46EA498E6D5F}"/>
    <cellStyle name="20% - Accent5 20 13 4 2" xfId="18918" xr:uid="{8D59FD9D-A52C-4B32-86FA-05EA2ED7EAAD}"/>
    <cellStyle name="20% - Accent5 20 13 5" xfId="18919" xr:uid="{CD6DA492-CFDB-4F4E-853C-3518016E26FA}"/>
    <cellStyle name="20% - Accent5 20 14" xfId="18920" xr:uid="{7628887C-4A8C-4859-B6AC-2AC503C3C791}"/>
    <cellStyle name="20% - Accent5 20 14 2" xfId="18921" xr:uid="{1C838C3B-8E2B-4D01-87ED-C1060C96E726}"/>
    <cellStyle name="20% - Accent5 20 14 2 2" xfId="18922" xr:uid="{24D0A189-6A38-4BB6-BEAF-2F542F898418}"/>
    <cellStyle name="20% - Accent5 20 14 2 2 2" xfId="18923" xr:uid="{99F32157-354B-4107-B24C-4C61AA550244}"/>
    <cellStyle name="20% - Accent5 20 14 2 3" xfId="18924" xr:uid="{BD51069C-524A-4755-9A34-3805E069E8A5}"/>
    <cellStyle name="20% - Accent5 20 14 3" xfId="18925" xr:uid="{2506DB16-5208-4DBC-91AC-D302F1FE6935}"/>
    <cellStyle name="20% - Accent5 20 14 3 2" xfId="18926" xr:uid="{EB0B8DAE-F166-41AE-9433-F8BAE016991D}"/>
    <cellStyle name="20% - Accent5 20 14 4" xfId="18927" xr:uid="{C3356E18-AB4B-4000-A324-D2DCFCA66BFF}"/>
    <cellStyle name="20% - Accent5 20 14 4 2" xfId="18928" xr:uid="{70EEC4D7-1444-4638-93BC-8386FFB0DDEC}"/>
    <cellStyle name="20% - Accent5 20 14 5" xfId="18929" xr:uid="{67E9E566-DCBC-46A6-894C-454008CABA70}"/>
    <cellStyle name="20% - Accent5 20 15" xfId="18930" xr:uid="{8EA8D439-5D54-4387-9F65-630087DBDD51}"/>
    <cellStyle name="20% - Accent5 20 15 2" xfId="18931" xr:uid="{831B035B-947B-40AA-985F-936B572AA37D}"/>
    <cellStyle name="20% - Accent5 20 15 2 2" xfId="18932" xr:uid="{C5282C29-4E1D-4E1B-84EE-93EBD731AC03}"/>
    <cellStyle name="20% - Accent5 20 15 2 2 2" xfId="18933" xr:uid="{EF2D15C0-4C8D-44FE-A10C-F2093AA00EF5}"/>
    <cellStyle name="20% - Accent5 20 15 2 3" xfId="18934" xr:uid="{50D3C7D1-C146-49B8-9A78-BA72CE95CE95}"/>
    <cellStyle name="20% - Accent5 20 15 3" xfId="18935" xr:uid="{F384B6BC-26BF-49E5-9F2E-0CBE0AA8181B}"/>
    <cellStyle name="20% - Accent5 20 15 3 2" xfId="18936" xr:uid="{D6DEC892-88ED-4F43-96C4-CBD5578B561E}"/>
    <cellStyle name="20% - Accent5 20 15 4" xfId="18937" xr:uid="{D0084603-2E80-446F-8C9D-003D45A334C4}"/>
    <cellStyle name="20% - Accent5 20 15 4 2" xfId="18938" xr:uid="{1B219E52-2F54-4188-ADC0-91CD515FB384}"/>
    <cellStyle name="20% - Accent5 20 15 5" xfId="18939" xr:uid="{E126E80F-069C-4120-81C4-A4C73AF848A3}"/>
    <cellStyle name="20% - Accent5 20 16" xfId="18940" xr:uid="{2329A56C-8C51-47DF-B5F6-91D422555015}"/>
    <cellStyle name="20% - Accent5 20 16 2" xfId="18941" xr:uid="{513A9CE4-5C7C-43A7-83AA-3E93C7C33458}"/>
    <cellStyle name="20% - Accent5 20 16 2 2" xfId="18942" xr:uid="{284CA7D8-B1A0-4943-8077-71B9C0290D3C}"/>
    <cellStyle name="20% - Accent5 20 16 3" xfId="18943" xr:uid="{EDC615C1-7FA2-4AA6-B6EE-75BB9B1E53AA}"/>
    <cellStyle name="20% - Accent5 20 17" xfId="18944" xr:uid="{3FA85556-CA1F-4213-ACB1-705D8B392AA2}"/>
    <cellStyle name="20% - Accent5 20 17 2" xfId="18945" xr:uid="{8AE74ECC-467C-4FCF-95CC-BE6AA6CC3EAB}"/>
    <cellStyle name="20% - Accent5 20 18" xfId="18946" xr:uid="{2BFBBE7F-340B-499C-9099-C4CF932BCFE2}"/>
    <cellStyle name="20% - Accent5 20 18 2" xfId="18947" xr:uid="{505FD7D3-9BAC-45DC-BDC3-4AE9846B4CC8}"/>
    <cellStyle name="20% - Accent5 20 19" xfId="18948" xr:uid="{5722EF37-CC06-4B16-893C-3695CC3DAB79}"/>
    <cellStyle name="20% - Accent5 20 2" xfId="18949" xr:uid="{1BEDA10E-18C7-4A1F-98AD-BEE89D0C5F88}"/>
    <cellStyle name="20% - Accent5 20 2 2" xfId="18950" xr:uid="{5A67B503-86FE-43BD-BDEF-7D498BB0FA1A}"/>
    <cellStyle name="20% - Accent5 20 2 2 2" xfId="18951" xr:uid="{17CA150B-6E9B-4216-ABCB-600CD3C713A1}"/>
    <cellStyle name="20% - Accent5 20 2 2 2 2" xfId="18952" xr:uid="{BF4B5267-4CA6-4316-B9BA-B110B0B07869}"/>
    <cellStyle name="20% - Accent5 20 2 2 3" xfId="18953" xr:uid="{BC2C62F8-8067-4731-A5B6-A556E6BD3683}"/>
    <cellStyle name="20% - Accent5 20 2 3" xfId="18954" xr:uid="{8198DD77-1325-4CFB-82D2-064D2FCE59A7}"/>
    <cellStyle name="20% - Accent5 20 2 3 2" xfId="18955" xr:uid="{442B4468-4289-4D52-A9DB-208EE0F5F419}"/>
    <cellStyle name="20% - Accent5 20 2 4" xfId="18956" xr:uid="{50863E7C-08AD-48F2-9758-D8B02F4E03CF}"/>
    <cellStyle name="20% - Accent5 20 2 4 2" xfId="18957" xr:uid="{1161110E-B542-4786-A6C0-D93E46EA56EE}"/>
    <cellStyle name="20% - Accent5 20 2 5" xfId="18958" xr:uid="{BB401C63-F05B-4EE4-A800-B295C1E6CF8C}"/>
    <cellStyle name="20% - Accent5 20 20" xfId="18959" xr:uid="{43D3537B-B0FE-4FF5-8D1F-59494EBE280D}"/>
    <cellStyle name="20% - Accent5 20 21" xfId="18960" xr:uid="{5260E0EA-C492-436B-99A2-2FD0DA1F3E15}"/>
    <cellStyle name="20% - Accent5 20 22" xfId="18961" xr:uid="{81C4DDEB-EFF4-406B-9DBB-FC986F5B9296}"/>
    <cellStyle name="20% - Accent5 20 23" xfId="18962" xr:uid="{A7BBB6BF-F57D-4B8A-ADF3-C98A4EF28200}"/>
    <cellStyle name="20% - Accent5 20 24" xfId="18963" xr:uid="{484425C9-A221-47AA-92EF-B84DD34765BF}"/>
    <cellStyle name="20% - Accent5 20 25" xfId="18964" xr:uid="{9D23FA56-5EB8-4335-BF86-ABF11A2EA7BD}"/>
    <cellStyle name="20% - Accent5 20 26" xfId="18965" xr:uid="{CFEDF3F5-705F-49EE-95B6-CB8F7AE4B068}"/>
    <cellStyle name="20% - Accent5 20 27" xfId="18966" xr:uid="{8F6DFB64-AB2E-4A9E-B177-6BDC749E6872}"/>
    <cellStyle name="20% - Accent5 20 28" xfId="18967" xr:uid="{79470DE4-ADF8-437C-B9E0-C63819DC5B51}"/>
    <cellStyle name="20% - Accent5 20 29" xfId="18968" xr:uid="{2D53D342-D1E0-452C-A203-76DA0964EFC9}"/>
    <cellStyle name="20% - Accent5 20 3" xfId="18969" xr:uid="{CCCBE0E4-CEE5-4670-B97E-19E279E5E926}"/>
    <cellStyle name="20% - Accent5 20 3 2" xfId="18970" xr:uid="{8CE625F4-6DCC-40BD-AB10-3E2B6E39B80E}"/>
    <cellStyle name="20% - Accent5 20 3 2 2" xfId="18971" xr:uid="{E5CD9111-A64E-437F-9B87-353C68473CAF}"/>
    <cellStyle name="20% - Accent5 20 3 2 2 2" xfId="18972" xr:uid="{E020FE0C-7216-41DB-B41D-9C01DBB4151E}"/>
    <cellStyle name="20% - Accent5 20 3 2 3" xfId="18973" xr:uid="{91E07E08-8D7D-455B-B516-730546F57397}"/>
    <cellStyle name="20% - Accent5 20 3 3" xfId="18974" xr:uid="{49362B08-0493-46C7-983C-B507AD33174F}"/>
    <cellStyle name="20% - Accent5 20 3 3 2" xfId="18975" xr:uid="{0A1AC36C-2DDB-42FA-9DA4-AE2F636C1326}"/>
    <cellStyle name="20% - Accent5 20 3 4" xfId="18976" xr:uid="{30100929-B9B4-4579-ADF4-4DB71A6D5FC8}"/>
    <cellStyle name="20% - Accent5 20 3 4 2" xfId="18977" xr:uid="{0AC22055-7662-4501-B8AD-263CBC7B029C}"/>
    <cellStyle name="20% - Accent5 20 3 5" xfId="18978" xr:uid="{1E7DBDDF-FC17-4951-A8BC-B35B41137C80}"/>
    <cellStyle name="20% - Accent5 20 4" xfId="18979" xr:uid="{3E36CA69-7345-4B8E-827D-4DE13CB6DD4E}"/>
    <cellStyle name="20% - Accent5 20 4 2" xfId="18980" xr:uid="{063E7ABE-E7D5-4C5E-86FA-9B7B64F4EDB3}"/>
    <cellStyle name="20% - Accent5 20 4 2 2" xfId="18981" xr:uid="{02379A74-A66A-403B-BD37-8BFDD3C862A4}"/>
    <cellStyle name="20% - Accent5 20 4 2 2 2" xfId="18982" xr:uid="{E38B20F5-C407-48B1-967C-CF71976E2EED}"/>
    <cellStyle name="20% - Accent5 20 4 2 3" xfId="18983" xr:uid="{EC915970-9248-4FB2-BFEF-53E2200918BF}"/>
    <cellStyle name="20% - Accent5 20 4 3" xfId="18984" xr:uid="{98B19F6A-7668-478F-9B46-78A98E4B88B6}"/>
    <cellStyle name="20% - Accent5 20 4 3 2" xfId="18985" xr:uid="{7895980F-F4B2-4959-A15F-F79FE2B1FB53}"/>
    <cellStyle name="20% - Accent5 20 4 4" xfId="18986" xr:uid="{23A040F7-8D7B-431B-9D39-B4E4F38B4468}"/>
    <cellStyle name="20% - Accent5 20 4 4 2" xfId="18987" xr:uid="{24848908-C5B6-4E73-B5F6-D913F8500F18}"/>
    <cellStyle name="20% - Accent5 20 4 5" xfId="18988" xr:uid="{E69655BD-BFF9-4710-B4F2-46AC06FE5834}"/>
    <cellStyle name="20% - Accent5 20 5" xfId="18989" xr:uid="{99AE5F11-F655-4FEB-9F8B-1F6028A01C78}"/>
    <cellStyle name="20% - Accent5 20 5 2" xfId="18990" xr:uid="{1A662950-86A1-42B0-9701-81EFA26F0D0B}"/>
    <cellStyle name="20% - Accent5 20 5 2 2" xfId="18991" xr:uid="{1EB76ADC-5519-4EF1-B051-B03D452D070F}"/>
    <cellStyle name="20% - Accent5 20 5 2 2 2" xfId="18992" xr:uid="{AC74D8A0-8D6A-4B11-99B2-F8FCEE368684}"/>
    <cellStyle name="20% - Accent5 20 5 2 3" xfId="18993" xr:uid="{53CD2D9C-A3E4-44F0-A5EC-3E8004D23440}"/>
    <cellStyle name="20% - Accent5 20 5 3" xfId="18994" xr:uid="{C8097F43-AEC4-4FCD-8A21-C31721ADDBD6}"/>
    <cellStyle name="20% - Accent5 20 5 3 2" xfId="18995" xr:uid="{3717A318-E26C-402B-8A08-995577FFA389}"/>
    <cellStyle name="20% - Accent5 20 5 4" xfId="18996" xr:uid="{ECAF0EFE-6742-469F-B9A8-56CB5B599515}"/>
    <cellStyle name="20% - Accent5 20 5 4 2" xfId="18997" xr:uid="{B8F1CDC0-CC9A-4B9D-AEEA-D520D2159A84}"/>
    <cellStyle name="20% - Accent5 20 5 5" xfId="18998" xr:uid="{C4E674E6-B753-4F71-8344-DF1B899CA445}"/>
    <cellStyle name="20% - Accent5 20 6" xfId="18999" xr:uid="{CB07CF74-F5E6-438A-82FA-AB275579342B}"/>
    <cellStyle name="20% - Accent5 20 6 2" xfId="19000" xr:uid="{C3BB5C48-46C9-41B0-92FC-6B8B2A6BA3F5}"/>
    <cellStyle name="20% - Accent5 20 6 2 2" xfId="19001" xr:uid="{3A38CA1F-D4CC-47E7-8A92-A59D98BC7E30}"/>
    <cellStyle name="20% - Accent5 20 6 2 2 2" xfId="19002" xr:uid="{B2EF252B-C06A-4F35-A2C2-044B7592B6EE}"/>
    <cellStyle name="20% - Accent5 20 6 2 3" xfId="19003" xr:uid="{0BA81D15-C5F2-4AC6-B8AB-0DCF3834C0CF}"/>
    <cellStyle name="20% - Accent5 20 6 3" xfId="19004" xr:uid="{4BD3591D-3692-414C-A4AA-23C9170D5DD1}"/>
    <cellStyle name="20% - Accent5 20 6 3 2" xfId="19005" xr:uid="{B53729FE-A514-482A-B8C9-EA13E2A85992}"/>
    <cellStyle name="20% - Accent5 20 6 4" xfId="19006" xr:uid="{5F96C008-2176-470D-A029-3510D02A37C5}"/>
    <cellStyle name="20% - Accent5 20 6 4 2" xfId="19007" xr:uid="{74F60F79-258B-4A24-BF5E-A60EC586FFA5}"/>
    <cellStyle name="20% - Accent5 20 6 5" xfId="19008" xr:uid="{BDDD2143-1E8B-426D-A3E7-1D54C2BE3D60}"/>
    <cellStyle name="20% - Accent5 20 7" xfId="19009" xr:uid="{E733E4B7-0B7F-4A92-A022-44EC3671A387}"/>
    <cellStyle name="20% - Accent5 20 7 2" xfId="19010" xr:uid="{7B70CB29-50D8-415B-B62C-04B925273ABF}"/>
    <cellStyle name="20% - Accent5 20 7 2 2" xfId="19011" xr:uid="{7309C517-37EB-4D1B-B3BE-E421CCB94808}"/>
    <cellStyle name="20% - Accent5 20 7 2 2 2" xfId="19012" xr:uid="{83F5518B-6671-474A-AECD-9E20E4893D5E}"/>
    <cellStyle name="20% - Accent5 20 7 2 3" xfId="19013" xr:uid="{43D044EA-82CD-46AF-B323-A5FC51DD07E1}"/>
    <cellStyle name="20% - Accent5 20 7 3" xfId="19014" xr:uid="{D14F5B4C-5020-4A92-B32F-41944BDDDB3A}"/>
    <cellStyle name="20% - Accent5 20 7 3 2" xfId="19015" xr:uid="{36F7BAE8-FBB8-4BE9-8D63-534DEB66FF8C}"/>
    <cellStyle name="20% - Accent5 20 7 4" xfId="19016" xr:uid="{CE598934-A982-4C81-A9EE-7A80F31194BF}"/>
    <cellStyle name="20% - Accent5 20 7 4 2" xfId="19017" xr:uid="{EED7197E-C783-46F4-8576-1BE12731BE17}"/>
    <cellStyle name="20% - Accent5 20 7 5" xfId="19018" xr:uid="{57196684-4378-4E22-8617-32415B355DCC}"/>
    <cellStyle name="20% - Accent5 20 8" xfId="19019" xr:uid="{7875B44D-4003-43D8-B605-17D7489BBA57}"/>
    <cellStyle name="20% - Accent5 20 8 2" xfId="19020" xr:uid="{47456C8F-072A-4336-B1E3-765A52B78E2A}"/>
    <cellStyle name="20% - Accent5 20 8 2 2" xfId="19021" xr:uid="{9B3F4788-E6B8-4972-A2AE-A6C5659B5447}"/>
    <cellStyle name="20% - Accent5 20 8 2 2 2" xfId="19022" xr:uid="{075544D8-99EB-42C5-9E8D-B2545E42B55B}"/>
    <cellStyle name="20% - Accent5 20 8 2 3" xfId="19023" xr:uid="{D79EC656-8EA9-46E8-8FFE-1DEF6DECAD19}"/>
    <cellStyle name="20% - Accent5 20 8 3" xfId="19024" xr:uid="{5F7F691A-A697-41EF-BBEB-1DD00D3E9661}"/>
    <cellStyle name="20% - Accent5 20 8 3 2" xfId="19025" xr:uid="{CD5936C0-FD0E-4513-AB49-EC591FCA4522}"/>
    <cellStyle name="20% - Accent5 20 8 4" xfId="19026" xr:uid="{A386D74B-5A77-4AA4-A926-F0F629E5CF0A}"/>
    <cellStyle name="20% - Accent5 20 8 4 2" xfId="19027" xr:uid="{725BE0F2-0704-4DA8-A650-F5457032472A}"/>
    <cellStyle name="20% - Accent5 20 8 5" xfId="19028" xr:uid="{E9B80535-9E8F-43B7-88AC-273F086C0CA1}"/>
    <cellStyle name="20% - Accent5 20 9" xfId="19029" xr:uid="{06A2635E-C2AE-4B7D-BBB7-343FF9EAF0E4}"/>
    <cellStyle name="20% - Accent5 20 9 2" xfId="19030" xr:uid="{8E680D83-5B36-468B-A596-47FAC7C0D8A8}"/>
    <cellStyle name="20% - Accent5 20 9 2 2" xfId="19031" xr:uid="{24E477C5-609A-42AD-8BD2-211D612E5593}"/>
    <cellStyle name="20% - Accent5 20 9 2 2 2" xfId="19032" xr:uid="{CA58AA97-E825-47DD-A570-B4283BADFB26}"/>
    <cellStyle name="20% - Accent5 20 9 2 3" xfId="19033" xr:uid="{F3E59328-AD58-47AD-9437-8C0C9BB3B085}"/>
    <cellStyle name="20% - Accent5 20 9 3" xfId="19034" xr:uid="{A662362E-7C22-4382-8645-BB4D9F04E554}"/>
    <cellStyle name="20% - Accent5 20 9 3 2" xfId="19035" xr:uid="{B7B1D50E-226B-4045-937A-568AD855426B}"/>
    <cellStyle name="20% - Accent5 20 9 4" xfId="19036" xr:uid="{ECB92EFE-7CC6-4CF5-A745-1323B23DBEEC}"/>
    <cellStyle name="20% - Accent5 20 9 4 2" xfId="19037" xr:uid="{84D97077-7353-4993-874A-92626856CFAA}"/>
    <cellStyle name="20% - Accent5 20 9 5" xfId="19038" xr:uid="{A62F1EBE-F945-4C3A-AAA7-A383FF6B3B75}"/>
    <cellStyle name="20% - Accent5 21" xfId="19039" xr:uid="{D22AAF3F-8691-4504-9461-24B236CFBF28}"/>
    <cellStyle name="20% - Accent5 21 10" xfId="19040" xr:uid="{A10A4BBF-81C6-48EA-B171-ED5903914113}"/>
    <cellStyle name="20% - Accent5 21 10 2" xfId="19041" xr:uid="{7D5AD716-59CB-4759-BE86-13F0ADDD3A13}"/>
    <cellStyle name="20% - Accent5 21 10 2 2" xfId="19042" xr:uid="{73EEBD7F-2018-45EA-8AFD-0B9E5FB063ED}"/>
    <cellStyle name="20% - Accent5 21 10 2 2 2" xfId="19043" xr:uid="{D7DE3A90-9178-432B-971E-B04E87CEC0B0}"/>
    <cellStyle name="20% - Accent5 21 10 2 3" xfId="19044" xr:uid="{7B28C587-D3E3-4B99-B1C2-6CE92D37361E}"/>
    <cellStyle name="20% - Accent5 21 10 3" xfId="19045" xr:uid="{986186D6-D181-4FD6-8936-B77FDEF403AB}"/>
    <cellStyle name="20% - Accent5 21 10 3 2" xfId="19046" xr:uid="{BC2A41FD-A7C1-46D6-B331-915C82C8644F}"/>
    <cellStyle name="20% - Accent5 21 10 4" xfId="19047" xr:uid="{87F09A85-C6A5-4F61-A4E2-7E949B9CA55F}"/>
    <cellStyle name="20% - Accent5 21 10 4 2" xfId="19048" xr:uid="{D7009973-09B2-4909-9D20-1FFAC3ED84F2}"/>
    <cellStyle name="20% - Accent5 21 10 5" xfId="19049" xr:uid="{D0AD2947-18B5-4549-A16D-5ABFE6AE1435}"/>
    <cellStyle name="20% - Accent5 21 11" xfId="19050" xr:uid="{4313A26B-6804-4991-97BC-B035927C40F0}"/>
    <cellStyle name="20% - Accent5 21 11 2" xfId="19051" xr:uid="{5F3B8CEB-CF01-49FB-8DCF-90AEB33CE113}"/>
    <cellStyle name="20% - Accent5 21 11 2 2" xfId="19052" xr:uid="{D7E8F74A-CF9E-4AA9-888B-9AFFC5854611}"/>
    <cellStyle name="20% - Accent5 21 11 2 2 2" xfId="19053" xr:uid="{7D8236A4-4D48-4A89-AF34-E8810902671A}"/>
    <cellStyle name="20% - Accent5 21 11 2 3" xfId="19054" xr:uid="{F6ED675F-39C5-4495-9773-BDD1CA27704A}"/>
    <cellStyle name="20% - Accent5 21 11 3" xfId="19055" xr:uid="{2EC275A5-47E9-43CE-9102-9E04058FC66E}"/>
    <cellStyle name="20% - Accent5 21 11 3 2" xfId="19056" xr:uid="{7C1F1A2E-F1BA-452B-AE19-1598CC340A17}"/>
    <cellStyle name="20% - Accent5 21 11 4" xfId="19057" xr:uid="{4D682C72-7B5B-4608-BB3C-D2B825468316}"/>
    <cellStyle name="20% - Accent5 21 11 4 2" xfId="19058" xr:uid="{729D09F3-0D2A-45B1-9F9C-F79B00A5D0E8}"/>
    <cellStyle name="20% - Accent5 21 11 5" xfId="19059" xr:uid="{8DF9D932-B4AB-45B4-9E20-637F3639E625}"/>
    <cellStyle name="20% - Accent5 21 12" xfId="19060" xr:uid="{4BDA8CD9-D97A-46BA-B155-B5F159C9AF8F}"/>
    <cellStyle name="20% - Accent5 21 12 2" xfId="19061" xr:uid="{1945ADDB-619A-40AB-9D70-FC507549FBB2}"/>
    <cellStyle name="20% - Accent5 21 12 2 2" xfId="19062" xr:uid="{5BC6F7FC-836F-4675-BAEC-AE00712169EF}"/>
    <cellStyle name="20% - Accent5 21 12 2 2 2" xfId="19063" xr:uid="{D5896736-F3A2-4FAE-97AC-031A7D18C775}"/>
    <cellStyle name="20% - Accent5 21 12 2 3" xfId="19064" xr:uid="{A00C763C-5C3A-413B-A06C-CF50E3566CBA}"/>
    <cellStyle name="20% - Accent5 21 12 3" xfId="19065" xr:uid="{F11EAD1B-8A1A-4913-B1FC-B93A5E100755}"/>
    <cellStyle name="20% - Accent5 21 12 3 2" xfId="19066" xr:uid="{65C59FC3-E8F0-4AAE-9CD5-D4867FF6A8C6}"/>
    <cellStyle name="20% - Accent5 21 12 4" xfId="19067" xr:uid="{D78F7534-A709-4800-B882-914C7C0385B5}"/>
    <cellStyle name="20% - Accent5 21 12 4 2" xfId="19068" xr:uid="{A0D2182D-441D-4499-96BE-83C1D37BBF28}"/>
    <cellStyle name="20% - Accent5 21 12 5" xfId="19069" xr:uid="{E56E233C-69DD-4ADE-A66F-6926BD843817}"/>
    <cellStyle name="20% - Accent5 21 13" xfId="19070" xr:uid="{8F38D918-0134-4047-A805-C8EFF3574110}"/>
    <cellStyle name="20% - Accent5 21 13 2" xfId="19071" xr:uid="{1EEC47E6-7CA7-4D06-AF90-00CF8CB629A8}"/>
    <cellStyle name="20% - Accent5 21 13 2 2" xfId="19072" xr:uid="{076F8056-53B1-4B73-9C6E-CD86C2CC9C68}"/>
    <cellStyle name="20% - Accent5 21 13 2 2 2" xfId="19073" xr:uid="{FFF65328-D57B-433F-9E86-DA77DB8A46B7}"/>
    <cellStyle name="20% - Accent5 21 13 2 3" xfId="19074" xr:uid="{7C2F5B7A-D40C-43C5-ACC1-676113C61122}"/>
    <cellStyle name="20% - Accent5 21 13 3" xfId="19075" xr:uid="{0D7B68BC-49DF-48EA-8305-4CB890B6A3F0}"/>
    <cellStyle name="20% - Accent5 21 13 3 2" xfId="19076" xr:uid="{1DC331DF-A4C7-41BA-AC66-60D1DF0055CD}"/>
    <cellStyle name="20% - Accent5 21 13 4" xfId="19077" xr:uid="{D861838F-23AC-4F39-B86F-4C42B269F9BC}"/>
    <cellStyle name="20% - Accent5 21 13 4 2" xfId="19078" xr:uid="{05D7E5E7-D863-4638-9DA8-B98895974676}"/>
    <cellStyle name="20% - Accent5 21 13 5" xfId="19079" xr:uid="{E3DB7785-2EF9-4AE3-99B4-10633DB6B14A}"/>
    <cellStyle name="20% - Accent5 21 14" xfId="19080" xr:uid="{4C3EC8C7-72CA-4550-91A8-F51C57E142C3}"/>
    <cellStyle name="20% - Accent5 21 14 2" xfId="19081" xr:uid="{04267AA1-3ED0-4AA1-AF3C-6E6877CF7033}"/>
    <cellStyle name="20% - Accent5 21 14 2 2" xfId="19082" xr:uid="{40556D1A-7245-4E4B-9CA7-D04A819AF919}"/>
    <cellStyle name="20% - Accent5 21 14 2 2 2" xfId="19083" xr:uid="{64E7C41C-EACA-434C-84C4-5DF7662B3BFE}"/>
    <cellStyle name="20% - Accent5 21 14 2 3" xfId="19084" xr:uid="{E5B79507-B1FA-461B-9CE4-E75E72A62D23}"/>
    <cellStyle name="20% - Accent5 21 14 3" xfId="19085" xr:uid="{121A639B-00F6-475D-A4AA-E455B77148C4}"/>
    <cellStyle name="20% - Accent5 21 14 3 2" xfId="19086" xr:uid="{B81D1AE3-1139-47A8-82D5-D0B30DC402AF}"/>
    <cellStyle name="20% - Accent5 21 14 4" xfId="19087" xr:uid="{6BFCDAC4-DA4A-4FC5-AC90-33647CC435FC}"/>
    <cellStyle name="20% - Accent5 21 14 4 2" xfId="19088" xr:uid="{48FFB32D-E9A6-49F0-81B9-1E6BC2AA1AC1}"/>
    <cellStyle name="20% - Accent5 21 14 5" xfId="19089" xr:uid="{AD96AF46-9F03-40BE-91E9-BBC41897252B}"/>
    <cellStyle name="20% - Accent5 21 15" xfId="19090" xr:uid="{4E509B68-B1B5-458F-A284-84D8782995B4}"/>
    <cellStyle name="20% - Accent5 21 15 2" xfId="19091" xr:uid="{FE61ED7F-5F82-4BA3-80D6-8955E1D9438F}"/>
    <cellStyle name="20% - Accent5 21 15 2 2" xfId="19092" xr:uid="{D76A76CE-F984-4511-9ADA-227D475098F5}"/>
    <cellStyle name="20% - Accent5 21 15 2 2 2" xfId="19093" xr:uid="{96376F3B-71D2-420D-8FFF-968BD373B091}"/>
    <cellStyle name="20% - Accent5 21 15 2 3" xfId="19094" xr:uid="{CB6E2CCE-789F-44AA-BAC9-2FD032CB43A6}"/>
    <cellStyle name="20% - Accent5 21 15 3" xfId="19095" xr:uid="{1603E93C-A047-41F0-9E43-68CA2D36F888}"/>
    <cellStyle name="20% - Accent5 21 15 3 2" xfId="19096" xr:uid="{11335408-99EE-4A47-9ECA-F05EE51E3CE5}"/>
    <cellStyle name="20% - Accent5 21 15 4" xfId="19097" xr:uid="{438FBCED-4527-4683-BC43-E5B9F4E43E61}"/>
    <cellStyle name="20% - Accent5 21 15 4 2" xfId="19098" xr:uid="{F3199A86-967D-47C3-B64D-C5062A716A18}"/>
    <cellStyle name="20% - Accent5 21 15 5" xfId="19099" xr:uid="{9AF1941C-4DE4-4508-9AC4-A845B0F9EB3E}"/>
    <cellStyle name="20% - Accent5 21 16" xfId="19100" xr:uid="{2044CEB4-907F-47FA-B12B-8AFAC5D34F88}"/>
    <cellStyle name="20% - Accent5 21 16 2" xfId="19101" xr:uid="{FE04AB15-5F32-49F3-A83B-5F56223210AC}"/>
    <cellStyle name="20% - Accent5 21 16 2 2" xfId="19102" xr:uid="{C3235F33-7E13-43FC-B630-20F58FE84630}"/>
    <cellStyle name="20% - Accent5 21 16 3" xfId="19103" xr:uid="{F5853008-B208-492A-A090-8E9B37159847}"/>
    <cellStyle name="20% - Accent5 21 17" xfId="19104" xr:uid="{187B0117-2BF7-484E-98E7-B4375AA11413}"/>
    <cellStyle name="20% - Accent5 21 17 2" xfId="19105" xr:uid="{1CACA9B3-B4B1-4343-8231-DF302EAC782C}"/>
    <cellStyle name="20% - Accent5 21 18" xfId="19106" xr:uid="{61B0CD41-0CF3-469B-AEC4-ED8BF4C4B697}"/>
    <cellStyle name="20% - Accent5 21 18 2" xfId="19107" xr:uid="{E2A76B85-BED1-4757-A34E-50CB79B0835B}"/>
    <cellStyle name="20% - Accent5 21 19" xfId="19108" xr:uid="{EBD3EA54-CFB9-4A4A-8AE3-7E4D53B35735}"/>
    <cellStyle name="20% - Accent5 21 2" xfId="19109" xr:uid="{EE12E516-63B0-4B65-9DFF-6CD124F14393}"/>
    <cellStyle name="20% - Accent5 21 2 2" xfId="19110" xr:uid="{AC894657-0BEB-46A9-984E-176C3E2F9F58}"/>
    <cellStyle name="20% - Accent5 21 2 2 2" xfId="19111" xr:uid="{F15E9DB8-3611-4FCC-8C6A-CFD72374F277}"/>
    <cellStyle name="20% - Accent5 21 2 2 2 2" xfId="19112" xr:uid="{6EB16BFD-B908-43BA-A49D-1701F7D43AB4}"/>
    <cellStyle name="20% - Accent5 21 2 2 3" xfId="19113" xr:uid="{8A651F24-03D3-4A01-9A76-948F7910C099}"/>
    <cellStyle name="20% - Accent5 21 2 3" xfId="19114" xr:uid="{BDAC251C-217D-428D-8BE6-800A2CE8419E}"/>
    <cellStyle name="20% - Accent5 21 2 3 2" xfId="19115" xr:uid="{A3A73CEC-B40D-4C48-8844-0A8DC401AE62}"/>
    <cellStyle name="20% - Accent5 21 2 4" xfId="19116" xr:uid="{25BA7A27-59E0-4B48-BB00-D037DF473B7F}"/>
    <cellStyle name="20% - Accent5 21 2 4 2" xfId="19117" xr:uid="{94F9494B-8065-4728-A67F-F1A6A6C22D91}"/>
    <cellStyle name="20% - Accent5 21 2 5" xfId="19118" xr:uid="{7B462914-96BD-43AE-8A48-B33D08A1858A}"/>
    <cellStyle name="20% - Accent5 21 20" xfId="19119" xr:uid="{C0186D19-3DFF-4D44-BCAB-8F3E4A7B1C36}"/>
    <cellStyle name="20% - Accent5 21 21" xfId="19120" xr:uid="{AD72B515-E98A-4382-8047-6B56F4B735CD}"/>
    <cellStyle name="20% - Accent5 21 22" xfId="19121" xr:uid="{33EEA3ED-4F46-477A-A8B9-A43EA26E96A0}"/>
    <cellStyle name="20% - Accent5 21 23" xfId="19122" xr:uid="{D8EE3B9C-1B91-4A20-89DD-E924E068367D}"/>
    <cellStyle name="20% - Accent5 21 24" xfId="19123" xr:uid="{60B6CD84-7CF5-421A-AC76-AC64B7712808}"/>
    <cellStyle name="20% - Accent5 21 25" xfId="19124" xr:uid="{0596F262-0493-4ACF-8EB1-CABECA641110}"/>
    <cellStyle name="20% - Accent5 21 26" xfId="19125" xr:uid="{A11552F5-FE45-43D5-8A84-7F20457852CC}"/>
    <cellStyle name="20% - Accent5 21 27" xfId="19126" xr:uid="{99420825-788F-419F-B301-E0B7C7D2BCEF}"/>
    <cellStyle name="20% - Accent5 21 28" xfId="19127" xr:uid="{BE47762A-9C85-4B44-B846-842A24B23F98}"/>
    <cellStyle name="20% - Accent5 21 29" xfId="19128" xr:uid="{A5637968-0630-42C9-B36E-C08C7C0E8814}"/>
    <cellStyle name="20% - Accent5 21 3" xfId="19129" xr:uid="{7335C50D-AAA7-4AE5-919E-1AAC15F35E41}"/>
    <cellStyle name="20% - Accent5 21 3 2" xfId="19130" xr:uid="{3B107706-0E21-4AB3-A3ED-B8E83E309EC8}"/>
    <cellStyle name="20% - Accent5 21 3 2 2" xfId="19131" xr:uid="{EFBEE4A5-B1A0-473D-AE90-35C21EE9DED8}"/>
    <cellStyle name="20% - Accent5 21 3 2 2 2" xfId="19132" xr:uid="{3FF14E7E-1216-4371-BCF5-7C05E21DEB2B}"/>
    <cellStyle name="20% - Accent5 21 3 2 3" xfId="19133" xr:uid="{18D2EDDB-6674-47D5-99F6-6131E50C757D}"/>
    <cellStyle name="20% - Accent5 21 3 3" xfId="19134" xr:uid="{41C7E81C-108B-4092-AF6B-A58A9C632C90}"/>
    <cellStyle name="20% - Accent5 21 3 3 2" xfId="19135" xr:uid="{2C8416F8-A136-4B84-8508-475A5027A2AB}"/>
    <cellStyle name="20% - Accent5 21 3 4" xfId="19136" xr:uid="{03010CDA-4209-432D-BA15-9B10C1AC8C59}"/>
    <cellStyle name="20% - Accent5 21 3 4 2" xfId="19137" xr:uid="{DD5B0C13-A3AB-4E97-9D63-85251A85C9CF}"/>
    <cellStyle name="20% - Accent5 21 3 5" xfId="19138" xr:uid="{7FF2D96E-0145-4BBE-B6FF-72774EC8ACCA}"/>
    <cellStyle name="20% - Accent5 21 4" xfId="19139" xr:uid="{9E577E34-BC87-499A-BEC7-49429761B139}"/>
    <cellStyle name="20% - Accent5 21 4 2" xfId="19140" xr:uid="{00C9DA5F-534E-48A7-865B-2A37ADF097C9}"/>
    <cellStyle name="20% - Accent5 21 4 2 2" xfId="19141" xr:uid="{476B39A9-5006-46FD-A3B5-D2777A5B0233}"/>
    <cellStyle name="20% - Accent5 21 4 2 2 2" xfId="19142" xr:uid="{E68CB35C-0692-41D6-862D-0380988AC42A}"/>
    <cellStyle name="20% - Accent5 21 4 2 3" xfId="19143" xr:uid="{310A064F-8676-483C-BFE7-70A779BEBBD7}"/>
    <cellStyle name="20% - Accent5 21 4 3" xfId="19144" xr:uid="{F114C2F1-27AB-4705-A9DE-DDD908350EE0}"/>
    <cellStyle name="20% - Accent5 21 4 3 2" xfId="19145" xr:uid="{9BD8846D-4AA4-4DF9-B8B8-3D0216713FB2}"/>
    <cellStyle name="20% - Accent5 21 4 4" xfId="19146" xr:uid="{221CFE67-3A17-4F72-B36E-4D810281E145}"/>
    <cellStyle name="20% - Accent5 21 4 4 2" xfId="19147" xr:uid="{AB197018-2E3F-42F8-AA87-1AF9CFAF5B0E}"/>
    <cellStyle name="20% - Accent5 21 4 5" xfId="19148" xr:uid="{372D5173-C83C-4E85-A544-E7D1D9E57962}"/>
    <cellStyle name="20% - Accent5 21 5" xfId="19149" xr:uid="{0855C118-628E-4195-BB0F-DDA80039671B}"/>
    <cellStyle name="20% - Accent5 21 5 2" xfId="19150" xr:uid="{6359AB21-8F69-4EAC-BAE8-41760409CF8E}"/>
    <cellStyle name="20% - Accent5 21 5 2 2" xfId="19151" xr:uid="{00107190-F9D7-4B1A-A3DF-29BEB879FBA6}"/>
    <cellStyle name="20% - Accent5 21 5 2 2 2" xfId="19152" xr:uid="{B9858D9C-BFC4-4E92-9AC8-9EDFA0FB67CE}"/>
    <cellStyle name="20% - Accent5 21 5 2 3" xfId="19153" xr:uid="{5BB18389-26D2-4C7E-A452-37DD5F3571E4}"/>
    <cellStyle name="20% - Accent5 21 5 3" xfId="19154" xr:uid="{3512BAE7-CFD5-49E7-B01B-17FEA25AC077}"/>
    <cellStyle name="20% - Accent5 21 5 3 2" xfId="19155" xr:uid="{12598153-C9A7-40D3-8441-72D94D3672F9}"/>
    <cellStyle name="20% - Accent5 21 5 4" xfId="19156" xr:uid="{F6A74983-CBC6-4151-A370-7FECFD35B5DE}"/>
    <cellStyle name="20% - Accent5 21 5 4 2" xfId="19157" xr:uid="{FFAED6D9-1665-48FB-BDD4-8B109757D890}"/>
    <cellStyle name="20% - Accent5 21 5 5" xfId="19158" xr:uid="{2C4A6D6A-FE8B-497C-9F13-08FE23A66798}"/>
    <cellStyle name="20% - Accent5 21 6" xfId="19159" xr:uid="{0B0B243B-8187-4C59-8817-29FD402E842E}"/>
    <cellStyle name="20% - Accent5 21 6 2" xfId="19160" xr:uid="{260F6DB2-9C3B-474D-9AD6-EF58FF9965B9}"/>
    <cellStyle name="20% - Accent5 21 6 2 2" xfId="19161" xr:uid="{DFD57239-64D3-442A-808B-6496C88A5A9D}"/>
    <cellStyle name="20% - Accent5 21 6 2 2 2" xfId="19162" xr:uid="{8707512E-6C81-4E22-B3FD-0C228AFC53AE}"/>
    <cellStyle name="20% - Accent5 21 6 2 3" xfId="19163" xr:uid="{1E7F195A-2BC4-4EDE-9445-63ED3D2185A8}"/>
    <cellStyle name="20% - Accent5 21 6 3" xfId="19164" xr:uid="{BBA631F4-5A4D-4C42-9FCB-267063B28672}"/>
    <cellStyle name="20% - Accent5 21 6 3 2" xfId="19165" xr:uid="{7DB61A61-E95B-4C3F-9E22-B7451EC09A53}"/>
    <cellStyle name="20% - Accent5 21 6 4" xfId="19166" xr:uid="{F5A17075-0FF3-445D-BFC2-885790173E37}"/>
    <cellStyle name="20% - Accent5 21 6 4 2" xfId="19167" xr:uid="{0275DF51-9769-46C3-B273-9DCAAC4552EC}"/>
    <cellStyle name="20% - Accent5 21 6 5" xfId="19168" xr:uid="{446B4DE8-D7A7-44CC-9178-30B6CBF676F8}"/>
    <cellStyle name="20% - Accent5 21 7" xfId="19169" xr:uid="{3331EE37-555D-41F2-8F52-18345C1A6C3A}"/>
    <cellStyle name="20% - Accent5 21 7 2" xfId="19170" xr:uid="{1F1D3DD0-6A84-4B55-A15A-84249E83F61C}"/>
    <cellStyle name="20% - Accent5 21 7 2 2" xfId="19171" xr:uid="{879DF328-9875-4BB3-85CB-4EE9479610C7}"/>
    <cellStyle name="20% - Accent5 21 7 2 2 2" xfId="19172" xr:uid="{D106CCA7-D314-487F-8E49-E26183851D65}"/>
    <cellStyle name="20% - Accent5 21 7 2 3" xfId="19173" xr:uid="{1C226A11-A254-4039-A10B-77036D183F79}"/>
    <cellStyle name="20% - Accent5 21 7 3" xfId="19174" xr:uid="{259ECCE1-2450-4DC9-A5E6-989F0E9CBB94}"/>
    <cellStyle name="20% - Accent5 21 7 3 2" xfId="19175" xr:uid="{5E0DEF04-8B2D-4437-BD15-9068A09D0D62}"/>
    <cellStyle name="20% - Accent5 21 7 4" xfId="19176" xr:uid="{FFFB0B46-7ADE-4793-B4DE-2EBD855526C5}"/>
    <cellStyle name="20% - Accent5 21 7 4 2" xfId="19177" xr:uid="{F2181300-138E-4BEC-9B13-09ED5296A8A2}"/>
    <cellStyle name="20% - Accent5 21 7 5" xfId="19178" xr:uid="{3CCD51E8-D06F-4124-AA1A-D5A63AB95A88}"/>
    <cellStyle name="20% - Accent5 21 8" xfId="19179" xr:uid="{3161F3C5-3B74-40E6-B99C-D7C69BCDFD2B}"/>
    <cellStyle name="20% - Accent5 21 8 2" xfId="19180" xr:uid="{BE59D40A-D376-426D-BD28-43890D6908F0}"/>
    <cellStyle name="20% - Accent5 21 8 2 2" xfId="19181" xr:uid="{EE57014F-89E5-4D96-91BC-B94A8A8368B5}"/>
    <cellStyle name="20% - Accent5 21 8 2 2 2" xfId="19182" xr:uid="{06837126-D334-4898-95E3-611661998EE2}"/>
    <cellStyle name="20% - Accent5 21 8 2 3" xfId="19183" xr:uid="{2D591EBE-9D05-4D1B-A29D-3E217136716E}"/>
    <cellStyle name="20% - Accent5 21 8 3" xfId="19184" xr:uid="{684ED68F-C0D4-4559-99C8-6C1DF09E0CC0}"/>
    <cellStyle name="20% - Accent5 21 8 3 2" xfId="19185" xr:uid="{91088798-143D-493C-9231-4E5798149AF8}"/>
    <cellStyle name="20% - Accent5 21 8 4" xfId="19186" xr:uid="{D2120513-DDC4-4782-B276-4F42E0ECC739}"/>
    <cellStyle name="20% - Accent5 21 8 4 2" xfId="19187" xr:uid="{FDDE2DD8-F7D2-440B-915C-02AAE2957397}"/>
    <cellStyle name="20% - Accent5 21 8 5" xfId="19188" xr:uid="{7759073B-C106-4344-A00D-391D1DC42752}"/>
    <cellStyle name="20% - Accent5 21 9" xfId="19189" xr:uid="{1B8CB8B7-1953-4C7F-8346-9F2A0904DE69}"/>
    <cellStyle name="20% - Accent5 21 9 2" xfId="19190" xr:uid="{307E014A-7992-4954-8BD4-19491BCBEAFE}"/>
    <cellStyle name="20% - Accent5 21 9 2 2" xfId="19191" xr:uid="{C7282A50-2D18-4BE5-84E6-236A1295CA10}"/>
    <cellStyle name="20% - Accent5 21 9 2 2 2" xfId="19192" xr:uid="{C15860B0-0E3D-4DEF-93B6-C7E79401D592}"/>
    <cellStyle name="20% - Accent5 21 9 2 3" xfId="19193" xr:uid="{8909518F-9D50-4AFF-99C8-2F09B26549EB}"/>
    <cellStyle name="20% - Accent5 21 9 3" xfId="19194" xr:uid="{0C489A46-B146-4047-BEBE-6BE0C9B51EDD}"/>
    <cellStyle name="20% - Accent5 21 9 3 2" xfId="19195" xr:uid="{AB23825B-6539-430B-AA17-2328A2541157}"/>
    <cellStyle name="20% - Accent5 21 9 4" xfId="19196" xr:uid="{73C3B07B-BC93-4538-8110-B59D8CE10D13}"/>
    <cellStyle name="20% - Accent5 21 9 4 2" xfId="19197" xr:uid="{0BAEF3AE-DBFD-4109-A728-D5349638F428}"/>
    <cellStyle name="20% - Accent5 21 9 5" xfId="19198" xr:uid="{3E04935A-AA1E-456C-8810-CADC091C902F}"/>
    <cellStyle name="20% - Accent5 22" xfId="19199" xr:uid="{CF3AF115-321B-4720-800E-C479AFF8F12B}"/>
    <cellStyle name="20% - Accent5 22 10" xfId="19200" xr:uid="{5DBE6139-0A45-4B31-9301-794F940B88C4}"/>
    <cellStyle name="20% - Accent5 22 10 2" xfId="19201" xr:uid="{D9D9F489-8193-4BDA-A9F3-635352504200}"/>
    <cellStyle name="20% - Accent5 22 10 2 2" xfId="19202" xr:uid="{76A10489-B01F-4F0C-BA63-359E640FDBD0}"/>
    <cellStyle name="20% - Accent5 22 10 2 2 2" xfId="19203" xr:uid="{1EFEF463-ABD0-46D1-8A5D-D49CD999D12C}"/>
    <cellStyle name="20% - Accent5 22 10 2 3" xfId="19204" xr:uid="{C9FF41EF-ED31-4700-8100-0DD86817A319}"/>
    <cellStyle name="20% - Accent5 22 10 3" xfId="19205" xr:uid="{3AFE00A6-5AF2-4567-B1BC-1FB7DDAC15B3}"/>
    <cellStyle name="20% - Accent5 22 10 3 2" xfId="19206" xr:uid="{1BCA3B9F-1AE3-49CC-AB60-7D6774F4F819}"/>
    <cellStyle name="20% - Accent5 22 10 4" xfId="19207" xr:uid="{93712D49-59E2-408B-B8E0-108C3CC8A469}"/>
    <cellStyle name="20% - Accent5 22 10 4 2" xfId="19208" xr:uid="{15619568-9201-4D79-8DC8-17AB8359514B}"/>
    <cellStyle name="20% - Accent5 22 10 5" xfId="19209" xr:uid="{CAB4A969-37B6-4494-AC2E-F9F5499D23A5}"/>
    <cellStyle name="20% - Accent5 22 11" xfId="19210" xr:uid="{741D0C3D-B6A8-4047-9CF3-EE8B97AEA4E4}"/>
    <cellStyle name="20% - Accent5 22 11 2" xfId="19211" xr:uid="{F28B7627-DE4F-42DC-B286-7CCD8E0A9D93}"/>
    <cellStyle name="20% - Accent5 22 11 2 2" xfId="19212" xr:uid="{E6D41E21-1E31-46D0-8D94-2662F72A352E}"/>
    <cellStyle name="20% - Accent5 22 11 2 2 2" xfId="19213" xr:uid="{185A08D8-7AE1-43D6-A49F-4559F741D423}"/>
    <cellStyle name="20% - Accent5 22 11 2 3" xfId="19214" xr:uid="{0CBBE97F-4043-4CBF-AB4C-5CEB8AB0099A}"/>
    <cellStyle name="20% - Accent5 22 11 3" xfId="19215" xr:uid="{604AE0C8-5E67-4D4F-B62D-E7C1784A63D1}"/>
    <cellStyle name="20% - Accent5 22 11 3 2" xfId="19216" xr:uid="{8E091C14-006C-493F-9827-C9A9B42223DB}"/>
    <cellStyle name="20% - Accent5 22 11 4" xfId="19217" xr:uid="{D431808E-8B51-4703-B28F-38BD9CC7EEBC}"/>
    <cellStyle name="20% - Accent5 22 11 4 2" xfId="19218" xr:uid="{6D0D8DF0-ADCE-4157-A656-B2285481044C}"/>
    <cellStyle name="20% - Accent5 22 11 5" xfId="19219" xr:uid="{1822ED27-DC1D-42A3-81D2-A0916F57CDFC}"/>
    <cellStyle name="20% - Accent5 22 12" xfId="19220" xr:uid="{72D008F7-8125-475C-899E-916D0199F114}"/>
    <cellStyle name="20% - Accent5 22 12 2" xfId="19221" xr:uid="{0C3DA2CE-1AAF-4CFE-BD1F-4A9F53BC9AB2}"/>
    <cellStyle name="20% - Accent5 22 12 2 2" xfId="19222" xr:uid="{7617F4D6-CAB1-4405-A68E-2B8C759B263D}"/>
    <cellStyle name="20% - Accent5 22 12 2 2 2" xfId="19223" xr:uid="{BB8DF455-7B0F-478A-A253-3CD26907F295}"/>
    <cellStyle name="20% - Accent5 22 12 2 3" xfId="19224" xr:uid="{046DBACE-A9E0-413C-9C47-5E1DD5D05E16}"/>
    <cellStyle name="20% - Accent5 22 12 3" xfId="19225" xr:uid="{A7537380-8A3F-4CFD-9699-FE10993D2592}"/>
    <cellStyle name="20% - Accent5 22 12 3 2" xfId="19226" xr:uid="{993A37BC-BC54-40BD-929F-CF4ED01393B9}"/>
    <cellStyle name="20% - Accent5 22 12 4" xfId="19227" xr:uid="{A2702258-26FA-4D45-82A4-F5732871804B}"/>
    <cellStyle name="20% - Accent5 22 12 4 2" xfId="19228" xr:uid="{B49EAE66-D8E2-47F8-8E3E-9C6311F79F38}"/>
    <cellStyle name="20% - Accent5 22 12 5" xfId="19229" xr:uid="{52ED8CB1-C32C-4362-9D8D-A8ACDC5CBA32}"/>
    <cellStyle name="20% - Accent5 22 13" xfId="19230" xr:uid="{6F23395B-D29B-4AD5-8DD9-EF2B68849C9D}"/>
    <cellStyle name="20% - Accent5 22 13 2" xfId="19231" xr:uid="{A9D6DF87-0D30-4097-B3DF-106C934A425F}"/>
    <cellStyle name="20% - Accent5 22 13 2 2" xfId="19232" xr:uid="{604CFE36-1EBA-4851-9AE8-8BD11029B68E}"/>
    <cellStyle name="20% - Accent5 22 13 2 2 2" xfId="19233" xr:uid="{079FEE46-85CE-4B47-A088-90506C24F6A5}"/>
    <cellStyle name="20% - Accent5 22 13 2 3" xfId="19234" xr:uid="{E986F3D6-FAB9-4E39-9983-FA3E7BD0B0EB}"/>
    <cellStyle name="20% - Accent5 22 13 3" xfId="19235" xr:uid="{350EFAA7-0BA1-407C-9DA7-F8AA276ADAC9}"/>
    <cellStyle name="20% - Accent5 22 13 3 2" xfId="19236" xr:uid="{5B118F11-2ECF-4610-BF81-770CE2262570}"/>
    <cellStyle name="20% - Accent5 22 13 4" xfId="19237" xr:uid="{FEB917FA-13FF-4329-AF9A-FFDCD235F2CC}"/>
    <cellStyle name="20% - Accent5 22 13 4 2" xfId="19238" xr:uid="{9A5D7EE9-A26B-413B-B5DF-A18ABCB72791}"/>
    <cellStyle name="20% - Accent5 22 13 5" xfId="19239" xr:uid="{D545D452-7101-4C4A-8CC4-3F01EFDB3776}"/>
    <cellStyle name="20% - Accent5 22 14" xfId="19240" xr:uid="{CF5230C6-9B53-41A4-8A5F-80BDDB7A25EC}"/>
    <cellStyle name="20% - Accent5 22 14 2" xfId="19241" xr:uid="{F5A9EE4F-B7A7-4BBD-80B9-0C4FF1CC3865}"/>
    <cellStyle name="20% - Accent5 22 14 2 2" xfId="19242" xr:uid="{285F8A1E-1302-4901-82B9-9ED3956C9FDA}"/>
    <cellStyle name="20% - Accent5 22 14 2 2 2" xfId="19243" xr:uid="{3C1EC84A-7655-4878-8F94-F5296FEFB995}"/>
    <cellStyle name="20% - Accent5 22 14 2 3" xfId="19244" xr:uid="{B1D6B4A8-0B27-4BE5-8390-AAC97553C37B}"/>
    <cellStyle name="20% - Accent5 22 14 3" xfId="19245" xr:uid="{955DC2C3-CBC6-43C9-A9CC-57936557EF4B}"/>
    <cellStyle name="20% - Accent5 22 14 3 2" xfId="19246" xr:uid="{5EAAD20F-5128-4D89-A825-8FF6BC505AE2}"/>
    <cellStyle name="20% - Accent5 22 14 4" xfId="19247" xr:uid="{824B0A92-6A86-4F16-9299-104077988CAD}"/>
    <cellStyle name="20% - Accent5 22 14 4 2" xfId="19248" xr:uid="{A7A001A6-897C-450E-906D-2634F204F5E3}"/>
    <cellStyle name="20% - Accent5 22 14 5" xfId="19249" xr:uid="{148F005F-E70A-432E-B274-ED11CB484B97}"/>
    <cellStyle name="20% - Accent5 22 15" xfId="19250" xr:uid="{B4A8AAFE-FB2B-4753-BD41-447389DB7565}"/>
    <cellStyle name="20% - Accent5 22 15 2" xfId="19251" xr:uid="{E65DDE81-F1D3-43FC-92EC-6E16F9A5389C}"/>
    <cellStyle name="20% - Accent5 22 15 2 2" xfId="19252" xr:uid="{D473D38A-FDB1-4891-8EA4-E1E94F9C3DA5}"/>
    <cellStyle name="20% - Accent5 22 15 2 2 2" xfId="19253" xr:uid="{5EC2B599-3543-48C4-A873-DEA8A969DCB9}"/>
    <cellStyle name="20% - Accent5 22 15 2 3" xfId="19254" xr:uid="{8D43E97F-E395-46EA-9B1B-645BF8C31602}"/>
    <cellStyle name="20% - Accent5 22 15 3" xfId="19255" xr:uid="{662439A0-C6F2-42B4-9C7C-E80C91510552}"/>
    <cellStyle name="20% - Accent5 22 15 3 2" xfId="19256" xr:uid="{BED0F6E8-0F62-470C-A8B2-C6B8A51F7F6B}"/>
    <cellStyle name="20% - Accent5 22 15 4" xfId="19257" xr:uid="{0F787A0B-9BF2-4E2C-8C8C-43E9C0485BDF}"/>
    <cellStyle name="20% - Accent5 22 15 4 2" xfId="19258" xr:uid="{C38DC04C-69CB-4BCF-A5AA-FC19DE90DC03}"/>
    <cellStyle name="20% - Accent5 22 15 5" xfId="19259" xr:uid="{F47ABC50-53ED-413A-A67F-80164E8E7157}"/>
    <cellStyle name="20% - Accent5 22 16" xfId="19260" xr:uid="{FC35A1F9-F783-4862-8950-546581C68E4C}"/>
    <cellStyle name="20% - Accent5 22 16 2" xfId="19261" xr:uid="{5378B239-D8F3-4BDF-8140-4568F7B5284C}"/>
    <cellStyle name="20% - Accent5 22 16 2 2" xfId="19262" xr:uid="{928985BD-E051-4EDA-8793-6AA94CD3CB7F}"/>
    <cellStyle name="20% - Accent5 22 16 3" xfId="19263" xr:uid="{D915895D-2CD2-450A-8F79-5F748184F806}"/>
    <cellStyle name="20% - Accent5 22 17" xfId="19264" xr:uid="{4C3ED2D1-8099-4628-B386-D3CAA85A2968}"/>
    <cellStyle name="20% - Accent5 22 17 2" xfId="19265" xr:uid="{D962C969-E1D5-4195-A48E-C373A963F85F}"/>
    <cellStyle name="20% - Accent5 22 18" xfId="19266" xr:uid="{479B5AFE-51D6-41FD-B242-C3CDD3E39859}"/>
    <cellStyle name="20% - Accent5 22 18 2" xfId="19267" xr:uid="{BC7DC0AC-AFCA-4AFF-8661-F5B2AEFE94E8}"/>
    <cellStyle name="20% - Accent5 22 19" xfId="19268" xr:uid="{F2D5CC31-0924-46F4-90AF-2882765E00C2}"/>
    <cellStyle name="20% - Accent5 22 2" xfId="19269" xr:uid="{3B6181B7-28A4-462C-9D93-F7DDFE46C75C}"/>
    <cellStyle name="20% - Accent5 22 2 2" xfId="19270" xr:uid="{DDDF8BF8-ECC4-41D6-B90E-B852B9DF807F}"/>
    <cellStyle name="20% - Accent5 22 2 2 2" xfId="19271" xr:uid="{0CBA1E5D-2CCF-46D4-B226-6EDD61A9856E}"/>
    <cellStyle name="20% - Accent5 22 2 2 2 2" xfId="19272" xr:uid="{614EDBEE-E4B9-40EF-8021-6EE40BECDE8E}"/>
    <cellStyle name="20% - Accent5 22 2 2 3" xfId="19273" xr:uid="{5DE124FC-07D5-4E5E-A1A1-1328DD574A66}"/>
    <cellStyle name="20% - Accent5 22 2 3" xfId="19274" xr:uid="{17062947-C0A4-4E14-9D9D-3B2C939A61D1}"/>
    <cellStyle name="20% - Accent5 22 2 3 2" xfId="19275" xr:uid="{C2C27676-B0FF-4F1B-9995-FFD5B543C7DF}"/>
    <cellStyle name="20% - Accent5 22 2 4" xfId="19276" xr:uid="{137840F6-E556-4B5A-ABE0-6A7314FB07B9}"/>
    <cellStyle name="20% - Accent5 22 2 4 2" xfId="19277" xr:uid="{094EB67C-B4DD-42D1-ADD9-02A4BA2A5601}"/>
    <cellStyle name="20% - Accent5 22 2 5" xfId="19278" xr:uid="{ADBEF824-133A-487C-9092-8B5AB55DF6A7}"/>
    <cellStyle name="20% - Accent5 22 20" xfId="19279" xr:uid="{D0623796-6A82-4919-8550-C6777B02BAA1}"/>
    <cellStyle name="20% - Accent5 22 21" xfId="19280" xr:uid="{5A39942E-E11A-4B28-83C8-C60C329B2F0B}"/>
    <cellStyle name="20% - Accent5 22 22" xfId="19281" xr:uid="{BB4CB69F-D75E-487F-98DB-0CD5D8761A69}"/>
    <cellStyle name="20% - Accent5 22 23" xfId="19282" xr:uid="{AFAB74FE-8263-4FC4-BDD5-14BA776AF453}"/>
    <cellStyle name="20% - Accent5 22 24" xfId="19283" xr:uid="{9DC662B4-A800-46D5-B950-1B3693F97969}"/>
    <cellStyle name="20% - Accent5 22 25" xfId="19284" xr:uid="{ED18DB28-0DC3-44BD-A9E1-70C0EE695CBB}"/>
    <cellStyle name="20% - Accent5 22 26" xfId="19285" xr:uid="{89F82C70-824F-484E-A5DA-F88ED2D3337C}"/>
    <cellStyle name="20% - Accent5 22 27" xfId="19286" xr:uid="{AACB4640-6846-42F5-AFCB-741C4E917925}"/>
    <cellStyle name="20% - Accent5 22 28" xfId="19287" xr:uid="{DE793B18-E65C-4BA1-9F37-F976D8193FD3}"/>
    <cellStyle name="20% - Accent5 22 29" xfId="19288" xr:uid="{B9D0F5A9-D0EF-4F09-AF04-2776D30C4EA1}"/>
    <cellStyle name="20% - Accent5 22 3" xfId="19289" xr:uid="{37B6B35D-8F57-4674-A6DB-3893DA313343}"/>
    <cellStyle name="20% - Accent5 22 3 2" xfId="19290" xr:uid="{8382414E-95FC-4CD2-80D1-2F7CE5752751}"/>
    <cellStyle name="20% - Accent5 22 3 2 2" xfId="19291" xr:uid="{F10BFD67-AEA8-41C3-8D54-099BB1DD4D33}"/>
    <cellStyle name="20% - Accent5 22 3 2 2 2" xfId="19292" xr:uid="{9AEC04FE-172B-49AF-9C17-FEC8F1574F69}"/>
    <cellStyle name="20% - Accent5 22 3 2 3" xfId="19293" xr:uid="{C682167A-F420-433E-A3E7-EC38BEEF4C27}"/>
    <cellStyle name="20% - Accent5 22 3 3" xfId="19294" xr:uid="{BBE7EAEB-40FD-492A-A43E-C63BCA1FDC92}"/>
    <cellStyle name="20% - Accent5 22 3 3 2" xfId="19295" xr:uid="{3CC7A759-96D8-4997-B6C6-8D3B7841CDC5}"/>
    <cellStyle name="20% - Accent5 22 3 4" xfId="19296" xr:uid="{ADBD7FB0-898F-4BE7-A973-74BB46DEAA75}"/>
    <cellStyle name="20% - Accent5 22 3 4 2" xfId="19297" xr:uid="{D0945EB4-5B5D-43E8-9D95-1EAD34C98F42}"/>
    <cellStyle name="20% - Accent5 22 3 5" xfId="19298" xr:uid="{A12F7078-CB0D-4E57-A14A-A34743C61925}"/>
    <cellStyle name="20% - Accent5 22 4" xfId="19299" xr:uid="{0BCFC070-7F0A-4BCD-BCF3-482E834B7FF9}"/>
    <cellStyle name="20% - Accent5 22 4 2" xfId="19300" xr:uid="{05D10C3A-FD5B-401B-951D-FD6874DEBB8A}"/>
    <cellStyle name="20% - Accent5 22 4 2 2" xfId="19301" xr:uid="{924178D4-8CF6-4AB9-990F-B594FDF1690B}"/>
    <cellStyle name="20% - Accent5 22 4 2 2 2" xfId="19302" xr:uid="{221A5863-170B-4E49-8116-5EF6E1655AEC}"/>
    <cellStyle name="20% - Accent5 22 4 2 3" xfId="19303" xr:uid="{4369998E-979D-4C5F-AD33-1B01FA1E7BC9}"/>
    <cellStyle name="20% - Accent5 22 4 3" xfId="19304" xr:uid="{88E0056E-8C63-4A64-9246-DAFE31F09E40}"/>
    <cellStyle name="20% - Accent5 22 4 3 2" xfId="19305" xr:uid="{C992559D-8001-4FE1-9E8F-7DF0F9C42089}"/>
    <cellStyle name="20% - Accent5 22 4 4" xfId="19306" xr:uid="{D8453CB8-C6C9-4F0E-A560-282011553958}"/>
    <cellStyle name="20% - Accent5 22 4 4 2" xfId="19307" xr:uid="{CBC6B8B0-3C1B-46D9-BDD5-BEBCDF9C4FDC}"/>
    <cellStyle name="20% - Accent5 22 4 5" xfId="19308" xr:uid="{545B97C2-2A37-4C42-B181-E532B5FCCF1D}"/>
    <cellStyle name="20% - Accent5 22 5" xfId="19309" xr:uid="{D5F242F3-A031-4E36-807A-8801743167BF}"/>
    <cellStyle name="20% - Accent5 22 5 2" xfId="19310" xr:uid="{58FA7134-831E-47F9-8A9C-ADEC9BC33D73}"/>
    <cellStyle name="20% - Accent5 22 5 2 2" xfId="19311" xr:uid="{D39D80CF-FBB9-4294-8D0E-3B6C5C9DB772}"/>
    <cellStyle name="20% - Accent5 22 5 2 2 2" xfId="19312" xr:uid="{A694E8F7-DA82-4C03-85DF-567BD161F6ED}"/>
    <cellStyle name="20% - Accent5 22 5 2 3" xfId="19313" xr:uid="{3899F03F-DF08-4653-88F2-39828A779C66}"/>
    <cellStyle name="20% - Accent5 22 5 3" xfId="19314" xr:uid="{EF699816-35D8-4CBB-880B-3517955FB917}"/>
    <cellStyle name="20% - Accent5 22 5 3 2" xfId="19315" xr:uid="{0C083CC4-F99B-4E3C-AA20-B12EE3ED9A57}"/>
    <cellStyle name="20% - Accent5 22 5 4" xfId="19316" xr:uid="{10B8EA4D-36F7-4FCC-9524-B4BE1743E51E}"/>
    <cellStyle name="20% - Accent5 22 5 4 2" xfId="19317" xr:uid="{091B4AE4-623A-4A1A-9B70-F5E9DE7A338C}"/>
    <cellStyle name="20% - Accent5 22 5 5" xfId="19318" xr:uid="{2E8E558A-B6EE-4AA9-B763-A3937231BDDA}"/>
    <cellStyle name="20% - Accent5 22 6" xfId="19319" xr:uid="{F4E6D1E3-10D4-4EF6-BD94-8B5BEAFB6BC7}"/>
    <cellStyle name="20% - Accent5 22 6 2" xfId="19320" xr:uid="{89015B80-F062-41A4-B132-E52253F06859}"/>
    <cellStyle name="20% - Accent5 22 6 2 2" xfId="19321" xr:uid="{7C3897B0-952B-4B32-BB19-507F7E0E9406}"/>
    <cellStyle name="20% - Accent5 22 6 2 2 2" xfId="19322" xr:uid="{0BB530C5-B796-4CF9-9689-A12FB48B03AD}"/>
    <cellStyle name="20% - Accent5 22 6 2 3" xfId="19323" xr:uid="{E5EB9B1D-BBB0-48F2-BFF8-0D1C5D2381BB}"/>
    <cellStyle name="20% - Accent5 22 6 3" xfId="19324" xr:uid="{15019C7F-B9DC-4CB6-9788-C5F1520B7420}"/>
    <cellStyle name="20% - Accent5 22 6 3 2" xfId="19325" xr:uid="{B0031724-5264-4999-AEF4-65E00A06D397}"/>
    <cellStyle name="20% - Accent5 22 6 4" xfId="19326" xr:uid="{64C02087-010E-4DA2-A5DD-C4D7E27304FF}"/>
    <cellStyle name="20% - Accent5 22 6 4 2" xfId="19327" xr:uid="{15981D7D-1020-49D6-815F-86C910DB6DBC}"/>
    <cellStyle name="20% - Accent5 22 6 5" xfId="19328" xr:uid="{B35CE32F-35C5-41E9-B90D-6FDB411B9728}"/>
    <cellStyle name="20% - Accent5 22 7" xfId="19329" xr:uid="{C8018D3A-47E1-4CD0-BC55-28D1CE1E21D0}"/>
    <cellStyle name="20% - Accent5 22 7 2" xfId="19330" xr:uid="{FF76F70A-9290-4167-8499-5EA589954D9E}"/>
    <cellStyle name="20% - Accent5 22 7 2 2" xfId="19331" xr:uid="{68BEF881-1D86-40E9-B326-31CEC20F96E7}"/>
    <cellStyle name="20% - Accent5 22 7 2 2 2" xfId="19332" xr:uid="{D459229C-FE8E-4811-B8C6-232905F7D741}"/>
    <cellStyle name="20% - Accent5 22 7 2 3" xfId="19333" xr:uid="{004CB1C7-6A62-420E-88F5-DE289A701048}"/>
    <cellStyle name="20% - Accent5 22 7 3" xfId="19334" xr:uid="{94F837E4-3FF6-4050-BDCC-5B9788CA9460}"/>
    <cellStyle name="20% - Accent5 22 7 3 2" xfId="19335" xr:uid="{DFA634D5-B700-401A-8B05-FF03E40FB020}"/>
    <cellStyle name="20% - Accent5 22 7 4" xfId="19336" xr:uid="{EB61668B-46FE-493C-9983-21979DA4F40A}"/>
    <cellStyle name="20% - Accent5 22 7 4 2" xfId="19337" xr:uid="{1EF58EB7-D122-4683-8CED-AB947EF82D3A}"/>
    <cellStyle name="20% - Accent5 22 7 5" xfId="19338" xr:uid="{2486F741-31C4-4703-BDB7-B02C89A81D15}"/>
    <cellStyle name="20% - Accent5 22 8" xfId="19339" xr:uid="{6C2C55D4-A783-4D62-88A0-B5776FECEC73}"/>
    <cellStyle name="20% - Accent5 22 8 2" xfId="19340" xr:uid="{2A1A6490-CC9C-49A5-8AC1-28A2DFC441FA}"/>
    <cellStyle name="20% - Accent5 22 8 2 2" xfId="19341" xr:uid="{2BE5704A-AE91-4AA3-AD56-C45F852F0021}"/>
    <cellStyle name="20% - Accent5 22 8 2 2 2" xfId="19342" xr:uid="{96FEEFD0-4549-427C-9B57-D1B5AAC0DD97}"/>
    <cellStyle name="20% - Accent5 22 8 2 3" xfId="19343" xr:uid="{F898AC1F-9A08-442C-9306-7B1017D2DD40}"/>
    <cellStyle name="20% - Accent5 22 8 3" xfId="19344" xr:uid="{9721A760-CA80-481B-BAA7-51F68AFFD33C}"/>
    <cellStyle name="20% - Accent5 22 8 3 2" xfId="19345" xr:uid="{5074CC92-6D0D-4C21-A30A-3D61F73CCAED}"/>
    <cellStyle name="20% - Accent5 22 8 4" xfId="19346" xr:uid="{897D7E41-10DD-49B2-85B0-ED139D037912}"/>
    <cellStyle name="20% - Accent5 22 8 4 2" xfId="19347" xr:uid="{6C847059-9280-4547-BA25-18C7D8A2FC10}"/>
    <cellStyle name="20% - Accent5 22 8 5" xfId="19348" xr:uid="{947FF22E-09A3-4E6E-999A-17ECE8A353CE}"/>
    <cellStyle name="20% - Accent5 22 9" xfId="19349" xr:uid="{F7CE742B-7B07-429A-8093-68B94E7AF590}"/>
    <cellStyle name="20% - Accent5 22 9 2" xfId="19350" xr:uid="{A85C7A86-A331-47A7-935E-A3EA22A8A797}"/>
    <cellStyle name="20% - Accent5 22 9 2 2" xfId="19351" xr:uid="{5BE38387-B175-4118-A854-C0788CC9F0DE}"/>
    <cellStyle name="20% - Accent5 22 9 2 2 2" xfId="19352" xr:uid="{BB4FA55C-8212-475E-B63C-9644B443A261}"/>
    <cellStyle name="20% - Accent5 22 9 2 3" xfId="19353" xr:uid="{3909C8C3-8587-4BDE-88E9-18F7FFE6CA10}"/>
    <cellStyle name="20% - Accent5 22 9 3" xfId="19354" xr:uid="{0AB3ECFE-776F-4541-AEC6-12D4BDD5AED5}"/>
    <cellStyle name="20% - Accent5 22 9 3 2" xfId="19355" xr:uid="{F553E585-C85F-497F-9B1F-7BB3D1ECE8A4}"/>
    <cellStyle name="20% - Accent5 22 9 4" xfId="19356" xr:uid="{8522A264-5384-42FF-B7FA-8F7866965A0A}"/>
    <cellStyle name="20% - Accent5 22 9 4 2" xfId="19357" xr:uid="{3E7043A6-678E-4DDF-B202-AFDF9D496777}"/>
    <cellStyle name="20% - Accent5 22 9 5" xfId="19358" xr:uid="{3EC2F20E-530E-444F-833E-8A9F30C5704B}"/>
    <cellStyle name="20% - Accent5 23" xfId="19359" xr:uid="{2A26CECC-3ACB-4D3D-B875-CB0087B18A6F}"/>
    <cellStyle name="20% - Accent5 23 10" xfId="19360" xr:uid="{1E9F32A8-CA24-423C-ABA0-B53A67065308}"/>
    <cellStyle name="20% - Accent5 23 10 2" xfId="19361" xr:uid="{E4D466C6-78F6-4CF6-9DFB-3D9883844FEE}"/>
    <cellStyle name="20% - Accent5 23 10 2 2" xfId="19362" xr:uid="{E823A7A8-4305-4A86-90E3-B98B87C6FC39}"/>
    <cellStyle name="20% - Accent5 23 10 2 2 2" xfId="19363" xr:uid="{2A350719-B77E-4FC2-AE90-08CE2C1A9B45}"/>
    <cellStyle name="20% - Accent5 23 10 2 3" xfId="19364" xr:uid="{DF276AC5-A10B-4884-BD31-8F1B5C43558B}"/>
    <cellStyle name="20% - Accent5 23 10 3" xfId="19365" xr:uid="{737B83C1-F09C-45A0-A0B6-ACB94913D3C5}"/>
    <cellStyle name="20% - Accent5 23 10 3 2" xfId="19366" xr:uid="{AC4F76A9-A4A1-40AD-ABEC-E54CC4DB3B7F}"/>
    <cellStyle name="20% - Accent5 23 10 4" xfId="19367" xr:uid="{BE859152-52DE-4775-879D-BD1191D8B622}"/>
    <cellStyle name="20% - Accent5 23 10 4 2" xfId="19368" xr:uid="{CA7B88EA-B7EB-42DE-98C5-D3EA76D4D3E3}"/>
    <cellStyle name="20% - Accent5 23 10 5" xfId="19369" xr:uid="{FA6E8167-A532-410C-9C21-A26BEA7A59F8}"/>
    <cellStyle name="20% - Accent5 23 11" xfId="19370" xr:uid="{85FD5471-111A-4170-8FCC-BD1320A81041}"/>
    <cellStyle name="20% - Accent5 23 11 2" xfId="19371" xr:uid="{8865EFA6-5107-4EC6-815B-779C6490F52C}"/>
    <cellStyle name="20% - Accent5 23 11 2 2" xfId="19372" xr:uid="{898E7D94-1B61-47A9-BE05-8925F0E603AA}"/>
    <cellStyle name="20% - Accent5 23 11 2 2 2" xfId="19373" xr:uid="{6A056857-38E4-4309-BA6A-A6299A6258E8}"/>
    <cellStyle name="20% - Accent5 23 11 2 3" xfId="19374" xr:uid="{B22380D6-32CE-46D0-829B-E8853F9B21DE}"/>
    <cellStyle name="20% - Accent5 23 11 3" xfId="19375" xr:uid="{69636DD1-EE35-4A4B-B141-9410A29FD5CD}"/>
    <cellStyle name="20% - Accent5 23 11 3 2" xfId="19376" xr:uid="{2417DA9D-91EC-4B4B-9DF9-8B74406D6A9F}"/>
    <cellStyle name="20% - Accent5 23 11 4" xfId="19377" xr:uid="{13326484-51B6-41AD-BC60-8B2A189E4121}"/>
    <cellStyle name="20% - Accent5 23 11 4 2" xfId="19378" xr:uid="{9C87D9B5-977F-4EF0-A64B-D130C057F752}"/>
    <cellStyle name="20% - Accent5 23 11 5" xfId="19379" xr:uid="{F960D79F-6575-43D7-9CC9-10CC269F5F38}"/>
    <cellStyle name="20% - Accent5 23 12" xfId="19380" xr:uid="{1AB83FE8-55D4-4494-BFC3-9DD6F7D965C5}"/>
    <cellStyle name="20% - Accent5 23 12 2" xfId="19381" xr:uid="{2B9D659B-0347-4E54-847D-D0E8C3CDF229}"/>
    <cellStyle name="20% - Accent5 23 12 2 2" xfId="19382" xr:uid="{89C8896B-DA8D-457A-8B0A-B28590D7DCCB}"/>
    <cellStyle name="20% - Accent5 23 12 2 2 2" xfId="19383" xr:uid="{ADBA3D87-B605-4665-8373-431BE806A538}"/>
    <cellStyle name="20% - Accent5 23 12 2 3" xfId="19384" xr:uid="{D75BC1C3-6BCE-472D-BD3E-909B9EA50602}"/>
    <cellStyle name="20% - Accent5 23 12 3" xfId="19385" xr:uid="{E37C8BE1-5AF7-4B66-B857-CE25EC1EE58F}"/>
    <cellStyle name="20% - Accent5 23 12 3 2" xfId="19386" xr:uid="{B208F34B-9D04-4CA0-95D8-5A5B56F07C90}"/>
    <cellStyle name="20% - Accent5 23 12 4" xfId="19387" xr:uid="{75897578-68B1-4E2E-9253-0533DEC931B2}"/>
    <cellStyle name="20% - Accent5 23 12 4 2" xfId="19388" xr:uid="{8D4C1616-534B-4BF6-9564-FA0DCBEE2B4C}"/>
    <cellStyle name="20% - Accent5 23 12 5" xfId="19389" xr:uid="{51EE19D9-FF7A-47C3-9489-B2493EE13160}"/>
    <cellStyle name="20% - Accent5 23 13" xfId="19390" xr:uid="{61F7F767-A2AA-48A2-A6CF-4DC7B8FD6D26}"/>
    <cellStyle name="20% - Accent5 23 13 2" xfId="19391" xr:uid="{E8137CFB-6462-4D22-A5D6-1916B9997066}"/>
    <cellStyle name="20% - Accent5 23 13 2 2" xfId="19392" xr:uid="{10062BCB-7EF3-47E3-932D-B85ACC97C153}"/>
    <cellStyle name="20% - Accent5 23 13 2 2 2" xfId="19393" xr:uid="{2DBF78DC-8031-461B-87F6-D5954E4E8003}"/>
    <cellStyle name="20% - Accent5 23 13 2 3" xfId="19394" xr:uid="{8E29BAEC-5A03-4683-9CC4-64A7EC33E56A}"/>
    <cellStyle name="20% - Accent5 23 13 3" xfId="19395" xr:uid="{17311AFF-114E-470F-A021-38751F1C706F}"/>
    <cellStyle name="20% - Accent5 23 13 3 2" xfId="19396" xr:uid="{5768C59D-EC45-4D8E-9F73-DFC9E326BA67}"/>
    <cellStyle name="20% - Accent5 23 13 4" xfId="19397" xr:uid="{8C7EA2CE-6ACC-4016-B226-E4EFE27D2D50}"/>
    <cellStyle name="20% - Accent5 23 13 4 2" xfId="19398" xr:uid="{B28D32F1-AC1B-4A1F-BA31-9B45BF7FC6D8}"/>
    <cellStyle name="20% - Accent5 23 13 5" xfId="19399" xr:uid="{49999548-683F-4BD4-B988-D0BC4DF3F140}"/>
    <cellStyle name="20% - Accent5 23 14" xfId="19400" xr:uid="{2E9121CB-40F4-431C-AC14-87CCF3487515}"/>
    <cellStyle name="20% - Accent5 23 14 2" xfId="19401" xr:uid="{CA054404-DE2F-477C-A49B-F157A2ED8B06}"/>
    <cellStyle name="20% - Accent5 23 14 2 2" xfId="19402" xr:uid="{88E9C583-09F2-419D-A013-95D10F50FDBD}"/>
    <cellStyle name="20% - Accent5 23 14 2 2 2" xfId="19403" xr:uid="{AB8EAF4D-43BF-47BD-800B-3C506CF9EA86}"/>
    <cellStyle name="20% - Accent5 23 14 2 3" xfId="19404" xr:uid="{835555A4-A35F-4B1D-A926-80ADA7B1EDF9}"/>
    <cellStyle name="20% - Accent5 23 14 3" xfId="19405" xr:uid="{54E91676-BE4D-4B4B-B659-A02096746DB2}"/>
    <cellStyle name="20% - Accent5 23 14 3 2" xfId="19406" xr:uid="{F08E2CEB-5948-4296-B28C-6D38545B0C35}"/>
    <cellStyle name="20% - Accent5 23 14 4" xfId="19407" xr:uid="{5C97E23C-B040-4886-B7A1-468A2A86757C}"/>
    <cellStyle name="20% - Accent5 23 14 4 2" xfId="19408" xr:uid="{A5B8C2B0-0E29-4B86-932F-754153580BBB}"/>
    <cellStyle name="20% - Accent5 23 14 5" xfId="19409" xr:uid="{E23B952C-018A-48D6-BCE6-B3F9EFEAF98D}"/>
    <cellStyle name="20% - Accent5 23 15" xfId="19410" xr:uid="{69F80AC1-6001-4383-AB7B-D74801F05C54}"/>
    <cellStyle name="20% - Accent5 23 15 2" xfId="19411" xr:uid="{A60D1677-BBC8-4844-9C80-7D52BF367EB5}"/>
    <cellStyle name="20% - Accent5 23 15 2 2" xfId="19412" xr:uid="{C0E8CACC-2471-4AF5-A550-62DA73BF8CC6}"/>
    <cellStyle name="20% - Accent5 23 15 2 2 2" xfId="19413" xr:uid="{583C8C3C-EE58-4B06-BEC4-C69DFE507C20}"/>
    <cellStyle name="20% - Accent5 23 15 2 3" xfId="19414" xr:uid="{9742FEC8-B65F-408B-8B57-00D6C186446B}"/>
    <cellStyle name="20% - Accent5 23 15 3" xfId="19415" xr:uid="{FD1424B6-45C1-4279-B4E7-B24A7F8A5DE6}"/>
    <cellStyle name="20% - Accent5 23 15 3 2" xfId="19416" xr:uid="{14750F2B-A88E-454B-BA95-F1C6E285CB95}"/>
    <cellStyle name="20% - Accent5 23 15 4" xfId="19417" xr:uid="{4F9FEC99-F258-4D3A-9CD2-600314EA650F}"/>
    <cellStyle name="20% - Accent5 23 15 4 2" xfId="19418" xr:uid="{BD614FF3-7F28-4A36-AFD8-E36B4F58F03F}"/>
    <cellStyle name="20% - Accent5 23 15 5" xfId="19419" xr:uid="{5E837E77-602B-4473-A5DD-412B38720021}"/>
    <cellStyle name="20% - Accent5 23 16" xfId="19420" xr:uid="{8C8B0659-FD0C-418A-8844-ACA19F6DB087}"/>
    <cellStyle name="20% - Accent5 23 16 2" xfId="19421" xr:uid="{3EF770AD-A6A7-45F2-872A-2CD6DB311EBA}"/>
    <cellStyle name="20% - Accent5 23 16 2 2" xfId="19422" xr:uid="{F9C118A6-0388-4A0E-B12F-FEFF43BE2E60}"/>
    <cellStyle name="20% - Accent5 23 16 3" xfId="19423" xr:uid="{BD070FDF-3B06-46D9-81DE-F4974E6E2ADE}"/>
    <cellStyle name="20% - Accent5 23 17" xfId="19424" xr:uid="{0A0F469F-AE9A-4FB0-8DBE-55662544D268}"/>
    <cellStyle name="20% - Accent5 23 17 2" xfId="19425" xr:uid="{7C8D78D1-8DC2-471E-B9C9-CC9BF1C8BA56}"/>
    <cellStyle name="20% - Accent5 23 18" xfId="19426" xr:uid="{7E5D9B26-2339-434C-B907-5D10DA4F50EE}"/>
    <cellStyle name="20% - Accent5 23 18 2" xfId="19427" xr:uid="{93BF1A79-8B16-4E3C-9FAD-98AD9533E220}"/>
    <cellStyle name="20% - Accent5 23 19" xfId="19428" xr:uid="{9D977D61-4F3F-4CAD-9503-4BF81718F242}"/>
    <cellStyle name="20% - Accent5 23 2" xfId="19429" xr:uid="{8408C0BF-1A7A-475A-92B4-BC724091B148}"/>
    <cellStyle name="20% - Accent5 23 2 2" xfId="19430" xr:uid="{032F62A0-E5F7-4DA0-997D-F76916BE13FF}"/>
    <cellStyle name="20% - Accent5 23 2 2 2" xfId="19431" xr:uid="{546FE49F-6343-4639-8E66-731C1C841DD3}"/>
    <cellStyle name="20% - Accent5 23 2 2 2 2" xfId="19432" xr:uid="{66A9C2FC-049D-4FD7-8154-AF5979FDFA9D}"/>
    <cellStyle name="20% - Accent5 23 2 2 3" xfId="19433" xr:uid="{C6C2E7C4-7EC4-45F2-9C2F-9793199ED30F}"/>
    <cellStyle name="20% - Accent5 23 2 3" xfId="19434" xr:uid="{15554892-5110-472E-A942-23C188E39461}"/>
    <cellStyle name="20% - Accent5 23 2 3 2" xfId="19435" xr:uid="{B9978A77-20E7-4364-9DE6-8A42C1B51F8E}"/>
    <cellStyle name="20% - Accent5 23 2 4" xfId="19436" xr:uid="{1592270B-2B6F-4299-9FD5-799F609E44F8}"/>
    <cellStyle name="20% - Accent5 23 2 4 2" xfId="19437" xr:uid="{4E693A5F-9281-4612-9E28-9F07EE1BDBA5}"/>
    <cellStyle name="20% - Accent5 23 2 5" xfId="19438" xr:uid="{CED9DAB6-327F-406B-8E9F-1303AEA91DDB}"/>
    <cellStyle name="20% - Accent5 23 20" xfId="19439" xr:uid="{A3AC07CC-C614-438C-A1D7-780F85DF5CFE}"/>
    <cellStyle name="20% - Accent5 23 21" xfId="19440" xr:uid="{BC011A37-DAD8-4747-8B50-C8E021BD357A}"/>
    <cellStyle name="20% - Accent5 23 22" xfId="19441" xr:uid="{451909E4-1F9B-483E-BBC2-5667B60D7815}"/>
    <cellStyle name="20% - Accent5 23 23" xfId="19442" xr:uid="{E48462C6-A6A4-4394-A555-287611ED4102}"/>
    <cellStyle name="20% - Accent5 23 24" xfId="19443" xr:uid="{DF1A006C-35EA-4A91-8B43-169E29881C6A}"/>
    <cellStyle name="20% - Accent5 23 25" xfId="19444" xr:uid="{F952F7FE-F1D9-40C6-9056-1AAA099CB892}"/>
    <cellStyle name="20% - Accent5 23 26" xfId="19445" xr:uid="{BCACF846-763A-437E-BD2A-98485FB575C7}"/>
    <cellStyle name="20% - Accent5 23 27" xfId="19446" xr:uid="{0C768159-0CE4-4F48-B492-03F943ECBD20}"/>
    <cellStyle name="20% - Accent5 23 28" xfId="19447" xr:uid="{B6276367-2313-4011-AC53-3E7037690FB4}"/>
    <cellStyle name="20% - Accent5 23 29" xfId="19448" xr:uid="{185AF991-A57D-4E8C-916A-1B49E8750248}"/>
    <cellStyle name="20% - Accent5 23 3" xfId="19449" xr:uid="{0B542CAF-FD1E-479A-92E7-7A6F1A2FE32F}"/>
    <cellStyle name="20% - Accent5 23 3 2" xfId="19450" xr:uid="{784D904C-9648-4CCA-8FA5-EB5A1B21F60B}"/>
    <cellStyle name="20% - Accent5 23 3 2 2" xfId="19451" xr:uid="{D5BB87C1-43D4-4EA1-802D-D781AFC7EB99}"/>
    <cellStyle name="20% - Accent5 23 3 2 2 2" xfId="19452" xr:uid="{AA1363C4-810F-4179-85CA-97DF6284F953}"/>
    <cellStyle name="20% - Accent5 23 3 2 3" xfId="19453" xr:uid="{BCC1372B-ABEC-4E4C-9C50-51A5C81A90C7}"/>
    <cellStyle name="20% - Accent5 23 3 3" xfId="19454" xr:uid="{5FF54D6A-05B4-4D95-A1A8-7D50375DC395}"/>
    <cellStyle name="20% - Accent5 23 3 3 2" xfId="19455" xr:uid="{0267DAD3-8135-4DFE-BAE6-7D595404B65F}"/>
    <cellStyle name="20% - Accent5 23 3 4" xfId="19456" xr:uid="{15052420-CEAF-4AA7-B271-91BFC0F372E1}"/>
    <cellStyle name="20% - Accent5 23 3 4 2" xfId="19457" xr:uid="{69277E31-E6E5-4D97-BCA6-1FC1F8244FB9}"/>
    <cellStyle name="20% - Accent5 23 3 5" xfId="19458" xr:uid="{B6A7CCF9-F927-41DF-A53C-C958C10DBC3A}"/>
    <cellStyle name="20% - Accent5 23 4" xfId="19459" xr:uid="{C8677EFA-E5B7-45FC-A58A-C387AF74E88B}"/>
    <cellStyle name="20% - Accent5 23 4 2" xfId="19460" xr:uid="{7129C6A8-5294-4E30-9FFC-F538532DD7B6}"/>
    <cellStyle name="20% - Accent5 23 4 2 2" xfId="19461" xr:uid="{599F4896-22D5-4FDB-9E96-82AD27445AE2}"/>
    <cellStyle name="20% - Accent5 23 4 2 2 2" xfId="19462" xr:uid="{B74FCD44-246A-49CD-87FA-4F6F438453D6}"/>
    <cellStyle name="20% - Accent5 23 4 2 3" xfId="19463" xr:uid="{6FB89615-72C7-472F-A8CA-B9F3ECC96D8F}"/>
    <cellStyle name="20% - Accent5 23 4 3" xfId="19464" xr:uid="{87894A24-F26F-4622-AA84-E49C5E47203C}"/>
    <cellStyle name="20% - Accent5 23 4 3 2" xfId="19465" xr:uid="{95A67149-4E84-4157-AAF2-59FC56E1FDE9}"/>
    <cellStyle name="20% - Accent5 23 4 4" xfId="19466" xr:uid="{27DA100C-322A-4AA4-9F86-71E1C2E8F5FB}"/>
    <cellStyle name="20% - Accent5 23 4 4 2" xfId="19467" xr:uid="{70E3FC9A-E316-4DAA-A636-CA869DD04CDC}"/>
    <cellStyle name="20% - Accent5 23 4 5" xfId="19468" xr:uid="{051701BD-A7D5-40B3-BAC6-A32E285BA8D6}"/>
    <cellStyle name="20% - Accent5 23 5" xfId="19469" xr:uid="{3AA5379E-B23B-4334-AF19-738624817141}"/>
    <cellStyle name="20% - Accent5 23 5 2" xfId="19470" xr:uid="{3D46A40C-D3B8-40E8-8F09-15F176E0C362}"/>
    <cellStyle name="20% - Accent5 23 5 2 2" xfId="19471" xr:uid="{437FE15D-F866-4809-9B3D-F3DC1A1C7EBB}"/>
    <cellStyle name="20% - Accent5 23 5 2 2 2" xfId="19472" xr:uid="{D4C19049-EBAE-4A0D-87A4-0A873981CF5A}"/>
    <cellStyle name="20% - Accent5 23 5 2 3" xfId="19473" xr:uid="{693C291A-2C6B-4967-9988-6E80BFBAE415}"/>
    <cellStyle name="20% - Accent5 23 5 3" xfId="19474" xr:uid="{7212937B-842E-4244-BEF2-34D7CF9FCA33}"/>
    <cellStyle name="20% - Accent5 23 5 3 2" xfId="19475" xr:uid="{DF264A79-1E51-44E6-9B3A-1877FFC759DE}"/>
    <cellStyle name="20% - Accent5 23 5 4" xfId="19476" xr:uid="{E4BB1D0B-33DB-4B1F-8801-E762EE95D1FD}"/>
    <cellStyle name="20% - Accent5 23 5 4 2" xfId="19477" xr:uid="{ADC89764-7BBA-403A-BB53-5A0EE63E19DF}"/>
    <cellStyle name="20% - Accent5 23 5 5" xfId="19478" xr:uid="{CD113A98-144F-4871-9FEE-35790A176FC2}"/>
    <cellStyle name="20% - Accent5 23 6" xfId="19479" xr:uid="{8B62DF42-624F-4DAE-B503-39AC2EDC18E5}"/>
    <cellStyle name="20% - Accent5 23 6 2" xfId="19480" xr:uid="{573DB29A-78B6-4CF9-A083-871C87FA5854}"/>
    <cellStyle name="20% - Accent5 23 6 2 2" xfId="19481" xr:uid="{901F5825-7B5E-47A9-8F5B-724F9CEF9E21}"/>
    <cellStyle name="20% - Accent5 23 6 2 2 2" xfId="19482" xr:uid="{F1434A77-3082-448D-A235-6F26A605C326}"/>
    <cellStyle name="20% - Accent5 23 6 2 3" xfId="19483" xr:uid="{B3BC0BE4-E41F-4C83-9BCA-89358D9177B0}"/>
    <cellStyle name="20% - Accent5 23 6 3" xfId="19484" xr:uid="{8F9105BE-4C22-41E0-9756-0040BDC7A8DE}"/>
    <cellStyle name="20% - Accent5 23 6 3 2" xfId="19485" xr:uid="{A5B77B6B-C1C7-4AA6-AD90-E1DEE6191983}"/>
    <cellStyle name="20% - Accent5 23 6 4" xfId="19486" xr:uid="{9FFEE30F-9444-446F-9CD6-566339DC11CC}"/>
    <cellStyle name="20% - Accent5 23 6 4 2" xfId="19487" xr:uid="{8343FE25-D41B-4F96-8899-BD0D12152C90}"/>
    <cellStyle name="20% - Accent5 23 6 5" xfId="19488" xr:uid="{AAE032FA-3E79-4856-8286-460DE15E967D}"/>
    <cellStyle name="20% - Accent5 23 7" xfId="19489" xr:uid="{0915CF8E-20F7-425E-A064-C60C173A3CDC}"/>
    <cellStyle name="20% - Accent5 23 7 2" xfId="19490" xr:uid="{63C46901-37C9-4205-B691-90AB60588C8B}"/>
    <cellStyle name="20% - Accent5 23 7 2 2" xfId="19491" xr:uid="{D54EC633-31ED-4B0C-99A1-925118C4A170}"/>
    <cellStyle name="20% - Accent5 23 7 2 2 2" xfId="19492" xr:uid="{9333C54D-F231-47A3-9076-4E2B4C75FF0F}"/>
    <cellStyle name="20% - Accent5 23 7 2 3" xfId="19493" xr:uid="{6FD0B209-3A50-4D64-A5AD-C106ACC1F15F}"/>
    <cellStyle name="20% - Accent5 23 7 3" xfId="19494" xr:uid="{4F5A9739-4C1D-4B7C-A101-580E31F96769}"/>
    <cellStyle name="20% - Accent5 23 7 3 2" xfId="19495" xr:uid="{CEA1BC4F-2A54-43D4-BE84-052D4466B015}"/>
    <cellStyle name="20% - Accent5 23 7 4" xfId="19496" xr:uid="{D942B3DA-D4DC-42E0-AAC0-B6C8CD708CE4}"/>
    <cellStyle name="20% - Accent5 23 7 4 2" xfId="19497" xr:uid="{33D5DCDF-AA03-4457-B577-2DF8C621A753}"/>
    <cellStyle name="20% - Accent5 23 7 5" xfId="19498" xr:uid="{7BC9B2A8-3A76-4BCA-9759-A74A196EAA61}"/>
    <cellStyle name="20% - Accent5 23 8" xfId="19499" xr:uid="{D80C29D4-27A0-412A-8CB2-57740B0A7DC7}"/>
    <cellStyle name="20% - Accent5 23 8 2" xfId="19500" xr:uid="{D990312C-9BF2-45FB-80E6-3EB9549C120E}"/>
    <cellStyle name="20% - Accent5 23 8 2 2" xfId="19501" xr:uid="{360FB847-2106-46F7-B9DB-65886C7A4176}"/>
    <cellStyle name="20% - Accent5 23 8 2 2 2" xfId="19502" xr:uid="{06115D24-9394-487C-A122-569768156ED4}"/>
    <cellStyle name="20% - Accent5 23 8 2 3" xfId="19503" xr:uid="{47A4D079-B54A-44B0-86D0-A814D39B19FB}"/>
    <cellStyle name="20% - Accent5 23 8 3" xfId="19504" xr:uid="{E42C77FA-0550-42FE-9B9C-2DB7BCF0153B}"/>
    <cellStyle name="20% - Accent5 23 8 3 2" xfId="19505" xr:uid="{D667F2AA-397B-43A1-940C-04C4BE6BC17A}"/>
    <cellStyle name="20% - Accent5 23 8 4" xfId="19506" xr:uid="{A3C897CA-FFD8-41FC-9CFC-EEAD7E9C6949}"/>
    <cellStyle name="20% - Accent5 23 8 4 2" xfId="19507" xr:uid="{00CB44D9-0C5D-4569-8F23-8F5E5A87CE42}"/>
    <cellStyle name="20% - Accent5 23 8 5" xfId="19508" xr:uid="{4AB19AC2-AD77-4B79-B20F-0656E94ACBDF}"/>
    <cellStyle name="20% - Accent5 23 9" xfId="19509" xr:uid="{78D760A2-AC4E-4C23-BE5D-7A3E9344A309}"/>
    <cellStyle name="20% - Accent5 23 9 2" xfId="19510" xr:uid="{EDC1780F-7F2A-410C-BD65-6450A420CBDF}"/>
    <cellStyle name="20% - Accent5 23 9 2 2" xfId="19511" xr:uid="{C7F02C7E-3EA4-4952-89C3-C2205AF822EB}"/>
    <cellStyle name="20% - Accent5 23 9 2 2 2" xfId="19512" xr:uid="{4B8B798A-123E-4A91-906F-F79B338908B3}"/>
    <cellStyle name="20% - Accent5 23 9 2 3" xfId="19513" xr:uid="{A7DC78C7-220E-4D02-9765-374B3165C325}"/>
    <cellStyle name="20% - Accent5 23 9 3" xfId="19514" xr:uid="{F444211F-279F-44E3-9F3E-5BC5E3B55674}"/>
    <cellStyle name="20% - Accent5 23 9 3 2" xfId="19515" xr:uid="{B9415B74-AF26-408D-8745-334ED43063E9}"/>
    <cellStyle name="20% - Accent5 23 9 4" xfId="19516" xr:uid="{E86F61DA-AE71-4A5A-901A-42A627BF04FE}"/>
    <cellStyle name="20% - Accent5 23 9 4 2" xfId="19517" xr:uid="{A7F13994-77CB-45EB-BEFD-104DA4B70E16}"/>
    <cellStyle name="20% - Accent5 23 9 5" xfId="19518" xr:uid="{E2A44492-2DAA-4A5E-AA8C-521FF73396CF}"/>
    <cellStyle name="20% - Accent5 24" xfId="19519" xr:uid="{3192A40A-1DFE-428A-9861-D23588897405}"/>
    <cellStyle name="20% - Accent5 24 10" xfId="19520" xr:uid="{15D76B1E-C7C1-47C2-B8C2-2C0B0B5BE068}"/>
    <cellStyle name="20% - Accent5 24 10 2" xfId="19521" xr:uid="{CD039D23-6313-4651-A1F4-5863F7FC2BA9}"/>
    <cellStyle name="20% - Accent5 24 10 2 2" xfId="19522" xr:uid="{D3897202-C300-4D87-90F1-B992AC15E37D}"/>
    <cellStyle name="20% - Accent5 24 10 2 2 2" xfId="19523" xr:uid="{1AF01A17-5912-40A0-96E7-561CC6627A8F}"/>
    <cellStyle name="20% - Accent5 24 10 2 3" xfId="19524" xr:uid="{D5E76093-2709-40DE-8769-281F2C24AE06}"/>
    <cellStyle name="20% - Accent5 24 10 3" xfId="19525" xr:uid="{B7D8CCA3-32C2-4A20-B190-9DF9386E8F1C}"/>
    <cellStyle name="20% - Accent5 24 10 3 2" xfId="19526" xr:uid="{3FF516BE-B03C-44C9-BA79-B8732F783B5F}"/>
    <cellStyle name="20% - Accent5 24 10 4" xfId="19527" xr:uid="{68FD0D34-866B-483B-8BCB-E39D4926F0ED}"/>
    <cellStyle name="20% - Accent5 24 10 4 2" xfId="19528" xr:uid="{86E2CFF5-A316-4E40-9285-7FF88C7BB492}"/>
    <cellStyle name="20% - Accent5 24 10 5" xfId="19529" xr:uid="{E046734E-5C9D-46E3-A742-F88F25C3B4F3}"/>
    <cellStyle name="20% - Accent5 24 11" xfId="19530" xr:uid="{481B2017-D991-424C-83A5-47B93219253C}"/>
    <cellStyle name="20% - Accent5 24 11 2" xfId="19531" xr:uid="{62B67A8E-BCD3-496B-8338-715ED4F65E27}"/>
    <cellStyle name="20% - Accent5 24 11 2 2" xfId="19532" xr:uid="{CB0BE96B-957C-4BE9-B4ED-FB9128ABDE5E}"/>
    <cellStyle name="20% - Accent5 24 11 2 2 2" xfId="19533" xr:uid="{F044AFB2-3E09-4FDE-952B-20EEE3F45BF8}"/>
    <cellStyle name="20% - Accent5 24 11 2 3" xfId="19534" xr:uid="{8243A91D-1147-4646-8BF3-BF3CCBCFCE78}"/>
    <cellStyle name="20% - Accent5 24 11 3" xfId="19535" xr:uid="{2F81B564-65DC-4F72-8D58-BDECF374EE55}"/>
    <cellStyle name="20% - Accent5 24 11 3 2" xfId="19536" xr:uid="{AAF992E0-72A3-4AE1-A7C6-544AFD2339CC}"/>
    <cellStyle name="20% - Accent5 24 11 4" xfId="19537" xr:uid="{E7A09A03-2550-4C24-B2F9-43D183296791}"/>
    <cellStyle name="20% - Accent5 24 11 4 2" xfId="19538" xr:uid="{B2C955ED-6B35-4FB9-821E-B977E195A5BA}"/>
    <cellStyle name="20% - Accent5 24 11 5" xfId="19539" xr:uid="{FB2C6198-86E9-466F-A6AA-B1FF5E8D322C}"/>
    <cellStyle name="20% - Accent5 24 12" xfId="19540" xr:uid="{257170EC-2872-4B8F-A982-82C59280945C}"/>
    <cellStyle name="20% - Accent5 24 12 2" xfId="19541" xr:uid="{5237A408-588F-4AB8-9950-621F9324F852}"/>
    <cellStyle name="20% - Accent5 24 12 2 2" xfId="19542" xr:uid="{F833DE76-CB63-4703-B38A-85B95C83BB19}"/>
    <cellStyle name="20% - Accent5 24 12 2 2 2" xfId="19543" xr:uid="{98F2FAAC-44F0-4E03-ABDF-8823E4DC9638}"/>
    <cellStyle name="20% - Accent5 24 12 2 3" xfId="19544" xr:uid="{DEA694B8-02A3-440F-A189-571F7DCF6076}"/>
    <cellStyle name="20% - Accent5 24 12 3" xfId="19545" xr:uid="{F344BDB4-BED7-44FF-9630-0AD5C273C0AC}"/>
    <cellStyle name="20% - Accent5 24 12 3 2" xfId="19546" xr:uid="{18FF41D4-3835-4202-A42F-FFDB95C4F840}"/>
    <cellStyle name="20% - Accent5 24 12 4" xfId="19547" xr:uid="{1FD1A8E8-0AB1-4D3C-8D6B-553E44F1F9B3}"/>
    <cellStyle name="20% - Accent5 24 12 4 2" xfId="19548" xr:uid="{9988C2C6-229A-4B6F-80CF-47F1B87F05D4}"/>
    <cellStyle name="20% - Accent5 24 12 5" xfId="19549" xr:uid="{38A70752-1444-453A-832C-A20B522AE6B3}"/>
    <cellStyle name="20% - Accent5 24 13" xfId="19550" xr:uid="{02E94FA3-731F-4D87-A72B-AD9623D332D3}"/>
    <cellStyle name="20% - Accent5 24 13 2" xfId="19551" xr:uid="{9C985A6B-E57E-4439-9DF9-B05D0322031A}"/>
    <cellStyle name="20% - Accent5 24 13 2 2" xfId="19552" xr:uid="{746E93AB-03F4-46BD-948D-6D4E37417B3E}"/>
    <cellStyle name="20% - Accent5 24 13 2 2 2" xfId="19553" xr:uid="{65D5B627-4500-4CB6-AE74-4E2B0F286C29}"/>
    <cellStyle name="20% - Accent5 24 13 2 3" xfId="19554" xr:uid="{2BE6D349-D1C6-42D5-9B1D-F3FAB5474D94}"/>
    <cellStyle name="20% - Accent5 24 13 3" xfId="19555" xr:uid="{95D699E5-8031-4F17-AB54-59545AF0D35B}"/>
    <cellStyle name="20% - Accent5 24 13 3 2" xfId="19556" xr:uid="{07F7CB58-FF59-4880-9245-88BA5A9ADA23}"/>
    <cellStyle name="20% - Accent5 24 13 4" xfId="19557" xr:uid="{A5465763-5ED4-4688-A7F6-E92B468790C5}"/>
    <cellStyle name="20% - Accent5 24 13 4 2" xfId="19558" xr:uid="{ED35B54A-9BCB-48AE-BBA6-B13FCCE8B196}"/>
    <cellStyle name="20% - Accent5 24 13 5" xfId="19559" xr:uid="{0D29AC9D-A20D-469E-AC15-C2C275740BD1}"/>
    <cellStyle name="20% - Accent5 24 14" xfId="19560" xr:uid="{AE6F33E4-C450-4ED0-8B5B-C2DBC91CFEB4}"/>
    <cellStyle name="20% - Accent5 24 14 2" xfId="19561" xr:uid="{3A94B73B-935B-416A-96EC-A146D9E90F1B}"/>
    <cellStyle name="20% - Accent5 24 14 2 2" xfId="19562" xr:uid="{28C212BF-80F5-4C99-8205-39E09499E5E7}"/>
    <cellStyle name="20% - Accent5 24 14 2 2 2" xfId="19563" xr:uid="{6359ED0A-BD96-411D-AE1C-54F3E6A0C7EB}"/>
    <cellStyle name="20% - Accent5 24 14 2 3" xfId="19564" xr:uid="{5059A377-1F03-4032-BDB1-0BAFC0971FFD}"/>
    <cellStyle name="20% - Accent5 24 14 3" xfId="19565" xr:uid="{3A133194-B18B-4FAF-B15B-3A4B23DEF068}"/>
    <cellStyle name="20% - Accent5 24 14 3 2" xfId="19566" xr:uid="{4D54BA61-7D45-4ABB-A21C-3A270CB39116}"/>
    <cellStyle name="20% - Accent5 24 14 4" xfId="19567" xr:uid="{1D19FFDF-FC92-4500-B1D7-0DD7ED573C07}"/>
    <cellStyle name="20% - Accent5 24 14 4 2" xfId="19568" xr:uid="{010A86B6-DFB0-45B7-A6E8-6157403EC071}"/>
    <cellStyle name="20% - Accent5 24 14 5" xfId="19569" xr:uid="{7FE8E54B-B655-413A-9692-34F9BAE59318}"/>
    <cellStyle name="20% - Accent5 24 15" xfId="19570" xr:uid="{50E2BCA6-6514-4ADA-ABED-3204D6C0F67E}"/>
    <cellStyle name="20% - Accent5 24 15 2" xfId="19571" xr:uid="{BDDFABD5-D71B-42EA-8E01-AFFCD653AF22}"/>
    <cellStyle name="20% - Accent5 24 15 2 2" xfId="19572" xr:uid="{92C2A426-8677-4A37-8699-B15199A799C0}"/>
    <cellStyle name="20% - Accent5 24 15 2 2 2" xfId="19573" xr:uid="{C07B1060-C464-4E02-9062-DC8297B9A0E8}"/>
    <cellStyle name="20% - Accent5 24 15 2 3" xfId="19574" xr:uid="{29CA3CA6-6CC7-4C81-AAAB-C2CBC8726B0E}"/>
    <cellStyle name="20% - Accent5 24 15 3" xfId="19575" xr:uid="{70CBC4B7-BD6A-4570-B1DB-FD2A16AE2AB0}"/>
    <cellStyle name="20% - Accent5 24 15 3 2" xfId="19576" xr:uid="{FF170C7F-AD96-4FD5-A524-B56C252F06BE}"/>
    <cellStyle name="20% - Accent5 24 15 4" xfId="19577" xr:uid="{9634EF55-34B1-45D4-9571-41F2D9466E2B}"/>
    <cellStyle name="20% - Accent5 24 15 4 2" xfId="19578" xr:uid="{DCD0AD57-3979-4581-A834-994CD3A4EED7}"/>
    <cellStyle name="20% - Accent5 24 15 5" xfId="19579" xr:uid="{6D081FCF-7C37-4035-B7F4-552311C2C473}"/>
    <cellStyle name="20% - Accent5 24 16" xfId="19580" xr:uid="{3F337B36-520B-41D3-8D05-816496B9F721}"/>
    <cellStyle name="20% - Accent5 24 16 2" xfId="19581" xr:uid="{15DF7FBB-CFDB-4B71-910B-F9441D624B67}"/>
    <cellStyle name="20% - Accent5 24 16 2 2" xfId="19582" xr:uid="{FCA25751-D1D9-4696-9250-F0224EDDBAD8}"/>
    <cellStyle name="20% - Accent5 24 16 3" xfId="19583" xr:uid="{CF5DB3B6-A965-4DA3-B229-84D720C88387}"/>
    <cellStyle name="20% - Accent5 24 17" xfId="19584" xr:uid="{A847B622-A5FD-4907-BE24-C6E79CE84AA1}"/>
    <cellStyle name="20% - Accent5 24 17 2" xfId="19585" xr:uid="{363A7A91-A1F4-467F-AC01-014F6B7EF5C0}"/>
    <cellStyle name="20% - Accent5 24 18" xfId="19586" xr:uid="{D64B57E0-E656-4A4C-81C8-34C36563F7AB}"/>
    <cellStyle name="20% - Accent5 24 18 2" xfId="19587" xr:uid="{E755797D-DD78-4E95-836E-7BD995EE211E}"/>
    <cellStyle name="20% - Accent5 24 19" xfId="19588" xr:uid="{66C88B87-2C22-4DD4-A76A-855664E85863}"/>
    <cellStyle name="20% - Accent5 24 2" xfId="19589" xr:uid="{99680BAB-7028-4E2F-B2D6-5D7329C2703A}"/>
    <cellStyle name="20% - Accent5 24 2 2" xfId="19590" xr:uid="{F1C875ED-2714-453B-8836-74959555FE1E}"/>
    <cellStyle name="20% - Accent5 24 2 2 2" xfId="19591" xr:uid="{21045A1B-47D3-44D1-953E-B4E97D07D0F7}"/>
    <cellStyle name="20% - Accent5 24 2 2 2 2" xfId="19592" xr:uid="{BFBE17AC-203F-4E3F-B8E7-6EC90007ECE0}"/>
    <cellStyle name="20% - Accent5 24 2 2 3" xfId="19593" xr:uid="{3B00EDC6-088F-466B-900B-F8AFC248BC61}"/>
    <cellStyle name="20% - Accent5 24 2 3" xfId="19594" xr:uid="{F9C8750D-72EF-4681-8A2A-6A91AE407B0E}"/>
    <cellStyle name="20% - Accent5 24 2 3 2" xfId="19595" xr:uid="{260AB39D-12C7-4539-9CFC-A335F87A8AF4}"/>
    <cellStyle name="20% - Accent5 24 2 4" xfId="19596" xr:uid="{0AB20FC0-4C55-4D2D-91BA-0A86AE67A23B}"/>
    <cellStyle name="20% - Accent5 24 2 4 2" xfId="19597" xr:uid="{8E71F953-99B0-4C68-A9AF-384BA76F33CE}"/>
    <cellStyle name="20% - Accent5 24 2 5" xfId="19598" xr:uid="{880F7322-20AB-4680-A0D7-8D78460F080A}"/>
    <cellStyle name="20% - Accent5 24 20" xfId="19599" xr:uid="{AA4E653C-95C3-4521-86AC-0E007DCF55D7}"/>
    <cellStyle name="20% - Accent5 24 21" xfId="19600" xr:uid="{F25D60BF-720A-450D-9133-65CB37D1A224}"/>
    <cellStyle name="20% - Accent5 24 22" xfId="19601" xr:uid="{9B538CBC-663E-474D-99DD-BD1CF07B6A2E}"/>
    <cellStyle name="20% - Accent5 24 23" xfId="19602" xr:uid="{DF8E2FB7-FC72-4EA7-8E3E-8C19FD39DE09}"/>
    <cellStyle name="20% - Accent5 24 24" xfId="19603" xr:uid="{B23A767F-BD16-4EB9-A93B-7912165E58D4}"/>
    <cellStyle name="20% - Accent5 24 25" xfId="19604" xr:uid="{867E0BEC-2D2E-4BBD-9960-960ED11156BE}"/>
    <cellStyle name="20% - Accent5 24 26" xfId="19605" xr:uid="{E7D937D1-84BD-4914-B9F7-BB2D53E61341}"/>
    <cellStyle name="20% - Accent5 24 27" xfId="19606" xr:uid="{EB3643BD-37B8-423E-9737-A9F856628C41}"/>
    <cellStyle name="20% - Accent5 24 28" xfId="19607" xr:uid="{E02EB3D3-B6E1-4BD2-BB0A-612167C3AB0C}"/>
    <cellStyle name="20% - Accent5 24 29" xfId="19608" xr:uid="{952B01F3-244A-448B-9751-FB36941DDAE6}"/>
    <cellStyle name="20% - Accent5 24 3" xfId="19609" xr:uid="{B3DB261B-77B1-4059-93F8-2E7A6E6340EB}"/>
    <cellStyle name="20% - Accent5 24 3 2" xfId="19610" xr:uid="{C3C09F49-22D9-4D35-A872-F3C77627401E}"/>
    <cellStyle name="20% - Accent5 24 3 2 2" xfId="19611" xr:uid="{6C2AEEE1-B61D-4F9A-A2F2-D1C00C1525C2}"/>
    <cellStyle name="20% - Accent5 24 3 2 2 2" xfId="19612" xr:uid="{3BBB0072-6A5F-447F-A3C9-7CE0FE954999}"/>
    <cellStyle name="20% - Accent5 24 3 2 3" xfId="19613" xr:uid="{EA56C06C-6CF5-4839-8C7C-764D6B8BF52D}"/>
    <cellStyle name="20% - Accent5 24 3 3" xfId="19614" xr:uid="{FACD38C3-63F5-4F58-BF45-D2406EB4FA09}"/>
    <cellStyle name="20% - Accent5 24 3 3 2" xfId="19615" xr:uid="{28E4A30A-9D08-47AB-943D-175503B23DD3}"/>
    <cellStyle name="20% - Accent5 24 3 4" xfId="19616" xr:uid="{1D98E452-9656-4AB1-8BBB-EA7B477AF9D2}"/>
    <cellStyle name="20% - Accent5 24 3 4 2" xfId="19617" xr:uid="{0478F30C-773B-449A-8B03-DA761A3EAE32}"/>
    <cellStyle name="20% - Accent5 24 3 5" xfId="19618" xr:uid="{4B490BD2-7EDE-45FF-88CB-AC2E1E655979}"/>
    <cellStyle name="20% - Accent5 24 4" xfId="19619" xr:uid="{D3721239-386A-4CA8-8037-F924FC08FB59}"/>
    <cellStyle name="20% - Accent5 24 4 2" xfId="19620" xr:uid="{D30F4650-7DD0-4C98-8D01-B2957A4D121A}"/>
    <cellStyle name="20% - Accent5 24 4 2 2" xfId="19621" xr:uid="{FA7B1C6B-0F52-4C74-AE87-847A418BF7CA}"/>
    <cellStyle name="20% - Accent5 24 4 2 2 2" xfId="19622" xr:uid="{B78BDC6A-B5BA-4F18-9BE5-06F26DFAB15E}"/>
    <cellStyle name="20% - Accent5 24 4 2 3" xfId="19623" xr:uid="{4B800E37-B06E-4657-8BFB-27D4E60B920E}"/>
    <cellStyle name="20% - Accent5 24 4 3" xfId="19624" xr:uid="{A19B5EFF-DCEC-4387-AF5E-9C5AE531D454}"/>
    <cellStyle name="20% - Accent5 24 4 3 2" xfId="19625" xr:uid="{FBAAC993-6D75-4152-8A30-34EA1A34C7C1}"/>
    <cellStyle name="20% - Accent5 24 4 4" xfId="19626" xr:uid="{13E79DB1-45A6-4C33-AF35-FBAE406DFC83}"/>
    <cellStyle name="20% - Accent5 24 4 4 2" xfId="19627" xr:uid="{1AD6E9FA-D579-4C51-92A4-E3637C3857C4}"/>
    <cellStyle name="20% - Accent5 24 4 5" xfId="19628" xr:uid="{9E3EB7B1-CE79-4B05-94EA-58389974E841}"/>
    <cellStyle name="20% - Accent5 24 5" xfId="19629" xr:uid="{9AFEA2B4-0394-417F-876F-0190464BE952}"/>
    <cellStyle name="20% - Accent5 24 5 2" xfId="19630" xr:uid="{E360D252-B6B8-4C7F-890B-7D210016C499}"/>
    <cellStyle name="20% - Accent5 24 5 2 2" xfId="19631" xr:uid="{05A7EB24-A8BA-4313-89DB-B7655D5DE991}"/>
    <cellStyle name="20% - Accent5 24 5 2 2 2" xfId="19632" xr:uid="{8FA529CC-80C7-4D1B-BBD9-3A97D2173F5C}"/>
    <cellStyle name="20% - Accent5 24 5 2 3" xfId="19633" xr:uid="{FFA8D982-ED78-4F13-81BE-EB9F033EBCB1}"/>
    <cellStyle name="20% - Accent5 24 5 3" xfId="19634" xr:uid="{EE652343-3EB1-407F-8D2E-566622C316FD}"/>
    <cellStyle name="20% - Accent5 24 5 3 2" xfId="19635" xr:uid="{1942D792-45A8-4BBF-BACD-CC947D237B42}"/>
    <cellStyle name="20% - Accent5 24 5 4" xfId="19636" xr:uid="{8471BEAE-82AE-42D2-820B-8315339311B7}"/>
    <cellStyle name="20% - Accent5 24 5 4 2" xfId="19637" xr:uid="{8EA045C9-3535-4651-B0B3-4BD70415BE8F}"/>
    <cellStyle name="20% - Accent5 24 5 5" xfId="19638" xr:uid="{090D5EA8-5932-4147-8FEF-F27A0D3BDE10}"/>
    <cellStyle name="20% - Accent5 24 6" xfId="19639" xr:uid="{132579A5-BA93-4FF2-9C5D-4722E3AEEB31}"/>
    <cellStyle name="20% - Accent5 24 6 2" xfId="19640" xr:uid="{0426FCA2-D667-4828-B04B-E96F9EAF98B1}"/>
    <cellStyle name="20% - Accent5 24 6 2 2" xfId="19641" xr:uid="{D71FFC83-E832-4E49-B530-D32075F15EAE}"/>
    <cellStyle name="20% - Accent5 24 6 2 2 2" xfId="19642" xr:uid="{8B9E1D60-0EF0-4F2D-908C-711B62EE7EDB}"/>
    <cellStyle name="20% - Accent5 24 6 2 3" xfId="19643" xr:uid="{56AEFA01-173B-4216-A6FF-3E0F74FA99EE}"/>
    <cellStyle name="20% - Accent5 24 6 3" xfId="19644" xr:uid="{C0F459FD-0346-420C-A65D-C3B2AFBE8AA7}"/>
    <cellStyle name="20% - Accent5 24 6 3 2" xfId="19645" xr:uid="{86604368-C417-4388-B0B4-56987F45C3E9}"/>
    <cellStyle name="20% - Accent5 24 6 4" xfId="19646" xr:uid="{5192224D-2707-4910-B11C-24EFC3A98EB7}"/>
    <cellStyle name="20% - Accent5 24 6 4 2" xfId="19647" xr:uid="{5A0486C6-F07D-43CF-BDE3-C1582545DDA5}"/>
    <cellStyle name="20% - Accent5 24 6 5" xfId="19648" xr:uid="{A017EE3F-0782-4D5D-86FB-680610FA965F}"/>
    <cellStyle name="20% - Accent5 24 7" xfId="19649" xr:uid="{6649C538-2078-4769-AC79-7ACE1B503F25}"/>
    <cellStyle name="20% - Accent5 24 7 2" xfId="19650" xr:uid="{08D7AC50-9A7C-490C-A1B2-D8B7B3D9F90A}"/>
    <cellStyle name="20% - Accent5 24 7 2 2" xfId="19651" xr:uid="{FF1A236D-CBDE-4092-BA1E-C884648F7AB9}"/>
    <cellStyle name="20% - Accent5 24 7 2 2 2" xfId="19652" xr:uid="{0CEBD841-D2DB-463D-850D-F227ED43CE7A}"/>
    <cellStyle name="20% - Accent5 24 7 2 3" xfId="19653" xr:uid="{28ACA4E9-CEB1-43F3-9305-915FCA95160D}"/>
    <cellStyle name="20% - Accent5 24 7 3" xfId="19654" xr:uid="{FE0A7ADE-A5E8-4A41-AE71-140F6F778AFC}"/>
    <cellStyle name="20% - Accent5 24 7 3 2" xfId="19655" xr:uid="{719FA167-F839-4BC7-815B-5E00143BA1DB}"/>
    <cellStyle name="20% - Accent5 24 7 4" xfId="19656" xr:uid="{B3C0DB3A-2442-4908-BD9B-B96A9801936C}"/>
    <cellStyle name="20% - Accent5 24 7 4 2" xfId="19657" xr:uid="{49A3FDC4-6A04-45AC-A7F4-D1052C2A7C73}"/>
    <cellStyle name="20% - Accent5 24 7 5" xfId="19658" xr:uid="{6A17F30D-1817-49F6-9DA9-F41104064557}"/>
    <cellStyle name="20% - Accent5 24 8" xfId="19659" xr:uid="{955A4BEB-7736-41D9-B00F-1E9C0B02EDF2}"/>
    <cellStyle name="20% - Accent5 24 8 2" xfId="19660" xr:uid="{FA4FF935-1B74-410A-AC9B-858FCF0C4F8C}"/>
    <cellStyle name="20% - Accent5 24 8 2 2" xfId="19661" xr:uid="{8BC5E05E-AA95-482E-8EAB-D405EBCAD947}"/>
    <cellStyle name="20% - Accent5 24 8 2 2 2" xfId="19662" xr:uid="{887B01BC-E34A-4072-8087-BB0EC2008C50}"/>
    <cellStyle name="20% - Accent5 24 8 2 3" xfId="19663" xr:uid="{EA75A894-683B-46C7-AE64-7582021979EC}"/>
    <cellStyle name="20% - Accent5 24 8 3" xfId="19664" xr:uid="{D4A61497-B6C1-4C39-8ECB-476104A073AC}"/>
    <cellStyle name="20% - Accent5 24 8 3 2" xfId="19665" xr:uid="{DA0D6A5F-7A26-4F64-9596-2E44EB87C7D0}"/>
    <cellStyle name="20% - Accent5 24 8 4" xfId="19666" xr:uid="{42E2BB10-411D-41C3-B52E-F76ACE1A000E}"/>
    <cellStyle name="20% - Accent5 24 8 4 2" xfId="19667" xr:uid="{921E97E4-E5AE-451B-AC21-85AB4A3F2AF3}"/>
    <cellStyle name="20% - Accent5 24 8 5" xfId="19668" xr:uid="{4D0494CE-1E6A-465D-AE1D-26E54F8FCCC2}"/>
    <cellStyle name="20% - Accent5 24 9" xfId="19669" xr:uid="{18B50FDC-E56F-409A-A664-38FDC8EAB5EA}"/>
    <cellStyle name="20% - Accent5 24 9 2" xfId="19670" xr:uid="{6D747633-B8E8-4664-BBF0-F4F6F57DBE6E}"/>
    <cellStyle name="20% - Accent5 24 9 2 2" xfId="19671" xr:uid="{09A33C92-6BEE-495F-9A7F-8502FA733DC5}"/>
    <cellStyle name="20% - Accent5 24 9 2 2 2" xfId="19672" xr:uid="{B75A33B2-1EDA-493F-9166-94E43A22A504}"/>
    <cellStyle name="20% - Accent5 24 9 2 3" xfId="19673" xr:uid="{842A7EF4-8C37-4BDB-9BE2-BAEB08F36E80}"/>
    <cellStyle name="20% - Accent5 24 9 3" xfId="19674" xr:uid="{15B67EA4-4EEC-4081-9987-34CF2A7B6F10}"/>
    <cellStyle name="20% - Accent5 24 9 3 2" xfId="19675" xr:uid="{44882BDF-40FD-40C6-8C4F-4AFC6AAE529A}"/>
    <cellStyle name="20% - Accent5 24 9 4" xfId="19676" xr:uid="{2E18C121-A9E6-4A59-A0D3-659C5FB3EB07}"/>
    <cellStyle name="20% - Accent5 24 9 4 2" xfId="19677" xr:uid="{60EA139C-FA17-47FC-A15B-234A7364ECBB}"/>
    <cellStyle name="20% - Accent5 24 9 5" xfId="19678" xr:uid="{AA5D008B-7FB8-4233-ADE3-125ED87FE50B}"/>
    <cellStyle name="20% - Accent5 25" xfId="19679" xr:uid="{9C6B0DB4-252A-4011-B0FC-54FA42BD857D}"/>
    <cellStyle name="20% - Accent5 25 10" xfId="19680" xr:uid="{C0E3DD6B-9496-4659-BB77-01CE28029BE0}"/>
    <cellStyle name="20% - Accent5 25 10 2" xfId="19681" xr:uid="{A0EE2A60-5D5C-4746-97A1-CE43DA43DACD}"/>
    <cellStyle name="20% - Accent5 25 10 2 2" xfId="19682" xr:uid="{9031720A-71DD-44A7-B1D4-CCEE879C167E}"/>
    <cellStyle name="20% - Accent5 25 10 2 2 2" xfId="19683" xr:uid="{E29AB5C8-4278-4C15-9547-7D2A66EDE6AD}"/>
    <cellStyle name="20% - Accent5 25 10 2 3" xfId="19684" xr:uid="{E0B9E689-5B35-4E3E-9AAB-1DC927532EC6}"/>
    <cellStyle name="20% - Accent5 25 10 3" xfId="19685" xr:uid="{8FCBC25E-733E-4011-838D-92DF45FBF313}"/>
    <cellStyle name="20% - Accent5 25 10 3 2" xfId="19686" xr:uid="{F2444163-EA42-468A-9216-9D26DBE8B1AB}"/>
    <cellStyle name="20% - Accent5 25 10 4" xfId="19687" xr:uid="{F572B28C-2603-4E93-8178-A6B4B7380C4D}"/>
    <cellStyle name="20% - Accent5 25 10 4 2" xfId="19688" xr:uid="{6061B4D0-A02C-4B59-AEC8-F46E92FCF652}"/>
    <cellStyle name="20% - Accent5 25 10 5" xfId="19689" xr:uid="{8789B572-5688-4B49-B685-C8F382D4584B}"/>
    <cellStyle name="20% - Accent5 25 11" xfId="19690" xr:uid="{FE838F62-D3B2-4144-ABB3-E36635B1B4F0}"/>
    <cellStyle name="20% - Accent5 25 11 2" xfId="19691" xr:uid="{A74E5662-256B-4CFB-BEDE-4CCAECAF4D99}"/>
    <cellStyle name="20% - Accent5 25 11 2 2" xfId="19692" xr:uid="{EDB9E9B3-35E4-4B05-840E-0EC4F3184E00}"/>
    <cellStyle name="20% - Accent5 25 11 2 2 2" xfId="19693" xr:uid="{508C5303-B1B9-4812-A18D-85C3710E5A4D}"/>
    <cellStyle name="20% - Accent5 25 11 2 3" xfId="19694" xr:uid="{27E19427-B646-4230-8204-0176DDB55833}"/>
    <cellStyle name="20% - Accent5 25 11 3" xfId="19695" xr:uid="{257827B8-8F5C-4E54-A2F5-3E43D1558134}"/>
    <cellStyle name="20% - Accent5 25 11 3 2" xfId="19696" xr:uid="{B6671539-070D-4ADB-AE93-A23B2DDF9646}"/>
    <cellStyle name="20% - Accent5 25 11 4" xfId="19697" xr:uid="{B164F9D7-6A9B-4184-8074-C8D0657C558C}"/>
    <cellStyle name="20% - Accent5 25 11 4 2" xfId="19698" xr:uid="{D46BAFDA-6A74-4DEA-817A-037EAF3CF6C6}"/>
    <cellStyle name="20% - Accent5 25 11 5" xfId="19699" xr:uid="{51471DCF-7C35-4CA0-B4A1-84D3DFABB229}"/>
    <cellStyle name="20% - Accent5 25 12" xfId="19700" xr:uid="{8DA5A83B-A5EC-4362-8F5F-0DC00A2E1F73}"/>
    <cellStyle name="20% - Accent5 25 12 2" xfId="19701" xr:uid="{DA64324C-7D10-4CCE-952E-A3E83EA1C9B1}"/>
    <cellStyle name="20% - Accent5 25 12 2 2" xfId="19702" xr:uid="{EAA2E7CA-C4FD-48A9-B6E3-951619BEC9CE}"/>
    <cellStyle name="20% - Accent5 25 12 2 2 2" xfId="19703" xr:uid="{D4742A51-DD9F-48B5-B9AE-B89C4193583A}"/>
    <cellStyle name="20% - Accent5 25 12 2 3" xfId="19704" xr:uid="{55C9E500-BE2F-46F4-B639-34A5B9C2D147}"/>
    <cellStyle name="20% - Accent5 25 12 3" xfId="19705" xr:uid="{F989EF5B-197F-4A10-AB7D-73BC3499FE8C}"/>
    <cellStyle name="20% - Accent5 25 12 3 2" xfId="19706" xr:uid="{30432BFE-B6D0-4F64-893E-EDF81F865219}"/>
    <cellStyle name="20% - Accent5 25 12 4" xfId="19707" xr:uid="{75778399-5E9B-4F28-A5D2-3A15C39BA710}"/>
    <cellStyle name="20% - Accent5 25 12 4 2" xfId="19708" xr:uid="{0BEC5E99-A8C1-4676-8CB7-A6131CE3B43D}"/>
    <cellStyle name="20% - Accent5 25 12 5" xfId="19709" xr:uid="{CE5AA723-0749-4AA1-BC04-35E2AF5A994D}"/>
    <cellStyle name="20% - Accent5 25 13" xfId="19710" xr:uid="{CD1DCAD1-5197-41C0-8522-C127A9C45732}"/>
    <cellStyle name="20% - Accent5 25 13 2" xfId="19711" xr:uid="{1985BB1B-DCF7-42E7-AE31-C249C05CD4CE}"/>
    <cellStyle name="20% - Accent5 25 13 2 2" xfId="19712" xr:uid="{7EC14E60-B4BB-4CF4-9979-207483F44135}"/>
    <cellStyle name="20% - Accent5 25 13 2 2 2" xfId="19713" xr:uid="{2C872B82-3FDD-4E31-8D33-A137EB563AC0}"/>
    <cellStyle name="20% - Accent5 25 13 2 3" xfId="19714" xr:uid="{719DAE8F-8CA1-4A3B-8F86-1AA6BEC2543F}"/>
    <cellStyle name="20% - Accent5 25 13 3" xfId="19715" xr:uid="{134A570B-DDCB-4573-B8A7-43722B407865}"/>
    <cellStyle name="20% - Accent5 25 13 3 2" xfId="19716" xr:uid="{67BEB8AE-525A-4D96-871D-1895FA4352C6}"/>
    <cellStyle name="20% - Accent5 25 13 4" xfId="19717" xr:uid="{7F915B9B-BD6A-4A9E-90BA-6CCAB6E79BBC}"/>
    <cellStyle name="20% - Accent5 25 13 4 2" xfId="19718" xr:uid="{05E9E2C6-352F-4846-9B91-E0A773CCC5C1}"/>
    <cellStyle name="20% - Accent5 25 13 5" xfId="19719" xr:uid="{6D92624E-F441-4E86-9071-DEC2503F8056}"/>
    <cellStyle name="20% - Accent5 25 14" xfId="19720" xr:uid="{FD70A480-3C0A-4BB8-858E-C653B1AA822E}"/>
    <cellStyle name="20% - Accent5 25 14 2" xfId="19721" xr:uid="{408E2C00-06AA-4BF8-A3F3-921C697DABAE}"/>
    <cellStyle name="20% - Accent5 25 14 2 2" xfId="19722" xr:uid="{4E710485-CCB8-4981-91E5-0F9E9FEE5C3C}"/>
    <cellStyle name="20% - Accent5 25 14 2 2 2" xfId="19723" xr:uid="{163CE7A3-90CE-4458-B2C6-49BEDBFF4C3B}"/>
    <cellStyle name="20% - Accent5 25 14 2 3" xfId="19724" xr:uid="{57767614-B574-4127-BFAC-D54379630ABF}"/>
    <cellStyle name="20% - Accent5 25 14 3" xfId="19725" xr:uid="{DFAA34E3-7D7A-42CC-958E-792A238E4A97}"/>
    <cellStyle name="20% - Accent5 25 14 3 2" xfId="19726" xr:uid="{CE74B871-280D-4C55-B0C1-EE45939F2822}"/>
    <cellStyle name="20% - Accent5 25 14 4" xfId="19727" xr:uid="{5AB501AB-FE10-4977-A9FC-F1065E878750}"/>
    <cellStyle name="20% - Accent5 25 14 4 2" xfId="19728" xr:uid="{F951CF39-43B5-4C99-AB0F-86B7490D1E51}"/>
    <cellStyle name="20% - Accent5 25 14 5" xfId="19729" xr:uid="{C3DEEA71-A980-4675-B0ED-8D354C4316B1}"/>
    <cellStyle name="20% - Accent5 25 15" xfId="19730" xr:uid="{8C1B4066-0506-4C51-8026-B5B5358DE556}"/>
    <cellStyle name="20% - Accent5 25 15 2" xfId="19731" xr:uid="{47F8330D-33BD-4F76-9F51-940CEEAD01EC}"/>
    <cellStyle name="20% - Accent5 25 15 2 2" xfId="19732" xr:uid="{7BAAEB55-C722-42D1-AED8-40825231E2EC}"/>
    <cellStyle name="20% - Accent5 25 15 2 2 2" xfId="19733" xr:uid="{00DEEBB0-DF11-404C-BDE7-B5DEDBFE76BA}"/>
    <cellStyle name="20% - Accent5 25 15 2 3" xfId="19734" xr:uid="{4FC856D9-F126-46B3-97B8-27E6281F367B}"/>
    <cellStyle name="20% - Accent5 25 15 3" xfId="19735" xr:uid="{E853C978-3757-4FB0-8790-286394CC6C8F}"/>
    <cellStyle name="20% - Accent5 25 15 3 2" xfId="19736" xr:uid="{33BD52F6-578E-42DA-9063-0A62DDA613E9}"/>
    <cellStyle name="20% - Accent5 25 15 4" xfId="19737" xr:uid="{29C6B785-57E2-4AF0-8515-BAF39153D836}"/>
    <cellStyle name="20% - Accent5 25 15 4 2" xfId="19738" xr:uid="{32EB4319-D42E-4771-BF2F-4BF583BD64A0}"/>
    <cellStyle name="20% - Accent5 25 15 5" xfId="19739" xr:uid="{B31F9304-03AF-4942-9EC6-8B190D1E8588}"/>
    <cellStyle name="20% - Accent5 25 16" xfId="19740" xr:uid="{DB9FD2B5-41C4-4FA5-B2C5-0E6A990E2D70}"/>
    <cellStyle name="20% - Accent5 25 16 2" xfId="19741" xr:uid="{73FA2302-77C0-4754-84D6-041588CFB3DD}"/>
    <cellStyle name="20% - Accent5 25 16 2 2" xfId="19742" xr:uid="{05FC762C-390E-4DB3-8A6A-D2F0D857EBE0}"/>
    <cellStyle name="20% - Accent5 25 16 3" xfId="19743" xr:uid="{D5F9C347-CAAB-495A-B130-0827CC1D2427}"/>
    <cellStyle name="20% - Accent5 25 17" xfId="19744" xr:uid="{2E7AE5A0-CC26-440D-92BD-A0AEED2C8416}"/>
    <cellStyle name="20% - Accent5 25 17 2" xfId="19745" xr:uid="{603CBD8C-0A7B-4B64-9F47-66FA531D65BA}"/>
    <cellStyle name="20% - Accent5 25 18" xfId="19746" xr:uid="{6F3BE4F4-E916-4E11-9400-1AC597BC2B6C}"/>
    <cellStyle name="20% - Accent5 25 18 2" xfId="19747" xr:uid="{6B89AC21-959D-4DD3-A948-1A95C4944F3B}"/>
    <cellStyle name="20% - Accent5 25 19" xfId="19748" xr:uid="{1ED9BA75-CB3A-4D79-A34C-CE0CE665B792}"/>
    <cellStyle name="20% - Accent5 25 2" xfId="19749" xr:uid="{367B3FDA-D3C9-4DB3-AACA-BB8CFBCB1A5E}"/>
    <cellStyle name="20% - Accent5 25 2 2" xfId="19750" xr:uid="{85DF5777-B881-4F57-87E2-F8C6FFEE2785}"/>
    <cellStyle name="20% - Accent5 25 2 2 2" xfId="19751" xr:uid="{57AF2E74-FF48-47CC-975C-61EFB52FE05E}"/>
    <cellStyle name="20% - Accent5 25 2 2 2 2" xfId="19752" xr:uid="{5223E446-70B0-40CB-A17E-9A25ADB89A0D}"/>
    <cellStyle name="20% - Accent5 25 2 2 3" xfId="19753" xr:uid="{F0CF3796-C2A4-4537-84BC-A2A477B526CD}"/>
    <cellStyle name="20% - Accent5 25 2 3" xfId="19754" xr:uid="{8D03786B-BA0F-44C1-9C09-B977E80C5AB4}"/>
    <cellStyle name="20% - Accent5 25 2 3 2" xfId="19755" xr:uid="{C3FA0F42-5D2E-4A8E-9F23-B637E2C4EBF0}"/>
    <cellStyle name="20% - Accent5 25 2 4" xfId="19756" xr:uid="{A0019A0C-5B6C-4DEE-9A49-D1CE8FE214FA}"/>
    <cellStyle name="20% - Accent5 25 2 4 2" xfId="19757" xr:uid="{EA5F5C87-06FA-47A5-B701-4080DC0CB409}"/>
    <cellStyle name="20% - Accent5 25 2 5" xfId="19758" xr:uid="{7B07C557-935F-4873-9485-827DF3E93E68}"/>
    <cellStyle name="20% - Accent5 25 20" xfId="19759" xr:uid="{49C1B47D-EBAC-4A0B-9DBE-80A1A9D9FDCD}"/>
    <cellStyle name="20% - Accent5 25 21" xfId="19760" xr:uid="{957DA511-8182-4271-B71B-99750653C6F7}"/>
    <cellStyle name="20% - Accent5 25 22" xfId="19761" xr:uid="{D01EBBF1-045A-480F-8BA4-28A6715DD68E}"/>
    <cellStyle name="20% - Accent5 25 23" xfId="19762" xr:uid="{A614A95D-5D18-4E97-BBF9-FEF5AEEEFB8C}"/>
    <cellStyle name="20% - Accent5 25 24" xfId="19763" xr:uid="{E38CCCCA-B8CE-4984-9011-B705D6A6A8A3}"/>
    <cellStyle name="20% - Accent5 25 25" xfId="19764" xr:uid="{BB6E1AB1-1C44-4AC1-A6C6-EEAD46C6319B}"/>
    <cellStyle name="20% - Accent5 25 26" xfId="19765" xr:uid="{5DF0EB40-4889-4723-8E79-8A1CD51F558C}"/>
    <cellStyle name="20% - Accent5 25 27" xfId="19766" xr:uid="{96EC7F80-3557-4B15-9151-F1FEE272382F}"/>
    <cellStyle name="20% - Accent5 25 28" xfId="19767" xr:uid="{69A91217-CF7C-4674-9963-762344590DBD}"/>
    <cellStyle name="20% - Accent5 25 29" xfId="19768" xr:uid="{22798AD7-776B-495F-9342-45163227F699}"/>
    <cellStyle name="20% - Accent5 25 3" xfId="19769" xr:uid="{0F9F3724-53F1-4756-AA33-BE6B3DAFD52B}"/>
    <cellStyle name="20% - Accent5 25 3 2" xfId="19770" xr:uid="{FCACC02F-FEA6-49E8-90DD-897D177C51C6}"/>
    <cellStyle name="20% - Accent5 25 3 2 2" xfId="19771" xr:uid="{8BB9DD32-6A44-46EA-ADD6-D355D476B485}"/>
    <cellStyle name="20% - Accent5 25 3 2 2 2" xfId="19772" xr:uid="{712E30BF-461C-41AB-9ABC-485704866434}"/>
    <cellStyle name="20% - Accent5 25 3 2 3" xfId="19773" xr:uid="{A51F92A8-9C08-4478-B0F1-7993238795A6}"/>
    <cellStyle name="20% - Accent5 25 3 3" xfId="19774" xr:uid="{1B5003FD-72E1-4D00-9A1F-EFB77EDD026D}"/>
    <cellStyle name="20% - Accent5 25 3 3 2" xfId="19775" xr:uid="{D5971269-38FA-425D-A462-BACDD53612D6}"/>
    <cellStyle name="20% - Accent5 25 3 4" xfId="19776" xr:uid="{E231DD8F-94F5-4C57-99FA-7760E5ACC023}"/>
    <cellStyle name="20% - Accent5 25 3 4 2" xfId="19777" xr:uid="{392F0E3D-CA64-4ED0-A4C7-68F91A5F3237}"/>
    <cellStyle name="20% - Accent5 25 3 5" xfId="19778" xr:uid="{5D574FF2-9B2B-4420-8CAC-5BC8AE82F35F}"/>
    <cellStyle name="20% - Accent5 25 4" xfId="19779" xr:uid="{612D6184-2D7B-455F-81EC-325803A96B74}"/>
    <cellStyle name="20% - Accent5 25 4 2" xfId="19780" xr:uid="{E0C3829C-A943-470B-9F85-3138BEFA123F}"/>
    <cellStyle name="20% - Accent5 25 4 2 2" xfId="19781" xr:uid="{F81238FF-F6DC-4577-9664-C181E642FD6C}"/>
    <cellStyle name="20% - Accent5 25 4 2 2 2" xfId="19782" xr:uid="{803C26A7-CCC0-4823-B3DC-B52ECAAAFD6B}"/>
    <cellStyle name="20% - Accent5 25 4 2 3" xfId="19783" xr:uid="{3F2BABD9-15B5-48F0-A989-A4D2F25E4712}"/>
    <cellStyle name="20% - Accent5 25 4 3" xfId="19784" xr:uid="{19A15CBC-6EAD-4ACB-BE59-790E10AEC395}"/>
    <cellStyle name="20% - Accent5 25 4 3 2" xfId="19785" xr:uid="{2B4F1E69-FBF1-4444-84B5-DD08F8967DDA}"/>
    <cellStyle name="20% - Accent5 25 4 4" xfId="19786" xr:uid="{3DB0187B-EA72-408B-8E37-11757CC60250}"/>
    <cellStyle name="20% - Accent5 25 4 4 2" xfId="19787" xr:uid="{B2F59B7E-C415-42C0-A771-8B46E7E592A3}"/>
    <cellStyle name="20% - Accent5 25 4 5" xfId="19788" xr:uid="{5DD58AAD-AA45-4850-98EE-D3E99D04CA0B}"/>
    <cellStyle name="20% - Accent5 25 5" xfId="19789" xr:uid="{26858154-6B07-4728-913C-8C6622A8F617}"/>
    <cellStyle name="20% - Accent5 25 5 2" xfId="19790" xr:uid="{22C8201A-B2F2-4325-B859-4BF4CB353FA1}"/>
    <cellStyle name="20% - Accent5 25 5 2 2" xfId="19791" xr:uid="{9323172C-06AC-4405-8875-9378452A762A}"/>
    <cellStyle name="20% - Accent5 25 5 2 2 2" xfId="19792" xr:uid="{DA717E23-3450-432F-B932-201B0C9295E9}"/>
    <cellStyle name="20% - Accent5 25 5 2 3" xfId="19793" xr:uid="{A02CE86A-D42E-430D-BB6D-FCC950CFD88F}"/>
    <cellStyle name="20% - Accent5 25 5 3" xfId="19794" xr:uid="{D4F820AD-F570-451F-916E-212AA5A6438E}"/>
    <cellStyle name="20% - Accent5 25 5 3 2" xfId="19795" xr:uid="{CA2F6A54-6795-4263-8224-E7D2493B742D}"/>
    <cellStyle name="20% - Accent5 25 5 4" xfId="19796" xr:uid="{1845042E-D429-4D57-9235-6801AC5D809B}"/>
    <cellStyle name="20% - Accent5 25 5 4 2" xfId="19797" xr:uid="{D3909F04-CE5E-4C5E-8D99-863AF5097FA6}"/>
    <cellStyle name="20% - Accent5 25 5 5" xfId="19798" xr:uid="{668DC7A6-AEFF-4B65-BE7B-BC93F4A4C689}"/>
    <cellStyle name="20% - Accent5 25 6" xfId="19799" xr:uid="{6FF1820B-19A6-41C7-A12D-B9617D60CAB9}"/>
    <cellStyle name="20% - Accent5 25 6 2" xfId="19800" xr:uid="{6585AB69-6AD5-4D7F-85E2-88FD13EA9664}"/>
    <cellStyle name="20% - Accent5 25 6 2 2" xfId="19801" xr:uid="{9C084D6A-C59C-4657-B46A-82B4FDBC97C0}"/>
    <cellStyle name="20% - Accent5 25 6 2 2 2" xfId="19802" xr:uid="{466BD60F-153C-46F6-91D5-00EE6720D56F}"/>
    <cellStyle name="20% - Accent5 25 6 2 3" xfId="19803" xr:uid="{1721E90E-76CA-4E7B-9A50-D5A5BD9987C4}"/>
    <cellStyle name="20% - Accent5 25 6 3" xfId="19804" xr:uid="{749040AC-B732-449A-A743-C2FA9FFBC78A}"/>
    <cellStyle name="20% - Accent5 25 6 3 2" xfId="19805" xr:uid="{15F6E6FC-D722-4310-890D-C94682B68004}"/>
    <cellStyle name="20% - Accent5 25 6 4" xfId="19806" xr:uid="{8FB6F6CA-6ADC-43BD-941A-A7A448B7C059}"/>
    <cellStyle name="20% - Accent5 25 6 4 2" xfId="19807" xr:uid="{855A3927-A057-407C-8F4A-9FB754D3950E}"/>
    <cellStyle name="20% - Accent5 25 6 5" xfId="19808" xr:uid="{07F76778-1DF4-4935-861E-7B73174FDA55}"/>
    <cellStyle name="20% - Accent5 25 7" xfId="19809" xr:uid="{D8208789-195F-43DB-8F55-4C234A0DFFFE}"/>
    <cellStyle name="20% - Accent5 25 7 2" xfId="19810" xr:uid="{A5D17AB8-E54E-41C2-BC13-0224DEC31828}"/>
    <cellStyle name="20% - Accent5 25 7 2 2" xfId="19811" xr:uid="{B836197A-67C1-476B-86D4-A2F67F0E758E}"/>
    <cellStyle name="20% - Accent5 25 7 2 2 2" xfId="19812" xr:uid="{0E6D99AC-9777-450D-9E66-5997E9890A23}"/>
    <cellStyle name="20% - Accent5 25 7 2 3" xfId="19813" xr:uid="{4648166F-82C9-49DC-A05A-0DF4A0A51A10}"/>
    <cellStyle name="20% - Accent5 25 7 3" xfId="19814" xr:uid="{3CC16461-48D8-4249-8AE5-6F6327044C94}"/>
    <cellStyle name="20% - Accent5 25 7 3 2" xfId="19815" xr:uid="{A68B9A75-B8C1-408E-8488-F8202750081D}"/>
    <cellStyle name="20% - Accent5 25 7 4" xfId="19816" xr:uid="{B32628B9-CFCC-4097-B372-1E97F68E8B6C}"/>
    <cellStyle name="20% - Accent5 25 7 4 2" xfId="19817" xr:uid="{0980C6C6-5969-4030-8BA8-2E048ABE3213}"/>
    <cellStyle name="20% - Accent5 25 7 5" xfId="19818" xr:uid="{DFFEFDBF-A059-4303-B25D-1D8AC5F1E272}"/>
    <cellStyle name="20% - Accent5 25 8" xfId="19819" xr:uid="{575BC15A-18EF-4703-8BC3-0C5FD82C90F1}"/>
    <cellStyle name="20% - Accent5 25 8 2" xfId="19820" xr:uid="{965FE31A-DD6A-4AD6-9212-27BD553A71A8}"/>
    <cellStyle name="20% - Accent5 25 8 2 2" xfId="19821" xr:uid="{F095EDB1-43B0-48EC-9023-44C2F3F2042A}"/>
    <cellStyle name="20% - Accent5 25 8 2 2 2" xfId="19822" xr:uid="{488CF240-3AF5-42D8-A7F3-50406F78E73E}"/>
    <cellStyle name="20% - Accent5 25 8 2 3" xfId="19823" xr:uid="{9EB63AD5-5ED7-4389-B08E-3F3EC919F87A}"/>
    <cellStyle name="20% - Accent5 25 8 3" xfId="19824" xr:uid="{ED5FC55F-165B-4621-8B6F-ECC6FC090D4D}"/>
    <cellStyle name="20% - Accent5 25 8 3 2" xfId="19825" xr:uid="{1604E146-6DAC-4D71-9D99-077F1D769C95}"/>
    <cellStyle name="20% - Accent5 25 8 4" xfId="19826" xr:uid="{8B123DA3-E42C-4F04-B950-483316F413F4}"/>
    <cellStyle name="20% - Accent5 25 8 4 2" xfId="19827" xr:uid="{E432F9AF-0FCE-44A2-B345-D3978A976C66}"/>
    <cellStyle name="20% - Accent5 25 8 5" xfId="19828" xr:uid="{8486A260-CB69-4FF7-83A6-6652F2605809}"/>
    <cellStyle name="20% - Accent5 25 9" xfId="19829" xr:uid="{CCFED672-6D46-4F2C-974C-09D73864021D}"/>
    <cellStyle name="20% - Accent5 25 9 2" xfId="19830" xr:uid="{F3B133C5-1E23-4245-B914-0F7F2AD41700}"/>
    <cellStyle name="20% - Accent5 25 9 2 2" xfId="19831" xr:uid="{CA8B7A0E-78A5-42EB-A2F8-B9013B910858}"/>
    <cellStyle name="20% - Accent5 25 9 2 2 2" xfId="19832" xr:uid="{802621DC-5511-4EC2-B4DC-AF51A0F91AF4}"/>
    <cellStyle name="20% - Accent5 25 9 2 3" xfId="19833" xr:uid="{618C6249-8E51-408D-943F-D17818D2F8C1}"/>
    <cellStyle name="20% - Accent5 25 9 3" xfId="19834" xr:uid="{D00EE8EB-4B97-41C4-8AF8-2714DFA36002}"/>
    <cellStyle name="20% - Accent5 25 9 3 2" xfId="19835" xr:uid="{FF0BA075-A9A8-4349-865A-C0C67E2D8AA8}"/>
    <cellStyle name="20% - Accent5 25 9 4" xfId="19836" xr:uid="{B0B59D29-BAC1-46FD-BB87-6AE694D0782C}"/>
    <cellStyle name="20% - Accent5 25 9 4 2" xfId="19837" xr:uid="{4906BCD4-8A03-4E01-8A7F-DA463323BFE5}"/>
    <cellStyle name="20% - Accent5 25 9 5" xfId="19838" xr:uid="{930524F6-8458-4CD1-B822-A6B65D3F6AB7}"/>
    <cellStyle name="20% - Accent5 26" xfId="19839" xr:uid="{3DF02D71-89C1-408E-943D-CADFFDFF2F39}"/>
    <cellStyle name="20% - Accent5 27" xfId="19840" xr:uid="{96343056-0195-49A8-8805-917F4BB3BC97}"/>
    <cellStyle name="20% - Accent5 28" xfId="19841" xr:uid="{F0CFE836-6E34-4642-9EA7-BCBBDBDF1476}"/>
    <cellStyle name="20% - Accent5 3" xfId="347" xr:uid="{63BFAA05-D905-4F28-BA45-37C85462889D}"/>
    <cellStyle name="20% - Accent5 3 10" xfId="19842" xr:uid="{19D813C2-F403-4CBB-8D8D-C79AB159A3F1}"/>
    <cellStyle name="20% - Accent5 3 10 2" xfId="19843" xr:uid="{F738CE5F-65DA-4FFC-B22C-E3FEBCE2D04E}"/>
    <cellStyle name="20% - Accent5 3 10 2 2" xfId="19844" xr:uid="{7680192E-2891-4099-998D-5C0CB20FE5AF}"/>
    <cellStyle name="20% - Accent5 3 10 2 2 2" xfId="19845" xr:uid="{53C0A1B1-451B-46DE-9B47-7D2148ABD7E1}"/>
    <cellStyle name="20% - Accent5 3 10 2 3" xfId="19846" xr:uid="{B46198C6-1D54-4C5E-B182-692AD5E94077}"/>
    <cellStyle name="20% - Accent5 3 10 3" xfId="19847" xr:uid="{943F2756-C9F0-4BDE-B34D-E184082DC6E7}"/>
    <cellStyle name="20% - Accent5 3 10 3 2" xfId="19848" xr:uid="{BB54823E-53E8-4D0F-8F5B-EECD39F02C29}"/>
    <cellStyle name="20% - Accent5 3 10 4" xfId="19849" xr:uid="{A9DE8F29-8D1F-4577-A2F0-C4172E0AF8E0}"/>
    <cellStyle name="20% - Accent5 3 10 4 2" xfId="19850" xr:uid="{65E444A5-2757-4FE8-BEB2-B6C6957B0E1C}"/>
    <cellStyle name="20% - Accent5 3 10 5" xfId="19851" xr:uid="{4B89D566-C9B5-430B-8E61-4DCD5AD48C23}"/>
    <cellStyle name="20% - Accent5 3 11" xfId="19852" xr:uid="{4275E1A4-6FC8-4F22-804C-13C82FDD683F}"/>
    <cellStyle name="20% - Accent5 3 11 2" xfId="19853" xr:uid="{72FF06BF-5BDE-4E8D-B1F5-825E5439B7D9}"/>
    <cellStyle name="20% - Accent5 3 11 2 2" xfId="19854" xr:uid="{165D2D34-5F39-4F9D-9388-87A9716F5F65}"/>
    <cellStyle name="20% - Accent5 3 11 2 2 2" xfId="19855" xr:uid="{9F72E77B-65CD-4BEE-951C-3AB18BE3787D}"/>
    <cellStyle name="20% - Accent5 3 11 2 3" xfId="19856" xr:uid="{7682EEAC-63A7-4946-9F1F-17E51C6E2660}"/>
    <cellStyle name="20% - Accent5 3 11 3" xfId="19857" xr:uid="{254F0F49-DF04-4C7F-A9B7-E9C36860653E}"/>
    <cellStyle name="20% - Accent5 3 11 3 2" xfId="19858" xr:uid="{94C99F39-6B8D-4820-AE8B-46BF7B9970F6}"/>
    <cellStyle name="20% - Accent5 3 11 4" xfId="19859" xr:uid="{26EB4050-5F42-4DE3-8E2B-F0DA8147A420}"/>
    <cellStyle name="20% - Accent5 3 11 4 2" xfId="19860" xr:uid="{EE06B6D4-7384-46CB-9537-3579014561CE}"/>
    <cellStyle name="20% - Accent5 3 11 5" xfId="19861" xr:uid="{CAE7484B-2C08-4349-8533-5A793AC2E845}"/>
    <cellStyle name="20% - Accent5 3 12" xfId="19862" xr:uid="{E717EC74-86D8-4318-A8D7-1E680B8E1EE0}"/>
    <cellStyle name="20% - Accent5 3 12 2" xfId="19863" xr:uid="{8586556F-49C9-4772-9F87-0557A18023E8}"/>
    <cellStyle name="20% - Accent5 3 12 2 2" xfId="19864" xr:uid="{7E0FB33F-0B13-462E-BD36-20926804115D}"/>
    <cellStyle name="20% - Accent5 3 12 2 2 2" xfId="19865" xr:uid="{7AF95FC2-B67A-425D-80DA-7A9C84E6DF59}"/>
    <cellStyle name="20% - Accent5 3 12 2 3" xfId="19866" xr:uid="{E2C58EFC-5AF2-4285-B63F-D3EA8A0C79EB}"/>
    <cellStyle name="20% - Accent5 3 12 3" xfId="19867" xr:uid="{4EB4D77E-83DC-482F-882E-8A6824534F1B}"/>
    <cellStyle name="20% - Accent5 3 12 3 2" xfId="19868" xr:uid="{2AF4B4DA-840A-4722-80B8-C314716A131D}"/>
    <cellStyle name="20% - Accent5 3 12 4" xfId="19869" xr:uid="{0B289647-312C-4E39-8AF4-D9010083CE5B}"/>
    <cellStyle name="20% - Accent5 3 12 4 2" xfId="19870" xr:uid="{E3FB9B07-05B2-4A85-BD6B-1E0D64CCC751}"/>
    <cellStyle name="20% - Accent5 3 12 5" xfId="19871" xr:uid="{47B578FE-BEA6-49CF-983D-4D6437787EA1}"/>
    <cellStyle name="20% - Accent5 3 13" xfId="19872" xr:uid="{6C39F621-46E5-4FDB-803D-073084AC6CE2}"/>
    <cellStyle name="20% - Accent5 3 13 2" xfId="19873" xr:uid="{2EF4472D-5E7A-46B3-A3A2-E3A779E262D7}"/>
    <cellStyle name="20% - Accent5 3 13 2 2" xfId="19874" xr:uid="{21E2081F-3EEC-434B-A96F-4DD1784DDE59}"/>
    <cellStyle name="20% - Accent5 3 13 2 2 2" xfId="19875" xr:uid="{F5855EFF-E30C-4E71-83CE-81A83FD413F4}"/>
    <cellStyle name="20% - Accent5 3 13 2 3" xfId="19876" xr:uid="{6F0D15E7-409E-4E9C-B120-102F06526194}"/>
    <cellStyle name="20% - Accent5 3 13 3" xfId="19877" xr:uid="{B65C489A-AEEC-4AF7-9983-F7FAEFCCB7AB}"/>
    <cellStyle name="20% - Accent5 3 13 3 2" xfId="19878" xr:uid="{9DDCFF5B-0D52-4C81-8DCC-4B75ABE15B27}"/>
    <cellStyle name="20% - Accent5 3 13 4" xfId="19879" xr:uid="{DB14CC9B-7259-429C-AD8B-9979C8EECAE5}"/>
    <cellStyle name="20% - Accent5 3 13 4 2" xfId="19880" xr:uid="{B2B8EE4F-CBAC-4DC9-926E-FD43A6C93668}"/>
    <cellStyle name="20% - Accent5 3 13 5" xfId="19881" xr:uid="{C32BF6F4-7D98-41B5-BC19-8F1AD6F8460F}"/>
    <cellStyle name="20% - Accent5 3 14" xfId="19882" xr:uid="{9E7CF066-C818-4022-B5AE-3362F158EDD7}"/>
    <cellStyle name="20% - Accent5 3 14 2" xfId="19883" xr:uid="{E0442A54-5C87-46C6-AF0D-88B2ACA4CDDE}"/>
    <cellStyle name="20% - Accent5 3 14 2 2" xfId="19884" xr:uid="{03BCFC1E-9094-42D2-AB4B-72128B1EA6CD}"/>
    <cellStyle name="20% - Accent5 3 14 2 2 2" xfId="19885" xr:uid="{36717602-3676-4462-8D6C-01D27EB7707F}"/>
    <cellStyle name="20% - Accent5 3 14 2 3" xfId="19886" xr:uid="{D6AE482E-518C-403E-86C6-7E90CF00E56F}"/>
    <cellStyle name="20% - Accent5 3 14 3" xfId="19887" xr:uid="{7E4E18D6-8F1B-4D9A-8AF8-AB1C87673162}"/>
    <cellStyle name="20% - Accent5 3 14 3 2" xfId="19888" xr:uid="{C3EC8C1A-2C7B-4E01-A900-D726EE00CBB1}"/>
    <cellStyle name="20% - Accent5 3 14 4" xfId="19889" xr:uid="{8B05FDC7-14E5-462C-B095-64230E99742A}"/>
    <cellStyle name="20% - Accent5 3 14 4 2" xfId="19890" xr:uid="{F2DC5033-CCB1-40F0-92E1-26D137590B82}"/>
    <cellStyle name="20% - Accent5 3 14 5" xfId="19891" xr:uid="{DC1712CB-052D-4EB4-88C8-F0A68B16CF0A}"/>
    <cellStyle name="20% - Accent5 3 15" xfId="19892" xr:uid="{F70F8CFA-347D-4FF3-8E8B-53FD0841C8F5}"/>
    <cellStyle name="20% - Accent5 3 15 2" xfId="19893" xr:uid="{DB26840F-1FF5-41D8-A186-F83850031464}"/>
    <cellStyle name="20% - Accent5 3 15 2 2" xfId="19894" xr:uid="{82E630EF-E0E9-44DE-BCB1-516E380195C4}"/>
    <cellStyle name="20% - Accent5 3 15 2 2 2" xfId="19895" xr:uid="{EC43BC0F-B1D8-46FF-A0EB-067828CBD17D}"/>
    <cellStyle name="20% - Accent5 3 15 2 3" xfId="19896" xr:uid="{9F594E97-432C-4F95-8618-E07AF31CF261}"/>
    <cellStyle name="20% - Accent5 3 15 3" xfId="19897" xr:uid="{6E40E838-F541-4AD1-B93B-16A515677523}"/>
    <cellStyle name="20% - Accent5 3 15 3 2" xfId="19898" xr:uid="{E5F34BB7-2B26-47F9-BB6E-770131A6601C}"/>
    <cellStyle name="20% - Accent5 3 15 4" xfId="19899" xr:uid="{FA5888F8-6158-4F81-84B2-B15E63254E46}"/>
    <cellStyle name="20% - Accent5 3 15 4 2" xfId="19900" xr:uid="{811F3D77-292E-4D83-8236-137ABEF96158}"/>
    <cellStyle name="20% - Accent5 3 15 5" xfId="19901" xr:uid="{3C0D07C8-EB5D-480A-85C3-FE4C220D61A3}"/>
    <cellStyle name="20% - Accent5 3 16" xfId="19902" xr:uid="{31DB1D52-76E3-4528-8610-BE1C71AC2829}"/>
    <cellStyle name="20% - Accent5 3 16 2" xfId="19903" xr:uid="{A4E08301-E1E1-4853-A372-836CF176342E}"/>
    <cellStyle name="20% - Accent5 3 16 2 2" xfId="19904" xr:uid="{9AF93B4C-5469-4891-9192-E7DF80EAB0FA}"/>
    <cellStyle name="20% - Accent5 3 16 3" xfId="19905" xr:uid="{7B848ADE-75FE-4C15-8046-9FBF3CCB1230}"/>
    <cellStyle name="20% - Accent5 3 17" xfId="19906" xr:uid="{DD143417-B60E-48FA-9827-AC571876CD0D}"/>
    <cellStyle name="20% - Accent5 3 17 2" xfId="19907" xr:uid="{3C878311-47F3-4E78-98E7-3605347C2D9B}"/>
    <cellStyle name="20% - Accent5 3 18" xfId="19908" xr:uid="{1039A0CE-E820-4067-BF2B-E943607EB726}"/>
    <cellStyle name="20% - Accent5 3 18 2" xfId="19909" xr:uid="{BC075BFE-C37C-4A84-B752-6B4B9CFFF5A3}"/>
    <cellStyle name="20% - Accent5 3 19" xfId="19910" xr:uid="{6D9FD956-8F84-46CC-82AA-82E953316CB6}"/>
    <cellStyle name="20% - Accent5 3 2" xfId="348" xr:uid="{586AE5B8-1E82-4687-BE17-5917C8B38915}"/>
    <cellStyle name="20% - Accent5 3 2 2" xfId="349" xr:uid="{8EE6CFE2-C405-45DA-9E3D-7DA1B30E8D2D}"/>
    <cellStyle name="20% - Accent5 3 2 2 2" xfId="19911" xr:uid="{2CC506EB-43F5-4691-BC45-7073B81DF4A1}"/>
    <cellStyle name="20% - Accent5 3 2 2 2 2" xfId="19912" xr:uid="{1F9AB842-C4A3-4396-9990-0200DE16B839}"/>
    <cellStyle name="20% - Accent5 3 2 2 3" xfId="19913" xr:uid="{D4561CF7-53CD-4AD6-9A21-9B3AD5FF6157}"/>
    <cellStyle name="20% - Accent5 3 2 2 4" xfId="19914" xr:uid="{76625C87-8057-40EA-909C-DE224DCE5C6F}"/>
    <cellStyle name="20% - Accent5 3 2 3" xfId="19915" xr:uid="{F6CA623E-05A5-4FC7-8088-A4CBABD515CC}"/>
    <cellStyle name="20% - Accent5 3 2 3 2" xfId="19916" xr:uid="{6AAC892B-B471-4BE4-B8B5-18643BD38A52}"/>
    <cellStyle name="20% - Accent5 3 2 4" xfId="19917" xr:uid="{584BB93E-2E08-4FE4-8F48-1168F57ED24D}"/>
    <cellStyle name="20% - Accent5 3 2 4 2" xfId="19918" xr:uid="{90CA6548-829D-4C5A-B556-5A1BEF69B45A}"/>
    <cellStyle name="20% - Accent5 3 2 5" xfId="19919" xr:uid="{EFD909AF-204F-497E-BC83-A10424864EEF}"/>
    <cellStyle name="20% - Accent5 3 20" xfId="19920" xr:uid="{077EBA3A-E413-493D-BA34-D487FC133F07}"/>
    <cellStyle name="20% - Accent5 3 21" xfId="19921" xr:uid="{A6D0DF76-B051-4EAE-BBEC-3974B77BB9C6}"/>
    <cellStyle name="20% - Accent5 3 22" xfId="19922" xr:uid="{CE212291-486A-4CF6-9FF3-1BF0B9BDBB2B}"/>
    <cellStyle name="20% - Accent5 3 23" xfId="19923" xr:uid="{303BDC9D-04EB-474D-9FAD-6D395D967F54}"/>
    <cellStyle name="20% - Accent5 3 24" xfId="19924" xr:uid="{CD0A18A9-5A07-4C3B-AC06-153091ACA05F}"/>
    <cellStyle name="20% - Accent5 3 25" xfId="19925" xr:uid="{8127EFE0-2686-4C98-B7D0-D61EA2E1C048}"/>
    <cellStyle name="20% - Accent5 3 26" xfId="19926" xr:uid="{EB0BC2A2-A916-4E85-AAE6-FD51285FBE0B}"/>
    <cellStyle name="20% - Accent5 3 27" xfId="19927" xr:uid="{97956BA0-B5C9-42C8-894C-B99BCDB91DFB}"/>
    <cellStyle name="20% - Accent5 3 28" xfId="19928" xr:uid="{AACCA0D8-9812-4A4A-BBA5-1119E7413F47}"/>
    <cellStyle name="20% - Accent5 3 29" xfId="19929" xr:uid="{20DDDE98-CBE6-4B12-BB95-713D75A36532}"/>
    <cellStyle name="20% - Accent5 3 3" xfId="350" xr:uid="{0A0F3B74-07FC-4C3C-966C-882C66AF41B9}"/>
    <cellStyle name="20% - Accent5 3 3 2" xfId="19930" xr:uid="{03736C23-DB7E-432A-BB65-E57FDC9453C5}"/>
    <cellStyle name="20% - Accent5 3 3 2 2" xfId="19931" xr:uid="{2AA0FAB1-A8A0-43FF-9716-1C9551E1282C}"/>
    <cellStyle name="20% - Accent5 3 3 2 2 2" xfId="19932" xr:uid="{F81F5D93-135B-4A0D-8D6D-1559022B75E7}"/>
    <cellStyle name="20% - Accent5 3 3 2 3" xfId="19933" xr:uid="{CF72354C-BC32-4722-B2C6-33C81364FCEB}"/>
    <cellStyle name="20% - Accent5 3 3 3" xfId="19934" xr:uid="{C173C33A-110B-4A73-864B-BB168C410AF1}"/>
    <cellStyle name="20% - Accent5 3 3 3 2" xfId="19935" xr:uid="{444FEFCB-3BC1-4700-9D78-28208A153F7A}"/>
    <cellStyle name="20% - Accent5 3 3 4" xfId="19936" xr:uid="{0B395772-77E7-4E12-9355-9B658A8CCA85}"/>
    <cellStyle name="20% - Accent5 3 3 4 2" xfId="19937" xr:uid="{48820ADA-415A-4458-9978-CF980BF46CDF}"/>
    <cellStyle name="20% - Accent5 3 3 5" xfId="19938" xr:uid="{55F9C2A6-743F-42DC-B629-7204532E5D1E}"/>
    <cellStyle name="20% - Accent5 3 3 6" xfId="19939" xr:uid="{D136F8D2-D41F-4ADB-AC16-44EEB8F9DCA2}"/>
    <cellStyle name="20% - Accent5 3 4" xfId="351" xr:uid="{CABBC65D-D02B-4CC6-9A5E-0B2F9B75F11D}"/>
    <cellStyle name="20% - Accent5 3 4 2" xfId="19940" xr:uid="{0FF673C5-89AC-476B-83D6-A10E12C15C49}"/>
    <cellStyle name="20% - Accent5 3 4 2 2" xfId="19941" xr:uid="{EFD263A8-78B2-4FE0-87D1-F06063628F09}"/>
    <cellStyle name="20% - Accent5 3 4 2 2 2" xfId="19942" xr:uid="{E7AE5482-FFDB-4BDC-ADFA-E1AD6AD50D97}"/>
    <cellStyle name="20% - Accent5 3 4 2 3" xfId="19943" xr:uid="{DA8213F9-0C59-4411-8CE9-1263690C4301}"/>
    <cellStyle name="20% - Accent5 3 4 3" xfId="19944" xr:uid="{9E81703A-FEF8-4858-B348-CC3E8813DB19}"/>
    <cellStyle name="20% - Accent5 3 4 3 2" xfId="19945" xr:uid="{E25403AC-2A75-42DC-A9F9-A125CA648FFA}"/>
    <cellStyle name="20% - Accent5 3 4 4" xfId="19946" xr:uid="{60BF2B41-50F6-4C2B-976E-D45321E7795C}"/>
    <cellStyle name="20% - Accent5 3 4 4 2" xfId="19947" xr:uid="{8C616AF5-4BAF-4790-B918-3AFC1B583139}"/>
    <cellStyle name="20% - Accent5 3 4 5" xfId="19948" xr:uid="{D6BA64A7-EAAE-48A7-A97E-6BFB47772118}"/>
    <cellStyle name="20% - Accent5 3 4 6" xfId="19949" xr:uid="{E99CFA46-6E91-4B69-B510-D2B7C335B2B4}"/>
    <cellStyle name="20% - Accent5 3 5" xfId="352" xr:uid="{546B1752-F069-4422-94FE-DB607159A85B}"/>
    <cellStyle name="20% - Accent5 3 5 2" xfId="19950" xr:uid="{EDAE42AC-6553-4A70-BFA5-0F6D530F2D21}"/>
    <cellStyle name="20% - Accent5 3 5 2 2" xfId="19951" xr:uid="{21FBEE09-4703-484B-8528-C6211AB6CC5B}"/>
    <cellStyle name="20% - Accent5 3 5 2 2 2" xfId="19952" xr:uid="{B33A3C8A-363B-4091-B65E-89C5D9CA0A75}"/>
    <cellStyle name="20% - Accent5 3 5 2 3" xfId="19953" xr:uid="{E073254F-F9B6-4A35-8A9E-C723E9CC366A}"/>
    <cellStyle name="20% - Accent5 3 5 3" xfId="19954" xr:uid="{EACFFFD9-A344-46FC-84DA-957A258AF93F}"/>
    <cellStyle name="20% - Accent5 3 5 3 2" xfId="19955" xr:uid="{5A9B1F65-695B-486E-ADAB-0EC9BF2E3BB2}"/>
    <cellStyle name="20% - Accent5 3 5 4" xfId="19956" xr:uid="{F484A641-7399-40AE-BCAE-26BB537393E2}"/>
    <cellStyle name="20% - Accent5 3 5 4 2" xfId="19957" xr:uid="{2C9F8002-E2A6-4FC2-9B06-DA12B557D9D4}"/>
    <cellStyle name="20% - Accent5 3 5 5" xfId="19958" xr:uid="{EB4F94EC-9869-40BD-9F1B-695EA40FCDBD}"/>
    <cellStyle name="20% - Accent5 3 5 6" xfId="19959" xr:uid="{F617B86A-C40C-42EF-AB35-72061C7CE956}"/>
    <cellStyle name="20% - Accent5 3 6" xfId="353" xr:uid="{7471E3E9-9379-466B-8D3A-03351B5CC1F8}"/>
    <cellStyle name="20% - Accent5 3 6 2" xfId="19960" xr:uid="{40D6C12F-FC2D-40AD-A05B-31726C5EAF79}"/>
    <cellStyle name="20% - Accent5 3 6 2 2" xfId="19961" xr:uid="{1F5E0B86-7A1D-4B77-AE4A-0DE261260911}"/>
    <cellStyle name="20% - Accent5 3 6 2 2 2" xfId="19962" xr:uid="{B34F0B3C-1A22-47A2-B10F-B01CE71FEC21}"/>
    <cellStyle name="20% - Accent5 3 6 2 3" xfId="19963" xr:uid="{B20AA319-516A-4D2F-BFBF-918A927A2599}"/>
    <cellStyle name="20% - Accent5 3 6 3" xfId="19964" xr:uid="{61E08B62-BB0F-4D97-B680-B5BC284EC195}"/>
    <cellStyle name="20% - Accent5 3 6 3 2" xfId="19965" xr:uid="{83D3276D-8EC3-4CDE-BD9D-095C101D3347}"/>
    <cellStyle name="20% - Accent5 3 6 4" xfId="19966" xr:uid="{6B50873F-7A71-4D97-898E-77758FF00E33}"/>
    <cellStyle name="20% - Accent5 3 6 4 2" xfId="19967" xr:uid="{C9507E6D-DD69-490C-8C5B-1603E206398C}"/>
    <cellStyle name="20% - Accent5 3 6 5" xfId="19968" xr:uid="{B509EA07-C454-4A30-B721-F10E26725882}"/>
    <cellStyle name="20% - Accent5 3 6 6" xfId="19969" xr:uid="{25EA35F3-6BB8-49F3-BDA6-5037198DE434}"/>
    <cellStyle name="20% - Accent5 3 7" xfId="354" xr:uid="{4321B5E5-625E-4EB0-9AA6-F3102B6FFC1C}"/>
    <cellStyle name="20% - Accent5 3 7 2" xfId="19970" xr:uid="{282012CE-1223-4C7C-92FE-6FF064B58D0C}"/>
    <cellStyle name="20% - Accent5 3 7 2 2" xfId="19971" xr:uid="{84116E0F-0724-4FBF-BE80-EE0F18E77E78}"/>
    <cellStyle name="20% - Accent5 3 7 2 2 2" xfId="19972" xr:uid="{53347F80-2406-4B60-94C1-22F08B21FB74}"/>
    <cellStyle name="20% - Accent5 3 7 2 3" xfId="19973" xr:uid="{BF90C462-DAE6-4F8E-8234-A5399FCF2690}"/>
    <cellStyle name="20% - Accent5 3 7 3" xfId="19974" xr:uid="{5D939DAB-52E8-42E5-980C-A38E4BDD63A1}"/>
    <cellStyle name="20% - Accent5 3 7 3 2" xfId="19975" xr:uid="{781F36D4-0A18-4A0F-ACBF-B4087B9AAA16}"/>
    <cellStyle name="20% - Accent5 3 7 4" xfId="19976" xr:uid="{06D34B32-558B-4290-857A-09BB2053E38B}"/>
    <cellStyle name="20% - Accent5 3 7 4 2" xfId="19977" xr:uid="{2338D459-1C7C-4184-A5C3-1B3F451A09E8}"/>
    <cellStyle name="20% - Accent5 3 7 5" xfId="19978" xr:uid="{2E04AEDB-CEF9-4CCF-A3E7-A14E3F94C522}"/>
    <cellStyle name="20% - Accent5 3 7 6" xfId="19979" xr:uid="{6F99DEE1-4709-4C32-98E3-83564FFCFA31}"/>
    <cellStyle name="20% - Accent5 3 8" xfId="355" xr:uid="{8F4EB8E3-CAC6-4C00-ADA2-827AC3F21270}"/>
    <cellStyle name="20% - Accent5 3 8 2" xfId="19980" xr:uid="{6102A4C4-4B6E-4638-B5B7-E91CFB9F77E2}"/>
    <cellStyle name="20% - Accent5 3 8 2 2" xfId="19981" xr:uid="{C4DA85EA-BB52-42A3-AB8F-69B0499363F3}"/>
    <cellStyle name="20% - Accent5 3 8 2 2 2" xfId="19982" xr:uid="{28459E7B-F410-4660-B23C-4C12AA216540}"/>
    <cellStyle name="20% - Accent5 3 8 2 3" xfId="19983" xr:uid="{728FE0CB-E62E-4797-81BB-CE5AEFC450C6}"/>
    <cellStyle name="20% - Accent5 3 8 3" xfId="19984" xr:uid="{122EF34A-35B6-437A-9944-33690A1FE176}"/>
    <cellStyle name="20% - Accent5 3 8 3 2" xfId="19985" xr:uid="{43C7ECE3-2327-440A-A253-9EAA146C03F9}"/>
    <cellStyle name="20% - Accent5 3 8 4" xfId="19986" xr:uid="{74683395-B840-4EE6-986A-60DAA0E6287B}"/>
    <cellStyle name="20% - Accent5 3 8 4 2" xfId="19987" xr:uid="{BB24498F-E4A8-4240-86A8-5C56CC5F571F}"/>
    <cellStyle name="20% - Accent5 3 8 5" xfId="19988" xr:uid="{79E4F107-E358-477A-B2A6-D68DB0A5C5A2}"/>
    <cellStyle name="20% - Accent5 3 8 6" xfId="19989" xr:uid="{DEAA94E9-2C01-4C4F-AC57-9ED8D366FD75}"/>
    <cellStyle name="20% - Accent5 3 9" xfId="19990" xr:uid="{B747947D-8A3F-444C-B416-A9F2AE149A83}"/>
    <cellStyle name="20% - Accent5 3 9 2" xfId="19991" xr:uid="{93DBB066-A2FE-430D-A952-977C9CE851FB}"/>
    <cellStyle name="20% - Accent5 3 9 2 2" xfId="19992" xr:uid="{C6C17E40-D3B7-40D0-A6C0-63A1B989BB88}"/>
    <cellStyle name="20% - Accent5 3 9 2 2 2" xfId="19993" xr:uid="{329246AF-3C8E-446B-ADD1-12AF8DC1A707}"/>
    <cellStyle name="20% - Accent5 3 9 2 3" xfId="19994" xr:uid="{EEAF1B33-E0F4-47EC-B471-B9EBEF594EFD}"/>
    <cellStyle name="20% - Accent5 3 9 3" xfId="19995" xr:uid="{E05B62BF-02E9-40D0-B7A3-33DBF7068F8A}"/>
    <cellStyle name="20% - Accent5 3 9 3 2" xfId="19996" xr:uid="{5CDF252C-3104-483D-92F6-14B4B558A602}"/>
    <cellStyle name="20% - Accent5 3 9 4" xfId="19997" xr:uid="{0A9FC33A-B507-4935-BED4-E9DB72DC99BE}"/>
    <cellStyle name="20% - Accent5 3 9 4 2" xfId="19998" xr:uid="{BDC66C82-0F3A-4A90-A57E-1DA67B21F52F}"/>
    <cellStyle name="20% - Accent5 3 9 5" xfId="19999" xr:uid="{71F019DA-E80A-486D-A7CC-D94FC66A694A}"/>
    <cellStyle name="20% - Accent5 4" xfId="356" xr:uid="{E27B0838-D0DD-4653-9FB6-6D0A430C1829}"/>
    <cellStyle name="20% - Accent5 4 10" xfId="20000" xr:uid="{40A0C108-AA4C-46E6-BC1F-27D9EE9FBAE1}"/>
    <cellStyle name="20% - Accent5 4 10 2" xfId="20001" xr:uid="{4B16FDBA-FD40-4D04-ADB6-DE74B5F4AEBA}"/>
    <cellStyle name="20% - Accent5 4 10 2 2" xfId="20002" xr:uid="{6EF6F561-8805-46DF-9E65-5FC61A556E10}"/>
    <cellStyle name="20% - Accent5 4 10 2 2 2" xfId="20003" xr:uid="{FC31C88F-6378-44E7-9C52-A8C4D3153AF7}"/>
    <cellStyle name="20% - Accent5 4 10 2 3" xfId="20004" xr:uid="{52530B59-CBCE-46AC-92D5-E9FC936E77EC}"/>
    <cellStyle name="20% - Accent5 4 10 3" xfId="20005" xr:uid="{27E3D93D-A4B4-4B01-A756-98F1F981AC7D}"/>
    <cellStyle name="20% - Accent5 4 10 3 2" xfId="20006" xr:uid="{27C110A1-7B8F-4E66-AF92-A25C0E8AB11A}"/>
    <cellStyle name="20% - Accent5 4 10 4" xfId="20007" xr:uid="{8E92B3A6-332B-403E-84C9-8977FB4E318B}"/>
    <cellStyle name="20% - Accent5 4 10 4 2" xfId="20008" xr:uid="{70E2AEC6-D2ED-470B-88D1-0FCE6CADA81E}"/>
    <cellStyle name="20% - Accent5 4 10 5" xfId="20009" xr:uid="{99D6EDAE-E58A-4288-8D7A-55D3B40C8240}"/>
    <cellStyle name="20% - Accent5 4 11" xfId="20010" xr:uid="{37577998-E3B1-43D9-A510-4E6635D9D92F}"/>
    <cellStyle name="20% - Accent5 4 11 2" xfId="20011" xr:uid="{8DF06946-296C-4E1B-A829-62A7A29C6D51}"/>
    <cellStyle name="20% - Accent5 4 11 2 2" xfId="20012" xr:uid="{0E359025-E67F-463A-9BD2-C25B6D664A6A}"/>
    <cellStyle name="20% - Accent5 4 11 2 2 2" xfId="20013" xr:uid="{FAEAA21A-9492-41A7-BB1F-687CBF1BE0B2}"/>
    <cellStyle name="20% - Accent5 4 11 2 3" xfId="20014" xr:uid="{73E39493-19F7-40C7-A40E-1FDA6354C4F6}"/>
    <cellStyle name="20% - Accent5 4 11 3" xfId="20015" xr:uid="{EFF911AD-B726-4FC9-B911-F8208CB99A96}"/>
    <cellStyle name="20% - Accent5 4 11 3 2" xfId="20016" xr:uid="{190B8091-CEDE-4CD5-BD3B-60705B5A1ACE}"/>
    <cellStyle name="20% - Accent5 4 11 4" xfId="20017" xr:uid="{7403FA3E-580D-4F93-80F9-7694B1A7BDBD}"/>
    <cellStyle name="20% - Accent5 4 11 4 2" xfId="20018" xr:uid="{D3613BF2-6C5B-41B6-A659-601B377D3B64}"/>
    <cellStyle name="20% - Accent5 4 11 5" xfId="20019" xr:uid="{615B87B2-602B-427B-947C-15CDF8F6DC5E}"/>
    <cellStyle name="20% - Accent5 4 12" xfId="20020" xr:uid="{D56FBE10-CB11-40D3-8EC9-3405B2A79FCD}"/>
    <cellStyle name="20% - Accent5 4 12 2" xfId="20021" xr:uid="{CEDE3D7C-DDED-43A3-AECF-AE09B8CDF313}"/>
    <cellStyle name="20% - Accent5 4 12 2 2" xfId="20022" xr:uid="{65861F7C-0320-4858-9300-1B76417DAE37}"/>
    <cellStyle name="20% - Accent5 4 12 2 2 2" xfId="20023" xr:uid="{EAD14D44-A43D-444F-96A0-4E92091B73C1}"/>
    <cellStyle name="20% - Accent5 4 12 2 3" xfId="20024" xr:uid="{84433530-74F9-4013-8C15-5433DD5469D5}"/>
    <cellStyle name="20% - Accent5 4 12 3" xfId="20025" xr:uid="{7E98BE4B-F10B-44A6-BD1D-97A13EB3F857}"/>
    <cellStyle name="20% - Accent5 4 12 3 2" xfId="20026" xr:uid="{77DB8034-DC71-43ED-AF69-A40CE9CEE132}"/>
    <cellStyle name="20% - Accent5 4 12 4" xfId="20027" xr:uid="{39D9DFB1-A198-40B7-B66A-DFE132CB423A}"/>
    <cellStyle name="20% - Accent5 4 12 4 2" xfId="20028" xr:uid="{B935C2BD-5FA0-4305-8FA7-EA3CA1445E60}"/>
    <cellStyle name="20% - Accent5 4 12 5" xfId="20029" xr:uid="{380AE7BC-3354-4FB9-8976-3874B908E543}"/>
    <cellStyle name="20% - Accent5 4 13" xfId="20030" xr:uid="{B817DF1B-2003-418D-83CA-E623BA7F1F4E}"/>
    <cellStyle name="20% - Accent5 4 13 2" xfId="20031" xr:uid="{843F0619-7D5B-4B82-A01B-CFCC90DEB5C6}"/>
    <cellStyle name="20% - Accent5 4 13 2 2" xfId="20032" xr:uid="{224B44C6-16A5-4D13-A84E-50458BD21C88}"/>
    <cellStyle name="20% - Accent5 4 13 2 2 2" xfId="20033" xr:uid="{308120EE-0865-4E56-B8B2-B6BAF180D875}"/>
    <cellStyle name="20% - Accent5 4 13 2 3" xfId="20034" xr:uid="{34E3BE7E-AC9C-4F0A-819C-72F4983951EC}"/>
    <cellStyle name="20% - Accent5 4 13 3" xfId="20035" xr:uid="{66FCB48E-8CBC-43E7-815C-1F86198B787B}"/>
    <cellStyle name="20% - Accent5 4 13 3 2" xfId="20036" xr:uid="{25702F2B-8095-4DC5-9B42-777606498434}"/>
    <cellStyle name="20% - Accent5 4 13 4" xfId="20037" xr:uid="{AED0831B-CE4B-40D9-9918-C688CE95F64D}"/>
    <cellStyle name="20% - Accent5 4 13 4 2" xfId="20038" xr:uid="{29F53C16-562C-4082-BE96-FA964D22A1CE}"/>
    <cellStyle name="20% - Accent5 4 13 5" xfId="20039" xr:uid="{9EFEEC0C-F4E1-41D3-9928-F6A28992DB9D}"/>
    <cellStyle name="20% - Accent5 4 14" xfId="20040" xr:uid="{1BD1C22B-8950-45C7-AF30-D42CE4EDA3DE}"/>
    <cellStyle name="20% - Accent5 4 14 2" xfId="20041" xr:uid="{DA83D308-BA20-4E29-B95E-0D194F3B9C14}"/>
    <cellStyle name="20% - Accent5 4 14 2 2" xfId="20042" xr:uid="{82B23D73-5275-4FF0-BD86-A6739CA5E81C}"/>
    <cellStyle name="20% - Accent5 4 14 2 2 2" xfId="20043" xr:uid="{0FF72290-7404-4CAC-86DC-BC650E2526D1}"/>
    <cellStyle name="20% - Accent5 4 14 2 3" xfId="20044" xr:uid="{219C5AFB-41BC-451A-A8C3-A6321C00BF30}"/>
    <cellStyle name="20% - Accent5 4 14 3" xfId="20045" xr:uid="{BAD3ACAC-9EFB-4728-823A-D487049E225E}"/>
    <cellStyle name="20% - Accent5 4 14 3 2" xfId="20046" xr:uid="{95640221-8E6C-4763-B9BA-82093CAF6F9F}"/>
    <cellStyle name="20% - Accent5 4 14 4" xfId="20047" xr:uid="{0F772F30-9A5A-4F32-8933-933E187A650F}"/>
    <cellStyle name="20% - Accent5 4 14 4 2" xfId="20048" xr:uid="{484578A9-C22E-41F5-9D4B-B1EC712D37AB}"/>
    <cellStyle name="20% - Accent5 4 14 5" xfId="20049" xr:uid="{240A246C-E987-468C-B996-B5125EC8D7BB}"/>
    <cellStyle name="20% - Accent5 4 15" xfId="20050" xr:uid="{ED41343D-E5B3-4459-B96E-1A96EF590111}"/>
    <cellStyle name="20% - Accent5 4 15 2" xfId="20051" xr:uid="{04767071-6E85-4722-A361-93CB35DF366E}"/>
    <cellStyle name="20% - Accent5 4 15 2 2" xfId="20052" xr:uid="{B02D9A5A-1EE5-485A-BA8A-B3FE37D364E9}"/>
    <cellStyle name="20% - Accent5 4 15 2 2 2" xfId="20053" xr:uid="{BFE37804-385D-43E3-BA7C-710811E9EE1E}"/>
    <cellStyle name="20% - Accent5 4 15 2 3" xfId="20054" xr:uid="{3E2057F3-3B2B-4734-8F40-1879B9CFD4D5}"/>
    <cellStyle name="20% - Accent5 4 15 3" xfId="20055" xr:uid="{D4D546BF-BAD2-4BBD-A65C-9D9DFDC0B458}"/>
    <cellStyle name="20% - Accent5 4 15 3 2" xfId="20056" xr:uid="{0DEBCA32-CCCB-4BBD-9450-1B4150216FA1}"/>
    <cellStyle name="20% - Accent5 4 15 4" xfId="20057" xr:uid="{2AFFA32D-26DE-4E39-A743-EBF6D53160AC}"/>
    <cellStyle name="20% - Accent5 4 15 4 2" xfId="20058" xr:uid="{5F19E802-2345-4EA8-9354-F9F7BB537A52}"/>
    <cellStyle name="20% - Accent5 4 15 5" xfId="20059" xr:uid="{F6285FC0-15C1-4F2B-B64C-835F8F34E378}"/>
    <cellStyle name="20% - Accent5 4 16" xfId="20060" xr:uid="{2A60EB5D-E235-4D41-8942-B046E2AC27E8}"/>
    <cellStyle name="20% - Accent5 4 16 2" xfId="20061" xr:uid="{951F0A70-312F-4DD0-967E-1D345034EAB4}"/>
    <cellStyle name="20% - Accent5 4 16 2 2" xfId="20062" xr:uid="{663CB2E9-C3C1-4DC9-AA93-ECAC9834CA7B}"/>
    <cellStyle name="20% - Accent5 4 16 3" xfId="20063" xr:uid="{2F19A391-3CE5-46E8-87A8-4B95000E4C3B}"/>
    <cellStyle name="20% - Accent5 4 17" xfId="20064" xr:uid="{7BE74355-B29E-40A8-85AB-50759152E184}"/>
    <cellStyle name="20% - Accent5 4 17 2" xfId="20065" xr:uid="{5F494025-0605-409D-8ACE-320CE0B5B296}"/>
    <cellStyle name="20% - Accent5 4 18" xfId="20066" xr:uid="{678C0466-CABE-40A8-8E96-A9B390E4BCC7}"/>
    <cellStyle name="20% - Accent5 4 18 2" xfId="20067" xr:uid="{A3FF3250-6D47-45FB-A69B-AC7B436A19FB}"/>
    <cellStyle name="20% - Accent5 4 19" xfId="20068" xr:uid="{E17BE7C7-ADBB-43A6-9967-6BF180BA10CA}"/>
    <cellStyle name="20% - Accent5 4 2" xfId="357" xr:uid="{D17605A8-866C-40B3-993E-F146CAEAACD2}"/>
    <cellStyle name="20% - Accent5 4 2 2" xfId="358" xr:uid="{4463F6F1-3DEA-414D-B62E-B70ECD7B7C37}"/>
    <cellStyle name="20% - Accent5 4 2 2 2" xfId="20069" xr:uid="{91A7606A-CD2A-4763-9D1E-A0B5CD62A8C8}"/>
    <cellStyle name="20% - Accent5 4 2 2 2 2" xfId="20070" xr:uid="{7021B33E-0E7A-46A9-BDDD-513C0CE28234}"/>
    <cellStyle name="20% - Accent5 4 2 2 3" xfId="20071" xr:uid="{1662939C-0159-4E17-AB96-C5AABA54444C}"/>
    <cellStyle name="20% - Accent5 4 2 2 4" xfId="20072" xr:uid="{9806C896-FA6C-4145-977E-DC716E3C50F0}"/>
    <cellStyle name="20% - Accent5 4 2 3" xfId="20073" xr:uid="{FCC1C4EE-12C4-4E2F-9A6A-CB8572C156EE}"/>
    <cellStyle name="20% - Accent5 4 2 3 2" xfId="20074" xr:uid="{F665B66D-005C-4BC9-BA34-CE0169FADF90}"/>
    <cellStyle name="20% - Accent5 4 2 4" xfId="20075" xr:uid="{DEB4C017-BD0C-40A6-812E-D12AD87A158E}"/>
    <cellStyle name="20% - Accent5 4 2 4 2" xfId="20076" xr:uid="{D7EDCCB6-E9A2-4C1D-B90B-E88F230244E6}"/>
    <cellStyle name="20% - Accent5 4 2 5" xfId="20077" xr:uid="{A87EA985-3038-4155-B93E-B4C86537A0E4}"/>
    <cellStyle name="20% - Accent5 4 20" xfId="20078" xr:uid="{8DC1E684-21E6-486C-9B0E-BAD197820A2B}"/>
    <cellStyle name="20% - Accent5 4 21" xfId="20079" xr:uid="{AA26F9A5-66F2-4284-9120-51AC1A9C4123}"/>
    <cellStyle name="20% - Accent5 4 22" xfId="20080" xr:uid="{F1FE45CD-191C-4A7D-9069-4F6BD50CDDC0}"/>
    <cellStyle name="20% - Accent5 4 23" xfId="20081" xr:uid="{60DFBA78-753F-4328-B8B5-67C78821D427}"/>
    <cellStyle name="20% - Accent5 4 24" xfId="20082" xr:uid="{7906F351-1DEE-4697-AFF0-9F8CDA7907E3}"/>
    <cellStyle name="20% - Accent5 4 25" xfId="20083" xr:uid="{03F450E3-88B4-4149-B5D5-667338DC9AB3}"/>
    <cellStyle name="20% - Accent5 4 26" xfId="20084" xr:uid="{5F3B4EF7-69F7-4BEF-9B5C-F5B7AB80CEF9}"/>
    <cellStyle name="20% - Accent5 4 27" xfId="20085" xr:uid="{30DFEFBB-F69B-4258-BBC4-F555B8CA6100}"/>
    <cellStyle name="20% - Accent5 4 28" xfId="20086" xr:uid="{8C68ADD4-B5FC-4E92-90DF-730998042FAC}"/>
    <cellStyle name="20% - Accent5 4 29" xfId="20087" xr:uid="{5D7ED9EE-0DC6-41D9-866B-D9EAD2BAC887}"/>
    <cellStyle name="20% - Accent5 4 3" xfId="359" xr:uid="{6EA9413C-BA05-4A34-A97C-2134211DCC1D}"/>
    <cellStyle name="20% - Accent5 4 3 2" xfId="20088" xr:uid="{5BE25236-AF83-4DF3-9B84-CE0E477CA4DE}"/>
    <cellStyle name="20% - Accent5 4 3 2 2" xfId="20089" xr:uid="{BC3E0694-474B-417C-AE3A-A611A108AA96}"/>
    <cellStyle name="20% - Accent5 4 3 2 2 2" xfId="20090" xr:uid="{8940D06C-44FD-4B08-B8E5-26724B930FA0}"/>
    <cellStyle name="20% - Accent5 4 3 2 3" xfId="20091" xr:uid="{30718726-FD9F-4936-8B31-F58821CE81A1}"/>
    <cellStyle name="20% - Accent5 4 3 3" xfId="20092" xr:uid="{55A31C98-AF3E-4BFA-B6F1-A95A4852A66E}"/>
    <cellStyle name="20% - Accent5 4 3 3 2" xfId="20093" xr:uid="{BEAFF8EC-7973-4331-80B4-0A1153FC6393}"/>
    <cellStyle name="20% - Accent5 4 3 4" xfId="20094" xr:uid="{A0E78D24-90DC-4236-9279-6D9705A2E5A3}"/>
    <cellStyle name="20% - Accent5 4 3 4 2" xfId="20095" xr:uid="{65005993-7E8D-437F-B75A-9D7356DA0C45}"/>
    <cellStyle name="20% - Accent5 4 3 5" xfId="20096" xr:uid="{B594F2E8-3202-48D4-8EC1-473382501BA0}"/>
    <cellStyle name="20% - Accent5 4 3 6" xfId="20097" xr:uid="{E2BE1BCE-79B6-4289-B8C7-FED4B4A37CB6}"/>
    <cellStyle name="20% - Accent5 4 4" xfId="360" xr:uid="{7677BA51-2CDB-498D-A3BC-EB59255C174E}"/>
    <cellStyle name="20% - Accent5 4 4 2" xfId="20098" xr:uid="{7E0D8E44-F0A9-4E44-AD33-0F6C8638B58D}"/>
    <cellStyle name="20% - Accent5 4 4 2 2" xfId="20099" xr:uid="{C682E80C-566B-4328-B9F0-7BBD93703BEF}"/>
    <cellStyle name="20% - Accent5 4 4 2 2 2" xfId="20100" xr:uid="{62F2B522-C97E-4550-8ED8-7614F496302F}"/>
    <cellStyle name="20% - Accent5 4 4 2 3" xfId="20101" xr:uid="{17B581DC-9660-47A5-B2B2-31FA1A0DCCA3}"/>
    <cellStyle name="20% - Accent5 4 4 3" xfId="20102" xr:uid="{E67CB095-E704-40A0-9AEE-6E0BCF69A8C2}"/>
    <cellStyle name="20% - Accent5 4 4 3 2" xfId="20103" xr:uid="{5C7FFD5D-C8F2-48A9-AD90-1C4FDEF5BCB1}"/>
    <cellStyle name="20% - Accent5 4 4 4" xfId="20104" xr:uid="{C47A6236-54CB-4201-988E-F9FBF922A583}"/>
    <cellStyle name="20% - Accent5 4 4 4 2" xfId="20105" xr:uid="{2C42523C-0DAC-4321-9E2D-262FC2C94990}"/>
    <cellStyle name="20% - Accent5 4 4 5" xfId="20106" xr:uid="{0E40295A-50E6-4013-B8D9-9FAECD81E1AC}"/>
    <cellStyle name="20% - Accent5 4 4 6" xfId="20107" xr:uid="{0F119E25-9D5D-46B6-88F5-1C886C27CBA2}"/>
    <cellStyle name="20% - Accent5 4 5" xfId="361" xr:uid="{4DE4CCC2-2C32-4377-80AF-EC19022E23D2}"/>
    <cellStyle name="20% - Accent5 4 5 2" xfId="20108" xr:uid="{EB686341-D9BE-45CE-A788-D4FAC69B9E36}"/>
    <cellStyle name="20% - Accent5 4 5 2 2" xfId="20109" xr:uid="{132E53BB-18C0-485A-85BC-0ADA0643B621}"/>
    <cellStyle name="20% - Accent5 4 5 2 2 2" xfId="20110" xr:uid="{E665974C-C198-4AD3-ABC6-488E18791C7C}"/>
    <cellStyle name="20% - Accent5 4 5 2 3" xfId="20111" xr:uid="{016E7454-CB55-4516-A963-DED0A9A8BF76}"/>
    <cellStyle name="20% - Accent5 4 5 3" xfId="20112" xr:uid="{885767F1-0878-4034-880C-6285B31C671A}"/>
    <cellStyle name="20% - Accent5 4 5 3 2" xfId="20113" xr:uid="{AAB558F9-C483-4D35-AF00-DD3BBEC8ABFC}"/>
    <cellStyle name="20% - Accent5 4 5 4" xfId="20114" xr:uid="{546F3C62-8F7C-4AF0-974C-209FFCA959B2}"/>
    <cellStyle name="20% - Accent5 4 5 4 2" xfId="20115" xr:uid="{65B2002B-F9D8-4FF9-9AE0-2B3E0EE18C51}"/>
    <cellStyle name="20% - Accent5 4 5 5" xfId="20116" xr:uid="{7914AAB1-53F8-4906-A59F-1B9535C9F30C}"/>
    <cellStyle name="20% - Accent5 4 5 6" xfId="20117" xr:uid="{1D6D130C-3239-48CF-8ACC-7C4F27967346}"/>
    <cellStyle name="20% - Accent5 4 6" xfId="362" xr:uid="{D11B6D5E-4C92-4D89-B59A-DAD82A20B453}"/>
    <cellStyle name="20% - Accent5 4 6 2" xfId="20118" xr:uid="{513CC056-8C01-4E03-A786-3CB60C7D011B}"/>
    <cellStyle name="20% - Accent5 4 6 2 2" xfId="20119" xr:uid="{560B9A3E-1BC9-4D8C-9FE1-4327AA6297B1}"/>
    <cellStyle name="20% - Accent5 4 6 2 2 2" xfId="20120" xr:uid="{3749348D-EAD6-4CA3-ABF7-C6041714BA8F}"/>
    <cellStyle name="20% - Accent5 4 6 2 3" xfId="20121" xr:uid="{305E8E7A-415C-411E-AB01-D6B6A5985C24}"/>
    <cellStyle name="20% - Accent5 4 6 3" xfId="20122" xr:uid="{3E831E0D-1B3C-4829-86B3-B6498AB7DFCD}"/>
    <cellStyle name="20% - Accent5 4 6 3 2" xfId="20123" xr:uid="{EE2EEF91-2F64-411D-AC21-75F702FE11E1}"/>
    <cellStyle name="20% - Accent5 4 6 4" xfId="20124" xr:uid="{88828D0B-876C-4110-B5ED-95CD0ECC69B4}"/>
    <cellStyle name="20% - Accent5 4 6 4 2" xfId="20125" xr:uid="{A3EA9418-7593-429E-8145-06004AE6D576}"/>
    <cellStyle name="20% - Accent5 4 6 5" xfId="20126" xr:uid="{D27B86C8-2EB0-4FC0-A10C-4EE1F470D683}"/>
    <cellStyle name="20% - Accent5 4 6 6" xfId="20127" xr:uid="{E607C221-A8BF-48B3-A03C-8807769B8F54}"/>
    <cellStyle name="20% - Accent5 4 7" xfId="363" xr:uid="{CCA5270A-4A72-45F3-AD94-7C6847C295BA}"/>
    <cellStyle name="20% - Accent5 4 7 2" xfId="20128" xr:uid="{CD5760DD-CB23-46EA-92E5-2E74990E57DC}"/>
    <cellStyle name="20% - Accent5 4 7 2 2" xfId="20129" xr:uid="{FF568C7D-3B51-415A-BFA8-3EE83CAE5C7C}"/>
    <cellStyle name="20% - Accent5 4 7 2 2 2" xfId="20130" xr:uid="{B6B1757F-8365-40B1-B0D6-5EE40D8AC12A}"/>
    <cellStyle name="20% - Accent5 4 7 2 3" xfId="20131" xr:uid="{25D4B7BB-80A2-49AE-B6E5-178A59C54A91}"/>
    <cellStyle name="20% - Accent5 4 7 3" xfId="20132" xr:uid="{9440FF4C-6BEA-4451-B4B3-73B06BD88CD5}"/>
    <cellStyle name="20% - Accent5 4 7 3 2" xfId="20133" xr:uid="{523EF27C-06C6-4B2A-A791-E97022E416C8}"/>
    <cellStyle name="20% - Accent5 4 7 4" xfId="20134" xr:uid="{FBA26FE9-3065-451A-89EC-049301646815}"/>
    <cellStyle name="20% - Accent5 4 7 4 2" xfId="20135" xr:uid="{596EFAF8-9138-4311-95D3-34156BF17EEE}"/>
    <cellStyle name="20% - Accent5 4 7 5" xfId="20136" xr:uid="{A738FA99-E358-4F66-8617-5FE173F930E5}"/>
    <cellStyle name="20% - Accent5 4 7 6" xfId="20137" xr:uid="{45AF5F10-600C-48DC-AFDA-E2914401767A}"/>
    <cellStyle name="20% - Accent5 4 8" xfId="364" xr:uid="{ABFBC1A2-3449-42D5-B0AE-3B7D60283ADC}"/>
    <cellStyle name="20% - Accent5 4 8 2" xfId="20138" xr:uid="{1BCEC734-C98F-4F9F-8B32-D2D648EB4875}"/>
    <cellStyle name="20% - Accent5 4 8 2 2" xfId="20139" xr:uid="{6288CBC2-FDA2-4D2D-A056-B11380B88806}"/>
    <cellStyle name="20% - Accent5 4 8 2 2 2" xfId="20140" xr:uid="{DB1EB86B-5FD2-4631-A381-A0CA347F779D}"/>
    <cellStyle name="20% - Accent5 4 8 2 3" xfId="20141" xr:uid="{CED97459-D541-4B8E-9585-784E101C2B7D}"/>
    <cellStyle name="20% - Accent5 4 8 3" xfId="20142" xr:uid="{F9C8DA02-3609-472B-8089-F9164C1AEF0A}"/>
    <cellStyle name="20% - Accent5 4 8 3 2" xfId="20143" xr:uid="{6B599E86-47D6-4464-926A-A218FA4FD996}"/>
    <cellStyle name="20% - Accent5 4 8 4" xfId="20144" xr:uid="{8611D70A-3663-4243-8A99-C1BD59E0F3B2}"/>
    <cellStyle name="20% - Accent5 4 8 4 2" xfId="20145" xr:uid="{7E19F9F4-1CCC-4705-AAF3-8C3FD3E99269}"/>
    <cellStyle name="20% - Accent5 4 8 5" xfId="20146" xr:uid="{D49AB96E-8A13-436F-B82E-1BC93D52E323}"/>
    <cellStyle name="20% - Accent5 4 8 6" xfId="20147" xr:uid="{085D8857-9136-42EA-B0A9-1B176A7A0477}"/>
    <cellStyle name="20% - Accent5 4 9" xfId="20148" xr:uid="{4EC93261-30D1-4674-94FE-0594EFB12682}"/>
    <cellStyle name="20% - Accent5 4 9 2" xfId="20149" xr:uid="{F21B849D-CADF-4FC5-817D-1496407A8D22}"/>
    <cellStyle name="20% - Accent5 4 9 2 2" xfId="20150" xr:uid="{5F4FCFBA-7A27-4E50-83AF-6A5E0C5B8A50}"/>
    <cellStyle name="20% - Accent5 4 9 2 2 2" xfId="20151" xr:uid="{83CC028F-E2F2-4DA6-96A0-065A2A35044F}"/>
    <cellStyle name="20% - Accent5 4 9 2 3" xfId="20152" xr:uid="{2C5EF961-9900-4A46-B0BA-37D4FF41E4D2}"/>
    <cellStyle name="20% - Accent5 4 9 3" xfId="20153" xr:uid="{DF85946D-AABE-41BF-80D1-2E44C6B3E253}"/>
    <cellStyle name="20% - Accent5 4 9 3 2" xfId="20154" xr:uid="{B0FB2593-20EB-4F9E-9199-4C528758125E}"/>
    <cellStyle name="20% - Accent5 4 9 4" xfId="20155" xr:uid="{50E31359-2818-4F02-A490-749E47A5F677}"/>
    <cellStyle name="20% - Accent5 4 9 4 2" xfId="20156" xr:uid="{864752F6-21F3-4EC8-B078-7E469B78D579}"/>
    <cellStyle name="20% - Accent5 4 9 5" xfId="20157" xr:uid="{CF48AB46-F12B-4E7F-837A-B412C4B540C5}"/>
    <cellStyle name="20% - Accent5 5" xfId="365" xr:uid="{A1B08535-BE2A-479B-B4E2-E4551B6A7519}"/>
    <cellStyle name="20% - Accent5 5 10" xfId="20158" xr:uid="{D02E15BE-8BAE-4A19-80D3-D80731EE40DD}"/>
    <cellStyle name="20% - Accent5 5 10 2" xfId="20159" xr:uid="{41E2AF4C-7722-4C9B-9CC7-63C193AB6D64}"/>
    <cellStyle name="20% - Accent5 5 10 2 2" xfId="20160" xr:uid="{DEDC3921-8646-42A9-8A19-6D9F36408CE2}"/>
    <cellStyle name="20% - Accent5 5 10 2 2 2" xfId="20161" xr:uid="{386A19A7-134A-4BE5-9D95-80368A1FE7FF}"/>
    <cellStyle name="20% - Accent5 5 10 2 3" xfId="20162" xr:uid="{95D58BBB-45A8-4152-9965-3C629283E043}"/>
    <cellStyle name="20% - Accent5 5 10 3" xfId="20163" xr:uid="{6FA0BF1B-46B1-4F00-9684-80508C7576CA}"/>
    <cellStyle name="20% - Accent5 5 10 3 2" xfId="20164" xr:uid="{96780A1B-8E95-491B-9A66-48423889E6B3}"/>
    <cellStyle name="20% - Accent5 5 10 4" xfId="20165" xr:uid="{23AA6984-1C2F-4087-BAD3-347600505368}"/>
    <cellStyle name="20% - Accent5 5 10 4 2" xfId="20166" xr:uid="{6BA8ADE8-C214-42DB-B3F2-0247A3FF9883}"/>
    <cellStyle name="20% - Accent5 5 10 5" xfId="20167" xr:uid="{822EBC73-917B-4D49-B70C-52A1E2A3BE37}"/>
    <cellStyle name="20% - Accent5 5 11" xfId="20168" xr:uid="{6D6B2AA0-A6CC-46ED-A37E-4A967203010D}"/>
    <cellStyle name="20% - Accent5 5 11 2" xfId="20169" xr:uid="{0ED263C4-6BED-43A0-A76B-106F6DE37560}"/>
    <cellStyle name="20% - Accent5 5 11 2 2" xfId="20170" xr:uid="{2B0F3D4A-100C-466B-9D89-DA958E20A3AA}"/>
    <cellStyle name="20% - Accent5 5 11 2 2 2" xfId="20171" xr:uid="{DBFCB9C7-8763-49A6-84D5-200833E04C23}"/>
    <cellStyle name="20% - Accent5 5 11 2 3" xfId="20172" xr:uid="{D472AB8D-5AFB-4AB9-A8A1-ECB9D268C72D}"/>
    <cellStyle name="20% - Accent5 5 11 3" xfId="20173" xr:uid="{19CA1287-9E00-4040-A4E7-48B25131B4D6}"/>
    <cellStyle name="20% - Accent5 5 11 3 2" xfId="20174" xr:uid="{CDD2CC22-594F-4438-9C02-707D92D0AF53}"/>
    <cellStyle name="20% - Accent5 5 11 4" xfId="20175" xr:uid="{2D6B3510-9CB9-4117-A7DC-CA50227EC4A5}"/>
    <cellStyle name="20% - Accent5 5 11 4 2" xfId="20176" xr:uid="{414CFDAB-D5DE-4DC0-9565-5FFDDA06661A}"/>
    <cellStyle name="20% - Accent5 5 11 5" xfId="20177" xr:uid="{59D8E51E-9878-46B5-8D15-91F5917699EC}"/>
    <cellStyle name="20% - Accent5 5 12" xfId="20178" xr:uid="{EE1B75B0-15E1-42C6-AF89-AE176755B311}"/>
    <cellStyle name="20% - Accent5 5 12 2" xfId="20179" xr:uid="{1265BCEC-3FC0-431B-B881-8BFB7C4527A9}"/>
    <cellStyle name="20% - Accent5 5 12 2 2" xfId="20180" xr:uid="{DE3EE9B7-11CD-46BD-8046-56F2E2BCE3EF}"/>
    <cellStyle name="20% - Accent5 5 12 2 2 2" xfId="20181" xr:uid="{E269F98B-2F8E-4A09-B152-FAC7791CFE00}"/>
    <cellStyle name="20% - Accent5 5 12 2 3" xfId="20182" xr:uid="{13E28822-1FAA-415B-99E9-454FCA521EAB}"/>
    <cellStyle name="20% - Accent5 5 12 3" xfId="20183" xr:uid="{6501849F-22A2-451C-A131-129970756E2B}"/>
    <cellStyle name="20% - Accent5 5 12 3 2" xfId="20184" xr:uid="{3E7A54E5-D9F7-449B-9B47-3E096910F877}"/>
    <cellStyle name="20% - Accent5 5 12 4" xfId="20185" xr:uid="{554C0361-72CA-45AF-B5ED-1C600FC79DEE}"/>
    <cellStyle name="20% - Accent5 5 12 4 2" xfId="20186" xr:uid="{D3716F5E-4FB6-4066-97F7-F875FFDAA401}"/>
    <cellStyle name="20% - Accent5 5 12 5" xfId="20187" xr:uid="{D6B7A762-46F3-4359-B3C8-E62584292F85}"/>
    <cellStyle name="20% - Accent5 5 13" xfId="20188" xr:uid="{DA7A13FE-BD34-4479-8CC0-08F8AACA333B}"/>
    <cellStyle name="20% - Accent5 5 13 2" xfId="20189" xr:uid="{B8145493-95D8-48CC-A252-B13F8C1E4276}"/>
    <cellStyle name="20% - Accent5 5 13 2 2" xfId="20190" xr:uid="{ABF60D86-4039-4C2B-AC11-8FE43B9511F9}"/>
    <cellStyle name="20% - Accent5 5 13 2 2 2" xfId="20191" xr:uid="{A8B5A4C3-8959-43E4-BA6A-8667DA00C157}"/>
    <cellStyle name="20% - Accent5 5 13 2 3" xfId="20192" xr:uid="{AB3FA371-CF27-4CA3-99C4-B6256418987A}"/>
    <cellStyle name="20% - Accent5 5 13 3" xfId="20193" xr:uid="{F5F829C7-6355-49C3-A1B6-6E5D21316E1D}"/>
    <cellStyle name="20% - Accent5 5 13 3 2" xfId="20194" xr:uid="{AD1C9E74-F223-496E-A3CC-29BE9E5E2440}"/>
    <cellStyle name="20% - Accent5 5 13 4" xfId="20195" xr:uid="{4901A45B-81F5-4F1E-9D51-6088FCB34BD8}"/>
    <cellStyle name="20% - Accent5 5 13 4 2" xfId="20196" xr:uid="{D06BCDC1-DFEB-4B0E-B014-9563877C6D6D}"/>
    <cellStyle name="20% - Accent5 5 13 5" xfId="20197" xr:uid="{65923118-C435-4036-8A4D-CCFF674B19FE}"/>
    <cellStyle name="20% - Accent5 5 14" xfId="20198" xr:uid="{6CD19456-8708-4FA6-9DB2-FE4BC49CE615}"/>
    <cellStyle name="20% - Accent5 5 14 2" xfId="20199" xr:uid="{85CCCFB7-95D7-4469-878D-27627272B81F}"/>
    <cellStyle name="20% - Accent5 5 14 2 2" xfId="20200" xr:uid="{4F21F05A-409E-4E86-99B0-AF1F8EECD055}"/>
    <cellStyle name="20% - Accent5 5 14 2 2 2" xfId="20201" xr:uid="{0D0109F2-F65E-4A35-8C73-6AF16BA8FC7F}"/>
    <cellStyle name="20% - Accent5 5 14 2 3" xfId="20202" xr:uid="{D81B8BAF-8DA3-4EA3-A49B-32C92DEEC84C}"/>
    <cellStyle name="20% - Accent5 5 14 3" xfId="20203" xr:uid="{8713AF68-BEFD-4B69-A36B-5E19C09475E0}"/>
    <cellStyle name="20% - Accent5 5 14 3 2" xfId="20204" xr:uid="{85548845-B795-4185-8B87-BFE1C9AC7D76}"/>
    <cellStyle name="20% - Accent5 5 14 4" xfId="20205" xr:uid="{E6E46E78-98B7-484D-B649-8FC4BD98028C}"/>
    <cellStyle name="20% - Accent5 5 14 4 2" xfId="20206" xr:uid="{4E2D3A4F-7038-43A5-AD4D-E9F52AB5FC9C}"/>
    <cellStyle name="20% - Accent5 5 14 5" xfId="20207" xr:uid="{183C8E43-C638-4FEE-87BD-78EB3206EB09}"/>
    <cellStyle name="20% - Accent5 5 15" xfId="20208" xr:uid="{3D942FF3-8B31-42BF-95F0-C9EE1E3F2774}"/>
    <cellStyle name="20% - Accent5 5 15 2" xfId="20209" xr:uid="{3EDF8010-0869-4F74-A41D-F49D45A47FA4}"/>
    <cellStyle name="20% - Accent5 5 15 2 2" xfId="20210" xr:uid="{C79F357D-7507-406B-A275-BEA7479283BC}"/>
    <cellStyle name="20% - Accent5 5 15 2 2 2" xfId="20211" xr:uid="{16175503-93EE-4F4A-AD19-8163A976C131}"/>
    <cellStyle name="20% - Accent5 5 15 2 3" xfId="20212" xr:uid="{0ABEA6E7-BFE2-4D6B-AA05-0C18AE0FA967}"/>
    <cellStyle name="20% - Accent5 5 15 3" xfId="20213" xr:uid="{40320AD1-F279-421C-B647-8BBB3F03EB75}"/>
    <cellStyle name="20% - Accent5 5 15 3 2" xfId="20214" xr:uid="{32ABBE36-1FA3-49D1-9D6A-80EEBF80D642}"/>
    <cellStyle name="20% - Accent5 5 15 4" xfId="20215" xr:uid="{01D4C091-956F-441B-BE69-A6E317450C82}"/>
    <cellStyle name="20% - Accent5 5 15 4 2" xfId="20216" xr:uid="{946D5B1B-26A8-4D6F-A9B1-3A1894445E3D}"/>
    <cellStyle name="20% - Accent5 5 15 5" xfId="20217" xr:uid="{F32CDD0A-C488-4CBF-8F68-FCF2F4E294C9}"/>
    <cellStyle name="20% - Accent5 5 16" xfId="20218" xr:uid="{21FBD58F-C60C-4AB5-94BC-2BD0BA77E992}"/>
    <cellStyle name="20% - Accent5 5 16 2" xfId="20219" xr:uid="{9ED4EBCE-0327-43ED-9326-5EBC08DC4A7A}"/>
    <cellStyle name="20% - Accent5 5 16 2 2" xfId="20220" xr:uid="{131AF097-667D-4968-850E-0402C94A908D}"/>
    <cellStyle name="20% - Accent5 5 16 3" xfId="20221" xr:uid="{1BB4AC22-ED8F-48F9-9B66-208C7085186F}"/>
    <cellStyle name="20% - Accent5 5 17" xfId="20222" xr:uid="{35CEA230-AC12-43DB-90A3-EE287E8B54AC}"/>
    <cellStyle name="20% - Accent5 5 17 2" xfId="20223" xr:uid="{98D300ED-84D5-4603-AB9E-63DB9F2C7E19}"/>
    <cellStyle name="20% - Accent5 5 18" xfId="20224" xr:uid="{13BD597C-7540-4CDD-99BA-EA7C83EA9AF7}"/>
    <cellStyle name="20% - Accent5 5 18 2" xfId="20225" xr:uid="{E557803E-9C2F-47C5-B831-7CDEA9E73A1D}"/>
    <cellStyle name="20% - Accent5 5 19" xfId="20226" xr:uid="{93B10782-68EE-4B2D-AE37-8DA9DC9CCE9F}"/>
    <cellStyle name="20% - Accent5 5 2" xfId="366" xr:uid="{BDBD84B2-1BAB-4776-BDD1-003BA65B3C6D}"/>
    <cellStyle name="20% - Accent5 5 2 2" xfId="367" xr:uid="{0FE84F2C-5887-4316-8615-D89405637A48}"/>
    <cellStyle name="20% - Accent5 5 2 2 2" xfId="20227" xr:uid="{6E9F492F-D8C7-4CCF-866E-66E7EFCC31E5}"/>
    <cellStyle name="20% - Accent5 5 2 2 2 2" xfId="20228" xr:uid="{EFD07981-6590-4E60-8A20-FEDC1A199901}"/>
    <cellStyle name="20% - Accent5 5 2 2 3" xfId="20229" xr:uid="{96D12090-B633-4560-98D3-3F784B081815}"/>
    <cellStyle name="20% - Accent5 5 2 2 4" xfId="20230" xr:uid="{7AEAF2E7-8A21-4D02-BE35-8FC93B3BF5D5}"/>
    <cellStyle name="20% - Accent5 5 2 3" xfId="20231" xr:uid="{C27831C7-33F8-4DC7-8C7F-C49AB7EEC2AE}"/>
    <cellStyle name="20% - Accent5 5 2 3 2" xfId="20232" xr:uid="{453B2FC1-C1EE-474F-8DA3-DA43677D8D9E}"/>
    <cellStyle name="20% - Accent5 5 2 4" xfId="20233" xr:uid="{30AE8AD1-6C01-40EC-A7FF-5D3DBFEBA96F}"/>
    <cellStyle name="20% - Accent5 5 2 4 2" xfId="20234" xr:uid="{7699F049-AD50-42C5-8702-0EA1988B66CF}"/>
    <cellStyle name="20% - Accent5 5 2 5" xfId="20235" xr:uid="{4FBFDFEB-AA71-4306-9823-5D558D35EA0B}"/>
    <cellStyle name="20% - Accent5 5 20" xfId="20236" xr:uid="{ED4290E7-D67F-4769-8669-310B9530EB95}"/>
    <cellStyle name="20% - Accent5 5 21" xfId="20237" xr:uid="{373FC8F4-21E3-4814-B158-E3E562AF0EE9}"/>
    <cellStyle name="20% - Accent5 5 22" xfId="20238" xr:uid="{903FD5C6-CD0F-449B-A14A-FF203D0BE723}"/>
    <cellStyle name="20% - Accent5 5 23" xfId="20239" xr:uid="{C05B1F14-F5DC-4441-8936-B128D3F7A163}"/>
    <cellStyle name="20% - Accent5 5 24" xfId="20240" xr:uid="{DEEB5D66-36CE-4170-97B2-F7CBAF36A159}"/>
    <cellStyle name="20% - Accent5 5 25" xfId="20241" xr:uid="{F68EE0A5-9BB5-4340-A1D5-01ECE4B9344F}"/>
    <cellStyle name="20% - Accent5 5 26" xfId="20242" xr:uid="{45ED96D5-1115-425D-A537-CE75C63A7E81}"/>
    <cellStyle name="20% - Accent5 5 27" xfId="20243" xr:uid="{3985E286-1388-4343-A565-A793872D392C}"/>
    <cellStyle name="20% - Accent5 5 28" xfId="20244" xr:uid="{2FFDAE7F-07FD-49A1-9F9E-0574DAE2C0E9}"/>
    <cellStyle name="20% - Accent5 5 29" xfId="20245" xr:uid="{49455F79-1F2B-4CD4-9964-E4099237B71C}"/>
    <cellStyle name="20% - Accent5 5 3" xfId="368" xr:uid="{1CDA063A-6CD7-40FA-92DE-42A325D81021}"/>
    <cellStyle name="20% - Accent5 5 3 2" xfId="20246" xr:uid="{66950DD2-8582-4CC5-89D1-253A0BD56E41}"/>
    <cellStyle name="20% - Accent5 5 3 2 2" xfId="20247" xr:uid="{83207581-C3C5-4DCA-85FD-0F3F508C9AFD}"/>
    <cellStyle name="20% - Accent5 5 3 2 2 2" xfId="20248" xr:uid="{267DDEE5-C49B-448A-A5AF-10DA7278B9AF}"/>
    <cellStyle name="20% - Accent5 5 3 2 3" xfId="20249" xr:uid="{A0A0F391-A317-4DAB-AE40-3E98E0A4E480}"/>
    <cellStyle name="20% - Accent5 5 3 3" xfId="20250" xr:uid="{77A9D7FF-6EB4-4230-A212-352847829B39}"/>
    <cellStyle name="20% - Accent5 5 3 3 2" xfId="20251" xr:uid="{DD86CCF4-1518-46DA-AC0E-33E6EA7CE4BD}"/>
    <cellStyle name="20% - Accent5 5 3 4" xfId="20252" xr:uid="{069101C0-43FA-4897-86F5-220E29537DE5}"/>
    <cellStyle name="20% - Accent5 5 3 4 2" xfId="20253" xr:uid="{E6E6E09F-6DEF-4360-8C8F-1C7A18040B1C}"/>
    <cellStyle name="20% - Accent5 5 3 5" xfId="20254" xr:uid="{101C03E1-A335-4BB9-A684-4051F4DFCB67}"/>
    <cellStyle name="20% - Accent5 5 3 6" xfId="20255" xr:uid="{0103A120-BAE8-49E0-A6C9-E102CD3F2ABC}"/>
    <cellStyle name="20% - Accent5 5 4" xfId="369" xr:uid="{51366793-835C-4A93-B1A8-4717475FCB5F}"/>
    <cellStyle name="20% - Accent5 5 4 2" xfId="20256" xr:uid="{85486237-BA80-498C-AB98-4F5E778F701E}"/>
    <cellStyle name="20% - Accent5 5 4 2 2" xfId="20257" xr:uid="{424763C3-D6D0-42FB-889B-4F0649F02A44}"/>
    <cellStyle name="20% - Accent5 5 4 2 2 2" xfId="20258" xr:uid="{54437CF7-130A-41AA-B84D-04F4935F42EF}"/>
    <cellStyle name="20% - Accent5 5 4 2 3" xfId="20259" xr:uid="{2094E893-031E-47F7-875D-13DC228E8A1A}"/>
    <cellStyle name="20% - Accent5 5 4 3" xfId="20260" xr:uid="{507442C4-695A-4B94-892D-3F39303AFEAC}"/>
    <cellStyle name="20% - Accent5 5 4 3 2" xfId="20261" xr:uid="{52AAD1B5-AE48-4106-A503-265502EE6E7D}"/>
    <cellStyle name="20% - Accent5 5 4 4" xfId="20262" xr:uid="{B5D99D5C-90AC-40D7-8DAA-6DB5DD0AAACD}"/>
    <cellStyle name="20% - Accent5 5 4 4 2" xfId="20263" xr:uid="{7946C177-00ED-4121-8D0E-15436D9A4BFF}"/>
    <cellStyle name="20% - Accent5 5 4 5" xfId="20264" xr:uid="{77B6B5F2-498F-4191-9E68-69668DEF37B0}"/>
    <cellStyle name="20% - Accent5 5 4 6" xfId="20265" xr:uid="{48C486BF-A09F-4DC1-9700-1FD931A386FB}"/>
    <cellStyle name="20% - Accent5 5 5" xfId="370" xr:uid="{1BBF8734-0016-4329-B895-37AA49872A0B}"/>
    <cellStyle name="20% - Accent5 5 5 2" xfId="20266" xr:uid="{91BE4073-74D2-47EC-8418-9DCDBABE8669}"/>
    <cellStyle name="20% - Accent5 5 5 2 2" xfId="20267" xr:uid="{0B16A9EA-7564-4015-86D4-63F17E67A724}"/>
    <cellStyle name="20% - Accent5 5 5 2 2 2" xfId="20268" xr:uid="{9C72B4EB-5211-48C6-9A04-610E91F55F1C}"/>
    <cellStyle name="20% - Accent5 5 5 2 3" xfId="20269" xr:uid="{FC9E7FCF-CF76-443C-BFF8-4233877E6630}"/>
    <cellStyle name="20% - Accent5 5 5 3" xfId="20270" xr:uid="{7B25312D-3CCE-4765-B5B5-A02BCF56719E}"/>
    <cellStyle name="20% - Accent5 5 5 3 2" xfId="20271" xr:uid="{06B798D7-1ED5-4AE4-9EA9-4088E579C2D2}"/>
    <cellStyle name="20% - Accent5 5 5 4" xfId="20272" xr:uid="{0F27B408-740E-4749-9BE1-6B1FC10E2A59}"/>
    <cellStyle name="20% - Accent5 5 5 4 2" xfId="20273" xr:uid="{75773883-8AF4-4A6D-879D-36133C8E22D2}"/>
    <cellStyle name="20% - Accent5 5 5 5" xfId="20274" xr:uid="{8510AC27-4D1E-4F03-B6BD-81E53CCC05E4}"/>
    <cellStyle name="20% - Accent5 5 5 6" xfId="20275" xr:uid="{78B8B2C6-F948-42E1-BFB1-F4A58655B120}"/>
    <cellStyle name="20% - Accent5 5 6" xfId="371" xr:uid="{A1AF0A2E-66AB-4157-8E0C-15CE99C55D01}"/>
    <cellStyle name="20% - Accent5 5 6 2" xfId="20276" xr:uid="{8C02FEA3-AA5B-4E6A-9AEF-659AF8F3791D}"/>
    <cellStyle name="20% - Accent5 5 6 2 2" xfId="20277" xr:uid="{2A52E7C9-7BB0-4391-8CFD-0FA6911AA933}"/>
    <cellStyle name="20% - Accent5 5 6 2 2 2" xfId="20278" xr:uid="{EF2C5761-9109-463A-B130-94577E3666E8}"/>
    <cellStyle name="20% - Accent5 5 6 2 3" xfId="20279" xr:uid="{4B30B8E5-33C2-4531-91DD-247A7B1913C3}"/>
    <cellStyle name="20% - Accent5 5 6 3" xfId="20280" xr:uid="{31132E52-85B1-433E-B4F9-E62627864EAF}"/>
    <cellStyle name="20% - Accent5 5 6 3 2" xfId="20281" xr:uid="{C79A9F59-A01A-4451-8133-022747C5A33E}"/>
    <cellStyle name="20% - Accent5 5 6 4" xfId="20282" xr:uid="{F4A05B6C-40A2-406B-ACF6-8E5FF7BB3852}"/>
    <cellStyle name="20% - Accent5 5 6 4 2" xfId="20283" xr:uid="{0BC8D2D5-5A76-4B97-B470-F8E3832E274C}"/>
    <cellStyle name="20% - Accent5 5 6 5" xfId="20284" xr:uid="{F2C4D6D3-D9B7-4430-9A82-0BCDE87E0E1D}"/>
    <cellStyle name="20% - Accent5 5 6 6" xfId="20285" xr:uid="{BD1B0194-6039-4923-B9D9-CB382BD3213B}"/>
    <cellStyle name="20% - Accent5 5 7" xfId="372" xr:uid="{653931A4-C097-435E-A7F3-F4BF445C4B4C}"/>
    <cellStyle name="20% - Accent5 5 7 2" xfId="20286" xr:uid="{65E53A5A-B3EB-4900-8FB2-1D2ACE7CAE95}"/>
    <cellStyle name="20% - Accent5 5 7 2 2" xfId="20287" xr:uid="{4BD7B5B9-9B3F-45F9-9309-E6CA3D108755}"/>
    <cellStyle name="20% - Accent5 5 7 2 2 2" xfId="20288" xr:uid="{513829DB-9E53-4D8D-8BAD-2BC93D157A18}"/>
    <cellStyle name="20% - Accent5 5 7 2 3" xfId="20289" xr:uid="{8F1F309D-BF51-40F4-ACD7-F5CE0B1655DF}"/>
    <cellStyle name="20% - Accent5 5 7 3" xfId="20290" xr:uid="{9E83CEB0-C473-4074-9F4D-6A324574A3F6}"/>
    <cellStyle name="20% - Accent5 5 7 3 2" xfId="20291" xr:uid="{60A675CF-74AB-461B-850A-3993CF40CCC0}"/>
    <cellStyle name="20% - Accent5 5 7 4" xfId="20292" xr:uid="{A48F5247-8EEF-4EE1-91FE-F3ED95E2A4F9}"/>
    <cellStyle name="20% - Accent5 5 7 4 2" xfId="20293" xr:uid="{F926F0FF-A971-403D-A23B-3DD3C589A0A2}"/>
    <cellStyle name="20% - Accent5 5 7 5" xfId="20294" xr:uid="{87895BFC-D032-45FE-B262-A0605156124D}"/>
    <cellStyle name="20% - Accent5 5 7 6" xfId="20295" xr:uid="{76BEFF52-8E08-40DF-A9BC-95242DDC645D}"/>
    <cellStyle name="20% - Accent5 5 8" xfId="373" xr:uid="{A34D2AB0-5898-405B-B817-8162384BDD2C}"/>
    <cellStyle name="20% - Accent5 5 8 2" xfId="20296" xr:uid="{61491570-68D1-4252-B0E3-42603AECEBFD}"/>
    <cellStyle name="20% - Accent5 5 8 2 2" xfId="20297" xr:uid="{4A71A46A-FDE6-4C28-AE95-27BE713EB964}"/>
    <cellStyle name="20% - Accent5 5 8 2 2 2" xfId="20298" xr:uid="{E45010DF-5AAA-4756-B395-7812D5558127}"/>
    <cellStyle name="20% - Accent5 5 8 2 3" xfId="20299" xr:uid="{28E19787-606E-4852-BEC2-DDD73EE84F30}"/>
    <cellStyle name="20% - Accent5 5 8 3" xfId="20300" xr:uid="{4370CB37-1D0D-44DA-8098-730230EA6B16}"/>
    <cellStyle name="20% - Accent5 5 8 3 2" xfId="20301" xr:uid="{F610F5B7-CFF7-4BFB-BC25-B025D66773F5}"/>
    <cellStyle name="20% - Accent5 5 8 4" xfId="20302" xr:uid="{77995043-C6AF-41CE-A9E9-8221CC626DA1}"/>
    <cellStyle name="20% - Accent5 5 8 4 2" xfId="20303" xr:uid="{8831317C-744F-4F29-B477-569E7C5FB783}"/>
    <cellStyle name="20% - Accent5 5 8 5" xfId="20304" xr:uid="{97B0A7C6-9C79-4B14-A3FF-93EDD478F466}"/>
    <cellStyle name="20% - Accent5 5 8 6" xfId="20305" xr:uid="{D2CC6CCA-7CAA-4E60-B36B-FC727E245FA6}"/>
    <cellStyle name="20% - Accent5 5 9" xfId="20306" xr:uid="{3365D64E-85B3-4F23-A47E-8BD792A6C77B}"/>
    <cellStyle name="20% - Accent5 5 9 2" xfId="20307" xr:uid="{F6092EB6-8B85-4D1B-91E2-64847600DA64}"/>
    <cellStyle name="20% - Accent5 5 9 2 2" xfId="20308" xr:uid="{2BA0F5BC-B055-42D8-A0F9-8C659AA46839}"/>
    <cellStyle name="20% - Accent5 5 9 2 2 2" xfId="20309" xr:uid="{DBEC7092-5D9A-4971-8D68-ECABA9B83DA6}"/>
    <cellStyle name="20% - Accent5 5 9 2 3" xfId="20310" xr:uid="{89FACA63-3DF5-4F2A-966E-BAD0A8DA0F02}"/>
    <cellStyle name="20% - Accent5 5 9 3" xfId="20311" xr:uid="{4C551CF0-05FD-4592-BFCF-3B87A8A38317}"/>
    <cellStyle name="20% - Accent5 5 9 3 2" xfId="20312" xr:uid="{A629CBDE-F10A-44CC-935F-2C725430D17F}"/>
    <cellStyle name="20% - Accent5 5 9 4" xfId="20313" xr:uid="{0C1582F4-F9A0-4BEE-9021-E595E220EF41}"/>
    <cellStyle name="20% - Accent5 5 9 4 2" xfId="20314" xr:uid="{7C4BA3BC-F6A3-48E9-8F9D-3B77EA3755FE}"/>
    <cellStyle name="20% - Accent5 5 9 5" xfId="20315" xr:uid="{0B59446B-8C02-40F8-80A0-65C1F65C7D22}"/>
    <cellStyle name="20% - Accent5 6" xfId="374" xr:uid="{46B752E1-88CE-4163-88E7-7E04349C9A6E}"/>
    <cellStyle name="20% - Accent5 6 10" xfId="20316" xr:uid="{03A4E15D-E1BC-48E4-A239-F8018F581D45}"/>
    <cellStyle name="20% - Accent5 6 10 2" xfId="20317" xr:uid="{64E239AE-A36B-464D-AFC1-0036F1A99974}"/>
    <cellStyle name="20% - Accent5 6 10 2 2" xfId="20318" xr:uid="{F8D23285-C0B1-464E-8DA2-7F8C6ACF3062}"/>
    <cellStyle name="20% - Accent5 6 10 2 2 2" xfId="20319" xr:uid="{FCA80FF4-D034-41C9-81C5-872662C1D143}"/>
    <cellStyle name="20% - Accent5 6 10 2 3" xfId="20320" xr:uid="{97F3FBF8-2939-4C68-ACDA-53BA235F6EE5}"/>
    <cellStyle name="20% - Accent5 6 10 3" xfId="20321" xr:uid="{C95721E7-DBEE-41EA-84CB-12A5AD8E1C3B}"/>
    <cellStyle name="20% - Accent5 6 10 3 2" xfId="20322" xr:uid="{74D726DD-1639-4C6F-AF0A-A69568D6C040}"/>
    <cellStyle name="20% - Accent5 6 10 4" xfId="20323" xr:uid="{9FF0D299-2919-4147-9DA3-17705D96E88F}"/>
    <cellStyle name="20% - Accent5 6 10 4 2" xfId="20324" xr:uid="{37152D59-BFA6-4CFE-B140-0197CCDA86DD}"/>
    <cellStyle name="20% - Accent5 6 10 5" xfId="20325" xr:uid="{82D062EA-4209-44F6-8B88-A9CCE58C6561}"/>
    <cellStyle name="20% - Accent5 6 11" xfId="20326" xr:uid="{D761B44E-F257-40F8-BC34-3D223739FA6B}"/>
    <cellStyle name="20% - Accent5 6 11 2" xfId="20327" xr:uid="{3D9EB1F7-78A4-4E4E-98AA-E26A4E5D4BA9}"/>
    <cellStyle name="20% - Accent5 6 11 2 2" xfId="20328" xr:uid="{B5B99FB5-D193-4C1D-AB1F-C8B063654312}"/>
    <cellStyle name="20% - Accent5 6 11 2 2 2" xfId="20329" xr:uid="{4C747F4D-5115-4EAA-B5D6-679CB522F50E}"/>
    <cellStyle name="20% - Accent5 6 11 2 3" xfId="20330" xr:uid="{91F62D58-4C12-45CD-B2E9-2A92002480E3}"/>
    <cellStyle name="20% - Accent5 6 11 3" xfId="20331" xr:uid="{5C951392-063B-436B-A359-3CD6AE03DDC0}"/>
    <cellStyle name="20% - Accent5 6 11 3 2" xfId="20332" xr:uid="{FA02A2BD-48A4-49F8-AC07-D16201876FB1}"/>
    <cellStyle name="20% - Accent5 6 11 4" xfId="20333" xr:uid="{EFA6A8C9-C1F3-43E9-8A7A-251201A76D61}"/>
    <cellStyle name="20% - Accent5 6 11 4 2" xfId="20334" xr:uid="{42923954-4594-4C97-ACED-2D6AAF8AB4F6}"/>
    <cellStyle name="20% - Accent5 6 11 5" xfId="20335" xr:uid="{95DBF21F-FC24-4066-B3BB-3F7354334D44}"/>
    <cellStyle name="20% - Accent5 6 12" xfId="20336" xr:uid="{42B918DB-C9F3-4892-81CC-67AF92C9F312}"/>
    <cellStyle name="20% - Accent5 6 12 2" xfId="20337" xr:uid="{CBF061B5-B6AA-4D02-85B4-1C077FAC3087}"/>
    <cellStyle name="20% - Accent5 6 12 2 2" xfId="20338" xr:uid="{5889DC9F-D991-4498-82F6-2BB0E86EA1D2}"/>
    <cellStyle name="20% - Accent5 6 12 2 2 2" xfId="20339" xr:uid="{53B17391-972A-4B9F-B29D-1CECB828B3C6}"/>
    <cellStyle name="20% - Accent5 6 12 2 3" xfId="20340" xr:uid="{BD64C063-B956-416F-B7F3-F827205A1B2D}"/>
    <cellStyle name="20% - Accent5 6 12 3" xfId="20341" xr:uid="{A1256DEB-B17C-44B6-868B-E2ABC2C2433A}"/>
    <cellStyle name="20% - Accent5 6 12 3 2" xfId="20342" xr:uid="{9CA0E428-250B-468F-BE2F-506B9A7D53AE}"/>
    <cellStyle name="20% - Accent5 6 12 4" xfId="20343" xr:uid="{2D1B7767-000B-4A17-A58D-0E259A6AFE9E}"/>
    <cellStyle name="20% - Accent5 6 12 4 2" xfId="20344" xr:uid="{BDEBD6AE-9AE6-41E8-B7F9-0D7B2331FB4B}"/>
    <cellStyle name="20% - Accent5 6 12 5" xfId="20345" xr:uid="{990E5C41-1EB5-4A09-BAA7-D66A995D3AF4}"/>
    <cellStyle name="20% - Accent5 6 13" xfId="20346" xr:uid="{5E4885DD-AE73-4B63-B08E-DC5D67265D87}"/>
    <cellStyle name="20% - Accent5 6 13 2" xfId="20347" xr:uid="{41753FE6-80AA-4A00-949C-00E0CA0FD968}"/>
    <cellStyle name="20% - Accent5 6 13 2 2" xfId="20348" xr:uid="{481B7750-3369-434D-A2BF-0348A577AF78}"/>
    <cellStyle name="20% - Accent5 6 13 2 2 2" xfId="20349" xr:uid="{31F7F948-0F74-4473-BF63-11C0B9ADC663}"/>
    <cellStyle name="20% - Accent5 6 13 2 3" xfId="20350" xr:uid="{E283E013-3EA0-4DB4-9A03-BCD225DC1E73}"/>
    <cellStyle name="20% - Accent5 6 13 3" xfId="20351" xr:uid="{C26A631F-E796-430E-9788-DA47288AC026}"/>
    <cellStyle name="20% - Accent5 6 13 3 2" xfId="20352" xr:uid="{F7DB908E-F65B-4022-B85D-041F9C1878F9}"/>
    <cellStyle name="20% - Accent5 6 13 4" xfId="20353" xr:uid="{346F9FF9-0150-46FA-8D9B-C94A39418F56}"/>
    <cellStyle name="20% - Accent5 6 13 4 2" xfId="20354" xr:uid="{B19E4462-68F8-4C77-A5E0-A77F2A77C55E}"/>
    <cellStyle name="20% - Accent5 6 13 5" xfId="20355" xr:uid="{349E6E5C-2C2E-4329-913A-DEDC18B2A3C6}"/>
    <cellStyle name="20% - Accent5 6 14" xfId="20356" xr:uid="{88A9372E-2BE4-492F-8C73-4FE38C32B568}"/>
    <cellStyle name="20% - Accent5 6 14 2" xfId="20357" xr:uid="{DB0AD210-ABC3-4631-AE2F-6AC102BF97AB}"/>
    <cellStyle name="20% - Accent5 6 14 2 2" xfId="20358" xr:uid="{7EC2E5C6-C09A-4961-AA37-F2412D3731FD}"/>
    <cellStyle name="20% - Accent5 6 14 2 2 2" xfId="20359" xr:uid="{2D719ED5-5B72-479D-9E3D-36A14508A186}"/>
    <cellStyle name="20% - Accent5 6 14 2 3" xfId="20360" xr:uid="{CA425CD4-8938-400A-9D76-996E47A095DF}"/>
    <cellStyle name="20% - Accent5 6 14 3" xfId="20361" xr:uid="{045C3C66-14DE-42A2-9942-C93AFAD3F1E2}"/>
    <cellStyle name="20% - Accent5 6 14 3 2" xfId="20362" xr:uid="{F00E972B-2634-4228-B014-C3BAA4A81E1F}"/>
    <cellStyle name="20% - Accent5 6 14 4" xfId="20363" xr:uid="{F5945873-836E-4710-AAF3-CA6968A1E6C9}"/>
    <cellStyle name="20% - Accent5 6 14 4 2" xfId="20364" xr:uid="{3FDFB489-92D6-418B-A626-03B5B16A61F2}"/>
    <cellStyle name="20% - Accent5 6 14 5" xfId="20365" xr:uid="{7E24ACF3-F720-4653-8505-288156584C40}"/>
    <cellStyle name="20% - Accent5 6 15" xfId="20366" xr:uid="{3CAEE12B-A58F-404D-80B1-DF96E2E97DBA}"/>
    <cellStyle name="20% - Accent5 6 15 2" xfId="20367" xr:uid="{A72C4B0E-369A-4272-B99E-81AABBBABF83}"/>
    <cellStyle name="20% - Accent5 6 15 2 2" xfId="20368" xr:uid="{DE85C6FE-8FC9-4B40-AFE3-1A4B6009D34F}"/>
    <cellStyle name="20% - Accent5 6 15 2 2 2" xfId="20369" xr:uid="{16E5FCF7-B58E-4617-ACC8-7A60810CF8D0}"/>
    <cellStyle name="20% - Accent5 6 15 2 3" xfId="20370" xr:uid="{6B7540AF-E745-4726-B972-0D308E5E2105}"/>
    <cellStyle name="20% - Accent5 6 15 3" xfId="20371" xr:uid="{B7523C64-ED84-4994-ADE7-BF8209E2AE2E}"/>
    <cellStyle name="20% - Accent5 6 15 3 2" xfId="20372" xr:uid="{1D409FE7-ED5F-4942-8805-12200455EE9D}"/>
    <cellStyle name="20% - Accent5 6 15 4" xfId="20373" xr:uid="{EDFAD7E7-6EEF-4AF7-83B2-5D4E82536955}"/>
    <cellStyle name="20% - Accent5 6 15 4 2" xfId="20374" xr:uid="{97500D2C-A3D3-4CE3-83D5-F7EB0FE6FB4E}"/>
    <cellStyle name="20% - Accent5 6 15 5" xfId="20375" xr:uid="{065F5899-F480-48A9-B6FA-2BE0841BE661}"/>
    <cellStyle name="20% - Accent5 6 16" xfId="20376" xr:uid="{C2DF13F8-27BE-4086-A059-AB3AB7345937}"/>
    <cellStyle name="20% - Accent5 6 16 2" xfId="20377" xr:uid="{F70790B6-A1C2-4D6E-A8D1-D9378FD132A0}"/>
    <cellStyle name="20% - Accent5 6 16 2 2" xfId="20378" xr:uid="{71154EC4-6AD3-485B-AF47-82A2E63D44E3}"/>
    <cellStyle name="20% - Accent5 6 16 3" xfId="20379" xr:uid="{815F3B9A-5C01-409A-BBE8-8CB41109C284}"/>
    <cellStyle name="20% - Accent5 6 17" xfId="20380" xr:uid="{62EBFE21-9A7A-4B77-837E-18F05F77D43E}"/>
    <cellStyle name="20% - Accent5 6 17 2" xfId="20381" xr:uid="{3C6AE313-F3E7-4F68-9994-2D4464F54CDB}"/>
    <cellStyle name="20% - Accent5 6 18" xfId="20382" xr:uid="{549C1A9F-1DF6-4E7D-8688-5FEA637F4F89}"/>
    <cellStyle name="20% - Accent5 6 18 2" xfId="20383" xr:uid="{83AA3579-6F8E-4FC7-B69B-7AE9E8DA74BE}"/>
    <cellStyle name="20% - Accent5 6 19" xfId="20384" xr:uid="{6AB32414-60EA-428B-8E46-4E3BD292EAD1}"/>
    <cellStyle name="20% - Accent5 6 2" xfId="375" xr:uid="{980D3BFC-AD69-427A-8B13-57C0595B89CF}"/>
    <cellStyle name="20% - Accent5 6 2 2" xfId="376" xr:uid="{69A1616C-846B-46FC-9948-7498C21465B9}"/>
    <cellStyle name="20% - Accent5 6 2 2 2" xfId="20385" xr:uid="{12CDE9E2-D489-4355-861E-62B2F24FF501}"/>
    <cellStyle name="20% - Accent5 6 2 2 2 2" xfId="20386" xr:uid="{CDFBF0F9-E49F-49A8-BC48-3378625AE5CC}"/>
    <cellStyle name="20% - Accent5 6 2 2 3" xfId="20387" xr:uid="{A1E55CA3-42AE-4E2E-A6CE-168247F95FBE}"/>
    <cellStyle name="20% - Accent5 6 2 2 4" xfId="20388" xr:uid="{DAE04791-A67C-4CF0-BEFF-77E60C27C322}"/>
    <cellStyle name="20% - Accent5 6 2 3" xfId="20389" xr:uid="{6FE9C196-1D8F-469F-816D-1B771A0DBF03}"/>
    <cellStyle name="20% - Accent5 6 2 3 2" xfId="20390" xr:uid="{935A27AD-6832-48AA-9DAC-7054C6370E02}"/>
    <cellStyle name="20% - Accent5 6 2 4" xfId="20391" xr:uid="{0A1C6796-68EC-4F83-8AA5-76DB6C94334E}"/>
    <cellStyle name="20% - Accent5 6 2 4 2" xfId="20392" xr:uid="{46598C28-9CF0-4D25-9628-143208349F39}"/>
    <cellStyle name="20% - Accent5 6 2 5" xfId="20393" xr:uid="{784DD486-BE0D-4FE5-A301-42B52E353EE7}"/>
    <cellStyle name="20% - Accent5 6 20" xfId="20394" xr:uid="{2B827F2A-8EBF-41B4-AD8A-8A9304FCC163}"/>
    <cellStyle name="20% - Accent5 6 21" xfId="20395" xr:uid="{4D8AAA2C-D969-41D8-8BDA-DED0ADDB263A}"/>
    <cellStyle name="20% - Accent5 6 22" xfId="20396" xr:uid="{A25F8BB6-971D-4A6D-9210-80BC8BD077D1}"/>
    <cellStyle name="20% - Accent5 6 23" xfId="20397" xr:uid="{B52B334C-0125-45BC-8800-8748527094E5}"/>
    <cellStyle name="20% - Accent5 6 24" xfId="20398" xr:uid="{245346C4-B9E7-473C-A261-F5EA67FB3F08}"/>
    <cellStyle name="20% - Accent5 6 25" xfId="20399" xr:uid="{1A8FE6AE-1E0F-4D80-BA07-FC45F691E333}"/>
    <cellStyle name="20% - Accent5 6 26" xfId="20400" xr:uid="{8D894316-DFAB-4B3F-808A-2D1D14D5A610}"/>
    <cellStyle name="20% - Accent5 6 27" xfId="20401" xr:uid="{6EE68BF1-64A8-484E-9DAA-713EA1C3745A}"/>
    <cellStyle name="20% - Accent5 6 28" xfId="20402" xr:uid="{3C9BA050-D867-448E-A516-4B1F13FB263B}"/>
    <cellStyle name="20% - Accent5 6 29" xfId="20403" xr:uid="{2B9CA189-6C31-4C22-A326-249542D2886D}"/>
    <cellStyle name="20% - Accent5 6 3" xfId="377" xr:uid="{35EFF69F-51A6-4727-A0F5-B57A46A870E9}"/>
    <cellStyle name="20% - Accent5 6 3 2" xfId="20404" xr:uid="{77EF2B62-8B13-4E2F-BF30-323A8E043969}"/>
    <cellStyle name="20% - Accent5 6 3 2 2" xfId="20405" xr:uid="{AD1E816D-7115-4A89-9816-B53A65595691}"/>
    <cellStyle name="20% - Accent5 6 3 2 2 2" xfId="20406" xr:uid="{504D7EF2-0E4F-4A11-99DC-057D95665810}"/>
    <cellStyle name="20% - Accent5 6 3 2 3" xfId="20407" xr:uid="{F6D1CCE3-6353-487E-AA1C-79D9E3231B3B}"/>
    <cellStyle name="20% - Accent5 6 3 3" xfId="20408" xr:uid="{6C73DC02-4164-4757-BEC1-C816FB50378D}"/>
    <cellStyle name="20% - Accent5 6 3 3 2" xfId="20409" xr:uid="{04AE62BF-BC6B-4A5B-AD44-94DD402A67E4}"/>
    <cellStyle name="20% - Accent5 6 3 4" xfId="20410" xr:uid="{2317EC9F-1931-42F6-80C7-94767ACC6927}"/>
    <cellStyle name="20% - Accent5 6 3 4 2" xfId="20411" xr:uid="{98688C5D-90B9-4E8E-B497-E3F31341A520}"/>
    <cellStyle name="20% - Accent5 6 3 5" xfId="20412" xr:uid="{5D320436-5375-46D0-8F9A-F9641B7CBE3A}"/>
    <cellStyle name="20% - Accent5 6 3 6" xfId="20413" xr:uid="{44A26B2B-60F6-435C-BFCD-A4F9B955D758}"/>
    <cellStyle name="20% - Accent5 6 4" xfId="20414" xr:uid="{717A5DFB-1666-41DE-8700-519C6FDE5E03}"/>
    <cellStyle name="20% - Accent5 6 4 2" xfId="20415" xr:uid="{DEC331B7-0946-4CC5-B351-2C469F4105BE}"/>
    <cellStyle name="20% - Accent5 6 4 2 2" xfId="20416" xr:uid="{3E7CFB77-D093-467E-8CA1-6FC8135F7836}"/>
    <cellStyle name="20% - Accent5 6 4 2 2 2" xfId="20417" xr:uid="{DE458C7D-058D-4278-B138-00B3A90558CD}"/>
    <cellStyle name="20% - Accent5 6 4 2 3" xfId="20418" xr:uid="{5B8C9DF7-165D-4880-A2C5-68550DB2171B}"/>
    <cellStyle name="20% - Accent5 6 4 3" xfId="20419" xr:uid="{A7FD2E78-E37C-4417-BF0D-1EC974E44AE7}"/>
    <cellStyle name="20% - Accent5 6 4 3 2" xfId="20420" xr:uid="{966E653E-0B83-4D79-AD72-23BE278C5B6B}"/>
    <cellStyle name="20% - Accent5 6 4 4" xfId="20421" xr:uid="{477E9BAF-C808-4468-AD6E-2C3653F50AAA}"/>
    <cellStyle name="20% - Accent5 6 4 4 2" xfId="20422" xr:uid="{2C64B4F6-6A0F-4A45-BE8E-7CD44C14581E}"/>
    <cellStyle name="20% - Accent5 6 4 5" xfId="20423" xr:uid="{79F326CF-FDED-45CE-B87B-4AECC2F50FC5}"/>
    <cellStyle name="20% - Accent5 6 5" xfId="20424" xr:uid="{0449D90C-73A4-4573-A4BE-2A0686F58ACD}"/>
    <cellStyle name="20% - Accent5 6 5 2" xfId="20425" xr:uid="{EF6ED8E5-6B20-4E44-9F52-BB6F1BC58AE0}"/>
    <cellStyle name="20% - Accent5 6 5 2 2" xfId="20426" xr:uid="{0A4704CC-6E24-4B81-B090-ADC99136FFEC}"/>
    <cellStyle name="20% - Accent5 6 5 2 2 2" xfId="20427" xr:uid="{6219154B-6525-452E-AE59-A18BFFE63F32}"/>
    <cellStyle name="20% - Accent5 6 5 2 3" xfId="20428" xr:uid="{C0C22D07-6975-4FDF-9E38-D849CDDB8337}"/>
    <cellStyle name="20% - Accent5 6 5 3" xfId="20429" xr:uid="{247438D6-9558-4920-A959-245EA8DA014F}"/>
    <cellStyle name="20% - Accent5 6 5 3 2" xfId="20430" xr:uid="{8D73E274-B0B7-4B84-B756-CF0121EF3936}"/>
    <cellStyle name="20% - Accent5 6 5 4" xfId="20431" xr:uid="{120116EC-B29D-471C-96B9-35D255370C9F}"/>
    <cellStyle name="20% - Accent5 6 5 4 2" xfId="20432" xr:uid="{D4658A52-D779-401F-8850-12117B203A9B}"/>
    <cellStyle name="20% - Accent5 6 5 5" xfId="20433" xr:uid="{1367BD4E-55DC-4D7A-BC91-7AAF19A03EF8}"/>
    <cellStyle name="20% - Accent5 6 6" xfId="20434" xr:uid="{F574E273-0EA5-4185-9B8B-697E5B8C24BA}"/>
    <cellStyle name="20% - Accent5 6 6 2" xfId="20435" xr:uid="{29C8F6DE-DC62-4EED-814D-736CF5210E41}"/>
    <cellStyle name="20% - Accent5 6 6 2 2" xfId="20436" xr:uid="{0F7CE06B-7A60-47AD-A4E8-2F3293F373E6}"/>
    <cellStyle name="20% - Accent5 6 6 2 2 2" xfId="20437" xr:uid="{CDDD6CB5-C13C-497C-A7DD-480102675D2D}"/>
    <cellStyle name="20% - Accent5 6 6 2 3" xfId="20438" xr:uid="{6D6F30AB-5C85-4817-961C-3BB4611FD13B}"/>
    <cellStyle name="20% - Accent5 6 6 3" xfId="20439" xr:uid="{C1A917B8-4CFC-4AD9-8710-6CB4F154C2F7}"/>
    <cellStyle name="20% - Accent5 6 6 3 2" xfId="20440" xr:uid="{54DEE6BA-E7B3-4D87-A276-DA3FDA4F4594}"/>
    <cellStyle name="20% - Accent5 6 6 4" xfId="20441" xr:uid="{3D6A7CE0-7EBC-4FA4-A625-747BC4972A93}"/>
    <cellStyle name="20% - Accent5 6 6 4 2" xfId="20442" xr:uid="{69780ECF-BA99-456D-882A-1A95E36A42A2}"/>
    <cellStyle name="20% - Accent5 6 6 5" xfId="20443" xr:uid="{7027C7ED-9F4C-46A8-8446-CA48D5F9CF10}"/>
    <cellStyle name="20% - Accent5 6 7" xfId="20444" xr:uid="{1B73F59F-F38B-4ABF-B098-FEBFAFAB1EF0}"/>
    <cellStyle name="20% - Accent5 6 7 2" xfId="20445" xr:uid="{DE8741AA-971A-4CD4-80B0-730D47B3B69B}"/>
    <cellStyle name="20% - Accent5 6 7 2 2" xfId="20446" xr:uid="{3561ADD1-2D0D-4766-95DA-FD711EDF640D}"/>
    <cellStyle name="20% - Accent5 6 7 2 2 2" xfId="20447" xr:uid="{D7550018-4152-4049-9253-EFB2F6A16E28}"/>
    <cellStyle name="20% - Accent5 6 7 2 3" xfId="20448" xr:uid="{6C5BA20A-BD32-4246-B319-89997E84BC52}"/>
    <cellStyle name="20% - Accent5 6 7 3" xfId="20449" xr:uid="{5E7E1B94-9779-426B-98A8-F16DC1DAAB5C}"/>
    <cellStyle name="20% - Accent5 6 7 3 2" xfId="20450" xr:uid="{491A1169-5B9A-4838-9761-68455EAA3AD0}"/>
    <cellStyle name="20% - Accent5 6 7 4" xfId="20451" xr:uid="{EDB7D5A9-0BA5-414D-9564-27FFEC372081}"/>
    <cellStyle name="20% - Accent5 6 7 4 2" xfId="20452" xr:uid="{96DCD884-036D-4C50-81CA-DEF20E610C0B}"/>
    <cellStyle name="20% - Accent5 6 7 5" xfId="20453" xr:uid="{D62F1197-9421-4D89-A2A2-392294E24759}"/>
    <cellStyle name="20% - Accent5 6 8" xfId="20454" xr:uid="{D86892D5-DE47-4F48-99FD-684CE802F0EC}"/>
    <cellStyle name="20% - Accent5 6 8 2" xfId="20455" xr:uid="{3249FA45-005E-4947-9D53-71492F7B162B}"/>
    <cellStyle name="20% - Accent5 6 8 2 2" xfId="20456" xr:uid="{1D6DE8EF-FC9F-43A5-BDB3-D7827B58225C}"/>
    <cellStyle name="20% - Accent5 6 8 2 2 2" xfId="20457" xr:uid="{02242B9B-F89B-44B7-B6E6-535A4B053C61}"/>
    <cellStyle name="20% - Accent5 6 8 2 3" xfId="20458" xr:uid="{B0186F77-264C-45EB-90AE-A58C251D834E}"/>
    <cellStyle name="20% - Accent5 6 8 3" xfId="20459" xr:uid="{0C9FE67C-AB8E-447E-A9E6-C5187BFA60F5}"/>
    <cellStyle name="20% - Accent5 6 8 3 2" xfId="20460" xr:uid="{CAEC43B2-5131-4F91-B019-2E84BA64AF51}"/>
    <cellStyle name="20% - Accent5 6 8 4" xfId="20461" xr:uid="{201FFA00-0F08-4B26-AF62-E927AF5270B1}"/>
    <cellStyle name="20% - Accent5 6 8 4 2" xfId="20462" xr:uid="{7AD8BD19-9AB3-4635-AD4C-7DE253018BFE}"/>
    <cellStyle name="20% - Accent5 6 8 5" xfId="20463" xr:uid="{1FDEBF14-0E8A-4A8E-A79A-73E0F0770F9D}"/>
    <cellStyle name="20% - Accent5 6 9" xfId="20464" xr:uid="{6C174A8B-789E-4200-B19F-F6E76377960F}"/>
    <cellStyle name="20% - Accent5 6 9 2" xfId="20465" xr:uid="{0F59E467-A011-4021-A380-E6EF88D7DFAE}"/>
    <cellStyle name="20% - Accent5 6 9 2 2" xfId="20466" xr:uid="{9C10DF50-7478-499A-AE1F-26FE8E62B5D1}"/>
    <cellStyle name="20% - Accent5 6 9 2 2 2" xfId="20467" xr:uid="{BA55DD62-3880-49D1-862D-D11D5E4AC790}"/>
    <cellStyle name="20% - Accent5 6 9 2 3" xfId="20468" xr:uid="{1B4C4169-379F-4705-A94C-A7379916D22A}"/>
    <cellStyle name="20% - Accent5 6 9 3" xfId="20469" xr:uid="{CF609D1D-284D-490B-8083-E4B02B3AF4B8}"/>
    <cellStyle name="20% - Accent5 6 9 3 2" xfId="20470" xr:uid="{43411230-12CE-4B9F-83AE-8E179103CA24}"/>
    <cellStyle name="20% - Accent5 6 9 4" xfId="20471" xr:uid="{A0574FE3-E76C-46A0-A647-04C8AAE11AE1}"/>
    <cellStyle name="20% - Accent5 6 9 4 2" xfId="20472" xr:uid="{8B24E6B3-F9A2-4564-A332-566DDB93EE73}"/>
    <cellStyle name="20% - Accent5 6 9 5" xfId="20473" xr:uid="{F33460A3-6603-43DF-8EEA-6ED3A9146A64}"/>
    <cellStyle name="20% - Accent5 7" xfId="378" xr:uid="{0716027C-B98D-441C-B092-2284CAADC270}"/>
    <cellStyle name="20% - Accent5 7 10" xfId="20474" xr:uid="{EF0B4C59-A14A-483C-89A6-E271D3676D86}"/>
    <cellStyle name="20% - Accent5 7 10 2" xfId="20475" xr:uid="{E078DF5B-0389-42B4-8D7C-2523B2C6A2AE}"/>
    <cellStyle name="20% - Accent5 7 10 2 2" xfId="20476" xr:uid="{2EB5D2A5-0A09-4407-9A37-451F629BB8CD}"/>
    <cellStyle name="20% - Accent5 7 10 2 2 2" xfId="20477" xr:uid="{2D4F33A5-5AD8-42A2-8DBC-C86CFADEA516}"/>
    <cellStyle name="20% - Accent5 7 10 2 3" xfId="20478" xr:uid="{38FA87CC-8E37-40BB-8310-F7946FACC43F}"/>
    <cellStyle name="20% - Accent5 7 10 3" xfId="20479" xr:uid="{5EDBE5B5-CD14-43F9-83F6-EEF6C60888BD}"/>
    <cellStyle name="20% - Accent5 7 10 3 2" xfId="20480" xr:uid="{832E512C-64F4-4249-A36D-370AA3F0094C}"/>
    <cellStyle name="20% - Accent5 7 10 4" xfId="20481" xr:uid="{E54470A4-EEC3-4E9B-93FC-724A07E5158A}"/>
    <cellStyle name="20% - Accent5 7 10 4 2" xfId="20482" xr:uid="{6F6090D2-5964-4F60-81E2-DCCAE9F0B605}"/>
    <cellStyle name="20% - Accent5 7 10 5" xfId="20483" xr:uid="{11C27101-0ACC-444D-80CC-C25404AFBF1C}"/>
    <cellStyle name="20% - Accent5 7 11" xfId="20484" xr:uid="{D65C692F-1473-4337-8733-65C9D6B6A962}"/>
    <cellStyle name="20% - Accent5 7 11 2" xfId="20485" xr:uid="{9B132602-B974-4E47-995D-90D693C4E252}"/>
    <cellStyle name="20% - Accent5 7 11 2 2" xfId="20486" xr:uid="{C17DBDFA-12DF-4784-980B-E2FE5859CD97}"/>
    <cellStyle name="20% - Accent5 7 11 2 2 2" xfId="20487" xr:uid="{D3190C20-836A-4486-92EF-CC5F86E05DE5}"/>
    <cellStyle name="20% - Accent5 7 11 2 3" xfId="20488" xr:uid="{F8BA55B5-CB0B-4793-97B4-1781C764D2A1}"/>
    <cellStyle name="20% - Accent5 7 11 3" xfId="20489" xr:uid="{52A339F0-B7DD-499D-866C-5E167A782D7E}"/>
    <cellStyle name="20% - Accent5 7 11 3 2" xfId="20490" xr:uid="{A8F88216-35F2-4DFF-BC5D-CB4F7C667EA6}"/>
    <cellStyle name="20% - Accent5 7 11 4" xfId="20491" xr:uid="{C0956953-97EA-4115-8DFF-57CC63EA87BA}"/>
    <cellStyle name="20% - Accent5 7 11 4 2" xfId="20492" xr:uid="{F0CA2DE0-ABDB-4653-8BAD-0EBF521E6AB9}"/>
    <cellStyle name="20% - Accent5 7 11 5" xfId="20493" xr:uid="{5A97FA0A-A368-40CF-A0CC-6BC006922EF4}"/>
    <cellStyle name="20% - Accent5 7 12" xfId="20494" xr:uid="{90F9323C-66CC-4C9D-BB15-D69C749FF306}"/>
    <cellStyle name="20% - Accent5 7 12 2" xfId="20495" xr:uid="{F9E54080-CFB2-45E0-96D9-110650DAE2CD}"/>
    <cellStyle name="20% - Accent5 7 12 2 2" xfId="20496" xr:uid="{05D1778D-48B2-41ED-B4F8-743D0C0C0F86}"/>
    <cellStyle name="20% - Accent5 7 12 2 2 2" xfId="20497" xr:uid="{6E7DBA33-38B4-4C3D-9A36-88F9CC280B00}"/>
    <cellStyle name="20% - Accent5 7 12 2 3" xfId="20498" xr:uid="{DCBF237D-47A3-42E3-AE53-8AC7645976C3}"/>
    <cellStyle name="20% - Accent5 7 12 3" xfId="20499" xr:uid="{61F43EFA-56F5-4B6A-9266-0E3ED977DB7A}"/>
    <cellStyle name="20% - Accent5 7 12 3 2" xfId="20500" xr:uid="{2714B65B-16C4-44A7-AE4E-64E758DCAF66}"/>
    <cellStyle name="20% - Accent5 7 12 4" xfId="20501" xr:uid="{D54E033A-CA45-49F5-A29C-45A9D73F28E3}"/>
    <cellStyle name="20% - Accent5 7 12 4 2" xfId="20502" xr:uid="{475B2955-AA9F-44EF-86CA-A9BC5DC8AE83}"/>
    <cellStyle name="20% - Accent5 7 12 5" xfId="20503" xr:uid="{9107E37D-FDAF-47B3-843E-94089589B13C}"/>
    <cellStyle name="20% - Accent5 7 13" xfId="20504" xr:uid="{9AD57ADE-B0B6-4E30-86BF-66538F9A39DC}"/>
    <cellStyle name="20% - Accent5 7 13 2" xfId="20505" xr:uid="{F36434EA-01B4-4DBB-9C39-48228C668E57}"/>
    <cellStyle name="20% - Accent5 7 13 2 2" xfId="20506" xr:uid="{565206CB-BB1D-4B55-92EE-3FBF78C5520C}"/>
    <cellStyle name="20% - Accent5 7 13 2 2 2" xfId="20507" xr:uid="{7063E73F-67B7-42CC-B3BD-2882A4222976}"/>
    <cellStyle name="20% - Accent5 7 13 2 3" xfId="20508" xr:uid="{9FFCCDD6-F360-4B86-A7F8-BD78BB1A1AE6}"/>
    <cellStyle name="20% - Accent5 7 13 3" xfId="20509" xr:uid="{E77AFEFD-BC61-4A5A-B2A3-5D78A377F27D}"/>
    <cellStyle name="20% - Accent5 7 13 3 2" xfId="20510" xr:uid="{F8E00037-925A-469D-B7FD-78B093392B5D}"/>
    <cellStyle name="20% - Accent5 7 13 4" xfId="20511" xr:uid="{5681AA5F-C1D5-4CC4-B3C2-4039A2FD5240}"/>
    <cellStyle name="20% - Accent5 7 13 4 2" xfId="20512" xr:uid="{081A7E66-5A29-403F-9C31-5FB7E23CE929}"/>
    <cellStyle name="20% - Accent5 7 13 5" xfId="20513" xr:uid="{E612D3AB-2782-4E0A-A137-B18262C74EB4}"/>
    <cellStyle name="20% - Accent5 7 14" xfId="20514" xr:uid="{37AFC257-A5F6-4249-949C-0A7DC17A3C92}"/>
    <cellStyle name="20% - Accent5 7 14 2" xfId="20515" xr:uid="{6052F411-DB80-4366-AC68-126CFEB8ECB4}"/>
    <cellStyle name="20% - Accent5 7 14 2 2" xfId="20516" xr:uid="{9F26938E-03F6-403E-9955-C49F017620BD}"/>
    <cellStyle name="20% - Accent5 7 14 2 2 2" xfId="20517" xr:uid="{913BA5BD-D1F2-475B-A5CF-655B9862466B}"/>
    <cellStyle name="20% - Accent5 7 14 2 3" xfId="20518" xr:uid="{51D8DD8D-1564-4493-85DE-864C753796C0}"/>
    <cellStyle name="20% - Accent5 7 14 3" xfId="20519" xr:uid="{7A32ADA2-BA40-460E-B282-5C708AF2B2E4}"/>
    <cellStyle name="20% - Accent5 7 14 3 2" xfId="20520" xr:uid="{658A87BE-10D5-4F01-9365-D86FCB76A5F0}"/>
    <cellStyle name="20% - Accent5 7 14 4" xfId="20521" xr:uid="{D29A69C4-3188-41D5-B50C-EBA729EF29D7}"/>
    <cellStyle name="20% - Accent5 7 14 4 2" xfId="20522" xr:uid="{A51DBB38-F463-43D0-B2B7-86867740E862}"/>
    <cellStyle name="20% - Accent5 7 14 5" xfId="20523" xr:uid="{26BBE78A-9CE5-4E85-8216-3920C13A5179}"/>
    <cellStyle name="20% - Accent5 7 15" xfId="20524" xr:uid="{CE0B9256-A05D-4334-804D-3FE55C73A84F}"/>
    <cellStyle name="20% - Accent5 7 15 2" xfId="20525" xr:uid="{47BDD322-01F4-4FAD-8C09-C8BD74630250}"/>
    <cellStyle name="20% - Accent5 7 15 2 2" xfId="20526" xr:uid="{855A3BF7-6CEE-4AFA-A58D-207676CC6F81}"/>
    <cellStyle name="20% - Accent5 7 15 2 2 2" xfId="20527" xr:uid="{773258BF-91B3-4C2F-A723-FF03F53DA91F}"/>
    <cellStyle name="20% - Accent5 7 15 2 3" xfId="20528" xr:uid="{5BEACCC5-4C21-4618-8A0D-AC3082AE14A1}"/>
    <cellStyle name="20% - Accent5 7 15 3" xfId="20529" xr:uid="{2C87E582-6F00-4624-A371-E21AF33BF5CE}"/>
    <cellStyle name="20% - Accent5 7 15 3 2" xfId="20530" xr:uid="{8CCD1B95-EB97-4D92-B554-9725BEE89D5E}"/>
    <cellStyle name="20% - Accent5 7 15 4" xfId="20531" xr:uid="{EC463889-9117-44AA-A216-95562FA6FC79}"/>
    <cellStyle name="20% - Accent5 7 15 4 2" xfId="20532" xr:uid="{02305C05-4160-4E99-B44A-27792B9EF0F2}"/>
    <cellStyle name="20% - Accent5 7 15 5" xfId="20533" xr:uid="{8CBABA43-A448-445E-8325-01A23D866F7B}"/>
    <cellStyle name="20% - Accent5 7 16" xfId="20534" xr:uid="{F6A14FBA-9282-400A-BDC3-41BC47CDA494}"/>
    <cellStyle name="20% - Accent5 7 16 2" xfId="20535" xr:uid="{39A7A79B-08F1-4325-9E25-EF86C198AAC3}"/>
    <cellStyle name="20% - Accent5 7 16 2 2" xfId="20536" xr:uid="{47EBFBF7-7897-4BD8-B600-40FE52A7E8BF}"/>
    <cellStyle name="20% - Accent5 7 16 3" xfId="20537" xr:uid="{ABAC85C7-C6FD-4F82-AD65-6A476DAE3322}"/>
    <cellStyle name="20% - Accent5 7 17" xfId="20538" xr:uid="{AF13F86E-A6F6-45C2-A67D-459C2892A4DE}"/>
    <cellStyle name="20% - Accent5 7 17 2" xfId="20539" xr:uid="{823B0966-57C6-47DF-9359-ADFA8EF019A7}"/>
    <cellStyle name="20% - Accent5 7 18" xfId="20540" xr:uid="{7B8B843E-FFA0-45DC-8D41-7C6733A5CCB3}"/>
    <cellStyle name="20% - Accent5 7 18 2" xfId="20541" xr:uid="{3E15B368-619C-4B06-9468-1C2B6A663B9F}"/>
    <cellStyle name="20% - Accent5 7 19" xfId="20542" xr:uid="{1750EA55-9F4E-4871-99EC-EBF4C942E247}"/>
    <cellStyle name="20% - Accent5 7 2" xfId="379" xr:uid="{46A86087-5A6C-4ACF-8D89-F2CB7C786A56}"/>
    <cellStyle name="20% - Accent5 7 2 2" xfId="380" xr:uid="{7897BBEE-7F6B-4268-8AD8-EF239F0AE1CF}"/>
    <cellStyle name="20% - Accent5 7 2 2 2" xfId="20543" xr:uid="{E8135157-F0F3-41B6-A6E0-8A1AA91DAD27}"/>
    <cellStyle name="20% - Accent5 7 2 2 2 2" xfId="20544" xr:uid="{4367DC45-7D6D-4B52-BC42-F13E41C4049B}"/>
    <cellStyle name="20% - Accent5 7 2 2 3" xfId="20545" xr:uid="{9735C37B-D56B-4892-AC4C-4F28B22C3DA7}"/>
    <cellStyle name="20% - Accent5 7 2 2 4" xfId="20546" xr:uid="{F5939784-5E96-4A22-8E17-1E5070A4A546}"/>
    <cellStyle name="20% - Accent5 7 2 3" xfId="20547" xr:uid="{5697FFDC-3CA8-4BE0-8F41-94ACB4EEDBAC}"/>
    <cellStyle name="20% - Accent5 7 2 3 2" xfId="20548" xr:uid="{0FE03011-F76E-460B-BCB2-C746F5412E41}"/>
    <cellStyle name="20% - Accent5 7 2 4" xfId="20549" xr:uid="{B98E8B53-6FCC-408D-9E0A-E6DA7D079FD4}"/>
    <cellStyle name="20% - Accent5 7 2 4 2" xfId="20550" xr:uid="{8AA34F64-9D06-4126-876F-329623502D06}"/>
    <cellStyle name="20% - Accent5 7 2 5" xfId="20551" xr:uid="{DF6310DA-7ED5-4E16-B97D-91050AF23DD1}"/>
    <cellStyle name="20% - Accent5 7 20" xfId="20552" xr:uid="{F126F8F8-44D6-43FF-B146-64C8126D0C36}"/>
    <cellStyle name="20% - Accent5 7 21" xfId="20553" xr:uid="{5E3E81B0-A3FF-47FF-9661-15F3A5F1F41E}"/>
    <cellStyle name="20% - Accent5 7 22" xfId="20554" xr:uid="{78502D04-CAC3-411E-B253-A0B8ADC0C493}"/>
    <cellStyle name="20% - Accent5 7 23" xfId="20555" xr:uid="{766EC8F1-9CFF-4143-9615-C3CB88C38E87}"/>
    <cellStyle name="20% - Accent5 7 24" xfId="20556" xr:uid="{7DC89A67-E50F-4522-B94C-C69FB1A621D1}"/>
    <cellStyle name="20% - Accent5 7 25" xfId="20557" xr:uid="{1FB83F02-25E7-49E2-97FA-DC1992AEDCB4}"/>
    <cellStyle name="20% - Accent5 7 26" xfId="20558" xr:uid="{4DDC7C2F-8188-4D0A-A6F1-27F869428DFD}"/>
    <cellStyle name="20% - Accent5 7 27" xfId="20559" xr:uid="{FBE78043-7EB1-4B83-B7D1-9055A6F24359}"/>
    <cellStyle name="20% - Accent5 7 28" xfId="20560" xr:uid="{83499A99-93AE-46DE-B3E0-B55F1C02C523}"/>
    <cellStyle name="20% - Accent5 7 29" xfId="20561" xr:uid="{714BBCF8-74F1-40AB-B3A8-79A4B4F7378F}"/>
    <cellStyle name="20% - Accent5 7 3" xfId="381" xr:uid="{07D2D57C-F50B-4B85-8259-B370CEFFAA7B}"/>
    <cellStyle name="20% - Accent5 7 3 2" xfId="20562" xr:uid="{F652CF32-1B33-4584-A815-05F3FBF69547}"/>
    <cellStyle name="20% - Accent5 7 3 2 2" xfId="20563" xr:uid="{EB26BAED-2E6D-4DE8-85CF-753605221A73}"/>
    <cellStyle name="20% - Accent5 7 3 2 2 2" xfId="20564" xr:uid="{7F9E1BF7-8A1F-4512-BE02-8CD22B44E1C8}"/>
    <cellStyle name="20% - Accent5 7 3 2 3" xfId="20565" xr:uid="{134F9DD0-AA62-4AAC-921A-4C42DDB73797}"/>
    <cellStyle name="20% - Accent5 7 3 3" xfId="20566" xr:uid="{F26853F2-9E5B-4221-A78B-5C65569FA0D9}"/>
    <cellStyle name="20% - Accent5 7 3 3 2" xfId="20567" xr:uid="{2A53056E-57BD-4849-9F42-1E9B6BC4D7B8}"/>
    <cellStyle name="20% - Accent5 7 3 4" xfId="20568" xr:uid="{F5C2AF15-5C64-465F-B054-A7E40A0EDE03}"/>
    <cellStyle name="20% - Accent5 7 3 4 2" xfId="20569" xr:uid="{F78B9711-6258-422D-9C06-650036D8C961}"/>
    <cellStyle name="20% - Accent5 7 3 5" xfId="20570" xr:uid="{5C88D118-4B5E-47CB-A2E4-D5B8608551F9}"/>
    <cellStyle name="20% - Accent5 7 3 6" xfId="20571" xr:uid="{1BB36D1C-1CE4-4319-B951-F75520260B8B}"/>
    <cellStyle name="20% - Accent5 7 4" xfId="20572" xr:uid="{5AEE65A2-BF9E-4F9C-BAEB-19DAFD956380}"/>
    <cellStyle name="20% - Accent5 7 4 2" xfId="20573" xr:uid="{394A5B17-C991-404A-866D-5EB0AB8252DD}"/>
    <cellStyle name="20% - Accent5 7 4 2 2" xfId="20574" xr:uid="{1DB7741C-A27B-478C-9B60-FB8A6C246F07}"/>
    <cellStyle name="20% - Accent5 7 4 2 2 2" xfId="20575" xr:uid="{3118F3B6-8A97-4798-82A2-52155A7DF6D5}"/>
    <cellStyle name="20% - Accent5 7 4 2 3" xfId="20576" xr:uid="{D06EAACC-2295-41B0-8715-0546FDC4F475}"/>
    <cellStyle name="20% - Accent5 7 4 3" xfId="20577" xr:uid="{AA74DB16-BC25-4112-BA3A-9345B3B3692C}"/>
    <cellStyle name="20% - Accent5 7 4 3 2" xfId="20578" xr:uid="{64995FB8-8E99-41A8-AA07-F97416AD40C4}"/>
    <cellStyle name="20% - Accent5 7 4 4" xfId="20579" xr:uid="{35968660-BACE-4DA4-96F4-91B7BE48D766}"/>
    <cellStyle name="20% - Accent5 7 4 4 2" xfId="20580" xr:uid="{34BA6697-D98D-4239-8262-7130F0C692A6}"/>
    <cellStyle name="20% - Accent5 7 4 5" xfId="20581" xr:uid="{3CF5C676-0BA8-4A47-A0F8-A2803ACBA1A0}"/>
    <cellStyle name="20% - Accent5 7 5" xfId="20582" xr:uid="{3767F7A1-2A1F-4F7F-9E2F-945BC2A422E6}"/>
    <cellStyle name="20% - Accent5 7 5 2" xfId="20583" xr:uid="{9910E28E-7CE0-4ED7-80C1-37F8B48E914E}"/>
    <cellStyle name="20% - Accent5 7 5 2 2" xfId="20584" xr:uid="{23629359-4086-459B-B8F9-C480F4B42851}"/>
    <cellStyle name="20% - Accent5 7 5 2 2 2" xfId="20585" xr:uid="{7AAA2D64-8359-46AC-81BC-40891F20CF39}"/>
    <cellStyle name="20% - Accent5 7 5 2 3" xfId="20586" xr:uid="{C008EA86-3CF2-4827-A5A0-B380FD34B71F}"/>
    <cellStyle name="20% - Accent5 7 5 3" xfId="20587" xr:uid="{3914B95F-EE4A-43E7-9027-5EF44C42215B}"/>
    <cellStyle name="20% - Accent5 7 5 3 2" xfId="20588" xr:uid="{5C01031D-30EB-46FD-A98C-65E8FBEAE99F}"/>
    <cellStyle name="20% - Accent5 7 5 4" xfId="20589" xr:uid="{F2EB981A-69FB-4434-8B50-68C646086C45}"/>
    <cellStyle name="20% - Accent5 7 5 4 2" xfId="20590" xr:uid="{47553891-B298-4EB5-9318-7859E2699068}"/>
    <cellStyle name="20% - Accent5 7 5 5" xfId="20591" xr:uid="{32454D31-2FAF-4DAF-ACE6-F4A4733F5FEC}"/>
    <cellStyle name="20% - Accent5 7 6" xfId="20592" xr:uid="{E780906C-0916-45B2-AD77-3D306D8ABF87}"/>
    <cellStyle name="20% - Accent5 7 6 2" xfId="20593" xr:uid="{AAC64337-D3B8-470E-9970-3A1E41414739}"/>
    <cellStyle name="20% - Accent5 7 6 2 2" xfId="20594" xr:uid="{8452BB3D-EF40-45FD-92E3-F18A321F9EB7}"/>
    <cellStyle name="20% - Accent5 7 6 2 2 2" xfId="20595" xr:uid="{1C64B07D-DF63-4ABA-A25C-232D504D49DE}"/>
    <cellStyle name="20% - Accent5 7 6 2 3" xfId="20596" xr:uid="{B44272C0-6811-462A-B9AB-B6546FB3279D}"/>
    <cellStyle name="20% - Accent5 7 6 3" xfId="20597" xr:uid="{A41D775F-64DA-4A8A-B368-42C4DA516FDE}"/>
    <cellStyle name="20% - Accent5 7 6 3 2" xfId="20598" xr:uid="{A243451C-59E4-4AAD-9C6B-AD1871E6738A}"/>
    <cellStyle name="20% - Accent5 7 6 4" xfId="20599" xr:uid="{3CE020F1-9647-4542-874F-9F2537528F32}"/>
    <cellStyle name="20% - Accent5 7 6 4 2" xfId="20600" xr:uid="{D549C36A-2EEF-4026-9B2C-ED8632FCBB28}"/>
    <cellStyle name="20% - Accent5 7 6 5" xfId="20601" xr:uid="{8AE6BF95-F41D-4011-816E-C474174F36FD}"/>
    <cellStyle name="20% - Accent5 7 7" xfId="20602" xr:uid="{D45B3BC8-B186-47AA-9BD5-34D49ADCA71B}"/>
    <cellStyle name="20% - Accent5 7 7 2" xfId="20603" xr:uid="{CA056D5C-4D15-4AC8-82F0-ACBF451CCDC6}"/>
    <cellStyle name="20% - Accent5 7 7 2 2" xfId="20604" xr:uid="{4BA0ABAB-BFBF-40A5-871F-AD3DE1498C61}"/>
    <cellStyle name="20% - Accent5 7 7 2 2 2" xfId="20605" xr:uid="{FF363220-F7AD-4D8E-B3DA-718AA559CACC}"/>
    <cellStyle name="20% - Accent5 7 7 2 3" xfId="20606" xr:uid="{581B1BA1-7232-45AB-B29E-94632CE3A85D}"/>
    <cellStyle name="20% - Accent5 7 7 3" xfId="20607" xr:uid="{E06BC247-84C8-4221-AE59-22EF8CC9F4C4}"/>
    <cellStyle name="20% - Accent5 7 7 3 2" xfId="20608" xr:uid="{A9CBEB02-E192-4008-B06C-3AA356A28E09}"/>
    <cellStyle name="20% - Accent5 7 7 4" xfId="20609" xr:uid="{B214CC8F-5F17-4357-990A-F6CE32FF2C8C}"/>
    <cellStyle name="20% - Accent5 7 7 4 2" xfId="20610" xr:uid="{2B2D0DEE-62EC-4035-AB06-6BAA1A4050A6}"/>
    <cellStyle name="20% - Accent5 7 7 5" xfId="20611" xr:uid="{7C4FDD73-D3D5-4E4E-AD90-CF8778CD8D12}"/>
    <cellStyle name="20% - Accent5 7 8" xfId="20612" xr:uid="{BEAB02E3-EAF4-441D-A925-067DB2858B22}"/>
    <cellStyle name="20% - Accent5 7 8 2" xfId="20613" xr:uid="{5283F20C-1BF6-4316-9AF8-1F5C239EFD95}"/>
    <cellStyle name="20% - Accent5 7 8 2 2" xfId="20614" xr:uid="{18D9432C-88E9-4B22-9493-346C4CB61F54}"/>
    <cellStyle name="20% - Accent5 7 8 2 2 2" xfId="20615" xr:uid="{AB9EE34B-A224-4D51-893F-4C4C8A37DC17}"/>
    <cellStyle name="20% - Accent5 7 8 2 3" xfId="20616" xr:uid="{E29EF790-7F98-4D06-A264-F9D9C6CE4C91}"/>
    <cellStyle name="20% - Accent5 7 8 3" xfId="20617" xr:uid="{75BA8A98-DA1C-4670-8BCF-23D281B40BF1}"/>
    <cellStyle name="20% - Accent5 7 8 3 2" xfId="20618" xr:uid="{9848D054-506C-48D4-A37A-5147E57F0D35}"/>
    <cellStyle name="20% - Accent5 7 8 4" xfId="20619" xr:uid="{84453158-40EB-4A29-BA83-76EE565739E3}"/>
    <cellStyle name="20% - Accent5 7 8 4 2" xfId="20620" xr:uid="{D2C04141-209E-4E2D-9925-EE03E6A4CE37}"/>
    <cellStyle name="20% - Accent5 7 8 5" xfId="20621" xr:uid="{C4FF7400-49AF-4B56-8BDA-F3F3805792DC}"/>
    <cellStyle name="20% - Accent5 7 9" xfId="20622" xr:uid="{D8EDDFF1-03D4-4A4D-8E05-51A18E691BDD}"/>
    <cellStyle name="20% - Accent5 7 9 2" xfId="20623" xr:uid="{B58D49A7-C5ED-4828-AC46-CC0FDEB50646}"/>
    <cellStyle name="20% - Accent5 7 9 2 2" xfId="20624" xr:uid="{5611EC15-1EE1-4CC0-93E8-2481130F489E}"/>
    <cellStyle name="20% - Accent5 7 9 2 2 2" xfId="20625" xr:uid="{D2B43BC0-8DED-4A4A-AF89-7D892073DEAF}"/>
    <cellStyle name="20% - Accent5 7 9 2 3" xfId="20626" xr:uid="{615EEFD6-139C-4242-8E7B-2D8993E704AA}"/>
    <cellStyle name="20% - Accent5 7 9 3" xfId="20627" xr:uid="{A2EE633C-DA2D-4514-A9A8-1E462E2AFC99}"/>
    <cellStyle name="20% - Accent5 7 9 3 2" xfId="20628" xr:uid="{A178105E-1124-4469-ADFD-8E2ED3763EA7}"/>
    <cellStyle name="20% - Accent5 7 9 4" xfId="20629" xr:uid="{69F67233-0393-4281-889F-B24E1F014705}"/>
    <cellStyle name="20% - Accent5 7 9 4 2" xfId="20630" xr:uid="{2D088A60-84BC-439D-88A0-AB742FC2E373}"/>
    <cellStyle name="20% - Accent5 7 9 5" xfId="20631" xr:uid="{624F5EDD-F1B4-4081-8CC9-D6838E2CAE7E}"/>
    <cellStyle name="20% - Accent5 8" xfId="382" xr:uid="{4C53297C-455D-4A92-B451-B42CC9C11432}"/>
    <cellStyle name="20% - Accent5 8 10" xfId="20632" xr:uid="{7421DEBE-4361-4355-9744-E5655307FCD0}"/>
    <cellStyle name="20% - Accent5 8 10 2" xfId="20633" xr:uid="{95337667-DB03-4668-B223-F5C6F4F11376}"/>
    <cellStyle name="20% - Accent5 8 10 2 2" xfId="20634" xr:uid="{8024214F-FC15-4266-9F0A-50A074AB7AB3}"/>
    <cellStyle name="20% - Accent5 8 10 2 2 2" xfId="20635" xr:uid="{6853F229-AFBC-4012-AFE1-50CF5AE74086}"/>
    <cellStyle name="20% - Accent5 8 10 2 3" xfId="20636" xr:uid="{A8411482-77ED-4067-BB71-BA6938EA7C6C}"/>
    <cellStyle name="20% - Accent5 8 10 3" xfId="20637" xr:uid="{5963E3B1-8003-4500-9BBA-8C7ECFC4CBB4}"/>
    <cellStyle name="20% - Accent5 8 10 3 2" xfId="20638" xr:uid="{5C893AD5-335F-4D18-B36E-FC8A17314C2C}"/>
    <cellStyle name="20% - Accent5 8 10 4" xfId="20639" xr:uid="{ED72B9A2-4C1D-410B-B705-9BC746B62D3B}"/>
    <cellStyle name="20% - Accent5 8 10 4 2" xfId="20640" xr:uid="{17D68511-2D1D-41D6-A9FC-F51A4231C57F}"/>
    <cellStyle name="20% - Accent5 8 10 5" xfId="20641" xr:uid="{8F254166-8B81-477B-920F-7B75D12968DF}"/>
    <cellStyle name="20% - Accent5 8 11" xfId="20642" xr:uid="{A01EF51A-9960-4D83-A6C5-0A0B3FFBF139}"/>
    <cellStyle name="20% - Accent5 8 11 2" xfId="20643" xr:uid="{D7D477BA-2EDA-4AEA-93BB-6A8C272560C8}"/>
    <cellStyle name="20% - Accent5 8 11 2 2" xfId="20644" xr:uid="{768FCA72-A898-40E1-9380-0C5D89E649F3}"/>
    <cellStyle name="20% - Accent5 8 11 2 2 2" xfId="20645" xr:uid="{BBE9361A-F0D9-444E-BB6E-D82700A50A05}"/>
    <cellStyle name="20% - Accent5 8 11 2 3" xfId="20646" xr:uid="{F9E84507-5FC4-4E68-A537-86AD3E60EEB5}"/>
    <cellStyle name="20% - Accent5 8 11 3" xfId="20647" xr:uid="{8DD1A26B-D665-4347-A84F-3FF94510157A}"/>
    <cellStyle name="20% - Accent5 8 11 3 2" xfId="20648" xr:uid="{3629454C-6908-4A4A-9ACF-A8DD771C2482}"/>
    <cellStyle name="20% - Accent5 8 11 4" xfId="20649" xr:uid="{FD0119CF-69B1-4563-9A3F-E66B85379253}"/>
    <cellStyle name="20% - Accent5 8 11 4 2" xfId="20650" xr:uid="{7D2B6468-AF2C-4354-9030-0FE345F3C1AD}"/>
    <cellStyle name="20% - Accent5 8 11 5" xfId="20651" xr:uid="{03BCC42A-4AEF-4CC0-A4F3-B924914B6154}"/>
    <cellStyle name="20% - Accent5 8 12" xfId="20652" xr:uid="{301382CE-17A5-43AC-AB90-E7834A48AFFF}"/>
    <cellStyle name="20% - Accent5 8 12 2" xfId="20653" xr:uid="{73623DD9-FC5F-44A1-9939-837DFF4BC690}"/>
    <cellStyle name="20% - Accent5 8 12 2 2" xfId="20654" xr:uid="{01E3EBBA-6707-43EF-A951-BAF0564E2665}"/>
    <cellStyle name="20% - Accent5 8 12 2 2 2" xfId="20655" xr:uid="{19929FA9-96D4-464D-A41E-22025F1963C1}"/>
    <cellStyle name="20% - Accent5 8 12 2 3" xfId="20656" xr:uid="{38BF93A2-EA96-49CB-8F7F-32D5AAE9E16C}"/>
    <cellStyle name="20% - Accent5 8 12 3" xfId="20657" xr:uid="{3EC1AFE1-1863-415C-8731-AC67E6D02174}"/>
    <cellStyle name="20% - Accent5 8 12 3 2" xfId="20658" xr:uid="{6BA216EF-AA56-4073-8938-4A0BC57446C7}"/>
    <cellStyle name="20% - Accent5 8 12 4" xfId="20659" xr:uid="{10B1BB53-7143-48A2-B429-49317BAB73A6}"/>
    <cellStyle name="20% - Accent5 8 12 4 2" xfId="20660" xr:uid="{4757895C-97BA-42EF-AFD0-7D48F23D9F2D}"/>
    <cellStyle name="20% - Accent5 8 12 5" xfId="20661" xr:uid="{4C8D86A1-28E6-43F6-881A-DB3509D1D3A3}"/>
    <cellStyle name="20% - Accent5 8 13" xfId="20662" xr:uid="{AA0A3830-A782-4234-AF54-25F8F9BFE18F}"/>
    <cellStyle name="20% - Accent5 8 13 2" xfId="20663" xr:uid="{921FF7AE-4CAE-4646-86A0-CDCCA7C11CA8}"/>
    <cellStyle name="20% - Accent5 8 13 2 2" xfId="20664" xr:uid="{88AE8B3F-4685-476B-A85E-756C4CAA3C27}"/>
    <cellStyle name="20% - Accent5 8 13 2 2 2" xfId="20665" xr:uid="{4DE0E887-16B6-490C-86B0-B3FE9BDE7E7E}"/>
    <cellStyle name="20% - Accent5 8 13 2 3" xfId="20666" xr:uid="{1CCDCC9A-AB38-4A94-9E37-904D034FC5D2}"/>
    <cellStyle name="20% - Accent5 8 13 3" xfId="20667" xr:uid="{417E6100-8870-4490-BF6F-E3A697FE4DD0}"/>
    <cellStyle name="20% - Accent5 8 13 3 2" xfId="20668" xr:uid="{FF073CC7-85AB-4D34-ADE7-AB0868A3A34D}"/>
    <cellStyle name="20% - Accent5 8 13 4" xfId="20669" xr:uid="{C1E078E7-57A2-4C5E-8734-E9F640FBEDE9}"/>
    <cellStyle name="20% - Accent5 8 13 4 2" xfId="20670" xr:uid="{5EF44F58-A72B-4324-A1F1-741478F9D6BC}"/>
    <cellStyle name="20% - Accent5 8 13 5" xfId="20671" xr:uid="{95FE6262-B18B-4BBF-9914-C6857CF01B24}"/>
    <cellStyle name="20% - Accent5 8 14" xfId="20672" xr:uid="{1A95D251-D74A-414D-8501-2E9CA54905A1}"/>
    <cellStyle name="20% - Accent5 8 14 2" xfId="20673" xr:uid="{D28CDDA5-5D2C-4FB5-88A5-7D8EE4DA1444}"/>
    <cellStyle name="20% - Accent5 8 14 2 2" xfId="20674" xr:uid="{6587D8FA-AE74-4368-A4CA-E6A254C21010}"/>
    <cellStyle name="20% - Accent5 8 14 2 2 2" xfId="20675" xr:uid="{1F24F950-AB24-4BEC-B381-05ADC4C5BC66}"/>
    <cellStyle name="20% - Accent5 8 14 2 3" xfId="20676" xr:uid="{93ED9425-03D3-4378-82C4-BF51B45AC6EA}"/>
    <cellStyle name="20% - Accent5 8 14 3" xfId="20677" xr:uid="{18A0CCC6-0119-431A-B54F-C907F5C79F2D}"/>
    <cellStyle name="20% - Accent5 8 14 3 2" xfId="20678" xr:uid="{E56238D7-DBFE-4B22-B808-D0B602E1AF47}"/>
    <cellStyle name="20% - Accent5 8 14 4" xfId="20679" xr:uid="{A4680D04-DF21-4E21-8638-0D0514AC4C05}"/>
    <cellStyle name="20% - Accent5 8 14 4 2" xfId="20680" xr:uid="{1EEE6580-FF91-45EB-A9CB-6051F4A12D7F}"/>
    <cellStyle name="20% - Accent5 8 14 5" xfId="20681" xr:uid="{ED1B739F-7D56-47E8-AAE9-2BE8CFD83ADD}"/>
    <cellStyle name="20% - Accent5 8 15" xfId="20682" xr:uid="{C34536DE-9930-4B18-A741-60E7A8816DA1}"/>
    <cellStyle name="20% - Accent5 8 15 2" xfId="20683" xr:uid="{CC2066F1-C875-4C87-88EA-8B90F588F057}"/>
    <cellStyle name="20% - Accent5 8 15 2 2" xfId="20684" xr:uid="{3AA0E3C3-C3D8-4463-8EB9-9FEF18A09F00}"/>
    <cellStyle name="20% - Accent5 8 15 2 2 2" xfId="20685" xr:uid="{3E13BC83-B4F7-4A49-A738-2F8C7C89DA66}"/>
    <cellStyle name="20% - Accent5 8 15 2 3" xfId="20686" xr:uid="{C98216F2-12FD-41C6-9CAD-BD210FC2F4EF}"/>
    <cellStyle name="20% - Accent5 8 15 3" xfId="20687" xr:uid="{F0C62789-4E98-44A0-AAAB-69853E7048DE}"/>
    <cellStyle name="20% - Accent5 8 15 3 2" xfId="20688" xr:uid="{AD56EF1B-BC96-4E46-AD48-ABD5039E9995}"/>
    <cellStyle name="20% - Accent5 8 15 4" xfId="20689" xr:uid="{42A86ADA-0EF9-4848-AA17-2471A5016077}"/>
    <cellStyle name="20% - Accent5 8 15 4 2" xfId="20690" xr:uid="{6AAD8D54-A640-43A6-866E-6901E09C66A6}"/>
    <cellStyle name="20% - Accent5 8 15 5" xfId="20691" xr:uid="{CB48DE8E-ECAE-4389-90B9-2DCB9FCFB09C}"/>
    <cellStyle name="20% - Accent5 8 16" xfId="20692" xr:uid="{084C3267-2A16-4695-815D-4899925C294C}"/>
    <cellStyle name="20% - Accent5 8 16 2" xfId="20693" xr:uid="{8F937364-EBB3-4EEB-BB27-6F34B8466316}"/>
    <cellStyle name="20% - Accent5 8 16 2 2" xfId="20694" xr:uid="{95CDF8A8-E5EA-42A6-A94C-CAD70480E1A9}"/>
    <cellStyle name="20% - Accent5 8 16 3" xfId="20695" xr:uid="{49A18D2E-C90E-43A5-AB3C-ADFEA4F14044}"/>
    <cellStyle name="20% - Accent5 8 17" xfId="20696" xr:uid="{047F0331-FB5B-42A1-91B7-4E1BEC81990B}"/>
    <cellStyle name="20% - Accent5 8 17 2" xfId="20697" xr:uid="{21EA2440-BD0C-44D9-9FF2-28ABE36680BC}"/>
    <cellStyle name="20% - Accent5 8 18" xfId="20698" xr:uid="{E830C85C-8D68-477D-BFD1-45C575F2EAE4}"/>
    <cellStyle name="20% - Accent5 8 18 2" xfId="20699" xr:uid="{F8960AE9-46F5-46D5-8E44-0725900649C4}"/>
    <cellStyle name="20% - Accent5 8 19" xfId="20700" xr:uid="{1F80B421-2A7E-4501-99B1-79BC26158B1C}"/>
    <cellStyle name="20% - Accent5 8 2" xfId="383" xr:uid="{234528B1-F5A7-4D74-AB90-B4EDBD6A6CCE}"/>
    <cellStyle name="20% - Accent5 8 2 2" xfId="384" xr:uid="{72B6D502-F3F3-4463-8958-EA20E46B74AC}"/>
    <cellStyle name="20% - Accent5 8 2 2 2" xfId="20701" xr:uid="{4AFF0437-8AE7-4B5E-86A1-99E597480598}"/>
    <cellStyle name="20% - Accent5 8 2 2 2 2" xfId="20702" xr:uid="{AD3AE85D-D345-410A-81BD-1320307564E5}"/>
    <cellStyle name="20% - Accent5 8 2 2 3" xfId="20703" xr:uid="{E115529E-1A03-42B3-8EF5-FDB449608C27}"/>
    <cellStyle name="20% - Accent5 8 2 2 4" xfId="20704" xr:uid="{771F2737-CE31-49FD-9A37-EA2DDDE4D083}"/>
    <cellStyle name="20% - Accent5 8 2 3" xfId="20705" xr:uid="{62C5E954-9393-429C-A1BE-BB83D080A24F}"/>
    <cellStyle name="20% - Accent5 8 2 3 2" xfId="20706" xr:uid="{51D4E32C-A3A3-4396-A39A-A2BA1D6B6066}"/>
    <cellStyle name="20% - Accent5 8 2 4" xfId="20707" xr:uid="{EAC038A5-4742-46D8-A4A3-57235572ED87}"/>
    <cellStyle name="20% - Accent5 8 2 4 2" xfId="20708" xr:uid="{42493585-A012-499D-8F23-89673897ACFE}"/>
    <cellStyle name="20% - Accent5 8 2 5" xfId="20709" xr:uid="{69430361-5ED3-46C1-954B-591789BA6060}"/>
    <cellStyle name="20% - Accent5 8 20" xfId="20710" xr:uid="{362DE164-20AB-4C9E-B07E-3EA3B38D26A6}"/>
    <cellStyle name="20% - Accent5 8 21" xfId="20711" xr:uid="{64E4AEF1-6E25-43C1-A7BC-C2A5576E74B9}"/>
    <cellStyle name="20% - Accent5 8 22" xfId="20712" xr:uid="{4C8C8614-47AE-426A-8E23-D53620E0F7F3}"/>
    <cellStyle name="20% - Accent5 8 23" xfId="20713" xr:uid="{DC114538-F5AB-4320-8F00-8994991A4C2D}"/>
    <cellStyle name="20% - Accent5 8 24" xfId="20714" xr:uid="{CC2EBE02-2A0D-40E3-B47F-68E40775DB3C}"/>
    <cellStyle name="20% - Accent5 8 25" xfId="20715" xr:uid="{F5B0CA2A-11E5-4DA4-B85C-E000CE860DCC}"/>
    <cellStyle name="20% - Accent5 8 26" xfId="20716" xr:uid="{68666256-CEB2-40CD-8EFB-753DFAC362CB}"/>
    <cellStyle name="20% - Accent5 8 27" xfId="20717" xr:uid="{52EAD1F4-3B17-4576-B8CA-4F5E6A06C9B4}"/>
    <cellStyle name="20% - Accent5 8 28" xfId="20718" xr:uid="{CCC3A1C8-F725-4253-BAD6-1E13A7EFB2BD}"/>
    <cellStyle name="20% - Accent5 8 29" xfId="20719" xr:uid="{8A6154DD-EA91-4198-A5D9-54369AEA5D1F}"/>
    <cellStyle name="20% - Accent5 8 3" xfId="385" xr:uid="{BDE58865-B253-4A86-8AF6-2628CDC9E186}"/>
    <cellStyle name="20% - Accent5 8 3 2" xfId="20720" xr:uid="{7DA51DD7-A3B7-4C8B-A922-8558F1D2BF00}"/>
    <cellStyle name="20% - Accent5 8 3 2 2" xfId="20721" xr:uid="{EB3AEE39-D7E4-43AC-BC1D-F281393E366F}"/>
    <cellStyle name="20% - Accent5 8 3 2 2 2" xfId="20722" xr:uid="{3FFFD299-206F-466B-89CA-AA21D8CA3275}"/>
    <cellStyle name="20% - Accent5 8 3 2 3" xfId="20723" xr:uid="{1819D28F-E37C-4578-AA48-FFBD932AD040}"/>
    <cellStyle name="20% - Accent5 8 3 3" xfId="20724" xr:uid="{011C0416-467B-4FB7-8508-B1A8FC0BF477}"/>
    <cellStyle name="20% - Accent5 8 3 3 2" xfId="20725" xr:uid="{9646A9FA-CC0F-4ABF-B414-19D723BDFC98}"/>
    <cellStyle name="20% - Accent5 8 3 4" xfId="20726" xr:uid="{40CA0A19-0EAD-43B3-A799-E63562308139}"/>
    <cellStyle name="20% - Accent5 8 3 4 2" xfId="20727" xr:uid="{710C73BB-BA0C-419F-9142-5611A3B4DBAE}"/>
    <cellStyle name="20% - Accent5 8 3 5" xfId="20728" xr:uid="{2D68CB23-DD9E-4A82-8D56-23C7E3A78CC6}"/>
    <cellStyle name="20% - Accent5 8 3 6" xfId="20729" xr:uid="{40140D2A-F7F0-446C-AF54-1FB75AC189C0}"/>
    <cellStyle name="20% - Accent5 8 4" xfId="20730" xr:uid="{6336A2E5-863B-4C8F-A66D-EE6CE1AB29BB}"/>
    <cellStyle name="20% - Accent5 8 4 2" xfId="20731" xr:uid="{1C63D48A-F483-4F20-B355-1C53487A4F39}"/>
    <cellStyle name="20% - Accent5 8 4 2 2" xfId="20732" xr:uid="{1E82C7E9-6348-497E-AC46-35C02383233C}"/>
    <cellStyle name="20% - Accent5 8 4 2 2 2" xfId="20733" xr:uid="{DD5E062A-4B64-4448-AC97-5FA8EBE53A4E}"/>
    <cellStyle name="20% - Accent5 8 4 2 3" xfId="20734" xr:uid="{5E5D153D-81A8-488C-A7F7-64A4ADDC06C3}"/>
    <cellStyle name="20% - Accent5 8 4 3" xfId="20735" xr:uid="{588CF7DA-BEE0-482E-9E0F-EAB3EDE34A83}"/>
    <cellStyle name="20% - Accent5 8 4 3 2" xfId="20736" xr:uid="{139636A8-871F-444E-A351-94C922ACDD32}"/>
    <cellStyle name="20% - Accent5 8 4 4" xfId="20737" xr:uid="{325C4739-CD75-4D36-9414-FF2EECE334DB}"/>
    <cellStyle name="20% - Accent5 8 4 4 2" xfId="20738" xr:uid="{9A4EEA4A-55B4-40D7-B393-B84A1F941CEC}"/>
    <cellStyle name="20% - Accent5 8 4 5" xfId="20739" xr:uid="{E7FB2F40-F408-4ABD-8C72-B231A776AB6F}"/>
    <cellStyle name="20% - Accent5 8 5" xfId="20740" xr:uid="{8DC859EE-1BB4-4EE7-B7C9-39558E4EBE75}"/>
    <cellStyle name="20% - Accent5 8 5 2" xfId="20741" xr:uid="{E7A7110B-2A0C-44D3-AE79-AD2C39AB176F}"/>
    <cellStyle name="20% - Accent5 8 5 2 2" xfId="20742" xr:uid="{8727BD65-15E7-4CCB-89DB-CFB5D60467B3}"/>
    <cellStyle name="20% - Accent5 8 5 2 2 2" xfId="20743" xr:uid="{F759067A-83F8-4CAB-9109-6337C18AD89F}"/>
    <cellStyle name="20% - Accent5 8 5 2 3" xfId="20744" xr:uid="{8AD90BED-B71A-4EFD-944B-CA70D69EF172}"/>
    <cellStyle name="20% - Accent5 8 5 3" xfId="20745" xr:uid="{0305A3F0-53FB-481A-9EA7-CC227AC11F5A}"/>
    <cellStyle name="20% - Accent5 8 5 3 2" xfId="20746" xr:uid="{01502C7D-6543-4BEF-AA69-42B8E9B87D54}"/>
    <cellStyle name="20% - Accent5 8 5 4" xfId="20747" xr:uid="{0F73007F-C35F-4572-B6F9-A8629DF056B2}"/>
    <cellStyle name="20% - Accent5 8 5 4 2" xfId="20748" xr:uid="{15B973CC-C534-439D-864B-6C748BFC6725}"/>
    <cellStyle name="20% - Accent5 8 5 5" xfId="20749" xr:uid="{41543194-1ABE-4874-B239-C491F598D1BE}"/>
    <cellStyle name="20% - Accent5 8 6" xfId="20750" xr:uid="{DECC6F36-6F3E-40C8-B948-8AF539DE8C94}"/>
    <cellStyle name="20% - Accent5 8 6 2" xfId="20751" xr:uid="{8258B1E6-A109-487C-BF26-45ECBF3C6EA6}"/>
    <cellStyle name="20% - Accent5 8 6 2 2" xfId="20752" xr:uid="{15D1F8D6-6E2E-4049-9EA4-40E606C5C9E1}"/>
    <cellStyle name="20% - Accent5 8 6 2 2 2" xfId="20753" xr:uid="{CD19685F-D580-4014-B2DC-267D2DE85B3C}"/>
    <cellStyle name="20% - Accent5 8 6 2 3" xfId="20754" xr:uid="{0EF21FAC-3855-44E1-A285-FAAA2D1E87F5}"/>
    <cellStyle name="20% - Accent5 8 6 3" xfId="20755" xr:uid="{BA8CC10F-4ACB-4060-89B8-807438AD7348}"/>
    <cellStyle name="20% - Accent5 8 6 3 2" xfId="20756" xr:uid="{F5D8FF2E-1983-4418-89C2-8BD22ABDA289}"/>
    <cellStyle name="20% - Accent5 8 6 4" xfId="20757" xr:uid="{395710F6-01CB-4C5C-8E1D-EC940C1D1B41}"/>
    <cellStyle name="20% - Accent5 8 6 4 2" xfId="20758" xr:uid="{FB81C2CD-AC69-46EE-9524-BA6A5BD5A917}"/>
    <cellStyle name="20% - Accent5 8 6 5" xfId="20759" xr:uid="{F737175D-5E89-4A87-A011-E4158FEFE9B8}"/>
    <cellStyle name="20% - Accent5 8 7" xfId="20760" xr:uid="{974D2B4A-3555-4787-838C-3D410298704B}"/>
    <cellStyle name="20% - Accent5 8 7 2" xfId="20761" xr:uid="{8BDEE40D-8CED-48F8-A766-10469C96B079}"/>
    <cellStyle name="20% - Accent5 8 7 2 2" xfId="20762" xr:uid="{05ADB8D4-B5B8-4A0E-9F56-89ABF93D944C}"/>
    <cellStyle name="20% - Accent5 8 7 2 2 2" xfId="20763" xr:uid="{AD3758B2-2B7C-4265-ACAA-769BC9074D33}"/>
    <cellStyle name="20% - Accent5 8 7 2 3" xfId="20764" xr:uid="{0A54F40A-53F1-4238-9887-9C319CBCDE76}"/>
    <cellStyle name="20% - Accent5 8 7 3" xfId="20765" xr:uid="{49E5215B-AE28-4D26-9856-9A013402E8D3}"/>
    <cellStyle name="20% - Accent5 8 7 3 2" xfId="20766" xr:uid="{AA716671-55BD-4BB3-B0A2-BC2B97AAF711}"/>
    <cellStyle name="20% - Accent5 8 7 4" xfId="20767" xr:uid="{DC76C4F2-67E6-42B5-8682-AE678258BF3F}"/>
    <cellStyle name="20% - Accent5 8 7 4 2" xfId="20768" xr:uid="{F19849F1-6788-4882-9614-434D08FC01BD}"/>
    <cellStyle name="20% - Accent5 8 7 5" xfId="20769" xr:uid="{BC45FEC5-0820-44A7-A615-89DE56380ABF}"/>
    <cellStyle name="20% - Accent5 8 8" xfId="20770" xr:uid="{01281503-3D5E-4BDF-8A0C-D18110800598}"/>
    <cellStyle name="20% - Accent5 8 8 2" xfId="20771" xr:uid="{76F84E8D-15A1-42E6-8639-A1DE9D099836}"/>
    <cellStyle name="20% - Accent5 8 8 2 2" xfId="20772" xr:uid="{C2107B46-9B51-450B-801D-D220B9303EB2}"/>
    <cellStyle name="20% - Accent5 8 8 2 2 2" xfId="20773" xr:uid="{904242F3-A425-4D39-88A0-13BE0622FA57}"/>
    <cellStyle name="20% - Accent5 8 8 2 3" xfId="20774" xr:uid="{4F7CA415-BED0-4930-AC93-08870644B1A7}"/>
    <cellStyle name="20% - Accent5 8 8 3" xfId="20775" xr:uid="{D9911CD7-5655-4B44-835E-BF989692A453}"/>
    <cellStyle name="20% - Accent5 8 8 3 2" xfId="20776" xr:uid="{BE9734BC-43A2-4B0A-BB42-E46C16EF15B9}"/>
    <cellStyle name="20% - Accent5 8 8 4" xfId="20777" xr:uid="{CCF0A3E8-A933-4C62-B5C1-A3191907A1E2}"/>
    <cellStyle name="20% - Accent5 8 8 4 2" xfId="20778" xr:uid="{4775BA3B-B8B0-46C9-B9FD-983CDAB98223}"/>
    <cellStyle name="20% - Accent5 8 8 5" xfId="20779" xr:uid="{9F0B064F-FDA5-4354-8389-BED7885018B0}"/>
    <cellStyle name="20% - Accent5 8 9" xfId="20780" xr:uid="{62B862B9-83AB-4AF9-8937-6B12C7CC7D89}"/>
    <cellStyle name="20% - Accent5 8 9 2" xfId="20781" xr:uid="{70F815E0-E25F-4FBB-98D9-91E0693915D0}"/>
    <cellStyle name="20% - Accent5 8 9 2 2" xfId="20782" xr:uid="{051D152D-B7F2-46BE-824F-954D1A68C767}"/>
    <cellStyle name="20% - Accent5 8 9 2 2 2" xfId="20783" xr:uid="{A8A232A4-946C-4EC9-8672-319EE161BAD2}"/>
    <cellStyle name="20% - Accent5 8 9 2 3" xfId="20784" xr:uid="{F2AF78E4-AAFD-4472-95E0-1EBCDA20F0A8}"/>
    <cellStyle name="20% - Accent5 8 9 3" xfId="20785" xr:uid="{94BEBE76-C135-474C-BA67-899F853FF960}"/>
    <cellStyle name="20% - Accent5 8 9 3 2" xfId="20786" xr:uid="{1F096F13-587F-4725-89F8-98739AF82414}"/>
    <cellStyle name="20% - Accent5 8 9 4" xfId="20787" xr:uid="{307B4E19-45F4-487F-BC50-3C0C4ADC8DC7}"/>
    <cellStyle name="20% - Accent5 8 9 4 2" xfId="20788" xr:uid="{84595CD4-F30C-4CE7-9AFD-A371647AA332}"/>
    <cellStyle name="20% - Accent5 8 9 5" xfId="20789" xr:uid="{771384E1-F363-4FB9-9752-F2425D8BDC26}"/>
    <cellStyle name="20% - Accent5 9" xfId="386" xr:uid="{8A2EAD4E-AC54-48FC-AB1F-9104BCBA67FE}"/>
    <cellStyle name="20% - Accent5 9 10" xfId="20790" xr:uid="{53F1A02B-6FBE-47C8-89A4-876A1B222560}"/>
    <cellStyle name="20% - Accent5 9 10 2" xfId="20791" xr:uid="{6EC6C8F2-A799-4AA1-A5BF-E992B6286766}"/>
    <cellStyle name="20% - Accent5 9 10 2 2" xfId="20792" xr:uid="{A4BCE335-AD15-4D5A-89A8-D9AEE54FA590}"/>
    <cellStyle name="20% - Accent5 9 10 2 2 2" xfId="20793" xr:uid="{2C7E262A-E81D-4E9E-85BE-A4887F16D5B1}"/>
    <cellStyle name="20% - Accent5 9 10 2 3" xfId="20794" xr:uid="{437D02EF-F1DE-4BAF-A954-475BEBC63E8D}"/>
    <cellStyle name="20% - Accent5 9 10 3" xfId="20795" xr:uid="{F2101500-E0B6-4544-B533-D5788FAF0DE2}"/>
    <cellStyle name="20% - Accent5 9 10 3 2" xfId="20796" xr:uid="{F3074F7F-FE9C-4902-ADB4-3DF6846A7E3F}"/>
    <cellStyle name="20% - Accent5 9 10 4" xfId="20797" xr:uid="{4BF59B7D-DB2C-457A-8D4C-ED14F675E85A}"/>
    <cellStyle name="20% - Accent5 9 10 4 2" xfId="20798" xr:uid="{16EA0C81-9605-4DAB-A07A-44A29D9A64CA}"/>
    <cellStyle name="20% - Accent5 9 10 5" xfId="20799" xr:uid="{D2434306-243C-4D13-B518-1CA45F64ABA4}"/>
    <cellStyle name="20% - Accent5 9 11" xfId="20800" xr:uid="{924545EA-F5E7-43D2-9BF0-17A1722AE353}"/>
    <cellStyle name="20% - Accent5 9 11 2" xfId="20801" xr:uid="{E7891F29-E23F-4CBF-8D96-553D13421B7F}"/>
    <cellStyle name="20% - Accent5 9 11 2 2" xfId="20802" xr:uid="{417A6366-C1DB-41FD-90ED-CF9734F48715}"/>
    <cellStyle name="20% - Accent5 9 11 2 2 2" xfId="20803" xr:uid="{BC8D7CB8-5896-4E62-98ED-33EB979D67ED}"/>
    <cellStyle name="20% - Accent5 9 11 2 3" xfId="20804" xr:uid="{DCA70771-CC21-406B-AE8C-D63CFB864D8C}"/>
    <cellStyle name="20% - Accent5 9 11 3" xfId="20805" xr:uid="{AFD5C821-DAB0-4FC8-AFEF-B2EB938C5FD1}"/>
    <cellStyle name="20% - Accent5 9 11 3 2" xfId="20806" xr:uid="{14CDCD2C-17DF-47F3-AB93-5FAFA3F548BD}"/>
    <cellStyle name="20% - Accent5 9 11 4" xfId="20807" xr:uid="{99662A10-3809-4FC2-B091-9A89E4E1E4BC}"/>
    <cellStyle name="20% - Accent5 9 11 4 2" xfId="20808" xr:uid="{5C155BD0-200D-4BE9-99CE-999613BA362B}"/>
    <cellStyle name="20% - Accent5 9 11 5" xfId="20809" xr:uid="{E2C53C01-2FDB-4353-8470-1AD5852398E5}"/>
    <cellStyle name="20% - Accent5 9 12" xfId="20810" xr:uid="{D48917C3-875F-4F6A-9B05-6DC63298BBFF}"/>
    <cellStyle name="20% - Accent5 9 12 2" xfId="20811" xr:uid="{D144420A-CDCA-446F-8916-2ADFC30EAD4A}"/>
    <cellStyle name="20% - Accent5 9 12 2 2" xfId="20812" xr:uid="{05A728CA-56A8-4033-907E-7CE1668A07C3}"/>
    <cellStyle name="20% - Accent5 9 12 2 2 2" xfId="20813" xr:uid="{6FAA2BB9-1ECC-46EF-9A90-F29879D77FCD}"/>
    <cellStyle name="20% - Accent5 9 12 2 3" xfId="20814" xr:uid="{496A647D-FACB-43EC-81A3-42D1FFF09D08}"/>
    <cellStyle name="20% - Accent5 9 12 3" xfId="20815" xr:uid="{82A6FB88-9D58-4A04-9877-AB6FFDCA884A}"/>
    <cellStyle name="20% - Accent5 9 12 3 2" xfId="20816" xr:uid="{02E0227C-83A8-470B-8D57-AF8E11E68CB0}"/>
    <cellStyle name="20% - Accent5 9 12 4" xfId="20817" xr:uid="{6CD98C5C-39F7-4012-91BD-16DDB3585951}"/>
    <cellStyle name="20% - Accent5 9 12 4 2" xfId="20818" xr:uid="{1A880925-D7DA-4E4D-9593-EAE01FE3BD1B}"/>
    <cellStyle name="20% - Accent5 9 12 5" xfId="20819" xr:uid="{547A765D-FD13-4557-817C-09029D9FFC12}"/>
    <cellStyle name="20% - Accent5 9 13" xfId="20820" xr:uid="{36699139-2CDB-4498-816E-2F5ECCD35A41}"/>
    <cellStyle name="20% - Accent5 9 13 2" xfId="20821" xr:uid="{56816AE0-27AD-415E-B4A5-1ECC4100E325}"/>
    <cellStyle name="20% - Accent5 9 13 2 2" xfId="20822" xr:uid="{3CCF8DBC-F706-4F89-9219-0F3498FC7C8E}"/>
    <cellStyle name="20% - Accent5 9 13 2 2 2" xfId="20823" xr:uid="{94A64476-AF9B-4ADC-90CC-18C2815F769C}"/>
    <cellStyle name="20% - Accent5 9 13 2 3" xfId="20824" xr:uid="{44F7DD8D-7B9A-455E-955A-33A26069489A}"/>
    <cellStyle name="20% - Accent5 9 13 3" xfId="20825" xr:uid="{E7D7EBEA-84BA-4783-BD61-40F5AB50A1D6}"/>
    <cellStyle name="20% - Accent5 9 13 3 2" xfId="20826" xr:uid="{11B45454-26F7-4984-92EB-EF9E09B84ED5}"/>
    <cellStyle name="20% - Accent5 9 13 4" xfId="20827" xr:uid="{869803DD-D4D9-4FF6-BCC5-D663C83934AD}"/>
    <cellStyle name="20% - Accent5 9 13 4 2" xfId="20828" xr:uid="{111F317C-6F4B-4021-BBFE-2D87A8861C72}"/>
    <cellStyle name="20% - Accent5 9 13 5" xfId="20829" xr:uid="{7C888D15-3D03-4A54-8D7C-61ADE5B1385C}"/>
    <cellStyle name="20% - Accent5 9 14" xfId="20830" xr:uid="{3F650878-C825-4C2E-A681-BCB3A03EA896}"/>
    <cellStyle name="20% - Accent5 9 14 2" xfId="20831" xr:uid="{7C5B7AF1-9E6F-4E07-B9DE-6345BA579760}"/>
    <cellStyle name="20% - Accent5 9 14 2 2" xfId="20832" xr:uid="{34331C74-5F56-4B86-8336-94EADF1026C4}"/>
    <cellStyle name="20% - Accent5 9 14 2 2 2" xfId="20833" xr:uid="{BD8835D5-C337-4CF6-8B0E-585E76A9F19A}"/>
    <cellStyle name="20% - Accent5 9 14 2 3" xfId="20834" xr:uid="{70A502DD-E9B1-453E-A9A8-0FB8E691752C}"/>
    <cellStyle name="20% - Accent5 9 14 3" xfId="20835" xr:uid="{8947E32B-6B3E-4817-9B2C-6A71B6E4B92A}"/>
    <cellStyle name="20% - Accent5 9 14 3 2" xfId="20836" xr:uid="{A6A16FE1-FEC6-4BD8-A742-539A8D7E7F01}"/>
    <cellStyle name="20% - Accent5 9 14 4" xfId="20837" xr:uid="{9B28AFB9-C6A5-4430-8F7B-C3E6F21BEEEB}"/>
    <cellStyle name="20% - Accent5 9 14 4 2" xfId="20838" xr:uid="{F09F45B1-34F9-4DED-9AF5-882A8996A9C3}"/>
    <cellStyle name="20% - Accent5 9 14 5" xfId="20839" xr:uid="{69416F1A-A19F-4420-86EE-F1D20CB4932C}"/>
    <cellStyle name="20% - Accent5 9 15" xfId="20840" xr:uid="{E26A94BB-528F-4683-9073-271289C274B7}"/>
    <cellStyle name="20% - Accent5 9 15 2" xfId="20841" xr:uid="{FF64C1BE-74C8-4762-96E3-DAFA66375F83}"/>
    <cellStyle name="20% - Accent5 9 15 2 2" xfId="20842" xr:uid="{ECC7C7E3-C706-4248-8CAC-DED8FB26F495}"/>
    <cellStyle name="20% - Accent5 9 15 2 2 2" xfId="20843" xr:uid="{5E6C90B9-2CBD-49DD-B405-239176E41A46}"/>
    <cellStyle name="20% - Accent5 9 15 2 3" xfId="20844" xr:uid="{EF85A586-5D73-4665-A44A-1009D0942DA2}"/>
    <cellStyle name="20% - Accent5 9 15 3" xfId="20845" xr:uid="{D27030B6-A4EA-4DD0-AE0C-11E4AC413FA7}"/>
    <cellStyle name="20% - Accent5 9 15 3 2" xfId="20846" xr:uid="{1A8254C3-5E3E-402E-8541-3B533261D185}"/>
    <cellStyle name="20% - Accent5 9 15 4" xfId="20847" xr:uid="{527FE968-B341-4D7B-914D-DE2CE31A2FAC}"/>
    <cellStyle name="20% - Accent5 9 15 4 2" xfId="20848" xr:uid="{8CB97C72-D26B-499A-AE82-AACA3F8194CE}"/>
    <cellStyle name="20% - Accent5 9 15 5" xfId="20849" xr:uid="{AF04F876-871D-498A-A5DC-01AE936B3277}"/>
    <cellStyle name="20% - Accent5 9 16" xfId="20850" xr:uid="{510CB450-A53C-48AC-9405-55872AF9088A}"/>
    <cellStyle name="20% - Accent5 9 16 2" xfId="20851" xr:uid="{2BEB1A4E-D646-4C5D-83D4-271ABD932EB3}"/>
    <cellStyle name="20% - Accent5 9 16 2 2" xfId="20852" xr:uid="{9D07F281-CA27-4EB5-BD4C-5DED9A92AFFD}"/>
    <cellStyle name="20% - Accent5 9 16 3" xfId="20853" xr:uid="{CA3922B4-17A6-44D9-AF1C-C4895E8B1A3B}"/>
    <cellStyle name="20% - Accent5 9 17" xfId="20854" xr:uid="{FEFF400F-5E1D-4DDD-803C-0FFB29811E2D}"/>
    <cellStyle name="20% - Accent5 9 17 2" xfId="20855" xr:uid="{2C7681ED-F597-4EF8-959B-9BF4E1681794}"/>
    <cellStyle name="20% - Accent5 9 18" xfId="20856" xr:uid="{1E4FBC92-C3ED-4B7E-9536-0A2A83CE699C}"/>
    <cellStyle name="20% - Accent5 9 18 2" xfId="20857" xr:uid="{1FF43839-09E5-440A-B8D3-5D5607D59DE6}"/>
    <cellStyle name="20% - Accent5 9 19" xfId="20858" xr:uid="{63F5E627-E53E-48A6-9A26-2A8E77A4220A}"/>
    <cellStyle name="20% - Accent5 9 2" xfId="387" xr:uid="{6DD88988-279F-4721-8D41-108500670E4C}"/>
    <cellStyle name="20% - Accent5 9 2 2" xfId="388" xr:uid="{510023B8-6FCC-4DED-BCB0-36B1D47B078A}"/>
    <cellStyle name="20% - Accent5 9 2 2 2" xfId="20859" xr:uid="{7E010DD0-E5CC-4109-8044-0437933A993C}"/>
    <cellStyle name="20% - Accent5 9 2 2 2 2" xfId="20860" xr:uid="{E15A763C-DDE6-43BF-A8EC-FB01E0495C9D}"/>
    <cellStyle name="20% - Accent5 9 2 2 3" xfId="20861" xr:uid="{23657EE8-7E3C-438C-B49D-297D144B3C26}"/>
    <cellStyle name="20% - Accent5 9 2 2 4" xfId="20862" xr:uid="{1C1C770D-9EC5-4450-BFD1-1A0C4E708869}"/>
    <cellStyle name="20% - Accent5 9 2 3" xfId="20863" xr:uid="{46620032-3CD5-4022-971F-052234AF094C}"/>
    <cellStyle name="20% - Accent5 9 2 3 2" xfId="20864" xr:uid="{3E9D54EE-1B12-49B9-A9E6-4A5676D3D2F4}"/>
    <cellStyle name="20% - Accent5 9 2 4" xfId="20865" xr:uid="{CF976634-2CC9-4F04-9AEC-3AE716F4FE59}"/>
    <cellStyle name="20% - Accent5 9 2 4 2" xfId="20866" xr:uid="{067DD90E-EF23-4E6B-BF19-60DEFE8BFC56}"/>
    <cellStyle name="20% - Accent5 9 2 5" xfId="20867" xr:uid="{9EEE6FBC-07EE-4463-ACB8-9B112786EE29}"/>
    <cellStyle name="20% - Accent5 9 20" xfId="20868" xr:uid="{11761247-3271-4624-80C0-E9E237F56124}"/>
    <cellStyle name="20% - Accent5 9 21" xfId="20869" xr:uid="{33566E27-F1B0-45CE-AD68-C57BB83D8008}"/>
    <cellStyle name="20% - Accent5 9 22" xfId="20870" xr:uid="{116BE749-2C09-4A86-B61C-F8E9BC887394}"/>
    <cellStyle name="20% - Accent5 9 23" xfId="20871" xr:uid="{F753D331-1762-4A09-9CA4-4D8969FCB870}"/>
    <cellStyle name="20% - Accent5 9 24" xfId="20872" xr:uid="{B080A02A-9A27-48ED-9FC2-686EE0E0B5EA}"/>
    <cellStyle name="20% - Accent5 9 25" xfId="20873" xr:uid="{D3F2677F-E280-427B-B213-E591BCF51E53}"/>
    <cellStyle name="20% - Accent5 9 26" xfId="20874" xr:uid="{B81F03D7-8784-407C-94B6-34A25C5FCEC5}"/>
    <cellStyle name="20% - Accent5 9 27" xfId="20875" xr:uid="{7FAF751D-FFF2-4CC8-AB1F-B91E30CAF39F}"/>
    <cellStyle name="20% - Accent5 9 28" xfId="20876" xr:uid="{96166F03-F8E0-4232-8A9E-4F4E307C2765}"/>
    <cellStyle name="20% - Accent5 9 29" xfId="20877" xr:uid="{C1D53FF0-0A62-4DD9-9C3E-1CB894FBC3CA}"/>
    <cellStyle name="20% - Accent5 9 3" xfId="389" xr:uid="{E19BBD73-74EF-4C3B-A613-FA7A6326D822}"/>
    <cellStyle name="20% - Accent5 9 3 2" xfId="20878" xr:uid="{8C04DE11-BD01-48C4-A1A5-54192E0BE085}"/>
    <cellStyle name="20% - Accent5 9 3 2 2" xfId="20879" xr:uid="{D82BBE7B-FD9B-428C-B12A-0E00EA3B3AA0}"/>
    <cellStyle name="20% - Accent5 9 3 2 2 2" xfId="20880" xr:uid="{4CEF5F22-46AB-4DE7-AEB1-9E1F76354F55}"/>
    <cellStyle name="20% - Accent5 9 3 2 3" xfId="20881" xr:uid="{CB590118-7D36-430F-9ECF-4CC89E41FD2F}"/>
    <cellStyle name="20% - Accent5 9 3 3" xfId="20882" xr:uid="{C92CEEEE-88B1-4E4E-88EF-CBBB2BAC2D2C}"/>
    <cellStyle name="20% - Accent5 9 3 3 2" xfId="20883" xr:uid="{8F461E7E-07F4-4130-8260-C9330BAE93E6}"/>
    <cellStyle name="20% - Accent5 9 3 4" xfId="20884" xr:uid="{03A7C246-866C-4056-98B5-C7450D53E262}"/>
    <cellStyle name="20% - Accent5 9 3 4 2" xfId="20885" xr:uid="{720DD2DE-B891-4C0E-90DC-C27B3FE97A4D}"/>
    <cellStyle name="20% - Accent5 9 3 5" xfId="20886" xr:uid="{E1E2E210-8407-42CB-A384-A744CE7ABFB7}"/>
    <cellStyle name="20% - Accent5 9 3 6" xfId="20887" xr:uid="{F7AFACAA-C52E-4DB0-A5FF-17F69BADF295}"/>
    <cellStyle name="20% - Accent5 9 4" xfId="20888" xr:uid="{872360F9-96D5-47BA-AEAC-5419F289A7F7}"/>
    <cellStyle name="20% - Accent5 9 4 2" xfId="20889" xr:uid="{6FFA690D-7156-4A47-B254-65283D3C8497}"/>
    <cellStyle name="20% - Accent5 9 4 2 2" xfId="20890" xr:uid="{E9305409-AE5A-4276-BC65-223BC1B9E2E1}"/>
    <cellStyle name="20% - Accent5 9 4 2 2 2" xfId="20891" xr:uid="{6E49F0F8-398A-413C-97B7-787FA21C9CC0}"/>
    <cellStyle name="20% - Accent5 9 4 2 3" xfId="20892" xr:uid="{B9240740-0C79-4759-A518-6087E4E2FA19}"/>
    <cellStyle name="20% - Accent5 9 4 3" xfId="20893" xr:uid="{2FDA60EA-E1BD-4FCE-9A73-32BB81DF2702}"/>
    <cellStyle name="20% - Accent5 9 4 3 2" xfId="20894" xr:uid="{4D472B35-BFC0-4B67-BE90-D321A38ED68F}"/>
    <cellStyle name="20% - Accent5 9 4 4" xfId="20895" xr:uid="{50E8AC6B-D491-41CE-8FCC-41A731D286DB}"/>
    <cellStyle name="20% - Accent5 9 4 4 2" xfId="20896" xr:uid="{DDDBC798-FF5B-4395-81CE-9CE3E776D34C}"/>
    <cellStyle name="20% - Accent5 9 4 5" xfId="20897" xr:uid="{83C38122-C90C-411A-B004-FB490E15957E}"/>
    <cellStyle name="20% - Accent5 9 5" xfId="20898" xr:uid="{8F616EA0-0F68-443C-8671-48A180ABC5AF}"/>
    <cellStyle name="20% - Accent5 9 5 2" xfId="20899" xr:uid="{7285674A-28BF-4BB0-A8E3-5B4577A0470B}"/>
    <cellStyle name="20% - Accent5 9 5 2 2" xfId="20900" xr:uid="{981A6054-EDF8-4C8C-AEEE-C3ADA51EB7DD}"/>
    <cellStyle name="20% - Accent5 9 5 2 2 2" xfId="20901" xr:uid="{50E5D9BC-12A2-48DE-8136-82A855FC0750}"/>
    <cellStyle name="20% - Accent5 9 5 2 3" xfId="20902" xr:uid="{826E583F-27FC-437A-A7D2-103DEC3B33C7}"/>
    <cellStyle name="20% - Accent5 9 5 3" xfId="20903" xr:uid="{5CBE88A5-A49B-44F0-A710-5CC1A814FFBD}"/>
    <cellStyle name="20% - Accent5 9 5 3 2" xfId="20904" xr:uid="{F976C730-6AC1-4C66-812F-1378ED6184B7}"/>
    <cellStyle name="20% - Accent5 9 5 4" xfId="20905" xr:uid="{6934460F-B629-4C10-A8DB-1B83B5E9649D}"/>
    <cellStyle name="20% - Accent5 9 5 4 2" xfId="20906" xr:uid="{34FBF152-EE7A-4AEC-A1DE-59B1443AD80E}"/>
    <cellStyle name="20% - Accent5 9 5 5" xfId="20907" xr:uid="{A88F0202-DDC4-4094-8467-0BCCCC025A87}"/>
    <cellStyle name="20% - Accent5 9 6" xfId="20908" xr:uid="{C8202744-4AE5-470D-8B16-8EF207FEE2AE}"/>
    <cellStyle name="20% - Accent5 9 6 2" xfId="20909" xr:uid="{B9E7112E-6BB2-4C93-80A5-A8004CFE74C8}"/>
    <cellStyle name="20% - Accent5 9 6 2 2" xfId="20910" xr:uid="{0402353C-9DDC-43BE-AA7E-9E46E0F2E7A4}"/>
    <cellStyle name="20% - Accent5 9 6 2 2 2" xfId="20911" xr:uid="{D5F9F85A-242C-4716-86EC-34B7F5966599}"/>
    <cellStyle name="20% - Accent5 9 6 2 3" xfId="20912" xr:uid="{B4AEA5A1-D139-4342-BD98-AC462AEBC3AF}"/>
    <cellStyle name="20% - Accent5 9 6 3" xfId="20913" xr:uid="{E82417CB-C74D-498D-8DAD-7D44D0548FA6}"/>
    <cellStyle name="20% - Accent5 9 6 3 2" xfId="20914" xr:uid="{37289C05-31E2-40B2-8C0B-A814F4CAE56E}"/>
    <cellStyle name="20% - Accent5 9 6 4" xfId="20915" xr:uid="{5E72910E-E123-44FF-9AC8-B6EE1F5C8F21}"/>
    <cellStyle name="20% - Accent5 9 6 4 2" xfId="20916" xr:uid="{673E4941-3FA6-445D-BDCA-AB7A62DB5AE7}"/>
    <cellStyle name="20% - Accent5 9 6 5" xfId="20917" xr:uid="{1AF6F3E4-F470-4A38-8C38-CCC126B4E87E}"/>
    <cellStyle name="20% - Accent5 9 7" xfId="20918" xr:uid="{67083EE5-848B-4D39-B9CF-A3256C7383EA}"/>
    <cellStyle name="20% - Accent5 9 7 2" xfId="20919" xr:uid="{FC3F4DCC-E514-45E8-83C6-AE95D56C6B2B}"/>
    <cellStyle name="20% - Accent5 9 7 2 2" xfId="20920" xr:uid="{85512910-9987-40EE-AFF7-0011CE878EC3}"/>
    <cellStyle name="20% - Accent5 9 7 2 2 2" xfId="20921" xr:uid="{98DE47A3-3E5B-4C5E-890E-520E1DF23D84}"/>
    <cellStyle name="20% - Accent5 9 7 2 3" xfId="20922" xr:uid="{462F5DB4-7CCC-4A15-9EC0-143F3E3C6FE7}"/>
    <cellStyle name="20% - Accent5 9 7 3" xfId="20923" xr:uid="{17F7B089-BD1A-4CCB-8320-A66D04FCB479}"/>
    <cellStyle name="20% - Accent5 9 7 3 2" xfId="20924" xr:uid="{58455E91-F146-4577-8136-995BF6C081EE}"/>
    <cellStyle name="20% - Accent5 9 7 4" xfId="20925" xr:uid="{366B4F57-0966-4FC0-9E6A-E9A58AB4BB03}"/>
    <cellStyle name="20% - Accent5 9 7 4 2" xfId="20926" xr:uid="{224A8512-C6F2-4398-892E-DDEE5A9B97A6}"/>
    <cellStyle name="20% - Accent5 9 7 5" xfId="20927" xr:uid="{0FFCA0DA-DA92-46BD-A483-91D4E2D87558}"/>
    <cellStyle name="20% - Accent5 9 8" xfId="20928" xr:uid="{30AD7C15-504D-42FF-A530-2F94DCBA1A0D}"/>
    <cellStyle name="20% - Accent5 9 8 2" xfId="20929" xr:uid="{77A9FCDC-255F-4C3B-A5EE-536F4AE645CD}"/>
    <cellStyle name="20% - Accent5 9 8 2 2" xfId="20930" xr:uid="{40A10A94-6E3B-4CE6-8164-449965D652B9}"/>
    <cellStyle name="20% - Accent5 9 8 2 2 2" xfId="20931" xr:uid="{6B1AB8FA-1730-4801-A103-A68F1F8408AE}"/>
    <cellStyle name="20% - Accent5 9 8 2 3" xfId="20932" xr:uid="{17A60746-95C1-44E4-8C40-823ABA4EAD63}"/>
    <cellStyle name="20% - Accent5 9 8 3" xfId="20933" xr:uid="{AC6D8661-71AE-4D54-9EA6-4E9408F24844}"/>
    <cellStyle name="20% - Accent5 9 8 3 2" xfId="20934" xr:uid="{37E2E45E-D1D7-4F0D-BC34-AD29062F182F}"/>
    <cellStyle name="20% - Accent5 9 8 4" xfId="20935" xr:uid="{748D1A8A-AFDA-4653-BB27-5ABABB69E7D6}"/>
    <cellStyle name="20% - Accent5 9 8 4 2" xfId="20936" xr:uid="{7FFDE4DE-7D95-4040-9A81-7ABE2615CD48}"/>
    <cellStyle name="20% - Accent5 9 8 5" xfId="20937" xr:uid="{B722F70A-8283-469F-89FB-D85AB75C46AE}"/>
    <cellStyle name="20% - Accent5 9 9" xfId="20938" xr:uid="{C5DDC0BB-7CC9-4599-966E-01EEAD33C8F3}"/>
    <cellStyle name="20% - Accent5 9 9 2" xfId="20939" xr:uid="{E22CC829-4E54-432D-AFD9-9DDE6CFF32DB}"/>
    <cellStyle name="20% - Accent5 9 9 2 2" xfId="20940" xr:uid="{06D85D48-BB34-4116-BD57-AA362EC1D76F}"/>
    <cellStyle name="20% - Accent5 9 9 2 2 2" xfId="20941" xr:uid="{A2E6D396-DA9C-4A08-A637-8F6488D468BB}"/>
    <cellStyle name="20% - Accent5 9 9 2 3" xfId="20942" xr:uid="{4D8FF85F-4096-4C0E-AA1E-15BBA1A4B347}"/>
    <cellStyle name="20% - Accent5 9 9 3" xfId="20943" xr:uid="{CDBEF720-1DB3-40CD-9E1E-6A0D5E2B34AC}"/>
    <cellStyle name="20% - Accent5 9 9 3 2" xfId="20944" xr:uid="{855880BB-4037-4947-B765-F6F4C763AF9A}"/>
    <cellStyle name="20% - Accent5 9 9 4" xfId="20945" xr:uid="{8C79DC81-8AC2-46F7-A227-AEF53E60E5E1}"/>
    <cellStyle name="20% - Accent5 9 9 4 2" xfId="20946" xr:uid="{4FF74570-232B-4D1A-A61C-6AEAC84BDCBC}"/>
    <cellStyle name="20% - Accent5 9 9 5" xfId="20947" xr:uid="{A8AF6F0A-935D-4D3A-94A5-80AC2352F79D}"/>
    <cellStyle name="20% - Accent6 10" xfId="390" xr:uid="{FB33E785-4CF2-4CB4-967B-12CD4CCC7C29}"/>
    <cellStyle name="20% - Accent6 10 10" xfId="20948" xr:uid="{5C149B81-C6C0-4557-AB7D-4ABEFBEFE038}"/>
    <cellStyle name="20% - Accent6 10 10 2" xfId="20949" xr:uid="{8A6C57BB-1407-4978-BCB7-21022DBBB09C}"/>
    <cellStyle name="20% - Accent6 10 10 2 2" xfId="20950" xr:uid="{1F695D55-E4D1-4264-AAEC-4C73E584527D}"/>
    <cellStyle name="20% - Accent6 10 10 2 2 2" xfId="20951" xr:uid="{05B29020-1417-4CEF-8806-BA1F7FF7E209}"/>
    <cellStyle name="20% - Accent6 10 10 2 3" xfId="20952" xr:uid="{8F887781-2D2A-4931-A700-48BCB8685007}"/>
    <cellStyle name="20% - Accent6 10 10 3" xfId="20953" xr:uid="{F25DF902-12CA-40E1-BFE9-843B76591C5D}"/>
    <cellStyle name="20% - Accent6 10 10 3 2" xfId="20954" xr:uid="{B12F1526-F2F0-4627-82EB-588D6ABED1B3}"/>
    <cellStyle name="20% - Accent6 10 10 4" xfId="20955" xr:uid="{E2997520-CC8B-4ED3-9BE8-4330F0090014}"/>
    <cellStyle name="20% - Accent6 10 10 4 2" xfId="20956" xr:uid="{61C6DB13-651F-4C50-8F4C-3DF17D406FC3}"/>
    <cellStyle name="20% - Accent6 10 10 5" xfId="20957" xr:uid="{810375B2-EE2C-4610-AE11-E79CADF1C0AC}"/>
    <cellStyle name="20% - Accent6 10 11" xfId="20958" xr:uid="{664EA4D9-139D-4085-892B-4318532E203F}"/>
    <cellStyle name="20% - Accent6 10 11 2" xfId="20959" xr:uid="{4EBC0531-7C28-425E-9FF6-04CD252CAEB9}"/>
    <cellStyle name="20% - Accent6 10 11 2 2" xfId="20960" xr:uid="{0E5704FD-1E73-4D0D-9F8D-FB8B5E1ED61D}"/>
    <cellStyle name="20% - Accent6 10 11 2 2 2" xfId="20961" xr:uid="{66C00A2F-2925-4BCF-9284-85C25773A794}"/>
    <cellStyle name="20% - Accent6 10 11 2 3" xfId="20962" xr:uid="{B24AEAE2-9F3F-44FF-88D7-43D9CF768012}"/>
    <cellStyle name="20% - Accent6 10 11 3" xfId="20963" xr:uid="{E7585DB6-1F00-4443-97E1-4F7DC71BE324}"/>
    <cellStyle name="20% - Accent6 10 11 3 2" xfId="20964" xr:uid="{ADC0ACE2-74F9-4701-B42F-7248DEA8607A}"/>
    <cellStyle name="20% - Accent6 10 11 4" xfId="20965" xr:uid="{4CCC6486-44B9-45BA-96E9-E9C11E3019E9}"/>
    <cellStyle name="20% - Accent6 10 11 4 2" xfId="20966" xr:uid="{B4E32525-B768-491B-9F67-35B5DDCD5C24}"/>
    <cellStyle name="20% - Accent6 10 11 5" xfId="20967" xr:uid="{2A2E2E32-AB31-4195-97A4-6CD179CFA986}"/>
    <cellStyle name="20% - Accent6 10 12" xfId="20968" xr:uid="{7EC81B38-4EDB-4507-BD16-6E34503D3E14}"/>
    <cellStyle name="20% - Accent6 10 12 2" xfId="20969" xr:uid="{CA966957-970D-4922-A4CF-F85B30981515}"/>
    <cellStyle name="20% - Accent6 10 12 2 2" xfId="20970" xr:uid="{3F59B61E-CB2A-44E6-9636-100DD8EBED91}"/>
    <cellStyle name="20% - Accent6 10 12 2 2 2" xfId="20971" xr:uid="{DB141899-7D85-4BBD-AEC5-2B0D8B3F0F0D}"/>
    <cellStyle name="20% - Accent6 10 12 2 3" xfId="20972" xr:uid="{B3FDA23E-6998-4C0D-ADC3-21D877EA77D1}"/>
    <cellStyle name="20% - Accent6 10 12 3" xfId="20973" xr:uid="{4C173D87-34D2-4ABD-8EA7-1E845E587A7F}"/>
    <cellStyle name="20% - Accent6 10 12 3 2" xfId="20974" xr:uid="{2477997B-E226-469E-A060-941EEA283A2C}"/>
    <cellStyle name="20% - Accent6 10 12 4" xfId="20975" xr:uid="{041E4317-BB95-40D0-8133-DFBAD33ED974}"/>
    <cellStyle name="20% - Accent6 10 12 4 2" xfId="20976" xr:uid="{52BE0FE3-9AB4-463E-934B-24D196C48663}"/>
    <cellStyle name="20% - Accent6 10 12 5" xfId="20977" xr:uid="{C227A1D4-0E9D-469F-98E1-85E7AF06E37B}"/>
    <cellStyle name="20% - Accent6 10 13" xfId="20978" xr:uid="{475D3ED6-4620-4BE7-993F-2C0695406AE9}"/>
    <cellStyle name="20% - Accent6 10 13 2" xfId="20979" xr:uid="{04C6B754-223D-4F4B-8588-F8B547B16A4B}"/>
    <cellStyle name="20% - Accent6 10 13 2 2" xfId="20980" xr:uid="{0F7D006E-9038-438B-B619-3A21635F2894}"/>
    <cellStyle name="20% - Accent6 10 13 2 2 2" xfId="20981" xr:uid="{8785CE5C-A159-4E85-9D51-51317DFB1FC9}"/>
    <cellStyle name="20% - Accent6 10 13 2 3" xfId="20982" xr:uid="{34AEF2FA-CBCD-43E9-B024-F7FC21EDD6DF}"/>
    <cellStyle name="20% - Accent6 10 13 3" xfId="20983" xr:uid="{1C73B623-EFC1-4006-B1D8-72B4C5B47C3A}"/>
    <cellStyle name="20% - Accent6 10 13 3 2" xfId="20984" xr:uid="{B3E1337E-305A-4532-8F0F-39653E7AE51A}"/>
    <cellStyle name="20% - Accent6 10 13 4" xfId="20985" xr:uid="{AEC148F8-6883-409B-B572-CA597301A532}"/>
    <cellStyle name="20% - Accent6 10 13 4 2" xfId="20986" xr:uid="{90DF2C68-BE6C-4521-BEB2-04B320AC9F06}"/>
    <cellStyle name="20% - Accent6 10 13 5" xfId="20987" xr:uid="{DD21386D-E0B6-4816-863C-382D44ACE42F}"/>
    <cellStyle name="20% - Accent6 10 14" xfId="20988" xr:uid="{0A598583-9AD0-4DB6-BA12-973648E73446}"/>
    <cellStyle name="20% - Accent6 10 14 2" xfId="20989" xr:uid="{CC84FC12-1EEA-4EAA-A13D-E279EE01788A}"/>
    <cellStyle name="20% - Accent6 10 14 2 2" xfId="20990" xr:uid="{2AFDFFC9-D6EF-4438-9484-F8CE1F1CB8C1}"/>
    <cellStyle name="20% - Accent6 10 14 2 2 2" xfId="20991" xr:uid="{7D57AFAB-4062-48A4-ACB8-319D9799AF7A}"/>
    <cellStyle name="20% - Accent6 10 14 2 3" xfId="20992" xr:uid="{5417BDF1-FF1C-4B94-9DB1-537EBE0C4387}"/>
    <cellStyle name="20% - Accent6 10 14 3" xfId="20993" xr:uid="{DF1D4A51-0C36-4A58-98A1-4F044A464725}"/>
    <cellStyle name="20% - Accent6 10 14 3 2" xfId="20994" xr:uid="{92DBBDE6-BF8A-49A0-98D5-F7F894472357}"/>
    <cellStyle name="20% - Accent6 10 14 4" xfId="20995" xr:uid="{857396EE-8890-49F3-A76A-637C275FBD28}"/>
    <cellStyle name="20% - Accent6 10 14 4 2" xfId="20996" xr:uid="{85226647-4612-4495-A1D9-32924106236C}"/>
    <cellStyle name="20% - Accent6 10 14 5" xfId="20997" xr:uid="{474834F6-777B-4B15-9276-6877B814AC43}"/>
    <cellStyle name="20% - Accent6 10 15" xfId="20998" xr:uid="{271851FD-6E3B-4593-8C17-200C9F6109F5}"/>
    <cellStyle name="20% - Accent6 10 15 2" xfId="20999" xr:uid="{2DDB5E79-8766-4507-BA0F-33DB74DB11F3}"/>
    <cellStyle name="20% - Accent6 10 15 2 2" xfId="21000" xr:uid="{35B08E72-FCDA-4161-AA1F-0D415B6532D0}"/>
    <cellStyle name="20% - Accent6 10 15 2 2 2" xfId="21001" xr:uid="{CD3B4C06-8889-48CF-A2A0-B96B60124AA2}"/>
    <cellStyle name="20% - Accent6 10 15 2 3" xfId="21002" xr:uid="{C45F4C91-0701-47EF-9C18-15475163FB12}"/>
    <cellStyle name="20% - Accent6 10 15 3" xfId="21003" xr:uid="{1A992551-2AA4-4796-A1F5-A1E144125DD5}"/>
    <cellStyle name="20% - Accent6 10 15 3 2" xfId="21004" xr:uid="{34B4D7C7-C352-4CFD-A464-81BC6A4CA222}"/>
    <cellStyle name="20% - Accent6 10 15 4" xfId="21005" xr:uid="{B84A2F91-A81A-457B-8751-E829A837A235}"/>
    <cellStyle name="20% - Accent6 10 15 4 2" xfId="21006" xr:uid="{97349FA3-F700-406F-8888-3856B1D7D10A}"/>
    <cellStyle name="20% - Accent6 10 15 5" xfId="21007" xr:uid="{30F19840-06DE-4EB3-A465-E93EBA7AACB1}"/>
    <cellStyle name="20% - Accent6 10 16" xfId="21008" xr:uid="{7242F000-C2B2-4048-91FF-5BCDE96C7A05}"/>
    <cellStyle name="20% - Accent6 10 16 2" xfId="21009" xr:uid="{37D7295F-2453-4F87-B0E9-89A9F263D84B}"/>
    <cellStyle name="20% - Accent6 10 16 2 2" xfId="21010" xr:uid="{324A5701-3BD0-4FE7-A2EF-5C3310A3D717}"/>
    <cellStyle name="20% - Accent6 10 16 3" xfId="21011" xr:uid="{2F60018B-C1AE-4623-BF2A-590EC66F0D1A}"/>
    <cellStyle name="20% - Accent6 10 17" xfId="21012" xr:uid="{5021B384-81E2-4B73-BBCE-460CFFD0691B}"/>
    <cellStyle name="20% - Accent6 10 17 2" xfId="21013" xr:uid="{0AADF05E-3C35-4C00-82D7-7655BED2FD6E}"/>
    <cellStyle name="20% - Accent6 10 18" xfId="21014" xr:uid="{0E05E775-A79A-4FC1-AFB0-7528F53367A2}"/>
    <cellStyle name="20% - Accent6 10 18 2" xfId="21015" xr:uid="{C916A1C9-9B83-4778-9FC8-1BA258EE4D1C}"/>
    <cellStyle name="20% - Accent6 10 19" xfId="21016" xr:uid="{C0E8821B-331B-4C2E-8D57-C5FE1C35F8D6}"/>
    <cellStyle name="20% - Accent6 10 2" xfId="391" xr:uid="{4F8394F1-4504-419E-9A95-E6DAEF8104BB}"/>
    <cellStyle name="20% - Accent6 10 2 2" xfId="392" xr:uid="{37808E78-E9A2-4705-9668-A086A4E7F954}"/>
    <cellStyle name="20% - Accent6 10 2 2 2" xfId="21017" xr:uid="{BC0DBA2B-A1EA-49A0-999E-67497817644A}"/>
    <cellStyle name="20% - Accent6 10 2 2 2 2" xfId="21018" xr:uid="{677ABEEE-49BE-4BD1-8215-A99D4A512433}"/>
    <cellStyle name="20% - Accent6 10 2 2 3" xfId="21019" xr:uid="{34925B4E-60A5-4704-8C30-1EBFD90A66DB}"/>
    <cellStyle name="20% - Accent6 10 2 2 4" xfId="21020" xr:uid="{DEC76285-3D74-4CDB-AAE6-A2B8323E3735}"/>
    <cellStyle name="20% - Accent6 10 2 3" xfId="21021" xr:uid="{AEF25761-2BC6-4F1F-9D35-3381B291BBF5}"/>
    <cellStyle name="20% - Accent6 10 2 3 2" xfId="21022" xr:uid="{1AD24185-E5C6-47A6-8BCE-7E9F2CD779F4}"/>
    <cellStyle name="20% - Accent6 10 2 4" xfId="21023" xr:uid="{047543FE-7E96-4951-9971-D9D78B5C5F2C}"/>
    <cellStyle name="20% - Accent6 10 2 4 2" xfId="21024" xr:uid="{426C2DAC-BC8A-48C3-B9C4-95AEFD109F2A}"/>
    <cellStyle name="20% - Accent6 10 2 5" xfId="21025" xr:uid="{459DDB5D-F52B-44DD-8F10-6AFA28893888}"/>
    <cellStyle name="20% - Accent6 10 20" xfId="21026" xr:uid="{087B6F6C-C6A4-4EB3-B795-9D3863F86D8A}"/>
    <cellStyle name="20% - Accent6 10 21" xfId="21027" xr:uid="{FB109B46-2450-4314-89EC-0761B4C4C4A0}"/>
    <cellStyle name="20% - Accent6 10 22" xfId="21028" xr:uid="{04B1A528-4013-480D-A5B2-4D4AD09DA716}"/>
    <cellStyle name="20% - Accent6 10 23" xfId="21029" xr:uid="{E57606F8-1631-424F-B6A2-5002EEB3747E}"/>
    <cellStyle name="20% - Accent6 10 24" xfId="21030" xr:uid="{61D74C81-3F90-48DC-8D26-ED07D11764B9}"/>
    <cellStyle name="20% - Accent6 10 25" xfId="21031" xr:uid="{69975701-8733-4686-9D66-4F36B7324202}"/>
    <cellStyle name="20% - Accent6 10 26" xfId="21032" xr:uid="{3FEFA89C-8C3C-43D8-8F5A-B86ADB5813B7}"/>
    <cellStyle name="20% - Accent6 10 27" xfId="21033" xr:uid="{7B674844-84FA-48AF-B391-95ABA25EEDA4}"/>
    <cellStyle name="20% - Accent6 10 28" xfId="21034" xr:uid="{271082A8-9FFF-4E23-A3A2-DAF3D03696CD}"/>
    <cellStyle name="20% - Accent6 10 29" xfId="21035" xr:uid="{3E7A712F-3568-44FE-BF1F-3CE85D8B6994}"/>
    <cellStyle name="20% - Accent6 10 3" xfId="393" xr:uid="{32537C4B-BC66-483F-BB46-A9EF5CB0FB37}"/>
    <cellStyle name="20% - Accent6 10 3 2" xfId="21036" xr:uid="{90CFF915-1902-4A1A-9579-647C8955C41F}"/>
    <cellStyle name="20% - Accent6 10 3 2 2" xfId="21037" xr:uid="{84A85252-42DC-4977-9973-AD73E8FBDF6B}"/>
    <cellStyle name="20% - Accent6 10 3 2 2 2" xfId="21038" xr:uid="{6462C440-24A2-479D-A0B6-A75DFA85EB2E}"/>
    <cellStyle name="20% - Accent6 10 3 2 3" xfId="21039" xr:uid="{71AE984A-C879-46FE-B3A7-00EC97CC8F1B}"/>
    <cellStyle name="20% - Accent6 10 3 3" xfId="21040" xr:uid="{F014E91D-A205-4505-9E15-333D1A2ECE81}"/>
    <cellStyle name="20% - Accent6 10 3 3 2" xfId="21041" xr:uid="{F295C57D-174A-4C0C-A9E4-A30735C74A1C}"/>
    <cellStyle name="20% - Accent6 10 3 4" xfId="21042" xr:uid="{A2FCAA7C-9950-4FA6-A241-12613D528A1B}"/>
    <cellStyle name="20% - Accent6 10 3 4 2" xfId="21043" xr:uid="{0F25ACAA-7C04-485F-825F-5A393BF41933}"/>
    <cellStyle name="20% - Accent6 10 3 5" xfId="21044" xr:uid="{63BDD5FE-A278-4274-9A07-975333B3365F}"/>
    <cellStyle name="20% - Accent6 10 3 6" xfId="21045" xr:uid="{07070B5E-8894-4CBC-ADD9-6DFB6C75AB3A}"/>
    <cellStyle name="20% - Accent6 10 4" xfId="21046" xr:uid="{B38ED787-DCBC-44E2-A139-936CCC443034}"/>
    <cellStyle name="20% - Accent6 10 4 2" xfId="21047" xr:uid="{BCD16CA3-C4C9-4A85-B8FD-E26A815303A6}"/>
    <cellStyle name="20% - Accent6 10 4 2 2" xfId="21048" xr:uid="{36A70C85-3D41-4880-A833-D4E57FFE73B5}"/>
    <cellStyle name="20% - Accent6 10 4 2 2 2" xfId="21049" xr:uid="{27EDE03A-549E-436A-81C9-09378B5BD6DC}"/>
    <cellStyle name="20% - Accent6 10 4 2 3" xfId="21050" xr:uid="{F5414A75-C051-41E9-8A21-94FCFBDBF287}"/>
    <cellStyle name="20% - Accent6 10 4 3" xfId="21051" xr:uid="{F4A69CF7-124D-4BD2-8F05-4D039A70EE41}"/>
    <cellStyle name="20% - Accent6 10 4 3 2" xfId="21052" xr:uid="{7107CD20-D6D6-4316-9248-B589163B87E1}"/>
    <cellStyle name="20% - Accent6 10 4 4" xfId="21053" xr:uid="{7BC46B7C-67BE-4C83-9C33-05EBBB4FB28E}"/>
    <cellStyle name="20% - Accent6 10 4 4 2" xfId="21054" xr:uid="{5EB6B649-46BA-495B-942B-2FEAE311518F}"/>
    <cellStyle name="20% - Accent6 10 4 5" xfId="21055" xr:uid="{F658F0B7-1ECA-4BE1-8F7C-7E0454546693}"/>
    <cellStyle name="20% - Accent6 10 5" xfId="21056" xr:uid="{D3DDDA31-F0C5-4A6B-9B76-98FC1DFFD9A1}"/>
    <cellStyle name="20% - Accent6 10 5 2" xfId="21057" xr:uid="{288A131B-FD5D-49E1-9A9F-27BD8D0E0BF8}"/>
    <cellStyle name="20% - Accent6 10 5 2 2" xfId="21058" xr:uid="{E75F402E-1F15-4D67-847B-D1237AA2D28E}"/>
    <cellStyle name="20% - Accent6 10 5 2 2 2" xfId="21059" xr:uid="{4F4A33BF-3101-4606-AF89-D64E3A3D9BE9}"/>
    <cellStyle name="20% - Accent6 10 5 2 3" xfId="21060" xr:uid="{2AE43752-B5FE-4EC9-8A9F-38F1B414910D}"/>
    <cellStyle name="20% - Accent6 10 5 3" xfId="21061" xr:uid="{07BABDFB-7738-4BC3-9AE8-D107DEE3CBC3}"/>
    <cellStyle name="20% - Accent6 10 5 3 2" xfId="21062" xr:uid="{896548EC-F03B-4985-849F-38523E0BEE44}"/>
    <cellStyle name="20% - Accent6 10 5 4" xfId="21063" xr:uid="{72EFA54D-84A6-41F0-BF0C-45D9D41E6DC4}"/>
    <cellStyle name="20% - Accent6 10 5 4 2" xfId="21064" xr:uid="{72383F2A-9AEC-4D5F-A0CA-AB72AE84B974}"/>
    <cellStyle name="20% - Accent6 10 5 5" xfId="21065" xr:uid="{87885499-3116-4FB1-9DA2-70CC46415B34}"/>
    <cellStyle name="20% - Accent6 10 6" xfId="21066" xr:uid="{8EF5BBF2-C662-4D36-AE9B-02579DA78CA4}"/>
    <cellStyle name="20% - Accent6 10 6 2" xfId="21067" xr:uid="{DA8DDC30-E075-48D4-8120-5B97FDCE9F80}"/>
    <cellStyle name="20% - Accent6 10 6 2 2" xfId="21068" xr:uid="{671472BD-BE5C-498E-BC13-CC12DCC74336}"/>
    <cellStyle name="20% - Accent6 10 6 2 2 2" xfId="21069" xr:uid="{6A6800E8-FC9A-4567-BDAF-6A674480F1B0}"/>
    <cellStyle name="20% - Accent6 10 6 2 3" xfId="21070" xr:uid="{942110A4-AA66-47F8-9E89-68464B61057D}"/>
    <cellStyle name="20% - Accent6 10 6 3" xfId="21071" xr:uid="{D258FEB6-8D2D-4114-BAE4-741531C6BE81}"/>
    <cellStyle name="20% - Accent6 10 6 3 2" xfId="21072" xr:uid="{C339F2B4-E7B5-4F75-9C9C-6C53D3D4515E}"/>
    <cellStyle name="20% - Accent6 10 6 4" xfId="21073" xr:uid="{66B655B4-909E-4E4A-9DF2-37D5589B7BF2}"/>
    <cellStyle name="20% - Accent6 10 6 4 2" xfId="21074" xr:uid="{1151F6D4-4916-43FB-894E-2C826200B7EF}"/>
    <cellStyle name="20% - Accent6 10 6 5" xfId="21075" xr:uid="{CE0D6BE0-96E9-4BA3-953B-63C5F8584EF6}"/>
    <cellStyle name="20% - Accent6 10 7" xfId="21076" xr:uid="{14FAC580-70FB-40F5-81F9-8D8334EBD880}"/>
    <cellStyle name="20% - Accent6 10 7 2" xfId="21077" xr:uid="{EDD0EAB0-A3E5-4654-894D-B2212321B338}"/>
    <cellStyle name="20% - Accent6 10 7 2 2" xfId="21078" xr:uid="{1F0E6197-47A9-40CB-ACE9-2C2328C36B10}"/>
    <cellStyle name="20% - Accent6 10 7 2 2 2" xfId="21079" xr:uid="{9206E65A-A997-46D7-A5F1-B86BB69B7412}"/>
    <cellStyle name="20% - Accent6 10 7 2 3" xfId="21080" xr:uid="{F7E287F3-4B9E-4368-9FA8-1A9BE965154B}"/>
    <cellStyle name="20% - Accent6 10 7 3" xfId="21081" xr:uid="{9299A64F-2BF1-4FF6-91BB-EBBBEA27AD63}"/>
    <cellStyle name="20% - Accent6 10 7 3 2" xfId="21082" xr:uid="{E61F621B-11F6-4F12-AADC-A9BBF13AB61F}"/>
    <cellStyle name="20% - Accent6 10 7 4" xfId="21083" xr:uid="{A89FA8CE-28DC-4EE8-84AD-265829D86461}"/>
    <cellStyle name="20% - Accent6 10 7 4 2" xfId="21084" xr:uid="{975D5337-2C70-4900-BA7B-EC3CD0C98648}"/>
    <cellStyle name="20% - Accent6 10 7 5" xfId="21085" xr:uid="{D90CA94B-98BD-48E1-84CD-73825BB222A9}"/>
    <cellStyle name="20% - Accent6 10 8" xfId="21086" xr:uid="{F0190537-1471-4E1A-8FC0-D90B3C3FE508}"/>
    <cellStyle name="20% - Accent6 10 8 2" xfId="21087" xr:uid="{78FBC764-F2A7-4C36-B313-5DFC5E602231}"/>
    <cellStyle name="20% - Accent6 10 8 2 2" xfId="21088" xr:uid="{8C21D1D2-37BD-42AC-BD71-B88B70918DF5}"/>
    <cellStyle name="20% - Accent6 10 8 2 2 2" xfId="21089" xr:uid="{1FDA2515-CD74-4E23-AE1F-F974BB32A6FC}"/>
    <cellStyle name="20% - Accent6 10 8 2 3" xfId="21090" xr:uid="{CEBB082C-D80A-4FC6-84D2-7D0CE02D39D0}"/>
    <cellStyle name="20% - Accent6 10 8 3" xfId="21091" xr:uid="{199C00B9-AA28-4B23-828F-57FACA588F6A}"/>
    <cellStyle name="20% - Accent6 10 8 3 2" xfId="21092" xr:uid="{663B47EE-9C0D-47D1-A988-8C3A914A3F25}"/>
    <cellStyle name="20% - Accent6 10 8 4" xfId="21093" xr:uid="{CB3E719E-D02C-4146-AC35-44691C45A83B}"/>
    <cellStyle name="20% - Accent6 10 8 4 2" xfId="21094" xr:uid="{50B69AD0-1C02-4708-B242-5375785C0283}"/>
    <cellStyle name="20% - Accent6 10 8 5" xfId="21095" xr:uid="{8B9A395A-F495-45CC-867D-2FCF43BA5482}"/>
    <cellStyle name="20% - Accent6 10 9" xfId="21096" xr:uid="{948376BA-9355-4661-A835-FFBACB7D4CC5}"/>
    <cellStyle name="20% - Accent6 10 9 2" xfId="21097" xr:uid="{BF8974F3-2C1C-426C-807A-D67A5C2B39D4}"/>
    <cellStyle name="20% - Accent6 10 9 2 2" xfId="21098" xr:uid="{33F2F994-84C4-4C84-B5F8-E1DFD8268A46}"/>
    <cellStyle name="20% - Accent6 10 9 2 2 2" xfId="21099" xr:uid="{DC4EDBB9-9574-4F47-AE4D-C2CF8C576BE1}"/>
    <cellStyle name="20% - Accent6 10 9 2 3" xfId="21100" xr:uid="{39EB8AB0-518E-46D1-9D62-C5E78C2539E2}"/>
    <cellStyle name="20% - Accent6 10 9 3" xfId="21101" xr:uid="{01BAA02D-5A10-4256-96DB-B9F11EE0624F}"/>
    <cellStyle name="20% - Accent6 10 9 3 2" xfId="21102" xr:uid="{F5928CB8-96DF-4B83-AC14-1CF9BFCF6C51}"/>
    <cellStyle name="20% - Accent6 10 9 4" xfId="21103" xr:uid="{C6B1244A-44DD-49BF-96AD-D9B68B70DDD7}"/>
    <cellStyle name="20% - Accent6 10 9 4 2" xfId="21104" xr:uid="{2FA88D57-1FC5-49DB-A3D2-27A3CB823DFA}"/>
    <cellStyle name="20% - Accent6 10 9 5" xfId="21105" xr:uid="{DB2CC8EB-A90A-4F85-BEE1-BE31222B9BA9}"/>
    <cellStyle name="20% - Accent6 11" xfId="394" xr:uid="{F2B991E8-F8A4-4796-BCED-6A1B35502B21}"/>
    <cellStyle name="20% - Accent6 11 10" xfId="21106" xr:uid="{C39D581E-4CC1-47E7-84F4-C3E927C58B53}"/>
    <cellStyle name="20% - Accent6 11 10 2" xfId="21107" xr:uid="{B64D53F5-D616-4EC9-A053-DB7527E0902F}"/>
    <cellStyle name="20% - Accent6 11 10 2 2" xfId="21108" xr:uid="{3E6E95D9-C7C6-438A-8DC2-8F2266A9AEC3}"/>
    <cellStyle name="20% - Accent6 11 10 2 2 2" xfId="21109" xr:uid="{5C5F8DCB-BAD0-4FB4-AAE2-DACDB34F5A19}"/>
    <cellStyle name="20% - Accent6 11 10 2 3" xfId="21110" xr:uid="{541981C4-E13B-45ED-8CC6-E96017A27C94}"/>
    <cellStyle name="20% - Accent6 11 10 3" xfId="21111" xr:uid="{44BEF9DC-A6BB-4B35-89E6-0FEA3CACA3A6}"/>
    <cellStyle name="20% - Accent6 11 10 3 2" xfId="21112" xr:uid="{FEBF6C17-F709-41DC-93A3-EFB9CFDA1CC4}"/>
    <cellStyle name="20% - Accent6 11 10 4" xfId="21113" xr:uid="{C14351B8-5738-40F0-BCC6-DA8CD351CE40}"/>
    <cellStyle name="20% - Accent6 11 10 4 2" xfId="21114" xr:uid="{2E0B432B-F65E-482F-A569-A61DED6CABA9}"/>
    <cellStyle name="20% - Accent6 11 10 5" xfId="21115" xr:uid="{55DC88CA-8902-49C8-996E-CA7A86218E65}"/>
    <cellStyle name="20% - Accent6 11 11" xfId="21116" xr:uid="{D456B83F-ECA2-4120-A9EC-B091C32FB61F}"/>
    <cellStyle name="20% - Accent6 11 11 2" xfId="21117" xr:uid="{374BD2BF-D06F-447F-A177-59245633568C}"/>
    <cellStyle name="20% - Accent6 11 11 2 2" xfId="21118" xr:uid="{8C19AAEE-4558-4FDA-B170-BBE47A51AE6D}"/>
    <cellStyle name="20% - Accent6 11 11 2 2 2" xfId="21119" xr:uid="{5256BB47-3874-4E8D-AF61-BF092A4035D1}"/>
    <cellStyle name="20% - Accent6 11 11 2 3" xfId="21120" xr:uid="{5966096B-4E9A-462A-90C6-F1B04F5DF918}"/>
    <cellStyle name="20% - Accent6 11 11 3" xfId="21121" xr:uid="{0EE58664-FE2B-4BE6-A866-660A4A472ECA}"/>
    <cellStyle name="20% - Accent6 11 11 3 2" xfId="21122" xr:uid="{1F6C9586-FB31-411F-B865-87351E7F173A}"/>
    <cellStyle name="20% - Accent6 11 11 4" xfId="21123" xr:uid="{7B3242E0-D546-4806-B20E-7B6D6316DCC9}"/>
    <cellStyle name="20% - Accent6 11 11 4 2" xfId="21124" xr:uid="{BEC0DA14-0F32-42BC-81C7-7F9515BEE2EE}"/>
    <cellStyle name="20% - Accent6 11 11 5" xfId="21125" xr:uid="{4B0B4DFB-8228-4C41-842E-6A386B38E277}"/>
    <cellStyle name="20% - Accent6 11 12" xfId="21126" xr:uid="{7B2782E8-7133-4522-90AA-978DBBA1192D}"/>
    <cellStyle name="20% - Accent6 11 12 2" xfId="21127" xr:uid="{B1412024-C0E1-4268-A7C0-656AA7373D10}"/>
    <cellStyle name="20% - Accent6 11 12 2 2" xfId="21128" xr:uid="{6CBA5E51-D1B3-4D5C-944A-876983CC04F4}"/>
    <cellStyle name="20% - Accent6 11 12 2 2 2" xfId="21129" xr:uid="{026FCC07-4028-4B4A-9068-C13464B680B2}"/>
    <cellStyle name="20% - Accent6 11 12 2 3" xfId="21130" xr:uid="{169F4324-184B-4DE3-9702-EC1BCE4FC20F}"/>
    <cellStyle name="20% - Accent6 11 12 3" xfId="21131" xr:uid="{65763B94-E933-45F4-9258-B26B7E948619}"/>
    <cellStyle name="20% - Accent6 11 12 3 2" xfId="21132" xr:uid="{A2A046BA-4F55-4383-B599-969FAE753ED9}"/>
    <cellStyle name="20% - Accent6 11 12 4" xfId="21133" xr:uid="{E6834CF5-B612-4896-A6D5-38FE828E812A}"/>
    <cellStyle name="20% - Accent6 11 12 4 2" xfId="21134" xr:uid="{66AEAA1B-97C6-4231-97FC-44CC898A56EC}"/>
    <cellStyle name="20% - Accent6 11 12 5" xfId="21135" xr:uid="{F669F135-654C-44D1-8AFE-1E2B9113A287}"/>
    <cellStyle name="20% - Accent6 11 13" xfId="21136" xr:uid="{FA898C50-EA94-4912-90B2-6B1164679501}"/>
    <cellStyle name="20% - Accent6 11 13 2" xfId="21137" xr:uid="{BE0243DC-B788-481D-9287-7B481905A857}"/>
    <cellStyle name="20% - Accent6 11 13 2 2" xfId="21138" xr:uid="{6771F94C-6D12-44B9-87CF-141455EDD074}"/>
    <cellStyle name="20% - Accent6 11 13 2 2 2" xfId="21139" xr:uid="{F9CE5970-C3EF-4453-A092-9C0A7C461AA8}"/>
    <cellStyle name="20% - Accent6 11 13 2 3" xfId="21140" xr:uid="{D7FD2932-63E2-4E57-A0E8-4CC3ACC364F6}"/>
    <cellStyle name="20% - Accent6 11 13 3" xfId="21141" xr:uid="{C17793CE-5659-460A-9400-A04BFBA79BB3}"/>
    <cellStyle name="20% - Accent6 11 13 3 2" xfId="21142" xr:uid="{F9F960EF-82F8-4592-949F-155D1327D1AB}"/>
    <cellStyle name="20% - Accent6 11 13 4" xfId="21143" xr:uid="{F3409B90-D9E2-4DA9-AD97-8932D5DB1465}"/>
    <cellStyle name="20% - Accent6 11 13 4 2" xfId="21144" xr:uid="{F0354506-8DB4-491D-B20B-50A0B0E23B26}"/>
    <cellStyle name="20% - Accent6 11 13 5" xfId="21145" xr:uid="{936EEE97-DBC2-44EC-A3CB-1FC50AA81A7D}"/>
    <cellStyle name="20% - Accent6 11 14" xfId="21146" xr:uid="{84F65AA9-0123-4100-AC3D-7C8627B55325}"/>
    <cellStyle name="20% - Accent6 11 14 2" xfId="21147" xr:uid="{088FBCF4-FC35-43C9-927E-5202A437ED30}"/>
    <cellStyle name="20% - Accent6 11 14 2 2" xfId="21148" xr:uid="{ED0E1A49-D3F3-4BA8-AE87-2ECFB61A2FDF}"/>
    <cellStyle name="20% - Accent6 11 14 2 2 2" xfId="21149" xr:uid="{8F4FDB38-1F67-41E8-A931-9A09FFB38FED}"/>
    <cellStyle name="20% - Accent6 11 14 2 3" xfId="21150" xr:uid="{76AA83D7-0A57-47FD-8062-2E31F3DBC3D6}"/>
    <cellStyle name="20% - Accent6 11 14 3" xfId="21151" xr:uid="{C76A91E1-F7FC-4BD8-BD18-B6B0A1465A0E}"/>
    <cellStyle name="20% - Accent6 11 14 3 2" xfId="21152" xr:uid="{13DF414D-8495-4CB6-9BFD-7BB0F76FADB4}"/>
    <cellStyle name="20% - Accent6 11 14 4" xfId="21153" xr:uid="{6C46E26F-17ED-40BE-AFF9-FD1D00E11F37}"/>
    <cellStyle name="20% - Accent6 11 14 4 2" xfId="21154" xr:uid="{0F1671CF-7B11-4791-A301-26CECD0B20A1}"/>
    <cellStyle name="20% - Accent6 11 14 5" xfId="21155" xr:uid="{3737E556-C1B3-47BB-8E00-03C17C957253}"/>
    <cellStyle name="20% - Accent6 11 15" xfId="21156" xr:uid="{E9448442-8BBD-470F-AA52-663E42158394}"/>
    <cellStyle name="20% - Accent6 11 15 2" xfId="21157" xr:uid="{BF15EBF6-FF2E-4732-B175-04A33F1280ED}"/>
    <cellStyle name="20% - Accent6 11 15 2 2" xfId="21158" xr:uid="{4D83AFB8-F620-4F09-859E-0E6745F5C2BA}"/>
    <cellStyle name="20% - Accent6 11 15 2 2 2" xfId="21159" xr:uid="{9A2155D5-E111-491C-AF62-C4BA8F58774F}"/>
    <cellStyle name="20% - Accent6 11 15 2 3" xfId="21160" xr:uid="{1B7C3171-0DF7-4795-981D-6D0DDE008604}"/>
    <cellStyle name="20% - Accent6 11 15 3" xfId="21161" xr:uid="{28E30168-D9BD-4033-8BEA-8E85C6191493}"/>
    <cellStyle name="20% - Accent6 11 15 3 2" xfId="21162" xr:uid="{834836B3-A922-47B5-99CA-F1FB7C49370F}"/>
    <cellStyle name="20% - Accent6 11 15 4" xfId="21163" xr:uid="{89F31601-BFBC-40C0-B376-76B09DD7F0EA}"/>
    <cellStyle name="20% - Accent6 11 15 4 2" xfId="21164" xr:uid="{9BCE2043-D53A-4988-95D8-7207D51039F9}"/>
    <cellStyle name="20% - Accent6 11 15 5" xfId="21165" xr:uid="{B0419C33-C587-4DB2-BD2A-E99AD75DFD01}"/>
    <cellStyle name="20% - Accent6 11 16" xfId="21166" xr:uid="{83D82F36-36F0-4D29-94EF-4D528A1D8350}"/>
    <cellStyle name="20% - Accent6 11 16 2" xfId="21167" xr:uid="{0B2BD684-DB12-4EF5-BF7C-5702BE13BD8F}"/>
    <cellStyle name="20% - Accent6 11 16 2 2" xfId="21168" xr:uid="{0CEC73BA-CDEC-4227-AAFC-4B96C4429DC5}"/>
    <cellStyle name="20% - Accent6 11 16 3" xfId="21169" xr:uid="{B204DCAD-E78A-4AC4-8B96-8C6F72414119}"/>
    <cellStyle name="20% - Accent6 11 17" xfId="21170" xr:uid="{39719553-402C-4896-A4BC-781BF16C94A2}"/>
    <cellStyle name="20% - Accent6 11 17 2" xfId="21171" xr:uid="{D1358A24-CB87-4312-9CCD-08BCC0262E3A}"/>
    <cellStyle name="20% - Accent6 11 18" xfId="21172" xr:uid="{65A2E8F0-397C-42CC-9940-E5B529263530}"/>
    <cellStyle name="20% - Accent6 11 18 2" xfId="21173" xr:uid="{675F4A3F-6164-4E56-A1B1-4F88DEB11BE3}"/>
    <cellStyle name="20% - Accent6 11 19" xfId="21174" xr:uid="{0D1FCFB9-D0B9-4C94-A3C1-B71C83B2FC03}"/>
    <cellStyle name="20% - Accent6 11 2" xfId="395" xr:uid="{96E7A103-3927-4BDB-A949-3C51188E0D55}"/>
    <cellStyle name="20% - Accent6 11 2 2" xfId="396" xr:uid="{D8A5711C-6E00-4A19-BAD9-7E68B6B87B1E}"/>
    <cellStyle name="20% - Accent6 11 2 2 2" xfId="21175" xr:uid="{FA1AD02F-8076-4E8B-9426-6BA277CC8D83}"/>
    <cellStyle name="20% - Accent6 11 2 2 2 2" xfId="21176" xr:uid="{3F85747D-A191-41F5-B94E-487C77FE0029}"/>
    <cellStyle name="20% - Accent6 11 2 2 3" xfId="21177" xr:uid="{C56B9532-3758-4642-BBCC-A30BD47776C1}"/>
    <cellStyle name="20% - Accent6 11 2 2 4" xfId="21178" xr:uid="{E2772BFF-D971-4747-9945-503274365ADA}"/>
    <cellStyle name="20% - Accent6 11 2 3" xfId="21179" xr:uid="{782F4D7C-8787-40D1-AFB7-6BB15E0292E2}"/>
    <cellStyle name="20% - Accent6 11 2 3 2" xfId="21180" xr:uid="{0F58BE25-B9B4-493E-886F-2E6E14E6A2CA}"/>
    <cellStyle name="20% - Accent6 11 2 4" xfId="21181" xr:uid="{FA636BDC-1C37-4D45-ADCD-1EEF919C8F6B}"/>
    <cellStyle name="20% - Accent6 11 2 4 2" xfId="21182" xr:uid="{C227C24A-F84A-4896-B92A-08704FB86216}"/>
    <cellStyle name="20% - Accent6 11 2 5" xfId="21183" xr:uid="{4C9C46CD-D214-458D-94D3-EA836AF27C5E}"/>
    <cellStyle name="20% - Accent6 11 20" xfId="21184" xr:uid="{A62AAE99-7B59-47B6-AB5C-E58327AD5F44}"/>
    <cellStyle name="20% - Accent6 11 21" xfId="21185" xr:uid="{8BD9BC49-4C11-4C9F-8C92-B6A065673B8C}"/>
    <cellStyle name="20% - Accent6 11 22" xfId="21186" xr:uid="{4CB25690-0E57-4C4C-B8C6-F8168F5489D3}"/>
    <cellStyle name="20% - Accent6 11 23" xfId="21187" xr:uid="{1D6CF919-013E-43DF-9333-9AE25866A6E4}"/>
    <cellStyle name="20% - Accent6 11 24" xfId="21188" xr:uid="{464B744A-833A-4E78-83C0-EDFBE9F80119}"/>
    <cellStyle name="20% - Accent6 11 25" xfId="21189" xr:uid="{6BC414CC-ED3B-454E-9AAF-AAE0D1835BB4}"/>
    <cellStyle name="20% - Accent6 11 26" xfId="21190" xr:uid="{5594C49D-21CC-49F6-9873-B40B11079940}"/>
    <cellStyle name="20% - Accent6 11 27" xfId="21191" xr:uid="{EFFD285C-9B88-4388-80B8-A8B002F2943D}"/>
    <cellStyle name="20% - Accent6 11 28" xfId="21192" xr:uid="{B6227103-C83C-4613-B2B7-71B1F3202DE6}"/>
    <cellStyle name="20% - Accent6 11 29" xfId="21193" xr:uid="{3B4C2236-8249-42D5-803F-7AFE9E4B744B}"/>
    <cellStyle name="20% - Accent6 11 3" xfId="397" xr:uid="{54DEBC3C-A437-45D0-BDF4-7E8619A63E50}"/>
    <cellStyle name="20% - Accent6 11 3 2" xfId="21194" xr:uid="{CD7A0C08-B110-428C-A2D4-55E1E47627C4}"/>
    <cellStyle name="20% - Accent6 11 3 2 2" xfId="21195" xr:uid="{2F7ED152-3027-4490-84AF-7DD227CB2D4E}"/>
    <cellStyle name="20% - Accent6 11 3 2 2 2" xfId="21196" xr:uid="{3BBF4EBE-7DDF-4CB5-A0C3-88532EE9E381}"/>
    <cellStyle name="20% - Accent6 11 3 2 3" xfId="21197" xr:uid="{3238562C-35D6-4211-8A92-A0440566DA70}"/>
    <cellStyle name="20% - Accent6 11 3 3" xfId="21198" xr:uid="{B9839DC3-BD80-4F33-8CF5-5437D14FB864}"/>
    <cellStyle name="20% - Accent6 11 3 3 2" xfId="21199" xr:uid="{D270E3C9-5A6D-46EF-8E8F-19F5546404C5}"/>
    <cellStyle name="20% - Accent6 11 3 4" xfId="21200" xr:uid="{A6D1C7B7-25FB-45F3-9A95-C8D8541DC68E}"/>
    <cellStyle name="20% - Accent6 11 3 4 2" xfId="21201" xr:uid="{F71E146C-487C-4CF6-82FD-9A2AA21D77EF}"/>
    <cellStyle name="20% - Accent6 11 3 5" xfId="21202" xr:uid="{9354B8DD-FBEA-4C60-945A-150F1F0A7C9E}"/>
    <cellStyle name="20% - Accent6 11 3 6" xfId="21203" xr:uid="{09CEF9C0-6468-43F6-A5A5-2A3D7428494B}"/>
    <cellStyle name="20% - Accent6 11 4" xfId="21204" xr:uid="{D20F4186-9819-4484-9BDE-6713B7F4A481}"/>
    <cellStyle name="20% - Accent6 11 4 2" xfId="21205" xr:uid="{6CE186BF-AB3F-4BB7-BDD5-F05A238C24E4}"/>
    <cellStyle name="20% - Accent6 11 4 2 2" xfId="21206" xr:uid="{E9ED6AC1-456B-4D2A-A33B-F2F492FAD02C}"/>
    <cellStyle name="20% - Accent6 11 4 2 2 2" xfId="21207" xr:uid="{BFE4B4C4-C273-4DFF-BFCF-C630C1DE04FF}"/>
    <cellStyle name="20% - Accent6 11 4 2 3" xfId="21208" xr:uid="{80B201EC-298D-484C-9F99-DBA8B8E7D270}"/>
    <cellStyle name="20% - Accent6 11 4 3" xfId="21209" xr:uid="{C4C771C0-3641-4A65-AA82-D53CF2E17D52}"/>
    <cellStyle name="20% - Accent6 11 4 3 2" xfId="21210" xr:uid="{21FAC7A0-0AF0-4F83-8607-0BC12753892A}"/>
    <cellStyle name="20% - Accent6 11 4 4" xfId="21211" xr:uid="{9FBD2E84-858B-4DC3-BBD4-045F5C22E62A}"/>
    <cellStyle name="20% - Accent6 11 4 4 2" xfId="21212" xr:uid="{87FDF4D6-5A3A-4C05-928F-54B57818E116}"/>
    <cellStyle name="20% - Accent6 11 4 5" xfId="21213" xr:uid="{1E9BA6E5-4A64-458E-A932-E107307D0788}"/>
    <cellStyle name="20% - Accent6 11 5" xfId="21214" xr:uid="{43F0305D-6674-43F1-8F49-32579F497EA9}"/>
    <cellStyle name="20% - Accent6 11 5 2" xfId="21215" xr:uid="{D7214A9D-2D40-4814-96CC-FDC4ECAA9D30}"/>
    <cellStyle name="20% - Accent6 11 5 2 2" xfId="21216" xr:uid="{3F083EF5-FF6E-43B7-8377-A1AC6BEA6219}"/>
    <cellStyle name="20% - Accent6 11 5 2 2 2" xfId="21217" xr:uid="{2B6C0EAB-54F4-4361-B9D9-51AA18672087}"/>
    <cellStyle name="20% - Accent6 11 5 2 3" xfId="21218" xr:uid="{CF44B1BB-A823-4ADB-8FAC-8A3F6F53C66F}"/>
    <cellStyle name="20% - Accent6 11 5 3" xfId="21219" xr:uid="{E6043EBD-C544-485C-9922-03165D9EBAD3}"/>
    <cellStyle name="20% - Accent6 11 5 3 2" xfId="21220" xr:uid="{7F3E0636-B68B-4251-A852-6427490F9F16}"/>
    <cellStyle name="20% - Accent6 11 5 4" xfId="21221" xr:uid="{072858C5-43AF-499C-8175-1D6F5809C17C}"/>
    <cellStyle name="20% - Accent6 11 5 4 2" xfId="21222" xr:uid="{029082BE-9C56-460F-A1C5-7D5F3DF95B96}"/>
    <cellStyle name="20% - Accent6 11 5 5" xfId="21223" xr:uid="{98119977-7E17-417A-B56A-E64A2A3DE3DA}"/>
    <cellStyle name="20% - Accent6 11 6" xfId="21224" xr:uid="{B672C553-A255-419E-8DEA-3084FD0DD15C}"/>
    <cellStyle name="20% - Accent6 11 6 2" xfId="21225" xr:uid="{7A64199E-A813-4A4B-9614-2A59BD51098E}"/>
    <cellStyle name="20% - Accent6 11 6 2 2" xfId="21226" xr:uid="{66446911-F1A4-403B-B93E-E24CE7A0B489}"/>
    <cellStyle name="20% - Accent6 11 6 2 2 2" xfId="21227" xr:uid="{CA9E0B80-1C6B-4A85-9F98-6D7772AC330D}"/>
    <cellStyle name="20% - Accent6 11 6 2 3" xfId="21228" xr:uid="{9F1A0EF1-9AA9-4D12-9682-EF0A99921E45}"/>
    <cellStyle name="20% - Accent6 11 6 3" xfId="21229" xr:uid="{D7BD16DC-BF4B-45EB-AD89-78A02DCFC2DF}"/>
    <cellStyle name="20% - Accent6 11 6 3 2" xfId="21230" xr:uid="{62CD2946-C82C-47EA-AB2C-3D863AF9410E}"/>
    <cellStyle name="20% - Accent6 11 6 4" xfId="21231" xr:uid="{FABD700B-2806-4541-9548-C80B071D62E0}"/>
    <cellStyle name="20% - Accent6 11 6 4 2" xfId="21232" xr:uid="{7962918C-F800-4EAE-8807-91CA16FD02A7}"/>
    <cellStyle name="20% - Accent6 11 6 5" xfId="21233" xr:uid="{5EE01188-8C5B-48EA-B779-07B6C5904531}"/>
    <cellStyle name="20% - Accent6 11 7" xfId="21234" xr:uid="{132226FC-3CB5-4940-A750-F4324298B481}"/>
    <cellStyle name="20% - Accent6 11 7 2" xfId="21235" xr:uid="{D403999C-EA20-45EC-AE68-2448AA75EBBD}"/>
    <cellStyle name="20% - Accent6 11 7 2 2" xfId="21236" xr:uid="{FF691A91-4DCA-47A7-9A61-856B8B42A014}"/>
    <cellStyle name="20% - Accent6 11 7 2 2 2" xfId="21237" xr:uid="{D17D4184-D625-4612-B53E-15FE9AFE07ED}"/>
    <cellStyle name="20% - Accent6 11 7 2 3" xfId="21238" xr:uid="{20F75DB6-6BA6-426A-99D2-C3BCA6962EC7}"/>
    <cellStyle name="20% - Accent6 11 7 3" xfId="21239" xr:uid="{F5AD5698-09E3-4944-AEEF-26C989C75AE8}"/>
    <cellStyle name="20% - Accent6 11 7 3 2" xfId="21240" xr:uid="{3F2A563B-16DF-445B-9147-6684C22B3557}"/>
    <cellStyle name="20% - Accent6 11 7 4" xfId="21241" xr:uid="{5925D0CE-10AC-48B8-98A3-95BCA11EBD62}"/>
    <cellStyle name="20% - Accent6 11 7 4 2" xfId="21242" xr:uid="{D0167407-C1E9-47D3-8756-CDA53C949054}"/>
    <cellStyle name="20% - Accent6 11 7 5" xfId="21243" xr:uid="{C41D3D24-59B2-44CF-908A-EFB6D165AA0F}"/>
    <cellStyle name="20% - Accent6 11 8" xfId="21244" xr:uid="{8F357D2C-660F-4724-9622-7220A2981939}"/>
    <cellStyle name="20% - Accent6 11 8 2" xfId="21245" xr:uid="{88219E4C-FEEB-4AF5-AD95-22D100DD49C6}"/>
    <cellStyle name="20% - Accent6 11 8 2 2" xfId="21246" xr:uid="{CEDEDE20-3654-45CE-851E-E33787A13940}"/>
    <cellStyle name="20% - Accent6 11 8 2 2 2" xfId="21247" xr:uid="{F74C0E7D-EA6E-48FD-8ADA-422716D94CF6}"/>
    <cellStyle name="20% - Accent6 11 8 2 3" xfId="21248" xr:uid="{D0C7675A-2AD1-4DF7-A55C-B3A474CB0CF9}"/>
    <cellStyle name="20% - Accent6 11 8 3" xfId="21249" xr:uid="{29997235-8263-4079-A6FF-06CA6882C79E}"/>
    <cellStyle name="20% - Accent6 11 8 3 2" xfId="21250" xr:uid="{F573574D-E846-431F-87E4-981288D6237D}"/>
    <cellStyle name="20% - Accent6 11 8 4" xfId="21251" xr:uid="{C270B019-8D07-426E-9F68-5293F6A47053}"/>
    <cellStyle name="20% - Accent6 11 8 4 2" xfId="21252" xr:uid="{E267F090-55AD-48F4-9732-2CB73CAC6812}"/>
    <cellStyle name="20% - Accent6 11 8 5" xfId="21253" xr:uid="{F25A2C27-D87D-4564-9ACA-B751857A7E3A}"/>
    <cellStyle name="20% - Accent6 11 9" xfId="21254" xr:uid="{38EC324D-C2BF-458D-AB92-711F29B07A43}"/>
    <cellStyle name="20% - Accent6 11 9 2" xfId="21255" xr:uid="{064FD864-7E61-4D8D-AF67-4746358C24F3}"/>
    <cellStyle name="20% - Accent6 11 9 2 2" xfId="21256" xr:uid="{82F001E2-3338-4C6B-8907-AB8E86CDB547}"/>
    <cellStyle name="20% - Accent6 11 9 2 2 2" xfId="21257" xr:uid="{4DF7E693-7635-4314-B1FF-4A8E5F9A0B00}"/>
    <cellStyle name="20% - Accent6 11 9 2 3" xfId="21258" xr:uid="{BEC7CD3B-45D9-4A6B-8B16-3796D84E212E}"/>
    <cellStyle name="20% - Accent6 11 9 3" xfId="21259" xr:uid="{7DB2463F-23B4-4FE0-9276-2B928953E258}"/>
    <cellStyle name="20% - Accent6 11 9 3 2" xfId="21260" xr:uid="{B0394F53-00B2-4449-9445-60C3A0536CED}"/>
    <cellStyle name="20% - Accent6 11 9 4" xfId="21261" xr:uid="{C0D9102C-0074-4FD9-A57F-7773A732B1B1}"/>
    <cellStyle name="20% - Accent6 11 9 4 2" xfId="21262" xr:uid="{E0FC9340-C774-4D32-9D63-19C6DB276908}"/>
    <cellStyle name="20% - Accent6 11 9 5" xfId="21263" xr:uid="{4DEC63F9-5442-4E4E-982E-758850FF61DA}"/>
    <cellStyle name="20% - Accent6 12" xfId="398" xr:uid="{017BBE67-5B7F-4AA6-8D53-CE9D3C556CD9}"/>
    <cellStyle name="20% - Accent6 12 10" xfId="21264" xr:uid="{DC568E0C-E2DD-462F-AD60-8A66BD730484}"/>
    <cellStyle name="20% - Accent6 12 10 2" xfId="21265" xr:uid="{4C9F1E23-32FD-4FA9-BEEF-4B1EE919F75D}"/>
    <cellStyle name="20% - Accent6 12 10 2 2" xfId="21266" xr:uid="{B929B6A6-F435-46E3-9E41-69337C6B80CF}"/>
    <cellStyle name="20% - Accent6 12 10 2 2 2" xfId="21267" xr:uid="{39F53E1A-F965-4B05-9593-09610CF49D74}"/>
    <cellStyle name="20% - Accent6 12 10 2 3" xfId="21268" xr:uid="{1C256559-F8F1-4C23-A8C8-2B1471FB082B}"/>
    <cellStyle name="20% - Accent6 12 10 3" xfId="21269" xr:uid="{DEEF316D-90B3-4D4C-8FEE-6DA90ADEFDE8}"/>
    <cellStyle name="20% - Accent6 12 10 3 2" xfId="21270" xr:uid="{EC2D7170-7B91-42A5-9269-6976A678FE1D}"/>
    <cellStyle name="20% - Accent6 12 10 4" xfId="21271" xr:uid="{332A52DA-488D-4646-8F47-0BC77255E9E1}"/>
    <cellStyle name="20% - Accent6 12 10 4 2" xfId="21272" xr:uid="{CEEA4A8E-5ABF-4521-8CC7-C3DCA6F146FD}"/>
    <cellStyle name="20% - Accent6 12 10 5" xfId="21273" xr:uid="{87C4C80F-7461-4C29-94F6-072F3C6DFD75}"/>
    <cellStyle name="20% - Accent6 12 11" xfId="21274" xr:uid="{5E392459-50BA-447B-BAC9-9104E48529EC}"/>
    <cellStyle name="20% - Accent6 12 11 2" xfId="21275" xr:uid="{94BAEF40-5257-452A-99E3-30EFFBB05B1E}"/>
    <cellStyle name="20% - Accent6 12 11 2 2" xfId="21276" xr:uid="{83B7B08F-A0E8-4E12-9905-E790420EDBCD}"/>
    <cellStyle name="20% - Accent6 12 11 2 2 2" xfId="21277" xr:uid="{5395D440-9614-4F91-BC17-DFBDB78CC1D9}"/>
    <cellStyle name="20% - Accent6 12 11 2 3" xfId="21278" xr:uid="{EAD940FC-0577-4422-8C8E-E1FC14C4B2F3}"/>
    <cellStyle name="20% - Accent6 12 11 3" xfId="21279" xr:uid="{27075391-E721-4509-96FD-EBA14B27A9E6}"/>
    <cellStyle name="20% - Accent6 12 11 3 2" xfId="21280" xr:uid="{22955D7C-D294-4E3B-B08C-5DEE0920A7DD}"/>
    <cellStyle name="20% - Accent6 12 11 4" xfId="21281" xr:uid="{8FC4C23D-309E-4543-8159-8834AA65C89C}"/>
    <cellStyle name="20% - Accent6 12 11 4 2" xfId="21282" xr:uid="{04C62A38-33BB-4069-8F44-7AAC38F7F2F4}"/>
    <cellStyle name="20% - Accent6 12 11 5" xfId="21283" xr:uid="{E963CD8B-2994-410E-9E40-5867330C61B0}"/>
    <cellStyle name="20% - Accent6 12 12" xfId="21284" xr:uid="{0FDD31C6-222A-479A-A8C5-3BFC56C04271}"/>
    <cellStyle name="20% - Accent6 12 12 2" xfId="21285" xr:uid="{35B8D040-2817-4553-A682-4773B8EF1883}"/>
    <cellStyle name="20% - Accent6 12 12 2 2" xfId="21286" xr:uid="{4335DF29-345B-4807-9836-EBB6202EE172}"/>
    <cellStyle name="20% - Accent6 12 12 2 2 2" xfId="21287" xr:uid="{74B58AB3-8222-4F46-9663-18C3BF5A6528}"/>
    <cellStyle name="20% - Accent6 12 12 2 3" xfId="21288" xr:uid="{221F4CBB-3E6B-4B68-BB88-024557AECD5E}"/>
    <cellStyle name="20% - Accent6 12 12 3" xfId="21289" xr:uid="{E34AD233-4DC9-4441-972F-76D256F1C38B}"/>
    <cellStyle name="20% - Accent6 12 12 3 2" xfId="21290" xr:uid="{0E79FB4F-4329-42D7-AD2D-00C9DD474512}"/>
    <cellStyle name="20% - Accent6 12 12 4" xfId="21291" xr:uid="{925CD3F9-AF48-4A94-AB9D-BEA311077013}"/>
    <cellStyle name="20% - Accent6 12 12 4 2" xfId="21292" xr:uid="{818B7A7E-79A6-40BF-971E-15FEC855C56B}"/>
    <cellStyle name="20% - Accent6 12 12 5" xfId="21293" xr:uid="{36B5E4D3-6CF3-4644-BDFE-6B6AD540DDF0}"/>
    <cellStyle name="20% - Accent6 12 13" xfId="21294" xr:uid="{6729B4C0-D92B-47D1-898F-0542849877F0}"/>
    <cellStyle name="20% - Accent6 12 13 2" xfId="21295" xr:uid="{90482332-F1CA-48B0-80D9-57431238CE7E}"/>
    <cellStyle name="20% - Accent6 12 13 2 2" xfId="21296" xr:uid="{FE7DDD70-7F5C-497C-B8FD-0AB4EC6D3849}"/>
    <cellStyle name="20% - Accent6 12 13 2 2 2" xfId="21297" xr:uid="{ED8A3C18-BE37-43F6-8AF8-6B04048C88D9}"/>
    <cellStyle name="20% - Accent6 12 13 2 3" xfId="21298" xr:uid="{182C9F33-2133-4A59-A0B5-971C5AD76AC3}"/>
    <cellStyle name="20% - Accent6 12 13 3" xfId="21299" xr:uid="{8E02DE33-DE9F-4CEB-A4F3-5FFD799BC58B}"/>
    <cellStyle name="20% - Accent6 12 13 3 2" xfId="21300" xr:uid="{91F7422A-6DAD-4A53-8168-F20FFA9FB3CC}"/>
    <cellStyle name="20% - Accent6 12 13 4" xfId="21301" xr:uid="{55A9642D-683A-4637-9A57-62B1D66366F6}"/>
    <cellStyle name="20% - Accent6 12 13 4 2" xfId="21302" xr:uid="{A31F4031-CA00-4EC5-BF9F-7C285C747A3B}"/>
    <cellStyle name="20% - Accent6 12 13 5" xfId="21303" xr:uid="{637FE023-9E05-4D2B-9016-F4BD9F64482F}"/>
    <cellStyle name="20% - Accent6 12 14" xfId="21304" xr:uid="{EEC92778-6F10-4402-B6B2-BA4345C8A139}"/>
    <cellStyle name="20% - Accent6 12 14 2" xfId="21305" xr:uid="{BB6E125E-534A-45B1-9E34-6CD39E51154F}"/>
    <cellStyle name="20% - Accent6 12 14 2 2" xfId="21306" xr:uid="{BF33AA57-E469-4A0D-97E7-447C3977137F}"/>
    <cellStyle name="20% - Accent6 12 14 2 2 2" xfId="21307" xr:uid="{9120C8C3-25CD-4D7A-898A-5BEA6DE076AF}"/>
    <cellStyle name="20% - Accent6 12 14 2 3" xfId="21308" xr:uid="{D83FE01D-B768-4C75-97CD-A54F09E6A48E}"/>
    <cellStyle name="20% - Accent6 12 14 3" xfId="21309" xr:uid="{3981C45E-8B99-482B-871E-FD8AD85E9CF9}"/>
    <cellStyle name="20% - Accent6 12 14 3 2" xfId="21310" xr:uid="{93A4828B-D0A1-44BB-AC5B-0D303D760B5A}"/>
    <cellStyle name="20% - Accent6 12 14 4" xfId="21311" xr:uid="{E9075B68-E874-45B3-B3F4-27AAC7C21AA0}"/>
    <cellStyle name="20% - Accent6 12 14 4 2" xfId="21312" xr:uid="{901716EB-B068-4730-8FC7-EC964D911D09}"/>
    <cellStyle name="20% - Accent6 12 14 5" xfId="21313" xr:uid="{4031EB92-462C-47D5-9B0A-5E8B589514E6}"/>
    <cellStyle name="20% - Accent6 12 15" xfId="21314" xr:uid="{FA150681-578C-417F-8FAE-7FC8B3A4196E}"/>
    <cellStyle name="20% - Accent6 12 15 2" xfId="21315" xr:uid="{A431CC0C-6876-4BE6-8B67-AA3394F67D53}"/>
    <cellStyle name="20% - Accent6 12 15 2 2" xfId="21316" xr:uid="{B5FD21D5-F312-4FEF-A7A6-CD654EEB6F76}"/>
    <cellStyle name="20% - Accent6 12 15 2 2 2" xfId="21317" xr:uid="{3A7C248F-2A69-47FE-BFD1-7490580A0BCB}"/>
    <cellStyle name="20% - Accent6 12 15 2 3" xfId="21318" xr:uid="{E5210708-256C-49A7-8338-979E3A9C2776}"/>
    <cellStyle name="20% - Accent6 12 15 3" xfId="21319" xr:uid="{9F2BBAEA-F97B-4DAC-BF27-EAA9A038231A}"/>
    <cellStyle name="20% - Accent6 12 15 3 2" xfId="21320" xr:uid="{BAFC98B2-F080-46F9-9F56-8F3128B204BF}"/>
    <cellStyle name="20% - Accent6 12 15 4" xfId="21321" xr:uid="{5DDD0B20-8BC1-4476-995D-A47244CFFC34}"/>
    <cellStyle name="20% - Accent6 12 15 4 2" xfId="21322" xr:uid="{16A45972-4634-40B3-BEDF-9D9D0A873433}"/>
    <cellStyle name="20% - Accent6 12 15 5" xfId="21323" xr:uid="{24C6450D-25EB-409B-B57F-4363D301FBAA}"/>
    <cellStyle name="20% - Accent6 12 16" xfId="21324" xr:uid="{B23F78F0-A818-43DB-81FF-67AF8BFD0732}"/>
    <cellStyle name="20% - Accent6 12 16 2" xfId="21325" xr:uid="{F4332117-3889-490D-AD85-562C21620F51}"/>
    <cellStyle name="20% - Accent6 12 16 2 2" xfId="21326" xr:uid="{55D5109D-9A1F-4F4B-B6E0-D1186A482F20}"/>
    <cellStyle name="20% - Accent6 12 16 3" xfId="21327" xr:uid="{EA3BC5ED-DF9B-4F66-A28E-4B65854A4C87}"/>
    <cellStyle name="20% - Accent6 12 17" xfId="21328" xr:uid="{8F6310E1-3DBB-4233-8BFE-85F7C9E4B123}"/>
    <cellStyle name="20% - Accent6 12 17 2" xfId="21329" xr:uid="{24A18C53-BCA5-4705-8B34-DC09EBE34715}"/>
    <cellStyle name="20% - Accent6 12 18" xfId="21330" xr:uid="{4A20C9BA-21E6-487D-8816-967AC52E8D45}"/>
    <cellStyle name="20% - Accent6 12 18 2" xfId="21331" xr:uid="{2003896A-7B72-4B18-BE93-7476E3379F0B}"/>
    <cellStyle name="20% - Accent6 12 19" xfId="21332" xr:uid="{13DF38A0-1831-4C26-99C5-E109EA783E04}"/>
    <cellStyle name="20% - Accent6 12 2" xfId="399" xr:uid="{6D11D491-8B72-401A-8716-DBB0CC795360}"/>
    <cellStyle name="20% - Accent6 12 2 2" xfId="400" xr:uid="{39A04F01-1D8A-4920-90CC-0F57CBD45605}"/>
    <cellStyle name="20% - Accent6 12 2 2 2" xfId="21333" xr:uid="{3C49E571-9236-4D41-B8C2-54A4FE24CB29}"/>
    <cellStyle name="20% - Accent6 12 2 2 2 2" xfId="21334" xr:uid="{318173B0-5B9E-44BE-AEB2-C613ACD34960}"/>
    <cellStyle name="20% - Accent6 12 2 2 3" xfId="21335" xr:uid="{7941700A-0AF9-4D97-A441-C01CED42F5E8}"/>
    <cellStyle name="20% - Accent6 12 2 2 4" xfId="21336" xr:uid="{CC3037EE-1C3C-4A90-8D8F-EB01B89A2066}"/>
    <cellStyle name="20% - Accent6 12 2 3" xfId="21337" xr:uid="{FE85EF28-6C9F-4097-83C2-8BB5E522E4DD}"/>
    <cellStyle name="20% - Accent6 12 2 3 2" xfId="21338" xr:uid="{0D2FB301-9F91-44EA-89D1-8269BBD62161}"/>
    <cellStyle name="20% - Accent6 12 2 4" xfId="21339" xr:uid="{36CD8AF6-A365-40B6-B72F-42C72BFBC766}"/>
    <cellStyle name="20% - Accent6 12 2 4 2" xfId="21340" xr:uid="{EE0A4D65-B540-4CC5-9711-44C4FA2C26E0}"/>
    <cellStyle name="20% - Accent6 12 2 5" xfId="21341" xr:uid="{CEC8C29F-34FA-45EF-9914-8E3F9D89C5D3}"/>
    <cellStyle name="20% - Accent6 12 20" xfId="21342" xr:uid="{4E46A73E-FA04-4835-ABB3-E1598D8B9AA5}"/>
    <cellStyle name="20% - Accent6 12 21" xfId="21343" xr:uid="{7834CEC8-78AA-4746-97E8-C8217D63B81E}"/>
    <cellStyle name="20% - Accent6 12 22" xfId="21344" xr:uid="{4C82FFB3-6694-4B9D-84B0-708962B1A19B}"/>
    <cellStyle name="20% - Accent6 12 23" xfId="21345" xr:uid="{E735FD49-B039-4CBD-8813-DFAD2730456B}"/>
    <cellStyle name="20% - Accent6 12 24" xfId="21346" xr:uid="{B258111B-6391-4199-966C-45002665FD7B}"/>
    <cellStyle name="20% - Accent6 12 25" xfId="21347" xr:uid="{3AB6D360-F94C-4509-B9ED-C2F33781F394}"/>
    <cellStyle name="20% - Accent6 12 26" xfId="21348" xr:uid="{5F0A63E0-CA7B-4676-9BAF-79B11FF772B8}"/>
    <cellStyle name="20% - Accent6 12 27" xfId="21349" xr:uid="{42947BEF-B084-4B78-AB82-E43671BC8A63}"/>
    <cellStyle name="20% - Accent6 12 28" xfId="21350" xr:uid="{8C6C3876-E294-4A2B-843A-6A51C157B9FE}"/>
    <cellStyle name="20% - Accent6 12 29" xfId="21351" xr:uid="{0577D9C4-361D-4FEB-A0F7-B70C4F80C17D}"/>
    <cellStyle name="20% - Accent6 12 3" xfId="401" xr:uid="{5E48AE6E-D8D6-43C9-8CD7-33487F26CABC}"/>
    <cellStyle name="20% - Accent6 12 3 2" xfId="21352" xr:uid="{AA3E2574-5916-4B80-90C0-4FAC9E14208C}"/>
    <cellStyle name="20% - Accent6 12 3 2 2" xfId="21353" xr:uid="{4772E696-796F-4D36-99E5-5B0ACA8C768C}"/>
    <cellStyle name="20% - Accent6 12 3 2 2 2" xfId="21354" xr:uid="{8AC24B0B-1554-4393-BA45-49142A17B769}"/>
    <cellStyle name="20% - Accent6 12 3 2 3" xfId="21355" xr:uid="{93E22D32-0FA3-4079-82E4-CFF87DF6A1B2}"/>
    <cellStyle name="20% - Accent6 12 3 3" xfId="21356" xr:uid="{A68ABB44-40EF-4A05-A5EC-6964E01AABC1}"/>
    <cellStyle name="20% - Accent6 12 3 3 2" xfId="21357" xr:uid="{60E32072-5618-4289-AEBD-0FA4F5B778ED}"/>
    <cellStyle name="20% - Accent6 12 3 4" xfId="21358" xr:uid="{CF9CF8FD-1716-49F5-8012-1BF033FC871C}"/>
    <cellStyle name="20% - Accent6 12 3 4 2" xfId="21359" xr:uid="{280493A0-9CD0-4D05-91E6-6713B41B96A5}"/>
    <cellStyle name="20% - Accent6 12 3 5" xfId="21360" xr:uid="{12DB3581-56BF-42CF-AD86-BA0FAC2BB55A}"/>
    <cellStyle name="20% - Accent6 12 3 6" xfId="21361" xr:uid="{59442EFC-AF8C-4712-A656-EB33A912F3A4}"/>
    <cellStyle name="20% - Accent6 12 4" xfId="21362" xr:uid="{8E443914-672A-4699-BCD8-8538871A890F}"/>
    <cellStyle name="20% - Accent6 12 4 2" xfId="21363" xr:uid="{D0026A31-1BEE-48A8-B9FD-770F69478569}"/>
    <cellStyle name="20% - Accent6 12 4 2 2" xfId="21364" xr:uid="{E70952A1-1E1D-4A88-8863-B5D801256022}"/>
    <cellStyle name="20% - Accent6 12 4 2 2 2" xfId="21365" xr:uid="{038E2816-8223-476C-9066-7683BD485684}"/>
    <cellStyle name="20% - Accent6 12 4 2 3" xfId="21366" xr:uid="{CA4C9772-6D91-4882-A936-2D7EA9E5FEDC}"/>
    <cellStyle name="20% - Accent6 12 4 3" xfId="21367" xr:uid="{FCC020A3-5B22-4CB4-A31D-006D4723E1E6}"/>
    <cellStyle name="20% - Accent6 12 4 3 2" xfId="21368" xr:uid="{E37383E7-3B89-4B93-8ABB-8F8B4CC450CD}"/>
    <cellStyle name="20% - Accent6 12 4 4" xfId="21369" xr:uid="{2724B8F3-C690-4273-A10B-9230712CB7A8}"/>
    <cellStyle name="20% - Accent6 12 4 4 2" xfId="21370" xr:uid="{D1F037DC-DEE8-4FFB-BEBD-23052AA2D762}"/>
    <cellStyle name="20% - Accent6 12 4 5" xfId="21371" xr:uid="{BA75F032-F609-4AE9-8BAE-95FDCB434155}"/>
    <cellStyle name="20% - Accent6 12 5" xfId="21372" xr:uid="{B0E21BC2-662E-4DE5-98C3-833B0B084AAA}"/>
    <cellStyle name="20% - Accent6 12 5 2" xfId="21373" xr:uid="{AEE2A99B-8729-40A3-AB55-29BF352B55DF}"/>
    <cellStyle name="20% - Accent6 12 5 2 2" xfId="21374" xr:uid="{B3B36701-0B2A-425E-8CD7-06F3A3D543BA}"/>
    <cellStyle name="20% - Accent6 12 5 2 2 2" xfId="21375" xr:uid="{8AADCD66-BFEE-469E-B6F7-530C8B70A798}"/>
    <cellStyle name="20% - Accent6 12 5 2 3" xfId="21376" xr:uid="{24957C03-E104-4967-85B0-CA9C7CDB1382}"/>
    <cellStyle name="20% - Accent6 12 5 3" xfId="21377" xr:uid="{83E2D65B-C7D8-4992-99BF-5E1B7DACB7D1}"/>
    <cellStyle name="20% - Accent6 12 5 3 2" xfId="21378" xr:uid="{F8F41E9B-A044-4D99-85CE-324367A0219D}"/>
    <cellStyle name="20% - Accent6 12 5 4" xfId="21379" xr:uid="{0D51B9D7-469F-4A76-95E8-AA9D17DE21D3}"/>
    <cellStyle name="20% - Accent6 12 5 4 2" xfId="21380" xr:uid="{4965D25E-CB58-421C-8311-F560C4D1E666}"/>
    <cellStyle name="20% - Accent6 12 5 5" xfId="21381" xr:uid="{37C29A24-5F00-4BC4-A608-5DD90E96E245}"/>
    <cellStyle name="20% - Accent6 12 6" xfId="21382" xr:uid="{452881B7-CBBE-4E55-9C7E-D33E0F8DF3A7}"/>
    <cellStyle name="20% - Accent6 12 6 2" xfId="21383" xr:uid="{CFAE741B-C125-4174-8C5F-641CC9FB3BDA}"/>
    <cellStyle name="20% - Accent6 12 6 2 2" xfId="21384" xr:uid="{6E5EFA34-67C9-4F1A-88C2-478F91B94D72}"/>
    <cellStyle name="20% - Accent6 12 6 2 2 2" xfId="21385" xr:uid="{D7111ADC-DCBE-480A-BBD1-2CC703474F67}"/>
    <cellStyle name="20% - Accent6 12 6 2 3" xfId="21386" xr:uid="{AF1630F2-DF05-49FD-9FAD-C1D6DDB36B14}"/>
    <cellStyle name="20% - Accent6 12 6 3" xfId="21387" xr:uid="{F53E8683-A0F4-49D6-9EA7-2666C95B42A6}"/>
    <cellStyle name="20% - Accent6 12 6 3 2" xfId="21388" xr:uid="{C9B783A3-A7AD-4843-8FAE-B8A6551BE98F}"/>
    <cellStyle name="20% - Accent6 12 6 4" xfId="21389" xr:uid="{DBAAD79D-3E26-47E9-AAF7-5A1CE2C4FA29}"/>
    <cellStyle name="20% - Accent6 12 6 4 2" xfId="21390" xr:uid="{05717DD0-F373-418C-B5B2-5E1E0F5D65A3}"/>
    <cellStyle name="20% - Accent6 12 6 5" xfId="21391" xr:uid="{597C5776-8CCE-446B-A7C5-2CF321620146}"/>
    <cellStyle name="20% - Accent6 12 7" xfId="21392" xr:uid="{CFF52430-218E-4EA8-AFA2-9A0D96F6DE1D}"/>
    <cellStyle name="20% - Accent6 12 7 2" xfId="21393" xr:uid="{BD3604BF-1C71-4E9D-8A70-942E37BDF9FD}"/>
    <cellStyle name="20% - Accent6 12 7 2 2" xfId="21394" xr:uid="{B55A6BB9-D115-47B1-B72C-CCD0285F82A1}"/>
    <cellStyle name="20% - Accent6 12 7 2 2 2" xfId="21395" xr:uid="{00468052-AD9B-486B-9CD8-539A2B6EC8CD}"/>
    <cellStyle name="20% - Accent6 12 7 2 3" xfId="21396" xr:uid="{7B795804-F043-46CF-AB23-AD759F4BC264}"/>
    <cellStyle name="20% - Accent6 12 7 3" xfId="21397" xr:uid="{892AB433-F98A-4FB3-8F6E-83B22BB8F334}"/>
    <cellStyle name="20% - Accent6 12 7 3 2" xfId="21398" xr:uid="{117E59F5-5FFE-4136-A21D-D6712525018E}"/>
    <cellStyle name="20% - Accent6 12 7 4" xfId="21399" xr:uid="{4C79E433-DE55-4512-848E-06723243F9DE}"/>
    <cellStyle name="20% - Accent6 12 7 4 2" xfId="21400" xr:uid="{0764E95A-4B8D-4F2F-B41C-0D8A0F5BF493}"/>
    <cellStyle name="20% - Accent6 12 7 5" xfId="21401" xr:uid="{5E0E15A2-08C8-44AC-9D60-F892CC2C17B2}"/>
    <cellStyle name="20% - Accent6 12 8" xfId="21402" xr:uid="{A2DF395D-4A0E-4E54-8FB1-D19FBDEC9901}"/>
    <cellStyle name="20% - Accent6 12 8 2" xfId="21403" xr:uid="{C85C3D1D-BC8A-455C-BACD-F4B5847CAEBB}"/>
    <cellStyle name="20% - Accent6 12 8 2 2" xfId="21404" xr:uid="{1702D1A7-B8A5-4C67-9A42-FE2B17D4C3B7}"/>
    <cellStyle name="20% - Accent6 12 8 2 2 2" xfId="21405" xr:uid="{C360A935-70C4-47D0-BE02-9AC7AA846785}"/>
    <cellStyle name="20% - Accent6 12 8 2 3" xfId="21406" xr:uid="{84641AE4-E220-4CB9-9938-6FA283F0185A}"/>
    <cellStyle name="20% - Accent6 12 8 3" xfId="21407" xr:uid="{5C31A5E9-F993-4CF9-9F17-CC6975296B68}"/>
    <cellStyle name="20% - Accent6 12 8 3 2" xfId="21408" xr:uid="{34A2C4F9-CC3D-4C75-AD53-6584AAA89BFC}"/>
    <cellStyle name="20% - Accent6 12 8 4" xfId="21409" xr:uid="{25BF294F-16CF-49E2-B5B9-30003BBE22B4}"/>
    <cellStyle name="20% - Accent6 12 8 4 2" xfId="21410" xr:uid="{E35B208F-D5CB-4F7E-8EC9-0E0586926FCB}"/>
    <cellStyle name="20% - Accent6 12 8 5" xfId="21411" xr:uid="{2F6B74EF-E8AE-49D9-9AE0-9D77CF9E0F23}"/>
    <cellStyle name="20% - Accent6 12 9" xfId="21412" xr:uid="{2CD83E23-84CD-4539-8367-4D57B19C3028}"/>
    <cellStyle name="20% - Accent6 12 9 2" xfId="21413" xr:uid="{3049F366-A074-497C-81CA-9A2BA546A5CD}"/>
    <cellStyle name="20% - Accent6 12 9 2 2" xfId="21414" xr:uid="{414BEA6C-1481-404E-9B8F-F05D956AC5ED}"/>
    <cellStyle name="20% - Accent6 12 9 2 2 2" xfId="21415" xr:uid="{E7645481-F5CB-4CE9-9909-8FD21363EE4C}"/>
    <cellStyle name="20% - Accent6 12 9 2 3" xfId="21416" xr:uid="{90EAC1DC-9CE7-4C7B-8826-C46191220D38}"/>
    <cellStyle name="20% - Accent6 12 9 3" xfId="21417" xr:uid="{A6DE36DB-BC3E-401A-8782-20E87A9BE1F0}"/>
    <cellStyle name="20% - Accent6 12 9 3 2" xfId="21418" xr:uid="{B0488BE5-1573-4C7A-B0D0-8A6E2F56E009}"/>
    <cellStyle name="20% - Accent6 12 9 4" xfId="21419" xr:uid="{8BFD9421-3080-456D-8823-C1E67B3DE9BD}"/>
    <cellStyle name="20% - Accent6 12 9 4 2" xfId="21420" xr:uid="{00850545-D7AE-4754-88BF-81DE815DCA08}"/>
    <cellStyle name="20% - Accent6 12 9 5" xfId="21421" xr:uid="{F791B863-7E34-453E-BA32-69B86EA7D79E}"/>
    <cellStyle name="20% - Accent6 13" xfId="402" xr:uid="{26CEE2B5-2D9E-409B-9B3B-D13EDCB33C7F}"/>
    <cellStyle name="20% - Accent6 13 10" xfId="21422" xr:uid="{A534815B-297C-4F96-AED8-5C47450896BD}"/>
    <cellStyle name="20% - Accent6 13 10 2" xfId="21423" xr:uid="{CDA26451-2A7C-4C30-BEB6-AD571F712971}"/>
    <cellStyle name="20% - Accent6 13 10 2 2" xfId="21424" xr:uid="{79BE89C0-63D9-4F96-BED8-61BFB30ADBA0}"/>
    <cellStyle name="20% - Accent6 13 10 2 2 2" xfId="21425" xr:uid="{3233BFCF-D73D-4A6B-8CE3-B3D661D47E38}"/>
    <cellStyle name="20% - Accent6 13 10 2 3" xfId="21426" xr:uid="{B5A0C128-CDE9-408A-8DBE-F95139B5CEA6}"/>
    <cellStyle name="20% - Accent6 13 10 3" xfId="21427" xr:uid="{B9996837-C446-44AA-A822-070C5B7E88D2}"/>
    <cellStyle name="20% - Accent6 13 10 3 2" xfId="21428" xr:uid="{55AAD7BD-9072-4C73-9455-1CC8D190A0BA}"/>
    <cellStyle name="20% - Accent6 13 10 4" xfId="21429" xr:uid="{22ED103D-BB8F-4099-9003-B30F045F3C68}"/>
    <cellStyle name="20% - Accent6 13 10 4 2" xfId="21430" xr:uid="{32A890B7-4119-48F3-AE26-6049160BE144}"/>
    <cellStyle name="20% - Accent6 13 10 5" xfId="21431" xr:uid="{A892AC68-A8E9-4FB2-ABF6-2517F0CED84C}"/>
    <cellStyle name="20% - Accent6 13 11" xfId="21432" xr:uid="{DE25F7DD-05C8-4C38-9CB4-DFD4D0FEBF25}"/>
    <cellStyle name="20% - Accent6 13 11 2" xfId="21433" xr:uid="{BBEB0F2D-01FB-467C-BA3A-FF32DF8DE353}"/>
    <cellStyle name="20% - Accent6 13 11 2 2" xfId="21434" xr:uid="{31504915-6E56-4C2A-AFDE-46200E58BB50}"/>
    <cellStyle name="20% - Accent6 13 11 2 2 2" xfId="21435" xr:uid="{1E099B30-00EC-4644-80E3-BB407869B093}"/>
    <cellStyle name="20% - Accent6 13 11 2 3" xfId="21436" xr:uid="{71968F9E-8399-4A42-99D2-7B177A59A8C1}"/>
    <cellStyle name="20% - Accent6 13 11 3" xfId="21437" xr:uid="{F9D18D8D-79C0-4F2D-BEC1-76ECB26AC5CE}"/>
    <cellStyle name="20% - Accent6 13 11 3 2" xfId="21438" xr:uid="{B06A7AB2-2C59-4733-897C-9497A4CF70D7}"/>
    <cellStyle name="20% - Accent6 13 11 4" xfId="21439" xr:uid="{ECEE9114-95B8-45D4-8059-E3F623F2730D}"/>
    <cellStyle name="20% - Accent6 13 11 4 2" xfId="21440" xr:uid="{181D9E09-7656-4CD5-BC08-7E057F018E74}"/>
    <cellStyle name="20% - Accent6 13 11 5" xfId="21441" xr:uid="{429458D2-23DB-42F7-BEFA-BE9F4347541F}"/>
    <cellStyle name="20% - Accent6 13 12" xfId="21442" xr:uid="{EF839AEB-4259-4687-BB5F-4621091E8F4F}"/>
    <cellStyle name="20% - Accent6 13 12 2" xfId="21443" xr:uid="{1483E91D-7CB6-4244-8987-A091322E0AF6}"/>
    <cellStyle name="20% - Accent6 13 12 2 2" xfId="21444" xr:uid="{92BAE9A0-46F4-4AEC-904F-1848D1D2CDFE}"/>
    <cellStyle name="20% - Accent6 13 12 2 2 2" xfId="21445" xr:uid="{F233B8A7-D460-4035-A9D4-BEC3ED3F7ED4}"/>
    <cellStyle name="20% - Accent6 13 12 2 3" xfId="21446" xr:uid="{8BEC271F-626B-491C-9018-432EAC95DF46}"/>
    <cellStyle name="20% - Accent6 13 12 3" xfId="21447" xr:uid="{BDD27DAA-9B4C-4A03-8B7D-70786D2FDFFC}"/>
    <cellStyle name="20% - Accent6 13 12 3 2" xfId="21448" xr:uid="{217C1E4C-D546-4201-813A-08FC62E1A0AC}"/>
    <cellStyle name="20% - Accent6 13 12 4" xfId="21449" xr:uid="{DD12E8A7-2ACD-4B38-A41C-5014FD93A00D}"/>
    <cellStyle name="20% - Accent6 13 12 4 2" xfId="21450" xr:uid="{1D357316-E4A6-4412-B657-F48EEBC0DDB3}"/>
    <cellStyle name="20% - Accent6 13 12 5" xfId="21451" xr:uid="{21A95732-9B24-4838-A0E5-ADCFFA413838}"/>
    <cellStyle name="20% - Accent6 13 13" xfId="21452" xr:uid="{429F8C7C-F126-4782-AE39-D9DFE2209A26}"/>
    <cellStyle name="20% - Accent6 13 13 2" xfId="21453" xr:uid="{653B0454-F229-4064-A14C-EEDFD156FD70}"/>
    <cellStyle name="20% - Accent6 13 13 2 2" xfId="21454" xr:uid="{F44079BB-81F6-478F-9B09-08236DAD5D57}"/>
    <cellStyle name="20% - Accent6 13 13 2 2 2" xfId="21455" xr:uid="{3FC85EF6-63E4-40C9-A6BE-D5E1D0CB0229}"/>
    <cellStyle name="20% - Accent6 13 13 2 3" xfId="21456" xr:uid="{8B43501B-57B7-4E22-A126-866AAB8FD9E0}"/>
    <cellStyle name="20% - Accent6 13 13 3" xfId="21457" xr:uid="{33E4C937-C816-4750-874F-B53AA58C8A99}"/>
    <cellStyle name="20% - Accent6 13 13 3 2" xfId="21458" xr:uid="{2652C8FF-C1CD-4F0D-95D1-B5884A934CCD}"/>
    <cellStyle name="20% - Accent6 13 13 4" xfId="21459" xr:uid="{0705CFDD-5CC3-4164-A655-A60B6E9E54AB}"/>
    <cellStyle name="20% - Accent6 13 13 4 2" xfId="21460" xr:uid="{26009597-8AC5-4C74-8FBE-1E0EBB4EEA3F}"/>
    <cellStyle name="20% - Accent6 13 13 5" xfId="21461" xr:uid="{C3210E76-D795-4632-B90D-63D0E6C9C8A9}"/>
    <cellStyle name="20% - Accent6 13 14" xfId="21462" xr:uid="{02D424A1-05CE-4B63-9E0D-2A85C9B30450}"/>
    <cellStyle name="20% - Accent6 13 14 2" xfId="21463" xr:uid="{4EFE929F-91A6-45F5-A5F6-E35841186091}"/>
    <cellStyle name="20% - Accent6 13 14 2 2" xfId="21464" xr:uid="{8406761B-CC28-4842-A00A-57D5ED3A23D9}"/>
    <cellStyle name="20% - Accent6 13 14 2 2 2" xfId="21465" xr:uid="{65FCE94A-EABB-4120-9046-710BC7F205C5}"/>
    <cellStyle name="20% - Accent6 13 14 2 3" xfId="21466" xr:uid="{2ED806EC-FD57-4CCF-9A82-3D38410F3198}"/>
    <cellStyle name="20% - Accent6 13 14 3" xfId="21467" xr:uid="{72DC69A1-D422-4998-A2A6-01EF0190B42E}"/>
    <cellStyle name="20% - Accent6 13 14 3 2" xfId="21468" xr:uid="{71DC5408-4FE3-4258-ADB9-5994E6258DD8}"/>
    <cellStyle name="20% - Accent6 13 14 4" xfId="21469" xr:uid="{1CD89C96-8603-4B0C-87B6-23493E635531}"/>
    <cellStyle name="20% - Accent6 13 14 4 2" xfId="21470" xr:uid="{C865FAB6-5497-443B-A7B6-CD2E6D037605}"/>
    <cellStyle name="20% - Accent6 13 14 5" xfId="21471" xr:uid="{70BC870D-1494-41C9-A82B-18B6A2BD4C51}"/>
    <cellStyle name="20% - Accent6 13 15" xfId="21472" xr:uid="{C0CEB990-87E6-4697-BB7C-AF64F637C286}"/>
    <cellStyle name="20% - Accent6 13 15 2" xfId="21473" xr:uid="{AC93FBC9-7C06-4C5B-A2F4-04665ABD5513}"/>
    <cellStyle name="20% - Accent6 13 15 2 2" xfId="21474" xr:uid="{9DBB06FB-C153-4755-A47E-8C68692A3877}"/>
    <cellStyle name="20% - Accent6 13 15 2 2 2" xfId="21475" xr:uid="{2ED58EFF-5EF4-4859-B653-7E2AECCB5250}"/>
    <cellStyle name="20% - Accent6 13 15 2 3" xfId="21476" xr:uid="{66A8D3B3-4EFB-44B8-91B0-21AD6093EC76}"/>
    <cellStyle name="20% - Accent6 13 15 3" xfId="21477" xr:uid="{A8040426-BA54-48EE-8B2A-38D3C917447E}"/>
    <cellStyle name="20% - Accent6 13 15 3 2" xfId="21478" xr:uid="{35A4A97F-44A4-4049-96E6-E3408F40B735}"/>
    <cellStyle name="20% - Accent6 13 15 4" xfId="21479" xr:uid="{95D6237E-25CD-4FED-BC08-C7743E44C3FF}"/>
    <cellStyle name="20% - Accent6 13 15 4 2" xfId="21480" xr:uid="{E76F09CB-A930-47D8-83E4-0B02B5B2B129}"/>
    <cellStyle name="20% - Accent6 13 15 5" xfId="21481" xr:uid="{86386B65-C016-45BC-97F3-E177EE1E78FA}"/>
    <cellStyle name="20% - Accent6 13 16" xfId="21482" xr:uid="{1A5244F2-FFB1-44AE-917A-8F0D9BE8EAA3}"/>
    <cellStyle name="20% - Accent6 13 16 2" xfId="21483" xr:uid="{6FB92DAD-0F23-4B77-96C7-09474D666F1F}"/>
    <cellStyle name="20% - Accent6 13 16 2 2" xfId="21484" xr:uid="{19A5DEC7-EC68-40DE-8E12-3607F25B88A7}"/>
    <cellStyle name="20% - Accent6 13 16 3" xfId="21485" xr:uid="{E8F7248B-F925-4483-B9CB-B9C11AA2DF26}"/>
    <cellStyle name="20% - Accent6 13 17" xfId="21486" xr:uid="{E04AAF6D-6D92-416E-BCA6-E586DFDD43B1}"/>
    <cellStyle name="20% - Accent6 13 17 2" xfId="21487" xr:uid="{5D6FA561-DBEA-4AA8-976B-754C856493E0}"/>
    <cellStyle name="20% - Accent6 13 18" xfId="21488" xr:uid="{E2DFE015-5A64-4E86-B144-CF66F4AFDF27}"/>
    <cellStyle name="20% - Accent6 13 18 2" xfId="21489" xr:uid="{E8C18930-BD3A-4344-BADE-7E0924F09FD1}"/>
    <cellStyle name="20% - Accent6 13 19" xfId="21490" xr:uid="{FBFFE33D-EDF9-40FB-A6A3-86E3F91BFC3A}"/>
    <cellStyle name="20% - Accent6 13 2" xfId="403" xr:uid="{2CB1C694-09D0-438D-9D13-1F90D8ABE7A1}"/>
    <cellStyle name="20% - Accent6 13 2 2" xfId="404" xr:uid="{BF547102-3A93-445B-A3DC-CDE90B9E5DC4}"/>
    <cellStyle name="20% - Accent6 13 2 2 2" xfId="21491" xr:uid="{29748DB7-6A07-4710-922A-E65068B510B3}"/>
    <cellStyle name="20% - Accent6 13 2 2 2 2" xfId="21492" xr:uid="{B3067F11-60D2-45BA-A67E-4D615931EA77}"/>
    <cellStyle name="20% - Accent6 13 2 2 3" xfId="21493" xr:uid="{2D2DE57F-1381-45E4-8E78-E1CE1AAC97A5}"/>
    <cellStyle name="20% - Accent6 13 2 2 4" xfId="21494" xr:uid="{D7CE8EE1-7DC1-45FB-BFB4-A26C2023246E}"/>
    <cellStyle name="20% - Accent6 13 2 3" xfId="21495" xr:uid="{9D5EA1D7-9571-4783-917D-68D662027EB0}"/>
    <cellStyle name="20% - Accent6 13 2 3 2" xfId="21496" xr:uid="{67E27176-143B-4BE0-AC1A-1717B4F7B407}"/>
    <cellStyle name="20% - Accent6 13 2 4" xfId="21497" xr:uid="{5D47A536-1E89-4021-8A85-29D8ABDA9AC6}"/>
    <cellStyle name="20% - Accent6 13 2 4 2" xfId="21498" xr:uid="{713C61D2-AB22-4255-93D0-1389B71C1491}"/>
    <cellStyle name="20% - Accent6 13 2 5" xfId="21499" xr:uid="{4E05C72F-CE76-419A-975E-D26D01AE4AEC}"/>
    <cellStyle name="20% - Accent6 13 20" xfId="21500" xr:uid="{EBFD4BC9-4FA6-49D6-A5E1-B76A7B193F19}"/>
    <cellStyle name="20% - Accent6 13 21" xfId="21501" xr:uid="{9818922F-E76C-4C1B-87EF-BE1AE35EA65B}"/>
    <cellStyle name="20% - Accent6 13 22" xfId="21502" xr:uid="{95287A99-ABA0-4CB4-9262-9429E96A2F39}"/>
    <cellStyle name="20% - Accent6 13 23" xfId="21503" xr:uid="{0C0E0CA3-ED57-4101-893C-39CABE12D176}"/>
    <cellStyle name="20% - Accent6 13 24" xfId="21504" xr:uid="{20571FB4-0E5F-4570-89A1-B73DA4DA521C}"/>
    <cellStyle name="20% - Accent6 13 25" xfId="21505" xr:uid="{EDC7E72A-AD64-4FC7-865E-D3DE485DAC6F}"/>
    <cellStyle name="20% - Accent6 13 26" xfId="21506" xr:uid="{25C85781-E9B3-4B3A-A55A-C3522CCE53AF}"/>
    <cellStyle name="20% - Accent6 13 27" xfId="21507" xr:uid="{810775AC-DB6C-4762-AC12-D035C335CC36}"/>
    <cellStyle name="20% - Accent6 13 28" xfId="21508" xr:uid="{56183186-AA1F-420F-9C0A-2299E3366991}"/>
    <cellStyle name="20% - Accent6 13 29" xfId="21509" xr:uid="{175AD759-D22F-4CC9-B594-B7D5FC5ABC2A}"/>
    <cellStyle name="20% - Accent6 13 3" xfId="405" xr:uid="{57C57EEA-FBA8-4E09-9844-F32870ABBA36}"/>
    <cellStyle name="20% - Accent6 13 3 2" xfId="21510" xr:uid="{05B6247E-8FF5-4F89-84DA-621DAD048B02}"/>
    <cellStyle name="20% - Accent6 13 3 2 2" xfId="21511" xr:uid="{D66C868B-82D6-4355-9576-02ADBAD575C1}"/>
    <cellStyle name="20% - Accent6 13 3 2 2 2" xfId="21512" xr:uid="{BFDCFE3A-EC3B-4F8A-8DEF-CBBA36C26E5E}"/>
    <cellStyle name="20% - Accent6 13 3 2 3" xfId="21513" xr:uid="{C094562B-EA80-4D99-B75F-802C99E3AA4D}"/>
    <cellStyle name="20% - Accent6 13 3 3" xfId="21514" xr:uid="{AC3463F0-9566-42D7-91A6-AD65BB58C66E}"/>
    <cellStyle name="20% - Accent6 13 3 3 2" xfId="21515" xr:uid="{5032ECA7-57FD-405C-AAA9-2343DE81D2A6}"/>
    <cellStyle name="20% - Accent6 13 3 4" xfId="21516" xr:uid="{39FB5A6A-4662-497F-9592-92125C3EACFC}"/>
    <cellStyle name="20% - Accent6 13 3 4 2" xfId="21517" xr:uid="{FC5BD804-813D-450C-B699-DCDB22040DEA}"/>
    <cellStyle name="20% - Accent6 13 3 5" xfId="21518" xr:uid="{55D6FFC4-2DC0-4F4E-BCD5-406F9515B35E}"/>
    <cellStyle name="20% - Accent6 13 3 6" xfId="21519" xr:uid="{F1040F88-2A77-4E2B-A261-661246B7FE5E}"/>
    <cellStyle name="20% - Accent6 13 4" xfId="21520" xr:uid="{61FF3330-B7C0-4B34-9983-A6211A00909A}"/>
    <cellStyle name="20% - Accent6 13 4 2" xfId="21521" xr:uid="{9BE5B056-4ECF-4B96-B1BD-A5DBFE5A9F1D}"/>
    <cellStyle name="20% - Accent6 13 4 2 2" xfId="21522" xr:uid="{0739B29C-716B-4634-A30D-6C5F138F63E6}"/>
    <cellStyle name="20% - Accent6 13 4 2 2 2" xfId="21523" xr:uid="{45546DB2-7807-4D10-9E72-F156AFCB75C5}"/>
    <cellStyle name="20% - Accent6 13 4 2 3" xfId="21524" xr:uid="{C4D4DDD2-96E9-42FC-BE67-34DC5CD5D0F3}"/>
    <cellStyle name="20% - Accent6 13 4 3" xfId="21525" xr:uid="{411F222E-0156-4FDE-AAAC-780992E16AA9}"/>
    <cellStyle name="20% - Accent6 13 4 3 2" xfId="21526" xr:uid="{226FC7D5-E0A4-428C-8A72-1088C6402E4B}"/>
    <cellStyle name="20% - Accent6 13 4 4" xfId="21527" xr:uid="{EC2FCDC8-68BD-49B3-84AC-DD50E374D74D}"/>
    <cellStyle name="20% - Accent6 13 4 4 2" xfId="21528" xr:uid="{E1F57A78-75D2-4A8E-9570-28484AAA4F00}"/>
    <cellStyle name="20% - Accent6 13 4 5" xfId="21529" xr:uid="{9698B493-E967-4D7E-93D7-3ABC977F2F1C}"/>
    <cellStyle name="20% - Accent6 13 5" xfId="21530" xr:uid="{6D5738C7-1AB0-47C4-AA62-3D4B7982FDE6}"/>
    <cellStyle name="20% - Accent6 13 5 2" xfId="21531" xr:uid="{987DBB7C-19BD-4FFC-B00B-ACC866348CF3}"/>
    <cellStyle name="20% - Accent6 13 5 2 2" xfId="21532" xr:uid="{7D50F0D7-7CD7-4917-8471-D7100EE4B147}"/>
    <cellStyle name="20% - Accent6 13 5 2 2 2" xfId="21533" xr:uid="{5D124A3A-50DA-445A-A1C2-EBE60F9311A1}"/>
    <cellStyle name="20% - Accent6 13 5 2 3" xfId="21534" xr:uid="{20ECF908-39FA-4BB0-9F3C-C0E70C419D48}"/>
    <cellStyle name="20% - Accent6 13 5 3" xfId="21535" xr:uid="{67080290-190D-4677-B8B8-E12FFB45E1B1}"/>
    <cellStyle name="20% - Accent6 13 5 3 2" xfId="21536" xr:uid="{02E00808-F08F-4A14-AA46-5875574AFF5E}"/>
    <cellStyle name="20% - Accent6 13 5 4" xfId="21537" xr:uid="{2A1A6304-4CAE-4E79-B8F2-48BA7CB725C5}"/>
    <cellStyle name="20% - Accent6 13 5 4 2" xfId="21538" xr:uid="{B3FDD3DA-3C6E-4236-8925-D6D1795837C1}"/>
    <cellStyle name="20% - Accent6 13 5 5" xfId="21539" xr:uid="{C91DE1B9-FCA2-4701-812F-53AA95863D31}"/>
    <cellStyle name="20% - Accent6 13 6" xfId="21540" xr:uid="{D3D845B8-0EC4-4E2A-8FAD-8B8B097D3F64}"/>
    <cellStyle name="20% - Accent6 13 6 2" xfId="21541" xr:uid="{7D575C31-7C9C-462E-900F-EC56A9660DAE}"/>
    <cellStyle name="20% - Accent6 13 6 2 2" xfId="21542" xr:uid="{A25D0942-75A2-421C-AEFD-DF0D893B5E4A}"/>
    <cellStyle name="20% - Accent6 13 6 2 2 2" xfId="21543" xr:uid="{00697D04-C662-401D-83C1-C1BC158259EE}"/>
    <cellStyle name="20% - Accent6 13 6 2 3" xfId="21544" xr:uid="{B2666411-518B-4A98-935C-6183139AAD9C}"/>
    <cellStyle name="20% - Accent6 13 6 3" xfId="21545" xr:uid="{6AAC33AE-9674-443D-9D7E-610F8F7266C2}"/>
    <cellStyle name="20% - Accent6 13 6 3 2" xfId="21546" xr:uid="{D5E75427-DEA5-4205-870E-80E06D866E7D}"/>
    <cellStyle name="20% - Accent6 13 6 4" xfId="21547" xr:uid="{63E8009A-E121-45E7-A387-BE17203B572F}"/>
    <cellStyle name="20% - Accent6 13 6 4 2" xfId="21548" xr:uid="{35995EF7-B8DB-41BC-B3AF-14114FE3FB1F}"/>
    <cellStyle name="20% - Accent6 13 6 5" xfId="21549" xr:uid="{D699F4F7-72E8-4A0F-90C5-B3C3DDA07732}"/>
    <cellStyle name="20% - Accent6 13 7" xfId="21550" xr:uid="{02749ABB-A7E6-42D3-A80E-4DFF58B8A739}"/>
    <cellStyle name="20% - Accent6 13 7 2" xfId="21551" xr:uid="{7ADCEF52-0811-471A-BD20-F31BBA6CE2E1}"/>
    <cellStyle name="20% - Accent6 13 7 2 2" xfId="21552" xr:uid="{CB0BCB31-2F0C-4B83-A074-0F41EA960EB3}"/>
    <cellStyle name="20% - Accent6 13 7 2 2 2" xfId="21553" xr:uid="{B6B16DC0-17D6-4D1E-97B1-434B1EEAB35C}"/>
    <cellStyle name="20% - Accent6 13 7 2 3" xfId="21554" xr:uid="{4519B893-AEEB-4CD7-977F-BDF6FD35EA08}"/>
    <cellStyle name="20% - Accent6 13 7 3" xfId="21555" xr:uid="{080C8115-6052-4BB2-B2F9-90A36EA2FF7F}"/>
    <cellStyle name="20% - Accent6 13 7 3 2" xfId="21556" xr:uid="{936C3F35-740E-4388-844D-7A8F228D1715}"/>
    <cellStyle name="20% - Accent6 13 7 4" xfId="21557" xr:uid="{05CE4EA1-67DD-4C7D-A0AC-A0B80DCE05F2}"/>
    <cellStyle name="20% - Accent6 13 7 4 2" xfId="21558" xr:uid="{6F227C83-C990-421F-9006-7ACD488DE994}"/>
    <cellStyle name="20% - Accent6 13 7 5" xfId="21559" xr:uid="{B244D9CB-F02C-4EE8-BC78-BB70AA1E178A}"/>
    <cellStyle name="20% - Accent6 13 8" xfId="21560" xr:uid="{B53F5247-C120-4F2E-9359-7F52A8297AE3}"/>
    <cellStyle name="20% - Accent6 13 8 2" xfId="21561" xr:uid="{8C221518-B039-40B7-87C0-E4FC7ACAB832}"/>
    <cellStyle name="20% - Accent6 13 8 2 2" xfId="21562" xr:uid="{0548E851-B523-4F06-B9D9-46C9E7C2E8B0}"/>
    <cellStyle name="20% - Accent6 13 8 2 2 2" xfId="21563" xr:uid="{9791F911-B70E-4232-8535-9CC37068D5DD}"/>
    <cellStyle name="20% - Accent6 13 8 2 3" xfId="21564" xr:uid="{4757EAB3-B5C6-4021-BA36-1916BFEDB116}"/>
    <cellStyle name="20% - Accent6 13 8 3" xfId="21565" xr:uid="{017AF57B-F1DE-4E71-948A-002B3ADF23E2}"/>
    <cellStyle name="20% - Accent6 13 8 3 2" xfId="21566" xr:uid="{9D72E430-352F-4E5E-B788-D7ACE0037235}"/>
    <cellStyle name="20% - Accent6 13 8 4" xfId="21567" xr:uid="{1009DA2D-F061-47DC-8F49-7953D1968A3D}"/>
    <cellStyle name="20% - Accent6 13 8 4 2" xfId="21568" xr:uid="{AF46FC77-5AF4-4857-8A96-99C08D713B6B}"/>
    <cellStyle name="20% - Accent6 13 8 5" xfId="21569" xr:uid="{3E6C0D2C-0125-45D7-B3AB-59FAB3C032BB}"/>
    <cellStyle name="20% - Accent6 13 9" xfId="21570" xr:uid="{0F905DBA-9193-4749-AF24-C9198E24A9B0}"/>
    <cellStyle name="20% - Accent6 13 9 2" xfId="21571" xr:uid="{CFE4A689-4041-49B6-B24D-C0C2495C93B7}"/>
    <cellStyle name="20% - Accent6 13 9 2 2" xfId="21572" xr:uid="{A25C3520-DAB5-41D3-8BA1-63C7CE2FAC8F}"/>
    <cellStyle name="20% - Accent6 13 9 2 2 2" xfId="21573" xr:uid="{F23F0261-D2F0-485D-B6F5-38F6E26FC0B0}"/>
    <cellStyle name="20% - Accent6 13 9 2 3" xfId="21574" xr:uid="{64052402-D694-4D12-A42F-4B897641A76D}"/>
    <cellStyle name="20% - Accent6 13 9 3" xfId="21575" xr:uid="{F7EB3436-552D-438E-BFDE-09EA754D797B}"/>
    <cellStyle name="20% - Accent6 13 9 3 2" xfId="21576" xr:uid="{C460E4AF-548C-43CA-A07F-123536220A11}"/>
    <cellStyle name="20% - Accent6 13 9 4" xfId="21577" xr:uid="{B7B22BD6-7821-4A79-A687-CB3A569AC1AB}"/>
    <cellStyle name="20% - Accent6 13 9 4 2" xfId="21578" xr:uid="{9B3AC250-6B25-48CE-9773-959263053DCA}"/>
    <cellStyle name="20% - Accent6 13 9 5" xfId="21579" xr:uid="{08893849-2D11-427C-AB0C-12953D36CE5C}"/>
    <cellStyle name="20% - Accent6 14" xfId="406" xr:uid="{E2D09CD9-8671-4FF3-B233-30EF4337081B}"/>
    <cellStyle name="20% - Accent6 14 10" xfId="21580" xr:uid="{26E0A781-DEE4-4880-99D7-E968B7EEF372}"/>
    <cellStyle name="20% - Accent6 14 10 2" xfId="21581" xr:uid="{74ECAF4C-F541-4D8C-B00F-A3840813AB15}"/>
    <cellStyle name="20% - Accent6 14 10 2 2" xfId="21582" xr:uid="{BC0A3BE5-7BD2-49EC-BF03-40E3AB0A1426}"/>
    <cellStyle name="20% - Accent6 14 10 2 2 2" xfId="21583" xr:uid="{ABE0C1FC-A26F-4203-8B87-D7C292C88198}"/>
    <cellStyle name="20% - Accent6 14 10 2 3" xfId="21584" xr:uid="{DA23EA9B-C881-44D4-B5DF-236A0525B651}"/>
    <cellStyle name="20% - Accent6 14 10 3" xfId="21585" xr:uid="{4E6264A3-4D2F-4715-AAE0-6D1FBD7D002B}"/>
    <cellStyle name="20% - Accent6 14 10 3 2" xfId="21586" xr:uid="{69F75DD5-D33B-4993-A0D7-02742053ED0F}"/>
    <cellStyle name="20% - Accent6 14 10 4" xfId="21587" xr:uid="{2724EAAD-D768-4231-A9AA-24C2D2CD24D8}"/>
    <cellStyle name="20% - Accent6 14 10 4 2" xfId="21588" xr:uid="{EDB8EC54-A7C5-4B92-BD60-CEBEF30A9814}"/>
    <cellStyle name="20% - Accent6 14 10 5" xfId="21589" xr:uid="{70255D9B-41C2-4DFC-9581-AE3E16B9ADF9}"/>
    <cellStyle name="20% - Accent6 14 11" xfId="21590" xr:uid="{7D05CB90-717B-4F22-8FD0-8FA87872FFEF}"/>
    <cellStyle name="20% - Accent6 14 11 2" xfId="21591" xr:uid="{F7C1290A-40AA-49A3-BE69-1EA12414FC70}"/>
    <cellStyle name="20% - Accent6 14 11 2 2" xfId="21592" xr:uid="{B92F276F-F429-4C48-B311-5B5AE979FE0A}"/>
    <cellStyle name="20% - Accent6 14 11 2 2 2" xfId="21593" xr:uid="{F9BBD66D-845E-4306-9A0F-BA6A2FDD1892}"/>
    <cellStyle name="20% - Accent6 14 11 2 3" xfId="21594" xr:uid="{83826262-2553-407F-9D42-8FACC339324B}"/>
    <cellStyle name="20% - Accent6 14 11 3" xfId="21595" xr:uid="{3CBACDCA-6D26-4CB7-997B-84B45E52F6FD}"/>
    <cellStyle name="20% - Accent6 14 11 3 2" xfId="21596" xr:uid="{30BAD01A-7D05-4BA0-B7D8-8E748BFC54C9}"/>
    <cellStyle name="20% - Accent6 14 11 4" xfId="21597" xr:uid="{DFB370C4-5524-4046-9DA3-FD40EA1E0999}"/>
    <cellStyle name="20% - Accent6 14 11 4 2" xfId="21598" xr:uid="{A27057C0-6878-4B6D-8451-EBE91ACF6D71}"/>
    <cellStyle name="20% - Accent6 14 11 5" xfId="21599" xr:uid="{9574EE21-8AD0-4BDF-AE7C-8159C9564FE6}"/>
    <cellStyle name="20% - Accent6 14 12" xfId="21600" xr:uid="{CF2B5D66-0BF4-4C7C-80A9-E1E63BE2127D}"/>
    <cellStyle name="20% - Accent6 14 12 2" xfId="21601" xr:uid="{46FB8668-E398-44FB-A989-3710E4D3BDF5}"/>
    <cellStyle name="20% - Accent6 14 12 2 2" xfId="21602" xr:uid="{089AF9AB-5BD9-494E-A0BC-00CFB0B549D8}"/>
    <cellStyle name="20% - Accent6 14 12 2 2 2" xfId="21603" xr:uid="{BED60116-836A-43F3-81F6-025D85241740}"/>
    <cellStyle name="20% - Accent6 14 12 2 3" xfId="21604" xr:uid="{89D6E5AE-436F-47FF-BD1F-31B8DC9405BB}"/>
    <cellStyle name="20% - Accent6 14 12 3" xfId="21605" xr:uid="{77C58CF8-7AFA-4461-BC69-F43B7D8471AE}"/>
    <cellStyle name="20% - Accent6 14 12 3 2" xfId="21606" xr:uid="{92C06E41-5113-4D13-AC0D-B46C1A054D09}"/>
    <cellStyle name="20% - Accent6 14 12 4" xfId="21607" xr:uid="{5BB3A825-7F4C-427C-A0CF-43454BDEC79E}"/>
    <cellStyle name="20% - Accent6 14 12 4 2" xfId="21608" xr:uid="{9B92CF7D-C8AB-4556-8262-BC8AB543482B}"/>
    <cellStyle name="20% - Accent6 14 12 5" xfId="21609" xr:uid="{9F291568-B462-4FA4-B222-31C73979F156}"/>
    <cellStyle name="20% - Accent6 14 13" xfId="21610" xr:uid="{5764CC7C-4E9B-4CC6-A0C7-74E51BD7AFF9}"/>
    <cellStyle name="20% - Accent6 14 13 2" xfId="21611" xr:uid="{9E98E4E8-949D-4BCB-930E-91B9377E6255}"/>
    <cellStyle name="20% - Accent6 14 13 2 2" xfId="21612" xr:uid="{AFA23286-D3A4-4AB3-9734-AE6ED99B5211}"/>
    <cellStyle name="20% - Accent6 14 13 2 2 2" xfId="21613" xr:uid="{4DC27195-058B-4DFE-AAF5-AAFE855F3B52}"/>
    <cellStyle name="20% - Accent6 14 13 2 3" xfId="21614" xr:uid="{99CDED06-FE1F-4EC9-806D-BB292F2FD9FE}"/>
    <cellStyle name="20% - Accent6 14 13 3" xfId="21615" xr:uid="{6C4096E0-6A5A-4097-A753-64C9A21E73E4}"/>
    <cellStyle name="20% - Accent6 14 13 3 2" xfId="21616" xr:uid="{AB039261-F60F-4685-8AF3-958FA3467F97}"/>
    <cellStyle name="20% - Accent6 14 13 4" xfId="21617" xr:uid="{CFC23802-4461-4AC8-BA82-91709238EFF9}"/>
    <cellStyle name="20% - Accent6 14 13 4 2" xfId="21618" xr:uid="{94F59482-CDEA-4AC8-91F0-B1B937489C00}"/>
    <cellStyle name="20% - Accent6 14 13 5" xfId="21619" xr:uid="{0F660A2F-B4FC-4338-A853-81AEFCE4FD3B}"/>
    <cellStyle name="20% - Accent6 14 14" xfId="21620" xr:uid="{357A51D2-F0AF-4C53-8B63-940BABAFA050}"/>
    <cellStyle name="20% - Accent6 14 14 2" xfId="21621" xr:uid="{688C91F9-4A53-4A98-A931-F8B5E5E430FE}"/>
    <cellStyle name="20% - Accent6 14 14 2 2" xfId="21622" xr:uid="{D9A209BD-60C9-4984-ACDB-1F22FC24E281}"/>
    <cellStyle name="20% - Accent6 14 14 2 2 2" xfId="21623" xr:uid="{E4BEDDAB-1406-42A5-92BF-89EFB23815C1}"/>
    <cellStyle name="20% - Accent6 14 14 2 3" xfId="21624" xr:uid="{17A7F993-7E68-412E-8C08-6D27A5BD5A60}"/>
    <cellStyle name="20% - Accent6 14 14 3" xfId="21625" xr:uid="{9C992B27-0515-4C8E-9F95-21EC7C9D04BA}"/>
    <cellStyle name="20% - Accent6 14 14 3 2" xfId="21626" xr:uid="{9B41434E-ED90-4B4C-A0C8-F622AB91C096}"/>
    <cellStyle name="20% - Accent6 14 14 4" xfId="21627" xr:uid="{59315FF7-93A9-4190-9474-773C15F27C10}"/>
    <cellStyle name="20% - Accent6 14 14 4 2" xfId="21628" xr:uid="{2A303335-060C-48D1-A2D7-7EECF4398F37}"/>
    <cellStyle name="20% - Accent6 14 14 5" xfId="21629" xr:uid="{309645CC-5733-4BEC-B7EF-1E6D797FCAF3}"/>
    <cellStyle name="20% - Accent6 14 15" xfId="21630" xr:uid="{2496D87D-3A40-4D1D-BAED-1158CF1643C7}"/>
    <cellStyle name="20% - Accent6 14 15 2" xfId="21631" xr:uid="{9E3C26D4-DECB-4611-B8F9-401728EC8705}"/>
    <cellStyle name="20% - Accent6 14 15 2 2" xfId="21632" xr:uid="{274BD90F-B7A6-43A4-9BA6-DB7C60DA20C2}"/>
    <cellStyle name="20% - Accent6 14 15 2 2 2" xfId="21633" xr:uid="{608AC553-8C4C-47C4-9A6B-A1922E842739}"/>
    <cellStyle name="20% - Accent6 14 15 2 3" xfId="21634" xr:uid="{F6EDC681-7E10-4F70-B119-432542E78809}"/>
    <cellStyle name="20% - Accent6 14 15 3" xfId="21635" xr:uid="{998FDEDB-BFDC-4A83-AC72-B093333F8D54}"/>
    <cellStyle name="20% - Accent6 14 15 3 2" xfId="21636" xr:uid="{1D466817-2A97-48EF-8162-6DFB0AAABBBC}"/>
    <cellStyle name="20% - Accent6 14 15 4" xfId="21637" xr:uid="{9C9D3F25-5267-48D1-B3DA-1BCBDC699055}"/>
    <cellStyle name="20% - Accent6 14 15 4 2" xfId="21638" xr:uid="{D6D5F431-4B24-4E12-B84E-F22736DA08DF}"/>
    <cellStyle name="20% - Accent6 14 15 5" xfId="21639" xr:uid="{780830F2-C8E6-47C3-B4D3-F13896576135}"/>
    <cellStyle name="20% - Accent6 14 16" xfId="21640" xr:uid="{1868EADB-A8D2-4FF8-87E9-1EA822F68BBE}"/>
    <cellStyle name="20% - Accent6 14 16 2" xfId="21641" xr:uid="{6B166256-1645-4301-949E-6848CBA2AE15}"/>
    <cellStyle name="20% - Accent6 14 16 2 2" xfId="21642" xr:uid="{D090BC0B-3E91-415F-BE27-1C9307ACBF81}"/>
    <cellStyle name="20% - Accent6 14 16 3" xfId="21643" xr:uid="{6B04001C-A7D8-44B3-AB2B-8709118FD691}"/>
    <cellStyle name="20% - Accent6 14 17" xfId="21644" xr:uid="{B1669495-7160-4FEA-80B3-5FF980BB7383}"/>
    <cellStyle name="20% - Accent6 14 17 2" xfId="21645" xr:uid="{F35FF41B-59D9-4DB9-866D-C2A7C5D22F80}"/>
    <cellStyle name="20% - Accent6 14 18" xfId="21646" xr:uid="{0E0C9322-08F5-45FC-A79A-6407866512C1}"/>
    <cellStyle name="20% - Accent6 14 18 2" xfId="21647" xr:uid="{DCF2FD75-0AFC-40C2-AEC9-8316D6515FF4}"/>
    <cellStyle name="20% - Accent6 14 19" xfId="21648" xr:uid="{63AD7A4E-4453-4990-B2F0-CDCD9E0D551D}"/>
    <cellStyle name="20% - Accent6 14 2" xfId="21649" xr:uid="{6C7E647E-EDF2-4A9C-AA6B-DF4C85852F8E}"/>
    <cellStyle name="20% - Accent6 14 2 2" xfId="21650" xr:uid="{EA11FB98-1B64-4363-B5E3-AC5ED157F122}"/>
    <cellStyle name="20% - Accent6 14 2 2 2" xfId="21651" xr:uid="{1B4E4168-B677-4D55-864B-8B9FB834C25B}"/>
    <cellStyle name="20% - Accent6 14 2 2 2 2" xfId="21652" xr:uid="{450A8F1E-FFD5-4C4B-BDBA-409308F13169}"/>
    <cellStyle name="20% - Accent6 14 2 2 3" xfId="21653" xr:uid="{07EEAFDA-E360-48B1-B5D1-C50A49835F87}"/>
    <cellStyle name="20% - Accent6 14 2 3" xfId="21654" xr:uid="{A1165897-D46C-43B5-995F-311EF2505DA9}"/>
    <cellStyle name="20% - Accent6 14 2 3 2" xfId="21655" xr:uid="{6324CD3B-C3C6-4C13-946E-FEE45FEDE3BB}"/>
    <cellStyle name="20% - Accent6 14 2 4" xfId="21656" xr:uid="{CC4FBDE0-D611-434E-8963-FF9D87E91D85}"/>
    <cellStyle name="20% - Accent6 14 2 4 2" xfId="21657" xr:uid="{46CBB873-AF42-47B1-B534-76DA172BC4DF}"/>
    <cellStyle name="20% - Accent6 14 2 5" xfId="21658" xr:uid="{628C5A38-2088-4F4B-BB12-9E2B6F030A52}"/>
    <cellStyle name="20% - Accent6 14 20" xfId="21659" xr:uid="{6CC0609C-6F6F-441C-88FD-0F7D0E52E158}"/>
    <cellStyle name="20% - Accent6 14 21" xfId="21660" xr:uid="{42EA536A-C8E1-4683-B98C-F8A33BCCBA83}"/>
    <cellStyle name="20% - Accent6 14 22" xfId="21661" xr:uid="{0F9B00FB-3DEE-453D-9420-FEA0925A75D4}"/>
    <cellStyle name="20% - Accent6 14 23" xfId="21662" xr:uid="{18511420-62AC-4341-8532-BD44AC5A69A2}"/>
    <cellStyle name="20% - Accent6 14 24" xfId="21663" xr:uid="{B6A9534D-BDCB-4B94-8F41-21DCE5CCB099}"/>
    <cellStyle name="20% - Accent6 14 25" xfId="21664" xr:uid="{DA4EF054-0901-49C9-B77C-845E3A739736}"/>
    <cellStyle name="20% - Accent6 14 26" xfId="21665" xr:uid="{D748E324-86E0-4C60-9C5A-FD80366B6054}"/>
    <cellStyle name="20% - Accent6 14 27" xfId="21666" xr:uid="{C0E7B02A-7D15-4138-B084-266E317DD905}"/>
    <cellStyle name="20% - Accent6 14 28" xfId="21667" xr:uid="{98CCB571-008C-4FF7-A090-E64CB69D533E}"/>
    <cellStyle name="20% - Accent6 14 29" xfId="21668" xr:uid="{5AF6640F-09D8-4295-BB6E-1D0753D8FF98}"/>
    <cellStyle name="20% - Accent6 14 3" xfId="21669" xr:uid="{CE8010A3-E211-43C3-AE9C-36584C4AE33C}"/>
    <cellStyle name="20% - Accent6 14 3 2" xfId="21670" xr:uid="{3D71597D-59E3-40E7-82C8-EC49EB037891}"/>
    <cellStyle name="20% - Accent6 14 3 2 2" xfId="21671" xr:uid="{9D993F3B-AC62-40FA-AFB4-796FF6071899}"/>
    <cellStyle name="20% - Accent6 14 3 2 2 2" xfId="21672" xr:uid="{DD1B2BB9-444E-4778-864B-918A835652AB}"/>
    <cellStyle name="20% - Accent6 14 3 2 3" xfId="21673" xr:uid="{473E77EA-24C2-414C-90D9-043692DAE513}"/>
    <cellStyle name="20% - Accent6 14 3 3" xfId="21674" xr:uid="{088B0B8B-3317-4747-BAF7-C261F5E343A5}"/>
    <cellStyle name="20% - Accent6 14 3 3 2" xfId="21675" xr:uid="{04917D51-716D-4BA0-89E5-14C5810D4A81}"/>
    <cellStyle name="20% - Accent6 14 3 4" xfId="21676" xr:uid="{8F122CA9-84FA-4F2C-9F31-A300C1C11826}"/>
    <cellStyle name="20% - Accent6 14 3 4 2" xfId="21677" xr:uid="{AFA60DA1-53E0-43E9-8D7F-A47420326A4E}"/>
    <cellStyle name="20% - Accent6 14 3 5" xfId="21678" xr:uid="{A857EF97-7666-4099-861C-DDBB25FAEC5D}"/>
    <cellStyle name="20% - Accent6 14 30" xfId="21679" xr:uid="{DF2E8501-5C87-49EE-A449-CF1DB5707E30}"/>
    <cellStyle name="20% - Accent6 14 4" xfId="21680" xr:uid="{33C332DF-0976-453F-8865-F5B7A74357FC}"/>
    <cellStyle name="20% - Accent6 14 4 2" xfId="21681" xr:uid="{13C7B7CA-93E7-4A15-A870-43E55D736917}"/>
    <cellStyle name="20% - Accent6 14 4 2 2" xfId="21682" xr:uid="{45384CCE-54E6-4D80-947C-3A203FE7108B}"/>
    <cellStyle name="20% - Accent6 14 4 2 2 2" xfId="21683" xr:uid="{F9905662-D0DB-4A4A-B0D6-1BAC8490B22E}"/>
    <cellStyle name="20% - Accent6 14 4 2 3" xfId="21684" xr:uid="{0C1E9904-DB68-45A2-B89D-3B909C268588}"/>
    <cellStyle name="20% - Accent6 14 4 3" xfId="21685" xr:uid="{1760AA57-810B-4A87-9CED-9B5025B49FAD}"/>
    <cellStyle name="20% - Accent6 14 4 3 2" xfId="21686" xr:uid="{39695830-3D3B-4031-A71E-7CD9499E2134}"/>
    <cellStyle name="20% - Accent6 14 4 4" xfId="21687" xr:uid="{A6D9226E-3723-477B-AEC0-CBE3D64C6F11}"/>
    <cellStyle name="20% - Accent6 14 4 4 2" xfId="21688" xr:uid="{E4E091E9-D282-4A4D-A7C1-A7DBCCCEA524}"/>
    <cellStyle name="20% - Accent6 14 4 5" xfId="21689" xr:uid="{FE5E4369-1522-406C-BF57-717965586A71}"/>
    <cellStyle name="20% - Accent6 14 5" xfId="21690" xr:uid="{E4B8F661-809E-48C2-B84E-F45F6FE2CCCA}"/>
    <cellStyle name="20% - Accent6 14 5 2" xfId="21691" xr:uid="{811B1B35-B714-459E-9709-0E904CAD1FD3}"/>
    <cellStyle name="20% - Accent6 14 5 2 2" xfId="21692" xr:uid="{B4E33F51-6736-4650-B728-76C386EE51A1}"/>
    <cellStyle name="20% - Accent6 14 5 2 2 2" xfId="21693" xr:uid="{BA3AA23F-696B-483E-AC1C-F80729141B71}"/>
    <cellStyle name="20% - Accent6 14 5 2 3" xfId="21694" xr:uid="{D038C687-3D10-4EF2-B48C-CC2FCD4E39CF}"/>
    <cellStyle name="20% - Accent6 14 5 3" xfId="21695" xr:uid="{ECC04BF2-FE63-4334-A953-7C1C00732F24}"/>
    <cellStyle name="20% - Accent6 14 5 3 2" xfId="21696" xr:uid="{EFF40738-D1C2-47E5-B39E-9B365B0D1101}"/>
    <cellStyle name="20% - Accent6 14 5 4" xfId="21697" xr:uid="{BDA9B746-DC1B-42FE-BCAD-2F6A8DE22D64}"/>
    <cellStyle name="20% - Accent6 14 5 4 2" xfId="21698" xr:uid="{C897B0C3-56FD-4189-9116-BDEA62C81DAE}"/>
    <cellStyle name="20% - Accent6 14 5 5" xfId="21699" xr:uid="{B8C859CA-8D80-4AE9-A6E1-FEB41495E99D}"/>
    <cellStyle name="20% - Accent6 14 6" xfId="21700" xr:uid="{2D72A882-663B-4478-9C77-CE62745ED2FE}"/>
    <cellStyle name="20% - Accent6 14 6 2" xfId="21701" xr:uid="{DD602F96-2DBD-47D0-8401-D67250EFECAC}"/>
    <cellStyle name="20% - Accent6 14 6 2 2" xfId="21702" xr:uid="{1E153B36-84BE-4CC6-961D-F5C71A06C48C}"/>
    <cellStyle name="20% - Accent6 14 6 2 2 2" xfId="21703" xr:uid="{B890E70C-6CE3-41C1-9532-8941121EC06B}"/>
    <cellStyle name="20% - Accent6 14 6 2 3" xfId="21704" xr:uid="{B9E4CEC9-45D5-48FF-80D8-53F5707BE769}"/>
    <cellStyle name="20% - Accent6 14 6 3" xfId="21705" xr:uid="{F1864B17-BA93-4315-AAE4-BF7B679F962E}"/>
    <cellStyle name="20% - Accent6 14 6 3 2" xfId="21706" xr:uid="{715AC8E1-14E2-46CA-B3F6-CAC9417ED721}"/>
    <cellStyle name="20% - Accent6 14 6 4" xfId="21707" xr:uid="{B3A35F51-C998-4FC7-90E9-A129787772FC}"/>
    <cellStyle name="20% - Accent6 14 6 4 2" xfId="21708" xr:uid="{5F142C50-7BEA-4330-9B21-4AB26B97A949}"/>
    <cellStyle name="20% - Accent6 14 6 5" xfId="21709" xr:uid="{C734FC17-A939-443C-87B7-E2720D4DD7CF}"/>
    <cellStyle name="20% - Accent6 14 7" xfId="21710" xr:uid="{E0508BFA-6695-42FB-9214-3EE20988C618}"/>
    <cellStyle name="20% - Accent6 14 7 2" xfId="21711" xr:uid="{9F4EF667-9683-4ADC-BBD9-05C3D55131FE}"/>
    <cellStyle name="20% - Accent6 14 7 2 2" xfId="21712" xr:uid="{18F0ECF9-D771-4EC2-BF39-6C13866C5863}"/>
    <cellStyle name="20% - Accent6 14 7 2 2 2" xfId="21713" xr:uid="{FAF34B54-0932-4EF5-8DA4-E2E9A1097785}"/>
    <cellStyle name="20% - Accent6 14 7 2 3" xfId="21714" xr:uid="{710606D6-8085-4433-9051-1979DBC2D9C9}"/>
    <cellStyle name="20% - Accent6 14 7 3" xfId="21715" xr:uid="{E0DEB05A-27E1-4EB4-BD26-7D417AAFC33D}"/>
    <cellStyle name="20% - Accent6 14 7 3 2" xfId="21716" xr:uid="{92398923-6D25-42B3-9AEF-BD6DAB7604E3}"/>
    <cellStyle name="20% - Accent6 14 7 4" xfId="21717" xr:uid="{7388E962-1B9F-4B0D-8512-0472A3710CF6}"/>
    <cellStyle name="20% - Accent6 14 7 4 2" xfId="21718" xr:uid="{23469047-6E1F-4C4F-A9B9-66ED73C80A5A}"/>
    <cellStyle name="20% - Accent6 14 7 5" xfId="21719" xr:uid="{512ECBB7-4C8F-47AE-AD18-6310AAD19CB9}"/>
    <cellStyle name="20% - Accent6 14 8" xfId="21720" xr:uid="{3A30B2C5-0413-4E2D-B20D-A52C70F365CC}"/>
    <cellStyle name="20% - Accent6 14 8 2" xfId="21721" xr:uid="{848CC8A8-1D75-4428-887E-6217639C10FB}"/>
    <cellStyle name="20% - Accent6 14 8 2 2" xfId="21722" xr:uid="{A590FB32-9E0E-41FA-8AF1-8A87AB2BF35F}"/>
    <cellStyle name="20% - Accent6 14 8 2 2 2" xfId="21723" xr:uid="{B27848B7-74CF-4E87-BFC8-03A8BD89012B}"/>
    <cellStyle name="20% - Accent6 14 8 2 3" xfId="21724" xr:uid="{E7CA83DD-1D56-44C4-A510-711EB773C37D}"/>
    <cellStyle name="20% - Accent6 14 8 3" xfId="21725" xr:uid="{AA168E63-48A4-429E-8F6F-D5312BA690FF}"/>
    <cellStyle name="20% - Accent6 14 8 3 2" xfId="21726" xr:uid="{A9551B92-2465-40FF-B057-94D59E27B80E}"/>
    <cellStyle name="20% - Accent6 14 8 4" xfId="21727" xr:uid="{5DA7988B-53EC-473A-98CC-9879522F5E74}"/>
    <cellStyle name="20% - Accent6 14 8 4 2" xfId="21728" xr:uid="{0BDE3B50-20E6-4591-81A2-37A37BFA5D9A}"/>
    <cellStyle name="20% - Accent6 14 8 5" xfId="21729" xr:uid="{439F7E93-7E40-4DC0-8BDB-009D4A9F691E}"/>
    <cellStyle name="20% - Accent6 14 9" xfId="21730" xr:uid="{274D70C5-1153-40D5-87C3-DB9D7FD7F39B}"/>
    <cellStyle name="20% - Accent6 14 9 2" xfId="21731" xr:uid="{C95C74C1-54B1-4F97-A60F-146EBEB8AE6A}"/>
    <cellStyle name="20% - Accent6 14 9 2 2" xfId="21732" xr:uid="{D3BA3AFC-7AB1-48D2-88BC-35C737E5F4EB}"/>
    <cellStyle name="20% - Accent6 14 9 2 2 2" xfId="21733" xr:uid="{AC425FC2-3C6B-40E5-B150-36BD0B8B19CE}"/>
    <cellStyle name="20% - Accent6 14 9 2 3" xfId="21734" xr:uid="{C55ACF4B-2046-4A06-8DBA-FF4475B0C484}"/>
    <cellStyle name="20% - Accent6 14 9 3" xfId="21735" xr:uid="{28CBA098-129D-4ABE-82CE-A74A01BD542E}"/>
    <cellStyle name="20% - Accent6 14 9 3 2" xfId="21736" xr:uid="{6430CD26-CC51-448F-B6AC-312DEAC089B4}"/>
    <cellStyle name="20% - Accent6 14 9 4" xfId="21737" xr:uid="{3BF16C60-069B-4434-9776-1D370AA0522C}"/>
    <cellStyle name="20% - Accent6 14 9 4 2" xfId="21738" xr:uid="{A7D0A9F7-FD95-44A8-BEC8-0FB1169C0DB0}"/>
    <cellStyle name="20% - Accent6 14 9 5" xfId="21739" xr:uid="{1A3587A3-95EB-4670-9006-28853769731B}"/>
    <cellStyle name="20% - Accent6 15" xfId="21740" xr:uid="{95453A8F-6289-481E-B088-105018E1855B}"/>
    <cellStyle name="20% - Accent6 15 10" xfId="21741" xr:uid="{CC0F3269-52AA-4556-98D4-76BD5F6CB305}"/>
    <cellStyle name="20% - Accent6 15 10 2" xfId="21742" xr:uid="{E9B0528E-E510-441B-A193-521C766ECB8E}"/>
    <cellStyle name="20% - Accent6 15 10 2 2" xfId="21743" xr:uid="{2AE9E8FE-3CBD-4265-AF73-2085D6A8248F}"/>
    <cellStyle name="20% - Accent6 15 10 2 2 2" xfId="21744" xr:uid="{2FBFC3D8-1805-4645-B726-016A7BA36BEA}"/>
    <cellStyle name="20% - Accent6 15 10 2 3" xfId="21745" xr:uid="{2B820EDD-4554-4D16-BF22-F9916C3B7A7A}"/>
    <cellStyle name="20% - Accent6 15 10 3" xfId="21746" xr:uid="{A310B5AF-6DA5-466C-A5F4-D43F9B70A321}"/>
    <cellStyle name="20% - Accent6 15 10 3 2" xfId="21747" xr:uid="{D3DA839F-C2BC-4A84-840E-B67A1111F132}"/>
    <cellStyle name="20% - Accent6 15 10 4" xfId="21748" xr:uid="{109D94FC-4651-441A-B121-BFD9546AEBFD}"/>
    <cellStyle name="20% - Accent6 15 10 4 2" xfId="21749" xr:uid="{AFA0089A-C9E7-44E0-9EEB-44FC12248A6E}"/>
    <cellStyle name="20% - Accent6 15 10 5" xfId="21750" xr:uid="{FAD4D69E-B463-4282-BE7A-3CB66180EF14}"/>
    <cellStyle name="20% - Accent6 15 11" xfId="21751" xr:uid="{5C18A598-99E3-4DD6-BEF5-39A8CE80F919}"/>
    <cellStyle name="20% - Accent6 15 11 2" xfId="21752" xr:uid="{B99D5FC3-29C2-407F-A4AC-3C47F2D76C78}"/>
    <cellStyle name="20% - Accent6 15 11 2 2" xfId="21753" xr:uid="{0F197A38-5456-4B16-AEDF-11F8522237E0}"/>
    <cellStyle name="20% - Accent6 15 11 2 2 2" xfId="21754" xr:uid="{B101B3F9-C45B-4F03-AABA-95378303DAE9}"/>
    <cellStyle name="20% - Accent6 15 11 2 3" xfId="21755" xr:uid="{A18B18E8-7D95-4F9B-899F-1A90E5191F5C}"/>
    <cellStyle name="20% - Accent6 15 11 3" xfId="21756" xr:uid="{547A56DE-CCEC-4922-92B9-629D27D8C41D}"/>
    <cellStyle name="20% - Accent6 15 11 3 2" xfId="21757" xr:uid="{ACB0ED0E-FDE4-4289-A835-E11519A61886}"/>
    <cellStyle name="20% - Accent6 15 11 4" xfId="21758" xr:uid="{8D46D3E2-9516-4146-9F76-445E3472AAC9}"/>
    <cellStyle name="20% - Accent6 15 11 4 2" xfId="21759" xr:uid="{8B7BD1B0-7A8D-4BE9-80EC-FCC62864814A}"/>
    <cellStyle name="20% - Accent6 15 11 5" xfId="21760" xr:uid="{1CB42E1F-7ACC-4118-B198-805F55AC95DD}"/>
    <cellStyle name="20% - Accent6 15 12" xfId="21761" xr:uid="{437BD886-DC37-4A29-8FA1-98BEFD6075AC}"/>
    <cellStyle name="20% - Accent6 15 12 2" xfId="21762" xr:uid="{339409B9-E4F3-4B20-A13B-0D8A460BF8FA}"/>
    <cellStyle name="20% - Accent6 15 12 2 2" xfId="21763" xr:uid="{177F8C67-4AC9-43FE-8A88-F50959B0AA32}"/>
    <cellStyle name="20% - Accent6 15 12 2 2 2" xfId="21764" xr:uid="{CF06E174-1426-4D54-9B1F-883ED68D359E}"/>
    <cellStyle name="20% - Accent6 15 12 2 3" xfId="21765" xr:uid="{97FD09B7-B5B6-49B1-9A5A-62ACA2B585E7}"/>
    <cellStyle name="20% - Accent6 15 12 3" xfId="21766" xr:uid="{716B9887-8022-43E8-A50D-BC69812C1208}"/>
    <cellStyle name="20% - Accent6 15 12 3 2" xfId="21767" xr:uid="{78631F99-9564-4186-B168-FE0AB131CE2D}"/>
    <cellStyle name="20% - Accent6 15 12 4" xfId="21768" xr:uid="{FAAD1D8C-1309-42B7-A6FC-157F8F70EF69}"/>
    <cellStyle name="20% - Accent6 15 12 4 2" xfId="21769" xr:uid="{45F61135-32F8-4D30-A8A9-2DA4F9EF8656}"/>
    <cellStyle name="20% - Accent6 15 12 5" xfId="21770" xr:uid="{8F6C2130-A866-472C-B382-0DBCFCA61AB3}"/>
    <cellStyle name="20% - Accent6 15 13" xfId="21771" xr:uid="{6886832F-4812-4976-9091-9F249A81FA26}"/>
    <cellStyle name="20% - Accent6 15 13 2" xfId="21772" xr:uid="{835D6787-30C8-4C6E-89A6-DB6C74D59F67}"/>
    <cellStyle name="20% - Accent6 15 13 2 2" xfId="21773" xr:uid="{28EEB469-FAE7-4DFF-9E58-9DE581FF03E1}"/>
    <cellStyle name="20% - Accent6 15 13 2 2 2" xfId="21774" xr:uid="{88484A01-6046-4956-A2F3-D184CFB34387}"/>
    <cellStyle name="20% - Accent6 15 13 2 3" xfId="21775" xr:uid="{7C029C99-3B0E-4E10-B47F-439006EEAC29}"/>
    <cellStyle name="20% - Accent6 15 13 3" xfId="21776" xr:uid="{93CBDC35-979D-4A9C-8DC9-D533471BCB4F}"/>
    <cellStyle name="20% - Accent6 15 13 3 2" xfId="21777" xr:uid="{473A4EAF-4406-44B6-95FB-87C5E23B1797}"/>
    <cellStyle name="20% - Accent6 15 13 4" xfId="21778" xr:uid="{138B8814-55D2-47A6-88A9-965EEA75B10F}"/>
    <cellStyle name="20% - Accent6 15 13 4 2" xfId="21779" xr:uid="{6B5405E0-B6F4-40F6-B415-C75C5524BA91}"/>
    <cellStyle name="20% - Accent6 15 13 5" xfId="21780" xr:uid="{FC0D4D37-461A-4C77-BACB-85F3D5CAC889}"/>
    <cellStyle name="20% - Accent6 15 14" xfId="21781" xr:uid="{16752A19-754B-46D7-B947-33DD52AA39E1}"/>
    <cellStyle name="20% - Accent6 15 14 2" xfId="21782" xr:uid="{BE262650-6374-4EF9-A9BF-9413B1A3553F}"/>
    <cellStyle name="20% - Accent6 15 14 2 2" xfId="21783" xr:uid="{8DA0319B-7709-4CF1-BA13-E2727102560C}"/>
    <cellStyle name="20% - Accent6 15 14 2 2 2" xfId="21784" xr:uid="{040D8822-3D1A-4F3B-9CDD-9309D5B5EEE2}"/>
    <cellStyle name="20% - Accent6 15 14 2 3" xfId="21785" xr:uid="{522F6F1C-7BC4-43D5-AF0D-C145A8746571}"/>
    <cellStyle name="20% - Accent6 15 14 3" xfId="21786" xr:uid="{A162A0FD-F40E-40FD-BE94-C7E2C0769A08}"/>
    <cellStyle name="20% - Accent6 15 14 3 2" xfId="21787" xr:uid="{FF89925C-B19D-449F-9159-4B1C642555B0}"/>
    <cellStyle name="20% - Accent6 15 14 4" xfId="21788" xr:uid="{9227477C-EE2F-4EE8-BAF8-C7CE098072CC}"/>
    <cellStyle name="20% - Accent6 15 14 4 2" xfId="21789" xr:uid="{6837F4AB-6350-4CC6-B899-CD10EB229895}"/>
    <cellStyle name="20% - Accent6 15 14 5" xfId="21790" xr:uid="{F7E6E196-0C9D-41A7-B45F-F69BFE03E42B}"/>
    <cellStyle name="20% - Accent6 15 15" xfId="21791" xr:uid="{41706F58-A9D7-4923-9FE4-07AB4E02CFD6}"/>
    <cellStyle name="20% - Accent6 15 15 2" xfId="21792" xr:uid="{20C2A4FE-F630-41E3-A0A3-2E5E4FFD4F23}"/>
    <cellStyle name="20% - Accent6 15 15 2 2" xfId="21793" xr:uid="{150DD8AD-AD5F-4F77-AF04-B7268B5BBE88}"/>
    <cellStyle name="20% - Accent6 15 15 2 2 2" xfId="21794" xr:uid="{C7EF3E8B-1D70-470E-A3BB-BF3B2D3CA47B}"/>
    <cellStyle name="20% - Accent6 15 15 2 3" xfId="21795" xr:uid="{E0AA6FF9-5F06-48A2-B91F-740AA5B7FC4E}"/>
    <cellStyle name="20% - Accent6 15 15 3" xfId="21796" xr:uid="{CE9AD1DB-1685-4C4B-A1C4-B8B81FD63A7D}"/>
    <cellStyle name="20% - Accent6 15 15 3 2" xfId="21797" xr:uid="{01D3AE03-8008-4C03-A0F4-D6139B70767E}"/>
    <cellStyle name="20% - Accent6 15 15 4" xfId="21798" xr:uid="{27BC39B5-2CDA-4BF5-BA38-6B13EB2D4E3C}"/>
    <cellStyle name="20% - Accent6 15 15 4 2" xfId="21799" xr:uid="{0A72FB30-CEA3-4B14-BA0C-2FAB15E544E3}"/>
    <cellStyle name="20% - Accent6 15 15 5" xfId="21800" xr:uid="{7BFCE10D-21E9-45DF-951B-E6FE47060923}"/>
    <cellStyle name="20% - Accent6 15 16" xfId="21801" xr:uid="{C46F9DC2-BB20-444E-8830-DC6B0F813991}"/>
    <cellStyle name="20% - Accent6 15 16 2" xfId="21802" xr:uid="{4D8A31A2-6965-4FCE-B8E1-B2936B76C9B0}"/>
    <cellStyle name="20% - Accent6 15 16 2 2" xfId="21803" xr:uid="{46AEDE81-7257-44E8-9943-E73B6D814C68}"/>
    <cellStyle name="20% - Accent6 15 16 3" xfId="21804" xr:uid="{3B85C40E-A798-49A1-906D-9F2EFF3990CD}"/>
    <cellStyle name="20% - Accent6 15 17" xfId="21805" xr:uid="{A794480D-5FCC-4C8E-8B0E-6D9543A4EF24}"/>
    <cellStyle name="20% - Accent6 15 17 2" xfId="21806" xr:uid="{D381C414-EC8B-439F-95B1-0A1050A8B161}"/>
    <cellStyle name="20% - Accent6 15 18" xfId="21807" xr:uid="{9394DACE-AC7F-4159-B8E1-081D0BAE020C}"/>
    <cellStyle name="20% - Accent6 15 18 2" xfId="21808" xr:uid="{DD340806-B13A-4B4C-A044-200FF9508B17}"/>
    <cellStyle name="20% - Accent6 15 19" xfId="21809" xr:uid="{F7D3F063-E90E-4756-AA38-AF9FBB6A8DFC}"/>
    <cellStyle name="20% - Accent6 15 2" xfId="21810" xr:uid="{7E7072F8-F704-4C2B-9526-1F86991D1E76}"/>
    <cellStyle name="20% - Accent6 15 2 2" xfId="21811" xr:uid="{00865EE8-5E9F-47A0-9524-D3F8CB3724B0}"/>
    <cellStyle name="20% - Accent6 15 2 2 2" xfId="21812" xr:uid="{F9386B91-ACA0-433B-ACA0-F8529D05F01E}"/>
    <cellStyle name="20% - Accent6 15 2 2 2 2" xfId="21813" xr:uid="{BCB108DF-D3FE-433C-B244-D91A49FBE953}"/>
    <cellStyle name="20% - Accent6 15 2 2 3" xfId="21814" xr:uid="{1BE5086A-F84B-4911-976E-583EAE025792}"/>
    <cellStyle name="20% - Accent6 15 2 3" xfId="21815" xr:uid="{0AA28783-396E-42FC-9A17-C509D374956E}"/>
    <cellStyle name="20% - Accent6 15 2 3 2" xfId="21816" xr:uid="{0B2C5B46-D1A5-445E-BAE3-00972F243845}"/>
    <cellStyle name="20% - Accent6 15 2 4" xfId="21817" xr:uid="{D3B60FE5-7CDC-4AD2-86F8-49E4700A94BE}"/>
    <cellStyle name="20% - Accent6 15 2 4 2" xfId="21818" xr:uid="{8F6903FD-3444-4A12-A03D-3FCACE46B2BF}"/>
    <cellStyle name="20% - Accent6 15 2 5" xfId="21819" xr:uid="{E079C342-B138-4162-8FE1-914918BEB7DE}"/>
    <cellStyle name="20% - Accent6 15 20" xfId="21820" xr:uid="{E87315A5-0BCB-4151-8C23-E862FE1EB4B1}"/>
    <cellStyle name="20% - Accent6 15 21" xfId="21821" xr:uid="{3D1E05E3-6A2E-480F-961F-73F3FBA419EA}"/>
    <cellStyle name="20% - Accent6 15 22" xfId="21822" xr:uid="{9B7B8DA7-27AC-41BC-B5D2-3DAE5B9665D2}"/>
    <cellStyle name="20% - Accent6 15 23" xfId="21823" xr:uid="{B511258F-7554-46C3-A777-077DF9E0901C}"/>
    <cellStyle name="20% - Accent6 15 24" xfId="21824" xr:uid="{F578275F-EB75-4FFD-A34D-E9ACD705CB6A}"/>
    <cellStyle name="20% - Accent6 15 25" xfId="21825" xr:uid="{937171CC-2909-4353-A190-12FEB7C38CC1}"/>
    <cellStyle name="20% - Accent6 15 26" xfId="21826" xr:uid="{73AC8073-15E3-4BC9-903C-7A5B089E8F70}"/>
    <cellStyle name="20% - Accent6 15 27" xfId="21827" xr:uid="{EEF12042-000A-4E49-A02A-39E2E46D3EC2}"/>
    <cellStyle name="20% - Accent6 15 28" xfId="21828" xr:uid="{FCD5602B-8275-48DE-9567-5A7703CDECDE}"/>
    <cellStyle name="20% - Accent6 15 29" xfId="21829" xr:uid="{B0C14333-763B-4460-A642-C3C785CB8B6D}"/>
    <cellStyle name="20% - Accent6 15 3" xfId="21830" xr:uid="{C436D01C-B78F-457C-974B-8A532CD3D5AE}"/>
    <cellStyle name="20% - Accent6 15 3 2" xfId="21831" xr:uid="{A31CF3C5-24D7-45E5-B2B4-B66C1ECE5FC0}"/>
    <cellStyle name="20% - Accent6 15 3 2 2" xfId="21832" xr:uid="{AFBC8014-6D56-4616-A94C-1A1FF8F3930E}"/>
    <cellStyle name="20% - Accent6 15 3 2 2 2" xfId="21833" xr:uid="{F735DE37-5AD4-4A11-9E27-00689F061790}"/>
    <cellStyle name="20% - Accent6 15 3 2 3" xfId="21834" xr:uid="{17571EEB-3E4E-4414-A294-52767EAAF6C3}"/>
    <cellStyle name="20% - Accent6 15 3 3" xfId="21835" xr:uid="{0F14DD6B-F62C-4231-BF05-600962D0E8EA}"/>
    <cellStyle name="20% - Accent6 15 3 3 2" xfId="21836" xr:uid="{F2278F36-2E02-498C-A774-46A6336A333E}"/>
    <cellStyle name="20% - Accent6 15 3 4" xfId="21837" xr:uid="{12A35D39-5971-4DF7-876D-2DBB00E5D938}"/>
    <cellStyle name="20% - Accent6 15 3 4 2" xfId="21838" xr:uid="{233AB67E-F5A1-448F-920A-8EC7BF0C943E}"/>
    <cellStyle name="20% - Accent6 15 3 5" xfId="21839" xr:uid="{89E9EAEE-E7FD-4C99-A5BA-9AA140F92FDD}"/>
    <cellStyle name="20% - Accent6 15 4" xfId="21840" xr:uid="{7342D454-60FA-4994-B42D-E093B146E338}"/>
    <cellStyle name="20% - Accent6 15 4 2" xfId="21841" xr:uid="{759B6119-3953-4DCB-AF40-B7EC53644504}"/>
    <cellStyle name="20% - Accent6 15 4 2 2" xfId="21842" xr:uid="{0859B328-E698-44BE-B837-200862FBFCCF}"/>
    <cellStyle name="20% - Accent6 15 4 2 2 2" xfId="21843" xr:uid="{18E0CBCF-1EFD-41FA-BB98-9F542EDB5894}"/>
    <cellStyle name="20% - Accent6 15 4 2 3" xfId="21844" xr:uid="{E2BBBB06-8E40-4CF3-946F-99A751ED523A}"/>
    <cellStyle name="20% - Accent6 15 4 3" xfId="21845" xr:uid="{5379A611-7E45-4216-866F-9A2AE5003816}"/>
    <cellStyle name="20% - Accent6 15 4 3 2" xfId="21846" xr:uid="{98E135FD-AD36-4E7E-8B59-055441DCFF85}"/>
    <cellStyle name="20% - Accent6 15 4 4" xfId="21847" xr:uid="{69F92A85-82BD-43F0-AE2C-8067E4D08F37}"/>
    <cellStyle name="20% - Accent6 15 4 4 2" xfId="21848" xr:uid="{5F5DED65-7E2D-4901-BC3E-31DC172342B0}"/>
    <cellStyle name="20% - Accent6 15 4 5" xfId="21849" xr:uid="{B7C2FE56-2B70-4941-B433-E3545E3F86C5}"/>
    <cellStyle name="20% - Accent6 15 5" xfId="21850" xr:uid="{5D8114D1-01F2-472A-9FC3-473B9BC141B5}"/>
    <cellStyle name="20% - Accent6 15 5 2" xfId="21851" xr:uid="{14A69FFF-5C4B-45F5-A61D-EDC61943D895}"/>
    <cellStyle name="20% - Accent6 15 5 2 2" xfId="21852" xr:uid="{55271D84-1D93-44F6-B3EF-F1485D60F581}"/>
    <cellStyle name="20% - Accent6 15 5 2 2 2" xfId="21853" xr:uid="{7EA4C1DB-21F2-48D7-B846-E27DADF042EC}"/>
    <cellStyle name="20% - Accent6 15 5 2 3" xfId="21854" xr:uid="{E9045E2A-FCFF-44FC-B8D1-3C0CD07B5553}"/>
    <cellStyle name="20% - Accent6 15 5 3" xfId="21855" xr:uid="{C7445752-9155-44C8-B801-0217AEADC702}"/>
    <cellStyle name="20% - Accent6 15 5 3 2" xfId="21856" xr:uid="{293BDFB8-60E2-4686-8575-DF5D0C0CDDB5}"/>
    <cellStyle name="20% - Accent6 15 5 4" xfId="21857" xr:uid="{03383FB7-33C8-4EEB-8543-2F767AEBA4B8}"/>
    <cellStyle name="20% - Accent6 15 5 4 2" xfId="21858" xr:uid="{7F3EAFA8-591E-40D3-BE0C-30991A1B5E58}"/>
    <cellStyle name="20% - Accent6 15 5 5" xfId="21859" xr:uid="{777FC453-1C21-46FF-8E89-37CC35AA79B7}"/>
    <cellStyle name="20% - Accent6 15 6" xfId="21860" xr:uid="{F1533732-3D0C-47C9-86C4-3C3AD298FE10}"/>
    <cellStyle name="20% - Accent6 15 6 2" xfId="21861" xr:uid="{4F2108E4-BDB6-4129-AF2F-F08C63EFFC92}"/>
    <cellStyle name="20% - Accent6 15 6 2 2" xfId="21862" xr:uid="{8D347CF7-1217-47BE-9B5C-BD3E0B887E8A}"/>
    <cellStyle name="20% - Accent6 15 6 2 2 2" xfId="21863" xr:uid="{D2E0E800-474D-4641-8C5D-C00ADAEDEB26}"/>
    <cellStyle name="20% - Accent6 15 6 2 3" xfId="21864" xr:uid="{84D5CD99-6D23-48E1-BAE9-FE5C0EFD283D}"/>
    <cellStyle name="20% - Accent6 15 6 3" xfId="21865" xr:uid="{820AB140-A40D-4AD3-BB9B-AFCAF4C23C65}"/>
    <cellStyle name="20% - Accent6 15 6 3 2" xfId="21866" xr:uid="{E8FE02BB-D7E8-4ED5-B9EF-926634F2B791}"/>
    <cellStyle name="20% - Accent6 15 6 4" xfId="21867" xr:uid="{7FC468EC-4CFB-4A2C-9D24-A526413553CE}"/>
    <cellStyle name="20% - Accent6 15 6 4 2" xfId="21868" xr:uid="{48EA6BFE-7ED7-4060-AE7C-F5DE2E65FFA9}"/>
    <cellStyle name="20% - Accent6 15 6 5" xfId="21869" xr:uid="{86D19E92-6FFD-4B93-AA3C-D9EA9B7A0D6F}"/>
    <cellStyle name="20% - Accent6 15 7" xfId="21870" xr:uid="{34AFB375-4F7A-44E6-82D8-E8305558148B}"/>
    <cellStyle name="20% - Accent6 15 7 2" xfId="21871" xr:uid="{7FF51526-1C4C-48F8-863E-263C234DC022}"/>
    <cellStyle name="20% - Accent6 15 7 2 2" xfId="21872" xr:uid="{B1B32F3A-997C-4CB4-8BAB-39AFBD61501F}"/>
    <cellStyle name="20% - Accent6 15 7 2 2 2" xfId="21873" xr:uid="{A374690A-EB76-4523-BFBD-08B3EA574143}"/>
    <cellStyle name="20% - Accent6 15 7 2 3" xfId="21874" xr:uid="{F2959BFE-7BF8-4B70-B96F-F817A6823371}"/>
    <cellStyle name="20% - Accent6 15 7 3" xfId="21875" xr:uid="{6AEE444A-19BF-428C-8FFE-A6453661F9A8}"/>
    <cellStyle name="20% - Accent6 15 7 3 2" xfId="21876" xr:uid="{C8BEAFA1-7A2F-4B1C-9E50-5A80850564E7}"/>
    <cellStyle name="20% - Accent6 15 7 4" xfId="21877" xr:uid="{BF18C891-192F-47AE-AFE0-FA88AF35C279}"/>
    <cellStyle name="20% - Accent6 15 7 4 2" xfId="21878" xr:uid="{68E98145-F2B7-4636-B6F8-1060C0247AC7}"/>
    <cellStyle name="20% - Accent6 15 7 5" xfId="21879" xr:uid="{2824707F-2C6F-40F8-BF16-C9FB9CEF4054}"/>
    <cellStyle name="20% - Accent6 15 8" xfId="21880" xr:uid="{314CD953-EC78-415E-9F52-490B2D15E2DF}"/>
    <cellStyle name="20% - Accent6 15 8 2" xfId="21881" xr:uid="{0CE8A6B6-9037-40D9-9BC3-E5B15E53063B}"/>
    <cellStyle name="20% - Accent6 15 8 2 2" xfId="21882" xr:uid="{AE4D836F-9909-4D02-89E3-FBC10D2D4264}"/>
    <cellStyle name="20% - Accent6 15 8 2 2 2" xfId="21883" xr:uid="{C5D1248C-C4E6-4314-A18A-93F39F95592B}"/>
    <cellStyle name="20% - Accent6 15 8 2 3" xfId="21884" xr:uid="{51A8B7BA-FDB0-427D-82DB-6FEAC49EC88B}"/>
    <cellStyle name="20% - Accent6 15 8 3" xfId="21885" xr:uid="{FE4C52DE-3E94-446E-8366-D2764A9B55B3}"/>
    <cellStyle name="20% - Accent6 15 8 3 2" xfId="21886" xr:uid="{5309CF27-944C-40FB-BB70-F3BDA3290517}"/>
    <cellStyle name="20% - Accent6 15 8 4" xfId="21887" xr:uid="{803D49DB-8222-4E9A-A7EA-1BE2A30456C8}"/>
    <cellStyle name="20% - Accent6 15 8 4 2" xfId="21888" xr:uid="{354B6D45-1C87-45E6-B3A1-80FF8F189E9F}"/>
    <cellStyle name="20% - Accent6 15 8 5" xfId="21889" xr:uid="{F504ED66-5DE2-431F-8C32-5ACCCC7BBE81}"/>
    <cellStyle name="20% - Accent6 15 9" xfId="21890" xr:uid="{662F839D-9B95-4994-85BB-211267ED4077}"/>
    <cellStyle name="20% - Accent6 15 9 2" xfId="21891" xr:uid="{DBFB081D-25D0-4F8C-9191-5CBD6C802FF3}"/>
    <cellStyle name="20% - Accent6 15 9 2 2" xfId="21892" xr:uid="{49CD62F0-EDBD-4659-9445-F7E4D30EA388}"/>
    <cellStyle name="20% - Accent6 15 9 2 2 2" xfId="21893" xr:uid="{5DA2966F-9D76-4A34-AF91-80EF7A9FE859}"/>
    <cellStyle name="20% - Accent6 15 9 2 3" xfId="21894" xr:uid="{B76BC25F-A696-4907-8D76-27F6521F5608}"/>
    <cellStyle name="20% - Accent6 15 9 3" xfId="21895" xr:uid="{A02D6E37-D23E-4476-BAC1-5ED00E58EE50}"/>
    <cellStyle name="20% - Accent6 15 9 3 2" xfId="21896" xr:uid="{C42E0481-BCC0-4AB5-B58B-D3F47F7334BE}"/>
    <cellStyle name="20% - Accent6 15 9 4" xfId="21897" xr:uid="{4230F664-B8B0-476E-B109-D15A5A4535FF}"/>
    <cellStyle name="20% - Accent6 15 9 4 2" xfId="21898" xr:uid="{BEE9E6FC-28AB-4E97-BCC5-1B1610675FF2}"/>
    <cellStyle name="20% - Accent6 15 9 5" xfId="21899" xr:uid="{78D64475-7EE2-45A4-A3C5-1AF8910D1419}"/>
    <cellStyle name="20% - Accent6 16" xfId="21900" xr:uid="{134151E9-D6A3-4AFF-9600-B9D302F63A93}"/>
    <cellStyle name="20% - Accent6 16 10" xfId="21901" xr:uid="{714BE741-400B-4089-8E3F-9EBA57B946C8}"/>
    <cellStyle name="20% - Accent6 16 10 2" xfId="21902" xr:uid="{8BD640B7-8860-4447-BDF7-5DB959A69CAB}"/>
    <cellStyle name="20% - Accent6 16 10 2 2" xfId="21903" xr:uid="{10C18E8A-FB9A-4E0F-A3ED-1EC4AF02CEFF}"/>
    <cellStyle name="20% - Accent6 16 10 2 2 2" xfId="21904" xr:uid="{8F61C722-5CC4-4C6E-ACDA-B9D0E6FAB1F6}"/>
    <cellStyle name="20% - Accent6 16 10 2 3" xfId="21905" xr:uid="{87D667A1-58A4-4F81-9755-B757032959F0}"/>
    <cellStyle name="20% - Accent6 16 10 3" xfId="21906" xr:uid="{AE4896E0-668E-4BD9-A801-83151AAC8E9A}"/>
    <cellStyle name="20% - Accent6 16 10 3 2" xfId="21907" xr:uid="{E7A46CD8-288D-42B0-8722-DF103147ED88}"/>
    <cellStyle name="20% - Accent6 16 10 4" xfId="21908" xr:uid="{4A21541D-81C8-4057-8906-4AA23922AD09}"/>
    <cellStyle name="20% - Accent6 16 10 4 2" xfId="21909" xr:uid="{E25BFA60-B0E4-4633-935B-AD3EA022607C}"/>
    <cellStyle name="20% - Accent6 16 10 5" xfId="21910" xr:uid="{330F5E3E-AB6C-4716-B46A-588ED512B332}"/>
    <cellStyle name="20% - Accent6 16 11" xfId="21911" xr:uid="{2C17C172-1CC1-4D16-A6FB-39168C92D1A9}"/>
    <cellStyle name="20% - Accent6 16 11 2" xfId="21912" xr:uid="{3307F82F-4067-4322-8DF9-DF52C2F264D1}"/>
    <cellStyle name="20% - Accent6 16 11 2 2" xfId="21913" xr:uid="{63A15D14-ED63-4E5F-B614-A0BFB9663C98}"/>
    <cellStyle name="20% - Accent6 16 11 2 2 2" xfId="21914" xr:uid="{637D1237-97E3-4EB1-A3ED-12B20CF9D1AD}"/>
    <cellStyle name="20% - Accent6 16 11 2 3" xfId="21915" xr:uid="{DAB6AB09-A538-4D65-B517-6D55099DE9FC}"/>
    <cellStyle name="20% - Accent6 16 11 3" xfId="21916" xr:uid="{39984544-F2A0-4CF5-A3BE-9126F80AFFE2}"/>
    <cellStyle name="20% - Accent6 16 11 3 2" xfId="21917" xr:uid="{9C5B1C69-7F79-43DF-992B-8CAD40F55B6A}"/>
    <cellStyle name="20% - Accent6 16 11 4" xfId="21918" xr:uid="{14499337-2EA9-409A-9D6E-648EB440ABC5}"/>
    <cellStyle name="20% - Accent6 16 11 4 2" xfId="21919" xr:uid="{7B5917B5-1ACF-4054-91FE-E38CB043BBEE}"/>
    <cellStyle name="20% - Accent6 16 11 5" xfId="21920" xr:uid="{3D22F3EB-6F21-49A6-AAB7-3093D07C098E}"/>
    <cellStyle name="20% - Accent6 16 12" xfId="21921" xr:uid="{49CAB37D-3172-4551-B0BC-92D7C7CA78D1}"/>
    <cellStyle name="20% - Accent6 16 12 2" xfId="21922" xr:uid="{7FC170C5-8EE1-40CF-89AC-D83A3A4A879F}"/>
    <cellStyle name="20% - Accent6 16 12 2 2" xfId="21923" xr:uid="{91A3C4C4-FDB3-44A9-8EFC-BF13EB4D16BD}"/>
    <cellStyle name="20% - Accent6 16 12 2 2 2" xfId="21924" xr:uid="{0BA60FE1-62D7-4FB3-97D7-DE4F05E7E24E}"/>
    <cellStyle name="20% - Accent6 16 12 2 3" xfId="21925" xr:uid="{57313E6E-8BEE-407C-B3D4-9A29E6E80074}"/>
    <cellStyle name="20% - Accent6 16 12 3" xfId="21926" xr:uid="{CAAEF43A-470D-4E32-B770-72960085FBFD}"/>
    <cellStyle name="20% - Accent6 16 12 3 2" xfId="21927" xr:uid="{B8FB6841-21D3-4BBF-BAD3-EE868E2CA8CB}"/>
    <cellStyle name="20% - Accent6 16 12 4" xfId="21928" xr:uid="{12F0983D-BEFE-4A20-878E-CFC0B49248AF}"/>
    <cellStyle name="20% - Accent6 16 12 4 2" xfId="21929" xr:uid="{021D550B-34C3-43F2-BCBA-0B26B37EC4A4}"/>
    <cellStyle name="20% - Accent6 16 12 5" xfId="21930" xr:uid="{BAC66D0A-9577-4804-926B-70C5B34B960C}"/>
    <cellStyle name="20% - Accent6 16 13" xfId="21931" xr:uid="{04DC2A2F-0997-4D63-B76C-E2993ECC4297}"/>
    <cellStyle name="20% - Accent6 16 13 2" xfId="21932" xr:uid="{DDE3D191-E312-455C-A7CA-881AFA04265F}"/>
    <cellStyle name="20% - Accent6 16 13 2 2" xfId="21933" xr:uid="{4EFC4E2E-FF80-47C3-A0E4-E3D8963398F6}"/>
    <cellStyle name="20% - Accent6 16 13 2 2 2" xfId="21934" xr:uid="{1FD311C4-EE11-48C5-9208-E1CBED853F6B}"/>
    <cellStyle name="20% - Accent6 16 13 2 3" xfId="21935" xr:uid="{F41E2AA9-60AA-47D8-A723-E3660F07432C}"/>
    <cellStyle name="20% - Accent6 16 13 3" xfId="21936" xr:uid="{5A8F0837-2D65-4FB1-850A-F323A451B62D}"/>
    <cellStyle name="20% - Accent6 16 13 3 2" xfId="21937" xr:uid="{3B4D228D-03F5-4B38-8EC0-E79C4E8484A8}"/>
    <cellStyle name="20% - Accent6 16 13 4" xfId="21938" xr:uid="{171A0881-975D-4F69-AF59-F08D90499A2B}"/>
    <cellStyle name="20% - Accent6 16 13 4 2" xfId="21939" xr:uid="{89A4B711-5544-4066-B7AD-678405A25C17}"/>
    <cellStyle name="20% - Accent6 16 13 5" xfId="21940" xr:uid="{D808E822-AFC8-4499-9F29-DBB4B9892841}"/>
    <cellStyle name="20% - Accent6 16 14" xfId="21941" xr:uid="{AC00A1FB-2E6B-4EF2-B0FD-96F34244D8E5}"/>
    <cellStyle name="20% - Accent6 16 14 2" xfId="21942" xr:uid="{D42AE611-0783-4452-8ABE-C29B648A91A2}"/>
    <cellStyle name="20% - Accent6 16 14 2 2" xfId="21943" xr:uid="{D9069E5F-B8BD-4192-9B2B-4626B1579AD3}"/>
    <cellStyle name="20% - Accent6 16 14 2 2 2" xfId="21944" xr:uid="{2C046417-7FA4-4D15-B930-B214FD629940}"/>
    <cellStyle name="20% - Accent6 16 14 2 3" xfId="21945" xr:uid="{67B511D8-1C19-4DC5-BEC7-FA8E1BCBE29E}"/>
    <cellStyle name="20% - Accent6 16 14 3" xfId="21946" xr:uid="{D3060761-F609-4660-8525-A734968E184A}"/>
    <cellStyle name="20% - Accent6 16 14 3 2" xfId="21947" xr:uid="{8022BD2F-70AF-4C55-9471-5EE346AEB3A2}"/>
    <cellStyle name="20% - Accent6 16 14 4" xfId="21948" xr:uid="{E3B93C5E-AD2A-4535-987A-A28ADAF18A41}"/>
    <cellStyle name="20% - Accent6 16 14 4 2" xfId="21949" xr:uid="{AF382C30-3C09-46F4-BCA5-A36EC278FE32}"/>
    <cellStyle name="20% - Accent6 16 14 5" xfId="21950" xr:uid="{E4A2154E-BB48-426D-AEC3-C68F794AD3EE}"/>
    <cellStyle name="20% - Accent6 16 15" xfId="21951" xr:uid="{8ADE88CE-7A0A-4ED0-9C27-7BFE3310B42E}"/>
    <cellStyle name="20% - Accent6 16 15 2" xfId="21952" xr:uid="{BD92DC84-E991-44B0-BE5C-7C265D740875}"/>
    <cellStyle name="20% - Accent6 16 15 2 2" xfId="21953" xr:uid="{153E7CEC-01AE-4C61-9F64-167164B354E2}"/>
    <cellStyle name="20% - Accent6 16 15 2 2 2" xfId="21954" xr:uid="{8F3F7479-B333-43DC-B8D7-A50F5FF5EA22}"/>
    <cellStyle name="20% - Accent6 16 15 2 3" xfId="21955" xr:uid="{21B69364-D433-4846-ABE0-CB518BE519EB}"/>
    <cellStyle name="20% - Accent6 16 15 3" xfId="21956" xr:uid="{03478154-E2F2-469D-81D5-7872779A1B1F}"/>
    <cellStyle name="20% - Accent6 16 15 3 2" xfId="21957" xr:uid="{2F269270-138B-4862-B442-892445650049}"/>
    <cellStyle name="20% - Accent6 16 15 4" xfId="21958" xr:uid="{2C50B3BE-75AF-431C-9C54-EBFB7C414AEF}"/>
    <cellStyle name="20% - Accent6 16 15 4 2" xfId="21959" xr:uid="{B24DD486-23BF-42DA-AB4E-545FC309EE40}"/>
    <cellStyle name="20% - Accent6 16 15 5" xfId="21960" xr:uid="{2C4FE4F0-A184-41CD-991A-55A405444135}"/>
    <cellStyle name="20% - Accent6 16 16" xfId="21961" xr:uid="{681557A3-A10D-47EA-9B41-0ED74E75D9FD}"/>
    <cellStyle name="20% - Accent6 16 16 2" xfId="21962" xr:uid="{9F5F2FB4-04CC-406E-88D9-E65F8B9F1011}"/>
    <cellStyle name="20% - Accent6 16 16 2 2" xfId="21963" xr:uid="{B12F6A2D-E3A1-4015-815B-EB0C078A3C4B}"/>
    <cellStyle name="20% - Accent6 16 16 3" xfId="21964" xr:uid="{FE637D0B-B9D7-4F10-8BC0-B365B354B0F5}"/>
    <cellStyle name="20% - Accent6 16 17" xfId="21965" xr:uid="{924BD70E-D577-4893-B983-C4615BE2F509}"/>
    <cellStyle name="20% - Accent6 16 17 2" xfId="21966" xr:uid="{0A89897D-88C3-4675-AC92-7AB712537392}"/>
    <cellStyle name="20% - Accent6 16 18" xfId="21967" xr:uid="{9D114493-3DAC-489E-A6DC-0F8BB43EF452}"/>
    <cellStyle name="20% - Accent6 16 18 2" xfId="21968" xr:uid="{492EFC1B-F3C7-49BE-A2F5-F80247D3ECBA}"/>
    <cellStyle name="20% - Accent6 16 19" xfId="21969" xr:uid="{12144ECC-C642-40C1-8C9A-E8CB66244F83}"/>
    <cellStyle name="20% - Accent6 16 2" xfId="21970" xr:uid="{7439BBD0-9E9C-4A49-856A-89605149F405}"/>
    <cellStyle name="20% - Accent6 16 2 2" xfId="21971" xr:uid="{8EBC657C-5D11-4645-9CEB-CA4A5941E26A}"/>
    <cellStyle name="20% - Accent6 16 2 2 2" xfId="21972" xr:uid="{5232FAF9-80B3-4934-B219-F3879B452C87}"/>
    <cellStyle name="20% - Accent6 16 2 2 2 2" xfId="21973" xr:uid="{BAE25AA7-ABA2-4B46-A939-BB408430EDB9}"/>
    <cellStyle name="20% - Accent6 16 2 2 3" xfId="21974" xr:uid="{FF088AAD-92FE-4B52-9EBC-DBF45422FBC6}"/>
    <cellStyle name="20% - Accent6 16 2 3" xfId="21975" xr:uid="{B855D9DD-21EF-4FDA-B217-4694B42B87CF}"/>
    <cellStyle name="20% - Accent6 16 2 3 2" xfId="21976" xr:uid="{4ECF7CC3-1092-4A98-A128-67C924CCF7D9}"/>
    <cellStyle name="20% - Accent6 16 2 4" xfId="21977" xr:uid="{437B5A17-4065-4106-B11F-3034B29B1EC0}"/>
    <cellStyle name="20% - Accent6 16 2 4 2" xfId="21978" xr:uid="{A7ADBB19-055E-4894-856E-557A88A81657}"/>
    <cellStyle name="20% - Accent6 16 2 5" xfId="21979" xr:uid="{D7FBFAF1-D961-40B9-AB91-3583E47BD4DA}"/>
    <cellStyle name="20% - Accent6 16 20" xfId="21980" xr:uid="{FC6F4931-E769-4952-B784-0A6484D79478}"/>
    <cellStyle name="20% - Accent6 16 21" xfId="21981" xr:uid="{1FD90D5D-B86D-42BC-A781-1A6BDB6469B4}"/>
    <cellStyle name="20% - Accent6 16 22" xfId="21982" xr:uid="{33B9F495-C436-49D3-AA21-EE47858FB617}"/>
    <cellStyle name="20% - Accent6 16 23" xfId="21983" xr:uid="{C9508D68-6E30-4555-9A3D-83026C7DEE91}"/>
    <cellStyle name="20% - Accent6 16 24" xfId="21984" xr:uid="{652E8A8A-C6AA-4D15-BFA1-CEA5DB9916B2}"/>
    <cellStyle name="20% - Accent6 16 25" xfId="21985" xr:uid="{42DDC1F3-BE69-4EC1-8702-478DBF875561}"/>
    <cellStyle name="20% - Accent6 16 26" xfId="21986" xr:uid="{19FA3B3B-8A51-48E6-A407-C0350F233CD7}"/>
    <cellStyle name="20% - Accent6 16 27" xfId="21987" xr:uid="{84CBD26B-4BAB-42A2-BC57-5C22696A2B2D}"/>
    <cellStyle name="20% - Accent6 16 28" xfId="21988" xr:uid="{C96F9635-266F-4B2D-AC41-D23B3B6F8D09}"/>
    <cellStyle name="20% - Accent6 16 29" xfId="21989" xr:uid="{B92D817B-7D9D-4958-8D5E-6A945893722F}"/>
    <cellStyle name="20% - Accent6 16 3" xfId="21990" xr:uid="{703875E0-90E5-4A0F-8223-AF040BA87295}"/>
    <cellStyle name="20% - Accent6 16 3 2" xfId="21991" xr:uid="{2D6AC0C9-B9D8-40D0-B4F4-DC40F4E200F1}"/>
    <cellStyle name="20% - Accent6 16 3 2 2" xfId="21992" xr:uid="{6F05A133-90B5-4409-AD1F-1963A723D839}"/>
    <cellStyle name="20% - Accent6 16 3 2 2 2" xfId="21993" xr:uid="{D9662121-8552-4D2D-BA55-FBB91CB5DFAF}"/>
    <cellStyle name="20% - Accent6 16 3 2 3" xfId="21994" xr:uid="{8A1523CB-B9AF-4E7B-A18A-80C77E42E335}"/>
    <cellStyle name="20% - Accent6 16 3 3" xfId="21995" xr:uid="{6E575A32-E045-49F9-BB14-971F8B0EEFFB}"/>
    <cellStyle name="20% - Accent6 16 3 3 2" xfId="21996" xr:uid="{A4B096A1-FAFC-4BF4-AD13-B5EBEE1F2ED4}"/>
    <cellStyle name="20% - Accent6 16 3 4" xfId="21997" xr:uid="{DF51B3EC-0040-4E88-A7AB-7ED6B70B448F}"/>
    <cellStyle name="20% - Accent6 16 3 4 2" xfId="21998" xr:uid="{54EEA842-DD5E-4EDD-864B-B50A90214242}"/>
    <cellStyle name="20% - Accent6 16 3 5" xfId="21999" xr:uid="{8B507850-736F-4DA7-8E3F-8BA9738357C9}"/>
    <cellStyle name="20% - Accent6 16 4" xfId="22000" xr:uid="{4AE9CAE4-DA57-482A-8D0D-6DA844C1C606}"/>
    <cellStyle name="20% - Accent6 16 4 2" xfId="22001" xr:uid="{AB3B0EB6-2DE0-4A82-9140-1F378BD44EBA}"/>
    <cellStyle name="20% - Accent6 16 4 2 2" xfId="22002" xr:uid="{601ECB7A-8E89-4184-B833-B258975A2ED1}"/>
    <cellStyle name="20% - Accent6 16 4 2 2 2" xfId="22003" xr:uid="{0B96CE82-8C68-4911-BE6F-3C47727680DC}"/>
    <cellStyle name="20% - Accent6 16 4 2 3" xfId="22004" xr:uid="{8484CE52-00D9-47AC-86E7-2B1707797CBC}"/>
    <cellStyle name="20% - Accent6 16 4 3" xfId="22005" xr:uid="{A1D906C7-C02C-478C-AC31-1BDD98EEBCB2}"/>
    <cellStyle name="20% - Accent6 16 4 3 2" xfId="22006" xr:uid="{1C357E8B-8EB1-40D0-ACF0-4DE396AE741A}"/>
    <cellStyle name="20% - Accent6 16 4 4" xfId="22007" xr:uid="{359FE677-6CD8-43EA-8059-F06E5E76728B}"/>
    <cellStyle name="20% - Accent6 16 4 4 2" xfId="22008" xr:uid="{BC0C5FF9-D97F-4FC3-BB6C-BC0F7AD5D5D6}"/>
    <cellStyle name="20% - Accent6 16 4 5" xfId="22009" xr:uid="{A3B6BDE0-FBD0-4C16-BF03-E2076BF5B7C7}"/>
    <cellStyle name="20% - Accent6 16 5" xfId="22010" xr:uid="{D40913BA-CFCE-4CC0-BC35-C942887C875E}"/>
    <cellStyle name="20% - Accent6 16 5 2" xfId="22011" xr:uid="{2926BEC2-2148-47FB-B65D-99F1B5E7C990}"/>
    <cellStyle name="20% - Accent6 16 5 2 2" xfId="22012" xr:uid="{A011CB4E-3661-414B-BB5E-99ECAF29219E}"/>
    <cellStyle name="20% - Accent6 16 5 2 2 2" xfId="22013" xr:uid="{3526EB14-05AE-498E-9DBF-7B8F7ADD4013}"/>
    <cellStyle name="20% - Accent6 16 5 2 3" xfId="22014" xr:uid="{C2AC9521-870F-40FE-8E3D-88A6D04EDC1D}"/>
    <cellStyle name="20% - Accent6 16 5 3" xfId="22015" xr:uid="{398F559D-9643-4148-99B3-B8B5D17953CF}"/>
    <cellStyle name="20% - Accent6 16 5 3 2" xfId="22016" xr:uid="{6A26AB0F-EB0A-45BC-906B-1853114EBA4D}"/>
    <cellStyle name="20% - Accent6 16 5 4" xfId="22017" xr:uid="{0C30E230-67EB-423C-9483-37FD4E6A1D2C}"/>
    <cellStyle name="20% - Accent6 16 5 4 2" xfId="22018" xr:uid="{562AFC38-EB78-4517-94D0-25CE0358BE2E}"/>
    <cellStyle name="20% - Accent6 16 5 5" xfId="22019" xr:uid="{86E801ED-4725-45B1-9962-72FB9C98027C}"/>
    <cellStyle name="20% - Accent6 16 6" xfId="22020" xr:uid="{767C1FB0-B965-461A-A8A7-F552E31CABAF}"/>
    <cellStyle name="20% - Accent6 16 6 2" xfId="22021" xr:uid="{7F976817-1FC7-4CE4-8681-FC1349116C0F}"/>
    <cellStyle name="20% - Accent6 16 6 2 2" xfId="22022" xr:uid="{B48EA652-EBD9-4F85-8D07-1FD98EA1F9C5}"/>
    <cellStyle name="20% - Accent6 16 6 2 2 2" xfId="22023" xr:uid="{E85676BC-04FB-431A-80B0-931F7058A2E9}"/>
    <cellStyle name="20% - Accent6 16 6 2 3" xfId="22024" xr:uid="{0D70C855-B1B5-4775-9F81-29979786D817}"/>
    <cellStyle name="20% - Accent6 16 6 3" xfId="22025" xr:uid="{13B572BA-F2E3-4756-8775-F9F9B1F4E3C6}"/>
    <cellStyle name="20% - Accent6 16 6 3 2" xfId="22026" xr:uid="{4313E25A-3496-4747-BF73-FF8605D4340F}"/>
    <cellStyle name="20% - Accent6 16 6 4" xfId="22027" xr:uid="{5530CEA4-5869-4DED-BE36-9E3E3D6BE1E4}"/>
    <cellStyle name="20% - Accent6 16 6 4 2" xfId="22028" xr:uid="{565AF2EB-BF3A-4BCA-972F-BBDD126F05DF}"/>
    <cellStyle name="20% - Accent6 16 6 5" xfId="22029" xr:uid="{E97853FD-DB11-49A7-8947-AB5CE2DADC47}"/>
    <cellStyle name="20% - Accent6 16 7" xfId="22030" xr:uid="{92C0AB4E-90F4-41BF-843E-46A590CE2011}"/>
    <cellStyle name="20% - Accent6 16 7 2" xfId="22031" xr:uid="{25041F5C-4DBF-4975-9019-132C65773AFC}"/>
    <cellStyle name="20% - Accent6 16 7 2 2" xfId="22032" xr:uid="{767B84D7-8C75-467A-8595-60239A946E95}"/>
    <cellStyle name="20% - Accent6 16 7 2 2 2" xfId="22033" xr:uid="{954C3725-D74A-45D3-8063-674D78CA72CF}"/>
    <cellStyle name="20% - Accent6 16 7 2 3" xfId="22034" xr:uid="{511AFA4C-0769-45A7-8667-B5A1038CA743}"/>
    <cellStyle name="20% - Accent6 16 7 3" xfId="22035" xr:uid="{F038D78E-C416-471B-887C-1205FD01A425}"/>
    <cellStyle name="20% - Accent6 16 7 3 2" xfId="22036" xr:uid="{C0775DFD-C455-4B76-B818-C9965EE010B2}"/>
    <cellStyle name="20% - Accent6 16 7 4" xfId="22037" xr:uid="{8A5FD279-84FA-44A1-8BF5-8F0D22D6E852}"/>
    <cellStyle name="20% - Accent6 16 7 4 2" xfId="22038" xr:uid="{7483EBC3-E1E0-421A-A424-BB3617A79E21}"/>
    <cellStyle name="20% - Accent6 16 7 5" xfId="22039" xr:uid="{D237B44F-8277-4A20-B638-3AD3B84B8A01}"/>
    <cellStyle name="20% - Accent6 16 8" xfId="22040" xr:uid="{47E8A9D5-E803-4D2A-90EA-BE26EA6D2D23}"/>
    <cellStyle name="20% - Accent6 16 8 2" xfId="22041" xr:uid="{67EFDCC9-0CAD-4630-9B73-E0047EEB71BB}"/>
    <cellStyle name="20% - Accent6 16 8 2 2" xfId="22042" xr:uid="{08B776B5-3F73-4F45-BDD1-A793A70FF8AC}"/>
    <cellStyle name="20% - Accent6 16 8 2 2 2" xfId="22043" xr:uid="{23DE6A83-8FA6-4FCA-9C0F-74CF72C319A3}"/>
    <cellStyle name="20% - Accent6 16 8 2 3" xfId="22044" xr:uid="{2B11840B-26FF-4EB7-8517-EB5A2048404E}"/>
    <cellStyle name="20% - Accent6 16 8 3" xfId="22045" xr:uid="{8728F53A-1C96-4C9F-A2A7-DDE896C70A9C}"/>
    <cellStyle name="20% - Accent6 16 8 3 2" xfId="22046" xr:uid="{C41E89F3-E821-4FE5-B66C-665DECCBA2F7}"/>
    <cellStyle name="20% - Accent6 16 8 4" xfId="22047" xr:uid="{F61D2125-1322-4F7B-8047-C25F2BE19006}"/>
    <cellStyle name="20% - Accent6 16 8 4 2" xfId="22048" xr:uid="{18C43C04-AADE-4C51-BB8E-3AE61FE57DA7}"/>
    <cellStyle name="20% - Accent6 16 8 5" xfId="22049" xr:uid="{16BF6983-3009-4855-B08F-77AFC50A3839}"/>
    <cellStyle name="20% - Accent6 16 9" xfId="22050" xr:uid="{0D371928-0782-49E5-924C-DF22805CEF31}"/>
    <cellStyle name="20% - Accent6 16 9 2" xfId="22051" xr:uid="{3D4632B4-5A64-413B-AB9B-56D6FE48461E}"/>
    <cellStyle name="20% - Accent6 16 9 2 2" xfId="22052" xr:uid="{56505CA4-B6ED-4998-8AE9-8837E97937FC}"/>
    <cellStyle name="20% - Accent6 16 9 2 2 2" xfId="22053" xr:uid="{92447FC2-BB6F-4E4E-9191-438E0851D5D1}"/>
    <cellStyle name="20% - Accent6 16 9 2 3" xfId="22054" xr:uid="{DC0E4FAA-0F65-4D67-AAAB-CAF9080104CA}"/>
    <cellStyle name="20% - Accent6 16 9 3" xfId="22055" xr:uid="{78F15DC1-86B5-4230-8029-490F07F47712}"/>
    <cellStyle name="20% - Accent6 16 9 3 2" xfId="22056" xr:uid="{69686682-B76E-4043-BBE8-5B676F618A5B}"/>
    <cellStyle name="20% - Accent6 16 9 4" xfId="22057" xr:uid="{04FE532B-53E4-411B-85C4-99329B3CD621}"/>
    <cellStyle name="20% - Accent6 16 9 4 2" xfId="22058" xr:uid="{F915B4B6-F28C-44AB-8F5C-43C466872A0E}"/>
    <cellStyle name="20% - Accent6 16 9 5" xfId="22059" xr:uid="{F6A482E5-E9DD-4FAC-A019-6F6EA833AF37}"/>
    <cellStyle name="20% - Accent6 17" xfId="22060" xr:uid="{4A7028FF-2BD3-4A69-890F-CD5DEAD20313}"/>
    <cellStyle name="20% - Accent6 17 10" xfId="22061" xr:uid="{90604180-13C5-4577-9BC5-CEFE6581D32A}"/>
    <cellStyle name="20% - Accent6 17 10 2" xfId="22062" xr:uid="{249ABA0A-909D-42AA-82EC-0A0DA7ACDCBE}"/>
    <cellStyle name="20% - Accent6 17 10 2 2" xfId="22063" xr:uid="{9BDC3F41-B76D-4E53-8DCC-A9928198C3FC}"/>
    <cellStyle name="20% - Accent6 17 10 2 2 2" xfId="22064" xr:uid="{44D839E4-8EBC-44D2-88A1-13404CD6DAA4}"/>
    <cellStyle name="20% - Accent6 17 10 2 3" xfId="22065" xr:uid="{C6590D46-CCAA-4D16-8443-8A0F365E4035}"/>
    <cellStyle name="20% - Accent6 17 10 3" xfId="22066" xr:uid="{B508DD42-F3AE-454F-B4E4-138948A9E6F4}"/>
    <cellStyle name="20% - Accent6 17 10 3 2" xfId="22067" xr:uid="{59929F9E-C1E2-4007-9F3B-D2A14DD5AC24}"/>
    <cellStyle name="20% - Accent6 17 10 4" xfId="22068" xr:uid="{1226D5DE-1BFD-4E85-B7A5-B616F6CB4402}"/>
    <cellStyle name="20% - Accent6 17 10 4 2" xfId="22069" xr:uid="{4D7DFAE0-3704-47E7-BBA8-6FC8FB103920}"/>
    <cellStyle name="20% - Accent6 17 10 5" xfId="22070" xr:uid="{7FB404C9-6E40-42CD-B4F2-CFD6188ED7A9}"/>
    <cellStyle name="20% - Accent6 17 11" xfId="22071" xr:uid="{17D707C9-8BF1-4842-BD6E-93835DCB6806}"/>
    <cellStyle name="20% - Accent6 17 11 2" xfId="22072" xr:uid="{B646991B-30AC-4373-9900-64C0FC4444B3}"/>
    <cellStyle name="20% - Accent6 17 11 2 2" xfId="22073" xr:uid="{05795B13-6138-492E-A6C1-7F58B262CA95}"/>
    <cellStyle name="20% - Accent6 17 11 2 2 2" xfId="22074" xr:uid="{F8879226-FB77-4B0B-8429-CC10FD246918}"/>
    <cellStyle name="20% - Accent6 17 11 2 3" xfId="22075" xr:uid="{1145F7FA-E7C8-4B13-A1CB-D02279A5A923}"/>
    <cellStyle name="20% - Accent6 17 11 3" xfId="22076" xr:uid="{7586F34D-9DAD-4627-8451-62EC3A2CA031}"/>
    <cellStyle name="20% - Accent6 17 11 3 2" xfId="22077" xr:uid="{CDC0B79D-F8D3-4C6F-B538-3168A1497E9D}"/>
    <cellStyle name="20% - Accent6 17 11 4" xfId="22078" xr:uid="{7A19817A-1D91-40C9-831E-E83E693913A3}"/>
    <cellStyle name="20% - Accent6 17 11 4 2" xfId="22079" xr:uid="{C5A63D01-E681-4AA1-AC8D-D153159CEAFD}"/>
    <cellStyle name="20% - Accent6 17 11 5" xfId="22080" xr:uid="{1F57BA28-B7CD-46A6-83BA-C5C501F1486F}"/>
    <cellStyle name="20% - Accent6 17 12" xfId="22081" xr:uid="{CCB90575-5FF8-4E65-B65D-8B0935C13883}"/>
    <cellStyle name="20% - Accent6 17 12 2" xfId="22082" xr:uid="{7AD64339-1A06-49DA-932D-6D7D8599B2F7}"/>
    <cellStyle name="20% - Accent6 17 12 2 2" xfId="22083" xr:uid="{3F0CB14E-09F5-4B0E-82CD-0FD3A0919B15}"/>
    <cellStyle name="20% - Accent6 17 12 2 2 2" xfId="22084" xr:uid="{F024A131-D7E5-4DAF-8324-74AA7F7827AD}"/>
    <cellStyle name="20% - Accent6 17 12 2 3" xfId="22085" xr:uid="{AE0C6FA1-70C0-4920-9C36-A2DF9014F0C1}"/>
    <cellStyle name="20% - Accent6 17 12 3" xfId="22086" xr:uid="{38A17684-AD6C-4C18-A3B4-BC5292AD3AF9}"/>
    <cellStyle name="20% - Accent6 17 12 3 2" xfId="22087" xr:uid="{4DFB751F-BF0E-4940-97DC-58AB119DD37A}"/>
    <cellStyle name="20% - Accent6 17 12 4" xfId="22088" xr:uid="{5DD9344F-7343-4117-9517-DE4490EAE033}"/>
    <cellStyle name="20% - Accent6 17 12 4 2" xfId="22089" xr:uid="{96A22A52-852A-4BCF-905A-ACB919D87A8C}"/>
    <cellStyle name="20% - Accent6 17 12 5" xfId="22090" xr:uid="{AF9FE620-1E43-4352-8D86-E924088EF792}"/>
    <cellStyle name="20% - Accent6 17 13" xfId="22091" xr:uid="{254BA661-0D67-4605-A2B0-60D66B4A9361}"/>
    <cellStyle name="20% - Accent6 17 13 2" xfId="22092" xr:uid="{36F59CD3-F437-411D-86C8-242DE12C7E87}"/>
    <cellStyle name="20% - Accent6 17 13 2 2" xfId="22093" xr:uid="{81137064-9AD5-4B9D-B239-C4873ED46322}"/>
    <cellStyle name="20% - Accent6 17 13 2 2 2" xfId="22094" xr:uid="{C8884AC6-1AAF-4D1E-9382-0283B7D383FB}"/>
    <cellStyle name="20% - Accent6 17 13 2 3" xfId="22095" xr:uid="{CBCAFE17-CD09-424A-B5DF-A7B8D9C58240}"/>
    <cellStyle name="20% - Accent6 17 13 3" xfId="22096" xr:uid="{853D4E39-5C24-47F3-AB19-64D335F5AD3E}"/>
    <cellStyle name="20% - Accent6 17 13 3 2" xfId="22097" xr:uid="{505C8B3D-8A20-4AC0-A363-3B5005281270}"/>
    <cellStyle name="20% - Accent6 17 13 4" xfId="22098" xr:uid="{5801359D-6DB0-417C-B826-DA79AAA1D752}"/>
    <cellStyle name="20% - Accent6 17 13 4 2" xfId="22099" xr:uid="{1EF933BE-1B03-47DC-9BF7-C1381DCF97CE}"/>
    <cellStyle name="20% - Accent6 17 13 5" xfId="22100" xr:uid="{5D5EE9A1-F5BC-4662-9FC3-8B57AFBDF268}"/>
    <cellStyle name="20% - Accent6 17 14" xfId="22101" xr:uid="{F71C332E-3FCA-46BD-A8C0-D3A77A606A0B}"/>
    <cellStyle name="20% - Accent6 17 14 2" xfId="22102" xr:uid="{7D9543F0-1994-446C-ACA4-E890B13FD9E3}"/>
    <cellStyle name="20% - Accent6 17 14 2 2" xfId="22103" xr:uid="{5A5575CD-4343-43FB-B7F4-2A6F1B9BB3B1}"/>
    <cellStyle name="20% - Accent6 17 14 2 2 2" xfId="22104" xr:uid="{3E577835-F043-4064-AFA1-59DBE4E3C856}"/>
    <cellStyle name="20% - Accent6 17 14 2 3" xfId="22105" xr:uid="{7C0F2A56-E871-4D30-953D-12E4C4BA9BFD}"/>
    <cellStyle name="20% - Accent6 17 14 3" xfId="22106" xr:uid="{5A5B32AF-2F38-4630-8901-D5709D77BC54}"/>
    <cellStyle name="20% - Accent6 17 14 3 2" xfId="22107" xr:uid="{9D15888C-70D5-4FC9-B26B-F11DE45511D2}"/>
    <cellStyle name="20% - Accent6 17 14 4" xfId="22108" xr:uid="{2B9C1915-E161-4147-8F4B-5DE2A44356CB}"/>
    <cellStyle name="20% - Accent6 17 14 4 2" xfId="22109" xr:uid="{0B95B34B-4D49-4450-B52C-1C156FB398D8}"/>
    <cellStyle name="20% - Accent6 17 14 5" xfId="22110" xr:uid="{7B7F06A2-0B79-469C-A733-7BB373627C78}"/>
    <cellStyle name="20% - Accent6 17 15" xfId="22111" xr:uid="{D2DD3557-BA1A-4FF7-A1A6-86D0C48F7D5F}"/>
    <cellStyle name="20% - Accent6 17 15 2" xfId="22112" xr:uid="{4D3D358B-F1D3-49DF-82CC-A7D1B8D3BDDB}"/>
    <cellStyle name="20% - Accent6 17 15 2 2" xfId="22113" xr:uid="{80D92701-DBD9-4FD3-9863-6BDD2B5C86D8}"/>
    <cellStyle name="20% - Accent6 17 15 2 2 2" xfId="22114" xr:uid="{3102891F-041C-463C-86DC-BFF0BA504FCB}"/>
    <cellStyle name="20% - Accent6 17 15 2 3" xfId="22115" xr:uid="{4C3E284C-1FD4-4490-9B37-AD0D2C8F0FF5}"/>
    <cellStyle name="20% - Accent6 17 15 3" xfId="22116" xr:uid="{4C838EA3-F345-414E-BE78-CBBDB360B98E}"/>
    <cellStyle name="20% - Accent6 17 15 3 2" xfId="22117" xr:uid="{6B3C4AD6-B3FA-4945-BA54-128D2B803090}"/>
    <cellStyle name="20% - Accent6 17 15 4" xfId="22118" xr:uid="{0F10F4DC-FD78-434D-805B-0B681E8F8A86}"/>
    <cellStyle name="20% - Accent6 17 15 4 2" xfId="22119" xr:uid="{4229AB73-B589-4853-937E-3D6EBAE756C8}"/>
    <cellStyle name="20% - Accent6 17 15 5" xfId="22120" xr:uid="{5B37A712-55CD-4A40-9E7F-D8E13CB96030}"/>
    <cellStyle name="20% - Accent6 17 16" xfId="22121" xr:uid="{734C408E-EA06-40D9-918E-6CE3E355E1BD}"/>
    <cellStyle name="20% - Accent6 17 16 2" xfId="22122" xr:uid="{F26C80DE-C3D7-4592-88A8-DBDE8898D999}"/>
    <cellStyle name="20% - Accent6 17 16 2 2" xfId="22123" xr:uid="{B10543E6-2DB6-41FB-A190-F2FBE475A64C}"/>
    <cellStyle name="20% - Accent6 17 16 3" xfId="22124" xr:uid="{EEB03AA9-CA54-4026-BAF1-71280F121A42}"/>
    <cellStyle name="20% - Accent6 17 17" xfId="22125" xr:uid="{EA6DF297-5067-403E-8F94-B1E4F186B21E}"/>
    <cellStyle name="20% - Accent6 17 17 2" xfId="22126" xr:uid="{F050F1D9-B272-4F9B-90EB-38447610C6BA}"/>
    <cellStyle name="20% - Accent6 17 18" xfId="22127" xr:uid="{FFE365F1-95A9-46E5-8492-F59E9D231D24}"/>
    <cellStyle name="20% - Accent6 17 18 2" xfId="22128" xr:uid="{36FB973A-A91E-4657-B6CA-4EA9B7F9F1C4}"/>
    <cellStyle name="20% - Accent6 17 19" xfId="22129" xr:uid="{267315E1-C619-4A6D-8681-053965F84E86}"/>
    <cellStyle name="20% - Accent6 17 2" xfId="22130" xr:uid="{B516281D-F77A-43AE-9B91-3616FDE8865F}"/>
    <cellStyle name="20% - Accent6 17 2 2" xfId="22131" xr:uid="{4C5742AC-9660-4F41-9461-AC2394D5BDBA}"/>
    <cellStyle name="20% - Accent6 17 2 2 2" xfId="22132" xr:uid="{F5520971-4A23-4E48-BADF-A36C4FBFB4E2}"/>
    <cellStyle name="20% - Accent6 17 2 2 2 2" xfId="22133" xr:uid="{09BAA5CE-CA5B-425F-8FEE-FB2CA17FDD23}"/>
    <cellStyle name="20% - Accent6 17 2 2 3" xfId="22134" xr:uid="{99142D84-FB30-4CDA-8F17-54F909DCC30E}"/>
    <cellStyle name="20% - Accent6 17 2 3" xfId="22135" xr:uid="{65D6A134-9C52-497F-81BD-B66E28633B79}"/>
    <cellStyle name="20% - Accent6 17 2 3 2" xfId="22136" xr:uid="{4D127F07-73D0-47E0-8B99-ACE684B8BC18}"/>
    <cellStyle name="20% - Accent6 17 2 4" xfId="22137" xr:uid="{EDA8C4F8-088B-46C8-A027-486D89DD78F4}"/>
    <cellStyle name="20% - Accent6 17 2 4 2" xfId="22138" xr:uid="{B0A3A850-3B46-4BF5-9384-22F6BCE8040D}"/>
    <cellStyle name="20% - Accent6 17 2 5" xfId="22139" xr:uid="{C5843592-7FAA-4A95-9BC3-7B11E4DD5A43}"/>
    <cellStyle name="20% - Accent6 17 20" xfId="22140" xr:uid="{429497B5-DF7D-4389-9A8A-6D9A13B2408A}"/>
    <cellStyle name="20% - Accent6 17 21" xfId="22141" xr:uid="{6E7AE872-D586-4434-AC32-C87BA4427256}"/>
    <cellStyle name="20% - Accent6 17 22" xfId="22142" xr:uid="{EFF00834-BBBA-456A-BFF0-6538AEE55DDF}"/>
    <cellStyle name="20% - Accent6 17 23" xfId="22143" xr:uid="{584E304A-F277-43BC-A71C-45052DA4683B}"/>
    <cellStyle name="20% - Accent6 17 24" xfId="22144" xr:uid="{F78C47FC-A991-4C39-9429-185E3E01F9FD}"/>
    <cellStyle name="20% - Accent6 17 25" xfId="22145" xr:uid="{8A5FD86B-76FB-4C1A-9AB5-DB55C05EBF2C}"/>
    <cellStyle name="20% - Accent6 17 26" xfId="22146" xr:uid="{63C44822-50EC-4F0F-A5AB-53A46F58FBF1}"/>
    <cellStyle name="20% - Accent6 17 27" xfId="22147" xr:uid="{0C905AA5-A4F8-4945-8306-58750DF35127}"/>
    <cellStyle name="20% - Accent6 17 28" xfId="22148" xr:uid="{516F44D2-091E-45C1-A3EF-F1BAAF241D05}"/>
    <cellStyle name="20% - Accent6 17 29" xfId="22149" xr:uid="{62FC6DF6-0F50-4982-B687-83296B4DE32C}"/>
    <cellStyle name="20% - Accent6 17 3" xfId="22150" xr:uid="{BDBD21A5-8ACF-482E-A666-51ABA199FB3A}"/>
    <cellStyle name="20% - Accent6 17 3 2" xfId="22151" xr:uid="{BB1BF5F1-3F18-47D8-B880-982ED888DE4F}"/>
    <cellStyle name="20% - Accent6 17 3 2 2" xfId="22152" xr:uid="{C2D301BA-90FF-40A4-825A-6C897F5D1FE2}"/>
    <cellStyle name="20% - Accent6 17 3 2 2 2" xfId="22153" xr:uid="{8463EB94-856A-4E9B-B6A3-F6CB61BF4B01}"/>
    <cellStyle name="20% - Accent6 17 3 2 3" xfId="22154" xr:uid="{AEB13AC0-1A06-4860-A158-8906812A76D4}"/>
    <cellStyle name="20% - Accent6 17 3 3" xfId="22155" xr:uid="{54395C64-17E8-4B1E-A8F1-D4345E5B7A2C}"/>
    <cellStyle name="20% - Accent6 17 3 3 2" xfId="22156" xr:uid="{1A867CBC-0636-44F6-AF98-742CDA869064}"/>
    <cellStyle name="20% - Accent6 17 3 4" xfId="22157" xr:uid="{5A09C607-6F52-4B51-A3C5-282FE41955E6}"/>
    <cellStyle name="20% - Accent6 17 3 4 2" xfId="22158" xr:uid="{9F64D0E2-248D-467E-9EFD-4D704D73C30D}"/>
    <cellStyle name="20% - Accent6 17 3 5" xfId="22159" xr:uid="{9407F70D-77FD-4D2B-82CC-C120169594D2}"/>
    <cellStyle name="20% - Accent6 17 4" xfId="22160" xr:uid="{E5073AF6-ECAA-4C03-9171-B377882D5219}"/>
    <cellStyle name="20% - Accent6 17 4 2" xfId="22161" xr:uid="{B2E421BF-907F-404A-BA1D-0E0D40EF35FC}"/>
    <cellStyle name="20% - Accent6 17 4 2 2" xfId="22162" xr:uid="{BE709E6F-0F3C-49F3-8006-0379F7AB45FF}"/>
    <cellStyle name="20% - Accent6 17 4 2 2 2" xfId="22163" xr:uid="{F1A040B6-C989-45B6-AD0A-D9BAE9B2EFF3}"/>
    <cellStyle name="20% - Accent6 17 4 2 3" xfId="22164" xr:uid="{5353A8D4-3EDB-4B1E-95ED-9D917EBD98B1}"/>
    <cellStyle name="20% - Accent6 17 4 3" xfId="22165" xr:uid="{D2232B77-6929-4AE4-961D-8790B272797B}"/>
    <cellStyle name="20% - Accent6 17 4 3 2" xfId="22166" xr:uid="{AAE60C38-D70D-4EBB-92A8-B381010935B5}"/>
    <cellStyle name="20% - Accent6 17 4 4" xfId="22167" xr:uid="{2792CF4A-DE3E-438A-8C32-9B76214EC810}"/>
    <cellStyle name="20% - Accent6 17 4 4 2" xfId="22168" xr:uid="{F73C2555-0D92-4515-86C4-F50705F260A6}"/>
    <cellStyle name="20% - Accent6 17 4 5" xfId="22169" xr:uid="{D2C24DFB-BF82-405D-B39A-1AE2EB5D5BBF}"/>
    <cellStyle name="20% - Accent6 17 5" xfId="22170" xr:uid="{AF6E2EF7-B347-4043-8185-4A9602917C66}"/>
    <cellStyle name="20% - Accent6 17 5 2" xfId="22171" xr:uid="{F9E8EF0C-13C9-45AD-AC2B-18B0510DC2F7}"/>
    <cellStyle name="20% - Accent6 17 5 2 2" xfId="22172" xr:uid="{A1E50481-5C45-46DF-B101-F5348D24D823}"/>
    <cellStyle name="20% - Accent6 17 5 2 2 2" xfId="22173" xr:uid="{7D69672C-5C7F-4A36-AC86-F5329EDE0A5E}"/>
    <cellStyle name="20% - Accent6 17 5 2 3" xfId="22174" xr:uid="{17165638-E6B2-46C7-B968-FCE94187C435}"/>
    <cellStyle name="20% - Accent6 17 5 3" xfId="22175" xr:uid="{6293201A-F1FF-4568-92BD-238ADE8C4393}"/>
    <cellStyle name="20% - Accent6 17 5 3 2" xfId="22176" xr:uid="{F1CCD34E-AEB3-4887-82ED-35737A5581C6}"/>
    <cellStyle name="20% - Accent6 17 5 4" xfId="22177" xr:uid="{DC7D7F2D-D577-46C5-B784-39E99E1346BB}"/>
    <cellStyle name="20% - Accent6 17 5 4 2" xfId="22178" xr:uid="{68714532-ED13-452D-A0D8-DF64EA6AA3F4}"/>
    <cellStyle name="20% - Accent6 17 5 5" xfId="22179" xr:uid="{EC516F5D-3E26-4BCA-B43E-45A023363E1D}"/>
    <cellStyle name="20% - Accent6 17 6" xfId="22180" xr:uid="{F78F5A1D-9D66-4227-AF84-008D6EBA00F0}"/>
    <cellStyle name="20% - Accent6 17 6 2" xfId="22181" xr:uid="{DD1DD40B-DBD8-49D3-A5C1-E43C0FD8043E}"/>
    <cellStyle name="20% - Accent6 17 6 2 2" xfId="22182" xr:uid="{807B2ADD-B6A1-4F22-938A-B54EAB6BE182}"/>
    <cellStyle name="20% - Accent6 17 6 2 2 2" xfId="22183" xr:uid="{991C6B20-2D50-4F6E-93D9-3262CC7763E6}"/>
    <cellStyle name="20% - Accent6 17 6 2 3" xfId="22184" xr:uid="{EC3EDB96-9F55-42C4-BBF1-F7205A88A8EF}"/>
    <cellStyle name="20% - Accent6 17 6 3" xfId="22185" xr:uid="{8D0E9FBA-354F-4735-8B04-D4B1FFBBEA29}"/>
    <cellStyle name="20% - Accent6 17 6 3 2" xfId="22186" xr:uid="{E82FD488-31F7-4441-A8E8-F26EA74DEF01}"/>
    <cellStyle name="20% - Accent6 17 6 4" xfId="22187" xr:uid="{A225B468-08C1-4127-9B33-F644B352B158}"/>
    <cellStyle name="20% - Accent6 17 6 4 2" xfId="22188" xr:uid="{C95B32FE-B287-4DCF-967B-35B2410A6962}"/>
    <cellStyle name="20% - Accent6 17 6 5" xfId="22189" xr:uid="{C6819234-AFD9-4578-8650-500F3375380E}"/>
    <cellStyle name="20% - Accent6 17 7" xfId="22190" xr:uid="{56B42151-C604-4F6A-9A14-7362134E236F}"/>
    <cellStyle name="20% - Accent6 17 7 2" xfId="22191" xr:uid="{5A1FE254-1ED4-48B2-A05D-197E4520575F}"/>
    <cellStyle name="20% - Accent6 17 7 2 2" xfId="22192" xr:uid="{FF78F651-721A-41CA-BA1A-50193222A33D}"/>
    <cellStyle name="20% - Accent6 17 7 2 2 2" xfId="22193" xr:uid="{E744EF8C-74AD-4383-AB44-CF9480C6360E}"/>
    <cellStyle name="20% - Accent6 17 7 2 3" xfId="22194" xr:uid="{2C35D286-1C71-4690-A87D-CE78E108DF62}"/>
    <cellStyle name="20% - Accent6 17 7 3" xfId="22195" xr:uid="{D6A52916-B96D-4386-8AAC-B56C3E4A46F6}"/>
    <cellStyle name="20% - Accent6 17 7 3 2" xfId="22196" xr:uid="{6F1EC4C3-35F3-421D-8483-7FE92A5DCE7C}"/>
    <cellStyle name="20% - Accent6 17 7 4" xfId="22197" xr:uid="{19C6BE7C-70F8-4FB4-9676-0224D18A18EE}"/>
    <cellStyle name="20% - Accent6 17 7 4 2" xfId="22198" xr:uid="{B0B9D9B2-BF72-4AC8-8FFD-779B5DDA6E61}"/>
    <cellStyle name="20% - Accent6 17 7 5" xfId="22199" xr:uid="{430F31C3-056C-4317-84AB-8C19404746F4}"/>
    <cellStyle name="20% - Accent6 17 8" xfId="22200" xr:uid="{042814F1-889E-4518-ACFD-5CA7A9514DBE}"/>
    <cellStyle name="20% - Accent6 17 8 2" xfId="22201" xr:uid="{54C662FF-E224-43BF-8A6B-B63AAA172E6A}"/>
    <cellStyle name="20% - Accent6 17 8 2 2" xfId="22202" xr:uid="{DF60E20D-8841-4A01-A039-4EFE0BBF5A48}"/>
    <cellStyle name="20% - Accent6 17 8 2 2 2" xfId="22203" xr:uid="{12B24209-557A-4199-A461-541790B2E583}"/>
    <cellStyle name="20% - Accent6 17 8 2 3" xfId="22204" xr:uid="{F6062058-F2AB-4BBA-9CF2-5CC61A372A11}"/>
    <cellStyle name="20% - Accent6 17 8 3" xfId="22205" xr:uid="{91FA5B97-3636-4EEF-BEBD-F12D67499E1E}"/>
    <cellStyle name="20% - Accent6 17 8 3 2" xfId="22206" xr:uid="{8461E34E-B76C-4A1D-9D35-2635FA15FAFC}"/>
    <cellStyle name="20% - Accent6 17 8 4" xfId="22207" xr:uid="{01C94652-CBD9-499A-ABE7-71EF4ECD0357}"/>
    <cellStyle name="20% - Accent6 17 8 4 2" xfId="22208" xr:uid="{38ADCDD8-405C-4768-8F4B-6BFEB699C440}"/>
    <cellStyle name="20% - Accent6 17 8 5" xfId="22209" xr:uid="{CDF1B9CD-F204-4B3F-AE81-92D3AD967C75}"/>
    <cellStyle name="20% - Accent6 17 9" xfId="22210" xr:uid="{0C792ED1-26F0-4BCE-9B13-AB3BE504C37D}"/>
    <cellStyle name="20% - Accent6 17 9 2" xfId="22211" xr:uid="{5D96BA53-72BE-4692-82A7-AAA6F235A58E}"/>
    <cellStyle name="20% - Accent6 17 9 2 2" xfId="22212" xr:uid="{850CCC1E-F20E-4508-9583-AE6A26D248E7}"/>
    <cellStyle name="20% - Accent6 17 9 2 2 2" xfId="22213" xr:uid="{EF35EB7D-D9D2-4A67-A684-E930A91E2214}"/>
    <cellStyle name="20% - Accent6 17 9 2 3" xfId="22214" xr:uid="{D509F8B3-1269-41EA-8C63-E9EB9F00E02C}"/>
    <cellStyle name="20% - Accent6 17 9 3" xfId="22215" xr:uid="{1ACAF0DE-7790-4595-89ED-8AF907E4B312}"/>
    <cellStyle name="20% - Accent6 17 9 3 2" xfId="22216" xr:uid="{DF49AFA1-E796-4D53-8FFD-D85CD15D9DDF}"/>
    <cellStyle name="20% - Accent6 17 9 4" xfId="22217" xr:uid="{962D9637-0D4E-4592-8FD3-750197E35F2E}"/>
    <cellStyle name="20% - Accent6 17 9 4 2" xfId="22218" xr:uid="{F337CC0B-70A1-4ED6-A4B9-6F7F3AF65ABB}"/>
    <cellStyle name="20% - Accent6 17 9 5" xfId="22219" xr:uid="{5F91AB80-21C9-4558-8063-298596A89D1E}"/>
    <cellStyle name="20% - Accent6 18" xfId="22220" xr:uid="{5DC2DD63-73A4-41CE-B5F3-18BD4CDA6676}"/>
    <cellStyle name="20% - Accent6 18 10" xfId="22221" xr:uid="{278EE19F-3434-4BDD-BF68-E5E07AB0D007}"/>
    <cellStyle name="20% - Accent6 18 10 2" xfId="22222" xr:uid="{8094050B-3250-47D8-AC62-B31A6CCCD9AD}"/>
    <cellStyle name="20% - Accent6 18 10 2 2" xfId="22223" xr:uid="{F3B3959A-EC97-4E1C-B569-6E096383CB2A}"/>
    <cellStyle name="20% - Accent6 18 10 2 2 2" xfId="22224" xr:uid="{88D5DD80-0E99-40C3-B047-3081F3F3952B}"/>
    <cellStyle name="20% - Accent6 18 10 2 3" xfId="22225" xr:uid="{4EA35785-2C5A-4503-93FB-8DE21F138DA2}"/>
    <cellStyle name="20% - Accent6 18 10 3" xfId="22226" xr:uid="{F933CA7A-EB3D-489A-8C43-B3D695B37B86}"/>
    <cellStyle name="20% - Accent6 18 10 3 2" xfId="22227" xr:uid="{A81D2876-274D-47CC-8353-6883FB87E976}"/>
    <cellStyle name="20% - Accent6 18 10 4" xfId="22228" xr:uid="{AA86DF22-830B-4E86-B98D-E94887F08FD6}"/>
    <cellStyle name="20% - Accent6 18 10 4 2" xfId="22229" xr:uid="{9CCF0BD7-CB05-4257-B23D-949A7A37BAE8}"/>
    <cellStyle name="20% - Accent6 18 10 5" xfId="22230" xr:uid="{84224370-4D5C-40DB-9B9D-F359C112AB78}"/>
    <cellStyle name="20% - Accent6 18 11" xfId="22231" xr:uid="{30010158-1FBE-41BF-AE3E-F2EC25D72AB7}"/>
    <cellStyle name="20% - Accent6 18 11 2" xfId="22232" xr:uid="{5A73BBC5-9C6D-4988-BDBA-558225AD0264}"/>
    <cellStyle name="20% - Accent6 18 11 2 2" xfId="22233" xr:uid="{25DD5F81-D718-4227-8457-8D906FBFB4B8}"/>
    <cellStyle name="20% - Accent6 18 11 2 2 2" xfId="22234" xr:uid="{7F1D5BAE-AD40-4AA6-ADB1-C9A3EFDCC538}"/>
    <cellStyle name="20% - Accent6 18 11 2 3" xfId="22235" xr:uid="{6F497393-6B85-4012-862D-E67BABC028DA}"/>
    <cellStyle name="20% - Accent6 18 11 3" xfId="22236" xr:uid="{875111A3-496B-474E-BCA7-FD2178D94269}"/>
    <cellStyle name="20% - Accent6 18 11 3 2" xfId="22237" xr:uid="{4DB89691-8D79-43AE-8A5E-079A7292C786}"/>
    <cellStyle name="20% - Accent6 18 11 4" xfId="22238" xr:uid="{5C0FDA92-61D0-4BA3-85CC-E10734F72F35}"/>
    <cellStyle name="20% - Accent6 18 11 4 2" xfId="22239" xr:uid="{0A7C8488-D766-4A09-845B-34EF06988FD7}"/>
    <cellStyle name="20% - Accent6 18 11 5" xfId="22240" xr:uid="{7211BBAE-CDC7-4329-BD57-5A1E8382A32F}"/>
    <cellStyle name="20% - Accent6 18 12" xfId="22241" xr:uid="{66D0BB14-C8FA-47CC-A0F1-C0E06D7BB65C}"/>
    <cellStyle name="20% - Accent6 18 12 2" xfId="22242" xr:uid="{A63567B2-F4D9-4E17-9222-6D54B332DD55}"/>
    <cellStyle name="20% - Accent6 18 12 2 2" xfId="22243" xr:uid="{855DB3B3-E7D7-45E9-9BC4-F6E79652277B}"/>
    <cellStyle name="20% - Accent6 18 12 2 2 2" xfId="22244" xr:uid="{B0804365-DE0E-4D88-81F0-EABEA2AF8F43}"/>
    <cellStyle name="20% - Accent6 18 12 2 3" xfId="22245" xr:uid="{352DE5B4-0649-45ED-8D7E-E4D1DB68CAD5}"/>
    <cellStyle name="20% - Accent6 18 12 3" xfId="22246" xr:uid="{0EDB9D10-A69A-44E3-9590-B05B71F903FC}"/>
    <cellStyle name="20% - Accent6 18 12 3 2" xfId="22247" xr:uid="{E62973EB-E05C-4748-A20F-249B09412BCA}"/>
    <cellStyle name="20% - Accent6 18 12 4" xfId="22248" xr:uid="{313BE0F6-3AE2-4FF9-A921-8613452B585A}"/>
    <cellStyle name="20% - Accent6 18 12 4 2" xfId="22249" xr:uid="{574449EF-4C5B-4539-934A-81825A7F80AD}"/>
    <cellStyle name="20% - Accent6 18 12 5" xfId="22250" xr:uid="{8CDBCAEC-5DD3-4439-A728-CA11FDCE6D96}"/>
    <cellStyle name="20% - Accent6 18 13" xfId="22251" xr:uid="{9CE0CA53-8B80-4C1E-9F49-488EAC61AA60}"/>
    <cellStyle name="20% - Accent6 18 13 2" xfId="22252" xr:uid="{71A08DE6-5376-4D82-9438-A635EF650F3B}"/>
    <cellStyle name="20% - Accent6 18 13 2 2" xfId="22253" xr:uid="{88CDA624-6CFF-463C-9EFD-66284B7DD3E5}"/>
    <cellStyle name="20% - Accent6 18 13 2 2 2" xfId="22254" xr:uid="{BC2B5C9B-0D07-4468-9B1F-07AD035183D9}"/>
    <cellStyle name="20% - Accent6 18 13 2 3" xfId="22255" xr:uid="{DC826DAB-12D3-4749-A2DE-237BFE095CD6}"/>
    <cellStyle name="20% - Accent6 18 13 3" xfId="22256" xr:uid="{A424AAC6-BB5D-453D-84B8-87775C1DE069}"/>
    <cellStyle name="20% - Accent6 18 13 3 2" xfId="22257" xr:uid="{353EF0FB-A783-4959-A4C5-E220754E9CA2}"/>
    <cellStyle name="20% - Accent6 18 13 4" xfId="22258" xr:uid="{C5818C34-B1B4-4F9E-9D80-EFE4200E828B}"/>
    <cellStyle name="20% - Accent6 18 13 4 2" xfId="22259" xr:uid="{A31EE00C-853F-4E79-BCB6-EC05C328714F}"/>
    <cellStyle name="20% - Accent6 18 13 5" xfId="22260" xr:uid="{B7788923-0843-48A9-80B2-7ECEA8BABE35}"/>
    <cellStyle name="20% - Accent6 18 14" xfId="22261" xr:uid="{A61C1BD9-F715-44C2-BD76-BAACFABE106E}"/>
    <cellStyle name="20% - Accent6 18 14 2" xfId="22262" xr:uid="{79D02F60-1B8E-4EEA-9A50-06A12BA0CDED}"/>
    <cellStyle name="20% - Accent6 18 14 2 2" xfId="22263" xr:uid="{157E5444-6DDD-4624-9FAA-B6727689FC46}"/>
    <cellStyle name="20% - Accent6 18 14 2 2 2" xfId="22264" xr:uid="{AC20F1A1-CBBC-4DC8-A737-F6D63616DF36}"/>
    <cellStyle name="20% - Accent6 18 14 2 3" xfId="22265" xr:uid="{DDB9B5C3-D11D-4A90-B33A-A783A6FFDDB0}"/>
    <cellStyle name="20% - Accent6 18 14 3" xfId="22266" xr:uid="{B3578AE7-5A12-40F7-B47A-8340D63347A0}"/>
    <cellStyle name="20% - Accent6 18 14 3 2" xfId="22267" xr:uid="{D30D25EA-3067-48BE-A6F7-47CEEB3C6160}"/>
    <cellStyle name="20% - Accent6 18 14 4" xfId="22268" xr:uid="{B91A5638-AFFF-42F9-AA33-47A5FC19F479}"/>
    <cellStyle name="20% - Accent6 18 14 4 2" xfId="22269" xr:uid="{64FA0E9D-2584-44E1-B79E-28E34F6F14AE}"/>
    <cellStyle name="20% - Accent6 18 14 5" xfId="22270" xr:uid="{B77ADD2E-3C96-43F1-A985-3F49A66A4F39}"/>
    <cellStyle name="20% - Accent6 18 15" xfId="22271" xr:uid="{1EB01DD5-223B-4E08-94F7-5629F2A8A6BF}"/>
    <cellStyle name="20% - Accent6 18 15 2" xfId="22272" xr:uid="{40A18901-E969-44B9-AD8D-2A32B15BA7FF}"/>
    <cellStyle name="20% - Accent6 18 15 2 2" xfId="22273" xr:uid="{802AB687-839B-4C65-8393-3EED995B832E}"/>
    <cellStyle name="20% - Accent6 18 15 2 2 2" xfId="22274" xr:uid="{2C2B3E52-146B-4D1C-8C31-11060F6C76F7}"/>
    <cellStyle name="20% - Accent6 18 15 2 3" xfId="22275" xr:uid="{75128BE7-580D-4C59-884C-AD0B4A21DE31}"/>
    <cellStyle name="20% - Accent6 18 15 3" xfId="22276" xr:uid="{CF694D1E-23EF-479F-BC61-9AE342C9716E}"/>
    <cellStyle name="20% - Accent6 18 15 3 2" xfId="22277" xr:uid="{FABDA14A-C1D2-4500-93FF-D11B5E1ACB7B}"/>
    <cellStyle name="20% - Accent6 18 15 4" xfId="22278" xr:uid="{BB3679BB-B7C8-45CC-B061-27ECACCE1DF3}"/>
    <cellStyle name="20% - Accent6 18 15 4 2" xfId="22279" xr:uid="{D4C42BE5-E2CC-46F6-9427-82C051FB6D99}"/>
    <cellStyle name="20% - Accent6 18 15 5" xfId="22280" xr:uid="{782E0CDA-B696-4087-8FAE-9E75950DD7D6}"/>
    <cellStyle name="20% - Accent6 18 16" xfId="22281" xr:uid="{6173A849-8F23-403F-B331-2179D71F08DE}"/>
    <cellStyle name="20% - Accent6 18 16 2" xfId="22282" xr:uid="{53FC2908-804A-4AC0-82B1-7DA72A6356AF}"/>
    <cellStyle name="20% - Accent6 18 16 2 2" xfId="22283" xr:uid="{BB137479-40BB-472D-BCB0-9146D22AF3A4}"/>
    <cellStyle name="20% - Accent6 18 16 3" xfId="22284" xr:uid="{D3E4EB0E-B40C-4F02-B3D5-FE7A7F0B6335}"/>
    <cellStyle name="20% - Accent6 18 17" xfId="22285" xr:uid="{3942AB72-53AF-4B25-A40C-09267FD652D4}"/>
    <cellStyle name="20% - Accent6 18 17 2" xfId="22286" xr:uid="{0A052EFA-72C7-4ADF-8CA0-B814553B6F4F}"/>
    <cellStyle name="20% - Accent6 18 18" xfId="22287" xr:uid="{89CB10AE-459C-4353-B7F4-ED34F1381CE6}"/>
    <cellStyle name="20% - Accent6 18 18 2" xfId="22288" xr:uid="{E0049A90-592D-4AE7-9142-1431DDED12C9}"/>
    <cellStyle name="20% - Accent6 18 19" xfId="22289" xr:uid="{02026D04-D64D-4D99-8023-E94DFFFA8ADA}"/>
    <cellStyle name="20% - Accent6 18 2" xfId="22290" xr:uid="{E9503180-F458-462B-8E67-83FFFFD174BA}"/>
    <cellStyle name="20% - Accent6 18 2 2" xfId="22291" xr:uid="{D1ABECD1-BA47-40A6-9364-B25F8F81BA2C}"/>
    <cellStyle name="20% - Accent6 18 2 2 2" xfId="22292" xr:uid="{CAD28BB9-8B47-4B31-91B0-85C7EC1F86AC}"/>
    <cellStyle name="20% - Accent6 18 2 2 2 2" xfId="22293" xr:uid="{BF5B2462-C996-41AE-9DEE-EF59CD91E349}"/>
    <cellStyle name="20% - Accent6 18 2 2 3" xfId="22294" xr:uid="{9FE240C2-A4E5-468A-A04D-83A998552AFC}"/>
    <cellStyle name="20% - Accent6 18 2 3" xfId="22295" xr:uid="{D5CDC036-09C5-43C7-A81F-6797B5F2EBD0}"/>
    <cellStyle name="20% - Accent6 18 2 3 2" xfId="22296" xr:uid="{627199F7-AF06-434A-929B-A2EFBE3DD436}"/>
    <cellStyle name="20% - Accent6 18 2 4" xfId="22297" xr:uid="{1772DE83-50E0-4AAD-BC34-2A21163CF01B}"/>
    <cellStyle name="20% - Accent6 18 2 4 2" xfId="22298" xr:uid="{D611A460-0EDB-4C40-A8C9-08D1A530BC20}"/>
    <cellStyle name="20% - Accent6 18 2 5" xfId="22299" xr:uid="{C2B6296F-9C1E-432C-80CA-3F4B7906B7D9}"/>
    <cellStyle name="20% - Accent6 18 20" xfId="22300" xr:uid="{818854EF-6E1F-442C-BB3C-CC9DF8192ED5}"/>
    <cellStyle name="20% - Accent6 18 21" xfId="22301" xr:uid="{AB43A94D-6560-41D6-AD9C-C1576B2B7DE1}"/>
    <cellStyle name="20% - Accent6 18 22" xfId="22302" xr:uid="{83DCFD8F-2EAB-4DA8-94F9-FCD1AA58941C}"/>
    <cellStyle name="20% - Accent6 18 23" xfId="22303" xr:uid="{9FD0106C-657D-4394-B051-87AC5EC50EB3}"/>
    <cellStyle name="20% - Accent6 18 24" xfId="22304" xr:uid="{AB60DBFE-FB9B-4592-885D-2777DBCB3951}"/>
    <cellStyle name="20% - Accent6 18 25" xfId="22305" xr:uid="{010F20C3-2BC7-4B47-8D40-02615D9D4E2E}"/>
    <cellStyle name="20% - Accent6 18 26" xfId="22306" xr:uid="{DDEF90C3-241D-4868-9F10-06405FE0D1F5}"/>
    <cellStyle name="20% - Accent6 18 27" xfId="22307" xr:uid="{FF2D7408-A4A4-4F60-B4C5-83F501AA200C}"/>
    <cellStyle name="20% - Accent6 18 28" xfId="22308" xr:uid="{754CFF40-BEC9-4927-9149-72DD0A849899}"/>
    <cellStyle name="20% - Accent6 18 29" xfId="22309" xr:uid="{4A1B1506-959E-4C60-8AD0-FBE827E8CF7D}"/>
    <cellStyle name="20% - Accent6 18 3" xfId="22310" xr:uid="{B757A59B-5F98-42F0-8E50-142541F61763}"/>
    <cellStyle name="20% - Accent6 18 3 2" xfId="22311" xr:uid="{110C965D-4636-4748-B8B1-24A45ACCB865}"/>
    <cellStyle name="20% - Accent6 18 3 2 2" xfId="22312" xr:uid="{6F28CAC8-18B3-4FE9-B664-D484080662D1}"/>
    <cellStyle name="20% - Accent6 18 3 2 2 2" xfId="22313" xr:uid="{D3396210-9F33-4997-AB3D-A633DB7B4F1A}"/>
    <cellStyle name="20% - Accent6 18 3 2 3" xfId="22314" xr:uid="{2305699E-7DEF-4363-87BB-FD8EADD369E2}"/>
    <cellStyle name="20% - Accent6 18 3 3" xfId="22315" xr:uid="{5C7BD2D4-396F-4EAF-9567-1EA8116F309F}"/>
    <cellStyle name="20% - Accent6 18 3 3 2" xfId="22316" xr:uid="{6502024E-57B1-42A5-9FE9-82026D594B81}"/>
    <cellStyle name="20% - Accent6 18 3 4" xfId="22317" xr:uid="{5A8784AD-DC44-4827-9621-ACB76FD8AE6C}"/>
    <cellStyle name="20% - Accent6 18 3 4 2" xfId="22318" xr:uid="{280F57D7-521E-4FB5-8E39-B6DD866C43E0}"/>
    <cellStyle name="20% - Accent6 18 3 5" xfId="22319" xr:uid="{CF639AA9-D184-489C-97CB-ED73FC349577}"/>
    <cellStyle name="20% - Accent6 18 4" xfId="22320" xr:uid="{9E6D70BB-9199-40D8-BBEF-A779D181092C}"/>
    <cellStyle name="20% - Accent6 18 4 2" xfId="22321" xr:uid="{F5C74C40-45AA-448D-BABA-EAB7D7BF451E}"/>
    <cellStyle name="20% - Accent6 18 4 2 2" xfId="22322" xr:uid="{C826A881-62BD-4AF2-BF64-C0EF7ADA2ADD}"/>
    <cellStyle name="20% - Accent6 18 4 2 2 2" xfId="22323" xr:uid="{894D3E00-1F07-41D0-8E96-A88A2E94B9C9}"/>
    <cellStyle name="20% - Accent6 18 4 2 3" xfId="22324" xr:uid="{CF34A8CD-97EA-42B0-87DB-104616E16038}"/>
    <cellStyle name="20% - Accent6 18 4 3" xfId="22325" xr:uid="{5FA565DB-F2A1-44DD-920A-1982CB3E7F6C}"/>
    <cellStyle name="20% - Accent6 18 4 3 2" xfId="22326" xr:uid="{447C706E-7236-490D-835E-08154A30124F}"/>
    <cellStyle name="20% - Accent6 18 4 4" xfId="22327" xr:uid="{E06183B8-7D17-4514-94E3-B7C800BE822B}"/>
    <cellStyle name="20% - Accent6 18 4 4 2" xfId="22328" xr:uid="{065CA9EF-1E9E-4294-896B-CE11A8BFEB68}"/>
    <cellStyle name="20% - Accent6 18 4 5" xfId="22329" xr:uid="{5A3A6536-E89C-4606-ABE6-AB6B558DDF0E}"/>
    <cellStyle name="20% - Accent6 18 5" xfId="22330" xr:uid="{A8C17955-4C38-459E-8A97-B3A4F0617B29}"/>
    <cellStyle name="20% - Accent6 18 5 2" xfId="22331" xr:uid="{FBD83196-B0EB-4ABB-8A26-E05593768E2C}"/>
    <cellStyle name="20% - Accent6 18 5 2 2" xfId="22332" xr:uid="{5697190B-C695-4858-98A1-0A90D99C40B9}"/>
    <cellStyle name="20% - Accent6 18 5 2 2 2" xfId="22333" xr:uid="{1B268283-8EA1-4E91-AA88-687EF304E52F}"/>
    <cellStyle name="20% - Accent6 18 5 2 3" xfId="22334" xr:uid="{69ABF4D8-0357-44AF-86CA-98C23157F483}"/>
    <cellStyle name="20% - Accent6 18 5 3" xfId="22335" xr:uid="{CBDC4494-B081-4706-A888-A6969BD692B7}"/>
    <cellStyle name="20% - Accent6 18 5 3 2" xfId="22336" xr:uid="{377FDFF3-D45C-4400-AF11-C1989B83B8EC}"/>
    <cellStyle name="20% - Accent6 18 5 4" xfId="22337" xr:uid="{F2A24720-B58E-4514-A01A-9719BE0314B8}"/>
    <cellStyle name="20% - Accent6 18 5 4 2" xfId="22338" xr:uid="{198CA666-771D-4525-80DB-FA3D3DA777F7}"/>
    <cellStyle name="20% - Accent6 18 5 5" xfId="22339" xr:uid="{4879DDCB-9DE8-4955-B6A3-408358D6262A}"/>
    <cellStyle name="20% - Accent6 18 6" xfId="22340" xr:uid="{D093DA71-238B-401E-AF98-C328EB0A7B0D}"/>
    <cellStyle name="20% - Accent6 18 6 2" xfId="22341" xr:uid="{1BC26371-D993-4E4B-B975-BF76E38610F3}"/>
    <cellStyle name="20% - Accent6 18 6 2 2" xfId="22342" xr:uid="{663C4AB7-9169-44B7-96D9-69AF432453EE}"/>
    <cellStyle name="20% - Accent6 18 6 2 2 2" xfId="22343" xr:uid="{9FF7E16F-03FF-43C8-9131-21E6C716027A}"/>
    <cellStyle name="20% - Accent6 18 6 2 3" xfId="22344" xr:uid="{69FFB9CB-F87A-49A5-BD55-1CD07DE0C570}"/>
    <cellStyle name="20% - Accent6 18 6 3" xfId="22345" xr:uid="{93731914-DEE0-4D89-B3EC-CA2E63C859D3}"/>
    <cellStyle name="20% - Accent6 18 6 3 2" xfId="22346" xr:uid="{9B5AF8E0-10D1-4E09-84BB-6B86987C3B65}"/>
    <cellStyle name="20% - Accent6 18 6 4" xfId="22347" xr:uid="{12B57C75-04B6-4298-BBE3-7CFF677D06A2}"/>
    <cellStyle name="20% - Accent6 18 6 4 2" xfId="22348" xr:uid="{2D6CB524-3043-497C-9DA4-91A84EC3E425}"/>
    <cellStyle name="20% - Accent6 18 6 5" xfId="22349" xr:uid="{86168D9C-436A-41A7-8668-7798670EF3A1}"/>
    <cellStyle name="20% - Accent6 18 7" xfId="22350" xr:uid="{5251529D-989B-4B72-A1BB-B4DB4008892F}"/>
    <cellStyle name="20% - Accent6 18 7 2" xfId="22351" xr:uid="{B70D84F0-FE70-4194-855E-A8A90DD419C1}"/>
    <cellStyle name="20% - Accent6 18 7 2 2" xfId="22352" xr:uid="{82292DCA-77F3-4EA7-91B9-99690DFE6D4A}"/>
    <cellStyle name="20% - Accent6 18 7 2 2 2" xfId="22353" xr:uid="{DC8FC6EF-D85B-48AE-B64E-826539D8219E}"/>
    <cellStyle name="20% - Accent6 18 7 2 3" xfId="22354" xr:uid="{0114B0A9-7864-434E-AA53-9ACA48C15594}"/>
    <cellStyle name="20% - Accent6 18 7 3" xfId="22355" xr:uid="{506781AE-80CD-4408-B718-2B1419262BC3}"/>
    <cellStyle name="20% - Accent6 18 7 3 2" xfId="22356" xr:uid="{EB8C5134-262C-4F74-8E10-02E07F048775}"/>
    <cellStyle name="20% - Accent6 18 7 4" xfId="22357" xr:uid="{BC099929-2EE4-40A7-980D-F4305F238FC5}"/>
    <cellStyle name="20% - Accent6 18 7 4 2" xfId="22358" xr:uid="{CE2741BE-B8BD-4DE9-8239-9DCB5EF960A5}"/>
    <cellStyle name="20% - Accent6 18 7 5" xfId="22359" xr:uid="{F9503D09-BA49-4468-94AA-8328D89AB97D}"/>
    <cellStyle name="20% - Accent6 18 8" xfId="22360" xr:uid="{F391A77C-3491-4880-98E4-FF42C795AC15}"/>
    <cellStyle name="20% - Accent6 18 8 2" xfId="22361" xr:uid="{CA162AC4-5988-4F44-9B14-DEB94171774E}"/>
    <cellStyle name="20% - Accent6 18 8 2 2" xfId="22362" xr:uid="{8D4180E5-5286-44FC-A666-240BC052F9F6}"/>
    <cellStyle name="20% - Accent6 18 8 2 2 2" xfId="22363" xr:uid="{8FA01F36-2374-447A-884A-6F26EE16C0F9}"/>
    <cellStyle name="20% - Accent6 18 8 2 3" xfId="22364" xr:uid="{34A8E0E3-7F87-4619-91ED-D86436D163F5}"/>
    <cellStyle name="20% - Accent6 18 8 3" xfId="22365" xr:uid="{D817583F-276B-40AA-B449-9A3D4C969D7F}"/>
    <cellStyle name="20% - Accent6 18 8 3 2" xfId="22366" xr:uid="{ABA20E1F-286A-4C5F-A706-D719D002B6EC}"/>
    <cellStyle name="20% - Accent6 18 8 4" xfId="22367" xr:uid="{8C6C1422-731E-4E6B-B90D-C4D2547D6193}"/>
    <cellStyle name="20% - Accent6 18 8 4 2" xfId="22368" xr:uid="{383B80FF-81D8-4B89-8E6C-8E73FA17FF6B}"/>
    <cellStyle name="20% - Accent6 18 8 5" xfId="22369" xr:uid="{1096FB50-57F8-435D-9F05-FF0F5B124D6C}"/>
    <cellStyle name="20% - Accent6 18 9" xfId="22370" xr:uid="{BE06FCB8-2C82-4C0B-AA6A-C174A0883C56}"/>
    <cellStyle name="20% - Accent6 18 9 2" xfId="22371" xr:uid="{767E5599-C1F9-47B6-86A8-5845C30B70D9}"/>
    <cellStyle name="20% - Accent6 18 9 2 2" xfId="22372" xr:uid="{29E0ED36-E2D9-4139-997B-9CFB4A064CA4}"/>
    <cellStyle name="20% - Accent6 18 9 2 2 2" xfId="22373" xr:uid="{0AC250FE-1AB9-4DAE-846C-C34F6BD042F7}"/>
    <cellStyle name="20% - Accent6 18 9 2 3" xfId="22374" xr:uid="{CF041CFE-5574-4B93-99D1-4B761E5F56FD}"/>
    <cellStyle name="20% - Accent6 18 9 3" xfId="22375" xr:uid="{275D7425-46B2-430B-B577-98F3E69EA7A7}"/>
    <cellStyle name="20% - Accent6 18 9 3 2" xfId="22376" xr:uid="{1AEEE05A-D981-4F5A-A61E-3169B80DB7A0}"/>
    <cellStyle name="20% - Accent6 18 9 4" xfId="22377" xr:uid="{9B44B570-DB15-4938-B4B0-602CA6BA5246}"/>
    <cellStyle name="20% - Accent6 18 9 4 2" xfId="22378" xr:uid="{F233956B-8F95-4509-BB2A-94EC1DF05BF2}"/>
    <cellStyle name="20% - Accent6 18 9 5" xfId="22379" xr:uid="{EEDCE71A-BF51-4405-8D60-5EA1EB69306B}"/>
    <cellStyle name="20% - Accent6 19" xfId="22380" xr:uid="{CC18DA84-0BBA-464B-8E8E-97BE5109B0A2}"/>
    <cellStyle name="20% - Accent6 19 10" xfId="22381" xr:uid="{084C2A58-DCA8-4EE6-844F-EFF80183D3DC}"/>
    <cellStyle name="20% - Accent6 19 10 2" xfId="22382" xr:uid="{03F7AE6F-C1D9-4DF1-B0E1-B90DB30E3F25}"/>
    <cellStyle name="20% - Accent6 19 10 2 2" xfId="22383" xr:uid="{14CCAA1D-2FE1-4A80-A44D-DFC4367E4104}"/>
    <cellStyle name="20% - Accent6 19 10 2 2 2" xfId="22384" xr:uid="{C9542F2A-EC71-4C45-9AC3-3984189FBE8F}"/>
    <cellStyle name="20% - Accent6 19 10 2 3" xfId="22385" xr:uid="{BC363923-4294-4E51-9D88-8AA67D01FE0F}"/>
    <cellStyle name="20% - Accent6 19 10 3" xfId="22386" xr:uid="{F3E0334C-C6EE-4734-8A48-C7EB485A0994}"/>
    <cellStyle name="20% - Accent6 19 10 3 2" xfId="22387" xr:uid="{E471B078-91D2-4039-AC4C-F2F6A4452F15}"/>
    <cellStyle name="20% - Accent6 19 10 4" xfId="22388" xr:uid="{3B90F908-376C-49A1-8F33-2BE2266AEA23}"/>
    <cellStyle name="20% - Accent6 19 10 4 2" xfId="22389" xr:uid="{1BB2C4E5-D1B6-4023-A2E7-B3AD88765217}"/>
    <cellStyle name="20% - Accent6 19 10 5" xfId="22390" xr:uid="{483EF0EF-D93B-4264-9D0B-1CE0A1E36C0B}"/>
    <cellStyle name="20% - Accent6 19 11" xfId="22391" xr:uid="{AA9503FA-45BB-42C4-AE9E-201BD06AB04D}"/>
    <cellStyle name="20% - Accent6 19 11 2" xfId="22392" xr:uid="{F3CA1164-B8D9-401A-824A-776F8079C3E5}"/>
    <cellStyle name="20% - Accent6 19 11 2 2" xfId="22393" xr:uid="{BBE28475-CA20-453A-A5A1-3680D07F4DAC}"/>
    <cellStyle name="20% - Accent6 19 11 2 2 2" xfId="22394" xr:uid="{1777D883-3EC1-4F2C-AACE-8DFBE47FD8F0}"/>
    <cellStyle name="20% - Accent6 19 11 2 3" xfId="22395" xr:uid="{DF558F79-5FA6-4EB2-8E87-695876470DEE}"/>
    <cellStyle name="20% - Accent6 19 11 3" xfId="22396" xr:uid="{B22DE906-E57A-474B-863E-36F9467C4F32}"/>
    <cellStyle name="20% - Accent6 19 11 3 2" xfId="22397" xr:uid="{C339BF83-2333-4E65-AADF-C209A1F4A646}"/>
    <cellStyle name="20% - Accent6 19 11 4" xfId="22398" xr:uid="{560FFB03-D6B4-41E6-A9B1-0623945B031F}"/>
    <cellStyle name="20% - Accent6 19 11 4 2" xfId="22399" xr:uid="{53693D4F-2F2C-4E90-9C88-2D01EDF8A934}"/>
    <cellStyle name="20% - Accent6 19 11 5" xfId="22400" xr:uid="{F5AA0840-BA5D-4C92-B478-EA4E31CB353D}"/>
    <cellStyle name="20% - Accent6 19 12" xfId="22401" xr:uid="{D36EBD78-63BA-48A1-BEA0-6B5FE33D587E}"/>
    <cellStyle name="20% - Accent6 19 12 2" xfId="22402" xr:uid="{043936F7-BF63-41AA-99E4-E57DA9793120}"/>
    <cellStyle name="20% - Accent6 19 12 2 2" xfId="22403" xr:uid="{A9F68550-CB27-4B83-92FA-202D0C69C0CB}"/>
    <cellStyle name="20% - Accent6 19 12 2 2 2" xfId="22404" xr:uid="{064A2E16-8E5D-4535-A7A7-7A3076D84F80}"/>
    <cellStyle name="20% - Accent6 19 12 2 3" xfId="22405" xr:uid="{5445B0DF-D169-4C08-BCF6-81CD6914BA52}"/>
    <cellStyle name="20% - Accent6 19 12 3" xfId="22406" xr:uid="{7F135699-1572-42EA-99C6-9CB6DF595C5A}"/>
    <cellStyle name="20% - Accent6 19 12 3 2" xfId="22407" xr:uid="{9A4B2833-180B-4650-9537-267F942EDB81}"/>
    <cellStyle name="20% - Accent6 19 12 4" xfId="22408" xr:uid="{AD7CA618-A760-46FF-A113-D7A115A087B3}"/>
    <cellStyle name="20% - Accent6 19 12 4 2" xfId="22409" xr:uid="{096F8083-71AE-44A5-AEA3-56E65D18D9C8}"/>
    <cellStyle name="20% - Accent6 19 12 5" xfId="22410" xr:uid="{5DD197A5-C79F-401A-B365-6FD4C19D484F}"/>
    <cellStyle name="20% - Accent6 19 13" xfId="22411" xr:uid="{284CCE05-A767-4521-A24B-FC99C7137D64}"/>
    <cellStyle name="20% - Accent6 19 13 2" xfId="22412" xr:uid="{B20A4C27-6B96-4465-A24D-47CE9D2A5A1D}"/>
    <cellStyle name="20% - Accent6 19 13 2 2" xfId="22413" xr:uid="{516D611C-5E5D-4B28-865C-B304209A2DCC}"/>
    <cellStyle name="20% - Accent6 19 13 2 2 2" xfId="22414" xr:uid="{D3E05443-5CF6-4FCF-B350-CED5D7C8D55D}"/>
    <cellStyle name="20% - Accent6 19 13 2 3" xfId="22415" xr:uid="{8B134A86-14DA-45E0-9C39-B4782B1ADF7E}"/>
    <cellStyle name="20% - Accent6 19 13 3" xfId="22416" xr:uid="{29FD2DCD-83A1-4240-BB19-3C0885393CEF}"/>
    <cellStyle name="20% - Accent6 19 13 3 2" xfId="22417" xr:uid="{17CEEBFB-3C3E-47DD-8634-563514B20F7B}"/>
    <cellStyle name="20% - Accent6 19 13 4" xfId="22418" xr:uid="{96247F4C-2594-43A3-8FA4-8F4215F56AF0}"/>
    <cellStyle name="20% - Accent6 19 13 4 2" xfId="22419" xr:uid="{749609E8-AAEA-48F8-9920-2D8F535587C9}"/>
    <cellStyle name="20% - Accent6 19 13 5" xfId="22420" xr:uid="{5E6BC547-E056-4F61-ACC9-61B60D364917}"/>
    <cellStyle name="20% - Accent6 19 14" xfId="22421" xr:uid="{9C5B264C-27AE-4C47-B7DC-2C9E46D5AE48}"/>
    <cellStyle name="20% - Accent6 19 14 2" xfId="22422" xr:uid="{DC10AD6B-27B4-400D-B825-331760F339C3}"/>
    <cellStyle name="20% - Accent6 19 14 2 2" xfId="22423" xr:uid="{28ACDD48-EBC5-4F32-A193-7C73A18DD1E4}"/>
    <cellStyle name="20% - Accent6 19 14 2 2 2" xfId="22424" xr:uid="{41348BF1-3A51-4FD2-ABCA-0DEFCB7059F5}"/>
    <cellStyle name="20% - Accent6 19 14 2 3" xfId="22425" xr:uid="{AF563AEE-4042-44B7-AFBF-AD306123E6B1}"/>
    <cellStyle name="20% - Accent6 19 14 3" xfId="22426" xr:uid="{A32E2555-6891-4D4D-B528-0F1EF5DD6131}"/>
    <cellStyle name="20% - Accent6 19 14 3 2" xfId="22427" xr:uid="{D50DE936-DD63-4263-B690-D8CA37D4B9D9}"/>
    <cellStyle name="20% - Accent6 19 14 4" xfId="22428" xr:uid="{C80DC126-C69B-41F4-BD46-5CBF6396C7CE}"/>
    <cellStyle name="20% - Accent6 19 14 4 2" xfId="22429" xr:uid="{248D492C-535C-4F2C-A069-4266A1140094}"/>
    <cellStyle name="20% - Accent6 19 14 5" xfId="22430" xr:uid="{F1D09BA1-DD34-437C-BD19-3880FABABB42}"/>
    <cellStyle name="20% - Accent6 19 15" xfId="22431" xr:uid="{F1A9CD42-E82F-4CDD-8A18-C0BD16E99B68}"/>
    <cellStyle name="20% - Accent6 19 15 2" xfId="22432" xr:uid="{C8BF9E14-740D-47D5-92D5-B1B8BD6EDC87}"/>
    <cellStyle name="20% - Accent6 19 15 2 2" xfId="22433" xr:uid="{0B8BD989-372C-40DD-822C-73236553572F}"/>
    <cellStyle name="20% - Accent6 19 15 2 2 2" xfId="22434" xr:uid="{DEE7EAD3-A5B2-49AB-A11A-1F75F0622A91}"/>
    <cellStyle name="20% - Accent6 19 15 2 3" xfId="22435" xr:uid="{766B870C-7227-4C8C-BA4F-AC03DA668D04}"/>
    <cellStyle name="20% - Accent6 19 15 3" xfId="22436" xr:uid="{6C843772-00CA-4BD1-AAD0-793D9DAE2977}"/>
    <cellStyle name="20% - Accent6 19 15 3 2" xfId="22437" xr:uid="{BBED5F4E-081A-42B9-8CB4-1E7DEB0BB5E1}"/>
    <cellStyle name="20% - Accent6 19 15 4" xfId="22438" xr:uid="{BD12AC68-3FD9-405C-A962-62158D9C5AD9}"/>
    <cellStyle name="20% - Accent6 19 15 4 2" xfId="22439" xr:uid="{5BAC23B9-6828-4AC4-9B79-B7704F53873D}"/>
    <cellStyle name="20% - Accent6 19 15 5" xfId="22440" xr:uid="{3FE63DC2-CEAA-49DF-BA75-933E7ED825E4}"/>
    <cellStyle name="20% - Accent6 19 16" xfId="22441" xr:uid="{1B6B35EB-D194-4AD9-ACC6-3E3ACE44FB88}"/>
    <cellStyle name="20% - Accent6 19 16 2" xfId="22442" xr:uid="{67DAFDAF-B2F1-40E2-B26C-74BF74554B00}"/>
    <cellStyle name="20% - Accent6 19 16 2 2" xfId="22443" xr:uid="{FDE068CC-0FB8-4D97-92F5-7AA71359FB35}"/>
    <cellStyle name="20% - Accent6 19 16 3" xfId="22444" xr:uid="{D2308F90-6DB5-4EDF-B474-9F4EE002E1BB}"/>
    <cellStyle name="20% - Accent6 19 17" xfId="22445" xr:uid="{5DF8D0DB-2CDF-4429-9F6C-ACC161488677}"/>
    <cellStyle name="20% - Accent6 19 17 2" xfId="22446" xr:uid="{42F78A06-57BC-4622-A1AC-9011977E0074}"/>
    <cellStyle name="20% - Accent6 19 18" xfId="22447" xr:uid="{7E8E4319-BE72-440D-AD28-A30FBB0EC30D}"/>
    <cellStyle name="20% - Accent6 19 18 2" xfId="22448" xr:uid="{FF2CF79C-DE53-4E21-BFCE-7106DE18AD08}"/>
    <cellStyle name="20% - Accent6 19 19" xfId="22449" xr:uid="{4DD635CE-3ED0-4248-80E4-5D2DD0863509}"/>
    <cellStyle name="20% - Accent6 19 2" xfId="22450" xr:uid="{A6A323E0-6889-409C-882D-B8BC074005F5}"/>
    <cellStyle name="20% - Accent6 19 2 2" xfId="22451" xr:uid="{69695F54-27AA-4590-8733-D72E3329EC72}"/>
    <cellStyle name="20% - Accent6 19 2 2 2" xfId="22452" xr:uid="{85627F7B-607D-4C3B-8394-073751A88FB4}"/>
    <cellStyle name="20% - Accent6 19 2 2 2 2" xfId="22453" xr:uid="{6EC80C45-FA3C-4A43-87A2-4095AC3E27F7}"/>
    <cellStyle name="20% - Accent6 19 2 2 3" xfId="22454" xr:uid="{CFE79B61-4C2A-4627-B768-75D9AC41EE11}"/>
    <cellStyle name="20% - Accent6 19 2 3" xfId="22455" xr:uid="{0E796363-78D3-46EC-96F3-22B308F19A40}"/>
    <cellStyle name="20% - Accent6 19 2 3 2" xfId="22456" xr:uid="{22D4E40A-E8DD-4E8B-8C6C-4AD65650C475}"/>
    <cellStyle name="20% - Accent6 19 2 4" xfId="22457" xr:uid="{53A88879-2CDE-4DCD-B3C0-87D3BC95B11C}"/>
    <cellStyle name="20% - Accent6 19 2 4 2" xfId="22458" xr:uid="{F3A89F0D-BDA8-4F0E-BCC3-14F2C408873B}"/>
    <cellStyle name="20% - Accent6 19 2 5" xfId="22459" xr:uid="{38AC00E0-D522-4F68-922D-5AB8E3AAD17A}"/>
    <cellStyle name="20% - Accent6 19 20" xfId="22460" xr:uid="{FE0D69DA-F558-4E06-A1DD-11C09ABDF01E}"/>
    <cellStyle name="20% - Accent6 19 21" xfId="22461" xr:uid="{63543A52-6FAF-43D6-B570-7F2CBCDE01D9}"/>
    <cellStyle name="20% - Accent6 19 22" xfId="22462" xr:uid="{D508FF34-9C6E-4619-A3A1-65DAED3C79DE}"/>
    <cellStyle name="20% - Accent6 19 23" xfId="22463" xr:uid="{876AA550-6486-4036-A65C-4824B2497490}"/>
    <cellStyle name="20% - Accent6 19 24" xfId="22464" xr:uid="{E064585E-8C37-48A8-8D11-B642D6A28FDA}"/>
    <cellStyle name="20% - Accent6 19 25" xfId="22465" xr:uid="{67734C6E-B8A0-4798-8DE2-945271D20C3E}"/>
    <cellStyle name="20% - Accent6 19 26" xfId="22466" xr:uid="{94DD8B77-F348-4084-8EB2-471CF217B0B9}"/>
    <cellStyle name="20% - Accent6 19 27" xfId="22467" xr:uid="{1537331A-5C21-4397-9989-E8817A4C7C1E}"/>
    <cellStyle name="20% - Accent6 19 28" xfId="22468" xr:uid="{420C2FA3-3688-4225-A1DD-6710A99B8D2F}"/>
    <cellStyle name="20% - Accent6 19 29" xfId="22469" xr:uid="{26610B46-B61A-4308-A22F-FA001199FF76}"/>
    <cellStyle name="20% - Accent6 19 3" xfId="22470" xr:uid="{452B57C6-53A4-4F4F-8DCF-4369667F1DB1}"/>
    <cellStyle name="20% - Accent6 19 3 2" xfId="22471" xr:uid="{EE31CE20-B0F2-4104-A939-F0CB9C0E4CE6}"/>
    <cellStyle name="20% - Accent6 19 3 2 2" xfId="22472" xr:uid="{AF6CD745-1F5F-455E-88F7-A670640E47D4}"/>
    <cellStyle name="20% - Accent6 19 3 2 2 2" xfId="22473" xr:uid="{C65E97F4-2449-4867-AAA8-B1B693C574E6}"/>
    <cellStyle name="20% - Accent6 19 3 2 3" xfId="22474" xr:uid="{4D9E479B-50FE-4BA0-ABD2-8ABA940C392B}"/>
    <cellStyle name="20% - Accent6 19 3 3" xfId="22475" xr:uid="{F8B1FD44-EA64-4A99-B635-7787AAC7BA95}"/>
    <cellStyle name="20% - Accent6 19 3 3 2" xfId="22476" xr:uid="{B8CBF8E3-5CAD-422C-90F1-CCB353CA61D0}"/>
    <cellStyle name="20% - Accent6 19 3 4" xfId="22477" xr:uid="{1BF2D901-78E8-40A7-86A6-90585E52D879}"/>
    <cellStyle name="20% - Accent6 19 3 4 2" xfId="22478" xr:uid="{91A2F82B-0EF7-4B60-9A99-7D53D919A62B}"/>
    <cellStyle name="20% - Accent6 19 3 5" xfId="22479" xr:uid="{AC07F1A4-F4E8-40C0-872E-D2A2C987ECCC}"/>
    <cellStyle name="20% - Accent6 19 4" xfId="22480" xr:uid="{8A4A6927-48BF-4DAE-8C00-32ECA3A4F1E2}"/>
    <cellStyle name="20% - Accent6 19 4 2" xfId="22481" xr:uid="{0B7282DF-7999-440C-AEF1-9DBF8040A76A}"/>
    <cellStyle name="20% - Accent6 19 4 2 2" xfId="22482" xr:uid="{9C29CEF1-BA57-45AC-8214-382C84893CE1}"/>
    <cellStyle name="20% - Accent6 19 4 2 2 2" xfId="22483" xr:uid="{492F350F-C636-4D6A-9F4B-E37EB79CBBCC}"/>
    <cellStyle name="20% - Accent6 19 4 2 3" xfId="22484" xr:uid="{E5A177D9-11FE-4735-BA9C-18784F539150}"/>
    <cellStyle name="20% - Accent6 19 4 3" xfId="22485" xr:uid="{CA39BC1B-F9FC-480E-B71E-A3091D4815D1}"/>
    <cellStyle name="20% - Accent6 19 4 3 2" xfId="22486" xr:uid="{9569A4CF-D512-4672-AB48-E7AE07430F26}"/>
    <cellStyle name="20% - Accent6 19 4 4" xfId="22487" xr:uid="{E6CAFA92-F001-4E0E-A1A4-489429C2C534}"/>
    <cellStyle name="20% - Accent6 19 4 4 2" xfId="22488" xr:uid="{F03766BA-8201-495E-84D6-FD0A5D1F5225}"/>
    <cellStyle name="20% - Accent6 19 4 5" xfId="22489" xr:uid="{B4571C84-5C78-44A5-B4A3-CE0BFB09AC3F}"/>
    <cellStyle name="20% - Accent6 19 5" xfId="22490" xr:uid="{CA29F8D1-18E5-4453-A7F9-7A27BCC308E6}"/>
    <cellStyle name="20% - Accent6 19 5 2" xfId="22491" xr:uid="{BFB50904-CEA8-4690-BCD1-FC2B577DA62B}"/>
    <cellStyle name="20% - Accent6 19 5 2 2" xfId="22492" xr:uid="{F668537C-9D9C-44F4-B196-A07F3AF39D07}"/>
    <cellStyle name="20% - Accent6 19 5 2 2 2" xfId="22493" xr:uid="{53ECDB86-9754-4C4A-A6F6-2A17C6745136}"/>
    <cellStyle name="20% - Accent6 19 5 2 3" xfId="22494" xr:uid="{A9074CE0-3146-4774-82D7-9BA1D2371FD3}"/>
    <cellStyle name="20% - Accent6 19 5 3" xfId="22495" xr:uid="{F3A05CE5-7E7F-45F8-B984-7155227422F5}"/>
    <cellStyle name="20% - Accent6 19 5 3 2" xfId="22496" xr:uid="{50783428-2FA7-474D-82A7-614672B0D9B1}"/>
    <cellStyle name="20% - Accent6 19 5 4" xfId="22497" xr:uid="{AD481482-F517-42E7-861E-2853F01A7B59}"/>
    <cellStyle name="20% - Accent6 19 5 4 2" xfId="22498" xr:uid="{D3E3A190-AEA3-4ADB-9BB8-2BEEAA6684E8}"/>
    <cellStyle name="20% - Accent6 19 5 5" xfId="22499" xr:uid="{FFCA5C57-98D4-49FF-9B0E-A72ABE80C433}"/>
    <cellStyle name="20% - Accent6 19 6" xfId="22500" xr:uid="{0337E481-4452-4F3F-A79C-7D14E81FB21F}"/>
    <cellStyle name="20% - Accent6 19 6 2" xfId="22501" xr:uid="{8DF37AE0-B054-497D-86B6-A304BE150619}"/>
    <cellStyle name="20% - Accent6 19 6 2 2" xfId="22502" xr:uid="{8CC41F35-EB5B-401A-B137-5C98DD02107E}"/>
    <cellStyle name="20% - Accent6 19 6 2 2 2" xfId="22503" xr:uid="{2546C5B1-6599-416A-B043-8E923B973C2E}"/>
    <cellStyle name="20% - Accent6 19 6 2 3" xfId="22504" xr:uid="{93F72B7D-F547-4012-B64F-0BE7197725A8}"/>
    <cellStyle name="20% - Accent6 19 6 3" xfId="22505" xr:uid="{1EFA9797-3393-4670-9ED7-5AFE257D1B3C}"/>
    <cellStyle name="20% - Accent6 19 6 3 2" xfId="22506" xr:uid="{50BC3B2D-61E8-40A3-ADED-A28FA8E9F093}"/>
    <cellStyle name="20% - Accent6 19 6 4" xfId="22507" xr:uid="{BC8C8788-5E0D-46D2-852A-D5B200A48749}"/>
    <cellStyle name="20% - Accent6 19 6 4 2" xfId="22508" xr:uid="{00211396-47E5-403E-8DD2-27E77CE8FD57}"/>
    <cellStyle name="20% - Accent6 19 6 5" xfId="22509" xr:uid="{793D1BB7-4284-4965-9E87-57957EB7C699}"/>
    <cellStyle name="20% - Accent6 19 7" xfId="22510" xr:uid="{946CE0D8-66E5-493C-AEE5-A2DF4B78B811}"/>
    <cellStyle name="20% - Accent6 19 7 2" xfId="22511" xr:uid="{43240129-2905-4733-AA2D-AC5509D6B8A6}"/>
    <cellStyle name="20% - Accent6 19 7 2 2" xfId="22512" xr:uid="{E8C27ACC-5410-44E2-8979-EB284F7ACC97}"/>
    <cellStyle name="20% - Accent6 19 7 2 2 2" xfId="22513" xr:uid="{A47BFA9E-B377-403A-9BFA-70F51D1F3B99}"/>
    <cellStyle name="20% - Accent6 19 7 2 3" xfId="22514" xr:uid="{DF59AADB-7A65-4B23-AAC7-29C8F7B4D51A}"/>
    <cellStyle name="20% - Accent6 19 7 3" xfId="22515" xr:uid="{AF7C55B1-38FE-4B99-937F-E2CC51BCA361}"/>
    <cellStyle name="20% - Accent6 19 7 3 2" xfId="22516" xr:uid="{E27F55DE-802A-4A03-B1E3-F437E7B1822E}"/>
    <cellStyle name="20% - Accent6 19 7 4" xfId="22517" xr:uid="{D5CD34F5-86D4-4C48-93A1-3197AA881462}"/>
    <cellStyle name="20% - Accent6 19 7 4 2" xfId="22518" xr:uid="{0D046C5C-0B5D-428D-81C5-213E6423F6DC}"/>
    <cellStyle name="20% - Accent6 19 7 5" xfId="22519" xr:uid="{670ABC05-00EC-49B6-B289-B29F12DEAFD2}"/>
    <cellStyle name="20% - Accent6 19 8" xfId="22520" xr:uid="{2E9E0A82-1F89-48A3-9489-33559D4C742F}"/>
    <cellStyle name="20% - Accent6 19 8 2" xfId="22521" xr:uid="{0E951C7B-336B-4468-A03D-F52ED3D40AAD}"/>
    <cellStyle name="20% - Accent6 19 8 2 2" xfId="22522" xr:uid="{88C6C336-0225-4AB8-8C69-5B10EA0BBD37}"/>
    <cellStyle name="20% - Accent6 19 8 2 2 2" xfId="22523" xr:uid="{C00F736F-6DBC-4D27-BCF8-B6D8DE66CDFE}"/>
    <cellStyle name="20% - Accent6 19 8 2 3" xfId="22524" xr:uid="{C6B944E1-D5B5-4DE5-9B85-4D7155AE1631}"/>
    <cellStyle name="20% - Accent6 19 8 3" xfId="22525" xr:uid="{9A2BB4F9-FA46-4F05-917E-D72ABBCE7EED}"/>
    <cellStyle name="20% - Accent6 19 8 3 2" xfId="22526" xr:uid="{82E834CF-F101-41EC-B8F8-382A8AC3E96A}"/>
    <cellStyle name="20% - Accent6 19 8 4" xfId="22527" xr:uid="{70B3B45C-7AAB-4EAC-978D-F87B98FE8C32}"/>
    <cellStyle name="20% - Accent6 19 8 4 2" xfId="22528" xr:uid="{EC112ACD-8E53-4362-98EA-7C1CB999C42D}"/>
    <cellStyle name="20% - Accent6 19 8 5" xfId="22529" xr:uid="{6D94C57F-4D8E-435E-9B7B-876C89B60D62}"/>
    <cellStyle name="20% - Accent6 19 9" xfId="22530" xr:uid="{7F0792E5-70CC-466E-B951-560CC442D64F}"/>
    <cellStyle name="20% - Accent6 19 9 2" xfId="22531" xr:uid="{4358E362-CD40-4946-96C0-61B5B9A6EC29}"/>
    <cellStyle name="20% - Accent6 19 9 2 2" xfId="22532" xr:uid="{8FEBA8BF-57FC-4EE8-A137-7F1A8274AAE9}"/>
    <cellStyle name="20% - Accent6 19 9 2 2 2" xfId="22533" xr:uid="{036FECFE-C8A8-43D5-9542-BBAC618EE572}"/>
    <cellStyle name="20% - Accent6 19 9 2 3" xfId="22534" xr:uid="{36D39501-FAF1-4401-BCE6-709748DE4C1A}"/>
    <cellStyle name="20% - Accent6 19 9 3" xfId="22535" xr:uid="{3B5C4879-9D7A-4015-91EF-49A4CC636D59}"/>
    <cellStyle name="20% - Accent6 19 9 3 2" xfId="22536" xr:uid="{7278105D-4B15-440A-B6DC-7AE725E70074}"/>
    <cellStyle name="20% - Accent6 19 9 4" xfId="22537" xr:uid="{FF1D4018-E6FF-4A7D-92FA-EF13574A58FE}"/>
    <cellStyle name="20% - Accent6 19 9 4 2" xfId="22538" xr:uid="{98E2D92A-EC16-420C-B1A0-A5B1B1C62BA7}"/>
    <cellStyle name="20% - Accent6 19 9 5" xfId="22539" xr:uid="{5F8A4F62-9F35-4A47-8B5A-41D79DE555B8}"/>
    <cellStyle name="20% - Accent6 2" xfId="407" xr:uid="{270C2D32-BB3B-4EE7-9F90-2FD91421138F}"/>
    <cellStyle name="20% - Accent6 2 10" xfId="22540" xr:uid="{C00969A9-5ADF-4DC5-AFC6-FE4D86C57351}"/>
    <cellStyle name="20% - Accent6 2 11" xfId="22541" xr:uid="{9474DA53-7D23-4B4E-A3A0-CADEFC9B518A}"/>
    <cellStyle name="20% - Accent6 2 12" xfId="22542" xr:uid="{362D03E1-1A2A-4866-BF88-90CD292AD876}"/>
    <cellStyle name="20% - Accent6 2 13" xfId="22543" xr:uid="{F82F2691-31AF-4441-A12A-B9D8C75D5BD0}"/>
    <cellStyle name="20% - Accent6 2 14" xfId="22544" xr:uid="{65CB293D-DD07-4180-9E60-0968526F8BE5}"/>
    <cellStyle name="20% - Accent6 2 15" xfId="22545" xr:uid="{0FF1144E-B65F-4233-A20F-39E769CEC097}"/>
    <cellStyle name="20% - Accent6 2 16" xfId="22546" xr:uid="{9CF8D9C3-2E26-426E-9B64-83F4BF0EC466}"/>
    <cellStyle name="20% - Accent6 2 17" xfId="22547" xr:uid="{4ACA021C-719B-4F04-8E4F-20C5F831124E}"/>
    <cellStyle name="20% - Accent6 2 18" xfId="22548" xr:uid="{9CAD9DE2-3A69-4E87-B774-35D2F702CD40}"/>
    <cellStyle name="20% - Accent6 2 19" xfId="22549" xr:uid="{49D5CCFD-6C85-46ED-B59A-2BF5136B90BE}"/>
    <cellStyle name="20% - Accent6 2 2" xfId="408" xr:uid="{2FC4D321-2656-4B99-A967-913899E996E2}"/>
    <cellStyle name="20% - Accent6 2 2 2" xfId="409" xr:uid="{A517CF11-2B2E-4DED-8DEA-76903A3426FA}"/>
    <cellStyle name="20% - Accent6 2 2 2 2" xfId="22550" xr:uid="{153C3769-1325-40BC-90F9-027DDEE0332E}"/>
    <cellStyle name="20% - Accent6 2 2 2 3" xfId="22551" xr:uid="{39C0F7C6-F4AC-4CB4-8B30-9A4F8F6E3BA2}"/>
    <cellStyle name="20% - Accent6 2 2 2 4" xfId="22552" xr:uid="{43236FE5-2EBA-4A66-9CD9-1106FB9D06C5}"/>
    <cellStyle name="20% - Accent6 2 2 3" xfId="22553" xr:uid="{5390E529-5FFE-4A42-829D-B2EE64FC95EE}"/>
    <cellStyle name="20% - Accent6 2 2 4" xfId="22554" xr:uid="{AD5B638B-5F78-4865-9CAE-9363CA96094B}"/>
    <cellStyle name="20% - Accent6 2 20" xfId="22555" xr:uid="{1DDCCCEE-BBED-48F8-B621-CAFFB39CDC48}"/>
    <cellStyle name="20% - Accent6 2 21" xfId="22556" xr:uid="{FBDF0474-3369-4983-9275-016659845559}"/>
    <cellStyle name="20% - Accent6 2 22" xfId="22557" xr:uid="{14FF0811-90A3-4EF0-B013-7C9B032A37C3}"/>
    <cellStyle name="20% - Accent6 2 23" xfId="22558" xr:uid="{2D262E8B-BA19-48C6-8C7A-43A81610700B}"/>
    <cellStyle name="20% - Accent6 2 24" xfId="22559" xr:uid="{8357AD5E-781D-4306-BED4-938662859F21}"/>
    <cellStyle name="20% - Accent6 2 25" xfId="22560" xr:uid="{66D5E3AA-3189-42DE-9C38-AE388D71304B}"/>
    <cellStyle name="20% - Accent6 2 26" xfId="22561" xr:uid="{29391BE1-EEE5-4857-AB9B-B486F63A9178}"/>
    <cellStyle name="20% - Accent6 2 27" xfId="22562" xr:uid="{4462D748-DEBE-4291-AB27-AB56DB60036F}"/>
    <cellStyle name="20% - Accent6 2 28" xfId="22563" xr:uid="{57C3B8C1-784E-47E2-B25A-9E21639666CA}"/>
    <cellStyle name="20% - Accent6 2 29" xfId="22564" xr:uid="{A0BAE6E5-6236-40E8-B695-4FAA77D9BB01}"/>
    <cellStyle name="20% - Accent6 2 3" xfId="410" xr:uid="{F85F98AF-BC1D-474E-A5E0-1AC24767AF06}"/>
    <cellStyle name="20% - Accent6 2 3 2" xfId="22565" xr:uid="{C10ADA1B-EC10-4ED9-9B65-03EFBEC664E9}"/>
    <cellStyle name="20% - Accent6 2 3 2 2" xfId="22566" xr:uid="{ED844858-F8CC-40E4-B4EE-1C0AAD8BAE84}"/>
    <cellStyle name="20% - Accent6 2 3 2 3" xfId="22567" xr:uid="{6B9D4EA9-D54E-413B-9A2C-5BD006D5C2C5}"/>
    <cellStyle name="20% - Accent6 2 3 3" xfId="22568" xr:uid="{1CA3BF8B-9051-4C65-8963-A359C838F612}"/>
    <cellStyle name="20% - Accent6 2 3 4" xfId="22569" xr:uid="{88B72A0E-59DB-4748-B758-CE945B1E2F20}"/>
    <cellStyle name="20% - Accent6 2 3 5" xfId="22570" xr:uid="{5F0DACEB-1DFA-4475-846E-67F77AF6973D}"/>
    <cellStyle name="20% - Accent6 2 30" xfId="22571" xr:uid="{FFF28B6F-971F-4E2F-BDDC-7E9A7A99009A}"/>
    <cellStyle name="20% - Accent6 2 31" xfId="22572" xr:uid="{FC4C9CCF-BFB6-486B-98E2-11B88657CB5A}"/>
    <cellStyle name="20% - Accent6 2 32" xfId="22573" xr:uid="{40E60E7F-D3A4-47E0-BA4B-C6609E935DE1}"/>
    <cellStyle name="20% - Accent6 2 33" xfId="22574" xr:uid="{C8000248-BDFD-4F8B-9FED-C3DB2C7DEFD1}"/>
    <cellStyle name="20% - Accent6 2 4" xfId="411" xr:uid="{9E56D8A4-B17B-4278-88EC-6FBB680427B2}"/>
    <cellStyle name="20% - Accent6 2 4 2" xfId="22575" xr:uid="{6598E436-2996-48D1-BE06-507F04C6306F}"/>
    <cellStyle name="20% - Accent6 2 4 2 2" xfId="22576" xr:uid="{2CFAFB5D-E42C-475D-A28D-4DE92BD58933}"/>
    <cellStyle name="20% - Accent6 2 4 2 3" xfId="22577" xr:uid="{32BAF71A-70CC-4A95-B2D7-F6ECF1645888}"/>
    <cellStyle name="20% - Accent6 2 4 3" xfId="22578" xr:uid="{34C28856-A38E-4C19-9294-605595C605E7}"/>
    <cellStyle name="20% - Accent6 2 4 4" xfId="22579" xr:uid="{1A7F5557-526E-43FB-843C-112815F1C90E}"/>
    <cellStyle name="20% - Accent6 2 4 5" xfId="22580" xr:uid="{A5BA0A0B-6E51-4AC2-BC65-9AD251BC9D6D}"/>
    <cellStyle name="20% - Accent6 2 5" xfId="412" xr:uid="{434345E1-0879-471A-A876-CDB7D5FF4BA1}"/>
    <cellStyle name="20% - Accent6 2 5 2" xfId="22581" xr:uid="{FD98C149-9B4A-4D5C-929C-93F690B517C2}"/>
    <cellStyle name="20% - Accent6 2 5 3" xfId="22582" xr:uid="{6A5F3348-95AD-450E-8987-15C2147710A0}"/>
    <cellStyle name="20% - Accent6 2 5 4" xfId="22583" xr:uid="{D7779602-B6B1-4E2A-9054-75A0F5FAA502}"/>
    <cellStyle name="20% - Accent6 2 6" xfId="413" xr:uid="{18AF3ADA-6BEA-432B-8A38-F9EFF95C35CC}"/>
    <cellStyle name="20% - Accent6 2 6 2" xfId="22584" xr:uid="{60871FC7-283E-4114-B1C4-ED2EC5FE70E3}"/>
    <cellStyle name="20% - Accent6 2 6 3" xfId="22585" xr:uid="{BAAB631A-A87F-4918-BCCA-D1E511096D22}"/>
    <cellStyle name="20% - Accent6 2 6 4" xfId="22586" xr:uid="{6F6F03E4-7597-4B04-A8A1-3E15705DD286}"/>
    <cellStyle name="20% - Accent6 2 7" xfId="414" xr:uid="{82EA1DAB-C2E2-4073-9EAB-00EEA576E1DE}"/>
    <cellStyle name="20% - Accent6 2 7 2" xfId="22587" xr:uid="{D5FCE69B-64FB-46B7-B1A3-43EC3D48F8E7}"/>
    <cellStyle name="20% - Accent6 2 7 3" xfId="22588" xr:uid="{2EEDF105-6989-4821-8FEA-55E48F0D2C84}"/>
    <cellStyle name="20% - Accent6 2 8" xfId="415" xr:uid="{24ECA32E-FD77-418B-ACC5-220B21C2104C}"/>
    <cellStyle name="20% - Accent6 2 8 2" xfId="22589" xr:uid="{DD1C4FE4-3FEA-40DA-87E4-94E29AEF337C}"/>
    <cellStyle name="20% - Accent6 2 9" xfId="2360" xr:uid="{D58741C1-14F6-4EAB-BF7C-EA6648633C62}"/>
    <cellStyle name="20% - Accent6 20" xfId="22590" xr:uid="{51E70F19-B7B4-413F-8BFF-0BA4F50C102C}"/>
    <cellStyle name="20% - Accent6 20 10" xfId="22591" xr:uid="{075A9E0C-387A-4957-B6AB-E3DBFACDEF90}"/>
    <cellStyle name="20% - Accent6 20 10 2" xfId="22592" xr:uid="{4E8D83F3-09EA-43A2-832B-E2D314226749}"/>
    <cellStyle name="20% - Accent6 20 10 2 2" xfId="22593" xr:uid="{6148C82D-A390-4E48-B6DA-F51D13E90DB3}"/>
    <cellStyle name="20% - Accent6 20 10 2 2 2" xfId="22594" xr:uid="{57FEC1FB-CFF0-465B-914D-07721C460138}"/>
    <cellStyle name="20% - Accent6 20 10 2 3" xfId="22595" xr:uid="{F833D654-FA6F-4241-83AD-2286118D6D14}"/>
    <cellStyle name="20% - Accent6 20 10 3" xfId="22596" xr:uid="{C2821BAC-0614-4C14-B9DE-E0FC484BF913}"/>
    <cellStyle name="20% - Accent6 20 10 3 2" xfId="22597" xr:uid="{9358041E-E074-4F54-8A84-6B04747264B2}"/>
    <cellStyle name="20% - Accent6 20 10 4" xfId="22598" xr:uid="{0011E60D-F883-4F03-AF15-5DB40A868AEA}"/>
    <cellStyle name="20% - Accent6 20 10 4 2" xfId="22599" xr:uid="{7F98DE72-1762-4B4D-8253-6CCDA358ABD1}"/>
    <cellStyle name="20% - Accent6 20 10 5" xfId="22600" xr:uid="{D18A19E5-1A06-4707-9317-2F2003590FDE}"/>
    <cellStyle name="20% - Accent6 20 11" xfId="22601" xr:uid="{3B0C5B68-7EE6-406B-9DA0-D5F33EB09E12}"/>
    <cellStyle name="20% - Accent6 20 11 2" xfId="22602" xr:uid="{3AA52A3E-B9FE-4F28-9FF0-AA904DEF70BE}"/>
    <cellStyle name="20% - Accent6 20 11 2 2" xfId="22603" xr:uid="{97075811-3F46-40B2-8E0F-8D8303DB2E4E}"/>
    <cellStyle name="20% - Accent6 20 11 2 2 2" xfId="22604" xr:uid="{2B79AEDF-7A9D-40AA-A136-9A99BEE4AB0B}"/>
    <cellStyle name="20% - Accent6 20 11 2 3" xfId="22605" xr:uid="{341969F0-7B48-4909-AE71-926234E39A43}"/>
    <cellStyle name="20% - Accent6 20 11 3" xfId="22606" xr:uid="{5CAA5782-9AE8-4877-9BC1-20EFEEDC0DF3}"/>
    <cellStyle name="20% - Accent6 20 11 3 2" xfId="22607" xr:uid="{448BC752-637E-444D-AC28-EE1EF1F1D3C4}"/>
    <cellStyle name="20% - Accent6 20 11 4" xfId="22608" xr:uid="{08780CBE-C50D-423A-983B-905389503A1E}"/>
    <cellStyle name="20% - Accent6 20 11 4 2" xfId="22609" xr:uid="{C35D7A8E-2CDB-4BC9-8C79-BC483F6A2D01}"/>
    <cellStyle name="20% - Accent6 20 11 5" xfId="22610" xr:uid="{41C862AD-269A-4FDA-8D87-69C6AE786CCE}"/>
    <cellStyle name="20% - Accent6 20 12" xfId="22611" xr:uid="{52D7284B-C4F2-4BEE-BE18-B84AE584AFAA}"/>
    <cellStyle name="20% - Accent6 20 12 2" xfId="22612" xr:uid="{43BF2EC9-7465-45AE-BD0D-0B13D78D90F2}"/>
    <cellStyle name="20% - Accent6 20 12 2 2" xfId="22613" xr:uid="{8EBDFB96-8132-4B00-8316-4FCF0CA1E141}"/>
    <cellStyle name="20% - Accent6 20 12 2 2 2" xfId="22614" xr:uid="{B1BB068C-7199-4EC4-866E-DD8BB6A62DE6}"/>
    <cellStyle name="20% - Accent6 20 12 2 3" xfId="22615" xr:uid="{83826430-CC00-4272-BCB3-98ACD00A1AFF}"/>
    <cellStyle name="20% - Accent6 20 12 3" xfId="22616" xr:uid="{F86DFD53-B402-498E-9373-2B63B18CD32D}"/>
    <cellStyle name="20% - Accent6 20 12 3 2" xfId="22617" xr:uid="{147DF1E0-56F0-464D-9F1E-567F1D5C24DD}"/>
    <cellStyle name="20% - Accent6 20 12 4" xfId="22618" xr:uid="{F414EC9A-3828-4820-880D-4444512BBF49}"/>
    <cellStyle name="20% - Accent6 20 12 4 2" xfId="22619" xr:uid="{3AC8AB75-4A79-48A8-AE2D-7F2417E57BC0}"/>
    <cellStyle name="20% - Accent6 20 12 5" xfId="22620" xr:uid="{5DC9004D-7724-4567-8D5D-22CCEA950484}"/>
    <cellStyle name="20% - Accent6 20 13" xfId="22621" xr:uid="{82CF3F04-2A19-4E37-AE5C-05E2AAEC4B0D}"/>
    <cellStyle name="20% - Accent6 20 13 2" xfId="22622" xr:uid="{47877F1A-712C-4303-84E8-EEDAAEF3F731}"/>
    <cellStyle name="20% - Accent6 20 13 2 2" xfId="22623" xr:uid="{46A0E033-3B66-40F7-A920-0A89E2547C84}"/>
    <cellStyle name="20% - Accent6 20 13 2 2 2" xfId="22624" xr:uid="{8C59637B-5035-42E2-B59B-6B84C08D0BEC}"/>
    <cellStyle name="20% - Accent6 20 13 2 3" xfId="22625" xr:uid="{84FCE398-87B2-4313-B40F-328A159E84DA}"/>
    <cellStyle name="20% - Accent6 20 13 3" xfId="22626" xr:uid="{098253BE-DD0D-41AA-8CD1-37989448BF05}"/>
    <cellStyle name="20% - Accent6 20 13 3 2" xfId="22627" xr:uid="{2825514A-E614-4775-A43E-6C00F066C6EC}"/>
    <cellStyle name="20% - Accent6 20 13 4" xfId="22628" xr:uid="{05CE36B3-526C-4BB6-B3BF-199C935E7164}"/>
    <cellStyle name="20% - Accent6 20 13 4 2" xfId="22629" xr:uid="{C3839D61-C2DD-4C97-BAAF-879FDBA87775}"/>
    <cellStyle name="20% - Accent6 20 13 5" xfId="22630" xr:uid="{1CA684F9-763A-4719-9565-F898D506462B}"/>
    <cellStyle name="20% - Accent6 20 14" xfId="22631" xr:uid="{D5ABFBF4-5845-4982-B769-83C89287AC18}"/>
    <cellStyle name="20% - Accent6 20 14 2" xfId="22632" xr:uid="{DC9F22C7-4EFD-4AF2-881D-8926E0A1DEA4}"/>
    <cellStyle name="20% - Accent6 20 14 2 2" xfId="22633" xr:uid="{6C5381EB-489B-4AB0-9F9D-B49C99AD22AA}"/>
    <cellStyle name="20% - Accent6 20 14 2 2 2" xfId="22634" xr:uid="{C139E91C-99B7-4537-9ED3-DB802665212B}"/>
    <cellStyle name="20% - Accent6 20 14 2 3" xfId="22635" xr:uid="{79A342F1-064C-46B2-B7ED-A441F38C75CF}"/>
    <cellStyle name="20% - Accent6 20 14 3" xfId="22636" xr:uid="{88ABB561-F6EC-4AE5-BE70-5C9569731E96}"/>
    <cellStyle name="20% - Accent6 20 14 3 2" xfId="22637" xr:uid="{1AA5A3E4-E66C-49A9-80D4-49E1E21C48EA}"/>
    <cellStyle name="20% - Accent6 20 14 4" xfId="22638" xr:uid="{96A49281-A8A7-49E2-B0DE-A75099315692}"/>
    <cellStyle name="20% - Accent6 20 14 4 2" xfId="22639" xr:uid="{0441F844-FCFD-454F-ADB6-63705C5E7AC2}"/>
    <cellStyle name="20% - Accent6 20 14 5" xfId="22640" xr:uid="{1B13C664-6597-4FBE-9530-6B1601096793}"/>
    <cellStyle name="20% - Accent6 20 15" xfId="22641" xr:uid="{18DB2596-B55E-47FE-AE17-4D31FA437285}"/>
    <cellStyle name="20% - Accent6 20 15 2" xfId="22642" xr:uid="{2E6DB887-76CB-4983-BA2C-D5CC09388D76}"/>
    <cellStyle name="20% - Accent6 20 15 2 2" xfId="22643" xr:uid="{1DB22397-B5CE-4004-8CB5-E010BD3987DB}"/>
    <cellStyle name="20% - Accent6 20 15 2 2 2" xfId="22644" xr:uid="{FAA4A1AD-4D4B-42CC-A630-62681A111D0B}"/>
    <cellStyle name="20% - Accent6 20 15 2 3" xfId="22645" xr:uid="{0C644A02-4D21-4632-A410-5E956A67DF0B}"/>
    <cellStyle name="20% - Accent6 20 15 3" xfId="22646" xr:uid="{97197180-46D1-4662-8AD2-47DEED910D82}"/>
    <cellStyle name="20% - Accent6 20 15 3 2" xfId="22647" xr:uid="{D806F066-43A0-48E9-BBF8-22124B3E884F}"/>
    <cellStyle name="20% - Accent6 20 15 4" xfId="22648" xr:uid="{47364903-3F30-47F3-A1D8-15B02D587CA0}"/>
    <cellStyle name="20% - Accent6 20 15 4 2" xfId="22649" xr:uid="{519B79AE-9BC0-41BB-833F-421F29499791}"/>
    <cellStyle name="20% - Accent6 20 15 5" xfId="22650" xr:uid="{0AC072D4-A44B-4E97-8DA3-44B14BF89398}"/>
    <cellStyle name="20% - Accent6 20 16" xfId="22651" xr:uid="{C53565CF-301C-488F-9B19-D351FEC79DB4}"/>
    <cellStyle name="20% - Accent6 20 16 2" xfId="22652" xr:uid="{CD93E35B-EC6E-44AA-82BF-5CDC96EF2F10}"/>
    <cellStyle name="20% - Accent6 20 16 2 2" xfId="22653" xr:uid="{1379BD8E-672E-4DC0-8E13-CF69C2F49048}"/>
    <cellStyle name="20% - Accent6 20 16 3" xfId="22654" xr:uid="{526AFF07-51C5-49B8-B3F6-B8EC90E67801}"/>
    <cellStyle name="20% - Accent6 20 17" xfId="22655" xr:uid="{4BE8333F-5823-4742-BE78-4D542802E28C}"/>
    <cellStyle name="20% - Accent6 20 17 2" xfId="22656" xr:uid="{4612E758-FA8D-40B4-8DBC-0BC79CA467BB}"/>
    <cellStyle name="20% - Accent6 20 18" xfId="22657" xr:uid="{4F48A353-159C-4BB8-B43E-4967422250A1}"/>
    <cellStyle name="20% - Accent6 20 18 2" xfId="22658" xr:uid="{C3E32AF0-A445-4645-A3C4-ACAA17BFC70A}"/>
    <cellStyle name="20% - Accent6 20 19" xfId="22659" xr:uid="{0195C2AB-B383-4D20-93D4-A48F3D1E38E6}"/>
    <cellStyle name="20% - Accent6 20 2" xfId="22660" xr:uid="{F05E8C46-4816-4268-9F4B-F08972022109}"/>
    <cellStyle name="20% - Accent6 20 2 2" xfId="22661" xr:uid="{DEC33F17-C60A-40B6-98DA-7871A309453E}"/>
    <cellStyle name="20% - Accent6 20 2 2 2" xfId="22662" xr:uid="{2B3F1E95-B6F0-4B9A-A630-557698278822}"/>
    <cellStyle name="20% - Accent6 20 2 2 2 2" xfId="22663" xr:uid="{C1F7209C-330E-4ADA-8605-BE90D66340EC}"/>
    <cellStyle name="20% - Accent6 20 2 2 3" xfId="22664" xr:uid="{5A6DE7A7-A67B-4BC9-B437-1BB6C5E669F8}"/>
    <cellStyle name="20% - Accent6 20 2 3" xfId="22665" xr:uid="{DE47518D-8500-453E-89C7-55EBA53D9ECD}"/>
    <cellStyle name="20% - Accent6 20 2 3 2" xfId="22666" xr:uid="{303421CF-4D2D-43C9-87F1-8A2DE9B786F8}"/>
    <cellStyle name="20% - Accent6 20 2 4" xfId="22667" xr:uid="{E3653011-02A7-431A-99EE-198CC5388800}"/>
    <cellStyle name="20% - Accent6 20 2 4 2" xfId="22668" xr:uid="{92E6C4C6-61DA-462F-B1CE-FE24C18E41B3}"/>
    <cellStyle name="20% - Accent6 20 2 5" xfId="22669" xr:uid="{4CDF3520-9B32-4D69-B498-8A7322C7E0FD}"/>
    <cellStyle name="20% - Accent6 20 20" xfId="22670" xr:uid="{A515063A-933C-468E-A4A8-C3CD69760AB5}"/>
    <cellStyle name="20% - Accent6 20 21" xfId="22671" xr:uid="{2C11C7AF-EA66-41E5-AFE6-F6999F214128}"/>
    <cellStyle name="20% - Accent6 20 22" xfId="22672" xr:uid="{D44EDD5E-7951-4BC2-A91E-B3F9302E1A01}"/>
    <cellStyle name="20% - Accent6 20 23" xfId="22673" xr:uid="{C316C1E2-7781-4010-B688-0C8A98EA8885}"/>
    <cellStyle name="20% - Accent6 20 24" xfId="22674" xr:uid="{AA03A594-12AD-40E5-9452-51EC25D13248}"/>
    <cellStyle name="20% - Accent6 20 25" xfId="22675" xr:uid="{862D9BFF-44A3-4725-A0B5-8DB6F6373AF0}"/>
    <cellStyle name="20% - Accent6 20 26" xfId="22676" xr:uid="{E77D630D-7791-490C-B315-B25C7AF74D13}"/>
    <cellStyle name="20% - Accent6 20 27" xfId="22677" xr:uid="{79E9B946-AA19-4EA0-9E41-B53AEAE91ABC}"/>
    <cellStyle name="20% - Accent6 20 28" xfId="22678" xr:uid="{5D94508A-A840-45E5-A180-FC8AF8D626FA}"/>
    <cellStyle name="20% - Accent6 20 29" xfId="22679" xr:uid="{3200276D-D464-45B6-BBC9-2FF8F22E30EB}"/>
    <cellStyle name="20% - Accent6 20 3" xfId="22680" xr:uid="{74FC0541-2C21-46CD-8C21-02B2B12EC92A}"/>
    <cellStyle name="20% - Accent6 20 3 2" xfId="22681" xr:uid="{55012C78-2CDB-4D62-A305-07F3EA8F245D}"/>
    <cellStyle name="20% - Accent6 20 3 2 2" xfId="22682" xr:uid="{2141BA71-E763-4530-8C18-47671811564A}"/>
    <cellStyle name="20% - Accent6 20 3 2 2 2" xfId="22683" xr:uid="{CB09064F-F9DA-45C6-AB66-4F87E6AC1F7A}"/>
    <cellStyle name="20% - Accent6 20 3 2 3" xfId="22684" xr:uid="{D24A2EDD-68A0-4105-BCA0-33B681FEA9A2}"/>
    <cellStyle name="20% - Accent6 20 3 3" xfId="22685" xr:uid="{53BE6EA0-3F5A-4DC7-B275-94DCE1B62B88}"/>
    <cellStyle name="20% - Accent6 20 3 3 2" xfId="22686" xr:uid="{B69ECC92-5E01-4A54-A6B9-080CAE1368FD}"/>
    <cellStyle name="20% - Accent6 20 3 4" xfId="22687" xr:uid="{4F225008-08E1-49E1-9053-606F9E985CAC}"/>
    <cellStyle name="20% - Accent6 20 3 4 2" xfId="22688" xr:uid="{48CE6704-8BA6-4C53-A632-7D73BC995AEF}"/>
    <cellStyle name="20% - Accent6 20 3 5" xfId="22689" xr:uid="{6704CBF4-67F0-4F9E-A7D1-6B6F38BA0259}"/>
    <cellStyle name="20% - Accent6 20 4" xfId="22690" xr:uid="{397C5CDD-A411-4F67-888B-30E49578FF63}"/>
    <cellStyle name="20% - Accent6 20 4 2" xfId="22691" xr:uid="{85002309-B4E6-45E6-86D3-6FED18D97D29}"/>
    <cellStyle name="20% - Accent6 20 4 2 2" xfId="22692" xr:uid="{2B8A76E7-A51A-45F6-B902-2293938DF9B2}"/>
    <cellStyle name="20% - Accent6 20 4 2 2 2" xfId="22693" xr:uid="{B2961EEB-BB7D-4702-846C-6B37162DBDBF}"/>
    <cellStyle name="20% - Accent6 20 4 2 3" xfId="22694" xr:uid="{0DE4CE3C-5AA8-42EF-8AB1-41F2E051CB05}"/>
    <cellStyle name="20% - Accent6 20 4 3" xfId="22695" xr:uid="{40C41FD5-5331-43FD-820D-A5299056F484}"/>
    <cellStyle name="20% - Accent6 20 4 3 2" xfId="22696" xr:uid="{7CEE1D14-8D3A-44CA-88A7-DFAC300946C6}"/>
    <cellStyle name="20% - Accent6 20 4 4" xfId="22697" xr:uid="{AD2432EF-6DAF-44F4-A6D8-EDAAE3BB384D}"/>
    <cellStyle name="20% - Accent6 20 4 4 2" xfId="22698" xr:uid="{705FC32F-B462-4383-95BC-020830B2664B}"/>
    <cellStyle name="20% - Accent6 20 4 5" xfId="22699" xr:uid="{67135487-E62B-4A71-840D-43A522B45799}"/>
    <cellStyle name="20% - Accent6 20 5" xfId="22700" xr:uid="{B02C981D-7CC2-4A29-A653-60C2864F63F4}"/>
    <cellStyle name="20% - Accent6 20 5 2" xfId="22701" xr:uid="{876B01D7-5C59-4175-9F39-51F2939FFA1F}"/>
    <cellStyle name="20% - Accent6 20 5 2 2" xfId="22702" xr:uid="{3C73D21C-065C-44D9-A46B-ADBDBEB32BAB}"/>
    <cellStyle name="20% - Accent6 20 5 2 2 2" xfId="22703" xr:uid="{ECADFA85-D046-4F2C-8993-7A5A72E0F777}"/>
    <cellStyle name="20% - Accent6 20 5 2 3" xfId="22704" xr:uid="{AEEF91FB-85D1-476A-8CC8-C0DE2C798F82}"/>
    <cellStyle name="20% - Accent6 20 5 3" xfId="22705" xr:uid="{2CE15641-0D5F-45A9-B240-1F1DAB38CE7D}"/>
    <cellStyle name="20% - Accent6 20 5 3 2" xfId="22706" xr:uid="{70D6ED6E-2312-43EE-A9DC-C7C7CC37DCC6}"/>
    <cellStyle name="20% - Accent6 20 5 4" xfId="22707" xr:uid="{49B4C59B-3B33-4D62-B218-D3D5FADEC550}"/>
    <cellStyle name="20% - Accent6 20 5 4 2" xfId="22708" xr:uid="{6FDABCD6-8EFD-4C39-8F9E-D408E2C6009D}"/>
    <cellStyle name="20% - Accent6 20 5 5" xfId="22709" xr:uid="{62F30FD9-EBF5-4299-AA49-CF1915385E22}"/>
    <cellStyle name="20% - Accent6 20 6" xfId="22710" xr:uid="{A852EA52-366E-435D-9208-0C9D523878EE}"/>
    <cellStyle name="20% - Accent6 20 6 2" xfId="22711" xr:uid="{CDFFA9E3-533D-4E2B-85ED-482134B3052F}"/>
    <cellStyle name="20% - Accent6 20 6 2 2" xfId="22712" xr:uid="{664C0B9C-FC03-4F3A-B698-E0BB5D5CAB26}"/>
    <cellStyle name="20% - Accent6 20 6 2 2 2" xfId="22713" xr:uid="{C2F33F83-F53A-4749-A46E-A82D4A584A13}"/>
    <cellStyle name="20% - Accent6 20 6 2 3" xfId="22714" xr:uid="{98E2AB27-FB7D-48F3-B41C-5FF9D98BF84B}"/>
    <cellStyle name="20% - Accent6 20 6 3" xfId="22715" xr:uid="{8764B301-AA03-4D11-B43F-38BC11089592}"/>
    <cellStyle name="20% - Accent6 20 6 3 2" xfId="22716" xr:uid="{352E53AE-4C13-40C6-BCE5-21A80E005DCC}"/>
    <cellStyle name="20% - Accent6 20 6 4" xfId="22717" xr:uid="{521DFD46-6946-48F9-87AB-E9777DDCEB24}"/>
    <cellStyle name="20% - Accent6 20 6 4 2" xfId="22718" xr:uid="{94A6302B-7361-4367-A92B-4490CA247052}"/>
    <cellStyle name="20% - Accent6 20 6 5" xfId="22719" xr:uid="{B696F20F-156E-4AF2-9AB7-BD0FBA4D2BCF}"/>
    <cellStyle name="20% - Accent6 20 7" xfId="22720" xr:uid="{154335E0-CDEA-46F2-8CC9-6DA48B788144}"/>
    <cellStyle name="20% - Accent6 20 7 2" xfId="22721" xr:uid="{18293F93-8730-47E6-9496-5263FCEE6FEE}"/>
    <cellStyle name="20% - Accent6 20 7 2 2" xfId="22722" xr:uid="{D98CC354-95A4-404C-A680-BC9A4A0CE811}"/>
    <cellStyle name="20% - Accent6 20 7 2 2 2" xfId="22723" xr:uid="{5B73FD41-9741-48D8-996F-5D4240D52C7D}"/>
    <cellStyle name="20% - Accent6 20 7 2 3" xfId="22724" xr:uid="{F7221034-93BB-49D8-96DB-EF6FB3394389}"/>
    <cellStyle name="20% - Accent6 20 7 3" xfId="22725" xr:uid="{29A93476-812C-4031-9394-81639B510821}"/>
    <cellStyle name="20% - Accent6 20 7 3 2" xfId="22726" xr:uid="{B139540F-DA8C-4808-806D-11FF63E738B7}"/>
    <cellStyle name="20% - Accent6 20 7 4" xfId="22727" xr:uid="{1E418FE1-0314-4D44-BC5E-217819875F43}"/>
    <cellStyle name="20% - Accent6 20 7 4 2" xfId="22728" xr:uid="{8C069D47-EB78-4275-9E70-2522E0111BBE}"/>
    <cellStyle name="20% - Accent6 20 7 5" xfId="22729" xr:uid="{3441AA54-67F4-48C7-979C-BD8EEDBD7093}"/>
    <cellStyle name="20% - Accent6 20 8" xfId="22730" xr:uid="{DDFBB1F4-DC96-48B1-85AC-B464FACA5D8E}"/>
    <cellStyle name="20% - Accent6 20 8 2" xfId="22731" xr:uid="{CEDB3ED2-3DEF-45F3-9201-F2906F1C566D}"/>
    <cellStyle name="20% - Accent6 20 8 2 2" xfId="22732" xr:uid="{5CAC1204-178F-4A21-982F-3F5446535DDF}"/>
    <cellStyle name="20% - Accent6 20 8 2 2 2" xfId="22733" xr:uid="{AD531B56-D133-421B-ADDF-A3F1A836D16D}"/>
    <cellStyle name="20% - Accent6 20 8 2 3" xfId="22734" xr:uid="{62F19F34-167D-447A-8F22-1DD3DE18ADC2}"/>
    <cellStyle name="20% - Accent6 20 8 3" xfId="22735" xr:uid="{9F5DB600-52E0-498D-9B00-086A8D5A43C3}"/>
    <cellStyle name="20% - Accent6 20 8 3 2" xfId="22736" xr:uid="{F9B43AFE-4A8A-4290-ABC2-7E6264939305}"/>
    <cellStyle name="20% - Accent6 20 8 4" xfId="22737" xr:uid="{11ACF65C-5E52-4FB8-9F82-8613FFCEE02B}"/>
    <cellStyle name="20% - Accent6 20 8 4 2" xfId="22738" xr:uid="{C275C59F-B1B0-40D2-B160-E66BC3401DC0}"/>
    <cellStyle name="20% - Accent6 20 8 5" xfId="22739" xr:uid="{B875D4BC-E478-4F47-B748-D43447FE7AE2}"/>
    <cellStyle name="20% - Accent6 20 9" xfId="22740" xr:uid="{AFD429EE-48DD-43ED-9DA2-6E0540CA4FA1}"/>
    <cellStyle name="20% - Accent6 20 9 2" xfId="22741" xr:uid="{0107B6E1-DEB5-4525-BB09-E100BBE37B7F}"/>
    <cellStyle name="20% - Accent6 20 9 2 2" xfId="22742" xr:uid="{378602AF-0ABE-48C0-85B7-389EC361462C}"/>
    <cellStyle name="20% - Accent6 20 9 2 2 2" xfId="22743" xr:uid="{1E4AA1A4-6282-4CC2-AC95-8AF4536422B7}"/>
    <cellStyle name="20% - Accent6 20 9 2 3" xfId="22744" xr:uid="{FDF6040C-4714-4055-93AB-9185982B2703}"/>
    <cellStyle name="20% - Accent6 20 9 3" xfId="22745" xr:uid="{315F6317-E90B-4C8F-A05D-5C89026F50EC}"/>
    <cellStyle name="20% - Accent6 20 9 3 2" xfId="22746" xr:uid="{6CB26E17-7E87-4478-B246-8154AABC77E2}"/>
    <cellStyle name="20% - Accent6 20 9 4" xfId="22747" xr:uid="{FA77CDB0-42EE-4C8D-A198-BA8243C72A6A}"/>
    <cellStyle name="20% - Accent6 20 9 4 2" xfId="22748" xr:uid="{43587A17-D8A6-4DD2-B155-A1C5F4EE1058}"/>
    <cellStyle name="20% - Accent6 20 9 5" xfId="22749" xr:uid="{3212708A-9015-4625-AEF6-CB88B7D3100C}"/>
    <cellStyle name="20% - Accent6 21" xfId="22750" xr:uid="{3F9CBAB1-CE59-483E-B975-6E9BBD89CDC2}"/>
    <cellStyle name="20% - Accent6 21 10" xfId="22751" xr:uid="{F74B4381-68E2-4616-A742-59CACAB5A611}"/>
    <cellStyle name="20% - Accent6 21 10 2" xfId="22752" xr:uid="{C2D6D84D-0E1B-43A1-8BBC-20B37E75D1CA}"/>
    <cellStyle name="20% - Accent6 21 10 2 2" xfId="22753" xr:uid="{5CF2B46F-F648-472D-B589-E066DEBB689A}"/>
    <cellStyle name="20% - Accent6 21 10 2 2 2" xfId="22754" xr:uid="{369B2216-89D2-4207-9487-40F7C5F07089}"/>
    <cellStyle name="20% - Accent6 21 10 2 3" xfId="22755" xr:uid="{D3EB8E74-CBDD-4C32-B866-25604783FA35}"/>
    <cellStyle name="20% - Accent6 21 10 3" xfId="22756" xr:uid="{47B9060C-F083-45B8-BD4D-F5758B88BF69}"/>
    <cellStyle name="20% - Accent6 21 10 3 2" xfId="22757" xr:uid="{8626BBC4-06D3-460B-9603-242ED6E0947B}"/>
    <cellStyle name="20% - Accent6 21 10 4" xfId="22758" xr:uid="{9182C0BE-C708-4562-8FD1-6B40B6E44BF5}"/>
    <cellStyle name="20% - Accent6 21 10 4 2" xfId="22759" xr:uid="{BE467896-65AC-4423-A10A-E925BD5EF9E7}"/>
    <cellStyle name="20% - Accent6 21 10 5" xfId="22760" xr:uid="{A809AADA-CDA0-4FD6-B35E-DE11057E408A}"/>
    <cellStyle name="20% - Accent6 21 11" xfId="22761" xr:uid="{31673ED6-AF84-428B-AE8D-665654BC28D5}"/>
    <cellStyle name="20% - Accent6 21 11 2" xfId="22762" xr:uid="{156783B9-FCE9-4300-8049-950F814994B0}"/>
    <cellStyle name="20% - Accent6 21 11 2 2" xfId="22763" xr:uid="{537E37FF-7754-4EC1-A003-9F5EBBF812D9}"/>
    <cellStyle name="20% - Accent6 21 11 2 2 2" xfId="22764" xr:uid="{B3F5B861-FA64-4BB9-B3CF-84849520CA11}"/>
    <cellStyle name="20% - Accent6 21 11 2 3" xfId="22765" xr:uid="{14BE1554-D372-4D5A-AC71-FF384FCFB4E6}"/>
    <cellStyle name="20% - Accent6 21 11 3" xfId="22766" xr:uid="{B59F4662-8BFF-4238-855C-1A2F1CB517DA}"/>
    <cellStyle name="20% - Accent6 21 11 3 2" xfId="22767" xr:uid="{E6DFF037-31F2-4F1E-B46A-3559AE5C5A7F}"/>
    <cellStyle name="20% - Accent6 21 11 4" xfId="22768" xr:uid="{B8272174-9E65-48A6-B22E-335416E9E640}"/>
    <cellStyle name="20% - Accent6 21 11 4 2" xfId="22769" xr:uid="{3154156D-0F29-46BB-9732-294DE3FC4C2B}"/>
    <cellStyle name="20% - Accent6 21 11 5" xfId="22770" xr:uid="{194C9120-ED4C-4661-80DE-122EA9DAB3C4}"/>
    <cellStyle name="20% - Accent6 21 12" xfId="22771" xr:uid="{6EC0FBD5-1373-4B7B-ADDB-D4533CF26D82}"/>
    <cellStyle name="20% - Accent6 21 12 2" xfId="22772" xr:uid="{CDAA6F2E-A6F3-4AF3-ACC5-E97275CA7AC2}"/>
    <cellStyle name="20% - Accent6 21 12 2 2" xfId="22773" xr:uid="{2559858C-9C11-48BC-A1CC-3DCB386F33AF}"/>
    <cellStyle name="20% - Accent6 21 12 2 2 2" xfId="22774" xr:uid="{14B9A0E9-47EE-4A14-9F93-289FADB8C6B3}"/>
    <cellStyle name="20% - Accent6 21 12 2 3" xfId="22775" xr:uid="{2F2ACF65-CD7D-4E2B-A6FF-640C85F75392}"/>
    <cellStyle name="20% - Accent6 21 12 3" xfId="22776" xr:uid="{37D76664-75BA-4B24-9D5B-0086B64E0F72}"/>
    <cellStyle name="20% - Accent6 21 12 3 2" xfId="22777" xr:uid="{A84A7B3C-E6E2-4B97-93E2-76B5184AE298}"/>
    <cellStyle name="20% - Accent6 21 12 4" xfId="22778" xr:uid="{D847ED2E-AC72-4B33-876C-46559CAAC8DA}"/>
    <cellStyle name="20% - Accent6 21 12 4 2" xfId="22779" xr:uid="{8B1D573A-9B80-43CA-BD46-52400E02A8D0}"/>
    <cellStyle name="20% - Accent6 21 12 5" xfId="22780" xr:uid="{80A0AF85-9D2C-4FEA-93C1-39B8D1545464}"/>
    <cellStyle name="20% - Accent6 21 13" xfId="22781" xr:uid="{D743C584-D79D-4780-80D3-B3FF5B010B1C}"/>
    <cellStyle name="20% - Accent6 21 13 2" xfId="22782" xr:uid="{2EEA6008-360A-421E-B35C-7BF89AFF2820}"/>
    <cellStyle name="20% - Accent6 21 13 2 2" xfId="22783" xr:uid="{6C067554-28C4-45DD-A38A-52A78202154D}"/>
    <cellStyle name="20% - Accent6 21 13 2 2 2" xfId="22784" xr:uid="{60D9C5D4-6EDD-4D2E-9BB3-8CB0574D89FC}"/>
    <cellStyle name="20% - Accent6 21 13 2 3" xfId="22785" xr:uid="{6B1F8FC2-C0DC-4A6F-A05D-219CEF222CBA}"/>
    <cellStyle name="20% - Accent6 21 13 3" xfId="22786" xr:uid="{7531F6C0-B995-4743-AF62-7FB5244A4B8F}"/>
    <cellStyle name="20% - Accent6 21 13 3 2" xfId="22787" xr:uid="{C2603AE0-1F50-4FDF-82BE-EC41C9550BD6}"/>
    <cellStyle name="20% - Accent6 21 13 4" xfId="22788" xr:uid="{AB330A7A-A86F-459F-88E6-DC4C3CCC63EF}"/>
    <cellStyle name="20% - Accent6 21 13 4 2" xfId="22789" xr:uid="{3B180A25-2FD0-40F8-B85F-BCA888FC67D3}"/>
    <cellStyle name="20% - Accent6 21 13 5" xfId="22790" xr:uid="{B52FC1F5-17D4-4348-B1E9-98DBF180C302}"/>
    <cellStyle name="20% - Accent6 21 14" xfId="22791" xr:uid="{66E180F2-6163-44A7-AA1F-45E4F94C649F}"/>
    <cellStyle name="20% - Accent6 21 14 2" xfId="22792" xr:uid="{7A8E70A9-D86D-4F36-9F15-9051BAE32EC9}"/>
    <cellStyle name="20% - Accent6 21 14 2 2" xfId="22793" xr:uid="{D561279A-7E17-4960-B3EB-A10A355A5B1A}"/>
    <cellStyle name="20% - Accent6 21 14 2 2 2" xfId="22794" xr:uid="{AA45CC83-E9F8-44C2-8170-CE58F551AE1A}"/>
    <cellStyle name="20% - Accent6 21 14 2 3" xfId="22795" xr:uid="{C0D99993-8181-41D9-A859-F8DC45E6F588}"/>
    <cellStyle name="20% - Accent6 21 14 3" xfId="22796" xr:uid="{4A1110E2-9D30-49F1-96FC-34E21081558D}"/>
    <cellStyle name="20% - Accent6 21 14 3 2" xfId="22797" xr:uid="{669F684A-4542-488B-AA66-15B330A7F872}"/>
    <cellStyle name="20% - Accent6 21 14 4" xfId="22798" xr:uid="{848F72E9-DFC5-4609-A910-C9F3BBCF8767}"/>
    <cellStyle name="20% - Accent6 21 14 4 2" xfId="22799" xr:uid="{C9C5593A-D940-4E45-A19A-9EA6D4284506}"/>
    <cellStyle name="20% - Accent6 21 14 5" xfId="22800" xr:uid="{EDF9F07A-710C-41F1-9ED5-CA78DB5C9EAB}"/>
    <cellStyle name="20% - Accent6 21 15" xfId="22801" xr:uid="{FB52A0D0-9D0F-42E3-9E82-598FD632DAC8}"/>
    <cellStyle name="20% - Accent6 21 15 2" xfId="22802" xr:uid="{A00F20F0-EB0A-478E-AF6B-D9EAEA9B52C9}"/>
    <cellStyle name="20% - Accent6 21 15 2 2" xfId="22803" xr:uid="{FA00EDF4-89DC-4EBF-BDE2-5DDCAD2DC7CA}"/>
    <cellStyle name="20% - Accent6 21 15 2 2 2" xfId="22804" xr:uid="{7A7FD0FD-FBB2-4708-8929-B272CC5FC182}"/>
    <cellStyle name="20% - Accent6 21 15 2 3" xfId="22805" xr:uid="{524CEF2A-B62A-4059-9EA3-87F01EE0D652}"/>
    <cellStyle name="20% - Accent6 21 15 3" xfId="22806" xr:uid="{9CDA0FF4-3679-4B79-A385-49A55A4B8AA6}"/>
    <cellStyle name="20% - Accent6 21 15 3 2" xfId="22807" xr:uid="{F70FEF59-7818-48DA-99E4-6CB7045DBD72}"/>
    <cellStyle name="20% - Accent6 21 15 4" xfId="22808" xr:uid="{401CDC4B-F1E9-4658-8FA5-9F9C786F9B99}"/>
    <cellStyle name="20% - Accent6 21 15 4 2" xfId="22809" xr:uid="{6B3C55A9-BB33-4F20-B0E1-05BC003FBD10}"/>
    <cellStyle name="20% - Accent6 21 15 5" xfId="22810" xr:uid="{80351A5C-19FD-4F07-97C5-F0A6DDE73186}"/>
    <cellStyle name="20% - Accent6 21 16" xfId="22811" xr:uid="{DEA33636-F280-4F72-9D0D-1085C7996428}"/>
    <cellStyle name="20% - Accent6 21 16 2" xfId="22812" xr:uid="{7BD32ADF-3C9C-4C7A-B5DA-60832226DE25}"/>
    <cellStyle name="20% - Accent6 21 16 2 2" xfId="22813" xr:uid="{1124C097-AABD-4BEB-B228-5B5F4B6C9435}"/>
    <cellStyle name="20% - Accent6 21 16 3" xfId="22814" xr:uid="{1B59D104-B23F-452D-9BDF-82F4B1962CBD}"/>
    <cellStyle name="20% - Accent6 21 17" xfId="22815" xr:uid="{1CC60A93-10B2-484D-AECA-33F11450652D}"/>
    <cellStyle name="20% - Accent6 21 17 2" xfId="22816" xr:uid="{56EA13DF-DEC5-4561-9C9A-DE51FFE2FF01}"/>
    <cellStyle name="20% - Accent6 21 18" xfId="22817" xr:uid="{02CBA6EC-0554-419E-BD28-240AB1ABC8A7}"/>
    <cellStyle name="20% - Accent6 21 18 2" xfId="22818" xr:uid="{70A8C9C7-A400-43CA-A282-560CBD3E08CD}"/>
    <cellStyle name="20% - Accent6 21 19" xfId="22819" xr:uid="{9C115AC8-4C74-448B-A01A-EDDC0F1E2F6B}"/>
    <cellStyle name="20% - Accent6 21 2" xfId="22820" xr:uid="{58686655-5F4D-4D44-9C6B-26DB387AA6D4}"/>
    <cellStyle name="20% - Accent6 21 2 2" xfId="22821" xr:uid="{AB16B442-2517-4DEB-AB78-BDC35C76B89E}"/>
    <cellStyle name="20% - Accent6 21 2 2 2" xfId="22822" xr:uid="{97982510-BDDA-4539-80BF-7C899FF442BC}"/>
    <cellStyle name="20% - Accent6 21 2 2 2 2" xfId="22823" xr:uid="{081E1916-9958-4106-A769-E8AC18259A59}"/>
    <cellStyle name="20% - Accent6 21 2 2 3" xfId="22824" xr:uid="{5B9FA528-14D3-423E-B5B7-7D8146922D1D}"/>
    <cellStyle name="20% - Accent6 21 2 3" xfId="22825" xr:uid="{0EC8B8F6-E7E3-4473-8C5B-FBA07BEDDA61}"/>
    <cellStyle name="20% - Accent6 21 2 3 2" xfId="22826" xr:uid="{8AA5AD0E-1734-4552-9896-269FD98B93F8}"/>
    <cellStyle name="20% - Accent6 21 2 4" xfId="22827" xr:uid="{71DB55C4-6358-44CC-BFCE-FAF208DA2622}"/>
    <cellStyle name="20% - Accent6 21 2 4 2" xfId="22828" xr:uid="{3CA3C6FB-22DD-48EA-9E2C-1E5077B3AFE9}"/>
    <cellStyle name="20% - Accent6 21 2 5" xfId="22829" xr:uid="{2783F620-3ECC-41A9-857B-51B6194A4BC9}"/>
    <cellStyle name="20% - Accent6 21 20" xfId="22830" xr:uid="{6C39E219-5592-428A-8675-3B9A4CF7DD1D}"/>
    <cellStyle name="20% - Accent6 21 21" xfId="22831" xr:uid="{29E8DCCA-7600-440B-935C-4E54AEB0434A}"/>
    <cellStyle name="20% - Accent6 21 22" xfId="22832" xr:uid="{9CA79928-208A-4E86-A8C1-195665BB48A2}"/>
    <cellStyle name="20% - Accent6 21 23" xfId="22833" xr:uid="{71973B13-AB49-43F5-AEFE-43919CEBD570}"/>
    <cellStyle name="20% - Accent6 21 24" xfId="22834" xr:uid="{F3149B79-E9CE-40A2-8DA5-C2799C781A2F}"/>
    <cellStyle name="20% - Accent6 21 25" xfId="22835" xr:uid="{2304946F-3459-4C94-A3EE-2BDB71836213}"/>
    <cellStyle name="20% - Accent6 21 26" xfId="22836" xr:uid="{880FDA0D-56FC-4B82-8265-F08D361A7CF6}"/>
    <cellStyle name="20% - Accent6 21 27" xfId="22837" xr:uid="{025D2EBA-A3DA-4A39-88A8-3879E6A40DFA}"/>
    <cellStyle name="20% - Accent6 21 28" xfId="22838" xr:uid="{EA2E4987-1F17-4AA2-AC3D-8A8CE90BCA80}"/>
    <cellStyle name="20% - Accent6 21 29" xfId="22839" xr:uid="{22A84FD7-5361-452A-BCCC-29421876227C}"/>
    <cellStyle name="20% - Accent6 21 3" xfId="22840" xr:uid="{45201F1B-4C42-4763-8A9B-8F0006F0FE7E}"/>
    <cellStyle name="20% - Accent6 21 3 2" xfId="22841" xr:uid="{3FD97AE7-A896-4FD3-8F0A-58B0C0485338}"/>
    <cellStyle name="20% - Accent6 21 3 2 2" xfId="22842" xr:uid="{06EE3DAD-9015-4250-83DF-3EB5DAF7142F}"/>
    <cellStyle name="20% - Accent6 21 3 2 2 2" xfId="22843" xr:uid="{B13A69AD-95C4-4153-AE8A-7AEA880D4F2F}"/>
    <cellStyle name="20% - Accent6 21 3 2 3" xfId="22844" xr:uid="{311C8250-D0CD-46E9-BAED-7E31A6B16C70}"/>
    <cellStyle name="20% - Accent6 21 3 3" xfId="22845" xr:uid="{825767C4-0544-4F71-8A2B-AD8EFC943816}"/>
    <cellStyle name="20% - Accent6 21 3 3 2" xfId="22846" xr:uid="{D4EE3665-43CD-4EC4-8BFE-8EE9166D194D}"/>
    <cellStyle name="20% - Accent6 21 3 4" xfId="22847" xr:uid="{05AC72B8-9C7D-4D1E-87E9-F96E32BBA621}"/>
    <cellStyle name="20% - Accent6 21 3 4 2" xfId="22848" xr:uid="{3BA3A823-1A8E-462D-8389-819D9BB2351D}"/>
    <cellStyle name="20% - Accent6 21 3 5" xfId="22849" xr:uid="{208B9143-E722-4FC9-8DC1-575C07A8B982}"/>
    <cellStyle name="20% - Accent6 21 4" xfId="22850" xr:uid="{AAB00460-574D-4723-A95A-76DBD26115DA}"/>
    <cellStyle name="20% - Accent6 21 4 2" xfId="22851" xr:uid="{E2E04B06-102E-479C-85DE-D96377F9D545}"/>
    <cellStyle name="20% - Accent6 21 4 2 2" xfId="22852" xr:uid="{EB036465-2CC7-4F78-B8B3-71493A775CC5}"/>
    <cellStyle name="20% - Accent6 21 4 2 2 2" xfId="22853" xr:uid="{E26AC848-2AB0-4617-B069-B042135220B4}"/>
    <cellStyle name="20% - Accent6 21 4 2 3" xfId="22854" xr:uid="{0F2EA8C5-1A08-458F-814F-691860DB1171}"/>
    <cellStyle name="20% - Accent6 21 4 3" xfId="22855" xr:uid="{35F7B5BC-49DE-4990-A958-5AA6EAAC71A3}"/>
    <cellStyle name="20% - Accent6 21 4 3 2" xfId="22856" xr:uid="{F3C96606-E6EA-42BF-A2D5-CB66486C3A94}"/>
    <cellStyle name="20% - Accent6 21 4 4" xfId="22857" xr:uid="{C432FA8E-AF29-448E-9187-FA536CCFE5C2}"/>
    <cellStyle name="20% - Accent6 21 4 4 2" xfId="22858" xr:uid="{788D9AAC-D9A5-4122-913C-407603889FCD}"/>
    <cellStyle name="20% - Accent6 21 4 5" xfId="22859" xr:uid="{744A5C65-8EC9-4845-B1C2-9C023CE94656}"/>
    <cellStyle name="20% - Accent6 21 5" xfId="22860" xr:uid="{D51893EA-A443-4D25-BBDD-BB8DC63F0519}"/>
    <cellStyle name="20% - Accent6 21 5 2" xfId="22861" xr:uid="{AF35789D-F800-41A9-9816-7527CBE3D489}"/>
    <cellStyle name="20% - Accent6 21 5 2 2" xfId="22862" xr:uid="{AE2704C8-38AB-4BD5-8B67-7F79C31597E3}"/>
    <cellStyle name="20% - Accent6 21 5 2 2 2" xfId="22863" xr:uid="{DE09AB1B-2270-4730-B79C-F988E280E6D3}"/>
    <cellStyle name="20% - Accent6 21 5 2 3" xfId="22864" xr:uid="{473E8ABC-937A-4344-9AF4-BBCAE6365750}"/>
    <cellStyle name="20% - Accent6 21 5 3" xfId="22865" xr:uid="{8E8256DC-9EDB-47EC-BEF2-539E62FB9CB8}"/>
    <cellStyle name="20% - Accent6 21 5 3 2" xfId="22866" xr:uid="{F4FFD910-F16A-4CEE-B520-D02602A9DE2F}"/>
    <cellStyle name="20% - Accent6 21 5 4" xfId="22867" xr:uid="{3871DBC1-FDEC-4B84-95BF-DCE959FC3D36}"/>
    <cellStyle name="20% - Accent6 21 5 4 2" xfId="22868" xr:uid="{5F703845-B682-4BC5-8A2D-B341B9D1939A}"/>
    <cellStyle name="20% - Accent6 21 5 5" xfId="22869" xr:uid="{0E81309F-FE1A-421C-B8A7-00A77F11C34C}"/>
    <cellStyle name="20% - Accent6 21 6" xfId="22870" xr:uid="{9565D3E2-608A-40AF-AFE9-2BA2AD3DA6B2}"/>
    <cellStyle name="20% - Accent6 21 6 2" xfId="22871" xr:uid="{989173EE-F357-4A39-BAE7-C62F03E566D7}"/>
    <cellStyle name="20% - Accent6 21 6 2 2" xfId="22872" xr:uid="{2B98B399-9E06-4387-96A8-A3545D1FC427}"/>
    <cellStyle name="20% - Accent6 21 6 2 2 2" xfId="22873" xr:uid="{A2D5CA43-4DE9-4EDD-B7A4-1FF422AC93E6}"/>
    <cellStyle name="20% - Accent6 21 6 2 3" xfId="22874" xr:uid="{C6433375-D43E-4418-8B65-CCBBB1E77070}"/>
    <cellStyle name="20% - Accent6 21 6 3" xfId="22875" xr:uid="{41C2A0BB-8492-4210-ACF5-925532F42C01}"/>
    <cellStyle name="20% - Accent6 21 6 3 2" xfId="22876" xr:uid="{69968656-2C8A-4FE6-95DE-56E3B8C319ED}"/>
    <cellStyle name="20% - Accent6 21 6 4" xfId="22877" xr:uid="{BA782760-B490-4204-9CEE-FA8D0C19FB25}"/>
    <cellStyle name="20% - Accent6 21 6 4 2" xfId="22878" xr:uid="{93E6F297-2716-4614-B993-85148FDF51FB}"/>
    <cellStyle name="20% - Accent6 21 6 5" xfId="22879" xr:uid="{D778B348-612E-49E7-AF27-CB47AC619FBD}"/>
    <cellStyle name="20% - Accent6 21 7" xfId="22880" xr:uid="{EC8273EB-663B-41D7-8398-B2FE28F138E4}"/>
    <cellStyle name="20% - Accent6 21 7 2" xfId="22881" xr:uid="{79734E74-3A9D-4BCF-9B90-FD0E1711C7D8}"/>
    <cellStyle name="20% - Accent6 21 7 2 2" xfId="22882" xr:uid="{9FDC62A6-B189-4BF7-8B40-610546E8386B}"/>
    <cellStyle name="20% - Accent6 21 7 2 2 2" xfId="22883" xr:uid="{96DF2154-CE49-45CC-8EE0-CACCFBAE4451}"/>
    <cellStyle name="20% - Accent6 21 7 2 3" xfId="22884" xr:uid="{30B578E2-719D-4E9D-B838-D563C673C49E}"/>
    <cellStyle name="20% - Accent6 21 7 3" xfId="22885" xr:uid="{F015E7B7-BAB7-4BA5-B32B-99DA74781E5A}"/>
    <cellStyle name="20% - Accent6 21 7 3 2" xfId="22886" xr:uid="{C255DC37-B4D0-4840-9C44-5A82AB445475}"/>
    <cellStyle name="20% - Accent6 21 7 4" xfId="22887" xr:uid="{86785791-AC1E-43CC-84F4-A6539DA32384}"/>
    <cellStyle name="20% - Accent6 21 7 4 2" xfId="22888" xr:uid="{89179E46-3C3C-4515-9D35-F0E8ED91E1B5}"/>
    <cellStyle name="20% - Accent6 21 7 5" xfId="22889" xr:uid="{6D4B93E5-D180-4C7D-B68E-375B0B5E5444}"/>
    <cellStyle name="20% - Accent6 21 8" xfId="22890" xr:uid="{8F3CDD2D-CA11-4A19-9CD4-CBC9C5100770}"/>
    <cellStyle name="20% - Accent6 21 8 2" xfId="22891" xr:uid="{D13C777B-ED76-4DEF-BEB4-B01661276517}"/>
    <cellStyle name="20% - Accent6 21 8 2 2" xfId="22892" xr:uid="{F8CD18E2-5B86-42CF-943E-E796854B5286}"/>
    <cellStyle name="20% - Accent6 21 8 2 2 2" xfId="22893" xr:uid="{B2308E1B-2F83-47D2-AF0B-31B4BA2E7C2E}"/>
    <cellStyle name="20% - Accent6 21 8 2 3" xfId="22894" xr:uid="{A340F326-0F52-4782-A9F1-F527905F92C4}"/>
    <cellStyle name="20% - Accent6 21 8 3" xfId="22895" xr:uid="{278A2871-3609-4080-AC61-DBEADA653BB1}"/>
    <cellStyle name="20% - Accent6 21 8 3 2" xfId="22896" xr:uid="{5A859414-5047-452C-B9AB-8FD3CAF5F1E9}"/>
    <cellStyle name="20% - Accent6 21 8 4" xfId="22897" xr:uid="{C4583988-66DD-400B-8AC3-EC21BFA38BFD}"/>
    <cellStyle name="20% - Accent6 21 8 4 2" xfId="22898" xr:uid="{9EBF995A-FC64-4696-978C-52A737139C79}"/>
    <cellStyle name="20% - Accent6 21 8 5" xfId="22899" xr:uid="{45EC2319-D5DC-4A25-8497-04E81E0CD596}"/>
    <cellStyle name="20% - Accent6 21 9" xfId="22900" xr:uid="{A8DEC81D-76C9-427D-A91E-EC8A17A494B9}"/>
    <cellStyle name="20% - Accent6 21 9 2" xfId="22901" xr:uid="{9552D3E7-E72C-4EA6-8423-08FC1857FFC8}"/>
    <cellStyle name="20% - Accent6 21 9 2 2" xfId="22902" xr:uid="{0D7E7AF1-AE7A-42EA-93CB-C34FFB249675}"/>
    <cellStyle name="20% - Accent6 21 9 2 2 2" xfId="22903" xr:uid="{07CA170D-077F-4942-A67D-E671E8D829E5}"/>
    <cellStyle name="20% - Accent6 21 9 2 3" xfId="22904" xr:uid="{FD6124F1-194A-4A5A-8434-497BD5D9C95E}"/>
    <cellStyle name="20% - Accent6 21 9 3" xfId="22905" xr:uid="{34FC7919-164C-4A3A-8A55-DC3986A30851}"/>
    <cellStyle name="20% - Accent6 21 9 3 2" xfId="22906" xr:uid="{79F95BCC-B5D7-4538-98AE-FFF096A1E6FF}"/>
    <cellStyle name="20% - Accent6 21 9 4" xfId="22907" xr:uid="{13F47A1A-AAED-4B68-B02D-744950042DF9}"/>
    <cellStyle name="20% - Accent6 21 9 4 2" xfId="22908" xr:uid="{EA5A36EF-2FA9-4890-A8B2-B8AD6D2B62A6}"/>
    <cellStyle name="20% - Accent6 21 9 5" xfId="22909" xr:uid="{4E7F9193-36AA-4B5D-8649-36B942B1EF40}"/>
    <cellStyle name="20% - Accent6 22" xfId="22910" xr:uid="{C8951105-B64A-4445-8425-4F87DDF944A4}"/>
    <cellStyle name="20% - Accent6 22 10" xfId="22911" xr:uid="{55DCB3BA-ED06-46B0-9BDF-67FD50122109}"/>
    <cellStyle name="20% - Accent6 22 10 2" xfId="22912" xr:uid="{0498B81B-635D-47C7-828B-33066801D653}"/>
    <cellStyle name="20% - Accent6 22 10 2 2" xfId="22913" xr:uid="{BEFD2D67-1DAE-4BB8-B9BA-01B6C3A0DD21}"/>
    <cellStyle name="20% - Accent6 22 10 2 2 2" xfId="22914" xr:uid="{5F2D6AF1-0490-4C8C-B469-09368FEDCACB}"/>
    <cellStyle name="20% - Accent6 22 10 2 3" xfId="22915" xr:uid="{7BFA4800-3607-4B4D-B706-493DBA5F5104}"/>
    <cellStyle name="20% - Accent6 22 10 3" xfId="22916" xr:uid="{CEB05973-DF16-4422-B90B-9EBC0772CE91}"/>
    <cellStyle name="20% - Accent6 22 10 3 2" xfId="22917" xr:uid="{BEFE14D8-7AED-402F-9713-55FA8E32585F}"/>
    <cellStyle name="20% - Accent6 22 10 4" xfId="22918" xr:uid="{22E9580B-3F53-4C84-AFC6-802FFB7F1D8D}"/>
    <cellStyle name="20% - Accent6 22 10 4 2" xfId="22919" xr:uid="{5F2E07FA-5FF9-44E7-9488-D8C020DD08DA}"/>
    <cellStyle name="20% - Accent6 22 10 5" xfId="22920" xr:uid="{39D73A81-95CA-4E1C-A249-52100F7DBC25}"/>
    <cellStyle name="20% - Accent6 22 11" xfId="22921" xr:uid="{9422EE47-572E-4B65-8A93-FC9A33B7D471}"/>
    <cellStyle name="20% - Accent6 22 11 2" xfId="22922" xr:uid="{0272E3F8-890C-4B5B-A530-F7B22E84F95E}"/>
    <cellStyle name="20% - Accent6 22 11 2 2" xfId="22923" xr:uid="{E5E8547C-8C42-475A-AD84-02BFF1ECEFEB}"/>
    <cellStyle name="20% - Accent6 22 11 2 2 2" xfId="22924" xr:uid="{A261F8F4-F590-4326-8498-3FBEB70187C7}"/>
    <cellStyle name="20% - Accent6 22 11 2 3" xfId="22925" xr:uid="{5864F498-8D1F-468A-9C23-355F6D5005E7}"/>
    <cellStyle name="20% - Accent6 22 11 3" xfId="22926" xr:uid="{7AF8297F-651C-4710-8E3A-C80EBF0B774E}"/>
    <cellStyle name="20% - Accent6 22 11 3 2" xfId="22927" xr:uid="{16183A78-2C99-45DF-8168-A3ACEFDEAE52}"/>
    <cellStyle name="20% - Accent6 22 11 4" xfId="22928" xr:uid="{4A1E00EB-AA19-44D7-A045-A205AA20674F}"/>
    <cellStyle name="20% - Accent6 22 11 4 2" xfId="22929" xr:uid="{F4244A72-2751-4166-B840-306002E60D37}"/>
    <cellStyle name="20% - Accent6 22 11 5" xfId="22930" xr:uid="{5039EABD-7D32-4592-B29F-F8E023CAB414}"/>
    <cellStyle name="20% - Accent6 22 12" xfId="22931" xr:uid="{4A3BBBF0-0070-4997-95CD-A9941F05315E}"/>
    <cellStyle name="20% - Accent6 22 12 2" xfId="22932" xr:uid="{D4216C5F-F4B0-4540-BDC0-BE81DCFDD18D}"/>
    <cellStyle name="20% - Accent6 22 12 2 2" xfId="22933" xr:uid="{922E030E-E94B-41DE-8226-542A519E7384}"/>
    <cellStyle name="20% - Accent6 22 12 2 2 2" xfId="22934" xr:uid="{62CF9FB9-13B1-4329-80DF-1E69D2D95EDF}"/>
    <cellStyle name="20% - Accent6 22 12 2 3" xfId="22935" xr:uid="{1C72A68A-39B0-4F29-8D11-58CFA54D84F7}"/>
    <cellStyle name="20% - Accent6 22 12 3" xfId="22936" xr:uid="{76595D75-0497-482B-860B-D62B67EA9E78}"/>
    <cellStyle name="20% - Accent6 22 12 3 2" xfId="22937" xr:uid="{23EC6981-746B-4700-854F-BDE50858ADDF}"/>
    <cellStyle name="20% - Accent6 22 12 4" xfId="22938" xr:uid="{338403F7-6CBD-43A4-B4F5-5DCE5CE73106}"/>
    <cellStyle name="20% - Accent6 22 12 4 2" xfId="22939" xr:uid="{B80E4D71-6A39-4DBB-A3F9-0C97C47AC881}"/>
    <cellStyle name="20% - Accent6 22 12 5" xfId="22940" xr:uid="{6D4F389D-1B5E-487D-AE03-6474094C3346}"/>
    <cellStyle name="20% - Accent6 22 13" xfId="22941" xr:uid="{9F49EDE9-37A1-4741-902B-C0ADA3AD1CE6}"/>
    <cellStyle name="20% - Accent6 22 13 2" xfId="22942" xr:uid="{948ED895-8B38-4735-AA33-59F2719C3F6F}"/>
    <cellStyle name="20% - Accent6 22 13 2 2" xfId="22943" xr:uid="{7624B9B8-AD27-4DD2-B374-84B971B4A4BC}"/>
    <cellStyle name="20% - Accent6 22 13 2 2 2" xfId="22944" xr:uid="{9FA39D41-6ACE-41AA-B83C-9BE83CA486BF}"/>
    <cellStyle name="20% - Accent6 22 13 2 3" xfId="22945" xr:uid="{E83B6C6C-4BD5-4938-9D28-E83BC04CFB70}"/>
    <cellStyle name="20% - Accent6 22 13 3" xfId="22946" xr:uid="{17D698FF-C8D8-4AC7-9BBE-72AC4DBED5BD}"/>
    <cellStyle name="20% - Accent6 22 13 3 2" xfId="22947" xr:uid="{EF01A2C3-4ACF-43D4-BA36-1B3B8E6D3502}"/>
    <cellStyle name="20% - Accent6 22 13 4" xfId="22948" xr:uid="{E7C742A5-371E-43D1-BBF0-886460A42AFA}"/>
    <cellStyle name="20% - Accent6 22 13 4 2" xfId="22949" xr:uid="{7341D84D-9771-4D8C-9A5D-9DAE8F93FCBE}"/>
    <cellStyle name="20% - Accent6 22 13 5" xfId="22950" xr:uid="{D62F73B4-C11F-4BA3-BEA0-BA36D6B6F1BA}"/>
    <cellStyle name="20% - Accent6 22 14" xfId="22951" xr:uid="{33699FA5-2262-4A0C-89FC-1AACA1052B23}"/>
    <cellStyle name="20% - Accent6 22 14 2" xfId="22952" xr:uid="{517CE9EA-4C1B-4E64-8800-1D9227FF423E}"/>
    <cellStyle name="20% - Accent6 22 14 2 2" xfId="22953" xr:uid="{D368F7CA-A319-4249-80A1-D212B5A7ADB9}"/>
    <cellStyle name="20% - Accent6 22 14 2 2 2" xfId="22954" xr:uid="{BB15173F-1DE4-481E-A52D-9DC9F2DE99EB}"/>
    <cellStyle name="20% - Accent6 22 14 2 3" xfId="22955" xr:uid="{E90E461B-F450-471D-944C-1129A182643C}"/>
    <cellStyle name="20% - Accent6 22 14 3" xfId="22956" xr:uid="{1494C685-1631-4F6D-8D2D-553A95528E8F}"/>
    <cellStyle name="20% - Accent6 22 14 3 2" xfId="22957" xr:uid="{2B071BB2-E773-4608-A707-9E76CC22BBA7}"/>
    <cellStyle name="20% - Accent6 22 14 4" xfId="22958" xr:uid="{C88B2244-EBE9-45AD-9531-01434D0CE011}"/>
    <cellStyle name="20% - Accent6 22 14 4 2" xfId="22959" xr:uid="{41787E1C-E8AA-46B6-BCA3-BF3153EA2582}"/>
    <cellStyle name="20% - Accent6 22 14 5" xfId="22960" xr:uid="{CB05C1A3-B9DB-438D-A0EB-988763FEBB9B}"/>
    <cellStyle name="20% - Accent6 22 15" xfId="22961" xr:uid="{58C6ADD7-1BE4-4437-ABB0-3EA7DA57DA9A}"/>
    <cellStyle name="20% - Accent6 22 15 2" xfId="22962" xr:uid="{5D32F777-44E2-4558-B78D-4F41165D58D6}"/>
    <cellStyle name="20% - Accent6 22 15 2 2" xfId="22963" xr:uid="{9B54AF30-3EFE-4EDB-93D4-116B59EF00FD}"/>
    <cellStyle name="20% - Accent6 22 15 2 2 2" xfId="22964" xr:uid="{FDB7D92C-AAB6-4BD4-9A5A-EBAFD8CED94A}"/>
    <cellStyle name="20% - Accent6 22 15 2 3" xfId="22965" xr:uid="{BAC2ACC4-BA99-4721-814B-1BD9AAB88820}"/>
    <cellStyle name="20% - Accent6 22 15 3" xfId="22966" xr:uid="{BAF669BA-000D-4819-8729-2C901DDBE6C7}"/>
    <cellStyle name="20% - Accent6 22 15 3 2" xfId="22967" xr:uid="{77E7826C-DCE7-4DCE-A1F5-389044820EB9}"/>
    <cellStyle name="20% - Accent6 22 15 4" xfId="22968" xr:uid="{2EADF889-6818-4917-A319-5BFFFACD0771}"/>
    <cellStyle name="20% - Accent6 22 15 4 2" xfId="22969" xr:uid="{3E038AB7-52AE-48B6-AC42-E91CCEA52505}"/>
    <cellStyle name="20% - Accent6 22 15 5" xfId="22970" xr:uid="{9CC7285E-3C9D-4054-B67B-052C74E20740}"/>
    <cellStyle name="20% - Accent6 22 16" xfId="22971" xr:uid="{6AA8B257-298E-47E6-8F3D-FEE29DB57B0F}"/>
    <cellStyle name="20% - Accent6 22 16 2" xfId="22972" xr:uid="{B688D600-4025-4AB1-9EB5-0452345292EC}"/>
    <cellStyle name="20% - Accent6 22 16 2 2" xfId="22973" xr:uid="{9B050DAE-03F3-4684-8301-98294F0A9CE4}"/>
    <cellStyle name="20% - Accent6 22 16 3" xfId="22974" xr:uid="{FEE95706-CE10-4FDF-82E9-8468BA285386}"/>
    <cellStyle name="20% - Accent6 22 17" xfId="22975" xr:uid="{E02F9F49-1F6E-4836-9BE9-BF152D942677}"/>
    <cellStyle name="20% - Accent6 22 17 2" xfId="22976" xr:uid="{BEC23C82-4D14-416F-9027-326FCF99742C}"/>
    <cellStyle name="20% - Accent6 22 18" xfId="22977" xr:uid="{65D15473-DD2D-4505-990D-2F67262C7CA9}"/>
    <cellStyle name="20% - Accent6 22 18 2" xfId="22978" xr:uid="{FEA542F4-7A7C-49C8-9876-A43B5FF275B3}"/>
    <cellStyle name="20% - Accent6 22 19" xfId="22979" xr:uid="{7AB3B6B8-96CB-45DA-9B27-CD7FB4657555}"/>
    <cellStyle name="20% - Accent6 22 2" xfId="22980" xr:uid="{A919A5B0-0C7D-4C45-B20F-B4AA79BC687A}"/>
    <cellStyle name="20% - Accent6 22 2 2" xfId="22981" xr:uid="{D274D4B7-FCCA-4001-93C5-7CE749CFAC32}"/>
    <cellStyle name="20% - Accent6 22 2 2 2" xfId="22982" xr:uid="{C37B46A3-1B7F-4D77-8B3B-B24FF307463E}"/>
    <cellStyle name="20% - Accent6 22 2 2 2 2" xfId="22983" xr:uid="{B2EA63D4-B14B-4741-B396-2E6C5CC61B32}"/>
    <cellStyle name="20% - Accent6 22 2 2 3" xfId="22984" xr:uid="{BB34ADAB-5514-4F2F-A9FD-34BEB9C6B156}"/>
    <cellStyle name="20% - Accent6 22 2 3" xfId="22985" xr:uid="{F70EA58E-B4C6-40FD-BCF8-0F36D840ACE7}"/>
    <cellStyle name="20% - Accent6 22 2 3 2" xfId="22986" xr:uid="{4800074C-EFC4-46BF-88AF-51FB4D7B8699}"/>
    <cellStyle name="20% - Accent6 22 2 4" xfId="22987" xr:uid="{9B05BAEC-55E9-489B-8F8D-C0E5EC58B970}"/>
    <cellStyle name="20% - Accent6 22 2 4 2" xfId="22988" xr:uid="{ACDB1C00-60AC-4F7A-BBBA-98A845CA89F7}"/>
    <cellStyle name="20% - Accent6 22 2 5" xfId="22989" xr:uid="{EC07A4A8-CE90-4F67-BD0F-6348D9F80754}"/>
    <cellStyle name="20% - Accent6 22 20" xfId="22990" xr:uid="{895870CE-1827-426B-80F8-33E851690B14}"/>
    <cellStyle name="20% - Accent6 22 21" xfId="22991" xr:uid="{E5D2BA55-50A1-4EDC-A43B-B3F5FF6E2D04}"/>
    <cellStyle name="20% - Accent6 22 22" xfId="22992" xr:uid="{2E613A9A-E63B-4E8F-A348-25F5E434E1CC}"/>
    <cellStyle name="20% - Accent6 22 23" xfId="22993" xr:uid="{0F23C7D2-871B-44CA-BA7C-83133A7A20E1}"/>
    <cellStyle name="20% - Accent6 22 24" xfId="22994" xr:uid="{C0E5D284-6CFF-47BA-B934-131417DEDE0F}"/>
    <cellStyle name="20% - Accent6 22 25" xfId="22995" xr:uid="{B392AFBC-30D9-4930-8E00-4A52C2D578BE}"/>
    <cellStyle name="20% - Accent6 22 26" xfId="22996" xr:uid="{DBB7F091-EB60-4CE8-B769-111E7F4B3E17}"/>
    <cellStyle name="20% - Accent6 22 27" xfId="22997" xr:uid="{544B8A25-4FCC-4A35-A8B0-0AEA5623F064}"/>
    <cellStyle name="20% - Accent6 22 28" xfId="22998" xr:uid="{A2ECF547-B500-45A8-BF56-509ED1108BC2}"/>
    <cellStyle name="20% - Accent6 22 29" xfId="22999" xr:uid="{2C5B9F11-DA4B-4E07-AAF4-4A4E979EDFC7}"/>
    <cellStyle name="20% - Accent6 22 3" xfId="23000" xr:uid="{FFFC3139-1AA1-435B-9D9F-8C367DC56ADC}"/>
    <cellStyle name="20% - Accent6 22 3 2" xfId="23001" xr:uid="{01E335F7-1244-45EA-83FA-6DEB6FC5F0B6}"/>
    <cellStyle name="20% - Accent6 22 3 2 2" xfId="23002" xr:uid="{9AF6DE82-28E1-4CA0-8231-34C58D4C0BB9}"/>
    <cellStyle name="20% - Accent6 22 3 2 2 2" xfId="23003" xr:uid="{0D71EDBC-1990-4CB4-8D95-DC39608BEE00}"/>
    <cellStyle name="20% - Accent6 22 3 2 3" xfId="23004" xr:uid="{7FB51FE8-E24A-4E94-AE86-D16F7313E26C}"/>
    <cellStyle name="20% - Accent6 22 3 3" xfId="23005" xr:uid="{E7E83887-F9B3-403C-9A8B-F10F07207580}"/>
    <cellStyle name="20% - Accent6 22 3 3 2" xfId="23006" xr:uid="{86C576A1-0A59-4256-9A6C-0BE6E285585A}"/>
    <cellStyle name="20% - Accent6 22 3 4" xfId="23007" xr:uid="{C439E006-04E2-490E-9A7E-615219C69919}"/>
    <cellStyle name="20% - Accent6 22 3 4 2" xfId="23008" xr:uid="{4D8FFB3B-AEC8-4A05-BC61-94C291C5C198}"/>
    <cellStyle name="20% - Accent6 22 3 5" xfId="23009" xr:uid="{05E170B9-E78B-427B-9539-164F00423D49}"/>
    <cellStyle name="20% - Accent6 22 4" xfId="23010" xr:uid="{9132F77E-37F6-4F1F-AD3C-DD39E58F9CB0}"/>
    <cellStyle name="20% - Accent6 22 4 2" xfId="23011" xr:uid="{9D4F2D7A-80D4-4F97-BF01-6F46CDA7EF1D}"/>
    <cellStyle name="20% - Accent6 22 4 2 2" xfId="23012" xr:uid="{B0202D02-D720-43C6-AD57-5D7E342C20B6}"/>
    <cellStyle name="20% - Accent6 22 4 2 2 2" xfId="23013" xr:uid="{74D3EBA0-0696-404D-AAB3-586B20014A1A}"/>
    <cellStyle name="20% - Accent6 22 4 2 3" xfId="23014" xr:uid="{5023E020-C833-4A3A-B275-ABD79B3BA8E8}"/>
    <cellStyle name="20% - Accent6 22 4 3" xfId="23015" xr:uid="{1522137D-0FDE-4DC4-869F-34B9B94D285C}"/>
    <cellStyle name="20% - Accent6 22 4 3 2" xfId="23016" xr:uid="{5F50C4E0-2080-4413-8C92-BF34978FB76A}"/>
    <cellStyle name="20% - Accent6 22 4 4" xfId="23017" xr:uid="{C8CEDA1A-F1F0-4153-ADE2-BC375F3CB4DC}"/>
    <cellStyle name="20% - Accent6 22 4 4 2" xfId="23018" xr:uid="{3E043248-BD36-4515-9F71-5A3276942C73}"/>
    <cellStyle name="20% - Accent6 22 4 5" xfId="23019" xr:uid="{B40774FA-A6C9-4ED4-B217-7B0A0607222E}"/>
    <cellStyle name="20% - Accent6 22 5" xfId="23020" xr:uid="{3EE693DE-8E80-421D-82CC-A0CA65ACB170}"/>
    <cellStyle name="20% - Accent6 22 5 2" xfId="23021" xr:uid="{29DB00B3-7761-40AE-84B0-3FCC0C701E62}"/>
    <cellStyle name="20% - Accent6 22 5 2 2" xfId="23022" xr:uid="{FA04B788-B79C-470A-A93E-D6BFF307E1F7}"/>
    <cellStyle name="20% - Accent6 22 5 2 2 2" xfId="23023" xr:uid="{EC02CEC2-3DCF-4A15-86D2-3406855A3B7D}"/>
    <cellStyle name="20% - Accent6 22 5 2 3" xfId="23024" xr:uid="{60A18A4B-9F2A-413D-88A4-5D85E7AC8093}"/>
    <cellStyle name="20% - Accent6 22 5 3" xfId="23025" xr:uid="{B928268B-6DB1-4DD2-8FEA-060663440287}"/>
    <cellStyle name="20% - Accent6 22 5 3 2" xfId="23026" xr:uid="{1D0BC8A3-7F9E-4022-B51E-4F1996984641}"/>
    <cellStyle name="20% - Accent6 22 5 4" xfId="23027" xr:uid="{24D492D7-88EE-46E5-BF9C-5F168026078D}"/>
    <cellStyle name="20% - Accent6 22 5 4 2" xfId="23028" xr:uid="{61FF524A-365D-41D4-AC08-572300B4502F}"/>
    <cellStyle name="20% - Accent6 22 5 5" xfId="23029" xr:uid="{BA52A067-20D1-4DD6-B304-7D8656369E0B}"/>
    <cellStyle name="20% - Accent6 22 6" xfId="23030" xr:uid="{15059F03-5AE3-4F14-A396-803D81B6B991}"/>
    <cellStyle name="20% - Accent6 22 6 2" xfId="23031" xr:uid="{2594EB47-2825-4786-8E2E-39C7E8AFFB68}"/>
    <cellStyle name="20% - Accent6 22 6 2 2" xfId="23032" xr:uid="{51B8A64B-BBAB-415D-908F-B67E92C5FA8A}"/>
    <cellStyle name="20% - Accent6 22 6 2 2 2" xfId="23033" xr:uid="{BED70858-2ED0-444E-8E98-B62EE04E1C9B}"/>
    <cellStyle name="20% - Accent6 22 6 2 3" xfId="23034" xr:uid="{F011FEE0-0EE4-48AF-8DDE-17BBA4244BF7}"/>
    <cellStyle name="20% - Accent6 22 6 3" xfId="23035" xr:uid="{280865F8-C3B3-40A8-9135-DAE6FE70E9D3}"/>
    <cellStyle name="20% - Accent6 22 6 3 2" xfId="23036" xr:uid="{08E92A70-E11B-4305-B041-1143B20226DF}"/>
    <cellStyle name="20% - Accent6 22 6 4" xfId="23037" xr:uid="{3D2A8656-EFE3-4D6F-B412-6AE57D01F5C6}"/>
    <cellStyle name="20% - Accent6 22 6 4 2" xfId="23038" xr:uid="{17E992A6-7FC4-4B12-9748-64CC5EC27A95}"/>
    <cellStyle name="20% - Accent6 22 6 5" xfId="23039" xr:uid="{BDB75130-DB65-4B70-A828-C6CA7C018B5B}"/>
    <cellStyle name="20% - Accent6 22 7" xfId="23040" xr:uid="{2F3727EF-01C3-4193-AB5E-C55BECE2CDA4}"/>
    <cellStyle name="20% - Accent6 22 7 2" xfId="23041" xr:uid="{C7E57404-BD4D-447B-8F6E-2FB1A0DFEEDB}"/>
    <cellStyle name="20% - Accent6 22 7 2 2" xfId="23042" xr:uid="{CBF872D6-0562-4B1F-8B8E-CA1F3A5C08DD}"/>
    <cellStyle name="20% - Accent6 22 7 2 2 2" xfId="23043" xr:uid="{7E56C91E-7992-4C88-9245-997DD6BA6B52}"/>
    <cellStyle name="20% - Accent6 22 7 2 3" xfId="23044" xr:uid="{19124D91-5B4E-4E03-95F9-30E0DE002F79}"/>
    <cellStyle name="20% - Accent6 22 7 3" xfId="23045" xr:uid="{5F193CA6-DD7F-4568-8ED0-B1283CDCC1D7}"/>
    <cellStyle name="20% - Accent6 22 7 3 2" xfId="23046" xr:uid="{F74F4AD3-9D26-4F56-986B-EBFD4A318576}"/>
    <cellStyle name="20% - Accent6 22 7 4" xfId="23047" xr:uid="{5AF2BC34-1063-4B40-B300-3B139CA59687}"/>
    <cellStyle name="20% - Accent6 22 7 4 2" xfId="23048" xr:uid="{D75B052B-AEF5-45AC-8E19-31AA404C64D9}"/>
    <cellStyle name="20% - Accent6 22 7 5" xfId="23049" xr:uid="{43BE5EE6-3D74-44B6-ADE2-552EA84E6C19}"/>
    <cellStyle name="20% - Accent6 22 8" xfId="23050" xr:uid="{47D9168D-9613-49F4-875F-C984F4E05FE0}"/>
    <cellStyle name="20% - Accent6 22 8 2" xfId="23051" xr:uid="{6DBCD19B-76A1-4F59-B647-122DB523CB2F}"/>
    <cellStyle name="20% - Accent6 22 8 2 2" xfId="23052" xr:uid="{CD7AB17C-D988-480B-9FCB-92FC1218D1E4}"/>
    <cellStyle name="20% - Accent6 22 8 2 2 2" xfId="23053" xr:uid="{8CDE83B0-CDC1-4337-86D8-ED9511DA295C}"/>
    <cellStyle name="20% - Accent6 22 8 2 3" xfId="23054" xr:uid="{9EF7BA4F-A6A9-43A1-BDBD-B72ADCEA7B18}"/>
    <cellStyle name="20% - Accent6 22 8 3" xfId="23055" xr:uid="{3D9284A0-9466-4EC5-B40C-7718EEC18B74}"/>
    <cellStyle name="20% - Accent6 22 8 3 2" xfId="23056" xr:uid="{1CB8E9C7-3BDF-421F-95C0-777B993D528C}"/>
    <cellStyle name="20% - Accent6 22 8 4" xfId="23057" xr:uid="{26D8304F-0957-4F7B-B735-4A0879BC7F5B}"/>
    <cellStyle name="20% - Accent6 22 8 4 2" xfId="23058" xr:uid="{7D958F55-F317-4232-8CBB-FAC7DE69F7E8}"/>
    <cellStyle name="20% - Accent6 22 8 5" xfId="23059" xr:uid="{63BD662A-FDAF-487C-A3DB-138BA913991E}"/>
    <cellStyle name="20% - Accent6 22 9" xfId="23060" xr:uid="{D5EAAA5B-077B-4212-A991-91FA64242D71}"/>
    <cellStyle name="20% - Accent6 22 9 2" xfId="23061" xr:uid="{B6E996A6-52BB-48D0-8B3A-8425C5F4FDD5}"/>
    <cellStyle name="20% - Accent6 22 9 2 2" xfId="23062" xr:uid="{8A82BA62-2BF3-4D95-9882-E425B764A4FC}"/>
    <cellStyle name="20% - Accent6 22 9 2 2 2" xfId="23063" xr:uid="{1AE44B7B-C3E0-4B48-9453-FFB93F8F2926}"/>
    <cellStyle name="20% - Accent6 22 9 2 3" xfId="23064" xr:uid="{B6430FF3-3924-474C-AE0F-2359863BFCC6}"/>
    <cellStyle name="20% - Accent6 22 9 3" xfId="23065" xr:uid="{E6B25B3B-A094-4ED3-93A5-9B53709AE46C}"/>
    <cellStyle name="20% - Accent6 22 9 3 2" xfId="23066" xr:uid="{4478C80D-F352-424D-B973-F2AEBC718736}"/>
    <cellStyle name="20% - Accent6 22 9 4" xfId="23067" xr:uid="{06968582-EF6E-44F5-AABC-D473F746A290}"/>
    <cellStyle name="20% - Accent6 22 9 4 2" xfId="23068" xr:uid="{274E7856-AF08-4B1A-ACAE-9A1E6EF1C108}"/>
    <cellStyle name="20% - Accent6 22 9 5" xfId="23069" xr:uid="{32A913CA-4205-40C1-B8FC-A6D5D383F8EB}"/>
    <cellStyle name="20% - Accent6 23" xfId="23070" xr:uid="{C8B84A2A-30A5-4F34-9AD3-CBC60D1EBF80}"/>
    <cellStyle name="20% - Accent6 23 10" xfId="23071" xr:uid="{7C9AEF58-4200-4476-B54B-F70D9C4E31A9}"/>
    <cellStyle name="20% - Accent6 23 10 2" xfId="23072" xr:uid="{1087CE28-5E07-4A0C-A6B2-E2C80FCC5AE0}"/>
    <cellStyle name="20% - Accent6 23 10 2 2" xfId="23073" xr:uid="{BC85B53A-C6CB-44FB-AE99-6C8E949A6B04}"/>
    <cellStyle name="20% - Accent6 23 10 2 2 2" xfId="23074" xr:uid="{70D8EA02-470D-44C8-899B-6AE182C180F0}"/>
    <cellStyle name="20% - Accent6 23 10 2 3" xfId="23075" xr:uid="{DA672CDF-CDAD-49B8-A3BB-588931F66927}"/>
    <cellStyle name="20% - Accent6 23 10 3" xfId="23076" xr:uid="{E1277D10-5A3D-4084-BECF-6F5280B460DD}"/>
    <cellStyle name="20% - Accent6 23 10 3 2" xfId="23077" xr:uid="{0CFC8DE3-CEC4-4843-BDE1-5E0167E5B152}"/>
    <cellStyle name="20% - Accent6 23 10 4" xfId="23078" xr:uid="{19A531D2-792D-4626-9BD8-3A3E549431BE}"/>
    <cellStyle name="20% - Accent6 23 10 4 2" xfId="23079" xr:uid="{78B0BB59-6F31-4568-8B03-E45FD61BC3BF}"/>
    <cellStyle name="20% - Accent6 23 10 5" xfId="23080" xr:uid="{806F1901-D916-4023-A0AC-92973DF54140}"/>
    <cellStyle name="20% - Accent6 23 11" xfId="23081" xr:uid="{E2A1B24D-0331-4CC6-9F90-3B37E012B8C2}"/>
    <cellStyle name="20% - Accent6 23 11 2" xfId="23082" xr:uid="{A6C5D8D5-8FD8-4860-A353-B99B37B84200}"/>
    <cellStyle name="20% - Accent6 23 11 2 2" xfId="23083" xr:uid="{FC6529D1-B2CB-4C20-A183-6C2C2DD4E9A1}"/>
    <cellStyle name="20% - Accent6 23 11 2 2 2" xfId="23084" xr:uid="{F77A2CE4-57CC-4802-ADE4-7AB9D6378CE1}"/>
    <cellStyle name="20% - Accent6 23 11 2 3" xfId="23085" xr:uid="{EDBADD1E-C30F-409D-8722-CBD4A1B1C940}"/>
    <cellStyle name="20% - Accent6 23 11 3" xfId="23086" xr:uid="{944142D6-7FBA-4B92-9505-6CFB78B0EFFE}"/>
    <cellStyle name="20% - Accent6 23 11 3 2" xfId="23087" xr:uid="{3C7D3C1A-8816-40DE-A3A5-F72C2A3618D9}"/>
    <cellStyle name="20% - Accent6 23 11 4" xfId="23088" xr:uid="{C1982300-1CA6-4283-AC59-D994726E917C}"/>
    <cellStyle name="20% - Accent6 23 11 4 2" xfId="23089" xr:uid="{D60B80DB-E327-4BB5-99C7-85B05DEE0BC8}"/>
    <cellStyle name="20% - Accent6 23 11 5" xfId="23090" xr:uid="{674A9D2C-73D7-4D01-952B-53E30B47F661}"/>
    <cellStyle name="20% - Accent6 23 12" xfId="23091" xr:uid="{8258641D-B5A6-484F-A0BD-766817F9EFF7}"/>
    <cellStyle name="20% - Accent6 23 12 2" xfId="23092" xr:uid="{255E305B-65D3-4A72-AEFA-C252C0673905}"/>
    <cellStyle name="20% - Accent6 23 12 2 2" xfId="23093" xr:uid="{FCC3F85F-BB34-4438-AA1C-ED9B0120EDFB}"/>
    <cellStyle name="20% - Accent6 23 12 2 2 2" xfId="23094" xr:uid="{67BF9362-A6EA-49FF-8A1A-BD22FD45E265}"/>
    <cellStyle name="20% - Accent6 23 12 2 3" xfId="23095" xr:uid="{30322278-3C28-47BF-8957-94C15321B294}"/>
    <cellStyle name="20% - Accent6 23 12 3" xfId="23096" xr:uid="{97A113FB-AD9F-46A3-8316-3C9977FABBCB}"/>
    <cellStyle name="20% - Accent6 23 12 3 2" xfId="23097" xr:uid="{5983A7A7-AB70-401F-93F2-00E74F438AE8}"/>
    <cellStyle name="20% - Accent6 23 12 4" xfId="23098" xr:uid="{750EED5F-C340-4DB7-A824-1391C21603F3}"/>
    <cellStyle name="20% - Accent6 23 12 4 2" xfId="23099" xr:uid="{5BCDA9F1-AF2D-4776-B821-0AEF0502EB4D}"/>
    <cellStyle name="20% - Accent6 23 12 5" xfId="23100" xr:uid="{9E5AFA5A-4667-4B44-834D-BB106B60BE1B}"/>
    <cellStyle name="20% - Accent6 23 13" xfId="23101" xr:uid="{BAA5D0F6-D2A2-4931-8387-6C7F50893FB7}"/>
    <cellStyle name="20% - Accent6 23 13 2" xfId="23102" xr:uid="{A2CD2FA9-316E-404E-BEEE-6056476639E2}"/>
    <cellStyle name="20% - Accent6 23 13 2 2" xfId="23103" xr:uid="{0D308057-B1A4-4EF0-89BD-E448A3535699}"/>
    <cellStyle name="20% - Accent6 23 13 2 2 2" xfId="23104" xr:uid="{18CE9C91-F866-48FD-B4D4-B39E50D1A2F2}"/>
    <cellStyle name="20% - Accent6 23 13 2 3" xfId="23105" xr:uid="{F5A245B2-5B68-4D0F-ABCC-E4A7727437F6}"/>
    <cellStyle name="20% - Accent6 23 13 3" xfId="23106" xr:uid="{52F0DDE1-DA17-45F8-9A23-75D4510839F7}"/>
    <cellStyle name="20% - Accent6 23 13 3 2" xfId="23107" xr:uid="{9B7B7CBD-436E-44FF-80F1-FA0966231311}"/>
    <cellStyle name="20% - Accent6 23 13 4" xfId="23108" xr:uid="{A0AE3E5F-D863-46DD-A431-337FC8A96E71}"/>
    <cellStyle name="20% - Accent6 23 13 4 2" xfId="23109" xr:uid="{3CA754E0-250F-4CED-8148-1C81D454BC74}"/>
    <cellStyle name="20% - Accent6 23 13 5" xfId="23110" xr:uid="{7C8A5666-78EA-434E-814A-5F15201B1541}"/>
    <cellStyle name="20% - Accent6 23 14" xfId="23111" xr:uid="{2DC5447B-AD36-4366-A38E-78BE8A6B4488}"/>
    <cellStyle name="20% - Accent6 23 14 2" xfId="23112" xr:uid="{743B0BAE-3742-414C-ACE3-402C2E53D688}"/>
    <cellStyle name="20% - Accent6 23 14 2 2" xfId="23113" xr:uid="{A06BC662-D941-429B-900C-CFBB362D7C5C}"/>
    <cellStyle name="20% - Accent6 23 14 2 2 2" xfId="23114" xr:uid="{BE019D87-48EA-4D11-B3C8-FF8CC1A9E07C}"/>
    <cellStyle name="20% - Accent6 23 14 2 3" xfId="23115" xr:uid="{38FD1CD1-06F9-4716-BAD8-CE462B686E31}"/>
    <cellStyle name="20% - Accent6 23 14 3" xfId="23116" xr:uid="{09360E25-6DE6-4200-825B-CA14A3EB3A13}"/>
    <cellStyle name="20% - Accent6 23 14 3 2" xfId="23117" xr:uid="{C9FBEE0B-BA4A-4437-ACB3-C467DAB6D983}"/>
    <cellStyle name="20% - Accent6 23 14 4" xfId="23118" xr:uid="{60A24F95-E54E-4F2F-9460-78A3417EB3F6}"/>
    <cellStyle name="20% - Accent6 23 14 4 2" xfId="23119" xr:uid="{6BDF7150-FBE7-46AF-8F8B-E2455B187550}"/>
    <cellStyle name="20% - Accent6 23 14 5" xfId="23120" xr:uid="{2E5201C9-0DBD-4E33-B614-C33F44094FA4}"/>
    <cellStyle name="20% - Accent6 23 15" xfId="23121" xr:uid="{B2F458D1-243E-4398-9230-A8CB47048CB2}"/>
    <cellStyle name="20% - Accent6 23 15 2" xfId="23122" xr:uid="{969C6FF7-3822-4E96-B51F-DD6676788455}"/>
    <cellStyle name="20% - Accent6 23 15 2 2" xfId="23123" xr:uid="{28EBE69C-2585-4040-A7CC-FA966FB3EE84}"/>
    <cellStyle name="20% - Accent6 23 15 2 2 2" xfId="23124" xr:uid="{0B95A8AF-DA02-47C1-B248-70DB433D5C43}"/>
    <cellStyle name="20% - Accent6 23 15 2 3" xfId="23125" xr:uid="{4114408A-84FD-43D3-A193-44ED3448646D}"/>
    <cellStyle name="20% - Accent6 23 15 3" xfId="23126" xr:uid="{0377B37C-6824-4F59-A4F7-6BF70A8CD444}"/>
    <cellStyle name="20% - Accent6 23 15 3 2" xfId="23127" xr:uid="{1C2989EC-132C-4D10-B70B-416CF105D1C5}"/>
    <cellStyle name="20% - Accent6 23 15 4" xfId="23128" xr:uid="{7C574BFD-68C9-4047-9A88-5322706BB873}"/>
    <cellStyle name="20% - Accent6 23 15 4 2" xfId="23129" xr:uid="{70471D0D-BA44-4FC3-9E4F-ABEF16ACA5C0}"/>
    <cellStyle name="20% - Accent6 23 15 5" xfId="23130" xr:uid="{1A171AD4-F6DC-4ECE-8EC6-3CB6796AE964}"/>
    <cellStyle name="20% - Accent6 23 16" xfId="23131" xr:uid="{59F28915-B18A-4BEC-BDED-1A2897C8BACB}"/>
    <cellStyle name="20% - Accent6 23 16 2" xfId="23132" xr:uid="{B1248447-E45B-4EF3-984E-304ADA7EED79}"/>
    <cellStyle name="20% - Accent6 23 16 2 2" xfId="23133" xr:uid="{D8355B99-AF90-4911-92A3-C385FF6A1C7D}"/>
    <cellStyle name="20% - Accent6 23 16 3" xfId="23134" xr:uid="{0A5EFC3A-AD5C-47AE-8759-A8B2298651B8}"/>
    <cellStyle name="20% - Accent6 23 17" xfId="23135" xr:uid="{77DDB66C-5FE9-41BF-B671-65B876B8FBD9}"/>
    <cellStyle name="20% - Accent6 23 17 2" xfId="23136" xr:uid="{D2B6F03D-D027-479E-A10C-92F5121451BE}"/>
    <cellStyle name="20% - Accent6 23 18" xfId="23137" xr:uid="{314E73F5-C454-4CE9-B603-6EE8F2854E21}"/>
    <cellStyle name="20% - Accent6 23 18 2" xfId="23138" xr:uid="{77074938-6755-40EA-B414-4DF8FC801DCC}"/>
    <cellStyle name="20% - Accent6 23 19" xfId="23139" xr:uid="{E5549E4F-3B1D-463C-9812-5459F8CCD7BD}"/>
    <cellStyle name="20% - Accent6 23 2" xfId="23140" xr:uid="{EF44C550-54C9-4575-93B0-180ABB3AF8AA}"/>
    <cellStyle name="20% - Accent6 23 2 2" xfId="23141" xr:uid="{C9AC976D-0054-4B24-BC1F-E08843CB341C}"/>
    <cellStyle name="20% - Accent6 23 2 2 2" xfId="23142" xr:uid="{1DA16DC9-5AC3-42B1-BF60-7AD12BBD3E30}"/>
    <cellStyle name="20% - Accent6 23 2 2 2 2" xfId="23143" xr:uid="{81BC5C21-9801-4D0F-9C7C-203A168E7002}"/>
    <cellStyle name="20% - Accent6 23 2 2 3" xfId="23144" xr:uid="{C6BE3C8C-D483-450D-845E-EF4B2651903F}"/>
    <cellStyle name="20% - Accent6 23 2 3" xfId="23145" xr:uid="{1B3DF6D6-B94C-497D-8336-706324AC081D}"/>
    <cellStyle name="20% - Accent6 23 2 3 2" xfId="23146" xr:uid="{2970FEAF-A4EF-454A-B5C3-6F821FF8CC31}"/>
    <cellStyle name="20% - Accent6 23 2 4" xfId="23147" xr:uid="{3F82D935-8861-4109-936A-F2144E3B0E63}"/>
    <cellStyle name="20% - Accent6 23 2 4 2" xfId="23148" xr:uid="{977D6872-A80F-4772-AB21-690FD131DC18}"/>
    <cellStyle name="20% - Accent6 23 2 5" xfId="23149" xr:uid="{D65A11D0-E6CE-4082-9D18-40D46309841D}"/>
    <cellStyle name="20% - Accent6 23 20" xfId="23150" xr:uid="{894D6B0B-3F27-4255-8DD5-E61ADB7DF5AE}"/>
    <cellStyle name="20% - Accent6 23 21" xfId="23151" xr:uid="{33C68608-A1FE-4551-8D8A-5E9510803D66}"/>
    <cellStyle name="20% - Accent6 23 22" xfId="23152" xr:uid="{D01740FF-8290-4643-9162-36DDE9BBB876}"/>
    <cellStyle name="20% - Accent6 23 23" xfId="23153" xr:uid="{39A3A2F6-8B77-42A0-ADD7-583628BB4114}"/>
    <cellStyle name="20% - Accent6 23 24" xfId="23154" xr:uid="{05A25170-F7E2-4BFE-9C7A-A7A7EC2DC5F7}"/>
    <cellStyle name="20% - Accent6 23 25" xfId="23155" xr:uid="{16C21F4F-1C07-4BE2-A0CF-54D2892A9C59}"/>
    <cellStyle name="20% - Accent6 23 26" xfId="23156" xr:uid="{45616889-A93E-4F2C-9B0A-925B8C7C3406}"/>
    <cellStyle name="20% - Accent6 23 27" xfId="23157" xr:uid="{BC6BB942-649A-4A2A-BD55-958024C14F6E}"/>
    <cellStyle name="20% - Accent6 23 28" xfId="23158" xr:uid="{92BE3DBF-80F7-4875-98B8-A8FD80214BB8}"/>
    <cellStyle name="20% - Accent6 23 29" xfId="23159" xr:uid="{718F64C8-D123-4B83-833A-D980C7F4F79D}"/>
    <cellStyle name="20% - Accent6 23 3" xfId="23160" xr:uid="{B1C58374-6C9D-483C-8FDD-83672E7C3B48}"/>
    <cellStyle name="20% - Accent6 23 3 2" xfId="23161" xr:uid="{19C4766F-D92F-4F43-B5CA-8CA896B2F947}"/>
    <cellStyle name="20% - Accent6 23 3 2 2" xfId="23162" xr:uid="{928BE926-3413-4BC7-AFC7-CF99BC91F921}"/>
    <cellStyle name="20% - Accent6 23 3 2 2 2" xfId="23163" xr:uid="{77C6CBF6-FE83-42C3-93DE-01AA2301535E}"/>
    <cellStyle name="20% - Accent6 23 3 2 3" xfId="23164" xr:uid="{315BF493-B414-4201-81EA-A246586A2F2F}"/>
    <cellStyle name="20% - Accent6 23 3 3" xfId="23165" xr:uid="{831CCB01-1589-4437-B04A-9001DFD1885E}"/>
    <cellStyle name="20% - Accent6 23 3 3 2" xfId="23166" xr:uid="{4D7F7A37-29D2-4EF5-8E21-8E65702801C2}"/>
    <cellStyle name="20% - Accent6 23 3 4" xfId="23167" xr:uid="{664526C7-BAA8-4AA3-8D8A-AA0D390ED384}"/>
    <cellStyle name="20% - Accent6 23 3 4 2" xfId="23168" xr:uid="{87C435E6-2975-4EA9-BC9D-5CB4779A508D}"/>
    <cellStyle name="20% - Accent6 23 3 5" xfId="23169" xr:uid="{57DABF1A-AC39-4398-9D07-48EA3FB693C3}"/>
    <cellStyle name="20% - Accent6 23 4" xfId="23170" xr:uid="{371C2EF5-7B6C-4B5B-A223-292BFDBD1D0F}"/>
    <cellStyle name="20% - Accent6 23 4 2" xfId="23171" xr:uid="{2260B651-426B-4662-9B37-EEE85FB36856}"/>
    <cellStyle name="20% - Accent6 23 4 2 2" xfId="23172" xr:uid="{912AB363-F492-47A7-BE9C-BD155E53F5D4}"/>
    <cellStyle name="20% - Accent6 23 4 2 2 2" xfId="23173" xr:uid="{1C72A583-5393-4378-9F7D-FC5F1A2F631A}"/>
    <cellStyle name="20% - Accent6 23 4 2 3" xfId="23174" xr:uid="{89ED6CC3-C67E-44F1-B917-FE25E888A849}"/>
    <cellStyle name="20% - Accent6 23 4 3" xfId="23175" xr:uid="{A786F859-FD44-40D7-91F5-BFBC64EC9439}"/>
    <cellStyle name="20% - Accent6 23 4 3 2" xfId="23176" xr:uid="{8BE5106D-2914-4AB6-BDC5-39BB5E318EA0}"/>
    <cellStyle name="20% - Accent6 23 4 4" xfId="23177" xr:uid="{FACBF34C-734B-4C41-B01C-2300B10D5C4E}"/>
    <cellStyle name="20% - Accent6 23 4 4 2" xfId="23178" xr:uid="{06E00451-F1CD-45F3-A6D6-4FD15E299A50}"/>
    <cellStyle name="20% - Accent6 23 4 5" xfId="23179" xr:uid="{046690A3-E7CB-45BF-BED2-57D31B19E9CF}"/>
    <cellStyle name="20% - Accent6 23 5" xfId="23180" xr:uid="{B060213A-3BFD-4F14-A267-C9ECEFA2CB2E}"/>
    <cellStyle name="20% - Accent6 23 5 2" xfId="23181" xr:uid="{AA4954D9-AFD4-4EC2-B8AF-F9B410EE494F}"/>
    <cellStyle name="20% - Accent6 23 5 2 2" xfId="23182" xr:uid="{49CF092E-072E-49BE-B0AF-4E1AF4020B61}"/>
    <cellStyle name="20% - Accent6 23 5 2 2 2" xfId="23183" xr:uid="{C07FED06-14C8-493B-AECC-40C8FD1FF0D7}"/>
    <cellStyle name="20% - Accent6 23 5 2 3" xfId="23184" xr:uid="{A76895D3-5660-40B5-946A-0489A395ACCB}"/>
    <cellStyle name="20% - Accent6 23 5 3" xfId="23185" xr:uid="{86F317F7-B3F0-4744-A28A-AE7603CDE736}"/>
    <cellStyle name="20% - Accent6 23 5 3 2" xfId="23186" xr:uid="{9D24D94C-7CE5-4646-8213-86A32C1DD419}"/>
    <cellStyle name="20% - Accent6 23 5 4" xfId="23187" xr:uid="{9B5339BB-8ABD-45D7-93C3-FC032A40EBD2}"/>
    <cellStyle name="20% - Accent6 23 5 4 2" xfId="23188" xr:uid="{194E4258-8C20-46C2-9EA3-E4002B81D626}"/>
    <cellStyle name="20% - Accent6 23 5 5" xfId="23189" xr:uid="{64931A67-673C-4CA4-B2AE-796BC64D2816}"/>
    <cellStyle name="20% - Accent6 23 6" xfId="23190" xr:uid="{75BB097D-0605-4874-A2B1-887D5991155F}"/>
    <cellStyle name="20% - Accent6 23 6 2" xfId="23191" xr:uid="{1F645685-BF16-46B6-98FB-FDC42BC3A184}"/>
    <cellStyle name="20% - Accent6 23 6 2 2" xfId="23192" xr:uid="{61D23854-2A55-4708-8E2D-A4733283F228}"/>
    <cellStyle name="20% - Accent6 23 6 2 2 2" xfId="23193" xr:uid="{28EDC822-0CD9-4EC2-9E0D-9BAE3F626226}"/>
    <cellStyle name="20% - Accent6 23 6 2 3" xfId="23194" xr:uid="{78253AE0-0E76-415D-A7D8-7526DEF8C485}"/>
    <cellStyle name="20% - Accent6 23 6 3" xfId="23195" xr:uid="{14F96390-95FD-4635-A62D-8A1BB1658AC0}"/>
    <cellStyle name="20% - Accent6 23 6 3 2" xfId="23196" xr:uid="{427DEACB-902D-4D31-9A88-97EBDA527798}"/>
    <cellStyle name="20% - Accent6 23 6 4" xfId="23197" xr:uid="{BFE5FBA4-2A9B-412E-8F7F-B3A20270F985}"/>
    <cellStyle name="20% - Accent6 23 6 4 2" xfId="23198" xr:uid="{57DCA0A1-048A-4688-BCD9-F037E494C1EF}"/>
    <cellStyle name="20% - Accent6 23 6 5" xfId="23199" xr:uid="{27989AFF-D2D2-4E90-823B-9DB408312A34}"/>
    <cellStyle name="20% - Accent6 23 7" xfId="23200" xr:uid="{16882C12-42D6-40EE-A0E5-6909DCD9DDC1}"/>
    <cellStyle name="20% - Accent6 23 7 2" xfId="23201" xr:uid="{4CCFD02D-BB1D-475B-88BD-35AC67043A03}"/>
    <cellStyle name="20% - Accent6 23 7 2 2" xfId="23202" xr:uid="{FAF80FC1-9DFE-4E5D-8BC8-29221EBA5F9E}"/>
    <cellStyle name="20% - Accent6 23 7 2 2 2" xfId="23203" xr:uid="{5F54F3BD-917A-460A-B092-467E7555A938}"/>
    <cellStyle name="20% - Accent6 23 7 2 3" xfId="23204" xr:uid="{74FA6CEB-04A4-4644-8027-0D0BB6951BA3}"/>
    <cellStyle name="20% - Accent6 23 7 3" xfId="23205" xr:uid="{C102A7FA-1823-402F-B6AD-895BD7D59FBD}"/>
    <cellStyle name="20% - Accent6 23 7 3 2" xfId="23206" xr:uid="{3E1A2791-51F6-4121-A524-257DAA447D01}"/>
    <cellStyle name="20% - Accent6 23 7 4" xfId="23207" xr:uid="{74E94FA9-A113-4B0E-ACB9-EACFCA2ADB92}"/>
    <cellStyle name="20% - Accent6 23 7 4 2" xfId="23208" xr:uid="{662CF3C8-392A-4B6A-BD99-4EF7E5089F53}"/>
    <cellStyle name="20% - Accent6 23 7 5" xfId="23209" xr:uid="{323492EF-89A1-4391-BA5B-E50247C87CFF}"/>
    <cellStyle name="20% - Accent6 23 8" xfId="23210" xr:uid="{270F401D-A8B4-4802-8491-D743ADC4EFC3}"/>
    <cellStyle name="20% - Accent6 23 8 2" xfId="23211" xr:uid="{5B6F925B-519A-4902-91F1-4E2316691510}"/>
    <cellStyle name="20% - Accent6 23 8 2 2" xfId="23212" xr:uid="{FCFEDD0F-4F8C-4760-B3AE-E159E2DA2D01}"/>
    <cellStyle name="20% - Accent6 23 8 2 2 2" xfId="23213" xr:uid="{193312CA-9953-491D-8224-F85F11125266}"/>
    <cellStyle name="20% - Accent6 23 8 2 3" xfId="23214" xr:uid="{F17D8A7D-CF8D-4254-AFC0-74B975802053}"/>
    <cellStyle name="20% - Accent6 23 8 3" xfId="23215" xr:uid="{A450447E-A8BF-4E6F-95A7-BF1F12AB595A}"/>
    <cellStyle name="20% - Accent6 23 8 3 2" xfId="23216" xr:uid="{3881ACCE-5B9A-4914-837F-C76A0875D169}"/>
    <cellStyle name="20% - Accent6 23 8 4" xfId="23217" xr:uid="{1C0872F5-DE11-4783-A6B2-DE919C7D6EBA}"/>
    <cellStyle name="20% - Accent6 23 8 4 2" xfId="23218" xr:uid="{4B1C59D2-B982-403D-B84A-300046B89579}"/>
    <cellStyle name="20% - Accent6 23 8 5" xfId="23219" xr:uid="{A2F4736F-8365-4927-9C2F-5D1E0E5EBA69}"/>
    <cellStyle name="20% - Accent6 23 9" xfId="23220" xr:uid="{C021299E-43B1-47B5-A5A3-16D3D1A2238D}"/>
    <cellStyle name="20% - Accent6 23 9 2" xfId="23221" xr:uid="{52E61BFC-E08D-489C-AA08-F279BF8CA174}"/>
    <cellStyle name="20% - Accent6 23 9 2 2" xfId="23222" xr:uid="{2316A40D-783C-434A-BF74-E503D6750AC3}"/>
    <cellStyle name="20% - Accent6 23 9 2 2 2" xfId="23223" xr:uid="{AF7A2BF1-1941-4ED3-9975-3782D11F6525}"/>
    <cellStyle name="20% - Accent6 23 9 2 3" xfId="23224" xr:uid="{D36059BB-4EC0-4B3C-9EEC-353E58321B2D}"/>
    <cellStyle name="20% - Accent6 23 9 3" xfId="23225" xr:uid="{FF867596-3C8C-41B6-B7F2-19748D41FC2D}"/>
    <cellStyle name="20% - Accent6 23 9 3 2" xfId="23226" xr:uid="{3535BD2A-9D57-4398-972D-84B511F52233}"/>
    <cellStyle name="20% - Accent6 23 9 4" xfId="23227" xr:uid="{B8C1D052-2C00-41F7-8C39-9B648041DDE0}"/>
    <cellStyle name="20% - Accent6 23 9 4 2" xfId="23228" xr:uid="{FC8723D8-E42A-4219-BCFE-03857FE84842}"/>
    <cellStyle name="20% - Accent6 23 9 5" xfId="23229" xr:uid="{4547DD4E-4AF7-4515-9145-CAEF44D4A063}"/>
    <cellStyle name="20% - Accent6 24" xfId="23230" xr:uid="{F0AC42CF-13A3-4D5E-906C-CC847D9592D7}"/>
    <cellStyle name="20% - Accent6 24 10" xfId="23231" xr:uid="{9A88F52B-5569-499D-9577-FE39C4E54705}"/>
    <cellStyle name="20% - Accent6 24 10 2" xfId="23232" xr:uid="{52012A56-C09B-4DD9-8E35-DDE7D143628F}"/>
    <cellStyle name="20% - Accent6 24 10 2 2" xfId="23233" xr:uid="{94AC40F0-02AB-4BFF-AD91-3820C59DB5E6}"/>
    <cellStyle name="20% - Accent6 24 10 2 2 2" xfId="23234" xr:uid="{73114D16-04F3-4BB7-813F-8D2E70105D7C}"/>
    <cellStyle name="20% - Accent6 24 10 2 3" xfId="23235" xr:uid="{661E028A-E876-42AA-BF9E-EE309EAD0239}"/>
    <cellStyle name="20% - Accent6 24 10 3" xfId="23236" xr:uid="{EC4ACCAF-3B73-4FF8-AA0A-85362F88853D}"/>
    <cellStyle name="20% - Accent6 24 10 3 2" xfId="23237" xr:uid="{9C40B280-5B12-460A-9BDF-46D69182A1CC}"/>
    <cellStyle name="20% - Accent6 24 10 4" xfId="23238" xr:uid="{128361BA-2473-4ADA-8F3F-BE12CDD1367E}"/>
    <cellStyle name="20% - Accent6 24 10 4 2" xfId="23239" xr:uid="{FD72B586-3185-4479-93A8-ED34C9FD1911}"/>
    <cellStyle name="20% - Accent6 24 10 5" xfId="23240" xr:uid="{D8881B80-EB05-4FA0-88CC-F84D88B7E4B4}"/>
    <cellStyle name="20% - Accent6 24 11" xfId="23241" xr:uid="{B377CF69-6151-45AC-99AE-76008D23EB42}"/>
    <cellStyle name="20% - Accent6 24 11 2" xfId="23242" xr:uid="{BCD5CF0E-2551-4E8F-B5C2-86AFC011BE07}"/>
    <cellStyle name="20% - Accent6 24 11 2 2" xfId="23243" xr:uid="{F68C7451-002D-4998-9650-2B6FADA129D6}"/>
    <cellStyle name="20% - Accent6 24 11 2 2 2" xfId="23244" xr:uid="{ACDABF57-5211-49E1-87D0-F7BACA7E35F5}"/>
    <cellStyle name="20% - Accent6 24 11 2 3" xfId="23245" xr:uid="{5963DE49-C8A1-4B22-AC2B-913885264E89}"/>
    <cellStyle name="20% - Accent6 24 11 3" xfId="23246" xr:uid="{1874954A-1663-4190-B3CB-02D93F695018}"/>
    <cellStyle name="20% - Accent6 24 11 3 2" xfId="23247" xr:uid="{0C1054C6-0703-4767-B560-C134D5933835}"/>
    <cellStyle name="20% - Accent6 24 11 4" xfId="23248" xr:uid="{3B8991B0-034A-4671-887A-275A58CE3596}"/>
    <cellStyle name="20% - Accent6 24 11 4 2" xfId="23249" xr:uid="{FC2A5619-F156-4E5C-B02E-488181281ABC}"/>
    <cellStyle name="20% - Accent6 24 11 5" xfId="23250" xr:uid="{B1A9107B-C3FF-437C-B019-97F5E221AF0C}"/>
    <cellStyle name="20% - Accent6 24 12" xfId="23251" xr:uid="{5FF4CFFC-5691-4EAD-A840-512A97FA84DD}"/>
    <cellStyle name="20% - Accent6 24 12 2" xfId="23252" xr:uid="{545FD676-8382-4486-81EF-2E8E3A0FD5A5}"/>
    <cellStyle name="20% - Accent6 24 12 2 2" xfId="23253" xr:uid="{3CB5EAF7-3D33-4E22-BE46-B41282FA29A7}"/>
    <cellStyle name="20% - Accent6 24 12 2 2 2" xfId="23254" xr:uid="{1A94DDA0-F467-4985-B27F-054989DDE3E0}"/>
    <cellStyle name="20% - Accent6 24 12 2 3" xfId="23255" xr:uid="{4934F340-58DD-4D1F-B50C-8D1B3FA9C259}"/>
    <cellStyle name="20% - Accent6 24 12 3" xfId="23256" xr:uid="{6EC467E9-9269-4055-AAC8-3FFE208653F4}"/>
    <cellStyle name="20% - Accent6 24 12 3 2" xfId="23257" xr:uid="{A02CDC55-4A90-47B5-B31C-C17A32E65862}"/>
    <cellStyle name="20% - Accent6 24 12 4" xfId="23258" xr:uid="{FD3294FA-9856-46BE-B070-EF21996C8CA5}"/>
    <cellStyle name="20% - Accent6 24 12 4 2" xfId="23259" xr:uid="{C53D3DC9-011B-45DA-A999-E146696CBC96}"/>
    <cellStyle name="20% - Accent6 24 12 5" xfId="23260" xr:uid="{79EAB6F0-3854-43A8-A7F1-335B75E1371E}"/>
    <cellStyle name="20% - Accent6 24 13" xfId="23261" xr:uid="{1888B2B6-9F56-4725-9851-C719475BD97E}"/>
    <cellStyle name="20% - Accent6 24 13 2" xfId="23262" xr:uid="{DC3F3D8D-4121-4163-BDE1-D9E04CBDF793}"/>
    <cellStyle name="20% - Accent6 24 13 2 2" xfId="23263" xr:uid="{DA3B182D-09FD-4B99-A2A8-0BBE95E11B1B}"/>
    <cellStyle name="20% - Accent6 24 13 2 2 2" xfId="23264" xr:uid="{22B635CE-03B7-4EFA-97C2-6504D86EE9CB}"/>
    <cellStyle name="20% - Accent6 24 13 2 3" xfId="23265" xr:uid="{BB312E92-4C43-4EA3-922A-EDD893AB6256}"/>
    <cellStyle name="20% - Accent6 24 13 3" xfId="23266" xr:uid="{B144FB29-B669-4492-BEDA-F26C575ADFB0}"/>
    <cellStyle name="20% - Accent6 24 13 3 2" xfId="23267" xr:uid="{6CFB2BE0-FE8D-4F63-87E6-BC2371E3D417}"/>
    <cellStyle name="20% - Accent6 24 13 4" xfId="23268" xr:uid="{6C7EF76E-C402-4019-BD4F-ED80E8E7CE5E}"/>
    <cellStyle name="20% - Accent6 24 13 4 2" xfId="23269" xr:uid="{CA1D2FF5-1DD0-48DC-B027-5E706CBAEA6D}"/>
    <cellStyle name="20% - Accent6 24 13 5" xfId="23270" xr:uid="{A5BE5C53-512D-445B-B8C2-F135A7404F9A}"/>
    <cellStyle name="20% - Accent6 24 14" xfId="23271" xr:uid="{8C5EC22E-2402-45E7-921E-ED41FC90D84E}"/>
    <cellStyle name="20% - Accent6 24 14 2" xfId="23272" xr:uid="{CC8C2C25-9EA2-4045-9462-CAA5EF60CE00}"/>
    <cellStyle name="20% - Accent6 24 14 2 2" xfId="23273" xr:uid="{0A337AF6-2092-4512-A97C-133063753BF7}"/>
    <cellStyle name="20% - Accent6 24 14 2 2 2" xfId="23274" xr:uid="{64435E73-7F07-496D-B23B-88B003D2F888}"/>
    <cellStyle name="20% - Accent6 24 14 2 3" xfId="23275" xr:uid="{E246C546-0058-435A-B406-68E045B7FCB8}"/>
    <cellStyle name="20% - Accent6 24 14 3" xfId="23276" xr:uid="{F503A1AC-5288-4D19-926C-41852953CCF3}"/>
    <cellStyle name="20% - Accent6 24 14 3 2" xfId="23277" xr:uid="{0494B0F1-A9F4-4C04-9202-E6B73F9D2D4C}"/>
    <cellStyle name="20% - Accent6 24 14 4" xfId="23278" xr:uid="{A01397BB-0D06-41D3-92BF-BCE643B63F1D}"/>
    <cellStyle name="20% - Accent6 24 14 4 2" xfId="23279" xr:uid="{E06B3B4F-E6C6-4AA3-A8AC-43B30E162EB1}"/>
    <cellStyle name="20% - Accent6 24 14 5" xfId="23280" xr:uid="{061632A8-043A-487E-9C39-14A005BC607D}"/>
    <cellStyle name="20% - Accent6 24 15" xfId="23281" xr:uid="{0FEF2CA1-FB39-4385-87FD-0396A1714F41}"/>
    <cellStyle name="20% - Accent6 24 15 2" xfId="23282" xr:uid="{530A7F69-B72B-4492-85C2-44484A8720F6}"/>
    <cellStyle name="20% - Accent6 24 15 2 2" xfId="23283" xr:uid="{5A7BFA58-1957-4B35-BD1E-D0C6A1AD9B9D}"/>
    <cellStyle name="20% - Accent6 24 15 2 2 2" xfId="23284" xr:uid="{0F40679D-A499-4CE2-8446-0433FD5AF480}"/>
    <cellStyle name="20% - Accent6 24 15 2 3" xfId="23285" xr:uid="{DFAB0029-251B-43A6-8B2F-B676FB1DFCFD}"/>
    <cellStyle name="20% - Accent6 24 15 3" xfId="23286" xr:uid="{95E06088-7F3D-43FA-AAC6-F6F42B558A80}"/>
    <cellStyle name="20% - Accent6 24 15 3 2" xfId="23287" xr:uid="{54D176FF-0FB9-4EC7-B041-CCDAEE2A5531}"/>
    <cellStyle name="20% - Accent6 24 15 4" xfId="23288" xr:uid="{4C75023F-C834-4A8F-9DE1-EC72BCF17421}"/>
    <cellStyle name="20% - Accent6 24 15 4 2" xfId="23289" xr:uid="{D35B7505-1E1B-4B22-8254-4C2A717621CE}"/>
    <cellStyle name="20% - Accent6 24 15 5" xfId="23290" xr:uid="{377AC748-F1DD-4BC7-90BD-765C2D053DB2}"/>
    <cellStyle name="20% - Accent6 24 16" xfId="23291" xr:uid="{C80B5F47-DFAA-4E3E-A9FE-8C0A81AEF91C}"/>
    <cellStyle name="20% - Accent6 24 16 2" xfId="23292" xr:uid="{839135F4-9FED-4D24-A503-01991EF67625}"/>
    <cellStyle name="20% - Accent6 24 16 2 2" xfId="23293" xr:uid="{F4E973A1-31D7-4634-B174-D9695700EB0B}"/>
    <cellStyle name="20% - Accent6 24 16 3" xfId="23294" xr:uid="{EF856FB2-C2D2-40AE-9E55-0E4D03FD95DF}"/>
    <cellStyle name="20% - Accent6 24 17" xfId="23295" xr:uid="{6D5153ED-939A-46A2-8A2B-643C482D231D}"/>
    <cellStyle name="20% - Accent6 24 17 2" xfId="23296" xr:uid="{165C56AE-C02E-4096-9383-D4CF62C80AC5}"/>
    <cellStyle name="20% - Accent6 24 18" xfId="23297" xr:uid="{95946654-394C-4764-A3C7-39704CDB59A8}"/>
    <cellStyle name="20% - Accent6 24 18 2" xfId="23298" xr:uid="{8A17C8D8-A34C-4386-AF4D-C985D4A8EE1B}"/>
    <cellStyle name="20% - Accent6 24 19" xfId="23299" xr:uid="{188E7C26-3E7C-490A-AEB6-A4E87C529820}"/>
    <cellStyle name="20% - Accent6 24 2" xfId="23300" xr:uid="{287FD49A-D74D-4CAD-8A62-39A4B44D1DFB}"/>
    <cellStyle name="20% - Accent6 24 2 2" xfId="23301" xr:uid="{5FE7B23B-D7B2-40BD-941B-7544086BBF57}"/>
    <cellStyle name="20% - Accent6 24 2 2 2" xfId="23302" xr:uid="{B87E5B18-91FB-44A2-A536-2B7E7CE1774C}"/>
    <cellStyle name="20% - Accent6 24 2 2 2 2" xfId="23303" xr:uid="{EEB59538-B0A7-4B1B-8B00-22EBA2978748}"/>
    <cellStyle name="20% - Accent6 24 2 2 3" xfId="23304" xr:uid="{FAD47C2B-B715-4FC4-9E1B-CBFC8182237F}"/>
    <cellStyle name="20% - Accent6 24 2 3" xfId="23305" xr:uid="{C76BAB28-135B-4907-83D5-04AFFAE68A29}"/>
    <cellStyle name="20% - Accent6 24 2 3 2" xfId="23306" xr:uid="{2798CA52-0E22-4F96-B406-FD236B229DC3}"/>
    <cellStyle name="20% - Accent6 24 2 4" xfId="23307" xr:uid="{7C271712-FA6F-479D-A377-ED21E4F26139}"/>
    <cellStyle name="20% - Accent6 24 2 4 2" xfId="23308" xr:uid="{0732A07B-E132-40F7-B5F8-FE5316D3A45A}"/>
    <cellStyle name="20% - Accent6 24 2 5" xfId="23309" xr:uid="{0EC06B82-A31E-4FAC-92FB-EA771374A322}"/>
    <cellStyle name="20% - Accent6 24 20" xfId="23310" xr:uid="{95C415AD-4EFA-490E-9010-2B417DC8CFC5}"/>
    <cellStyle name="20% - Accent6 24 21" xfId="23311" xr:uid="{CFD51170-B79A-4D44-B35C-6AA7DEB75622}"/>
    <cellStyle name="20% - Accent6 24 22" xfId="23312" xr:uid="{ACB08F8E-F4FB-4F46-8FA3-66E4F024AAF7}"/>
    <cellStyle name="20% - Accent6 24 23" xfId="23313" xr:uid="{BD0AAE3E-405C-4245-876E-F861E4F0FD35}"/>
    <cellStyle name="20% - Accent6 24 24" xfId="23314" xr:uid="{DBEFA680-C54D-4AE7-A466-28620AB20EA3}"/>
    <cellStyle name="20% - Accent6 24 25" xfId="23315" xr:uid="{96302559-AEB0-4056-A7C5-38DCAF3D80D5}"/>
    <cellStyle name="20% - Accent6 24 26" xfId="23316" xr:uid="{FDB5138C-BEE1-444B-BF83-E1F2EC651072}"/>
    <cellStyle name="20% - Accent6 24 27" xfId="23317" xr:uid="{50F37F7B-7341-4694-B3B5-3872B22049A8}"/>
    <cellStyle name="20% - Accent6 24 28" xfId="23318" xr:uid="{E1C5E126-1803-4C27-B698-8C7C3200FC6C}"/>
    <cellStyle name="20% - Accent6 24 29" xfId="23319" xr:uid="{1F43C5FA-8493-4885-979D-2ECE0F8B0E19}"/>
    <cellStyle name="20% - Accent6 24 3" xfId="23320" xr:uid="{AFF7823C-481D-4C79-96B1-1AC975355DF2}"/>
    <cellStyle name="20% - Accent6 24 3 2" xfId="23321" xr:uid="{6B0E0021-3D3D-4088-BF94-C5C6F54833A1}"/>
    <cellStyle name="20% - Accent6 24 3 2 2" xfId="23322" xr:uid="{AF0F3A8E-1F8E-40CE-AEA6-09E3D71C5125}"/>
    <cellStyle name="20% - Accent6 24 3 2 2 2" xfId="23323" xr:uid="{A0353327-1773-4820-A587-907ED696B824}"/>
    <cellStyle name="20% - Accent6 24 3 2 3" xfId="23324" xr:uid="{0F84495E-0CC3-4B0F-990F-41769FADB553}"/>
    <cellStyle name="20% - Accent6 24 3 3" xfId="23325" xr:uid="{8B7B0E91-A622-4009-8A0C-0FF5DDAC70D2}"/>
    <cellStyle name="20% - Accent6 24 3 3 2" xfId="23326" xr:uid="{BB6F7EE8-5BCE-4846-92B0-4BADE1D667CE}"/>
    <cellStyle name="20% - Accent6 24 3 4" xfId="23327" xr:uid="{D8CCC47A-2694-4EB0-8C4D-7AC88728592C}"/>
    <cellStyle name="20% - Accent6 24 3 4 2" xfId="23328" xr:uid="{C883CED7-F243-4538-BA5C-BC8B6A68DB35}"/>
    <cellStyle name="20% - Accent6 24 3 5" xfId="23329" xr:uid="{EBC0BF38-833E-4E58-A6EC-E77897D9946D}"/>
    <cellStyle name="20% - Accent6 24 4" xfId="23330" xr:uid="{81966F42-23AF-4856-A1E0-EC41DE787350}"/>
    <cellStyle name="20% - Accent6 24 4 2" xfId="23331" xr:uid="{E1DCF394-179C-49B2-BD47-AE93D5263559}"/>
    <cellStyle name="20% - Accent6 24 4 2 2" xfId="23332" xr:uid="{1841A2D1-16F7-4F83-9EAC-88C3B46A52D7}"/>
    <cellStyle name="20% - Accent6 24 4 2 2 2" xfId="23333" xr:uid="{CF817913-A509-46F6-8ADF-0189F47CD7E7}"/>
    <cellStyle name="20% - Accent6 24 4 2 3" xfId="23334" xr:uid="{FF96E927-479C-470E-804B-1C8B2C265908}"/>
    <cellStyle name="20% - Accent6 24 4 3" xfId="23335" xr:uid="{2E2F7BAA-6CA8-4090-8894-9AB154C80B20}"/>
    <cellStyle name="20% - Accent6 24 4 3 2" xfId="23336" xr:uid="{DFDCD1C6-D056-453A-8F36-C9B12393CB25}"/>
    <cellStyle name="20% - Accent6 24 4 4" xfId="23337" xr:uid="{8A375A0A-B53E-4BB4-95B6-D8E0AD13D8FD}"/>
    <cellStyle name="20% - Accent6 24 4 4 2" xfId="23338" xr:uid="{8D9E9370-28B1-488A-AB34-8795DFD488F2}"/>
    <cellStyle name="20% - Accent6 24 4 5" xfId="23339" xr:uid="{B90C03D3-A2B1-43B4-9FEA-8CDBC88D32A8}"/>
    <cellStyle name="20% - Accent6 24 5" xfId="23340" xr:uid="{FE13451E-4C41-4B51-88C0-1E0E8B3059BE}"/>
    <cellStyle name="20% - Accent6 24 5 2" xfId="23341" xr:uid="{6A1AB38D-30C4-4812-90E8-DB2BB9A34053}"/>
    <cellStyle name="20% - Accent6 24 5 2 2" xfId="23342" xr:uid="{5BB30CB2-763B-4EFF-9E45-57E21BEE69D4}"/>
    <cellStyle name="20% - Accent6 24 5 2 2 2" xfId="23343" xr:uid="{A306D91D-B979-4266-8B9D-5B08916E16A7}"/>
    <cellStyle name="20% - Accent6 24 5 2 3" xfId="23344" xr:uid="{8CC7AA13-98E3-412A-B34D-DFC12B73B42A}"/>
    <cellStyle name="20% - Accent6 24 5 3" xfId="23345" xr:uid="{684E7D6E-35D7-4C78-83E3-5679E8C9FDA9}"/>
    <cellStyle name="20% - Accent6 24 5 3 2" xfId="23346" xr:uid="{CE9A7CEC-256E-476B-8F3F-7D089064B46E}"/>
    <cellStyle name="20% - Accent6 24 5 4" xfId="23347" xr:uid="{0602E183-A33C-4ED1-80C0-38D896505247}"/>
    <cellStyle name="20% - Accent6 24 5 4 2" xfId="23348" xr:uid="{6C5D86D7-C803-4108-92ED-C8ABE1767404}"/>
    <cellStyle name="20% - Accent6 24 5 5" xfId="23349" xr:uid="{17D1E5FC-CEBD-48F4-9098-524CB97F9050}"/>
    <cellStyle name="20% - Accent6 24 6" xfId="23350" xr:uid="{156066F4-0D93-4190-9C65-FB1FDE893441}"/>
    <cellStyle name="20% - Accent6 24 6 2" xfId="23351" xr:uid="{38548FAE-C957-417E-BE2E-7E737FCCD9EB}"/>
    <cellStyle name="20% - Accent6 24 6 2 2" xfId="23352" xr:uid="{BF5D960C-E5FF-4ABA-922F-390EEB98AF85}"/>
    <cellStyle name="20% - Accent6 24 6 2 2 2" xfId="23353" xr:uid="{A08CD535-5497-4268-A9F9-E9CF53566F0A}"/>
    <cellStyle name="20% - Accent6 24 6 2 3" xfId="23354" xr:uid="{1323C1DE-F0BE-4243-B64A-FD37FF36BF8B}"/>
    <cellStyle name="20% - Accent6 24 6 3" xfId="23355" xr:uid="{AE2514CB-6EB9-4D94-BC26-33BF0F156CFC}"/>
    <cellStyle name="20% - Accent6 24 6 3 2" xfId="23356" xr:uid="{283F2B19-BC11-4FDE-8B03-8C23B9F468A2}"/>
    <cellStyle name="20% - Accent6 24 6 4" xfId="23357" xr:uid="{47B1F17D-53BD-40BD-8057-94C2A6DE265D}"/>
    <cellStyle name="20% - Accent6 24 6 4 2" xfId="23358" xr:uid="{3952AD58-E3F2-47BC-925E-C784685DC8C9}"/>
    <cellStyle name="20% - Accent6 24 6 5" xfId="23359" xr:uid="{FB85C600-B0A0-4C51-BE81-4E762B54835B}"/>
    <cellStyle name="20% - Accent6 24 7" xfId="23360" xr:uid="{E4894EAA-E8FA-4DD0-9078-C7C653B48F4A}"/>
    <cellStyle name="20% - Accent6 24 7 2" xfId="23361" xr:uid="{CFA7A92B-B0A6-41A6-8897-E7065A943DC5}"/>
    <cellStyle name="20% - Accent6 24 7 2 2" xfId="23362" xr:uid="{451492A8-3741-4487-BA29-36E9B2BAC5DE}"/>
    <cellStyle name="20% - Accent6 24 7 2 2 2" xfId="23363" xr:uid="{C2EB53D9-EAFA-4FF9-AB9F-4F0CC919B0B6}"/>
    <cellStyle name="20% - Accent6 24 7 2 3" xfId="23364" xr:uid="{FCF51AB0-D881-4923-AB2B-4491506FAF41}"/>
    <cellStyle name="20% - Accent6 24 7 3" xfId="23365" xr:uid="{A0D75185-2511-405F-8E98-216075E1919F}"/>
    <cellStyle name="20% - Accent6 24 7 3 2" xfId="23366" xr:uid="{C110E3F5-94CE-4640-9D22-A275826995DA}"/>
    <cellStyle name="20% - Accent6 24 7 4" xfId="23367" xr:uid="{A04B236D-16BC-4D96-B82A-DACFE5A54918}"/>
    <cellStyle name="20% - Accent6 24 7 4 2" xfId="23368" xr:uid="{822354E7-4F8E-43E1-806C-3688780EC6F1}"/>
    <cellStyle name="20% - Accent6 24 7 5" xfId="23369" xr:uid="{ECE81B37-7021-4612-A5E3-15AF66D1791D}"/>
    <cellStyle name="20% - Accent6 24 8" xfId="23370" xr:uid="{90EDE8A5-C6F4-44FD-9C8B-83ED5A66E425}"/>
    <cellStyle name="20% - Accent6 24 8 2" xfId="23371" xr:uid="{63737377-B8D8-4807-B745-453A639C5CF5}"/>
    <cellStyle name="20% - Accent6 24 8 2 2" xfId="23372" xr:uid="{55967250-C246-4A80-8EFA-CA7EAFADA5A1}"/>
    <cellStyle name="20% - Accent6 24 8 2 2 2" xfId="23373" xr:uid="{9D43F00D-4BA2-486F-9312-FB59B7BF0DDA}"/>
    <cellStyle name="20% - Accent6 24 8 2 3" xfId="23374" xr:uid="{414778F4-2761-4F8E-BD14-B16DA00788F1}"/>
    <cellStyle name="20% - Accent6 24 8 3" xfId="23375" xr:uid="{46BA07CE-1071-4CC5-A355-E3EA69A79D13}"/>
    <cellStyle name="20% - Accent6 24 8 3 2" xfId="23376" xr:uid="{86699DEE-32FA-4877-8DDE-1723EF59AED4}"/>
    <cellStyle name="20% - Accent6 24 8 4" xfId="23377" xr:uid="{B2222500-0684-4B16-8CA5-98464F69A562}"/>
    <cellStyle name="20% - Accent6 24 8 4 2" xfId="23378" xr:uid="{FD11D0CC-D9CC-4001-B47E-1757F14790FC}"/>
    <cellStyle name="20% - Accent6 24 8 5" xfId="23379" xr:uid="{DFC411E3-428A-483F-AD7E-FF065F99BAF9}"/>
    <cellStyle name="20% - Accent6 24 9" xfId="23380" xr:uid="{FC33F31B-670D-4ABD-BB0F-8FCD8D55C6AE}"/>
    <cellStyle name="20% - Accent6 24 9 2" xfId="23381" xr:uid="{1802A10C-05BB-4730-A011-9B8F3EDFC320}"/>
    <cellStyle name="20% - Accent6 24 9 2 2" xfId="23382" xr:uid="{CBF0ED28-F540-4988-B87A-C9FF63AD532F}"/>
    <cellStyle name="20% - Accent6 24 9 2 2 2" xfId="23383" xr:uid="{37ADD853-8225-45CE-A7FD-3D619360CC16}"/>
    <cellStyle name="20% - Accent6 24 9 2 3" xfId="23384" xr:uid="{57E753E1-AB3F-4804-BA55-B9060A4E08F0}"/>
    <cellStyle name="20% - Accent6 24 9 3" xfId="23385" xr:uid="{9CB303FE-9EB8-436E-A133-88F7BBC626CB}"/>
    <cellStyle name="20% - Accent6 24 9 3 2" xfId="23386" xr:uid="{32993212-97A1-42F6-93D8-4EE2CBC1B8DC}"/>
    <cellStyle name="20% - Accent6 24 9 4" xfId="23387" xr:uid="{33C9D653-97B3-4AEF-893E-6C2E2B3F8244}"/>
    <cellStyle name="20% - Accent6 24 9 4 2" xfId="23388" xr:uid="{8E3145B8-27FE-40F8-AD43-FF375CC847F5}"/>
    <cellStyle name="20% - Accent6 24 9 5" xfId="23389" xr:uid="{C0FD1E89-8CA7-447F-A5D5-E731B8B4C727}"/>
    <cellStyle name="20% - Accent6 25" xfId="23390" xr:uid="{AF384D0A-42BB-4460-B19C-89C656BABD0E}"/>
    <cellStyle name="20% - Accent6 25 10" xfId="23391" xr:uid="{AC8C1325-7A08-4BBD-928D-3F7F864333E8}"/>
    <cellStyle name="20% - Accent6 25 10 2" xfId="23392" xr:uid="{92F2FFF8-1836-4570-A012-8AA7A15A054B}"/>
    <cellStyle name="20% - Accent6 25 10 2 2" xfId="23393" xr:uid="{547E5308-CD13-4F23-B705-E2AAE7CD0625}"/>
    <cellStyle name="20% - Accent6 25 10 2 2 2" xfId="23394" xr:uid="{D6C226E1-E63F-4DFC-A802-062C2E1D78D3}"/>
    <cellStyle name="20% - Accent6 25 10 2 3" xfId="23395" xr:uid="{D06503DF-F7CA-4EE3-8083-0E2CD64A155D}"/>
    <cellStyle name="20% - Accent6 25 10 3" xfId="23396" xr:uid="{AD8E3AA9-D17D-434D-9578-085EB7946C5F}"/>
    <cellStyle name="20% - Accent6 25 10 3 2" xfId="23397" xr:uid="{44B3BD4C-8048-4049-BA36-5235C29E6805}"/>
    <cellStyle name="20% - Accent6 25 10 4" xfId="23398" xr:uid="{65CAAFDF-A38E-4880-99E4-E1830F5E9B56}"/>
    <cellStyle name="20% - Accent6 25 10 4 2" xfId="23399" xr:uid="{11445A56-5A7C-4880-886B-D46806005575}"/>
    <cellStyle name="20% - Accent6 25 10 5" xfId="23400" xr:uid="{A5D19A5A-449C-41E2-98CB-B0198B2CDA94}"/>
    <cellStyle name="20% - Accent6 25 11" xfId="23401" xr:uid="{D4B3951E-3E78-48CA-A28B-F42744E56D9B}"/>
    <cellStyle name="20% - Accent6 25 11 2" xfId="23402" xr:uid="{3DF53483-01F9-42EF-A465-5AB989A402DB}"/>
    <cellStyle name="20% - Accent6 25 11 2 2" xfId="23403" xr:uid="{F583922F-8C1B-4388-9C00-585951C49A05}"/>
    <cellStyle name="20% - Accent6 25 11 2 2 2" xfId="23404" xr:uid="{10E4A47F-84A4-4F97-82F6-8D4EF033E35D}"/>
    <cellStyle name="20% - Accent6 25 11 2 3" xfId="23405" xr:uid="{B0A659A8-B7C3-4290-A1F8-457509F55480}"/>
    <cellStyle name="20% - Accent6 25 11 3" xfId="23406" xr:uid="{4110CE1C-BC77-49EB-971E-B3FF33A3B9A8}"/>
    <cellStyle name="20% - Accent6 25 11 3 2" xfId="23407" xr:uid="{E5C6B782-838A-40D7-AD6C-FEE58D33AF51}"/>
    <cellStyle name="20% - Accent6 25 11 4" xfId="23408" xr:uid="{A4D8E1A0-4012-4677-94B3-1FE94CA4BEE6}"/>
    <cellStyle name="20% - Accent6 25 11 4 2" xfId="23409" xr:uid="{F0E33FC7-C553-40E9-B88E-8A95B40BA777}"/>
    <cellStyle name="20% - Accent6 25 11 5" xfId="23410" xr:uid="{045195B4-E4CD-47AA-BB19-DED9432CE852}"/>
    <cellStyle name="20% - Accent6 25 12" xfId="23411" xr:uid="{95A4E14E-B171-4DB0-B2EB-D6F076F0CEA4}"/>
    <cellStyle name="20% - Accent6 25 12 2" xfId="23412" xr:uid="{661D40A9-D8D5-46C2-8497-76EA282D3F2B}"/>
    <cellStyle name="20% - Accent6 25 12 2 2" xfId="23413" xr:uid="{E4DD886F-AA77-406B-A467-1A5FF77E9B12}"/>
    <cellStyle name="20% - Accent6 25 12 2 2 2" xfId="23414" xr:uid="{6F33CFCD-4B60-419B-A4E2-9790DF52F123}"/>
    <cellStyle name="20% - Accent6 25 12 2 3" xfId="23415" xr:uid="{223C5BFA-86EB-49C9-AD3B-D5AE6E983EAF}"/>
    <cellStyle name="20% - Accent6 25 12 3" xfId="23416" xr:uid="{E32A4F60-C0F3-4C50-982D-150929A54E67}"/>
    <cellStyle name="20% - Accent6 25 12 3 2" xfId="23417" xr:uid="{7BC1FE64-864A-4CE6-A67C-BEEFBDF6AB90}"/>
    <cellStyle name="20% - Accent6 25 12 4" xfId="23418" xr:uid="{FC88E554-BD6C-4D4B-B75A-9AA597DB69D7}"/>
    <cellStyle name="20% - Accent6 25 12 4 2" xfId="23419" xr:uid="{302E1621-7B44-419A-A252-798D11FAF9C3}"/>
    <cellStyle name="20% - Accent6 25 12 5" xfId="23420" xr:uid="{473E3BE8-68AF-4E0B-B901-E8F180F4528F}"/>
    <cellStyle name="20% - Accent6 25 13" xfId="23421" xr:uid="{E02FC203-C3F9-4F5E-8CB2-ED8F7F040AA6}"/>
    <cellStyle name="20% - Accent6 25 13 2" xfId="23422" xr:uid="{813CB35A-7360-4CDA-B7E4-3F001CE161C3}"/>
    <cellStyle name="20% - Accent6 25 13 2 2" xfId="23423" xr:uid="{A742F879-A3E4-499B-A757-A78D127BB0BC}"/>
    <cellStyle name="20% - Accent6 25 13 2 2 2" xfId="23424" xr:uid="{BFF7F33B-BC0F-4718-A5E9-23B9F9F096EC}"/>
    <cellStyle name="20% - Accent6 25 13 2 3" xfId="23425" xr:uid="{2F477F25-4367-44D6-AB09-0C5656C4B4D8}"/>
    <cellStyle name="20% - Accent6 25 13 3" xfId="23426" xr:uid="{54977531-F60E-4140-B913-D7B6475DB409}"/>
    <cellStyle name="20% - Accent6 25 13 3 2" xfId="23427" xr:uid="{41D76EA7-4DE8-449E-91B9-E07E0AA85DB9}"/>
    <cellStyle name="20% - Accent6 25 13 4" xfId="23428" xr:uid="{D8500D33-81CF-44AC-8580-301CDDCB574C}"/>
    <cellStyle name="20% - Accent6 25 13 4 2" xfId="23429" xr:uid="{AF415A21-6BC6-4D75-ACB8-467D8E78B271}"/>
    <cellStyle name="20% - Accent6 25 13 5" xfId="23430" xr:uid="{C157373E-994C-437A-B656-30083A983835}"/>
    <cellStyle name="20% - Accent6 25 14" xfId="23431" xr:uid="{6D0BDEB5-8792-461A-AF93-D91F6880FB80}"/>
    <cellStyle name="20% - Accent6 25 14 2" xfId="23432" xr:uid="{A9DD9828-90AA-475D-8B67-C752202DD767}"/>
    <cellStyle name="20% - Accent6 25 14 2 2" xfId="23433" xr:uid="{9435D7DC-7C20-4A37-88D9-02AF698DE9DE}"/>
    <cellStyle name="20% - Accent6 25 14 2 2 2" xfId="23434" xr:uid="{4C1781F1-5F8B-477F-93A1-2F1EC0BE6DBF}"/>
    <cellStyle name="20% - Accent6 25 14 2 3" xfId="23435" xr:uid="{6C6FBFAE-45FB-492C-9197-B99F486DE234}"/>
    <cellStyle name="20% - Accent6 25 14 3" xfId="23436" xr:uid="{201858AC-D0E8-4A59-A6AA-E8C67932E680}"/>
    <cellStyle name="20% - Accent6 25 14 3 2" xfId="23437" xr:uid="{58686E97-A0FE-41C6-AE74-924E4BDA7C69}"/>
    <cellStyle name="20% - Accent6 25 14 4" xfId="23438" xr:uid="{FAED0541-C93F-48F2-9163-BD90D14A38EB}"/>
    <cellStyle name="20% - Accent6 25 14 4 2" xfId="23439" xr:uid="{80CFE383-3863-4944-8F89-A4247491209D}"/>
    <cellStyle name="20% - Accent6 25 14 5" xfId="23440" xr:uid="{52636D86-0D9B-46A2-A372-2037BD8E4ACF}"/>
    <cellStyle name="20% - Accent6 25 15" xfId="23441" xr:uid="{00780654-29B5-453B-8A69-4C5D0F0D4DBC}"/>
    <cellStyle name="20% - Accent6 25 15 2" xfId="23442" xr:uid="{F53F892C-7FDD-450E-B92E-8DD9F725F64F}"/>
    <cellStyle name="20% - Accent6 25 15 2 2" xfId="23443" xr:uid="{6F9B497A-CC5A-4B87-97A0-4E5D71F0161A}"/>
    <cellStyle name="20% - Accent6 25 15 2 2 2" xfId="23444" xr:uid="{B3366209-A47F-4081-A4D0-736AFF9AD316}"/>
    <cellStyle name="20% - Accent6 25 15 2 3" xfId="23445" xr:uid="{1A1375AA-E5A3-4C06-9E3C-390411006863}"/>
    <cellStyle name="20% - Accent6 25 15 3" xfId="23446" xr:uid="{49463FF4-1060-4589-B16F-BE1EF58EE2F6}"/>
    <cellStyle name="20% - Accent6 25 15 3 2" xfId="23447" xr:uid="{5FC5A75C-85BA-4FEE-949A-CF6540A67662}"/>
    <cellStyle name="20% - Accent6 25 15 4" xfId="23448" xr:uid="{9B22C0B3-9160-4A8A-9311-E511747CC539}"/>
    <cellStyle name="20% - Accent6 25 15 4 2" xfId="23449" xr:uid="{5D01C032-EB48-4E08-958B-9A3335ED48CE}"/>
    <cellStyle name="20% - Accent6 25 15 5" xfId="23450" xr:uid="{2788EC21-6D85-4DDC-A934-2344892E845D}"/>
    <cellStyle name="20% - Accent6 25 16" xfId="23451" xr:uid="{960FB8B6-7B51-4242-9ABB-E262FADA4298}"/>
    <cellStyle name="20% - Accent6 25 16 2" xfId="23452" xr:uid="{A26349F1-7414-46F4-A948-093833CD2967}"/>
    <cellStyle name="20% - Accent6 25 16 2 2" xfId="23453" xr:uid="{AE7C7D75-FD9B-443A-A17B-106E520F6086}"/>
    <cellStyle name="20% - Accent6 25 16 3" xfId="23454" xr:uid="{1F49A294-D383-4C2D-AFB2-429D0E7A34A1}"/>
    <cellStyle name="20% - Accent6 25 17" xfId="23455" xr:uid="{099C90C7-4E5E-4959-ABE4-82670E8BAB76}"/>
    <cellStyle name="20% - Accent6 25 17 2" xfId="23456" xr:uid="{256DCA6E-7121-4FFB-A6EC-EA3607504E12}"/>
    <cellStyle name="20% - Accent6 25 18" xfId="23457" xr:uid="{CCCBF622-30CF-46C9-BAD1-CA7000466BE6}"/>
    <cellStyle name="20% - Accent6 25 18 2" xfId="23458" xr:uid="{1A2B84D4-E19A-4C5F-BE1B-FFEB8F653F9D}"/>
    <cellStyle name="20% - Accent6 25 19" xfId="23459" xr:uid="{A720E301-3C65-4885-BD58-CF0CBDA7380A}"/>
    <cellStyle name="20% - Accent6 25 2" xfId="23460" xr:uid="{B2A34595-BBB1-4A29-A655-FB16887EF053}"/>
    <cellStyle name="20% - Accent6 25 2 2" xfId="23461" xr:uid="{119B0994-4DAE-4719-AB5D-7F0964961227}"/>
    <cellStyle name="20% - Accent6 25 2 2 2" xfId="23462" xr:uid="{4963721F-17D9-4B27-AF9F-4B0C63ECAB6C}"/>
    <cellStyle name="20% - Accent6 25 2 2 2 2" xfId="23463" xr:uid="{3A6D9DE3-D3F6-47AC-A47F-8FBA66BB4E3E}"/>
    <cellStyle name="20% - Accent6 25 2 2 3" xfId="23464" xr:uid="{E03636EC-DFAA-43EC-939E-FEE5096FE780}"/>
    <cellStyle name="20% - Accent6 25 2 3" xfId="23465" xr:uid="{F85F4CE3-B20C-42FA-B02C-2508F3B549E9}"/>
    <cellStyle name="20% - Accent6 25 2 3 2" xfId="23466" xr:uid="{CCA688EB-2256-4337-B9C6-0DB2427506A5}"/>
    <cellStyle name="20% - Accent6 25 2 4" xfId="23467" xr:uid="{9B4E7A16-8BC7-4E5B-9C00-A1BE51C39BEE}"/>
    <cellStyle name="20% - Accent6 25 2 4 2" xfId="23468" xr:uid="{ABB8D56D-7408-491C-A585-65F717661DAB}"/>
    <cellStyle name="20% - Accent6 25 2 5" xfId="23469" xr:uid="{51E4366D-507F-4ADB-8E19-E1CBEC3CF63B}"/>
    <cellStyle name="20% - Accent6 25 20" xfId="23470" xr:uid="{62CBC997-35BE-4BE5-987E-673D8BA4E2D3}"/>
    <cellStyle name="20% - Accent6 25 21" xfId="23471" xr:uid="{7E79A984-4EBB-4BA0-90F6-5D7F304EC861}"/>
    <cellStyle name="20% - Accent6 25 22" xfId="23472" xr:uid="{26734CD7-2B93-493E-9DAC-F1B08C9D119B}"/>
    <cellStyle name="20% - Accent6 25 23" xfId="23473" xr:uid="{B2BF6E27-0E71-4C14-8E1B-A9686F41E3B0}"/>
    <cellStyle name="20% - Accent6 25 24" xfId="23474" xr:uid="{620E030B-272C-4C54-A2D6-EC4CFC15E4EA}"/>
    <cellStyle name="20% - Accent6 25 25" xfId="23475" xr:uid="{FE5AB479-3DF5-448A-B2AB-A842F5B66F77}"/>
    <cellStyle name="20% - Accent6 25 26" xfId="23476" xr:uid="{DF0EAA40-72D2-48AA-843E-3CDE01821357}"/>
    <cellStyle name="20% - Accent6 25 27" xfId="23477" xr:uid="{EA3B49F4-4097-490C-81C2-A3E66ECF593A}"/>
    <cellStyle name="20% - Accent6 25 28" xfId="23478" xr:uid="{44B32999-3958-4EAF-B377-8AFF79D16E3E}"/>
    <cellStyle name="20% - Accent6 25 29" xfId="23479" xr:uid="{D3A2893C-58A1-4C34-B4C1-19B05C7DB1BE}"/>
    <cellStyle name="20% - Accent6 25 3" xfId="23480" xr:uid="{A66CD366-33CC-4C76-9EC9-2E662DCECC3D}"/>
    <cellStyle name="20% - Accent6 25 3 2" xfId="23481" xr:uid="{074A042C-487F-4928-8895-5AE0306523FF}"/>
    <cellStyle name="20% - Accent6 25 3 2 2" xfId="23482" xr:uid="{736E7883-A2A5-487E-B4CE-11FC98AB0C15}"/>
    <cellStyle name="20% - Accent6 25 3 2 2 2" xfId="23483" xr:uid="{61FEE856-1261-4CEF-B9A3-1B44BF3B020C}"/>
    <cellStyle name="20% - Accent6 25 3 2 3" xfId="23484" xr:uid="{654AAD09-9AAF-4D14-AAD1-9698AA49A718}"/>
    <cellStyle name="20% - Accent6 25 3 3" xfId="23485" xr:uid="{5BA76742-A02B-4AE3-AF6A-3A48D6E9E0C9}"/>
    <cellStyle name="20% - Accent6 25 3 3 2" xfId="23486" xr:uid="{3FB0F16B-E06D-48F7-BBC3-DF7ABD8CA4D7}"/>
    <cellStyle name="20% - Accent6 25 3 4" xfId="23487" xr:uid="{2854A1C2-BFEE-4B86-B34C-1F01E763EB84}"/>
    <cellStyle name="20% - Accent6 25 3 4 2" xfId="23488" xr:uid="{27BCE416-B8FF-41AA-BC61-5B78768A6D53}"/>
    <cellStyle name="20% - Accent6 25 3 5" xfId="23489" xr:uid="{DE2B7B86-FD86-4E6E-8367-BBB7D13D00D1}"/>
    <cellStyle name="20% - Accent6 25 4" xfId="23490" xr:uid="{F9E41AF4-D1D1-4A52-A7EB-1E6513B50055}"/>
    <cellStyle name="20% - Accent6 25 4 2" xfId="23491" xr:uid="{881A3FA2-3E4A-44B2-9D4A-542B4130630E}"/>
    <cellStyle name="20% - Accent6 25 4 2 2" xfId="23492" xr:uid="{47E9576F-1AB3-40A8-AD51-781BA9918066}"/>
    <cellStyle name="20% - Accent6 25 4 2 2 2" xfId="23493" xr:uid="{DA144C39-DC76-4845-AC0E-219C3C062139}"/>
    <cellStyle name="20% - Accent6 25 4 2 3" xfId="23494" xr:uid="{5393435F-6FFA-476F-B9A8-E139ED98F1DD}"/>
    <cellStyle name="20% - Accent6 25 4 3" xfId="23495" xr:uid="{C0F36E85-E0CA-41BE-A4DA-3C8E3637EF47}"/>
    <cellStyle name="20% - Accent6 25 4 3 2" xfId="23496" xr:uid="{DB06CA29-B3F2-4868-BDC6-8879E8FE7D17}"/>
    <cellStyle name="20% - Accent6 25 4 4" xfId="23497" xr:uid="{DA51BF53-E15E-4FB0-B682-60AA1C3F2640}"/>
    <cellStyle name="20% - Accent6 25 4 4 2" xfId="23498" xr:uid="{A4DAD065-6D91-40AE-9453-EC72134E8AE8}"/>
    <cellStyle name="20% - Accent6 25 4 5" xfId="23499" xr:uid="{21AFA6E3-A652-45F5-89C8-29A8F6CA946B}"/>
    <cellStyle name="20% - Accent6 25 5" xfId="23500" xr:uid="{8D2A7FBE-25A7-4E7B-880E-466EDAA202E6}"/>
    <cellStyle name="20% - Accent6 25 5 2" xfId="23501" xr:uid="{529E2C75-6B22-4729-8BD3-10F1C3954A7B}"/>
    <cellStyle name="20% - Accent6 25 5 2 2" xfId="23502" xr:uid="{CA214543-0884-4244-A389-2AEBB0C7A218}"/>
    <cellStyle name="20% - Accent6 25 5 2 2 2" xfId="23503" xr:uid="{54BBBC91-2B16-405A-8B19-37DE705F2CB0}"/>
    <cellStyle name="20% - Accent6 25 5 2 3" xfId="23504" xr:uid="{EB56BC4D-0870-43D6-B688-C41BBD2A4015}"/>
    <cellStyle name="20% - Accent6 25 5 3" xfId="23505" xr:uid="{1D69D494-7776-44A1-A09C-632B040CD510}"/>
    <cellStyle name="20% - Accent6 25 5 3 2" xfId="23506" xr:uid="{A3F6112E-DB72-4F7A-9DCD-21E326C8A2EE}"/>
    <cellStyle name="20% - Accent6 25 5 4" xfId="23507" xr:uid="{F313ECD8-54B6-43C5-95C4-F27A386F3108}"/>
    <cellStyle name="20% - Accent6 25 5 4 2" xfId="23508" xr:uid="{A32778A7-49E9-4E6C-BD8F-26BCD718C339}"/>
    <cellStyle name="20% - Accent6 25 5 5" xfId="23509" xr:uid="{80A44019-4638-4CB1-A3DB-E301C7B21F79}"/>
    <cellStyle name="20% - Accent6 25 6" xfId="23510" xr:uid="{492A520E-D6B8-4E96-86CC-291499BA0A1B}"/>
    <cellStyle name="20% - Accent6 25 6 2" xfId="23511" xr:uid="{24A3DD1A-17E6-4BF4-B305-5A95853710C6}"/>
    <cellStyle name="20% - Accent6 25 6 2 2" xfId="23512" xr:uid="{DD664337-D61A-4198-B860-8F104814AC14}"/>
    <cellStyle name="20% - Accent6 25 6 2 2 2" xfId="23513" xr:uid="{357E58ED-8A2A-46CC-AD6B-CB6899EE0C65}"/>
    <cellStyle name="20% - Accent6 25 6 2 3" xfId="23514" xr:uid="{D4F0BEB8-F1A5-44A1-B6C1-31023E9E2E06}"/>
    <cellStyle name="20% - Accent6 25 6 3" xfId="23515" xr:uid="{399CDF2B-25CE-4849-A993-4B2A9BE5BB7F}"/>
    <cellStyle name="20% - Accent6 25 6 3 2" xfId="23516" xr:uid="{BE8DD58F-5CB7-4B3A-8C90-A92F309E239E}"/>
    <cellStyle name="20% - Accent6 25 6 4" xfId="23517" xr:uid="{4AAD8EA2-EC39-439C-9E72-C7EAA43F1365}"/>
    <cellStyle name="20% - Accent6 25 6 4 2" xfId="23518" xr:uid="{15DBCD5F-6EB3-4E08-9D06-9877B1C73ACF}"/>
    <cellStyle name="20% - Accent6 25 6 5" xfId="23519" xr:uid="{61CFBD30-C17A-4C10-B255-B0AFE889436D}"/>
    <cellStyle name="20% - Accent6 25 7" xfId="23520" xr:uid="{42DDFE64-0C18-4DA4-82C0-514FFCA4073E}"/>
    <cellStyle name="20% - Accent6 25 7 2" xfId="23521" xr:uid="{F4518507-90E5-464E-BCE6-33908E833D55}"/>
    <cellStyle name="20% - Accent6 25 7 2 2" xfId="23522" xr:uid="{37CF60BF-02BA-4D9C-9F0D-F5EB1CAC94DE}"/>
    <cellStyle name="20% - Accent6 25 7 2 2 2" xfId="23523" xr:uid="{140949AB-2112-420F-AA19-8F9848A5D1D2}"/>
    <cellStyle name="20% - Accent6 25 7 2 3" xfId="23524" xr:uid="{FA9BB2D5-7ECB-431F-9FDE-FB00B47FB4C2}"/>
    <cellStyle name="20% - Accent6 25 7 3" xfId="23525" xr:uid="{181D73E3-E330-4E76-AFCD-A687C6019935}"/>
    <cellStyle name="20% - Accent6 25 7 3 2" xfId="23526" xr:uid="{2E209380-E6EA-4228-879E-1D8D1D202DFC}"/>
    <cellStyle name="20% - Accent6 25 7 4" xfId="23527" xr:uid="{BDF2BFAB-B232-47F4-A2C0-AB8514DC5581}"/>
    <cellStyle name="20% - Accent6 25 7 4 2" xfId="23528" xr:uid="{78ECAA03-2031-46DA-82EE-0EA621CBCE1A}"/>
    <cellStyle name="20% - Accent6 25 7 5" xfId="23529" xr:uid="{1B839E48-C17C-4BA0-9EB6-4AD957ACABE6}"/>
    <cellStyle name="20% - Accent6 25 8" xfId="23530" xr:uid="{9C0C5E5B-1F24-4179-8470-CB26A279601E}"/>
    <cellStyle name="20% - Accent6 25 8 2" xfId="23531" xr:uid="{56A0DF26-9C0E-434E-A9AA-E649426F9227}"/>
    <cellStyle name="20% - Accent6 25 8 2 2" xfId="23532" xr:uid="{5649AA74-9D72-41AD-BDD7-FD22DB3DFF1B}"/>
    <cellStyle name="20% - Accent6 25 8 2 2 2" xfId="23533" xr:uid="{99C8B575-9EE6-4EF8-8649-9CD7CBC1F4BF}"/>
    <cellStyle name="20% - Accent6 25 8 2 3" xfId="23534" xr:uid="{58371897-E768-4542-AB63-056CCA92437E}"/>
    <cellStyle name="20% - Accent6 25 8 3" xfId="23535" xr:uid="{EA983510-53FA-4D04-8549-B1AEFDBF21C2}"/>
    <cellStyle name="20% - Accent6 25 8 3 2" xfId="23536" xr:uid="{49F534D1-EDF2-4753-B6A8-8793385D9A52}"/>
    <cellStyle name="20% - Accent6 25 8 4" xfId="23537" xr:uid="{F5A14285-2F0A-4863-90B2-DA4062519157}"/>
    <cellStyle name="20% - Accent6 25 8 4 2" xfId="23538" xr:uid="{DE113998-6F1E-4CBE-A5FB-4FB5D8F6362A}"/>
    <cellStyle name="20% - Accent6 25 8 5" xfId="23539" xr:uid="{A33B86D3-E6EF-427E-8F5C-46D9F29E6DB2}"/>
    <cellStyle name="20% - Accent6 25 9" xfId="23540" xr:uid="{AD0B81C3-D379-4829-AC2E-971643CA3F15}"/>
    <cellStyle name="20% - Accent6 25 9 2" xfId="23541" xr:uid="{B3232FC4-DED9-4530-92AB-0EA0C9F67B6E}"/>
    <cellStyle name="20% - Accent6 25 9 2 2" xfId="23542" xr:uid="{96C3C8F5-98A6-4F61-99EA-757702676AD3}"/>
    <cellStyle name="20% - Accent6 25 9 2 2 2" xfId="23543" xr:uid="{2F4D45CA-B7AE-48A8-966C-1698B9927F68}"/>
    <cellStyle name="20% - Accent6 25 9 2 3" xfId="23544" xr:uid="{44DC8F5A-94C6-4CC2-BD1F-3E5394B7C01C}"/>
    <cellStyle name="20% - Accent6 25 9 3" xfId="23545" xr:uid="{3FABCD58-276C-44C1-B760-1955BAEEA16E}"/>
    <cellStyle name="20% - Accent6 25 9 3 2" xfId="23546" xr:uid="{C6D54D59-FCA1-4B86-A6CB-8EFE68AE1EA6}"/>
    <cellStyle name="20% - Accent6 25 9 4" xfId="23547" xr:uid="{58E60FCC-7035-4F06-8253-8E5540833480}"/>
    <cellStyle name="20% - Accent6 25 9 4 2" xfId="23548" xr:uid="{88572405-A797-4D84-89D3-41F6C8BC3064}"/>
    <cellStyle name="20% - Accent6 25 9 5" xfId="23549" xr:uid="{60D7C1E5-95F1-4F9F-BC19-F3927E7AE097}"/>
    <cellStyle name="20% - Accent6 26" xfId="23550" xr:uid="{53D37BA0-F1D1-4F6B-8BD9-D23003186145}"/>
    <cellStyle name="20% - Accent6 27" xfId="23551" xr:uid="{5A79FC66-00B3-40A5-B35A-87F51C5FE74E}"/>
    <cellStyle name="20% - Accent6 28" xfId="23552" xr:uid="{6F434058-CFC3-43B1-94CE-28E4750F8B2B}"/>
    <cellStyle name="20% - Accent6 3" xfId="416" xr:uid="{9B5818B4-5314-432B-BC5F-DC1B7ACB9859}"/>
    <cellStyle name="20% - Accent6 3 10" xfId="23553" xr:uid="{60374251-8995-4591-B769-07FD4F10DCFB}"/>
    <cellStyle name="20% - Accent6 3 10 2" xfId="23554" xr:uid="{DAAB14FA-30FC-46B0-96B5-403CF2232713}"/>
    <cellStyle name="20% - Accent6 3 10 2 2" xfId="23555" xr:uid="{266BD574-331F-4B61-912D-63AD42207652}"/>
    <cellStyle name="20% - Accent6 3 10 2 2 2" xfId="23556" xr:uid="{EC861F08-4695-4B9A-AA20-063D7E8BBC98}"/>
    <cellStyle name="20% - Accent6 3 10 2 3" xfId="23557" xr:uid="{A78BBA2F-9F68-4A3B-A1A8-3A51EF2ABC58}"/>
    <cellStyle name="20% - Accent6 3 10 3" xfId="23558" xr:uid="{14A00A2D-0D47-483B-B21E-081B79A04332}"/>
    <cellStyle name="20% - Accent6 3 10 3 2" xfId="23559" xr:uid="{24BC3AD0-2251-4D49-A3B9-E2D3602F9A8A}"/>
    <cellStyle name="20% - Accent6 3 10 4" xfId="23560" xr:uid="{5CF48FC1-DF46-4509-A33C-8A86EF16C01F}"/>
    <cellStyle name="20% - Accent6 3 10 4 2" xfId="23561" xr:uid="{1F2321B5-4320-484C-9887-4337088A2A3C}"/>
    <cellStyle name="20% - Accent6 3 10 5" xfId="23562" xr:uid="{B7B5D22B-17F0-4DEE-88FE-FA1DBA1B3871}"/>
    <cellStyle name="20% - Accent6 3 11" xfId="23563" xr:uid="{54C47158-298A-484D-B3A5-0FA77074A059}"/>
    <cellStyle name="20% - Accent6 3 11 2" xfId="23564" xr:uid="{65BE2389-BA54-4341-A171-A9C259DDBF1E}"/>
    <cellStyle name="20% - Accent6 3 11 2 2" xfId="23565" xr:uid="{DFEF2AD8-6DE0-4360-A8FB-9930EC151480}"/>
    <cellStyle name="20% - Accent6 3 11 2 2 2" xfId="23566" xr:uid="{7BF23773-AC94-4EF1-BDBE-0F069E1E9E84}"/>
    <cellStyle name="20% - Accent6 3 11 2 3" xfId="23567" xr:uid="{1A0D55EA-E0FD-4CAF-8CB0-2FF1140C1E47}"/>
    <cellStyle name="20% - Accent6 3 11 3" xfId="23568" xr:uid="{306836BF-A0E0-4AB2-927A-FFDA93BC960E}"/>
    <cellStyle name="20% - Accent6 3 11 3 2" xfId="23569" xr:uid="{50CB4F3C-C4F1-4B56-88B7-F40BBA78223A}"/>
    <cellStyle name="20% - Accent6 3 11 4" xfId="23570" xr:uid="{2BA3B638-57DC-4843-996A-6A0D6B61FD21}"/>
    <cellStyle name="20% - Accent6 3 11 4 2" xfId="23571" xr:uid="{521E74FF-6D2E-4D3F-91A8-AEAF5AF4DD9E}"/>
    <cellStyle name="20% - Accent6 3 11 5" xfId="23572" xr:uid="{3FFDDE2A-14D4-4B43-B02C-939688BCF0A7}"/>
    <cellStyle name="20% - Accent6 3 12" xfId="23573" xr:uid="{2622B756-C2F1-485A-A989-2B5FD562C114}"/>
    <cellStyle name="20% - Accent6 3 12 2" xfId="23574" xr:uid="{9A90A4E0-FD8B-4ED9-BB65-376E4231DF4A}"/>
    <cellStyle name="20% - Accent6 3 12 2 2" xfId="23575" xr:uid="{9D111879-AA72-47BF-B134-29F2284E6145}"/>
    <cellStyle name="20% - Accent6 3 12 2 2 2" xfId="23576" xr:uid="{C1008D7C-28B3-4FC0-93FD-673F38C28F46}"/>
    <cellStyle name="20% - Accent6 3 12 2 3" xfId="23577" xr:uid="{86F3DBF9-E17C-44A7-99ED-C6A25FA62B69}"/>
    <cellStyle name="20% - Accent6 3 12 3" xfId="23578" xr:uid="{334CA612-687E-4FFA-85B7-A4EF24F8B5DF}"/>
    <cellStyle name="20% - Accent6 3 12 3 2" xfId="23579" xr:uid="{2E3B1E35-BEEC-4F71-8274-4EE5E44374A4}"/>
    <cellStyle name="20% - Accent6 3 12 4" xfId="23580" xr:uid="{2D232F56-AD14-4465-87A4-A46C8EDF5A4D}"/>
    <cellStyle name="20% - Accent6 3 12 4 2" xfId="23581" xr:uid="{40E823C0-E070-4B52-AE87-49BD429077E7}"/>
    <cellStyle name="20% - Accent6 3 12 5" xfId="23582" xr:uid="{AE4A3CFA-1119-4459-8856-10363CEAB875}"/>
    <cellStyle name="20% - Accent6 3 13" xfId="23583" xr:uid="{2C00BD2B-71C4-417B-8D4B-8EDC02416F1E}"/>
    <cellStyle name="20% - Accent6 3 13 2" xfId="23584" xr:uid="{3E31228F-D709-4DE6-98CE-A3A40D60F7D9}"/>
    <cellStyle name="20% - Accent6 3 13 2 2" xfId="23585" xr:uid="{54957129-E7BA-45E5-97A0-0D62B8A3A8B0}"/>
    <cellStyle name="20% - Accent6 3 13 2 2 2" xfId="23586" xr:uid="{A8292A7B-1FB3-469A-99BD-A306E40F4F35}"/>
    <cellStyle name="20% - Accent6 3 13 2 3" xfId="23587" xr:uid="{264F369E-8646-459A-9262-57D19D1B22CA}"/>
    <cellStyle name="20% - Accent6 3 13 3" xfId="23588" xr:uid="{6D49CED2-E5FA-4A4F-86D1-1EE91D6633A7}"/>
    <cellStyle name="20% - Accent6 3 13 3 2" xfId="23589" xr:uid="{E5C3D68B-95E9-4C38-8B7C-A89432A38445}"/>
    <cellStyle name="20% - Accent6 3 13 4" xfId="23590" xr:uid="{41D91E8B-59B0-4C66-9348-30F22AE3269F}"/>
    <cellStyle name="20% - Accent6 3 13 4 2" xfId="23591" xr:uid="{DAA9AD1C-EF18-4F50-945A-6AA076CFCC83}"/>
    <cellStyle name="20% - Accent6 3 13 5" xfId="23592" xr:uid="{1B2BA4FA-1959-4919-A206-B05FBF864CF0}"/>
    <cellStyle name="20% - Accent6 3 14" xfId="23593" xr:uid="{243B5EB4-967E-4E80-A46E-C920C8F5B4CD}"/>
    <cellStyle name="20% - Accent6 3 14 2" xfId="23594" xr:uid="{9E42F9BC-CB6D-41BF-A403-BD1685FB8256}"/>
    <cellStyle name="20% - Accent6 3 14 2 2" xfId="23595" xr:uid="{307FE6E2-06C2-44EC-A106-FF8141ED3E04}"/>
    <cellStyle name="20% - Accent6 3 14 2 2 2" xfId="23596" xr:uid="{16A4F96F-180A-409C-AA6E-CFE32AD6E554}"/>
    <cellStyle name="20% - Accent6 3 14 2 3" xfId="23597" xr:uid="{7EB07814-9DE6-49AD-B00C-F213EA327282}"/>
    <cellStyle name="20% - Accent6 3 14 3" xfId="23598" xr:uid="{D7C2097A-685A-43F9-9DCA-F2781EABBFEB}"/>
    <cellStyle name="20% - Accent6 3 14 3 2" xfId="23599" xr:uid="{6C77EE30-08C9-4E28-8B0B-512A8FEA6CF3}"/>
    <cellStyle name="20% - Accent6 3 14 4" xfId="23600" xr:uid="{FB9AD29C-BD90-4729-8065-75B17B04FFEC}"/>
    <cellStyle name="20% - Accent6 3 14 4 2" xfId="23601" xr:uid="{48A96946-26DC-4DDC-8ECC-0548BC207060}"/>
    <cellStyle name="20% - Accent6 3 14 5" xfId="23602" xr:uid="{AB04494D-861B-41C4-8B8B-E8A359FBEDA9}"/>
    <cellStyle name="20% - Accent6 3 15" xfId="23603" xr:uid="{3F91AE5C-410F-4E87-BD8C-9A4123ACAE84}"/>
    <cellStyle name="20% - Accent6 3 15 2" xfId="23604" xr:uid="{827E9FB5-AF5D-4F21-A9C6-99D8E1C0A801}"/>
    <cellStyle name="20% - Accent6 3 15 2 2" xfId="23605" xr:uid="{A4DD3AF7-A459-401A-9817-52766EB872C8}"/>
    <cellStyle name="20% - Accent6 3 15 2 2 2" xfId="23606" xr:uid="{02B4B99A-D74B-401A-A8AC-0D26CABB68A0}"/>
    <cellStyle name="20% - Accent6 3 15 2 3" xfId="23607" xr:uid="{54CE4E09-2045-4218-BD1F-324F5917727F}"/>
    <cellStyle name="20% - Accent6 3 15 3" xfId="23608" xr:uid="{A74D0A80-7CBC-478B-ACBE-DE9C03060830}"/>
    <cellStyle name="20% - Accent6 3 15 3 2" xfId="23609" xr:uid="{0DF2340B-9572-44E8-B76D-35E8595A0FBF}"/>
    <cellStyle name="20% - Accent6 3 15 4" xfId="23610" xr:uid="{E8C3A39C-3320-49C3-9C1B-1BBC59527894}"/>
    <cellStyle name="20% - Accent6 3 15 4 2" xfId="23611" xr:uid="{BA5B2D92-5358-4241-B251-E0601C956BCC}"/>
    <cellStyle name="20% - Accent6 3 15 5" xfId="23612" xr:uid="{6BEB752C-AE63-4293-A306-11187431E276}"/>
    <cellStyle name="20% - Accent6 3 16" xfId="23613" xr:uid="{3505A219-9B4B-44F0-B9FF-C373D9710B75}"/>
    <cellStyle name="20% - Accent6 3 16 2" xfId="23614" xr:uid="{B018095B-97DE-4128-A6DB-47EF3481AE05}"/>
    <cellStyle name="20% - Accent6 3 16 2 2" xfId="23615" xr:uid="{C5F19BE8-D8C4-48BF-BC6C-0E4F983CCE55}"/>
    <cellStyle name="20% - Accent6 3 16 3" xfId="23616" xr:uid="{5E192475-1DC3-47F3-B419-9CFE7B45F5FF}"/>
    <cellStyle name="20% - Accent6 3 17" xfId="23617" xr:uid="{2C53FCD0-6252-46E1-A578-5C168509AD98}"/>
    <cellStyle name="20% - Accent6 3 17 2" xfId="23618" xr:uid="{926ABD3C-4FBF-441B-A099-76264D811A52}"/>
    <cellStyle name="20% - Accent6 3 18" xfId="23619" xr:uid="{E26F56D0-B35C-44C4-93AB-46E2D07A05E4}"/>
    <cellStyle name="20% - Accent6 3 18 2" xfId="23620" xr:uid="{76CCEF66-3827-4391-8023-C5FAC31C95E3}"/>
    <cellStyle name="20% - Accent6 3 19" xfId="23621" xr:uid="{C1294DC6-E072-4F68-8A22-CE10AF8BD907}"/>
    <cellStyle name="20% - Accent6 3 2" xfId="417" xr:uid="{FF64683E-1E18-4042-AA8B-04F2A48E6174}"/>
    <cellStyle name="20% - Accent6 3 2 2" xfId="418" xr:uid="{21E39F8B-CD13-4E87-B57E-19C8F560EE2C}"/>
    <cellStyle name="20% - Accent6 3 2 2 2" xfId="23622" xr:uid="{BD8AFAB0-509E-404F-891D-82B9B86846EA}"/>
    <cellStyle name="20% - Accent6 3 2 2 2 2" xfId="23623" xr:uid="{C0C7F01E-EC76-4588-8794-EAC5E6E25EA1}"/>
    <cellStyle name="20% - Accent6 3 2 2 3" xfId="23624" xr:uid="{70FA6CF7-AC52-450D-AC37-7CBB47C9A37E}"/>
    <cellStyle name="20% - Accent6 3 2 2 4" xfId="23625" xr:uid="{EDB050BB-FE4B-4A03-8CF7-B6FBA18D79C4}"/>
    <cellStyle name="20% - Accent6 3 2 3" xfId="23626" xr:uid="{1F9A59DF-1C27-4546-A3EE-7EEA31F73F7B}"/>
    <cellStyle name="20% - Accent6 3 2 3 2" xfId="23627" xr:uid="{A82A74A4-8C5C-47BB-BC22-2FEAB78F2BB7}"/>
    <cellStyle name="20% - Accent6 3 2 4" xfId="23628" xr:uid="{12C9D507-DEF0-498D-8F75-5DB818427187}"/>
    <cellStyle name="20% - Accent6 3 2 4 2" xfId="23629" xr:uid="{22CD3C3C-6AE9-4724-9EE3-50044A53F2A0}"/>
    <cellStyle name="20% - Accent6 3 2 5" xfId="23630" xr:uid="{FD46160E-B327-4FDF-8804-341A4E8B7B69}"/>
    <cellStyle name="20% - Accent6 3 20" xfId="23631" xr:uid="{2EE3E89C-C162-4119-9553-9351D298734E}"/>
    <cellStyle name="20% - Accent6 3 21" xfId="23632" xr:uid="{C060CDBE-2527-44AE-9C7F-F15C4AFC2D30}"/>
    <cellStyle name="20% - Accent6 3 22" xfId="23633" xr:uid="{D0E0B7A8-2529-4456-B594-BD93DF01E975}"/>
    <cellStyle name="20% - Accent6 3 23" xfId="23634" xr:uid="{742E0851-AD0A-48C2-ADAF-1DDF4D44A98E}"/>
    <cellStyle name="20% - Accent6 3 24" xfId="23635" xr:uid="{CC7D7696-D7D2-44C4-92F0-D5D7790EBCAC}"/>
    <cellStyle name="20% - Accent6 3 25" xfId="23636" xr:uid="{F2CBB305-CE1B-4A40-984C-BEBF46D3E9E4}"/>
    <cellStyle name="20% - Accent6 3 26" xfId="23637" xr:uid="{FDFF745C-45CF-4DE8-999F-8B0E187497EC}"/>
    <cellStyle name="20% - Accent6 3 27" xfId="23638" xr:uid="{C3D7BEC2-FE0E-40F4-814F-2D3F0AB8BDB7}"/>
    <cellStyle name="20% - Accent6 3 28" xfId="23639" xr:uid="{D0E1DF46-011D-4FCC-81CD-00642AEFBA55}"/>
    <cellStyle name="20% - Accent6 3 29" xfId="23640" xr:uid="{BB9F9CDB-910E-4F53-A642-0F586B1837FF}"/>
    <cellStyle name="20% - Accent6 3 3" xfId="419" xr:uid="{6F06EED7-CCB5-4E9B-858C-2390BB604EA5}"/>
    <cellStyle name="20% - Accent6 3 3 2" xfId="23641" xr:uid="{B7C37BE4-E19D-4D00-AB70-50787D769A23}"/>
    <cellStyle name="20% - Accent6 3 3 2 2" xfId="23642" xr:uid="{25BA1A32-6399-41F3-9728-64B272CC66ED}"/>
    <cellStyle name="20% - Accent6 3 3 2 2 2" xfId="23643" xr:uid="{076A6E41-F41A-4B38-91F3-EA7FCDE0CC32}"/>
    <cellStyle name="20% - Accent6 3 3 2 3" xfId="23644" xr:uid="{E1FDD349-4732-458F-BEB0-5323E04064B8}"/>
    <cellStyle name="20% - Accent6 3 3 3" xfId="23645" xr:uid="{99FF740A-035F-4AB9-AC7D-429F18764B2F}"/>
    <cellStyle name="20% - Accent6 3 3 3 2" xfId="23646" xr:uid="{6177220B-2AB4-4639-86E9-B1864960C11C}"/>
    <cellStyle name="20% - Accent6 3 3 4" xfId="23647" xr:uid="{B9B30D91-74B2-4820-B12A-DACDAA65D85A}"/>
    <cellStyle name="20% - Accent6 3 3 4 2" xfId="23648" xr:uid="{11480D5D-875F-439A-ABBD-5427499CC6A8}"/>
    <cellStyle name="20% - Accent6 3 3 5" xfId="23649" xr:uid="{2DC90721-E65B-4F62-96D5-8EC69C7D5C7F}"/>
    <cellStyle name="20% - Accent6 3 3 6" xfId="23650" xr:uid="{DA75BF09-30D7-4F23-AF27-5D9E2E51ECC0}"/>
    <cellStyle name="20% - Accent6 3 4" xfId="420" xr:uid="{0385CCA5-188F-4186-A472-2BC3ECA69964}"/>
    <cellStyle name="20% - Accent6 3 4 2" xfId="23651" xr:uid="{9633CCC6-AE0E-4477-85E4-D98BDBA65D11}"/>
    <cellStyle name="20% - Accent6 3 4 2 2" xfId="23652" xr:uid="{31529C46-0675-4CDE-B60E-6E468A36589F}"/>
    <cellStyle name="20% - Accent6 3 4 2 2 2" xfId="23653" xr:uid="{D7E1A83C-CE5E-4513-97DD-9993CB43BDB6}"/>
    <cellStyle name="20% - Accent6 3 4 2 3" xfId="23654" xr:uid="{C978F52F-1E1C-4F57-A2C4-FBAFAE865C06}"/>
    <cellStyle name="20% - Accent6 3 4 3" xfId="23655" xr:uid="{D5B34F8E-84A1-4D61-88C3-15B2C3B788D4}"/>
    <cellStyle name="20% - Accent6 3 4 3 2" xfId="23656" xr:uid="{DFC15355-4F6E-4B76-83E7-10E76994941E}"/>
    <cellStyle name="20% - Accent6 3 4 4" xfId="23657" xr:uid="{2BCEE30C-F3CB-4F1E-888B-58B28A90BA02}"/>
    <cellStyle name="20% - Accent6 3 4 4 2" xfId="23658" xr:uid="{1A5502CD-543A-4DB4-82C2-60A279531A82}"/>
    <cellStyle name="20% - Accent6 3 4 5" xfId="23659" xr:uid="{B79BB51F-85AC-4E5A-B832-9EBAC797398D}"/>
    <cellStyle name="20% - Accent6 3 4 6" xfId="23660" xr:uid="{0F438808-4BB6-4BD6-81F1-323BA30E6438}"/>
    <cellStyle name="20% - Accent6 3 5" xfId="421" xr:uid="{E0F0D013-D18F-4764-A650-F7A792E6F77D}"/>
    <cellStyle name="20% - Accent6 3 5 2" xfId="23661" xr:uid="{A3F9CF97-756D-41D0-BE66-3E41ECEE859C}"/>
    <cellStyle name="20% - Accent6 3 5 2 2" xfId="23662" xr:uid="{BE7A6A04-9708-421E-A92C-EBCB0D3492C5}"/>
    <cellStyle name="20% - Accent6 3 5 2 2 2" xfId="23663" xr:uid="{41715238-D9A4-4023-9C2B-C3EF8A052A04}"/>
    <cellStyle name="20% - Accent6 3 5 2 3" xfId="23664" xr:uid="{0D594E1C-40AD-44D9-BE12-A6A2024FDE53}"/>
    <cellStyle name="20% - Accent6 3 5 3" xfId="23665" xr:uid="{F136817D-99A5-4020-A935-25157528CD15}"/>
    <cellStyle name="20% - Accent6 3 5 3 2" xfId="23666" xr:uid="{2BFDD2F8-2DB0-45A8-B133-37E06060B9F0}"/>
    <cellStyle name="20% - Accent6 3 5 4" xfId="23667" xr:uid="{1508B78F-80F1-45D6-8D94-13E8A2BEECEE}"/>
    <cellStyle name="20% - Accent6 3 5 4 2" xfId="23668" xr:uid="{A5B5D159-697B-4C98-8BE8-78AAEC25D829}"/>
    <cellStyle name="20% - Accent6 3 5 5" xfId="23669" xr:uid="{2CC1A7A0-5729-46F5-BD3D-6B7B2C81342A}"/>
    <cellStyle name="20% - Accent6 3 5 6" xfId="23670" xr:uid="{83DDEADC-088B-4A09-8170-51C414E3DD28}"/>
    <cellStyle name="20% - Accent6 3 6" xfId="422" xr:uid="{D7B6F7DF-AF91-449B-891F-619C27FCE696}"/>
    <cellStyle name="20% - Accent6 3 6 2" xfId="23671" xr:uid="{6C5225A6-A361-48AF-8EE2-36A5E53B5197}"/>
    <cellStyle name="20% - Accent6 3 6 2 2" xfId="23672" xr:uid="{FD79936B-CF74-4576-A37F-35398627D49E}"/>
    <cellStyle name="20% - Accent6 3 6 2 2 2" xfId="23673" xr:uid="{5F2B5422-12EB-4169-B8B9-74C98F17D455}"/>
    <cellStyle name="20% - Accent6 3 6 2 3" xfId="23674" xr:uid="{89BB332C-8DC9-448A-BABA-FE55C41148E0}"/>
    <cellStyle name="20% - Accent6 3 6 3" xfId="23675" xr:uid="{8E7716BC-B725-40A1-8E2F-C8DDFE73E29C}"/>
    <cellStyle name="20% - Accent6 3 6 3 2" xfId="23676" xr:uid="{7FAB767E-1A91-4ED3-B48A-384B065E2E5C}"/>
    <cellStyle name="20% - Accent6 3 6 4" xfId="23677" xr:uid="{3E84BF37-DCF6-446A-8FD5-BD766A214A05}"/>
    <cellStyle name="20% - Accent6 3 6 4 2" xfId="23678" xr:uid="{62D5DC56-883A-4848-838F-62EE83530E61}"/>
    <cellStyle name="20% - Accent6 3 6 5" xfId="23679" xr:uid="{CB1ED130-FCF1-46D4-9B3B-B32C87D78CB9}"/>
    <cellStyle name="20% - Accent6 3 6 6" xfId="23680" xr:uid="{CAC61087-A8A9-4641-844B-145234F283BE}"/>
    <cellStyle name="20% - Accent6 3 7" xfId="423" xr:uid="{9057D44D-E369-4C47-8360-EA047459F46D}"/>
    <cellStyle name="20% - Accent6 3 7 2" xfId="23681" xr:uid="{22610A94-7977-4814-AB16-D3DE1CC4A1B9}"/>
    <cellStyle name="20% - Accent6 3 7 2 2" xfId="23682" xr:uid="{E7C8C082-49B2-4E76-A73E-FBD75EB154B0}"/>
    <cellStyle name="20% - Accent6 3 7 2 2 2" xfId="23683" xr:uid="{25833A67-2590-4E40-B471-903F063C0175}"/>
    <cellStyle name="20% - Accent6 3 7 2 3" xfId="23684" xr:uid="{D5641B03-69AB-49E1-920C-9D3172DE6EF6}"/>
    <cellStyle name="20% - Accent6 3 7 3" xfId="23685" xr:uid="{86BF8233-7DC0-4E89-971B-92E106EDC241}"/>
    <cellStyle name="20% - Accent6 3 7 3 2" xfId="23686" xr:uid="{91B0209C-867C-4120-815F-08D50BC57D23}"/>
    <cellStyle name="20% - Accent6 3 7 4" xfId="23687" xr:uid="{7EF1ED3F-F39C-42A4-9363-CFC6C6402908}"/>
    <cellStyle name="20% - Accent6 3 7 4 2" xfId="23688" xr:uid="{8F0190E0-9157-45D7-BB61-D239FCF2B58D}"/>
    <cellStyle name="20% - Accent6 3 7 5" xfId="23689" xr:uid="{FEE4F0BE-4457-489E-9D88-4620DBD4E961}"/>
    <cellStyle name="20% - Accent6 3 7 6" xfId="23690" xr:uid="{A9C2A5CD-FB57-4416-8F7F-EB7933F8D2E0}"/>
    <cellStyle name="20% - Accent6 3 8" xfId="424" xr:uid="{981577D4-DE73-4859-A784-3ADD3EC930E9}"/>
    <cellStyle name="20% - Accent6 3 8 2" xfId="23691" xr:uid="{33E426E4-DB64-4C8C-9F5C-390CDF844CA5}"/>
    <cellStyle name="20% - Accent6 3 8 2 2" xfId="23692" xr:uid="{BC7D7043-1533-4525-8BC7-8412FB97CDDF}"/>
    <cellStyle name="20% - Accent6 3 8 2 2 2" xfId="23693" xr:uid="{AF45B078-6786-4A58-B2DB-9BAA5237A7E3}"/>
    <cellStyle name="20% - Accent6 3 8 2 3" xfId="23694" xr:uid="{86F8328D-CCC3-4E59-9E1C-5C9635EC5E01}"/>
    <cellStyle name="20% - Accent6 3 8 3" xfId="23695" xr:uid="{75AAE358-CB15-41DE-A14F-408D6B56BA8A}"/>
    <cellStyle name="20% - Accent6 3 8 3 2" xfId="23696" xr:uid="{7E6B6951-D384-4383-93EA-E4D9B5C5BBC0}"/>
    <cellStyle name="20% - Accent6 3 8 4" xfId="23697" xr:uid="{EB4CE671-F583-4AFE-A2BB-22E40617A262}"/>
    <cellStyle name="20% - Accent6 3 8 4 2" xfId="23698" xr:uid="{51634F9B-C216-4F2E-8C42-3E958AAA6400}"/>
    <cellStyle name="20% - Accent6 3 8 5" xfId="23699" xr:uid="{B6B4F7CC-0F0F-4C64-A6B0-12AD7B4BF1B3}"/>
    <cellStyle name="20% - Accent6 3 8 6" xfId="23700" xr:uid="{301AA40C-0CB0-46CF-8124-2B6C3676A921}"/>
    <cellStyle name="20% - Accent6 3 9" xfId="23701" xr:uid="{1D9BFD83-B0AE-410F-87EE-AD74D73BE707}"/>
    <cellStyle name="20% - Accent6 3 9 2" xfId="23702" xr:uid="{0642F6BB-1ED8-444D-A3F9-50C56D175165}"/>
    <cellStyle name="20% - Accent6 3 9 2 2" xfId="23703" xr:uid="{6DAE2234-FC72-4FDB-9781-C7AF597F58BA}"/>
    <cellStyle name="20% - Accent6 3 9 2 2 2" xfId="23704" xr:uid="{01B514BC-79B6-400A-8D09-7E643871E252}"/>
    <cellStyle name="20% - Accent6 3 9 2 3" xfId="23705" xr:uid="{F23A76CF-F837-4A1D-93EA-D1E3F61F36F3}"/>
    <cellStyle name="20% - Accent6 3 9 3" xfId="23706" xr:uid="{271EEDF3-DD21-47CA-A21C-4DCC9C9D84FB}"/>
    <cellStyle name="20% - Accent6 3 9 3 2" xfId="23707" xr:uid="{E735365C-1E2F-4182-90AE-069F91E16EEC}"/>
    <cellStyle name="20% - Accent6 3 9 4" xfId="23708" xr:uid="{25BF04D9-6AC1-49AA-AC03-6A1E859E6144}"/>
    <cellStyle name="20% - Accent6 3 9 4 2" xfId="23709" xr:uid="{63E8256E-FA74-4A25-A0B5-A8BFC6024730}"/>
    <cellStyle name="20% - Accent6 3 9 5" xfId="23710" xr:uid="{AA73B8AE-0792-47D3-9E15-F8AFA0A3FCD6}"/>
    <cellStyle name="20% - Accent6 4" xfId="425" xr:uid="{EE8A9755-9726-4620-A22E-9F7F02DCAD10}"/>
    <cellStyle name="20% - Accent6 4 10" xfId="23711" xr:uid="{82BF6CB2-C8EE-428F-BE0F-0A0F90ED1880}"/>
    <cellStyle name="20% - Accent6 4 10 2" xfId="23712" xr:uid="{8E37FA04-9540-4D35-B4EE-2315107444F5}"/>
    <cellStyle name="20% - Accent6 4 10 2 2" xfId="23713" xr:uid="{919BC94C-73FD-487D-A178-2403BB95CF11}"/>
    <cellStyle name="20% - Accent6 4 10 2 2 2" xfId="23714" xr:uid="{36981544-77C5-4E27-A85F-31B626A0B0CC}"/>
    <cellStyle name="20% - Accent6 4 10 2 3" xfId="23715" xr:uid="{2454E1ED-3D96-4D55-BD92-976CD12EC549}"/>
    <cellStyle name="20% - Accent6 4 10 3" xfId="23716" xr:uid="{C38043CC-EA52-4E9D-87C1-B9541ABC18D3}"/>
    <cellStyle name="20% - Accent6 4 10 3 2" xfId="23717" xr:uid="{CF7FD6A3-76C0-45B3-8ABC-62DA7C64FF5F}"/>
    <cellStyle name="20% - Accent6 4 10 4" xfId="23718" xr:uid="{A3261924-9864-4E74-80BB-8A5689E79252}"/>
    <cellStyle name="20% - Accent6 4 10 4 2" xfId="23719" xr:uid="{E8F2219D-EB24-41B5-B491-CDB312544655}"/>
    <cellStyle name="20% - Accent6 4 10 5" xfId="23720" xr:uid="{C4118F6B-4AA8-4142-BC6E-5E0C6232342D}"/>
    <cellStyle name="20% - Accent6 4 11" xfId="23721" xr:uid="{4E8EE0CC-CE41-4C9B-9709-8BAB1586268F}"/>
    <cellStyle name="20% - Accent6 4 11 2" xfId="23722" xr:uid="{ED285AD3-A956-4C5F-9B08-0B8D9FED3126}"/>
    <cellStyle name="20% - Accent6 4 11 2 2" xfId="23723" xr:uid="{EA396306-AB60-4769-95C8-5BA05DDFD60F}"/>
    <cellStyle name="20% - Accent6 4 11 2 2 2" xfId="23724" xr:uid="{31203FC8-FCA7-4557-A7C7-260641042ED0}"/>
    <cellStyle name="20% - Accent6 4 11 2 3" xfId="23725" xr:uid="{8E97D443-50AB-4D37-B5AA-4853D7307044}"/>
    <cellStyle name="20% - Accent6 4 11 3" xfId="23726" xr:uid="{B95EE7C8-2B4E-4A2F-8A5B-B9B6E4C0F74B}"/>
    <cellStyle name="20% - Accent6 4 11 3 2" xfId="23727" xr:uid="{6439A013-2B79-4176-9039-72BE29321EC4}"/>
    <cellStyle name="20% - Accent6 4 11 4" xfId="23728" xr:uid="{3467E070-17EE-46D5-BDDE-EB35DF92B79D}"/>
    <cellStyle name="20% - Accent6 4 11 4 2" xfId="23729" xr:uid="{7F6F6F7E-721C-4D66-A44C-5388524796AE}"/>
    <cellStyle name="20% - Accent6 4 11 5" xfId="23730" xr:uid="{C3062354-FF96-4D48-9FB7-5207E3BC9824}"/>
    <cellStyle name="20% - Accent6 4 12" xfId="23731" xr:uid="{829A3911-31E3-46B7-899C-FD552A7C4313}"/>
    <cellStyle name="20% - Accent6 4 12 2" xfId="23732" xr:uid="{25F68995-7C6B-4193-BA63-0C65105E84D5}"/>
    <cellStyle name="20% - Accent6 4 12 2 2" xfId="23733" xr:uid="{1931BF95-4648-40DB-8BA9-E6B7A1D89C8E}"/>
    <cellStyle name="20% - Accent6 4 12 2 2 2" xfId="23734" xr:uid="{72226FD2-9AD6-41A4-8913-D05953C34D70}"/>
    <cellStyle name="20% - Accent6 4 12 2 3" xfId="23735" xr:uid="{3EE88E2C-F328-46A9-9BEB-E380B31A68E0}"/>
    <cellStyle name="20% - Accent6 4 12 3" xfId="23736" xr:uid="{D3A8841B-E4AD-4F93-8C3A-3375550A8CCC}"/>
    <cellStyle name="20% - Accent6 4 12 3 2" xfId="23737" xr:uid="{5F62AA07-6F5E-406D-8D4D-795B44DA8777}"/>
    <cellStyle name="20% - Accent6 4 12 4" xfId="23738" xr:uid="{1B37BFF4-75F9-4FFC-8989-EE1FF172D244}"/>
    <cellStyle name="20% - Accent6 4 12 4 2" xfId="23739" xr:uid="{E7194396-C935-4141-9027-EE95093C568A}"/>
    <cellStyle name="20% - Accent6 4 12 5" xfId="23740" xr:uid="{298DD8AA-8EA3-4F69-A7ED-237F24278EC6}"/>
    <cellStyle name="20% - Accent6 4 13" xfId="23741" xr:uid="{1DEA2F37-D5DF-4305-B7D4-7A4EBCEFD370}"/>
    <cellStyle name="20% - Accent6 4 13 2" xfId="23742" xr:uid="{C93BC11F-2ACD-46F3-9E59-9FA7C0B54F0B}"/>
    <cellStyle name="20% - Accent6 4 13 2 2" xfId="23743" xr:uid="{757DD435-90A6-4DA0-922C-28F81FB57CD3}"/>
    <cellStyle name="20% - Accent6 4 13 2 2 2" xfId="23744" xr:uid="{5F37C24C-9E6F-42C2-B1B1-6EE9AC079310}"/>
    <cellStyle name="20% - Accent6 4 13 2 3" xfId="23745" xr:uid="{FBDDDB36-9FAE-4072-9548-A977B1C235B0}"/>
    <cellStyle name="20% - Accent6 4 13 3" xfId="23746" xr:uid="{A5BAC511-5295-45B4-95A5-109523BE80EB}"/>
    <cellStyle name="20% - Accent6 4 13 3 2" xfId="23747" xr:uid="{9B6FBADA-2A32-4DAB-BA0D-947A758D4554}"/>
    <cellStyle name="20% - Accent6 4 13 4" xfId="23748" xr:uid="{05D3BF0E-A544-4017-B78F-C2CC95962C88}"/>
    <cellStyle name="20% - Accent6 4 13 4 2" xfId="23749" xr:uid="{35CDE15E-D2E6-440A-BE71-24FDBA8D35BF}"/>
    <cellStyle name="20% - Accent6 4 13 5" xfId="23750" xr:uid="{5ABDCDFC-DBD6-4DB4-BC6F-53B773D03B9B}"/>
    <cellStyle name="20% - Accent6 4 14" xfId="23751" xr:uid="{E136D6A9-7B10-4FDE-93D2-160C822CA5C0}"/>
    <cellStyle name="20% - Accent6 4 14 2" xfId="23752" xr:uid="{93A85DE8-BDD7-40B8-8A9B-1E8ABD93E54F}"/>
    <cellStyle name="20% - Accent6 4 14 2 2" xfId="23753" xr:uid="{2B13C086-1C2F-45D9-A428-8EEF42F5EB80}"/>
    <cellStyle name="20% - Accent6 4 14 2 2 2" xfId="23754" xr:uid="{64B96E3B-72D5-4750-AA2E-12A8950F33B5}"/>
    <cellStyle name="20% - Accent6 4 14 2 3" xfId="23755" xr:uid="{33FF0E56-945C-4C86-ADCF-7FC92833383F}"/>
    <cellStyle name="20% - Accent6 4 14 3" xfId="23756" xr:uid="{C83BAC17-1A65-4797-A461-0D2F26DA01FF}"/>
    <cellStyle name="20% - Accent6 4 14 3 2" xfId="23757" xr:uid="{B7D54D0B-9457-4609-92B3-D486CF1CDAEF}"/>
    <cellStyle name="20% - Accent6 4 14 4" xfId="23758" xr:uid="{BFE5204A-BB8E-4772-82D2-902ABDEACDF3}"/>
    <cellStyle name="20% - Accent6 4 14 4 2" xfId="23759" xr:uid="{3DA48F04-40C5-46E6-8B8E-9C13C95A4A05}"/>
    <cellStyle name="20% - Accent6 4 14 5" xfId="23760" xr:uid="{F59C9BA6-54DE-42EE-AAB4-BD920BA4F27B}"/>
    <cellStyle name="20% - Accent6 4 15" xfId="23761" xr:uid="{02815E3B-986F-4CEC-AF78-A0E4885B7A31}"/>
    <cellStyle name="20% - Accent6 4 15 2" xfId="23762" xr:uid="{B965B8DB-6F68-4FBF-A158-CF4EF22808A4}"/>
    <cellStyle name="20% - Accent6 4 15 2 2" xfId="23763" xr:uid="{010282C4-261A-4D76-BEEF-5E98E71F6523}"/>
    <cellStyle name="20% - Accent6 4 15 2 2 2" xfId="23764" xr:uid="{38145CB7-CAC0-41A3-AF74-31AD5F2BE0BB}"/>
    <cellStyle name="20% - Accent6 4 15 2 3" xfId="23765" xr:uid="{C45C584E-6193-415D-A86B-4F581918A82C}"/>
    <cellStyle name="20% - Accent6 4 15 3" xfId="23766" xr:uid="{F3D45A3A-3923-4523-BD9F-C3434DC95631}"/>
    <cellStyle name="20% - Accent6 4 15 3 2" xfId="23767" xr:uid="{2FBBBAE4-0777-480A-90CA-5470558B23CB}"/>
    <cellStyle name="20% - Accent6 4 15 4" xfId="23768" xr:uid="{53E42848-91E7-4761-9CFF-7DECC0CA40FA}"/>
    <cellStyle name="20% - Accent6 4 15 4 2" xfId="23769" xr:uid="{9DE08DF4-B283-4654-804F-1067D8B42669}"/>
    <cellStyle name="20% - Accent6 4 15 5" xfId="23770" xr:uid="{3F7EA87D-0B94-4202-B6CA-6CCC4FB76D89}"/>
    <cellStyle name="20% - Accent6 4 16" xfId="23771" xr:uid="{5CB292F2-FC4C-4180-B629-8911C5D8C98D}"/>
    <cellStyle name="20% - Accent6 4 16 2" xfId="23772" xr:uid="{661CB978-268D-43D8-A666-C1B77CF88704}"/>
    <cellStyle name="20% - Accent6 4 16 2 2" xfId="23773" xr:uid="{607B680F-2CAF-4333-A839-60387F258478}"/>
    <cellStyle name="20% - Accent6 4 16 3" xfId="23774" xr:uid="{61469F82-33A7-4157-85B3-A4FC568758E1}"/>
    <cellStyle name="20% - Accent6 4 17" xfId="23775" xr:uid="{25786F0F-6240-4357-9DA6-9F5B1D2CB32A}"/>
    <cellStyle name="20% - Accent6 4 17 2" xfId="23776" xr:uid="{E084CE64-EA7B-47FA-81E2-54D4D2B45CEF}"/>
    <cellStyle name="20% - Accent6 4 18" xfId="23777" xr:uid="{545B1143-89BB-4B68-A753-C77BD0A10A7F}"/>
    <cellStyle name="20% - Accent6 4 18 2" xfId="23778" xr:uid="{B8980C7E-C736-4B87-8AD5-537D236C966D}"/>
    <cellStyle name="20% - Accent6 4 19" xfId="23779" xr:uid="{75FF9097-95CD-4BE7-993A-718AD03665DF}"/>
    <cellStyle name="20% - Accent6 4 2" xfId="426" xr:uid="{7520BFF0-24A0-4D44-A62C-39639CE6CA5C}"/>
    <cellStyle name="20% - Accent6 4 2 2" xfId="427" xr:uid="{125834AE-FE56-4B21-85D7-5CE51D326801}"/>
    <cellStyle name="20% - Accent6 4 2 2 2" xfId="23780" xr:uid="{D8A44B66-B507-43C6-8017-A1D4709F4E31}"/>
    <cellStyle name="20% - Accent6 4 2 2 2 2" xfId="23781" xr:uid="{949FCEE7-163D-4244-B350-182C43420867}"/>
    <cellStyle name="20% - Accent6 4 2 2 3" xfId="23782" xr:uid="{1F869AB1-449A-48D0-96C1-D1A79DD679DA}"/>
    <cellStyle name="20% - Accent6 4 2 2 4" xfId="23783" xr:uid="{AB40265D-111F-41F6-8BD6-F0B4D2E0D4F6}"/>
    <cellStyle name="20% - Accent6 4 2 3" xfId="23784" xr:uid="{42B527BE-5334-48C0-ADB5-10E16CAF10F1}"/>
    <cellStyle name="20% - Accent6 4 2 3 2" xfId="23785" xr:uid="{5D57F6C7-63D1-4E82-BDC5-BF9D7185E9E8}"/>
    <cellStyle name="20% - Accent6 4 2 4" xfId="23786" xr:uid="{77DEF4DD-A1AE-44ED-ADBF-F79553C7B7D4}"/>
    <cellStyle name="20% - Accent6 4 2 4 2" xfId="23787" xr:uid="{77282718-A552-43CB-8247-BA2C539F5382}"/>
    <cellStyle name="20% - Accent6 4 2 5" xfId="23788" xr:uid="{F27B0899-EF9A-4F54-A4A3-3AB8749E7D16}"/>
    <cellStyle name="20% - Accent6 4 20" xfId="23789" xr:uid="{7356B9B1-9B58-49C8-B943-3F841851B205}"/>
    <cellStyle name="20% - Accent6 4 21" xfId="23790" xr:uid="{A58F189F-52F0-4009-B545-58762295673A}"/>
    <cellStyle name="20% - Accent6 4 22" xfId="23791" xr:uid="{C6D98E59-4A1A-4986-9F57-F7E2C179895D}"/>
    <cellStyle name="20% - Accent6 4 23" xfId="23792" xr:uid="{F4645470-C2FC-4193-9DEE-2674620CC82D}"/>
    <cellStyle name="20% - Accent6 4 24" xfId="23793" xr:uid="{081883E9-AC40-4A6C-8ECC-BEE8C166EBB2}"/>
    <cellStyle name="20% - Accent6 4 25" xfId="23794" xr:uid="{33B1CD74-BAD8-41EC-97CD-2D64795ACA15}"/>
    <cellStyle name="20% - Accent6 4 26" xfId="23795" xr:uid="{5ECD0ACE-80C3-4769-8F0A-487C46083E75}"/>
    <cellStyle name="20% - Accent6 4 27" xfId="23796" xr:uid="{6EC954BB-D4A9-453D-B49F-684BA61B4167}"/>
    <cellStyle name="20% - Accent6 4 28" xfId="23797" xr:uid="{EADCDD87-9174-416A-A0D0-226009934592}"/>
    <cellStyle name="20% - Accent6 4 29" xfId="23798" xr:uid="{C7F1FBFB-F38C-4869-BC69-0CADB6600861}"/>
    <cellStyle name="20% - Accent6 4 3" xfId="428" xr:uid="{453B9AF3-848D-45BB-8511-C0130BEB16B7}"/>
    <cellStyle name="20% - Accent6 4 3 2" xfId="23799" xr:uid="{E2576645-4704-47FC-BC86-D2118FB10322}"/>
    <cellStyle name="20% - Accent6 4 3 2 2" xfId="23800" xr:uid="{65630308-0CD8-4430-8F73-64F431102B9E}"/>
    <cellStyle name="20% - Accent6 4 3 2 2 2" xfId="23801" xr:uid="{F9E74761-697B-4E85-A40A-8D48A779698D}"/>
    <cellStyle name="20% - Accent6 4 3 2 3" xfId="23802" xr:uid="{64B3D997-4795-4117-BE44-AB6D4B6D9608}"/>
    <cellStyle name="20% - Accent6 4 3 3" xfId="23803" xr:uid="{220FF975-BA3E-4900-AE8E-676E77943666}"/>
    <cellStyle name="20% - Accent6 4 3 3 2" xfId="23804" xr:uid="{E7E8F825-CB4A-4A01-A6B1-066F1ABA0B1E}"/>
    <cellStyle name="20% - Accent6 4 3 4" xfId="23805" xr:uid="{48AD00C5-C70F-4691-8F3D-EAD07DF9DCBB}"/>
    <cellStyle name="20% - Accent6 4 3 4 2" xfId="23806" xr:uid="{47381DFD-DE95-4C08-A9E0-42DB9B2B182A}"/>
    <cellStyle name="20% - Accent6 4 3 5" xfId="23807" xr:uid="{D250112B-6CAF-4D45-BACA-A0D81B530B2E}"/>
    <cellStyle name="20% - Accent6 4 3 6" xfId="23808" xr:uid="{7340FD50-068B-484F-B283-66E6BA8825F8}"/>
    <cellStyle name="20% - Accent6 4 4" xfId="429" xr:uid="{F0FE9988-61DC-40BE-8392-3C53A9D9FE66}"/>
    <cellStyle name="20% - Accent6 4 4 2" xfId="23809" xr:uid="{4B1D44ED-37D8-4290-AB2C-AB4DEFF9570C}"/>
    <cellStyle name="20% - Accent6 4 4 2 2" xfId="23810" xr:uid="{EB46B3BD-177D-4742-88C4-995738836F62}"/>
    <cellStyle name="20% - Accent6 4 4 2 2 2" xfId="23811" xr:uid="{EFAFF8AC-273B-4EB7-90E9-2A6BF0718401}"/>
    <cellStyle name="20% - Accent6 4 4 2 3" xfId="23812" xr:uid="{E3ACD674-E6BF-4169-BC17-979DDAD5E91B}"/>
    <cellStyle name="20% - Accent6 4 4 3" xfId="23813" xr:uid="{48DD959E-FC2D-4D7E-B2D9-D18A180B78D6}"/>
    <cellStyle name="20% - Accent6 4 4 3 2" xfId="23814" xr:uid="{7447C1CC-723C-46FB-BAC1-0BAB0AB00894}"/>
    <cellStyle name="20% - Accent6 4 4 4" xfId="23815" xr:uid="{FF3635C7-A41B-4550-8CBB-3A24685B0E58}"/>
    <cellStyle name="20% - Accent6 4 4 4 2" xfId="23816" xr:uid="{B78E1F6E-9EC4-48CA-8970-59591508F1EE}"/>
    <cellStyle name="20% - Accent6 4 4 5" xfId="23817" xr:uid="{C529EA27-9299-4364-B130-FCE1CDDF0A69}"/>
    <cellStyle name="20% - Accent6 4 4 6" xfId="23818" xr:uid="{D23643AD-F3DB-4630-A1F3-24EEF94BFE59}"/>
    <cellStyle name="20% - Accent6 4 5" xfId="430" xr:uid="{3C634501-04A0-4753-82C9-37438083D317}"/>
    <cellStyle name="20% - Accent6 4 5 2" xfId="23819" xr:uid="{12F7D1DB-CEF9-47EC-984C-17FA68F9B261}"/>
    <cellStyle name="20% - Accent6 4 5 2 2" xfId="23820" xr:uid="{175FEFF8-E64F-4C6F-AF02-BB32AC7FA5A7}"/>
    <cellStyle name="20% - Accent6 4 5 2 2 2" xfId="23821" xr:uid="{E48AE3CA-D1A3-4049-A500-D0FCE5F3413E}"/>
    <cellStyle name="20% - Accent6 4 5 2 3" xfId="23822" xr:uid="{AD8A71A7-E996-4E0E-8C3E-BAF7DB13C5E3}"/>
    <cellStyle name="20% - Accent6 4 5 3" xfId="23823" xr:uid="{458FDF79-F5B0-4DFE-B6CF-96626CDE83E6}"/>
    <cellStyle name="20% - Accent6 4 5 3 2" xfId="23824" xr:uid="{7E732A50-C79A-4241-BBAF-A516703B917C}"/>
    <cellStyle name="20% - Accent6 4 5 4" xfId="23825" xr:uid="{617A08AA-DAF3-46F3-89DA-1D73008449BA}"/>
    <cellStyle name="20% - Accent6 4 5 4 2" xfId="23826" xr:uid="{8400B7F5-E0B7-42C9-81FF-56076646F543}"/>
    <cellStyle name="20% - Accent6 4 5 5" xfId="23827" xr:uid="{B9AE5EDD-4783-42FB-B203-17515DA503B7}"/>
    <cellStyle name="20% - Accent6 4 5 6" xfId="23828" xr:uid="{BF049423-4090-4A4D-8D1F-B6F4C841B2EE}"/>
    <cellStyle name="20% - Accent6 4 6" xfId="431" xr:uid="{D6D64BB0-C637-46FE-BD48-FA7B5353A808}"/>
    <cellStyle name="20% - Accent6 4 6 2" xfId="23829" xr:uid="{9704EBD1-A837-497F-9E21-F327FB48D943}"/>
    <cellStyle name="20% - Accent6 4 6 2 2" xfId="23830" xr:uid="{A28ED55A-0F42-416D-A976-8FCABC4E96DD}"/>
    <cellStyle name="20% - Accent6 4 6 2 2 2" xfId="23831" xr:uid="{037A3357-3957-4D14-9EC0-0CA0F659B24F}"/>
    <cellStyle name="20% - Accent6 4 6 2 3" xfId="23832" xr:uid="{5EC4B5FC-E923-470C-9F21-5E67227E4D67}"/>
    <cellStyle name="20% - Accent6 4 6 3" xfId="23833" xr:uid="{290F2063-2F7B-4FF6-B31F-055DFFF52F99}"/>
    <cellStyle name="20% - Accent6 4 6 3 2" xfId="23834" xr:uid="{773F3AC4-09F1-4004-B445-2696E5E413A8}"/>
    <cellStyle name="20% - Accent6 4 6 4" xfId="23835" xr:uid="{55A455DF-C2D7-488B-AA2D-A0B550AD6912}"/>
    <cellStyle name="20% - Accent6 4 6 4 2" xfId="23836" xr:uid="{83705DFB-D6BC-4C26-82D0-E5780E281B82}"/>
    <cellStyle name="20% - Accent6 4 6 5" xfId="23837" xr:uid="{B521B107-4304-4F99-9AC0-0113E506236A}"/>
    <cellStyle name="20% - Accent6 4 6 6" xfId="23838" xr:uid="{D4222B14-022E-4715-8879-F52F1E664CBF}"/>
    <cellStyle name="20% - Accent6 4 7" xfId="432" xr:uid="{B6BF38CF-C8B8-4670-9C83-4448822EAECF}"/>
    <cellStyle name="20% - Accent6 4 7 2" xfId="23839" xr:uid="{ADD3CD39-15A1-4251-940F-2494552B9BC4}"/>
    <cellStyle name="20% - Accent6 4 7 2 2" xfId="23840" xr:uid="{E73F54CC-6EE3-4137-AFAA-8F0BEB924DD5}"/>
    <cellStyle name="20% - Accent6 4 7 2 2 2" xfId="23841" xr:uid="{99110D28-C798-4D25-9291-BD3D6232CBFD}"/>
    <cellStyle name="20% - Accent6 4 7 2 3" xfId="23842" xr:uid="{A8172118-6E42-46D9-81A6-3BF05D16FE36}"/>
    <cellStyle name="20% - Accent6 4 7 3" xfId="23843" xr:uid="{B8013AD5-CCC7-4CDD-9BE0-C4DB9C13F7AD}"/>
    <cellStyle name="20% - Accent6 4 7 3 2" xfId="23844" xr:uid="{225CF0FA-54C0-4BC9-A8E0-1490C795C40A}"/>
    <cellStyle name="20% - Accent6 4 7 4" xfId="23845" xr:uid="{5C46C433-DE39-4F50-A90C-AD0D13D59C29}"/>
    <cellStyle name="20% - Accent6 4 7 4 2" xfId="23846" xr:uid="{33447AA4-9DC5-42C9-BE39-F64E7ADAC891}"/>
    <cellStyle name="20% - Accent6 4 7 5" xfId="23847" xr:uid="{37821CA7-B007-43C1-BE85-35BE99597783}"/>
    <cellStyle name="20% - Accent6 4 7 6" xfId="23848" xr:uid="{110B7D97-1E9B-4890-9C23-F2E2F8A1FE92}"/>
    <cellStyle name="20% - Accent6 4 8" xfId="433" xr:uid="{EA5B77D0-B125-4E76-9A86-7922EE0E468C}"/>
    <cellStyle name="20% - Accent6 4 8 2" xfId="23849" xr:uid="{BD25ACDB-9D67-43AC-8A87-A1E87B06B03B}"/>
    <cellStyle name="20% - Accent6 4 8 2 2" xfId="23850" xr:uid="{CF634511-9C07-4C7D-918B-620A9C154411}"/>
    <cellStyle name="20% - Accent6 4 8 2 2 2" xfId="23851" xr:uid="{3017049B-FA81-4F89-A678-64762DB52354}"/>
    <cellStyle name="20% - Accent6 4 8 2 3" xfId="23852" xr:uid="{9870C155-BD09-4A5C-9D7E-5B2675C73E53}"/>
    <cellStyle name="20% - Accent6 4 8 3" xfId="23853" xr:uid="{5DDCD897-F462-4534-8D01-CB997B99F18F}"/>
    <cellStyle name="20% - Accent6 4 8 3 2" xfId="23854" xr:uid="{94EFAD14-4ED4-4E5B-8B2A-C73FCBFCB25A}"/>
    <cellStyle name="20% - Accent6 4 8 4" xfId="23855" xr:uid="{1775140B-0016-4205-8B1B-847AD6638716}"/>
    <cellStyle name="20% - Accent6 4 8 4 2" xfId="23856" xr:uid="{9155D9B2-FCC4-4406-BF9A-B4DF6CB3260F}"/>
    <cellStyle name="20% - Accent6 4 8 5" xfId="23857" xr:uid="{8C87754D-17B5-47CF-8EFC-BD5B06B7EB64}"/>
    <cellStyle name="20% - Accent6 4 8 6" xfId="23858" xr:uid="{C31757B5-DF83-4DE3-8D7C-096594ECF08A}"/>
    <cellStyle name="20% - Accent6 4 9" xfId="23859" xr:uid="{1C2D1CCD-6857-43F6-BBBE-1F19DD41D636}"/>
    <cellStyle name="20% - Accent6 4 9 2" xfId="23860" xr:uid="{DE1F26CB-CD84-4814-BA60-EC9BD3374210}"/>
    <cellStyle name="20% - Accent6 4 9 2 2" xfId="23861" xr:uid="{C0E987D2-F447-4217-BB45-38F3F9CA7DE5}"/>
    <cellStyle name="20% - Accent6 4 9 2 2 2" xfId="23862" xr:uid="{AEA6E42F-53B0-4677-9956-81AA435B6169}"/>
    <cellStyle name="20% - Accent6 4 9 2 3" xfId="23863" xr:uid="{CA9A2028-711B-4608-8132-F4883D3010FE}"/>
    <cellStyle name="20% - Accent6 4 9 3" xfId="23864" xr:uid="{EFA3D7B4-5620-4578-B377-40486CA8E6AE}"/>
    <cellStyle name="20% - Accent6 4 9 3 2" xfId="23865" xr:uid="{A5817EC1-F3F1-437A-9780-901058E2629B}"/>
    <cellStyle name="20% - Accent6 4 9 4" xfId="23866" xr:uid="{DD938EEB-4B78-498D-B753-B7585271177E}"/>
    <cellStyle name="20% - Accent6 4 9 4 2" xfId="23867" xr:uid="{D74446E4-89C5-4F4E-B6B2-CDAAC54A22BF}"/>
    <cellStyle name="20% - Accent6 4 9 5" xfId="23868" xr:uid="{BA3FB861-1D63-40C7-8BBE-980DC7F36D65}"/>
    <cellStyle name="20% - Accent6 5" xfId="434" xr:uid="{B6239AB9-6DED-40AE-B705-78E38AB540C8}"/>
    <cellStyle name="20% - Accent6 5 10" xfId="23869" xr:uid="{4FE02CB8-7794-4DD6-81F7-B627BC71F0BF}"/>
    <cellStyle name="20% - Accent6 5 10 2" xfId="23870" xr:uid="{42FAB6AF-1AC9-4614-B342-AFD621ED9F39}"/>
    <cellStyle name="20% - Accent6 5 10 2 2" xfId="23871" xr:uid="{BBA7FC73-4C42-4944-83C0-0A56A785696D}"/>
    <cellStyle name="20% - Accent6 5 10 2 2 2" xfId="23872" xr:uid="{14D9D410-19D9-4E29-A2F2-A45A86400A4E}"/>
    <cellStyle name="20% - Accent6 5 10 2 3" xfId="23873" xr:uid="{1CD75BB7-6CD0-4EDC-96B3-72E6FD1EF26F}"/>
    <cellStyle name="20% - Accent6 5 10 3" xfId="23874" xr:uid="{C6C3B854-3093-47A6-BD1C-1A05CCC81C06}"/>
    <cellStyle name="20% - Accent6 5 10 3 2" xfId="23875" xr:uid="{8C8320A2-E8D7-462A-A0B8-73F4E9E67A25}"/>
    <cellStyle name="20% - Accent6 5 10 4" xfId="23876" xr:uid="{77AEABCA-CCD3-47A2-B065-37A5E786C378}"/>
    <cellStyle name="20% - Accent6 5 10 4 2" xfId="23877" xr:uid="{54599FA6-4662-4709-BEFE-8E585A8BD8F6}"/>
    <cellStyle name="20% - Accent6 5 10 5" xfId="23878" xr:uid="{BB0F3476-1380-4DD9-B0A6-906D54D79B83}"/>
    <cellStyle name="20% - Accent6 5 11" xfId="23879" xr:uid="{70F3B2B8-5843-46E4-9799-0CAF023E1A9F}"/>
    <cellStyle name="20% - Accent6 5 11 2" xfId="23880" xr:uid="{81277AA5-BF3A-410C-9177-92B4D70A4B6F}"/>
    <cellStyle name="20% - Accent6 5 11 2 2" xfId="23881" xr:uid="{03792960-A0BB-4962-943C-20CD59BC0C4B}"/>
    <cellStyle name="20% - Accent6 5 11 2 2 2" xfId="23882" xr:uid="{55CEDDCA-7576-4BEB-B6CE-4B3C65E07E20}"/>
    <cellStyle name="20% - Accent6 5 11 2 3" xfId="23883" xr:uid="{44A2B761-8056-4100-AE51-1572C28F35FB}"/>
    <cellStyle name="20% - Accent6 5 11 3" xfId="23884" xr:uid="{47ED76BB-5F30-42C9-9F77-A86040AD9099}"/>
    <cellStyle name="20% - Accent6 5 11 3 2" xfId="23885" xr:uid="{9E47316A-A09B-4FAB-961C-C3D7E640B7C6}"/>
    <cellStyle name="20% - Accent6 5 11 4" xfId="23886" xr:uid="{E5F2241D-D611-4D2B-BCCB-A7D4BD2E742B}"/>
    <cellStyle name="20% - Accent6 5 11 4 2" xfId="23887" xr:uid="{7ADB170F-8AA4-454B-BDD7-FE8233A611BA}"/>
    <cellStyle name="20% - Accent6 5 11 5" xfId="23888" xr:uid="{21886AE9-CE8B-463B-B51D-1969F8412650}"/>
    <cellStyle name="20% - Accent6 5 12" xfId="23889" xr:uid="{A9A57677-3BD5-46C4-9EE9-47702EE98614}"/>
    <cellStyle name="20% - Accent6 5 12 2" xfId="23890" xr:uid="{465ABA10-E2D6-4AC3-B275-D53F549E1025}"/>
    <cellStyle name="20% - Accent6 5 12 2 2" xfId="23891" xr:uid="{52F9689D-EEB1-40ED-9EDB-A9FB4131974E}"/>
    <cellStyle name="20% - Accent6 5 12 2 2 2" xfId="23892" xr:uid="{5FE71DA5-7930-4D90-88B1-9C899CCDF685}"/>
    <cellStyle name="20% - Accent6 5 12 2 3" xfId="23893" xr:uid="{6FFAAFF3-0338-4284-8406-E9C2AD3094E6}"/>
    <cellStyle name="20% - Accent6 5 12 3" xfId="23894" xr:uid="{A1DED7F1-6F63-4ED3-8A47-8F263D853EFA}"/>
    <cellStyle name="20% - Accent6 5 12 3 2" xfId="23895" xr:uid="{75FA4222-F78F-4AC3-9A0E-A454245C49B0}"/>
    <cellStyle name="20% - Accent6 5 12 4" xfId="23896" xr:uid="{4061915C-1D00-4EEA-B4C8-5D22AFD2FBD5}"/>
    <cellStyle name="20% - Accent6 5 12 4 2" xfId="23897" xr:uid="{AF0F55EE-F07A-476B-9B87-B931C082912A}"/>
    <cellStyle name="20% - Accent6 5 12 5" xfId="23898" xr:uid="{A8D82AF5-42A1-447E-8A4E-C1DF20763451}"/>
    <cellStyle name="20% - Accent6 5 13" xfId="23899" xr:uid="{A4B4ED48-E893-460E-B3FE-B598452BED0F}"/>
    <cellStyle name="20% - Accent6 5 13 2" xfId="23900" xr:uid="{6721F14C-206C-4A2D-BA1D-F3E1B67CBD56}"/>
    <cellStyle name="20% - Accent6 5 13 2 2" xfId="23901" xr:uid="{BD45FD47-3BB5-4FCF-B6AB-7BE962AAA7CF}"/>
    <cellStyle name="20% - Accent6 5 13 2 2 2" xfId="23902" xr:uid="{867D420D-0562-4D94-B701-BD0D3556F1F2}"/>
    <cellStyle name="20% - Accent6 5 13 2 3" xfId="23903" xr:uid="{A8C713E5-277E-4409-8837-283DB5889415}"/>
    <cellStyle name="20% - Accent6 5 13 3" xfId="23904" xr:uid="{DD05E09B-2CCD-4023-AB05-DF1143339758}"/>
    <cellStyle name="20% - Accent6 5 13 3 2" xfId="23905" xr:uid="{3603F877-C684-4042-AD57-313A4A49EE2F}"/>
    <cellStyle name="20% - Accent6 5 13 4" xfId="23906" xr:uid="{FBBADD76-85AF-49BB-9900-9F5EBDF7CBD3}"/>
    <cellStyle name="20% - Accent6 5 13 4 2" xfId="23907" xr:uid="{6C4B0C20-33C8-458B-BDA0-236F8EC44393}"/>
    <cellStyle name="20% - Accent6 5 13 5" xfId="23908" xr:uid="{3B2DB072-B3B1-4ACD-8382-0F86A6290565}"/>
    <cellStyle name="20% - Accent6 5 14" xfId="23909" xr:uid="{56B78FD9-B530-4096-9FA7-CCF0A632243F}"/>
    <cellStyle name="20% - Accent6 5 14 2" xfId="23910" xr:uid="{BF57E4A4-FCD4-47EA-8D29-C80E3B6F9DFF}"/>
    <cellStyle name="20% - Accent6 5 14 2 2" xfId="23911" xr:uid="{697F07B2-0834-46FD-A2B6-177750DFBAD5}"/>
    <cellStyle name="20% - Accent6 5 14 2 2 2" xfId="23912" xr:uid="{07192B3F-6AF6-4039-BF09-B1C21E5B4751}"/>
    <cellStyle name="20% - Accent6 5 14 2 3" xfId="23913" xr:uid="{7A9D1B59-5C38-440F-B6B1-998817AEF216}"/>
    <cellStyle name="20% - Accent6 5 14 3" xfId="23914" xr:uid="{BE6DA726-6E57-452E-A552-574DAA4F8CAE}"/>
    <cellStyle name="20% - Accent6 5 14 3 2" xfId="23915" xr:uid="{B3BAEB56-5BD9-4BF9-80BA-25DB57794E1C}"/>
    <cellStyle name="20% - Accent6 5 14 4" xfId="23916" xr:uid="{6F880CB7-0F82-49FE-A2E1-340FDD4EBF6E}"/>
    <cellStyle name="20% - Accent6 5 14 4 2" xfId="23917" xr:uid="{AE68795E-8CC6-4AFC-99AD-900C92B99E07}"/>
    <cellStyle name="20% - Accent6 5 14 5" xfId="23918" xr:uid="{4308903E-5D40-4667-A7E7-2E95C72D7219}"/>
    <cellStyle name="20% - Accent6 5 15" xfId="23919" xr:uid="{5BEC2364-FA00-46B1-B1D5-A4884AEC95A7}"/>
    <cellStyle name="20% - Accent6 5 15 2" xfId="23920" xr:uid="{5993DAB1-45E4-42AE-BBC0-E91A06FFE70A}"/>
    <cellStyle name="20% - Accent6 5 15 2 2" xfId="23921" xr:uid="{C9B9CEB3-8E93-4167-A55A-3162A5C2AA49}"/>
    <cellStyle name="20% - Accent6 5 15 2 2 2" xfId="23922" xr:uid="{52FDD1F5-4ED6-4337-A2A3-CEC956F1775D}"/>
    <cellStyle name="20% - Accent6 5 15 2 3" xfId="23923" xr:uid="{1ED5EFDA-67D6-4727-8B83-0B6E23A2947B}"/>
    <cellStyle name="20% - Accent6 5 15 3" xfId="23924" xr:uid="{5084601F-3122-4744-B2C6-361F88B85818}"/>
    <cellStyle name="20% - Accent6 5 15 3 2" xfId="23925" xr:uid="{685199CE-3E51-47C9-B6D8-28649FB8940E}"/>
    <cellStyle name="20% - Accent6 5 15 4" xfId="23926" xr:uid="{FA2139A5-0198-426A-915B-8FED716F0D19}"/>
    <cellStyle name="20% - Accent6 5 15 4 2" xfId="23927" xr:uid="{530B181B-8566-4638-A2ED-565C2C7C7A87}"/>
    <cellStyle name="20% - Accent6 5 15 5" xfId="23928" xr:uid="{219DBDB2-E334-488F-AD51-971A06E1044A}"/>
    <cellStyle name="20% - Accent6 5 16" xfId="23929" xr:uid="{68F0C62E-768A-40C9-BA2B-FEAD9FD2D651}"/>
    <cellStyle name="20% - Accent6 5 16 2" xfId="23930" xr:uid="{9B85970F-1F15-47E6-84F8-164927C93505}"/>
    <cellStyle name="20% - Accent6 5 16 2 2" xfId="23931" xr:uid="{163D9528-A5F0-4CD3-A808-1C6491DD8AB3}"/>
    <cellStyle name="20% - Accent6 5 16 3" xfId="23932" xr:uid="{E791C046-F8D5-4709-9903-64E7FB89E50D}"/>
    <cellStyle name="20% - Accent6 5 17" xfId="23933" xr:uid="{919FE388-5EA9-4126-B549-5FBD3168C48C}"/>
    <cellStyle name="20% - Accent6 5 17 2" xfId="23934" xr:uid="{AC9C6EA0-C1C2-4CFF-8363-474529255695}"/>
    <cellStyle name="20% - Accent6 5 18" xfId="23935" xr:uid="{229B8443-94BA-43B4-939D-CEE45152031A}"/>
    <cellStyle name="20% - Accent6 5 18 2" xfId="23936" xr:uid="{6EBAB538-3BBE-47C4-AF8F-B95890C5A7D0}"/>
    <cellStyle name="20% - Accent6 5 19" xfId="23937" xr:uid="{E81AF3F9-2CDA-4F77-82D1-F6FAF57FA30B}"/>
    <cellStyle name="20% - Accent6 5 2" xfId="435" xr:uid="{CD43F41D-A317-461D-A03C-2B6318ABDF42}"/>
    <cellStyle name="20% - Accent6 5 2 2" xfId="436" xr:uid="{BB283271-DCB0-4830-A8F5-B057353A9195}"/>
    <cellStyle name="20% - Accent6 5 2 2 2" xfId="23938" xr:uid="{C55610E6-81C1-41F4-BE1F-D0DC8FD77AC2}"/>
    <cellStyle name="20% - Accent6 5 2 2 2 2" xfId="23939" xr:uid="{286D3BA6-63EA-401B-AB77-51D754DBC64D}"/>
    <cellStyle name="20% - Accent6 5 2 2 3" xfId="23940" xr:uid="{D7CA3726-B932-4C60-89D0-BBE58A8B9653}"/>
    <cellStyle name="20% - Accent6 5 2 2 4" xfId="23941" xr:uid="{3925D682-BC1F-457E-B8D0-1D49A1D879D2}"/>
    <cellStyle name="20% - Accent6 5 2 3" xfId="23942" xr:uid="{CBCC06C5-DAF0-4B28-8E3E-4E8D5A38EEB7}"/>
    <cellStyle name="20% - Accent6 5 2 3 2" xfId="23943" xr:uid="{71B9431F-3F2F-43F0-9AB5-D2E8C079872A}"/>
    <cellStyle name="20% - Accent6 5 2 4" xfId="23944" xr:uid="{DA3E33B5-FC14-4CCF-B8A0-5ABF8F5B9EB9}"/>
    <cellStyle name="20% - Accent6 5 2 4 2" xfId="23945" xr:uid="{3025753C-DC41-43C0-ADCB-E3F8F2788FDA}"/>
    <cellStyle name="20% - Accent6 5 2 5" xfId="23946" xr:uid="{FA0DB8EF-3CEC-4E3F-BAB6-E0DD3FC34373}"/>
    <cellStyle name="20% - Accent6 5 20" xfId="23947" xr:uid="{A184768B-BE0E-411C-83B4-D9CF8E238EAF}"/>
    <cellStyle name="20% - Accent6 5 21" xfId="23948" xr:uid="{092419A0-3B21-469F-9C14-BA1DD59A95AE}"/>
    <cellStyle name="20% - Accent6 5 22" xfId="23949" xr:uid="{712DBFB8-A666-4229-8707-E6F1F1CEF9F6}"/>
    <cellStyle name="20% - Accent6 5 23" xfId="23950" xr:uid="{9E7444A2-4CE2-4AED-AD1B-DA48F0D0C3EA}"/>
    <cellStyle name="20% - Accent6 5 24" xfId="23951" xr:uid="{D31E301B-4D26-41BE-8544-D3409C3F577E}"/>
    <cellStyle name="20% - Accent6 5 25" xfId="23952" xr:uid="{8A5F2FE2-CA04-415D-8B12-FE2231F10FE5}"/>
    <cellStyle name="20% - Accent6 5 26" xfId="23953" xr:uid="{065639DB-FC0C-44F2-8FF6-11D0BC3450FA}"/>
    <cellStyle name="20% - Accent6 5 27" xfId="23954" xr:uid="{53FE30BD-A23F-4C80-9D37-FED6D8FF8DE8}"/>
    <cellStyle name="20% - Accent6 5 28" xfId="23955" xr:uid="{B8A1E9FE-97E5-496A-B5E2-81D052022A6D}"/>
    <cellStyle name="20% - Accent6 5 29" xfId="23956" xr:uid="{05345B7A-3CB7-43CF-B3E8-CCCF183492CB}"/>
    <cellStyle name="20% - Accent6 5 3" xfId="437" xr:uid="{927974D0-C94C-4847-A425-4D8DE3D1D937}"/>
    <cellStyle name="20% - Accent6 5 3 2" xfId="23957" xr:uid="{060091E8-6134-4841-86D2-3D6086D9F944}"/>
    <cellStyle name="20% - Accent6 5 3 2 2" xfId="23958" xr:uid="{D1D12D6E-5574-4CB0-8A70-0C3D7D3B2545}"/>
    <cellStyle name="20% - Accent6 5 3 2 2 2" xfId="23959" xr:uid="{4F8547D7-8592-43E9-96E4-07D7412E2E69}"/>
    <cellStyle name="20% - Accent6 5 3 2 3" xfId="23960" xr:uid="{25FAF61D-399B-4868-B47A-B20F8A5B4C2F}"/>
    <cellStyle name="20% - Accent6 5 3 3" xfId="23961" xr:uid="{435EC937-FA4E-4136-A186-5994A820B7B3}"/>
    <cellStyle name="20% - Accent6 5 3 3 2" xfId="23962" xr:uid="{B8813517-DD8C-4F09-AF05-2852E1C0B6C9}"/>
    <cellStyle name="20% - Accent6 5 3 4" xfId="23963" xr:uid="{1810541F-0080-4CDC-89B5-078254147614}"/>
    <cellStyle name="20% - Accent6 5 3 4 2" xfId="23964" xr:uid="{2C7B3B8E-809A-48FE-8918-9E87F5E6B9FC}"/>
    <cellStyle name="20% - Accent6 5 3 5" xfId="23965" xr:uid="{7D074E28-BCE1-4213-8140-4F662A20E5A2}"/>
    <cellStyle name="20% - Accent6 5 3 6" xfId="23966" xr:uid="{66404D4E-AFF8-4D68-A38F-6AC714C222A3}"/>
    <cellStyle name="20% - Accent6 5 4" xfId="438" xr:uid="{40E7AD1F-8E73-4664-B54B-8272C67DECE1}"/>
    <cellStyle name="20% - Accent6 5 4 2" xfId="23967" xr:uid="{811A8680-70F6-45F4-8101-ACB6C00B188E}"/>
    <cellStyle name="20% - Accent6 5 4 2 2" xfId="23968" xr:uid="{EB4870C4-327A-400A-B25A-88D4832DC9F6}"/>
    <cellStyle name="20% - Accent6 5 4 2 2 2" xfId="23969" xr:uid="{CA1CEDA4-D1EF-46B7-9274-FD09A185A56A}"/>
    <cellStyle name="20% - Accent6 5 4 2 3" xfId="23970" xr:uid="{C0A0058C-BD68-4723-8E11-A8FEF4B4C0C9}"/>
    <cellStyle name="20% - Accent6 5 4 3" xfId="23971" xr:uid="{86EE3CB4-5E78-4060-985D-867D1B0F60A1}"/>
    <cellStyle name="20% - Accent6 5 4 3 2" xfId="23972" xr:uid="{AA2A867A-FAE1-41B8-8502-9EAB41E0BDC5}"/>
    <cellStyle name="20% - Accent6 5 4 4" xfId="23973" xr:uid="{F8CE0686-5AF9-41D9-90BB-F7D00B4D3CB2}"/>
    <cellStyle name="20% - Accent6 5 4 4 2" xfId="23974" xr:uid="{E93B99C4-1DAF-480C-BE29-77635FB35A81}"/>
    <cellStyle name="20% - Accent6 5 4 5" xfId="23975" xr:uid="{A9723EC5-B93E-4C9A-8B4F-074C2ECEFE13}"/>
    <cellStyle name="20% - Accent6 5 4 6" xfId="23976" xr:uid="{E7E36BE3-D952-4375-AC1D-62048FCDAEEE}"/>
    <cellStyle name="20% - Accent6 5 5" xfId="439" xr:uid="{91D7E8DA-BDF2-4A12-8723-4169FADB8DC7}"/>
    <cellStyle name="20% - Accent6 5 5 2" xfId="23977" xr:uid="{EF7C39D5-1437-4A3A-8426-67EC537F6301}"/>
    <cellStyle name="20% - Accent6 5 5 2 2" xfId="23978" xr:uid="{EF6CB490-5633-44A9-A418-4D1B3ADBC677}"/>
    <cellStyle name="20% - Accent6 5 5 2 2 2" xfId="23979" xr:uid="{29C0E2AA-6BFE-4728-87FA-86036E2FBA83}"/>
    <cellStyle name="20% - Accent6 5 5 2 3" xfId="23980" xr:uid="{F1C1B733-5786-43B5-8E4C-B6DB91076242}"/>
    <cellStyle name="20% - Accent6 5 5 3" xfId="23981" xr:uid="{E542E630-0C5C-435C-9D9F-6394144646DE}"/>
    <cellStyle name="20% - Accent6 5 5 3 2" xfId="23982" xr:uid="{B11C6DF3-D824-47FC-9046-3A8EE323C45A}"/>
    <cellStyle name="20% - Accent6 5 5 4" xfId="23983" xr:uid="{000DC1F1-CFC1-415E-804E-B11A4AF57E1E}"/>
    <cellStyle name="20% - Accent6 5 5 4 2" xfId="23984" xr:uid="{6E276A32-F6D9-4DD0-82BA-5A346B29BB3A}"/>
    <cellStyle name="20% - Accent6 5 5 5" xfId="23985" xr:uid="{5874A6E6-9173-476D-B784-3BC8FF84422D}"/>
    <cellStyle name="20% - Accent6 5 5 6" xfId="23986" xr:uid="{E6CBCCA2-F4F3-42CE-8133-431A783FBD5F}"/>
    <cellStyle name="20% - Accent6 5 6" xfId="440" xr:uid="{FDABE636-40D9-406C-959F-E37E41CC4DE6}"/>
    <cellStyle name="20% - Accent6 5 6 2" xfId="23987" xr:uid="{E5EA6385-5DE8-468E-AC3E-33D29C3A43CF}"/>
    <cellStyle name="20% - Accent6 5 6 2 2" xfId="23988" xr:uid="{1AC8044A-CDB4-4EEB-8545-12158F1773B6}"/>
    <cellStyle name="20% - Accent6 5 6 2 2 2" xfId="23989" xr:uid="{8E1C2297-7649-4848-B903-DD72D43B7480}"/>
    <cellStyle name="20% - Accent6 5 6 2 3" xfId="23990" xr:uid="{9C094FBE-DC91-449E-B9B2-AF25AB4B88DB}"/>
    <cellStyle name="20% - Accent6 5 6 3" xfId="23991" xr:uid="{F7F37A87-9B5B-4335-9B19-0C24FC0666E5}"/>
    <cellStyle name="20% - Accent6 5 6 3 2" xfId="23992" xr:uid="{9B951CEE-8A4C-46D4-AAC7-65A744B140F6}"/>
    <cellStyle name="20% - Accent6 5 6 4" xfId="23993" xr:uid="{5867AB7E-8B4D-4621-A188-4448C82C4665}"/>
    <cellStyle name="20% - Accent6 5 6 4 2" xfId="23994" xr:uid="{88A900C2-093C-433A-8673-E6828EDD9996}"/>
    <cellStyle name="20% - Accent6 5 6 5" xfId="23995" xr:uid="{62D7ABEE-EC30-4688-A9E9-BE7CDE3100D0}"/>
    <cellStyle name="20% - Accent6 5 6 6" xfId="23996" xr:uid="{A4DCA4D8-A3AA-442F-AFF1-62E1F05F434E}"/>
    <cellStyle name="20% - Accent6 5 7" xfId="441" xr:uid="{1D893149-1052-4618-BF44-A74B15F1815C}"/>
    <cellStyle name="20% - Accent6 5 7 2" xfId="23997" xr:uid="{A4AC3B90-EB1D-4341-BE04-5BCE8E98BD03}"/>
    <cellStyle name="20% - Accent6 5 7 2 2" xfId="23998" xr:uid="{22361F55-A094-4BB2-9CD2-D143D9DE7101}"/>
    <cellStyle name="20% - Accent6 5 7 2 2 2" xfId="23999" xr:uid="{608EEF12-A6FA-4ECC-B3D4-4D65E600DF2E}"/>
    <cellStyle name="20% - Accent6 5 7 2 3" xfId="24000" xr:uid="{658F8DDD-302A-4324-9079-AE04AFB111C3}"/>
    <cellStyle name="20% - Accent6 5 7 3" xfId="24001" xr:uid="{985EF422-B41D-4881-BDCD-58901F5B6086}"/>
    <cellStyle name="20% - Accent6 5 7 3 2" xfId="24002" xr:uid="{EFD84D47-5EEE-4C80-B1E9-1285A4D7FC3F}"/>
    <cellStyle name="20% - Accent6 5 7 4" xfId="24003" xr:uid="{942CF65C-4B37-415A-BEB7-63920CD15614}"/>
    <cellStyle name="20% - Accent6 5 7 4 2" xfId="24004" xr:uid="{C0074382-9336-4319-A4C8-CBA86815F390}"/>
    <cellStyle name="20% - Accent6 5 7 5" xfId="24005" xr:uid="{AAA4BCF4-8363-41B1-A412-D28AE387F3CC}"/>
    <cellStyle name="20% - Accent6 5 7 6" xfId="24006" xr:uid="{49F84F66-9A33-41F6-96CD-00E0A2E5F115}"/>
    <cellStyle name="20% - Accent6 5 8" xfId="442" xr:uid="{C646C16C-927A-45FC-83E9-947962388811}"/>
    <cellStyle name="20% - Accent6 5 8 2" xfId="24007" xr:uid="{23FCB2B1-E5C7-4D35-A60D-87D1010083AB}"/>
    <cellStyle name="20% - Accent6 5 8 2 2" xfId="24008" xr:uid="{03090B54-A803-4222-8F2E-1DB1139E57D8}"/>
    <cellStyle name="20% - Accent6 5 8 2 2 2" xfId="24009" xr:uid="{B712C792-4726-4949-A876-EF28E859BD0B}"/>
    <cellStyle name="20% - Accent6 5 8 2 3" xfId="24010" xr:uid="{D8F0EBEB-09D1-4FA7-8C23-468BEF84C7D9}"/>
    <cellStyle name="20% - Accent6 5 8 3" xfId="24011" xr:uid="{C394C186-D693-486B-BC0D-3571C06392F2}"/>
    <cellStyle name="20% - Accent6 5 8 3 2" xfId="24012" xr:uid="{5592F365-87E7-46B9-8B07-1C6E58BB1759}"/>
    <cellStyle name="20% - Accent6 5 8 4" xfId="24013" xr:uid="{F71D8EBE-EF44-414F-BC89-3245C521015C}"/>
    <cellStyle name="20% - Accent6 5 8 4 2" xfId="24014" xr:uid="{67D2031C-FAAF-4007-8E3F-DCB3CD8ABF58}"/>
    <cellStyle name="20% - Accent6 5 8 5" xfId="24015" xr:uid="{C5DB1B0C-48F5-4BA4-8A6D-7E7D251D0E0A}"/>
    <cellStyle name="20% - Accent6 5 8 6" xfId="24016" xr:uid="{7A79B4DE-BDB0-4845-B15D-56173877F306}"/>
    <cellStyle name="20% - Accent6 5 9" xfId="24017" xr:uid="{B33B8ABA-3377-4690-AEBE-9EAAD97FD73D}"/>
    <cellStyle name="20% - Accent6 5 9 2" xfId="24018" xr:uid="{F4A6DED7-A40A-4AB0-A200-CEA941721A5E}"/>
    <cellStyle name="20% - Accent6 5 9 2 2" xfId="24019" xr:uid="{4863D664-61E3-499B-BB6C-D7604A74D8B4}"/>
    <cellStyle name="20% - Accent6 5 9 2 2 2" xfId="24020" xr:uid="{51B44EAA-4660-4579-B461-89B944D45804}"/>
    <cellStyle name="20% - Accent6 5 9 2 3" xfId="24021" xr:uid="{F7D38A5B-A7EE-45F2-B9EC-A4598F32BB5A}"/>
    <cellStyle name="20% - Accent6 5 9 3" xfId="24022" xr:uid="{43BE6A15-4DCB-4AD0-9209-52925958D0AD}"/>
    <cellStyle name="20% - Accent6 5 9 3 2" xfId="24023" xr:uid="{BF5AB60B-D73C-4E28-B50E-386C74815BFB}"/>
    <cellStyle name="20% - Accent6 5 9 4" xfId="24024" xr:uid="{C03EED20-442A-4306-BC1E-4E5F9DFA602B}"/>
    <cellStyle name="20% - Accent6 5 9 4 2" xfId="24025" xr:uid="{CBD04E05-64BD-49E9-9057-E545590F4F9D}"/>
    <cellStyle name="20% - Accent6 5 9 5" xfId="24026" xr:uid="{72B87B0C-0559-4608-8D6E-A67F2E97E4A0}"/>
    <cellStyle name="20% - Accent6 6" xfId="443" xr:uid="{B8E3CEA4-F2AA-40DF-8B3E-BF1DD41099EE}"/>
    <cellStyle name="20% - Accent6 6 10" xfId="24027" xr:uid="{F3FCDD5B-F91F-4B2C-B3C5-DFAD50FB48B0}"/>
    <cellStyle name="20% - Accent6 6 10 2" xfId="24028" xr:uid="{6B716E6C-536D-4F4F-8BA5-64C5F837A995}"/>
    <cellStyle name="20% - Accent6 6 10 2 2" xfId="24029" xr:uid="{EE6A4751-DFA8-4CCE-A1EB-AD314A64E998}"/>
    <cellStyle name="20% - Accent6 6 10 2 2 2" xfId="24030" xr:uid="{82EA62BC-5F36-4B3F-9F0F-A6A135A03317}"/>
    <cellStyle name="20% - Accent6 6 10 2 3" xfId="24031" xr:uid="{B9C8CEDE-665D-4ECC-9B86-C8765B3B3755}"/>
    <cellStyle name="20% - Accent6 6 10 3" xfId="24032" xr:uid="{56389882-8DF3-4804-93B1-C158E6F3B57B}"/>
    <cellStyle name="20% - Accent6 6 10 3 2" xfId="24033" xr:uid="{449601B7-1E6D-46C9-9039-DBAD0D253A8D}"/>
    <cellStyle name="20% - Accent6 6 10 4" xfId="24034" xr:uid="{D4A675B8-C288-460C-BE5B-376077743CC2}"/>
    <cellStyle name="20% - Accent6 6 10 4 2" xfId="24035" xr:uid="{90D38363-3612-4BC8-BD86-E4C1A4017A05}"/>
    <cellStyle name="20% - Accent6 6 10 5" xfId="24036" xr:uid="{EE743919-60E7-47C6-A2A2-3AE0EDE1F82A}"/>
    <cellStyle name="20% - Accent6 6 11" xfId="24037" xr:uid="{34CD5815-8B1C-4382-87AF-4FEBFEB6CEC5}"/>
    <cellStyle name="20% - Accent6 6 11 2" xfId="24038" xr:uid="{CEF60C18-3FEF-440E-86DC-E486994710B9}"/>
    <cellStyle name="20% - Accent6 6 11 2 2" xfId="24039" xr:uid="{B1F8DAC1-8112-416B-AF69-5624C5355AD0}"/>
    <cellStyle name="20% - Accent6 6 11 2 2 2" xfId="24040" xr:uid="{61B235AF-CF4A-4498-A19F-7B9F7A370C5A}"/>
    <cellStyle name="20% - Accent6 6 11 2 3" xfId="24041" xr:uid="{92032321-D0F8-44BF-8768-00A5C453F966}"/>
    <cellStyle name="20% - Accent6 6 11 3" xfId="24042" xr:uid="{EDF695B0-A482-41E6-A3D0-7414A676AA8C}"/>
    <cellStyle name="20% - Accent6 6 11 3 2" xfId="24043" xr:uid="{5ECA49C4-14E2-4989-88D7-F9479298FCB0}"/>
    <cellStyle name="20% - Accent6 6 11 4" xfId="24044" xr:uid="{9FC5E3C9-805A-40D8-B98E-F020A6930FC0}"/>
    <cellStyle name="20% - Accent6 6 11 4 2" xfId="24045" xr:uid="{4F134049-A7E6-434A-89E0-006CB7FBB4C9}"/>
    <cellStyle name="20% - Accent6 6 11 5" xfId="24046" xr:uid="{A49C3055-F85F-4DD3-9868-2A1568096E57}"/>
    <cellStyle name="20% - Accent6 6 12" xfId="24047" xr:uid="{9050AB98-BF4B-4A99-A2A9-219B4DC66617}"/>
    <cellStyle name="20% - Accent6 6 12 2" xfId="24048" xr:uid="{DE69A953-B2CD-408E-8131-EF9EB55DF20E}"/>
    <cellStyle name="20% - Accent6 6 12 2 2" xfId="24049" xr:uid="{35DA7DC2-D06F-481B-B1D6-5820E675501E}"/>
    <cellStyle name="20% - Accent6 6 12 2 2 2" xfId="24050" xr:uid="{8EBA0E9A-D510-4014-8DE7-5A36966033A7}"/>
    <cellStyle name="20% - Accent6 6 12 2 3" xfId="24051" xr:uid="{D60C7070-BE7C-417C-A730-DB83F50684FD}"/>
    <cellStyle name="20% - Accent6 6 12 3" xfId="24052" xr:uid="{1A9F3AE8-DE35-42DF-941A-84090B5AEE1B}"/>
    <cellStyle name="20% - Accent6 6 12 3 2" xfId="24053" xr:uid="{3AFDDE7E-9929-4623-826B-C3EB76480A93}"/>
    <cellStyle name="20% - Accent6 6 12 4" xfId="24054" xr:uid="{3850FFCC-6E75-4A55-91A8-38185ADAA146}"/>
    <cellStyle name="20% - Accent6 6 12 4 2" xfId="24055" xr:uid="{0AB6475C-5AB7-4B27-9D7C-97AB88E67514}"/>
    <cellStyle name="20% - Accent6 6 12 5" xfId="24056" xr:uid="{32DE5F5F-CD56-46F8-B355-4C34DA4EDAF8}"/>
    <cellStyle name="20% - Accent6 6 13" xfId="24057" xr:uid="{0A37B202-2E91-4A4F-B908-50B537262317}"/>
    <cellStyle name="20% - Accent6 6 13 2" xfId="24058" xr:uid="{E82C739B-BFB2-4CF3-8878-261005D97648}"/>
    <cellStyle name="20% - Accent6 6 13 2 2" xfId="24059" xr:uid="{FC05577A-2CAF-4BAF-86DA-97A12EE9071A}"/>
    <cellStyle name="20% - Accent6 6 13 2 2 2" xfId="24060" xr:uid="{57A17F4E-3F1B-4123-9A9C-07A053ED23BC}"/>
    <cellStyle name="20% - Accent6 6 13 2 3" xfId="24061" xr:uid="{F8F31174-804B-413F-A3C2-064ACA605F43}"/>
    <cellStyle name="20% - Accent6 6 13 3" xfId="24062" xr:uid="{E46D4B37-D970-4BC7-B732-FA7D63DFFB21}"/>
    <cellStyle name="20% - Accent6 6 13 3 2" xfId="24063" xr:uid="{6C0E0DED-4D48-43B9-A8FA-D5AE462B6E8E}"/>
    <cellStyle name="20% - Accent6 6 13 4" xfId="24064" xr:uid="{843F4C4B-AD04-4CBE-89C9-BB4FC0D1B57E}"/>
    <cellStyle name="20% - Accent6 6 13 4 2" xfId="24065" xr:uid="{B437A6B9-E9BC-4A86-B68A-03C5CCA69380}"/>
    <cellStyle name="20% - Accent6 6 13 5" xfId="24066" xr:uid="{98D9F60C-FE8E-481E-82C1-F6F5ED363590}"/>
    <cellStyle name="20% - Accent6 6 14" xfId="24067" xr:uid="{EE72CD3B-BE22-49EC-8C6F-D4D51D068DD2}"/>
    <cellStyle name="20% - Accent6 6 14 2" xfId="24068" xr:uid="{895E5CC7-A703-47EE-A83A-07E8CA3AC710}"/>
    <cellStyle name="20% - Accent6 6 14 2 2" xfId="24069" xr:uid="{C70C81EF-5738-44F4-BE89-F55D696274F7}"/>
    <cellStyle name="20% - Accent6 6 14 2 2 2" xfId="24070" xr:uid="{3997FDDA-89D4-4F6E-87BE-3D18A4025C81}"/>
    <cellStyle name="20% - Accent6 6 14 2 3" xfId="24071" xr:uid="{E7E10032-0E6B-4F99-B442-147916812E09}"/>
    <cellStyle name="20% - Accent6 6 14 3" xfId="24072" xr:uid="{88FF7890-5C65-4159-9E7F-1944FB50D7F4}"/>
    <cellStyle name="20% - Accent6 6 14 3 2" xfId="24073" xr:uid="{20F88EAA-4C0A-4B32-A0BC-8E81046CE675}"/>
    <cellStyle name="20% - Accent6 6 14 4" xfId="24074" xr:uid="{A2B817D1-6F04-4EF7-8336-0F8B35D48DE6}"/>
    <cellStyle name="20% - Accent6 6 14 4 2" xfId="24075" xr:uid="{26B400D4-B209-40EE-BE47-8DCF18548FD6}"/>
    <cellStyle name="20% - Accent6 6 14 5" xfId="24076" xr:uid="{9A7196F0-F628-4716-B1C0-736446956D01}"/>
    <cellStyle name="20% - Accent6 6 15" xfId="24077" xr:uid="{9FE3C2C1-37A8-452F-B58B-F7F20F03A5C9}"/>
    <cellStyle name="20% - Accent6 6 15 2" xfId="24078" xr:uid="{F1FFC827-DC3C-431E-A133-DC96F1BA1CEC}"/>
    <cellStyle name="20% - Accent6 6 15 2 2" xfId="24079" xr:uid="{2504D2A4-5679-4F3A-98D5-DB2A77DD6BC5}"/>
    <cellStyle name="20% - Accent6 6 15 2 2 2" xfId="24080" xr:uid="{83AB94B4-9584-4046-83A4-22BF5AAC31BC}"/>
    <cellStyle name="20% - Accent6 6 15 2 3" xfId="24081" xr:uid="{05E97702-B54A-4FD1-B5B6-F23B63A9FA7F}"/>
    <cellStyle name="20% - Accent6 6 15 3" xfId="24082" xr:uid="{481382BC-A5EA-4D94-97B7-F33D430B4BFC}"/>
    <cellStyle name="20% - Accent6 6 15 3 2" xfId="24083" xr:uid="{ACFCD7CE-07B4-4EC4-816A-035284A4A5CD}"/>
    <cellStyle name="20% - Accent6 6 15 4" xfId="24084" xr:uid="{15A349B6-4271-466E-921C-C32960A2C3D3}"/>
    <cellStyle name="20% - Accent6 6 15 4 2" xfId="24085" xr:uid="{91F32583-8422-4560-8AD3-E56E2A09AFFB}"/>
    <cellStyle name="20% - Accent6 6 15 5" xfId="24086" xr:uid="{F346797D-97AA-4CDC-B086-A32A6777BF8B}"/>
    <cellStyle name="20% - Accent6 6 16" xfId="24087" xr:uid="{C4D481A4-9F6A-44CA-905C-5CA92886A23E}"/>
    <cellStyle name="20% - Accent6 6 16 2" xfId="24088" xr:uid="{76804226-5B68-4101-AFB0-67A15A6DE28D}"/>
    <cellStyle name="20% - Accent6 6 16 2 2" xfId="24089" xr:uid="{CAC59782-420B-4BC5-A2FA-248D302E020E}"/>
    <cellStyle name="20% - Accent6 6 16 3" xfId="24090" xr:uid="{AAA4AE2F-A083-4413-999D-3E8581246C02}"/>
    <cellStyle name="20% - Accent6 6 17" xfId="24091" xr:uid="{184B062D-7A9D-468C-8556-FAA47AF0B8C6}"/>
    <cellStyle name="20% - Accent6 6 17 2" xfId="24092" xr:uid="{2022FA53-D556-4F90-9E2D-003BDC7F9933}"/>
    <cellStyle name="20% - Accent6 6 18" xfId="24093" xr:uid="{EDEB9816-7B6B-40EC-8BD2-F5FD9A9640FF}"/>
    <cellStyle name="20% - Accent6 6 18 2" xfId="24094" xr:uid="{2DA8249E-EBE4-47A8-87DA-A42C41FD2E19}"/>
    <cellStyle name="20% - Accent6 6 19" xfId="24095" xr:uid="{60DCDAAA-AC2A-484D-BB36-8C87182645B3}"/>
    <cellStyle name="20% - Accent6 6 2" xfId="444" xr:uid="{17BFC8BF-C2B6-4D2E-A2DB-CFF02D422D78}"/>
    <cellStyle name="20% - Accent6 6 2 2" xfId="445" xr:uid="{80609C02-9AF4-4919-8BF8-B3F3F9FCD079}"/>
    <cellStyle name="20% - Accent6 6 2 2 2" xfId="24096" xr:uid="{40FA3F1E-479A-4BD3-BF38-34A93630C975}"/>
    <cellStyle name="20% - Accent6 6 2 2 2 2" xfId="24097" xr:uid="{92E5BEC0-F84B-438B-933D-42971399F5B4}"/>
    <cellStyle name="20% - Accent6 6 2 2 3" xfId="24098" xr:uid="{7FB1E341-75D1-4F4F-9E33-2F775BB08075}"/>
    <cellStyle name="20% - Accent6 6 2 2 4" xfId="24099" xr:uid="{66F49917-DA37-4C4B-B9D9-9AE552976AD7}"/>
    <cellStyle name="20% - Accent6 6 2 3" xfId="24100" xr:uid="{39DBE54E-F514-4210-BC83-7E16CE834731}"/>
    <cellStyle name="20% - Accent6 6 2 3 2" xfId="24101" xr:uid="{7762BCB2-2D6A-4625-9034-57FD451562FF}"/>
    <cellStyle name="20% - Accent6 6 2 4" xfId="24102" xr:uid="{1D3A885B-DE10-4D88-BA09-8807C7A9C320}"/>
    <cellStyle name="20% - Accent6 6 2 4 2" xfId="24103" xr:uid="{1DE90369-2173-4CCD-9357-919F0799D4CA}"/>
    <cellStyle name="20% - Accent6 6 2 5" xfId="24104" xr:uid="{BA147745-9EC1-4B5A-B29F-9F4AA0A89675}"/>
    <cellStyle name="20% - Accent6 6 20" xfId="24105" xr:uid="{EFBD2F22-A11A-423A-8D50-778FF6256C28}"/>
    <cellStyle name="20% - Accent6 6 21" xfId="24106" xr:uid="{75E39609-F75A-4225-9866-17A6AA55D458}"/>
    <cellStyle name="20% - Accent6 6 22" xfId="24107" xr:uid="{EA852371-2FC5-45A7-9CEB-5AEF4D85BD03}"/>
    <cellStyle name="20% - Accent6 6 23" xfId="24108" xr:uid="{AE37CF82-4EBA-49E4-A146-8E149A388280}"/>
    <cellStyle name="20% - Accent6 6 24" xfId="24109" xr:uid="{FF2277EF-C388-4698-8576-EA5881063EAB}"/>
    <cellStyle name="20% - Accent6 6 25" xfId="24110" xr:uid="{5452B8F1-17EE-45ED-8DED-8E7F38497275}"/>
    <cellStyle name="20% - Accent6 6 26" xfId="24111" xr:uid="{57A3EBA8-56B7-4343-84F7-4DE72A4B00BD}"/>
    <cellStyle name="20% - Accent6 6 27" xfId="24112" xr:uid="{884472EB-09E3-41FA-B7C2-7EE807E45176}"/>
    <cellStyle name="20% - Accent6 6 28" xfId="24113" xr:uid="{B213BA9C-6F7B-472B-8755-885F12C37855}"/>
    <cellStyle name="20% - Accent6 6 29" xfId="24114" xr:uid="{C8E63C5B-D975-428B-BEE2-C3EA412BAB54}"/>
    <cellStyle name="20% - Accent6 6 3" xfId="446" xr:uid="{05A80B33-1FE0-488E-8731-8480E2940DDE}"/>
    <cellStyle name="20% - Accent6 6 3 2" xfId="24115" xr:uid="{BDE82181-8CBF-477A-A092-E5984D11D9DF}"/>
    <cellStyle name="20% - Accent6 6 3 2 2" xfId="24116" xr:uid="{AFE43EA5-DE08-4596-A9DD-C92DB4941639}"/>
    <cellStyle name="20% - Accent6 6 3 2 2 2" xfId="24117" xr:uid="{380B7278-17EB-43B1-A3ED-803F2C2D31B5}"/>
    <cellStyle name="20% - Accent6 6 3 2 3" xfId="24118" xr:uid="{AD46C1A1-6F00-4123-A567-02EB2286569A}"/>
    <cellStyle name="20% - Accent6 6 3 3" xfId="24119" xr:uid="{2E71F168-EC03-43CD-AB09-4FF1FF26BF09}"/>
    <cellStyle name="20% - Accent6 6 3 3 2" xfId="24120" xr:uid="{4F6E2B86-7FB2-4FD5-B93C-EE1AE48A259B}"/>
    <cellStyle name="20% - Accent6 6 3 4" xfId="24121" xr:uid="{A3157B89-A8D9-4EAE-9C3A-813697056505}"/>
    <cellStyle name="20% - Accent6 6 3 4 2" xfId="24122" xr:uid="{56852E86-82F0-43A5-98C4-0115C8CDE1CA}"/>
    <cellStyle name="20% - Accent6 6 3 5" xfId="24123" xr:uid="{3C1B0F93-57A6-4AC6-B636-62193F17AFA1}"/>
    <cellStyle name="20% - Accent6 6 3 6" xfId="24124" xr:uid="{816D2EA3-733B-4B11-907B-33DC6874EC42}"/>
    <cellStyle name="20% - Accent6 6 4" xfId="24125" xr:uid="{F32E3CC7-5A8A-45E1-8990-2F15EE7C015A}"/>
    <cellStyle name="20% - Accent6 6 4 2" xfId="24126" xr:uid="{1B471CBF-F1FE-40A1-9670-2BD6C806459C}"/>
    <cellStyle name="20% - Accent6 6 4 2 2" xfId="24127" xr:uid="{DA996FF7-DED9-4862-8D03-D81278E1C1E3}"/>
    <cellStyle name="20% - Accent6 6 4 2 2 2" xfId="24128" xr:uid="{D179E2F0-3CA0-4D25-8ED2-405560BE3BB8}"/>
    <cellStyle name="20% - Accent6 6 4 2 3" xfId="24129" xr:uid="{8FD78AD4-EB4C-47AC-8B49-5D7ABCA37681}"/>
    <cellStyle name="20% - Accent6 6 4 3" xfId="24130" xr:uid="{39764F6D-8D84-404D-98FA-053157C20B49}"/>
    <cellStyle name="20% - Accent6 6 4 3 2" xfId="24131" xr:uid="{C466749F-CC9F-4D1C-A18B-55B85A7839F0}"/>
    <cellStyle name="20% - Accent6 6 4 4" xfId="24132" xr:uid="{5161B7B4-775C-40ED-A730-A0AC325B15F9}"/>
    <cellStyle name="20% - Accent6 6 4 4 2" xfId="24133" xr:uid="{C5D83BE0-3EE8-4E13-8030-C2351C3D8227}"/>
    <cellStyle name="20% - Accent6 6 4 5" xfId="24134" xr:uid="{5183E99F-C6BE-49F6-AA2B-17870809EE1B}"/>
    <cellStyle name="20% - Accent6 6 5" xfId="24135" xr:uid="{2A697EB0-73E3-4E5D-8B52-4E9FDC83894B}"/>
    <cellStyle name="20% - Accent6 6 5 2" xfId="24136" xr:uid="{4DBDC9B1-B4E1-4D46-B04D-1EE6FFD0456B}"/>
    <cellStyle name="20% - Accent6 6 5 2 2" xfId="24137" xr:uid="{8D9AB869-15A2-48A1-AE4E-21AA19A70F5B}"/>
    <cellStyle name="20% - Accent6 6 5 2 2 2" xfId="24138" xr:uid="{83F03A4B-D804-4649-A353-4E9B29031D70}"/>
    <cellStyle name="20% - Accent6 6 5 2 3" xfId="24139" xr:uid="{7B577E78-8DF3-4C29-B07E-35A1B32A4AB1}"/>
    <cellStyle name="20% - Accent6 6 5 3" xfId="24140" xr:uid="{9925B784-91EC-4377-9D93-A042FFAD2825}"/>
    <cellStyle name="20% - Accent6 6 5 3 2" xfId="24141" xr:uid="{B3519443-0B25-4AC8-843F-686A16EBA784}"/>
    <cellStyle name="20% - Accent6 6 5 4" xfId="24142" xr:uid="{18F73EC9-818F-4CD0-B3D1-FE26ADE6CEE6}"/>
    <cellStyle name="20% - Accent6 6 5 4 2" xfId="24143" xr:uid="{9BB56035-F020-4BAF-94AC-94B68FCC89A0}"/>
    <cellStyle name="20% - Accent6 6 5 5" xfId="24144" xr:uid="{85A866C3-616A-4EED-9974-D8EDE176D9A5}"/>
    <cellStyle name="20% - Accent6 6 6" xfId="24145" xr:uid="{7A0AB007-56C4-4AD0-A8B8-EAE366FD4863}"/>
    <cellStyle name="20% - Accent6 6 6 2" xfId="24146" xr:uid="{A19D1A88-7547-4EDE-A608-F740F4D93EA1}"/>
    <cellStyle name="20% - Accent6 6 6 2 2" xfId="24147" xr:uid="{4720641A-32FE-4380-A077-0053AE6398BF}"/>
    <cellStyle name="20% - Accent6 6 6 2 2 2" xfId="24148" xr:uid="{BFFA2A02-C068-4087-832D-8875B804AF6C}"/>
    <cellStyle name="20% - Accent6 6 6 2 3" xfId="24149" xr:uid="{2F2C61E3-A1FB-46A6-8DE7-E35DFE9880C1}"/>
    <cellStyle name="20% - Accent6 6 6 3" xfId="24150" xr:uid="{18CD3F59-A4C0-4F54-BE3B-0A116FD35B29}"/>
    <cellStyle name="20% - Accent6 6 6 3 2" xfId="24151" xr:uid="{AAEDF02F-6B27-4A61-93F7-813AB2A0A37D}"/>
    <cellStyle name="20% - Accent6 6 6 4" xfId="24152" xr:uid="{89CEFF38-3F96-446A-8DBF-ADFC8659A43A}"/>
    <cellStyle name="20% - Accent6 6 6 4 2" xfId="24153" xr:uid="{34562760-823A-4F3F-83B1-3792ECB4AFEE}"/>
    <cellStyle name="20% - Accent6 6 6 5" xfId="24154" xr:uid="{F5FAB66E-C326-4AA5-B46E-475B2C7EA5E7}"/>
    <cellStyle name="20% - Accent6 6 7" xfId="24155" xr:uid="{C54F3311-B83C-4AE2-8D38-2E3B42BC686E}"/>
    <cellStyle name="20% - Accent6 6 7 2" xfId="24156" xr:uid="{DA72B5D2-1A7D-49F6-A713-A5E8578756AB}"/>
    <cellStyle name="20% - Accent6 6 7 2 2" xfId="24157" xr:uid="{AEACF0FF-18EF-438C-8166-9131E8B8DF30}"/>
    <cellStyle name="20% - Accent6 6 7 2 2 2" xfId="24158" xr:uid="{45E58EBC-33DB-4124-8172-D739F622E1AB}"/>
    <cellStyle name="20% - Accent6 6 7 2 3" xfId="24159" xr:uid="{D63F4AAC-5058-457B-B502-7F5FDB52F633}"/>
    <cellStyle name="20% - Accent6 6 7 3" xfId="24160" xr:uid="{0F32579D-AB66-401D-9A65-45C6B3CF4A19}"/>
    <cellStyle name="20% - Accent6 6 7 3 2" xfId="24161" xr:uid="{38AEE0BE-C10C-4DC9-A806-5797444EEA88}"/>
    <cellStyle name="20% - Accent6 6 7 4" xfId="24162" xr:uid="{2BD03F97-DFB0-43B9-8E33-B89DF16B0D26}"/>
    <cellStyle name="20% - Accent6 6 7 4 2" xfId="24163" xr:uid="{93EF7F93-F5D4-4E1F-B2D7-B10A22CDCE71}"/>
    <cellStyle name="20% - Accent6 6 7 5" xfId="24164" xr:uid="{2B41DB20-03A2-4B5E-A5AE-0A1E7E80A7DF}"/>
    <cellStyle name="20% - Accent6 6 8" xfId="24165" xr:uid="{CDC452DB-8BD2-4938-A87D-977B633ED0FB}"/>
    <cellStyle name="20% - Accent6 6 8 2" xfId="24166" xr:uid="{1FAB0477-58C9-439D-882C-A50CD70D28FF}"/>
    <cellStyle name="20% - Accent6 6 8 2 2" xfId="24167" xr:uid="{6294559E-8627-4D02-995D-AAA6843DFA9A}"/>
    <cellStyle name="20% - Accent6 6 8 2 2 2" xfId="24168" xr:uid="{8C4AC2B6-5AF3-44BA-ACB4-028514AF86C4}"/>
    <cellStyle name="20% - Accent6 6 8 2 3" xfId="24169" xr:uid="{5E52A82F-EC45-44C7-9D2B-91363201297F}"/>
    <cellStyle name="20% - Accent6 6 8 3" xfId="24170" xr:uid="{465BA5CC-37CC-4FB7-801F-A4D5E4F7BA1A}"/>
    <cellStyle name="20% - Accent6 6 8 3 2" xfId="24171" xr:uid="{5511F362-6B76-4206-A71B-35E4770DD162}"/>
    <cellStyle name="20% - Accent6 6 8 4" xfId="24172" xr:uid="{12F07816-0C00-408B-91E2-7E6BF6EA3B26}"/>
    <cellStyle name="20% - Accent6 6 8 4 2" xfId="24173" xr:uid="{349193B2-A44C-4447-AA38-B11EB0DA3830}"/>
    <cellStyle name="20% - Accent6 6 8 5" xfId="24174" xr:uid="{0A4D9A60-79CA-4D5E-A5B5-D8D64E51E597}"/>
    <cellStyle name="20% - Accent6 6 9" xfId="24175" xr:uid="{3EED9B04-FD46-4BEF-8EA8-1010F4E3D863}"/>
    <cellStyle name="20% - Accent6 6 9 2" xfId="24176" xr:uid="{67CD38CD-5AD8-4DFA-B4AD-27BD745DFCD1}"/>
    <cellStyle name="20% - Accent6 6 9 2 2" xfId="24177" xr:uid="{A95657DD-41A7-4DEC-92BF-1235220D63C2}"/>
    <cellStyle name="20% - Accent6 6 9 2 2 2" xfId="24178" xr:uid="{B6EC63F8-22C0-412F-9506-04B81B463E5A}"/>
    <cellStyle name="20% - Accent6 6 9 2 3" xfId="24179" xr:uid="{CA2F9683-50F5-4528-BC01-D01974D246C7}"/>
    <cellStyle name="20% - Accent6 6 9 3" xfId="24180" xr:uid="{9A4DA7D1-C512-4620-B990-DA7C1C834813}"/>
    <cellStyle name="20% - Accent6 6 9 3 2" xfId="24181" xr:uid="{5225CA48-E754-4104-9DE3-A016FDACBE18}"/>
    <cellStyle name="20% - Accent6 6 9 4" xfId="24182" xr:uid="{ED98CAF6-18EC-4730-AFD1-AB330EE10A44}"/>
    <cellStyle name="20% - Accent6 6 9 4 2" xfId="24183" xr:uid="{B12D146E-1706-424E-9E3D-9E4801B1156E}"/>
    <cellStyle name="20% - Accent6 6 9 5" xfId="24184" xr:uid="{07754749-0914-4908-BC61-DE2E7E47E580}"/>
    <cellStyle name="20% - Accent6 7" xfId="447" xr:uid="{1BE2ED8B-631F-4DB6-9F2A-344B14A94A2F}"/>
    <cellStyle name="20% - Accent6 7 10" xfId="24185" xr:uid="{E94C3843-30C5-423D-AFC6-B062E119696E}"/>
    <cellStyle name="20% - Accent6 7 10 2" xfId="24186" xr:uid="{1794DD41-AC5F-4BEE-8A68-FF6A90BB5D2E}"/>
    <cellStyle name="20% - Accent6 7 10 2 2" xfId="24187" xr:uid="{F6475C92-5C3F-4A94-8773-36A4F02188DE}"/>
    <cellStyle name="20% - Accent6 7 10 2 2 2" xfId="24188" xr:uid="{8E1F5032-4479-4D07-9099-C99DC114CE46}"/>
    <cellStyle name="20% - Accent6 7 10 2 3" xfId="24189" xr:uid="{7F08F8DC-8853-4509-8243-01BD5474E71B}"/>
    <cellStyle name="20% - Accent6 7 10 3" xfId="24190" xr:uid="{11F0C5DF-BD7B-4A86-9449-77BCB48A856C}"/>
    <cellStyle name="20% - Accent6 7 10 3 2" xfId="24191" xr:uid="{7399C6C7-AE64-40FB-A9FF-EA42B1598CF9}"/>
    <cellStyle name="20% - Accent6 7 10 4" xfId="24192" xr:uid="{26FB7654-D5C6-4A71-AF53-F49C4061CD17}"/>
    <cellStyle name="20% - Accent6 7 10 4 2" xfId="24193" xr:uid="{4B81F5CB-D4A4-47B7-9621-336F0110A3E8}"/>
    <cellStyle name="20% - Accent6 7 10 5" xfId="24194" xr:uid="{E2C40621-9F17-468E-9487-C9432D45510D}"/>
    <cellStyle name="20% - Accent6 7 11" xfId="24195" xr:uid="{140A5083-317F-4B50-B067-4C20F88BB50F}"/>
    <cellStyle name="20% - Accent6 7 11 2" xfId="24196" xr:uid="{CB1527B3-0A1B-4ABC-8621-35C0E09EF4F8}"/>
    <cellStyle name="20% - Accent6 7 11 2 2" xfId="24197" xr:uid="{705BD3B7-9F6B-4C0F-A8FB-A4C716262CF8}"/>
    <cellStyle name="20% - Accent6 7 11 2 2 2" xfId="24198" xr:uid="{5DEE9654-72DD-43C0-A312-71F08812937E}"/>
    <cellStyle name="20% - Accent6 7 11 2 3" xfId="24199" xr:uid="{6709B391-862E-42F4-BD90-5DF9424D4B3C}"/>
    <cellStyle name="20% - Accent6 7 11 3" xfId="24200" xr:uid="{86713DF0-BDE7-41D3-8FCA-C326A325C9FB}"/>
    <cellStyle name="20% - Accent6 7 11 3 2" xfId="24201" xr:uid="{271326F6-F0B8-4F56-ABC0-FE3A8C2AE691}"/>
    <cellStyle name="20% - Accent6 7 11 4" xfId="24202" xr:uid="{10BF3AEA-DA5B-47C5-A7B5-EC0B34704112}"/>
    <cellStyle name="20% - Accent6 7 11 4 2" xfId="24203" xr:uid="{CB27C697-B479-482F-A161-5A0BBE6DBD94}"/>
    <cellStyle name="20% - Accent6 7 11 5" xfId="24204" xr:uid="{66CFAAF5-3C38-45E7-96FA-B24222E336A9}"/>
    <cellStyle name="20% - Accent6 7 12" xfId="24205" xr:uid="{CA61E1BC-3375-4F3B-9439-24D03B211EAF}"/>
    <cellStyle name="20% - Accent6 7 12 2" xfId="24206" xr:uid="{9D8A35CE-EF69-4A98-B320-189BD54A4185}"/>
    <cellStyle name="20% - Accent6 7 12 2 2" xfId="24207" xr:uid="{5AAEC853-98E7-4322-83A8-4DC7CBFC9737}"/>
    <cellStyle name="20% - Accent6 7 12 2 2 2" xfId="24208" xr:uid="{8D676B87-1ADF-4A78-B644-3C8E84D0DD0F}"/>
    <cellStyle name="20% - Accent6 7 12 2 3" xfId="24209" xr:uid="{C1C545BD-A3B0-43E2-8933-E3B5CB459B98}"/>
    <cellStyle name="20% - Accent6 7 12 3" xfId="24210" xr:uid="{11AFF5AD-E697-4A49-92DE-C694D47BBB72}"/>
    <cellStyle name="20% - Accent6 7 12 3 2" xfId="24211" xr:uid="{26388D83-99F6-415C-9A30-881ECAB8712A}"/>
    <cellStyle name="20% - Accent6 7 12 4" xfId="24212" xr:uid="{7F04902D-3C92-4820-BE7F-F12B10E42D23}"/>
    <cellStyle name="20% - Accent6 7 12 4 2" xfId="24213" xr:uid="{4AB572F3-90D5-4300-B015-277D81E33AD0}"/>
    <cellStyle name="20% - Accent6 7 12 5" xfId="24214" xr:uid="{7A2EE876-2A0B-4C2E-AC2B-D526BBB12B60}"/>
    <cellStyle name="20% - Accent6 7 13" xfId="24215" xr:uid="{E01C9C26-7AF0-4CE4-A087-62CA46095D67}"/>
    <cellStyle name="20% - Accent6 7 13 2" xfId="24216" xr:uid="{2A114DB6-7BD9-4DCD-B0A8-DC9F5D0526E8}"/>
    <cellStyle name="20% - Accent6 7 13 2 2" xfId="24217" xr:uid="{AD250910-E4A1-4BD5-AC81-BABF1D1D4839}"/>
    <cellStyle name="20% - Accent6 7 13 2 2 2" xfId="24218" xr:uid="{BFC892C7-C8EA-4534-AA32-41B464CBC241}"/>
    <cellStyle name="20% - Accent6 7 13 2 3" xfId="24219" xr:uid="{B14182D0-5F4D-4E13-94EA-65D2BDE6324E}"/>
    <cellStyle name="20% - Accent6 7 13 3" xfId="24220" xr:uid="{781B6CDA-B7C3-4527-8162-E4781CB811EF}"/>
    <cellStyle name="20% - Accent6 7 13 3 2" xfId="24221" xr:uid="{B7B6C771-E09F-4D65-95F8-3FA9090CE77C}"/>
    <cellStyle name="20% - Accent6 7 13 4" xfId="24222" xr:uid="{BB159EF4-5E69-4781-A55C-0A94A20B9BA5}"/>
    <cellStyle name="20% - Accent6 7 13 4 2" xfId="24223" xr:uid="{D4021246-2079-4ED1-8E84-DBD8270B8E23}"/>
    <cellStyle name="20% - Accent6 7 13 5" xfId="24224" xr:uid="{E297765F-AE48-485D-B06A-A17D134DED2E}"/>
    <cellStyle name="20% - Accent6 7 14" xfId="24225" xr:uid="{483EBED6-CA5A-4500-A802-C8A3490FF280}"/>
    <cellStyle name="20% - Accent6 7 14 2" xfId="24226" xr:uid="{8602FB52-DF5D-461C-9C89-134269AA273C}"/>
    <cellStyle name="20% - Accent6 7 14 2 2" xfId="24227" xr:uid="{8A5C83FC-DCAE-4178-9DDE-8226535D7946}"/>
    <cellStyle name="20% - Accent6 7 14 2 2 2" xfId="24228" xr:uid="{271B4C5D-33F0-4058-B876-9F53ED9C6DD1}"/>
    <cellStyle name="20% - Accent6 7 14 2 3" xfId="24229" xr:uid="{45B47A6C-BC49-47D4-AEBF-28793AF1141B}"/>
    <cellStyle name="20% - Accent6 7 14 3" xfId="24230" xr:uid="{F22E7A22-48DA-4AC4-A2DF-9EF73698BE9F}"/>
    <cellStyle name="20% - Accent6 7 14 3 2" xfId="24231" xr:uid="{EB11977F-C228-4D01-97B7-BDBDD9AE5C63}"/>
    <cellStyle name="20% - Accent6 7 14 4" xfId="24232" xr:uid="{2383E346-8123-469A-A8C6-20516B6C348E}"/>
    <cellStyle name="20% - Accent6 7 14 4 2" xfId="24233" xr:uid="{A77897DE-2055-4092-BA5A-2B7728BA1547}"/>
    <cellStyle name="20% - Accent6 7 14 5" xfId="24234" xr:uid="{BEEED1FC-24E2-4E9F-BAD7-614DFDDB57B2}"/>
    <cellStyle name="20% - Accent6 7 15" xfId="24235" xr:uid="{640BE21C-9F73-4B7A-AF8E-CA5AF36E5A58}"/>
    <cellStyle name="20% - Accent6 7 15 2" xfId="24236" xr:uid="{79D2B3A9-49D2-4E23-A1BA-0A5093A07D0D}"/>
    <cellStyle name="20% - Accent6 7 15 2 2" xfId="24237" xr:uid="{A21FB082-D5E2-4017-8462-89B3DDA0CC84}"/>
    <cellStyle name="20% - Accent6 7 15 2 2 2" xfId="24238" xr:uid="{AF706F60-E7A5-4382-936F-7864CB7960E8}"/>
    <cellStyle name="20% - Accent6 7 15 2 3" xfId="24239" xr:uid="{5EAA216E-6205-4628-BA4D-7133EB4DA5B6}"/>
    <cellStyle name="20% - Accent6 7 15 3" xfId="24240" xr:uid="{E3330FC6-2E91-40A1-B4DC-2CE453443D6B}"/>
    <cellStyle name="20% - Accent6 7 15 3 2" xfId="24241" xr:uid="{0DAE9BE0-D0CC-461F-87B0-B2003F21D566}"/>
    <cellStyle name="20% - Accent6 7 15 4" xfId="24242" xr:uid="{5CEC4997-0C7A-44DD-BDD6-89ACC406F914}"/>
    <cellStyle name="20% - Accent6 7 15 4 2" xfId="24243" xr:uid="{AD11D181-B0A0-4F21-806F-F834FE980D13}"/>
    <cellStyle name="20% - Accent6 7 15 5" xfId="24244" xr:uid="{BDB27D77-7C4F-45ED-B57D-7AA5339E68D6}"/>
    <cellStyle name="20% - Accent6 7 16" xfId="24245" xr:uid="{8B676B0E-A697-4775-B3B8-290E5E839C05}"/>
    <cellStyle name="20% - Accent6 7 16 2" xfId="24246" xr:uid="{2AE58C97-79DD-4600-BD66-0475E0AE5E06}"/>
    <cellStyle name="20% - Accent6 7 16 2 2" xfId="24247" xr:uid="{FD134F9D-1352-4AEC-B444-BE573B033DFD}"/>
    <cellStyle name="20% - Accent6 7 16 3" xfId="24248" xr:uid="{A4B5A13E-238C-4BA8-B76D-6D7F53588241}"/>
    <cellStyle name="20% - Accent6 7 17" xfId="24249" xr:uid="{7B3179B6-65B2-4845-ADA0-BB5F34515DC3}"/>
    <cellStyle name="20% - Accent6 7 17 2" xfId="24250" xr:uid="{F24E58DF-4013-4F83-8F7A-106EEFF2C28F}"/>
    <cellStyle name="20% - Accent6 7 18" xfId="24251" xr:uid="{B814814D-4418-42D1-86A7-FE4DC764EC76}"/>
    <cellStyle name="20% - Accent6 7 18 2" xfId="24252" xr:uid="{9FF517E0-5003-4767-B875-C2F7DABDA727}"/>
    <cellStyle name="20% - Accent6 7 19" xfId="24253" xr:uid="{94A17601-EA24-4C32-B56F-024B47B14026}"/>
    <cellStyle name="20% - Accent6 7 2" xfId="448" xr:uid="{8854A4D1-66C9-410C-8B03-650028EB6639}"/>
    <cellStyle name="20% - Accent6 7 2 2" xfId="449" xr:uid="{90E741DE-2B91-4E38-A0A2-1FF0BCDE4A46}"/>
    <cellStyle name="20% - Accent6 7 2 2 2" xfId="24254" xr:uid="{8C26483B-648D-499E-ACA4-A8F7FFEF52FD}"/>
    <cellStyle name="20% - Accent6 7 2 2 2 2" xfId="24255" xr:uid="{92828289-E638-43B3-A925-2597BC8DCDC6}"/>
    <cellStyle name="20% - Accent6 7 2 2 3" xfId="24256" xr:uid="{39311617-AFE9-4EA2-9C9F-D5AF2AFF6667}"/>
    <cellStyle name="20% - Accent6 7 2 2 4" xfId="24257" xr:uid="{5721E62E-C6AF-46C6-B10A-AEC2EF186323}"/>
    <cellStyle name="20% - Accent6 7 2 3" xfId="24258" xr:uid="{4BA7ED4D-6661-465D-B034-BC1398DDAF96}"/>
    <cellStyle name="20% - Accent6 7 2 3 2" xfId="24259" xr:uid="{10FC15A4-F805-4D34-B492-AA749CE7DA55}"/>
    <cellStyle name="20% - Accent6 7 2 4" xfId="24260" xr:uid="{0559486A-CC95-4276-9B24-03227A319ECB}"/>
    <cellStyle name="20% - Accent6 7 2 4 2" xfId="24261" xr:uid="{C15D9425-E5F1-4226-AFF3-14A2237226EE}"/>
    <cellStyle name="20% - Accent6 7 2 5" xfId="24262" xr:uid="{2975D5DF-7DAD-47E7-AEB2-24E0B92A3ACB}"/>
    <cellStyle name="20% - Accent6 7 20" xfId="24263" xr:uid="{49856FE2-E6E0-4AEE-A3BB-2F224F6E84C6}"/>
    <cellStyle name="20% - Accent6 7 21" xfId="24264" xr:uid="{18344670-2245-4685-832D-7AC13529038B}"/>
    <cellStyle name="20% - Accent6 7 22" xfId="24265" xr:uid="{DBD841CC-2CA0-4C9C-A7E0-275F0CCEABD5}"/>
    <cellStyle name="20% - Accent6 7 23" xfId="24266" xr:uid="{A2DFA899-4299-4AEA-8F93-13E2F62EEF6B}"/>
    <cellStyle name="20% - Accent6 7 24" xfId="24267" xr:uid="{AA2B827B-2C1D-4236-AF66-1FEEFCB3426E}"/>
    <cellStyle name="20% - Accent6 7 25" xfId="24268" xr:uid="{5989B4F9-F98B-4803-94F2-54AD0C3492C7}"/>
    <cellStyle name="20% - Accent6 7 26" xfId="24269" xr:uid="{BE34CBC0-A122-4C34-9244-8D389480738E}"/>
    <cellStyle name="20% - Accent6 7 27" xfId="24270" xr:uid="{104D30F2-BF7B-41A9-B930-DD8A540A6840}"/>
    <cellStyle name="20% - Accent6 7 28" xfId="24271" xr:uid="{181C8A5B-0583-4232-8D2E-022EE16D9656}"/>
    <cellStyle name="20% - Accent6 7 29" xfId="24272" xr:uid="{EE235CF8-1C12-4B9B-8A82-03782AEC7FDC}"/>
    <cellStyle name="20% - Accent6 7 3" xfId="450" xr:uid="{7586B8E8-5B3B-46FE-B7C3-8C62B8AA1712}"/>
    <cellStyle name="20% - Accent6 7 3 2" xfId="24273" xr:uid="{30C8CD27-0F9C-4700-8F07-C51F81B16E5B}"/>
    <cellStyle name="20% - Accent6 7 3 2 2" xfId="24274" xr:uid="{0BD42F9A-429C-409F-811A-5B0DCE372EAF}"/>
    <cellStyle name="20% - Accent6 7 3 2 2 2" xfId="24275" xr:uid="{320CE740-7ABE-40EA-871C-54B1910EDAB8}"/>
    <cellStyle name="20% - Accent6 7 3 2 3" xfId="24276" xr:uid="{6B08909B-D312-4E7A-BD56-1D7B5BCE5ABE}"/>
    <cellStyle name="20% - Accent6 7 3 3" xfId="24277" xr:uid="{5E9E3902-2D61-469F-A6E3-1616BBF5F165}"/>
    <cellStyle name="20% - Accent6 7 3 3 2" xfId="24278" xr:uid="{3F28B632-D703-4A7A-A12C-4414E83BA7B1}"/>
    <cellStyle name="20% - Accent6 7 3 4" xfId="24279" xr:uid="{2CD4FED1-67C1-440C-B398-2CD0ED22D33A}"/>
    <cellStyle name="20% - Accent6 7 3 4 2" xfId="24280" xr:uid="{E6CBA926-7690-4252-B7EE-43DE5B163CB2}"/>
    <cellStyle name="20% - Accent6 7 3 5" xfId="24281" xr:uid="{BE04CFA1-DD98-4F8F-8874-24FEE79823CB}"/>
    <cellStyle name="20% - Accent6 7 3 6" xfId="24282" xr:uid="{F1D4F05C-A4F3-4EE6-AFAA-7C711AF42C55}"/>
    <cellStyle name="20% - Accent6 7 4" xfId="24283" xr:uid="{5BF452A5-4383-4AC1-9393-CDCB3DC9ACE9}"/>
    <cellStyle name="20% - Accent6 7 4 2" xfId="24284" xr:uid="{1BBA4491-874F-494A-B97C-7BC234B0FDFF}"/>
    <cellStyle name="20% - Accent6 7 4 2 2" xfId="24285" xr:uid="{FCDE11F8-F5D7-4304-9644-C402B0F5990E}"/>
    <cellStyle name="20% - Accent6 7 4 2 2 2" xfId="24286" xr:uid="{F590A822-94F6-4239-8E92-5A7A8213121F}"/>
    <cellStyle name="20% - Accent6 7 4 2 3" xfId="24287" xr:uid="{582CBBCA-0239-43A6-941E-DDA83659C110}"/>
    <cellStyle name="20% - Accent6 7 4 3" xfId="24288" xr:uid="{1DAEF8C2-B37B-40E8-92D0-1B4E68667E65}"/>
    <cellStyle name="20% - Accent6 7 4 3 2" xfId="24289" xr:uid="{1049EEDB-8ED9-475E-9E75-7DEA9C655A54}"/>
    <cellStyle name="20% - Accent6 7 4 4" xfId="24290" xr:uid="{FFD17C17-5DAB-45F4-97BD-BD9EF5AB3023}"/>
    <cellStyle name="20% - Accent6 7 4 4 2" xfId="24291" xr:uid="{C4772631-DA82-48B5-ACEE-D130488EBAB3}"/>
    <cellStyle name="20% - Accent6 7 4 5" xfId="24292" xr:uid="{1C41C1FF-7BC0-4F0A-AAA8-730DF0117CF4}"/>
    <cellStyle name="20% - Accent6 7 5" xfId="24293" xr:uid="{FD0D89AF-E4EB-4598-BA23-FBBC7A9A7AA7}"/>
    <cellStyle name="20% - Accent6 7 5 2" xfId="24294" xr:uid="{BBFCB419-4E6A-4305-B19B-07BB46CEFC41}"/>
    <cellStyle name="20% - Accent6 7 5 2 2" xfId="24295" xr:uid="{D1D18CAB-16BC-414F-9825-44EA76F4392C}"/>
    <cellStyle name="20% - Accent6 7 5 2 2 2" xfId="24296" xr:uid="{94D6576B-087A-4364-84BE-52DF2CCA3C7F}"/>
    <cellStyle name="20% - Accent6 7 5 2 3" xfId="24297" xr:uid="{0EF246C4-7074-4C14-B910-C1DB47843FFD}"/>
    <cellStyle name="20% - Accent6 7 5 3" xfId="24298" xr:uid="{E98A200E-35DC-43D8-9FC3-CFB989462752}"/>
    <cellStyle name="20% - Accent6 7 5 3 2" xfId="24299" xr:uid="{F8ABC2E2-2D4B-4FE3-A88E-8DC3E34EF736}"/>
    <cellStyle name="20% - Accent6 7 5 4" xfId="24300" xr:uid="{09E31B02-14D5-4AEC-ADF6-900902386B46}"/>
    <cellStyle name="20% - Accent6 7 5 4 2" xfId="24301" xr:uid="{B2F7B04D-436F-49A4-88B4-79CFF0068C34}"/>
    <cellStyle name="20% - Accent6 7 5 5" xfId="24302" xr:uid="{3843E1DE-EC07-4179-A8F5-7F5071B732D8}"/>
    <cellStyle name="20% - Accent6 7 6" xfId="24303" xr:uid="{89FA1CAC-5265-465E-B9B0-6CEB70E10112}"/>
    <cellStyle name="20% - Accent6 7 6 2" xfId="24304" xr:uid="{685353D2-BA64-432A-9737-139B829C9897}"/>
    <cellStyle name="20% - Accent6 7 6 2 2" xfId="24305" xr:uid="{1D9ABEBB-9532-4838-AE97-76070B689034}"/>
    <cellStyle name="20% - Accent6 7 6 2 2 2" xfId="24306" xr:uid="{8EDB8774-6B9F-4801-8CEC-26F6974EA8C5}"/>
    <cellStyle name="20% - Accent6 7 6 2 3" xfId="24307" xr:uid="{A27B939C-77A4-4C1B-8E35-F037BE077EE8}"/>
    <cellStyle name="20% - Accent6 7 6 3" xfId="24308" xr:uid="{987AB2C9-A3AE-4681-9713-A7AF5351E214}"/>
    <cellStyle name="20% - Accent6 7 6 3 2" xfId="24309" xr:uid="{794FE3E5-F8C3-4E43-B9D6-B00A949502A0}"/>
    <cellStyle name="20% - Accent6 7 6 4" xfId="24310" xr:uid="{4364D2D4-7471-451C-A595-DCF77C7C7CA2}"/>
    <cellStyle name="20% - Accent6 7 6 4 2" xfId="24311" xr:uid="{187F7673-853A-4437-BC32-E2FE76BF3F23}"/>
    <cellStyle name="20% - Accent6 7 6 5" xfId="24312" xr:uid="{2F66A0C5-358A-4813-9D91-A2A86D065B50}"/>
    <cellStyle name="20% - Accent6 7 7" xfId="24313" xr:uid="{E9AA1612-BE7D-41BB-9E2F-D2C383A0F211}"/>
    <cellStyle name="20% - Accent6 7 7 2" xfId="24314" xr:uid="{58113971-FFF0-4AF1-9E1D-1FF6E31EAF88}"/>
    <cellStyle name="20% - Accent6 7 7 2 2" xfId="24315" xr:uid="{95799A61-11DD-4DB9-A7BC-C285EBF490F2}"/>
    <cellStyle name="20% - Accent6 7 7 2 2 2" xfId="24316" xr:uid="{378B2126-BE14-4628-B16F-7DA3D98AD9C7}"/>
    <cellStyle name="20% - Accent6 7 7 2 3" xfId="24317" xr:uid="{EB9989A2-1926-4F68-ACCE-5A4E13CE925F}"/>
    <cellStyle name="20% - Accent6 7 7 3" xfId="24318" xr:uid="{21AC20E8-23A8-42BB-806D-9A7FFE102305}"/>
    <cellStyle name="20% - Accent6 7 7 3 2" xfId="24319" xr:uid="{9859BF8A-A413-48BD-8376-EB569B22BBA7}"/>
    <cellStyle name="20% - Accent6 7 7 4" xfId="24320" xr:uid="{E40BDE53-8F0A-4AB6-A665-77A188D73711}"/>
    <cellStyle name="20% - Accent6 7 7 4 2" xfId="24321" xr:uid="{4E0E0D0E-A466-4ED2-AD61-5429DCA36BF6}"/>
    <cellStyle name="20% - Accent6 7 7 5" xfId="24322" xr:uid="{3A206D2D-CE84-483F-B107-194EA35EF31B}"/>
    <cellStyle name="20% - Accent6 7 8" xfId="24323" xr:uid="{B763F40C-1C0F-486D-BC90-61D37D796581}"/>
    <cellStyle name="20% - Accent6 7 8 2" xfId="24324" xr:uid="{505BB465-0410-43FB-BA60-5BBD030ED2C5}"/>
    <cellStyle name="20% - Accent6 7 8 2 2" xfId="24325" xr:uid="{686DEFEF-14B6-4915-BFFB-A62EFF66BD93}"/>
    <cellStyle name="20% - Accent6 7 8 2 2 2" xfId="24326" xr:uid="{5417B55D-F14C-42DB-B7DD-411BCB945BA6}"/>
    <cellStyle name="20% - Accent6 7 8 2 3" xfId="24327" xr:uid="{D784982A-17FF-4C95-8B29-C0D4F598D269}"/>
    <cellStyle name="20% - Accent6 7 8 3" xfId="24328" xr:uid="{AAE46F88-8CB5-4147-9B03-FFC1AB4BFB75}"/>
    <cellStyle name="20% - Accent6 7 8 3 2" xfId="24329" xr:uid="{95291F62-FD97-418F-9CB7-8A4089A0CE23}"/>
    <cellStyle name="20% - Accent6 7 8 4" xfId="24330" xr:uid="{D6A95C45-925F-4C6A-897E-D56E45B3B671}"/>
    <cellStyle name="20% - Accent6 7 8 4 2" xfId="24331" xr:uid="{041B816E-E9B6-4B47-B816-56762FF44FE6}"/>
    <cellStyle name="20% - Accent6 7 8 5" xfId="24332" xr:uid="{5F0D4C6D-A493-462B-ABD5-E60DDAC7923F}"/>
    <cellStyle name="20% - Accent6 7 9" xfId="24333" xr:uid="{3F59C0F9-19C1-42BD-A849-3DF32172A0B9}"/>
    <cellStyle name="20% - Accent6 7 9 2" xfId="24334" xr:uid="{8A3C469D-0902-4F8A-8D75-1CCE9D2F82D6}"/>
    <cellStyle name="20% - Accent6 7 9 2 2" xfId="24335" xr:uid="{E7D07342-BEBE-4D97-902E-968D1D9ACE5A}"/>
    <cellStyle name="20% - Accent6 7 9 2 2 2" xfId="24336" xr:uid="{005DB49C-79C0-460C-8413-E5FB181161EA}"/>
    <cellStyle name="20% - Accent6 7 9 2 3" xfId="24337" xr:uid="{ABD7421D-6A69-49FF-8B85-F8F0FD40AA1A}"/>
    <cellStyle name="20% - Accent6 7 9 3" xfId="24338" xr:uid="{AC34FACB-04B8-4D3E-AF7A-23A1D4D5E7FC}"/>
    <cellStyle name="20% - Accent6 7 9 3 2" xfId="24339" xr:uid="{E89E58DA-FE85-4971-91A4-CFBDF3482808}"/>
    <cellStyle name="20% - Accent6 7 9 4" xfId="24340" xr:uid="{BA66C789-1B14-43A6-9A34-DAFF24FE9BDC}"/>
    <cellStyle name="20% - Accent6 7 9 4 2" xfId="24341" xr:uid="{53132455-5CDE-41DA-A454-E55317FCE6C9}"/>
    <cellStyle name="20% - Accent6 7 9 5" xfId="24342" xr:uid="{955B34C2-86EE-4184-A841-38F0EBF4F411}"/>
    <cellStyle name="20% - Accent6 8" xfId="451" xr:uid="{EFDAB881-49F4-47DF-9351-658D927A0D2F}"/>
    <cellStyle name="20% - Accent6 8 10" xfId="24343" xr:uid="{CD53862A-3A95-42E8-B0D2-5ED2ED1B3756}"/>
    <cellStyle name="20% - Accent6 8 10 2" xfId="24344" xr:uid="{4FC2F677-01DB-43A8-9DD6-03ABDACF210B}"/>
    <cellStyle name="20% - Accent6 8 10 2 2" xfId="24345" xr:uid="{1E4C18EF-8F13-4F95-B8E8-52FE66B1538E}"/>
    <cellStyle name="20% - Accent6 8 10 2 2 2" xfId="24346" xr:uid="{325AE57F-DB0B-454B-9CCB-BCF663D74AEB}"/>
    <cellStyle name="20% - Accent6 8 10 2 3" xfId="24347" xr:uid="{EB4AD16F-EFF1-4552-A4E6-5A73A3B49A6D}"/>
    <cellStyle name="20% - Accent6 8 10 3" xfId="24348" xr:uid="{BECFE64B-5F3A-41A7-B431-3F2AC56DB808}"/>
    <cellStyle name="20% - Accent6 8 10 3 2" xfId="24349" xr:uid="{701F2049-EAC3-4753-BAA7-63B403C74D13}"/>
    <cellStyle name="20% - Accent6 8 10 4" xfId="24350" xr:uid="{22D9897C-807F-4A79-8AAA-E9AC33BEA365}"/>
    <cellStyle name="20% - Accent6 8 10 4 2" xfId="24351" xr:uid="{DD9E864A-B0A8-44BE-8F2C-C7DF779DFBDE}"/>
    <cellStyle name="20% - Accent6 8 10 5" xfId="24352" xr:uid="{080C092D-58B4-44E7-A453-9D23A21C8128}"/>
    <cellStyle name="20% - Accent6 8 11" xfId="24353" xr:uid="{673D7911-BD24-4044-81C3-7C4E636C82CD}"/>
    <cellStyle name="20% - Accent6 8 11 2" xfId="24354" xr:uid="{EA5B765A-4CD5-439A-A766-52849CD0C815}"/>
    <cellStyle name="20% - Accent6 8 11 2 2" xfId="24355" xr:uid="{7BB36AAB-C6DD-4E4C-B2FE-91EA52921AA1}"/>
    <cellStyle name="20% - Accent6 8 11 2 2 2" xfId="24356" xr:uid="{0ABDB1B1-DC91-4DA7-9D48-12FA626B94E5}"/>
    <cellStyle name="20% - Accent6 8 11 2 3" xfId="24357" xr:uid="{92809F25-C059-4809-BD53-6A9C797792BF}"/>
    <cellStyle name="20% - Accent6 8 11 3" xfId="24358" xr:uid="{580177E2-279A-4159-A9AD-8E460BEB1CA7}"/>
    <cellStyle name="20% - Accent6 8 11 3 2" xfId="24359" xr:uid="{34FDDABF-B34F-4D8C-94B3-E2DE889E1123}"/>
    <cellStyle name="20% - Accent6 8 11 4" xfId="24360" xr:uid="{4954A95C-3F4E-46F1-AB7E-0280EC423A6A}"/>
    <cellStyle name="20% - Accent6 8 11 4 2" xfId="24361" xr:uid="{22E9BE47-2338-40B9-920E-61DB3DB51704}"/>
    <cellStyle name="20% - Accent6 8 11 5" xfId="24362" xr:uid="{441BFC47-FCB4-442B-9DEE-6ACE4A5E7A7B}"/>
    <cellStyle name="20% - Accent6 8 12" xfId="24363" xr:uid="{D291520D-B805-4D47-8E12-8CC87C12657F}"/>
    <cellStyle name="20% - Accent6 8 12 2" xfId="24364" xr:uid="{3F67C4EE-9869-4D1B-B548-3398C2E500D0}"/>
    <cellStyle name="20% - Accent6 8 12 2 2" xfId="24365" xr:uid="{3D072571-82EE-43D2-A250-8BB83D569489}"/>
    <cellStyle name="20% - Accent6 8 12 2 2 2" xfId="24366" xr:uid="{60B2C9E4-DF91-4B12-90C1-55AE3E6607EF}"/>
    <cellStyle name="20% - Accent6 8 12 2 3" xfId="24367" xr:uid="{D563894D-8909-4FC6-980B-455E9F82FF20}"/>
    <cellStyle name="20% - Accent6 8 12 3" xfId="24368" xr:uid="{2B4721A6-8E62-4D12-84C1-F17BA4D8B864}"/>
    <cellStyle name="20% - Accent6 8 12 3 2" xfId="24369" xr:uid="{2C8E990A-967F-4B46-ABEE-A105A1E6B4C6}"/>
    <cellStyle name="20% - Accent6 8 12 4" xfId="24370" xr:uid="{87B0B963-3D14-4EE5-85BF-6865A5E80025}"/>
    <cellStyle name="20% - Accent6 8 12 4 2" xfId="24371" xr:uid="{7FF56E18-562F-4D6C-9E75-79C9BADF2AF3}"/>
    <cellStyle name="20% - Accent6 8 12 5" xfId="24372" xr:uid="{A40214F0-069F-4CCA-9004-6DF9954B52B4}"/>
    <cellStyle name="20% - Accent6 8 13" xfId="24373" xr:uid="{273809EE-2F44-4C25-94EF-FF2D39DE602D}"/>
    <cellStyle name="20% - Accent6 8 13 2" xfId="24374" xr:uid="{07367331-F997-43CF-A96F-6839A5017537}"/>
    <cellStyle name="20% - Accent6 8 13 2 2" xfId="24375" xr:uid="{CE38CCEF-FD7A-45AE-B14E-3480882FCF29}"/>
    <cellStyle name="20% - Accent6 8 13 2 2 2" xfId="24376" xr:uid="{76271854-A85F-4D9C-9861-91182F230BC2}"/>
    <cellStyle name="20% - Accent6 8 13 2 3" xfId="24377" xr:uid="{CF5C8ECC-2CDF-49BE-BECE-0CD978F0A555}"/>
    <cellStyle name="20% - Accent6 8 13 3" xfId="24378" xr:uid="{943A9EBA-B8F7-48B1-B7B1-0CE4FB2B6D51}"/>
    <cellStyle name="20% - Accent6 8 13 3 2" xfId="24379" xr:uid="{3F2DFB79-86C6-4B38-8B54-51E7ED61F247}"/>
    <cellStyle name="20% - Accent6 8 13 4" xfId="24380" xr:uid="{8CA62EE0-76FD-49BB-83B2-C331FC600FBA}"/>
    <cellStyle name="20% - Accent6 8 13 4 2" xfId="24381" xr:uid="{14A63E4C-90F2-4E4A-9104-4037BD27E21A}"/>
    <cellStyle name="20% - Accent6 8 13 5" xfId="24382" xr:uid="{A01CB13C-13C4-4FB3-8BC9-21A145B4CF95}"/>
    <cellStyle name="20% - Accent6 8 14" xfId="24383" xr:uid="{AA935A31-38C8-47E1-A9E9-CFE6F6D94C30}"/>
    <cellStyle name="20% - Accent6 8 14 2" xfId="24384" xr:uid="{BA63B27E-F8AD-43F8-A57B-3483B22FAEDE}"/>
    <cellStyle name="20% - Accent6 8 14 2 2" xfId="24385" xr:uid="{2D5980F4-C7C3-48C9-837C-F2B4A56159C4}"/>
    <cellStyle name="20% - Accent6 8 14 2 2 2" xfId="24386" xr:uid="{32AF9BCF-5855-4FE9-86AF-AF2DDF2ADCA4}"/>
    <cellStyle name="20% - Accent6 8 14 2 3" xfId="24387" xr:uid="{CA0EA746-AA17-4173-8257-686A15C56DF0}"/>
    <cellStyle name="20% - Accent6 8 14 3" xfId="24388" xr:uid="{14802452-B0A6-44EE-93B9-9D58D3CB7493}"/>
    <cellStyle name="20% - Accent6 8 14 3 2" xfId="24389" xr:uid="{4AB1C14C-F0CA-46DC-B94E-E1940EC1E31B}"/>
    <cellStyle name="20% - Accent6 8 14 4" xfId="24390" xr:uid="{76232D2F-071C-47E0-A649-0030AD7B6705}"/>
    <cellStyle name="20% - Accent6 8 14 4 2" xfId="24391" xr:uid="{E0FA49F3-6C9C-42CC-9532-BEE489AE5433}"/>
    <cellStyle name="20% - Accent6 8 14 5" xfId="24392" xr:uid="{B92F12DE-E18C-4006-819B-909BDF150FC0}"/>
    <cellStyle name="20% - Accent6 8 15" xfId="24393" xr:uid="{45AC37C9-3DA0-49BE-93E2-191C3DA7BF65}"/>
    <cellStyle name="20% - Accent6 8 15 2" xfId="24394" xr:uid="{6F127EDA-7952-4FFA-A86F-39FE66606C98}"/>
    <cellStyle name="20% - Accent6 8 15 2 2" xfId="24395" xr:uid="{81E66A31-045F-4E64-BAB6-4F377E20E5BC}"/>
    <cellStyle name="20% - Accent6 8 15 2 2 2" xfId="24396" xr:uid="{72A81B79-AA54-449D-A194-2B36F6EC229B}"/>
    <cellStyle name="20% - Accent6 8 15 2 3" xfId="24397" xr:uid="{6CE88C74-230A-4795-B1FB-C6C2492CBD87}"/>
    <cellStyle name="20% - Accent6 8 15 3" xfId="24398" xr:uid="{B2094E6D-8C11-4558-924C-C057074234C5}"/>
    <cellStyle name="20% - Accent6 8 15 3 2" xfId="24399" xr:uid="{DC32FE5C-8D58-4E13-8375-36E0887A9AF7}"/>
    <cellStyle name="20% - Accent6 8 15 4" xfId="24400" xr:uid="{E347D9E5-1CDA-4B5C-B5BC-0DCB4AD2C7E0}"/>
    <cellStyle name="20% - Accent6 8 15 4 2" xfId="24401" xr:uid="{11FF441D-05FC-4028-9478-56640C08AC4E}"/>
    <cellStyle name="20% - Accent6 8 15 5" xfId="24402" xr:uid="{CD049B9D-B812-457E-9FC2-95992CAE7F17}"/>
    <cellStyle name="20% - Accent6 8 16" xfId="24403" xr:uid="{CEB710E7-1A7E-42D5-B08E-EE94036EC2CF}"/>
    <cellStyle name="20% - Accent6 8 16 2" xfId="24404" xr:uid="{1226DA5F-DBFF-4B57-A3BB-E7805E26BD5E}"/>
    <cellStyle name="20% - Accent6 8 16 2 2" xfId="24405" xr:uid="{046511B5-A951-4800-9FE1-DA75D0BA1745}"/>
    <cellStyle name="20% - Accent6 8 16 3" xfId="24406" xr:uid="{BE2E6F15-41D0-48EF-AE24-AC1959112521}"/>
    <cellStyle name="20% - Accent6 8 17" xfId="24407" xr:uid="{AE283F0C-54CB-4E99-967E-9AC0725AC8DD}"/>
    <cellStyle name="20% - Accent6 8 17 2" xfId="24408" xr:uid="{AB1202FD-A65D-47EB-97E1-123F69127259}"/>
    <cellStyle name="20% - Accent6 8 18" xfId="24409" xr:uid="{0A163D10-0BDA-4B23-9A26-854C890F4F0E}"/>
    <cellStyle name="20% - Accent6 8 18 2" xfId="24410" xr:uid="{56579345-9776-4541-8E3C-C7F02C43E7D0}"/>
    <cellStyle name="20% - Accent6 8 19" xfId="24411" xr:uid="{BD6E3F92-4A13-409E-9B85-2B9650E6BF6D}"/>
    <cellStyle name="20% - Accent6 8 2" xfId="452" xr:uid="{10F43B12-9DAA-4796-B542-DC9F1E7ACF8B}"/>
    <cellStyle name="20% - Accent6 8 2 2" xfId="453" xr:uid="{DF579669-2891-4CAE-AF31-25A84D86E416}"/>
    <cellStyle name="20% - Accent6 8 2 2 2" xfId="24412" xr:uid="{3B8E96B7-2B3B-4ED6-81D5-6AD9CC727EAB}"/>
    <cellStyle name="20% - Accent6 8 2 2 2 2" xfId="24413" xr:uid="{8EC87D7A-5C34-4156-B6A2-DDFA15A4A12F}"/>
    <cellStyle name="20% - Accent6 8 2 2 3" xfId="24414" xr:uid="{43FB073C-2045-4389-83A0-1FDBF1D07A6E}"/>
    <cellStyle name="20% - Accent6 8 2 2 4" xfId="24415" xr:uid="{DD1E29DA-28AD-42E0-8600-2C4DF96E10C6}"/>
    <cellStyle name="20% - Accent6 8 2 3" xfId="24416" xr:uid="{B497CCD8-0180-450B-9733-F58E679E3F36}"/>
    <cellStyle name="20% - Accent6 8 2 3 2" xfId="24417" xr:uid="{3F51EC55-D4DB-4BEF-8AB8-9399027950DF}"/>
    <cellStyle name="20% - Accent6 8 2 4" xfId="24418" xr:uid="{0C5D0EA4-D010-4106-A7B2-6E05486FA591}"/>
    <cellStyle name="20% - Accent6 8 2 4 2" xfId="24419" xr:uid="{C47A17C3-FCFF-411C-A009-44A36F6CE402}"/>
    <cellStyle name="20% - Accent6 8 2 5" xfId="24420" xr:uid="{30CED57D-605D-464B-9641-CDC2D6F2CFC2}"/>
    <cellStyle name="20% - Accent6 8 20" xfId="24421" xr:uid="{38075CB9-B2C1-4E7E-9AA5-93346B3C9632}"/>
    <cellStyle name="20% - Accent6 8 21" xfId="24422" xr:uid="{52A23AC4-7DC3-4815-86DD-5A023DC91268}"/>
    <cellStyle name="20% - Accent6 8 22" xfId="24423" xr:uid="{68D6D907-3B0E-48EB-9B81-01613EA8C867}"/>
    <cellStyle name="20% - Accent6 8 23" xfId="24424" xr:uid="{97F9CB39-B6E9-48FC-B359-8729D9D68455}"/>
    <cellStyle name="20% - Accent6 8 24" xfId="24425" xr:uid="{64F09F13-D45F-42CF-BCD7-15024726E24C}"/>
    <cellStyle name="20% - Accent6 8 25" xfId="24426" xr:uid="{A4830BB4-1976-4529-8913-C6FD46A9EC5D}"/>
    <cellStyle name="20% - Accent6 8 26" xfId="24427" xr:uid="{F99A379B-1E67-4C7C-B213-97C7495BED12}"/>
    <cellStyle name="20% - Accent6 8 27" xfId="24428" xr:uid="{0EB27797-345B-4CD7-9F5A-E58DA40DD796}"/>
    <cellStyle name="20% - Accent6 8 28" xfId="24429" xr:uid="{BDDE801E-D2EC-463C-BE4B-4F2D238F4D07}"/>
    <cellStyle name="20% - Accent6 8 29" xfId="24430" xr:uid="{3DA41DC8-A706-42C2-BABF-0B684225897A}"/>
    <cellStyle name="20% - Accent6 8 3" xfId="454" xr:uid="{540C8981-B7CD-4778-ABBA-07D2867933C6}"/>
    <cellStyle name="20% - Accent6 8 3 2" xfId="24431" xr:uid="{1CCD7942-D81A-49E9-9EDE-2CFF071D7A02}"/>
    <cellStyle name="20% - Accent6 8 3 2 2" xfId="24432" xr:uid="{3C9CE053-4B1F-4676-A575-2A57B369EE82}"/>
    <cellStyle name="20% - Accent6 8 3 2 2 2" xfId="24433" xr:uid="{02BAF257-980C-4F75-A9EC-03FF7F580294}"/>
    <cellStyle name="20% - Accent6 8 3 2 3" xfId="24434" xr:uid="{BD9C1A63-BFC7-49C8-883D-E83B43FA5F30}"/>
    <cellStyle name="20% - Accent6 8 3 3" xfId="24435" xr:uid="{F52C6BFB-4170-43FF-B3C5-2D98FFD257D1}"/>
    <cellStyle name="20% - Accent6 8 3 3 2" xfId="24436" xr:uid="{7FC21CB8-9BF1-4549-B753-E4328B2D68A9}"/>
    <cellStyle name="20% - Accent6 8 3 4" xfId="24437" xr:uid="{E4510BEB-FB3A-4044-A6BC-684C5CE6F1AF}"/>
    <cellStyle name="20% - Accent6 8 3 4 2" xfId="24438" xr:uid="{A58AB448-8A02-4944-8DE2-501C530C4C03}"/>
    <cellStyle name="20% - Accent6 8 3 5" xfId="24439" xr:uid="{7D98FE5C-1301-4BAE-9545-E3CF5F420AD9}"/>
    <cellStyle name="20% - Accent6 8 3 6" xfId="24440" xr:uid="{48B2BCDC-6147-4D5C-8C94-F6D1BD32077B}"/>
    <cellStyle name="20% - Accent6 8 4" xfId="24441" xr:uid="{6CA6DECC-95C3-4AE2-A9D6-6EEBECF517EC}"/>
    <cellStyle name="20% - Accent6 8 4 2" xfId="24442" xr:uid="{5E1AAADB-5181-41B2-B6C6-AE940471B7FE}"/>
    <cellStyle name="20% - Accent6 8 4 2 2" xfId="24443" xr:uid="{3985770B-8E69-4758-9BD6-3DC592B20E9A}"/>
    <cellStyle name="20% - Accent6 8 4 2 2 2" xfId="24444" xr:uid="{6699BDF8-746F-457A-856B-DF383884B43A}"/>
    <cellStyle name="20% - Accent6 8 4 2 3" xfId="24445" xr:uid="{A8EC98A5-CC54-4204-98DF-52B505F984B7}"/>
    <cellStyle name="20% - Accent6 8 4 3" xfId="24446" xr:uid="{D4213312-D6ED-40B9-B9D1-FD47C7CBECC9}"/>
    <cellStyle name="20% - Accent6 8 4 3 2" xfId="24447" xr:uid="{5F9B9B68-E301-4FBE-ACDB-D9D40738D156}"/>
    <cellStyle name="20% - Accent6 8 4 4" xfId="24448" xr:uid="{5ABACAD9-E27A-40B4-B913-92FF689F4B38}"/>
    <cellStyle name="20% - Accent6 8 4 4 2" xfId="24449" xr:uid="{C1BA18D2-ECC7-45EE-9651-98AC63640267}"/>
    <cellStyle name="20% - Accent6 8 4 5" xfId="24450" xr:uid="{6463EB6B-ABDA-4ED4-B523-10214EE939B9}"/>
    <cellStyle name="20% - Accent6 8 5" xfId="24451" xr:uid="{A2B9BD44-09CA-40D3-9D5D-A294FD4CE3F8}"/>
    <cellStyle name="20% - Accent6 8 5 2" xfId="24452" xr:uid="{F6C65518-FD6E-41A8-B69D-ABE34145076E}"/>
    <cellStyle name="20% - Accent6 8 5 2 2" xfId="24453" xr:uid="{4364D216-760C-4708-B23C-2C52F0273DAA}"/>
    <cellStyle name="20% - Accent6 8 5 2 2 2" xfId="24454" xr:uid="{1B75BF29-4D9B-4739-AB91-00082FF58425}"/>
    <cellStyle name="20% - Accent6 8 5 2 3" xfId="24455" xr:uid="{8AFDFD2C-B937-46CC-A578-64DCF65BC175}"/>
    <cellStyle name="20% - Accent6 8 5 3" xfId="24456" xr:uid="{2BC1968F-DED4-4B65-9842-C7BFADC8C753}"/>
    <cellStyle name="20% - Accent6 8 5 3 2" xfId="24457" xr:uid="{2834DB99-1B5B-4873-B1CA-5EC95B598F03}"/>
    <cellStyle name="20% - Accent6 8 5 4" xfId="24458" xr:uid="{6849D96C-420F-43DD-B0F2-0378073015E8}"/>
    <cellStyle name="20% - Accent6 8 5 4 2" xfId="24459" xr:uid="{EDBB6746-413C-44C1-88A1-BBE1728CA3B6}"/>
    <cellStyle name="20% - Accent6 8 5 5" xfId="24460" xr:uid="{2FA09FC9-CCDD-4698-BC48-2DA987F77F57}"/>
    <cellStyle name="20% - Accent6 8 6" xfId="24461" xr:uid="{92B82860-430C-45A3-A5E3-F2F76FB0D80A}"/>
    <cellStyle name="20% - Accent6 8 6 2" xfId="24462" xr:uid="{A3373D84-00F4-4EE1-A8D7-1A0AD71182A5}"/>
    <cellStyle name="20% - Accent6 8 6 2 2" xfId="24463" xr:uid="{41F50D5C-AEDC-4863-A88B-910AC7EE6028}"/>
    <cellStyle name="20% - Accent6 8 6 2 2 2" xfId="24464" xr:uid="{3F133A44-E5AF-4DF9-9412-F1E863F35E45}"/>
    <cellStyle name="20% - Accent6 8 6 2 3" xfId="24465" xr:uid="{7CC74AD6-887B-4FCF-B25E-A9CA1423F400}"/>
    <cellStyle name="20% - Accent6 8 6 3" xfId="24466" xr:uid="{6BB9099D-28CD-41E4-B47D-99FBF6DC43AF}"/>
    <cellStyle name="20% - Accent6 8 6 3 2" xfId="24467" xr:uid="{84C1854A-0CC5-40BC-86FF-E43A2A1B73F8}"/>
    <cellStyle name="20% - Accent6 8 6 4" xfId="24468" xr:uid="{77C022F9-7475-47E1-8BD6-EF3C84CA7CB6}"/>
    <cellStyle name="20% - Accent6 8 6 4 2" xfId="24469" xr:uid="{B7361815-DE8F-40E6-B42C-7C18F27F88F7}"/>
    <cellStyle name="20% - Accent6 8 6 5" xfId="24470" xr:uid="{8DD01627-90E0-4A9E-A5DC-885161C9974C}"/>
    <cellStyle name="20% - Accent6 8 7" xfId="24471" xr:uid="{D4995BD5-FCBD-496E-A9E4-B5C1978BCEF1}"/>
    <cellStyle name="20% - Accent6 8 7 2" xfId="24472" xr:uid="{8A19256A-AD01-4F99-AC31-DC9CC03BE8E2}"/>
    <cellStyle name="20% - Accent6 8 7 2 2" xfId="24473" xr:uid="{E7BD86DD-5D04-43EC-8BF5-231481A93490}"/>
    <cellStyle name="20% - Accent6 8 7 2 2 2" xfId="24474" xr:uid="{D31D144D-2501-452C-A594-BDA1EF2F7C4F}"/>
    <cellStyle name="20% - Accent6 8 7 2 3" xfId="24475" xr:uid="{87DD0AA9-B831-4340-B6EE-A716A9A4806A}"/>
    <cellStyle name="20% - Accent6 8 7 3" xfId="24476" xr:uid="{DCC2DC01-EB2B-43FD-82BB-FE0948EABD90}"/>
    <cellStyle name="20% - Accent6 8 7 3 2" xfId="24477" xr:uid="{7EB0B947-0B3C-4847-9DCF-C58A2C25BA2E}"/>
    <cellStyle name="20% - Accent6 8 7 4" xfId="24478" xr:uid="{07EFE6C5-4BAE-453A-8771-FAB7B304B83B}"/>
    <cellStyle name="20% - Accent6 8 7 4 2" xfId="24479" xr:uid="{F16561B3-035D-468F-B45D-8B6A051BA89E}"/>
    <cellStyle name="20% - Accent6 8 7 5" xfId="24480" xr:uid="{6AC7A988-B8E8-49A9-81BE-67F638701966}"/>
    <cellStyle name="20% - Accent6 8 8" xfId="24481" xr:uid="{A471C47B-3CAB-489B-880E-147CCE03A506}"/>
    <cellStyle name="20% - Accent6 8 8 2" xfId="24482" xr:uid="{C2D47371-1983-4748-9035-8607A570D5F9}"/>
    <cellStyle name="20% - Accent6 8 8 2 2" xfId="24483" xr:uid="{A33201D3-18FB-47A9-B5AB-6C2C60A16DBC}"/>
    <cellStyle name="20% - Accent6 8 8 2 2 2" xfId="24484" xr:uid="{0DE28BCA-20BB-4ACA-B976-D213511E7159}"/>
    <cellStyle name="20% - Accent6 8 8 2 3" xfId="24485" xr:uid="{3DF5C3A3-4AAD-41A0-B6B8-BF358961A88A}"/>
    <cellStyle name="20% - Accent6 8 8 3" xfId="24486" xr:uid="{FDFD497E-17E1-43CD-B450-A72D39AB1B86}"/>
    <cellStyle name="20% - Accent6 8 8 3 2" xfId="24487" xr:uid="{2CEF8E51-A43F-40DA-B305-637731522ED0}"/>
    <cellStyle name="20% - Accent6 8 8 4" xfId="24488" xr:uid="{EDD1BA4F-2A0B-47CC-9C29-45DF82167654}"/>
    <cellStyle name="20% - Accent6 8 8 4 2" xfId="24489" xr:uid="{15B700A9-96B0-4363-A98C-1FBC18D33B36}"/>
    <cellStyle name="20% - Accent6 8 8 5" xfId="24490" xr:uid="{7FBB52D8-A2EE-4EBE-9489-6C784E0ABC0A}"/>
    <cellStyle name="20% - Accent6 8 9" xfId="24491" xr:uid="{920354CF-7D96-4305-80F8-F76ECFEB7D54}"/>
    <cellStyle name="20% - Accent6 8 9 2" xfId="24492" xr:uid="{E03A5D34-8EF3-40CF-A2C3-FBC89005AB39}"/>
    <cellStyle name="20% - Accent6 8 9 2 2" xfId="24493" xr:uid="{7DA73194-6F72-4847-AB45-79D4D866719A}"/>
    <cellStyle name="20% - Accent6 8 9 2 2 2" xfId="24494" xr:uid="{2E8F90A6-35A0-4A73-A16E-2C93D0E2BB8A}"/>
    <cellStyle name="20% - Accent6 8 9 2 3" xfId="24495" xr:uid="{ED00F04B-246F-4952-B1BD-95D95501D9C1}"/>
    <cellStyle name="20% - Accent6 8 9 3" xfId="24496" xr:uid="{2278F1B0-1993-49BA-92E9-5509B39EB539}"/>
    <cellStyle name="20% - Accent6 8 9 3 2" xfId="24497" xr:uid="{519DB32A-D147-4826-BD0A-310510FA2F35}"/>
    <cellStyle name="20% - Accent6 8 9 4" xfId="24498" xr:uid="{E873831F-2D61-45DC-ABE9-1D4302790200}"/>
    <cellStyle name="20% - Accent6 8 9 4 2" xfId="24499" xr:uid="{6966FA8B-84CE-4045-ADDF-C6F94F065882}"/>
    <cellStyle name="20% - Accent6 8 9 5" xfId="24500" xr:uid="{9C0E4523-3D57-4629-8766-3D6A6C2BD9B9}"/>
    <cellStyle name="20% - Accent6 9" xfId="455" xr:uid="{1B4C0029-1414-4558-85A5-90DF0E14D3BE}"/>
    <cellStyle name="20% - Accent6 9 10" xfId="24501" xr:uid="{64F006C2-09E8-4A42-AC36-2419353BF2EE}"/>
    <cellStyle name="20% - Accent6 9 10 2" xfId="24502" xr:uid="{AC736574-4CB9-4FE9-BC0B-0A0FF89805F2}"/>
    <cellStyle name="20% - Accent6 9 10 2 2" xfId="24503" xr:uid="{1012CC44-627C-4BE1-881B-A5F0D016D405}"/>
    <cellStyle name="20% - Accent6 9 10 2 2 2" xfId="24504" xr:uid="{4092FBFF-1B27-4175-8D43-07D92AF7217F}"/>
    <cellStyle name="20% - Accent6 9 10 2 3" xfId="24505" xr:uid="{A8F08E98-DABF-4C41-A896-9EC4DC0854F2}"/>
    <cellStyle name="20% - Accent6 9 10 3" xfId="24506" xr:uid="{0F27D13A-BF09-420F-A8FD-6B6DA09813C0}"/>
    <cellStyle name="20% - Accent6 9 10 3 2" xfId="24507" xr:uid="{5CA8D18E-768E-43B0-8EAB-92E5860C5BA7}"/>
    <cellStyle name="20% - Accent6 9 10 4" xfId="24508" xr:uid="{7D86BD40-B85C-4377-AEC6-6A197C8CDA15}"/>
    <cellStyle name="20% - Accent6 9 10 4 2" xfId="24509" xr:uid="{AF6D461E-2C2E-4382-B02F-7C5B6303AE4C}"/>
    <cellStyle name="20% - Accent6 9 10 5" xfId="24510" xr:uid="{C178FEE3-5458-4E48-AB6E-D86CC9517321}"/>
    <cellStyle name="20% - Accent6 9 11" xfId="24511" xr:uid="{AE4AC794-DB38-4948-899B-9167B5780733}"/>
    <cellStyle name="20% - Accent6 9 11 2" xfId="24512" xr:uid="{5FBAC24F-EED7-4282-A9CF-C89EB9EC47F0}"/>
    <cellStyle name="20% - Accent6 9 11 2 2" xfId="24513" xr:uid="{4D2B9DE1-31AC-4F08-8555-68C482B2F230}"/>
    <cellStyle name="20% - Accent6 9 11 2 2 2" xfId="24514" xr:uid="{DD847830-0750-472B-A8FB-A226DD598EEB}"/>
    <cellStyle name="20% - Accent6 9 11 2 3" xfId="24515" xr:uid="{BD714229-7052-490E-98B9-B38A3113B821}"/>
    <cellStyle name="20% - Accent6 9 11 3" xfId="24516" xr:uid="{6F22F397-86C1-47D3-8480-7E40BB3307FD}"/>
    <cellStyle name="20% - Accent6 9 11 3 2" xfId="24517" xr:uid="{C5A3F728-7191-482D-8D81-5F10C75A4544}"/>
    <cellStyle name="20% - Accent6 9 11 4" xfId="24518" xr:uid="{244673D7-0FC3-4052-9517-89F7EBE8C203}"/>
    <cellStyle name="20% - Accent6 9 11 4 2" xfId="24519" xr:uid="{3B73AA51-24EE-44E5-8A50-3729C8B74639}"/>
    <cellStyle name="20% - Accent6 9 11 5" xfId="24520" xr:uid="{7079F5DB-0E85-468D-867E-4E3CB3D66092}"/>
    <cellStyle name="20% - Accent6 9 12" xfId="24521" xr:uid="{408C8E0F-3C2C-48C4-9E52-20642864B159}"/>
    <cellStyle name="20% - Accent6 9 12 2" xfId="24522" xr:uid="{C41A7331-45D2-41D9-8071-2D29421E2287}"/>
    <cellStyle name="20% - Accent6 9 12 2 2" xfId="24523" xr:uid="{EE64909D-69CD-488B-B046-D1FAB53E99A8}"/>
    <cellStyle name="20% - Accent6 9 12 2 2 2" xfId="24524" xr:uid="{19060ADD-B59E-4CCE-975E-97F582223A12}"/>
    <cellStyle name="20% - Accent6 9 12 2 3" xfId="24525" xr:uid="{B8DA972F-7DFF-43EE-BF80-64B9ACA8FFB3}"/>
    <cellStyle name="20% - Accent6 9 12 3" xfId="24526" xr:uid="{3817831F-D749-4373-B313-E8AF0FFA6238}"/>
    <cellStyle name="20% - Accent6 9 12 3 2" xfId="24527" xr:uid="{24704C4B-BA24-4804-8FBF-2587528C8D67}"/>
    <cellStyle name="20% - Accent6 9 12 4" xfId="24528" xr:uid="{AD1D39CF-0506-4CA7-8E15-7AC100C69818}"/>
    <cellStyle name="20% - Accent6 9 12 4 2" xfId="24529" xr:uid="{008ECBAA-A73C-47E9-AB32-9FE0C31F3D04}"/>
    <cellStyle name="20% - Accent6 9 12 5" xfId="24530" xr:uid="{B4C6557F-B023-4244-903D-31CFCFABC576}"/>
    <cellStyle name="20% - Accent6 9 13" xfId="24531" xr:uid="{146643F0-312B-42BF-B37E-2E7A94F2B5E7}"/>
    <cellStyle name="20% - Accent6 9 13 2" xfId="24532" xr:uid="{0396E43B-DDA9-44A4-AFD8-319DB2FCB407}"/>
    <cellStyle name="20% - Accent6 9 13 2 2" xfId="24533" xr:uid="{AD5679F4-68B2-4AEE-AE2C-B053DCE21236}"/>
    <cellStyle name="20% - Accent6 9 13 2 2 2" xfId="24534" xr:uid="{7D20851C-415E-4BAF-9A8E-09E0DB26D3F0}"/>
    <cellStyle name="20% - Accent6 9 13 2 3" xfId="24535" xr:uid="{749A62C0-C5DB-4CC7-A6AA-27E184008C67}"/>
    <cellStyle name="20% - Accent6 9 13 3" xfId="24536" xr:uid="{52A3D5E1-A8A4-4AEC-8F4F-14B0E045D52B}"/>
    <cellStyle name="20% - Accent6 9 13 3 2" xfId="24537" xr:uid="{3B446DF2-9580-44B0-BDA0-A598DFC89EBB}"/>
    <cellStyle name="20% - Accent6 9 13 4" xfId="24538" xr:uid="{35EB48B0-3BAC-4DED-AA82-02FB38F3CBEE}"/>
    <cellStyle name="20% - Accent6 9 13 4 2" xfId="24539" xr:uid="{88E7EFC1-FFE9-4819-9C15-4232F8281C77}"/>
    <cellStyle name="20% - Accent6 9 13 5" xfId="24540" xr:uid="{A0350DCA-9253-442B-9B18-C6F1FEAB7D4C}"/>
    <cellStyle name="20% - Accent6 9 14" xfId="24541" xr:uid="{1A2D1A81-C44C-4DBE-8083-ACF9C89F2C5E}"/>
    <cellStyle name="20% - Accent6 9 14 2" xfId="24542" xr:uid="{783AF7E5-8094-4E56-A990-7C8FC97C40D5}"/>
    <cellStyle name="20% - Accent6 9 14 2 2" xfId="24543" xr:uid="{66AB2937-507F-44A2-AAD8-AD14845BE2D6}"/>
    <cellStyle name="20% - Accent6 9 14 2 2 2" xfId="24544" xr:uid="{7E49737D-7B53-4777-9B24-BA1F303A0CC5}"/>
    <cellStyle name="20% - Accent6 9 14 2 3" xfId="24545" xr:uid="{7F7E0B21-0661-43DF-936E-3514D4E2F13C}"/>
    <cellStyle name="20% - Accent6 9 14 3" xfId="24546" xr:uid="{511F2494-64C5-4DFF-AA81-16E5618E9936}"/>
    <cellStyle name="20% - Accent6 9 14 3 2" xfId="24547" xr:uid="{3461002B-6004-49B6-8048-3B25782F71DA}"/>
    <cellStyle name="20% - Accent6 9 14 4" xfId="24548" xr:uid="{BBB78AB0-288B-409D-8C8C-93C7BCC4DCF7}"/>
    <cellStyle name="20% - Accent6 9 14 4 2" xfId="24549" xr:uid="{3E141715-3400-44AA-A8D3-92890E81A4A6}"/>
    <cellStyle name="20% - Accent6 9 14 5" xfId="24550" xr:uid="{1072C26B-5DB9-497F-B31E-AA774C80B978}"/>
    <cellStyle name="20% - Accent6 9 15" xfId="24551" xr:uid="{0E1B1188-D001-409C-8E53-AC33291A52C8}"/>
    <cellStyle name="20% - Accent6 9 15 2" xfId="24552" xr:uid="{AB529816-5C15-43C5-AB9B-46E4E4BB59F9}"/>
    <cellStyle name="20% - Accent6 9 15 2 2" xfId="24553" xr:uid="{C91841DD-6AB8-4424-95D6-5CEBB4DB242B}"/>
    <cellStyle name="20% - Accent6 9 15 2 2 2" xfId="24554" xr:uid="{CE3F8CAB-EC57-4E08-B598-0516A8789158}"/>
    <cellStyle name="20% - Accent6 9 15 2 3" xfId="24555" xr:uid="{604425AD-4640-4BC1-B237-080AAECE9E7B}"/>
    <cellStyle name="20% - Accent6 9 15 3" xfId="24556" xr:uid="{C3D4594C-A4C3-4560-B51B-C1134FE6CDC4}"/>
    <cellStyle name="20% - Accent6 9 15 3 2" xfId="24557" xr:uid="{AAB16B39-A503-4BC0-990D-AC8810998AAB}"/>
    <cellStyle name="20% - Accent6 9 15 4" xfId="24558" xr:uid="{1A22D435-77DB-4386-AA8D-E6F2F599F6F1}"/>
    <cellStyle name="20% - Accent6 9 15 4 2" xfId="24559" xr:uid="{DBEFC0EF-EBDC-46C9-8761-3B89B22B21D5}"/>
    <cellStyle name="20% - Accent6 9 15 5" xfId="24560" xr:uid="{AE14C87F-340C-4FEC-9E1B-30E3817F5502}"/>
    <cellStyle name="20% - Accent6 9 16" xfId="24561" xr:uid="{515D928C-4490-4446-A1DE-B6B16B5F23EF}"/>
    <cellStyle name="20% - Accent6 9 16 2" xfId="24562" xr:uid="{12A874BD-8804-4D0F-9490-970D018F8E44}"/>
    <cellStyle name="20% - Accent6 9 16 2 2" xfId="24563" xr:uid="{83C8D09E-B188-4002-BA71-77A42DBCE9CD}"/>
    <cellStyle name="20% - Accent6 9 16 3" xfId="24564" xr:uid="{42E2023F-C4A6-4103-BF86-8A3D14711426}"/>
    <cellStyle name="20% - Accent6 9 17" xfId="24565" xr:uid="{365A1E47-9D41-4B62-A6DB-D841470D5E03}"/>
    <cellStyle name="20% - Accent6 9 17 2" xfId="24566" xr:uid="{F0892B8C-20FA-409A-9B91-FD20D223B47B}"/>
    <cellStyle name="20% - Accent6 9 18" xfId="24567" xr:uid="{DF34BBC7-C0BF-489C-87F1-1EE1196E4E33}"/>
    <cellStyle name="20% - Accent6 9 18 2" xfId="24568" xr:uid="{BB3B8531-BF3B-409D-A913-94E846BA9F55}"/>
    <cellStyle name="20% - Accent6 9 19" xfId="24569" xr:uid="{BAEF7FBF-43FF-4E8E-A26D-5092F25B2407}"/>
    <cellStyle name="20% - Accent6 9 2" xfId="456" xr:uid="{274F07E1-B819-4941-8D33-BA19E55F72E3}"/>
    <cellStyle name="20% - Accent6 9 2 2" xfId="457" xr:uid="{EA75EAD4-6BD8-4D6A-967B-3AED56EFD7C2}"/>
    <cellStyle name="20% - Accent6 9 2 2 2" xfId="24570" xr:uid="{4486A5DD-C62C-4750-B342-76F59E87557B}"/>
    <cellStyle name="20% - Accent6 9 2 2 2 2" xfId="24571" xr:uid="{D70C5F49-7E7B-45E0-B3CF-9E76803F9ACF}"/>
    <cellStyle name="20% - Accent6 9 2 2 3" xfId="24572" xr:uid="{F6C43CDE-AE17-4492-A100-6CFF9B09374A}"/>
    <cellStyle name="20% - Accent6 9 2 2 4" xfId="24573" xr:uid="{A7BAE9C2-C1E2-4F3A-A559-E058C91CBD91}"/>
    <cellStyle name="20% - Accent6 9 2 3" xfId="24574" xr:uid="{553916D4-AF23-48E8-AC96-774830414F94}"/>
    <cellStyle name="20% - Accent6 9 2 3 2" xfId="24575" xr:uid="{74B2B9EF-BA45-4034-A262-BA2FC71E0FFB}"/>
    <cellStyle name="20% - Accent6 9 2 4" xfId="24576" xr:uid="{0DFBB1A4-7369-43B9-AA87-F4BF1AB9FC27}"/>
    <cellStyle name="20% - Accent6 9 2 4 2" xfId="24577" xr:uid="{9CC4CB01-910E-4C7E-B409-52F334594B03}"/>
    <cellStyle name="20% - Accent6 9 2 5" xfId="24578" xr:uid="{A575A6B4-EC6C-4D77-B3F3-F444686F41DE}"/>
    <cellStyle name="20% - Accent6 9 20" xfId="24579" xr:uid="{F6F0D3A5-A665-4447-9078-7E0DE4011047}"/>
    <cellStyle name="20% - Accent6 9 21" xfId="24580" xr:uid="{651468E0-DE2B-45BD-8438-EB239C45C820}"/>
    <cellStyle name="20% - Accent6 9 22" xfId="24581" xr:uid="{3CA4C135-C982-493D-AA5F-9E43E48DC21F}"/>
    <cellStyle name="20% - Accent6 9 23" xfId="24582" xr:uid="{48F33D95-3D34-4644-91B4-ECADFE9DE652}"/>
    <cellStyle name="20% - Accent6 9 24" xfId="24583" xr:uid="{4FAAC3F3-7B5C-4ECC-9EE8-BB3A87B1C779}"/>
    <cellStyle name="20% - Accent6 9 25" xfId="24584" xr:uid="{27C11017-0AC7-44AC-B851-73CDF9F4ACEC}"/>
    <cellStyle name="20% - Accent6 9 26" xfId="24585" xr:uid="{64D92795-FB3C-4A54-9B73-B560132DD52F}"/>
    <cellStyle name="20% - Accent6 9 27" xfId="24586" xr:uid="{3E130E7B-D469-4762-A4F3-1AA5FCE769A6}"/>
    <cellStyle name="20% - Accent6 9 28" xfId="24587" xr:uid="{14E2B449-8605-4C2A-9BFF-E502CE1E6234}"/>
    <cellStyle name="20% - Accent6 9 29" xfId="24588" xr:uid="{DB1EABBB-2C06-4B33-8896-49CAF4D8A9B1}"/>
    <cellStyle name="20% - Accent6 9 3" xfId="458" xr:uid="{03176803-9747-4F45-89D8-FC9C720AB8BE}"/>
    <cellStyle name="20% - Accent6 9 3 2" xfId="24589" xr:uid="{4B5E76B3-135B-4F0F-9E84-50CF92332829}"/>
    <cellStyle name="20% - Accent6 9 3 2 2" xfId="24590" xr:uid="{985DEDEB-3D7B-489B-AE40-2D21281C09E1}"/>
    <cellStyle name="20% - Accent6 9 3 2 2 2" xfId="24591" xr:uid="{734CB727-A4E4-4A68-B67E-663EDF8BF4F0}"/>
    <cellStyle name="20% - Accent6 9 3 2 3" xfId="24592" xr:uid="{73675351-7092-473E-AD6C-F06F6D49010D}"/>
    <cellStyle name="20% - Accent6 9 3 3" xfId="24593" xr:uid="{63DAF19B-D0B1-4E0C-8042-324AF95FF80C}"/>
    <cellStyle name="20% - Accent6 9 3 3 2" xfId="24594" xr:uid="{3D1E6707-15A7-42B9-B09E-BDB50EB95221}"/>
    <cellStyle name="20% - Accent6 9 3 4" xfId="24595" xr:uid="{04E53AF6-2276-4902-9C84-706C6E3C4C5A}"/>
    <cellStyle name="20% - Accent6 9 3 4 2" xfId="24596" xr:uid="{A03530D3-8CC0-49D3-B781-366816A28AAD}"/>
    <cellStyle name="20% - Accent6 9 3 5" xfId="24597" xr:uid="{986466E9-99E0-4B57-B10A-386914AAB68A}"/>
    <cellStyle name="20% - Accent6 9 3 6" xfId="24598" xr:uid="{57BC0DD8-35D0-43C7-9118-8D7C8986D8A6}"/>
    <cellStyle name="20% - Accent6 9 4" xfId="24599" xr:uid="{B4E33AE5-93C7-417A-9D44-20CAACBA6AE5}"/>
    <cellStyle name="20% - Accent6 9 4 2" xfId="24600" xr:uid="{A8D8045B-860D-409A-9639-786F9DEB1037}"/>
    <cellStyle name="20% - Accent6 9 4 2 2" xfId="24601" xr:uid="{710B5E2D-F39A-4351-BBEB-2455C89B9FA6}"/>
    <cellStyle name="20% - Accent6 9 4 2 2 2" xfId="24602" xr:uid="{437B3DE6-647E-4425-A6CB-D8BF2BCDAB25}"/>
    <cellStyle name="20% - Accent6 9 4 2 3" xfId="24603" xr:uid="{BC7376B5-D779-4B5B-93D9-8E1750E5C7B6}"/>
    <cellStyle name="20% - Accent6 9 4 3" xfId="24604" xr:uid="{2B044DC2-64B9-443A-BD3C-A0E48B4A1B39}"/>
    <cellStyle name="20% - Accent6 9 4 3 2" xfId="24605" xr:uid="{A5243EEF-F7CB-4C13-AF71-075E1E77C6C5}"/>
    <cellStyle name="20% - Accent6 9 4 4" xfId="24606" xr:uid="{5F6378BE-6EDA-463E-9B62-4D9F9275093C}"/>
    <cellStyle name="20% - Accent6 9 4 4 2" xfId="24607" xr:uid="{A7CC3EFC-2AED-4A5C-A4E8-0E0A1574B30F}"/>
    <cellStyle name="20% - Accent6 9 4 5" xfId="24608" xr:uid="{3BFB5E19-CFEA-450D-B940-E77F43EEC55A}"/>
    <cellStyle name="20% - Accent6 9 5" xfId="24609" xr:uid="{4CB1ED8A-A9A0-41C1-A0E8-C24F9F0B9665}"/>
    <cellStyle name="20% - Accent6 9 5 2" xfId="24610" xr:uid="{C310C76D-563B-45F0-97C4-E7AF748A4AAC}"/>
    <cellStyle name="20% - Accent6 9 5 2 2" xfId="24611" xr:uid="{D6BE70CB-AD28-46DA-B02B-15ACE00E93ED}"/>
    <cellStyle name="20% - Accent6 9 5 2 2 2" xfId="24612" xr:uid="{F045D5C3-2F53-490B-A872-39E7B9FAB608}"/>
    <cellStyle name="20% - Accent6 9 5 2 3" xfId="24613" xr:uid="{F51B59A4-F705-42A3-9A6F-EB4998405679}"/>
    <cellStyle name="20% - Accent6 9 5 3" xfId="24614" xr:uid="{33B80E63-EA6B-4638-A1D9-B670AA0624BD}"/>
    <cellStyle name="20% - Accent6 9 5 3 2" xfId="24615" xr:uid="{5D849236-7498-4CF7-86A2-80F92B42CFA1}"/>
    <cellStyle name="20% - Accent6 9 5 4" xfId="24616" xr:uid="{7CE876BD-7FCA-44F5-A6A7-7BDC36F8DF82}"/>
    <cellStyle name="20% - Accent6 9 5 4 2" xfId="24617" xr:uid="{3FA8736A-5186-45FC-9191-ECC6076612E1}"/>
    <cellStyle name="20% - Accent6 9 5 5" xfId="24618" xr:uid="{CA995644-11C8-4A3F-A06C-A9806CC28FCA}"/>
    <cellStyle name="20% - Accent6 9 6" xfId="24619" xr:uid="{ABC8B4C4-074B-43AE-AF17-DB1C052B9E09}"/>
    <cellStyle name="20% - Accent6 9 6 2" xfId="24620" xr:uid="{1609FBDA-43E2-4ABD-8670-6A28C178E04C}"/>
    <cellStyle name="20% - Accent6 9 6 2 2" xfId="24621" xr:uid="{552FB422-71C9-42E7-B60B-BA39BFA330CF}"/>
    <cellStyle name="20% - Accent6 9 6 2 2 2" xfId="24622" xr:uid="{E075629F-45B1-41B1-A87C-A789CEDC6893}"/>
    <cellStyle name="20% - Accent6 9 6 2 3" xfId="24623" xr:uid="{C0B57D3C-540B-4060-99CA-CDE5B7129649}"/>
    <cellStyle name="20% - Accent6 9 6 3" xfId="24624" xr:uid="{CC5EB81E-0B38-4352-8FCE-8F53F493839B}"/>
    <cellStyle name="20% - Accent6 9 6 3 2" xfId="24625" xr:uid="{5D4621CC-53F6-42CC-B03D-133178CB630D}"/>
    <cellStyle name="20% - Accent6 9 6 4" xfId="24626" xr:uid="{43288063-4F99-4B03-89B9-16D2F0AD4B73}"/>
    <cellStyle name="20% - Accent6 9 6 4 2" xfId="24627" xr:uid="{8D565ADE-1478-40FE-ABAA-0299F3489981}"/>
    <cellStyle name="20% - Accent6 9 6 5" xfId="24628" xr:uid="{C79298F7-75FE-440B-8931-8BC538408BDD}"/>
    <cellStyle name="20% - Accent6 9 7" xfId="24629" xr:uid="{B6E0CE3A-0E8E-458F-BECC-53C0E5461210}"/>
    <cellStyle name="20% - Accent6 9 7 2" xfId="24630" xr:uid="{364EBEE4-321D-42E3-8169-941016BBAAFF}"/>
    <cellStyle name="20% - Accent6 9 7 2 2" xfId="24631" xr:uid="{9F7F0320-ED95-448C-80E6-AC1D682707E2}"/>
    <cellStyle name="20% - Accent6 9 7 2 2 2" xfId="24632" xr:uid="{7E289007-AB1D-47C2-9FF8-C30F946710B2}"/>
    <cellStyle name="20% - Accent6 9 7 2 3" xfId="24633" xr:uid="{8E6D0439-0B61-4D75-9920-5FAC2A69997D}"/>
    <cellStyle name="20% - Accent6 9 7 3" xfId="24634" xr:uid="{56A6E9E0-5BB2-4EBA-96DB-80C6B696B4CE}"/>
    <cellStyle name="20% - Accent6 9 7 3 2" xfId="24635" xr:uid="{11D6067B-CE9D-4A8F-9783-8451DD0DDE3B}"/>
    <cellStyle name="20% - Accent6 9 7 4" xfId="24636" xr:uid="{61BAE956-4687-4F8B-A4D5-5806763602AC}"/>
    <cellStyle name="20% - Accent6 9 7 4 2" xfId="24637" xr:uid="{F71F1096-5073-48FA-8BFC-657860F88D0D}"/>
    <cellStyle name="20% - Accent6 9 7 5" xfId="24638" xr:uid="{016690FD-ACA6-4ED8-A60A-229B3AFCDB69}"/>
    <cellStyle name="20% - Accent6 9 8" xfId="24639" xr:uid="{8DC8EC05-C984-49DD-9676-DC6E17EFFF0A}"/>
    <cellStyle name="20% - Accent6 9 8 2" xfId="24640" xr:uid="{EE2F4928-C2AA-4628-AB9C-C1A05BBD5A8F}"/>
    <cellStyle name="20% - Accent6 9 8 2 2" xfId="24641" xr:uid="{401E4DB6-06E5-44A4-8EBC-C11C748F7091}"/>
    <cellStyle name="20% - Accent6 9 8 2 2 2" xfId="24642" xr:uid="{8F4EC805-28B8-4E17-B02E-EB71DDDDC92E}"/>
    <cellStyle name="20% - Accent6 9 8 2 3" xfId="24643" xr:uid="{1331307D-FE26-4426-A125-7E7D29CA2B08}"/>
    <cellStyle name="20% - Accent6 9 8 3" xfId="24644" xr:uid="{208907C5-4688-4FE1-A18A-69C8963BEBC5}"/>
    <cellStyle name="20% - Accent6 9 8 3 2" xfId="24645" xr:uid="{BDCDCE57-28E0-40B0-A869-DC40513AF1C0}"/>
    <cellStyle name="20% - Accent6 9 8 4" xfId="24646" xr:uid="{5E9C8513-76F5-4241-AF27-FDF8D683AF60}"/>
    <cellStyle name="20% - Accent6 9 8 4 2" xfId="24647" xr:uid="{A67D1F53-E9DF-46F3-8CA2-FE2FA5008154}"/>
    <cellStyle name="20% - Accent6 9 8 5" xfId="24648" xr:uid="{C00A5170-8271-4D8E-BDC3-DA2820B0CB88}"/>
    <cellStyle name="20% - Accent6 9 9" xfId="24649" xr:uid="{AB48DC38-37C5-4C88-AAD3-428B03A8BA33}"/>
    <cellStyle name="20% - Accent6 9 9 2" xfId="24650" xr:uid="{A5BEBFA3-5596-485B-90A3-506E183DD66B}"/>
    <cellStyle name="20% - Accent6 9 9 2 2" xfId="24651" xr:uid="{542AB788-528C-46E5-9E83-6075089CB77E}"/>
    <cellStyle name="20% - Accent6 9 9 2 2 2" xfId="24652" xr:uid="{12D339CA-6D6A-4B38-8EA9-64EFA6226FB7}"/>
    <cellStyle name="20% - Accent6 9 9 2 3" xfId="24653" xr:uid="{D7E1F403-8262-4217-9894-D2A94CBF1000}"/>
    <cellStyle name="20% - Accent6 9 9 3" xfId="24654" xr:uid="{8DF36CB6-A7BB-49E4-9471-8FAAF5B96F69}"/>
    <cellStyle name="20% - Accent6 9 9 3 2" xfId="24655" xr:uid="{4F1E67E6-9992-46DB-835F-6C269B7D1186}"/>
    <cellStyle name="20% - Accent6 9 9 4" xfId="24656" xr:uid="{F4906BA0-0AA9-4E58-B56B-BCB4E952D8C0}"/>
    <cellStyle name="20% - Accent6 9 9 4 2" xfId="24657" xr:uid="{072DEDA7-B8E6-4D6A-AA02-D4EDC321B005}"/>
    <cellStyle name="20% - Accent6 9 9 5" xfId="24658" xr:uid="{B7762A0F-5115-46F5-8CA5-53F7272D5AEC}"/>
    <cellStyle name="40% - Accent1 10" xfId="459" xr:uid="{46FE8C11-1369-446B-B94F-EB6CA496A202}"/>
    <cellStyle name="40% - Accent1 10 10" xfId="24659" xr:uid="{5E8EECBD-791F-48B7-AC79-CC3848EA1B90}"/>
    <cellStyle name="40% - Accent1 10 10 2" xfId="24660" xr:uid="{970C4A61-A156-46AE-A664-944D9A1CC84A}"/>
    <cellStyle name="40% - Accent1 10 10 2 2" xfId="24661" xr:uid="{DFC026F6-D297-4C7B-93F0-4AA043B88F2B}"/>
    <cellStyle name="40% - Accent1 10 10 2 2 2" xfId="24662" xr:uid="{431A2B6A-82CC-401B-917F-B56CB88142EA}"/>
    <cellStyle name="40% - Accent1 10 10 2 3" xfId="24663" xr:uid="{4E7217E6-7035-4654-97C4-6C9CF929872A}"/>
    <cellStyle name="40% - Accent1 10 10 3" xfId="24664" xr:uid="{E06D273C-955D-4B9F-BC72-3D2F71698F04}"/>
    <cellStyle name="40% - Accent1 10 10 3 2" xfId="24665" xr:uid="{CFC40616-4205-4DAA-9208-870074430BE3}"/>
    <cellStyle name="40% - Accent1 10 10 4" xfId="24666" xr:uid="{B6C6BC23-46D2-4F9F-964A-73F0622F7191}"/>
    <cellStyle name="40% - Accent1 10 10 4 2" xfId="24667" xr:uid="{96829A3D-E239-4C2A-8472-F81DBEEA192E}"/>
    <cellStyle name="40% - Accent1 10 10 5" xfId="24668" xr:uid="{DE6C13A2-A01C-483E-A211-61891B04D67D}"/>
    <cellStyle name="40% - Accent1 10 11" xfId="24669" xr:uid="{84A51885-3849-4D9D-8AA9-99970AB71AD0}"/>
    <cellStyle name="40% - Accent1 10 11 2" xfId="24670" xr:uid="{5344269F-7BBE-4599-AD7C-339D36743BF8}"/>
    <cellStyle name="40% - Accent1 10 11 2 2" xfId="24671" xr:uid="{1F3CBA4D-F2F0-4FAA-AE02-49C6B0D0B4F0}"/>
    <cellStyle name="40% - Accent1 10 11 2 2 2" xfId="24672" xr:uid="{612945E0-E779-4745-B4AE-0F9EAB8182BB}"/>
    <cellStyle name="40% - Accent1 10 11 2 3" xfId="24673" xr:uid="{2D56033B-A21F-4A6C-A066-0297327FBCC6}"/>
    <cellStyle name="40% - Accent1 10 11 3" xfId="24674" xr:uid="{388A43AA-F920-4004-A189-3223049E013A}"/>
    <cellStyle name="40% - Accent1 10 11 3 2" xfId="24675" xr:uid="{1BD875E9-F8A2-4253-819C-29DC28190FEB}"/>
    <cellStyle name="40% - Accent1 10 11 4" xfId="24676" xr:uid="{978EEDA8-5B88-4B74-8E03-A4916FDCC7B6}"/>
    <cellStyle name="40% - Accent1 10 11 4 2" xfId="24677" xr:uid="{2CD3FE35-ADB8-4A0A-850E-74DEF13E6818}"/>
    <cellStyle name="40% - Accent1 10 11 5" xfId="24678" xr:uid="{F57F88F2-9736-455D-9FA7-A53AD98CD82E}"/>
    <cellStyle name="40% - Accent1 10 12" xfId="24679" xr:uid="{5147A425-3E6F-467B-98ED-67DE46283615}"/>
    <cellStyle name="40% - Accent1 10 12 2" xfId="24680" xr:uid="{7D555C66-AC35-466E-A328-BBE89E6536FE}"/>
    <cellStyle name="40% - Accent1 10 12 2 2" xfId="24681" xr:uid="{F832B705-1CBC-431F-AD2D-EA5B33255C1C}"/>
    <cellStyle name="40% - Accent1 10 12 2 2 2" xfId="24682" xr:uid="{372F1CF4-E2DC-41CD-92A6-F806AC9F8F61}"/>
    <cellStyle name="40% - Accent1 10 12 2 3" xfId="24683" xr:uid="{F35B8BD3-74EC-40FD-AC30-252B271E74EC}"/>
    <cellStyle name="40% - Accent1 10 12 3" xfId="24684" xr:uid="{FE8828D3-A671-4595-B5DB-4CB205C6EA10}"/>
    <cellStyle name="40% - Accent1 10 12 3 2" xfId="24685" xr:uid="{D2B98953-0012-4253-AC72-FDDDEDBEB4B4}"/>
    <cellStyle name="40% - Accent1 10 12 4" xfId="24686" xr:uid="{2C49FACA-503D-4F12-A5C7-34CA1D154B90}"/>
    <cellStyle name="40% - Accent1 10 12 4 2" xfId="24687" xr:uid="{D1C9A2FB-4FDB-4987-934E-042C613E7766}"/>
    <cellStyle name="40% - Accent1 10 12 5" xfId="24688" xr:uid="{481F9ED4-16A0-4A10-B741-D9D8714951C2}"/>
    <cellStyle name="40% - Accent1 10 13" xfId="24689" xr:uid="{EDCDD4C6-4ABE-4DF2-8381-E085869EA237}"/>
    <cellStyle name="40% - Accent1 10 13 2" xfId="24690" xr:uid="{AE5776D3-F852-45DB-BC0D-4057D00ABD9F}"/>
    <cellStyle name="40% - Accent1 10 13 2 2" xfId="24691" xr:uid="{D0EC6366-FCD5-4265-8361-72B4A668F64B}"/>
    <cellStyle name="40% - Accent1 10 13 2 2 2" xfId="24692" xr:uid="{E73C73F6-FA98-4764-BA8B-926559F947C4}"/>
    <cellStyle name="40% - Accent1 10 13 2 3" xfId="24693" xr:uid="{08530A98-4862-4BBB-BD2E-3419568417F7}"/>
    <cellStyle name="40% - Accent1 10 13 3" xfId="24694" xr:uid="{6F78000C-C6C8-4522-BCC9-8E146EB270C9}"/>
    <cellStyle name="40% - Accent1 10 13 3 2" xfId="24695" xr:uid="{59A9B00C-F328-4E2D-A8D4-3A79C7417654}"/>
    <cellStyle name="40% - Accent1 10 13 4" xfId="24696" xr:uid="{DFC7B8FC-2715-43A0-86DB-2B3C56254083}"/>
    <cellStyle name="40% - Accent1 10 13 4 2" xfId="24697" xr:uid="{88D81FF0-2814-4B8A-A948-AC7938B3163E}"/>
    <cellStyle name="40% - Accent1 10 13 5" xfId="24698" xr:uid="{D3F3E6A0-7083-4DC2-AB31-EF3491011A1C}"/>
    <cellStyle name="40% - Accent1 10 14" xfId="24699" xr:uid="{8A2A024C-7BF4-46C0-9762-D2075AC2D860}"/>
    <cellStyle name="40% - Accent1 10 14 2" xfId="24700" xr:uid="{8327BA37-DC05-4135-8DC4-2E777DA842C1}"/>
    <cellStyle name="40% - Accent1 10 14 2 2" xfId="24701" xr:uid="{DDCF2F69-5366-4958-9014-3D59EE29D252}"/>
    <cellStyle name="40% - Accent1 10 14 2 2 2" xfId="24702" xr:uid="{E9D4A343-0ECA-4A57-A0A1-8A97A6EE3EAB}"/>
    <cellStyle name="40% - Accent1 10 14 2 3" xfId="24703" xr:uid="{1F80E61C-8E5F-4554-B879-6CA66B57F424}"/>
    <cellStyle name="40% - Accent1 10 14 3" xfId="24704" xr:uid="{D6C7582B-D0AC-4F4C-8BB5-6EE4121ACA49}"/>
    <cellStyle name="40% - Accent1 10 14 3 2" xfId="24705" xr:uid="{93A4C90F-D74D-4E4B-ACEF-749EB14AC36D}"/>
    <cellStyle name="40% - Accent1 10 14 4" xfId="24706" xr:uid="{1A8E4135-B75F-4D4B-9FBA-181072B32D80}"/>
    <cellStyle name="40% - Accent1 10 14 4 2" xfId="24707" xr:uid="{F0182B9C-6933-4E08-8C41-2AC92D958EE6}"/>
    <cellStyle name="40% - Accent1 10 14 5" xfId="24708" xr:uid="{F7BB8511-5BFC-4BFC-9C7B-2E99EA341782}"/>
    <cellStyle name="40% - Accent1 10 15" xfId="24709" xr:uid="{FB83866B-E829-4867-A43D-CCD861BECC40}"/>
    <cellStyle name="40% - Accent1 10 15 2" xfId="24710" xr:uid="{2895A6EC-6CAA-4DDC-9830-D844EF0CCA48}"/>
    <cellStyle name="40% - Accent1 10 15 2 2" xfId="24711" xr:uid="{6ADBDD7F-E8B0-4869-BE6B-1628EDB5D7A9}"/>
    <cellStyle name="40% - Accent1 10 15 2 2 2" xfId="24712" xr:uid="{5CCDAB1B-D94E-40D3-BFF5-D2373EEB4868}"/>
    <cellStyle name="40% - Accent1 10 15 2 3" xfId="24713" xr:uid="{88D44D65-48F1-4D6E-A520-37281366660E}"/>
    <cellStyle name="40% - Accent1 10 15 3" xfId="24714" xr:uid="{F2935330-FB53-483D-9A1B-F5B415559C4A}"/>
    <cellStyle name="40% - Accent1 10 15 3 2" xfId="24715" xr:uid="{9E057056-902E-4689-8606-FFC3C2DAB92E}"/>
    <cellStyle name="40% - Accent1 10 15 4" xfId="24716" xr:uid="{47147B50-97C6-4AA3-B3C5-59CBD56EB222}"/>
    <cellStyle name="40% - Accent1 10 15 4 2" xfId="24717" xr:uid="{91F3D992-86A1-4BB7-A5A1-3F7E0C50679A}"/>
    <cellStyle name="40% - Accent1 10 15 5" xfId="24718" xr:uid="{95CBD1C5-93D2-4E1C-9816-490A1AAD62F4}"/>
    <cellStyle name="40% - Accent1 10 16" xfId="24719" xr:uid="{784329DC-2DC3-4AE6-AE74-088920EB6E01}"/>
    <cellStyle name="40% - Accent1 10 16 2" xfId="24720" xr:uid="{24316436-664A-4818-8AB0-D66AB35ED1C0}"/>
    <cellStyle name="40% - Accent1 10 16 2 2" xfId="24721" xr:uid="{BD0B3D16-911D-493C-9B87-00738CA02C43}"/>
    <cellStyle name="40% - Accent1 10 16 3" xfId="24722" xr:uid="{C88ACCE6-4845-47CB-9356-D7B6EE695118}"/>
    <cellStyle name="40% - Accent1 10 17" xfId="24723" xr:uid="{896A8E1F-36AA-41DD-888A-B81BABD40314}"/>
    <cellStyle name="40% - Accent1 10 17 2" xfId="24724" xr:uid="{8A24771B-8FB1-4300-A9ED-BB0086171236}"/>
    <cellStyle name="40% - Accent1 10 18" xfId="24725" xr:uid="{1955222B-AD19-4CC5-A9A6-5C62D30C9981}"/>
    <cellStyle name="40% - Accent1 10 18 2" xfId="24726" xr:uid="{DEAEED23-B191-42A2-8602-85E636EDE0A3}"/>
    <cellStyle name="40% - Accent1 10 19" xfId="24727" xr:uid="{7B65A8A4-B75E-4F58-9D5D-A43645E67171}"/>
    <cellStyle name="40% - Accent1 10 2" xfId="460" xr:uid="{713913A4-2796-414C-978F-03DC02762022}"/>
    <cellStyle name="40% - Accent1 10 2 2" xfId="461" xr:uid="{797ABF68-8510-4043-9C74-4C9C8966E1B1}"/>
    <cellStyle name="40% - Accent1 10 2 2 2" xfId="24728" xr:uid="{712E9DFA-4CEC-466C-98F8-0F714519D205}"/>
    <cellStyle name="40% - Accent1 10 2 2 2 2" xfId="24729" xr:uid="{C822A401-B217-4255-BC08-5A7705239CFD}"/>
    <cellStyle name="40% - Accent1 10 2 2 3" xfId="24730" xr:uid="{3E831CA3-D743-49A2-8715-72B4AC5AC621}"/>
    <cellStyle name="40% - Accent1 10 2 2 4" xfId="24731" xr:uid="{2743DC2F-660D-4C18-82FD-976BD50C09FA}"/>
    <cellStyle name="40% - Accent1 10 2 3" xfId="24732" xr:uid="{7D0DB252-8624-451D-AEEC-C4DCB19E62CF}"/>
    <cellStyle name="40% - Accent1 10 2 3 2" xfId="24733" xr:uid="{B86F920E-E0D0-4D6D-AFEB-57FC0FAA7F23}"/>
    <cellStyle name="40% - Accent1 10 2 4" xfId="24734" xr:uid="{660EE842-8F45-4A8D-9321-5FD091254CAD}"/>
    <cellStyle name="40% - Accent1 10 2 4 2" xfId="24735" xr:uid="{73057669-D676-40DB-AA48-00AA31410880}"/>
    <cellStyle name="40% - Accent1 10 2 5" xfId="24736" xr:uid="{4E21FCD2-D305-4CF7-8B87-4E377CF2A151}"/>
    <cellStyle name="40% - Accent1 10 20" xfId="24737" xr:uid="{5805F173-3A54-4393-9AA9-93C6354F28DF}"/>
    <cellStyle name="40% - Accent1 10 21" xfId="24738" xr:uid="{74CC0BFE-8160-4695-AA6D-E2D637C07734}"/>
    <cellStyle name="40% - Accent1 10 22" xfId="24739" xr:uid="{CC76F987-A54E-4322-B253-445D0A274004}"/>
    <cellStyle name="40% - Accent1 10 23" xfId="24740" xr:uid="{FD94F3AB-6388-4D6E-99F5-14A3D86FF122}"/>
    <cellStyle name="40% - Accent1 10 24" xfId="24741" xr:uid="{102632D0-B0A3-41A5-8959-F08235744419}"/>
    <cellStyle name="40% - Accent1 10 25" xfId="24742" xr:uid="{1DF5E650-9EA4-4CD4-9EE1-5F07B4375470}"/>
    <cellStyle name="40% - Accent1 10 26" xfId="24743" xr:uid="{157F55EB-1A01-429E-AFF0-7073C8F21F75}"/>
    <cellStyle name="40% - Accent1 10 27" xfId="24744" xr:uid="{EB0F0712-B815-42B8-B7D9-EB9933C04E94}"/>
    <cellStyle name="40% - Accent1 10 28" xfId="24745" xr:uid="{BE35EC7B-733B-4119-BB64-BB8759F9F783}"/>
    <cellStyle name="40% - Accent1 10 29" xfId="24746" xr:uid="{D675CC5D-2FA1-49A5-9D75-A256F8927F58}"/>
    <cellStyle name="40% - Accent1 10 3" xfId="462" xr:uid="{3DD4F689-2D05-4961-8E56-1E68F64F0E1F}"/>
    <cellStyle name="40% - Accent1 10 3 2" xfId="24747" xr:uid="{EB085680-9643-4E96-9D29-B51792830CAF}"/>
    <cellStyle name="40% - Accent1 10 3 2 2" xfId="24748" xr:uid="{41B405CB-FEB6-402E-8598-027D0EB1933A}"/>
    <cellStyle name="40% - Accent1 10 3 2 2 2" xfId="24749" xr:uid="{0E7BD6DF-6C46-4F46-A893-6FC558EC8195}"/>
    <cellStyle name="40% - Accent1 10 3 2 3" xfId="24750" xr:uid="{A6E2381D-9F43-46F6-A960-1343EE5D64F5}"/>
    <cellStyle name="40% - Accent1 10 3 3" xfId="24751" xr:uid="{7FA4B418-ADFB-404E-9CE3-89367C3E2284}"/>
    <cellStyle name="40% - Accent1 10 3 3 2" xfId="24752" xr:uid="{682154BC-0C37-480D-A5A6-D274EA098FE6}"/>
    <cellStyle name="40% - Accent1 10 3 4" xfId="24753" xr:uid="{43037877-49DD-43EF-8263-DA8A5F2D653C}"/>
    <cellStyle name="40% - Accent1 10 3 4 2" xfId="24754" xr:uid="{5B1269BA-C784-4963-A98F-3AA40734EC9C}"/>
    <cellStyle name="40% - Accent1 10 3 5" xfId="24755" xr:uid="{1BE513C0-5066-4F68-B6C6-3ACD1C6AFADB}"/>
    <cellStyle name="40% - Accent1 10 3 6" xfId="24756" xr:uid="{1C0FA9B7-61F7-4A74-8A8A-56DE535FEA5B}"/>
    <cellStyle name="40% - Accent1 10 4" xfId="24757" xr:uid="{97E5DCC9-7B30-4D9C-8F20-D64AD142E65E}"/>
    <cellStyle name="40% - Accent1 10 4 2" xfId="24758" xr:uid="{945F2AE9-64D0-4017-87F3-3F1270BF770C}"/>
    <cellStyle name="40% - Accent1 10 4 2 2" xfId="24759" xr:uid="{C9A0F88C-7306-49D2-819F-5F0E0496252B}"/>
    <cellStyle name="40% - Accent1 10 4 2 2 2" xfId="24760" xr:uid="{66C43A87-B1CD-492A-A3CD-6187FE756CFA}"/>
    <cellStyle name="40% - Accent1 10 4 2 3" xfId="24761" xr:uid="{6B107C13-C534-47FD-BFE6-E2BE3D7894CB}"/>
    <cellStyle name="40% - Accent1 10 4 3" xfId="24762" xr:uid="{BE794DE5-69BD-4269-BEB0-A1BE804A3F3C}"/>
    <cellStyle name="40% - Accent1 10 4 3 2" xfId="24763" xr:uid="{B816DFB5-FA60-4229-8EDC-5B8303A18ACA}"/>
    <cellStyle name="40% - Accent1 10 4 4" xfId="24764" xr:uid="{8D12D81B-D603-4B26-9037-F5F8B340E1B4}"/>
    <cellStyle name="40% - Accent1 10 4 4 2" xfId="24765" xr:uid="{F76CBFF1-83EE-4B6B-BCB8-9CFF05990C1B}"/>
    <cellStyle name="40% - Accent1 10 4 5" xfId="24766" xr:uid="{4CA1829E-AE75-455C-AD98-1D4592261FF6}"/>
    <cellStyle name="40% - Accent1 10 5" xfId="24767" xr:uid="{3830DCB7-D09F-497C-B3B9-A35A49DE94DA}"/>
    <cellStyle name="40% - Accent1 10 5 2" xfId="24768" xr:uid="{48EDCBBD-416C-4A5E-8092-6D7919A1565D}"/>
    <cellStyle name="40% - Accent1 10 5 2 2" xfId="24769" xr:uid="{C3FFF84C-067F-4F01-875D-EBB6BF54C81B}"/>
    <cellStyle name="40% - Accent1 10 5 2 2 2" xfId="24770" xr:uid="{EE796097-62DB-4049-AF2E-FBE8CEBBE295}"/>
    <cellStyle name="40% - Accent1 10 5 2 3" xfId="24771" xr:uid="{46198160-3151-4BE7-AD5B-2215603C2F0C}"/>
    <cellStyle name="40% - Accent1 10 5 3" xfId="24772" xr:uid="{0C61EA7C-CB2F-40D3-99A9-B656A5918552}"/>
    <cellStyle name="40% - Accent1 10 5 3 2" xfId="24773" xr:uid="{3802105E-FCA2-43A9-8D59-098B151DFDD7}"/>
    <cellStyle name="40% - Accent1 10 5 4" xfId="24774" xr:uid="{7F3CD665-AFAE-4855-84A3-757E02D06F2D}"/>
    <cellStyle name="40% - Accent1 10 5 4 2" xfId="24775" xr:uid="{A960A0CF-C636-493C-A093-3A2857BE868C}"/>
    <cellStyle name="40% - Accent1 10 5 5" xfId="24776" xr:uid="{7A8D54C5-828D-4B66-B6B3-5A231B0795DC}"/>
    <cellStyle name="40% - Accent1 10 6" xfId="24777" xr:uid="{EB84BC73-9974-415D-9408-2D68F61E690E}"/>
    <cellStyle name="40% - Accent1 10 6 2" xfId="24778" xr:uid="{01EC2DD3-6CAC-47B5-8C80-BFAAA400AB95}"/>
    <cellStyle name="40% - Accent1 10 6 2 2" xfId="24779" xr:uid="{83CCA052-B7FD-4312-ACEF-2888606400D3}"/>
    <cellStyle name="40% - Accent1 10 6 2 2 2" xfId="24780" xr:uid="{54FBE468-0D03-44D5-B148-D5EB1059DDBD}"/>
    <cellStyle name="40% - Accent1 10 6 2 3" xfId="24781" xr:uid="{B6BE7747-9FC8-44DE-BBB3-FD3A3035E136}"/>
    <cellStyle name="40% - Accent1 10 6 3" xfId="24782" xr:uid="{E391588D-21D6-43D4-AA38-B7DCAFEA79C9}"/>
    <cellStyle name="40% - Accent1 10 6 3 2" xfId="24783" xr:uid="{BE437EC9-6E3F-405C-8EE8-3E920A7DDCE0}"/>
    <cellStyle name="40% - Accent1 10 6 4" xfId="24784" xr:uid="{D90475BC-62CD-43E4-984C-0CD45178B322}"/>
    <cellStyle name="40% - Accent1 10 6 4 2" xfId="24785" xr:uid="{59C8833E-19C7-4070-9C32-5E383D61396A}"/>
    <cellStyle name="40% - Accent1 10 6 5" xfId="24786" xr:uid="{8121B489-CBCC-4DE2-8D38-995D0527FC8A}"/>
    <cellStyle name="40% - Accent1 10 7" xfId="24787" xr:uid="{DEE03408-9D32-4592-A789-9B973D7AF050}"/>
    <cellStyle name="40% - Accent1 10 7 2" xfId="24788" xr:uid="{A999C9BA-8478-40A8-9954-EC6B594C0382}"/>
    <cellStyle name="40% - Accent1 10 7 2 2" xfId="24789" xr:uid="{8FE808E8-BA3A-4BA7-9D53-881DF725D0A6}"/>
    <cellStyle name="40% - Accent1 10 7 2 2 2" xfId="24790" xr:uid="{30D5CD07-E182-4E23-BB2F-C9E149E02BBD}"/>
    <cellStyle name="40% - Accent1 10 7 2 3" xfId="24791" xr:uid="{B2C508AD-1B8E-4C5C-BC85-3DE907FBC65C}"/>
    <cellStyle name="40% - Accent1 10 7 3" xfId="24792" xr:uid="{DEC24CCA-032D-40D5-8C41-F050BF2EF7E4}"/>
    <cellStyle name="40% - Accent1 10 7 3 2" xfId="24793" xr:uid="{E54D0BD8-1B54-4788-9B79-E247F205704A}"/>
    <cellStyle name="40% - Accent1 10 7 4" xfId="24794" xr:uid="{0FA3A6A7-D210-4695-ACC5-519B5DBFC1C9}"/>
    <cellStyle name="40% - Accent1 10 7 4 2" xfId="24795" xr:uid="{5F820397-6378-4EE5-99B5-EBDD269FDF07}"/>
    <cellStyle name="40% - Accent1 10 7 5" xfId="24796" xr:uid="{24A7B68A-BDE7-44E3-8B4B-686F82691D1B}"/>
    <cellStyle name="40% - Accent1 10 8" xfId="24797" xr:uid="{A22E1599-F9BB-43FB-A063-B50AB380B7AD}"/>
    <cellStyle name="40% - Accent1 10 8 2" xfId="24798" xr:uid="{8B023097-FA82-443B-A26F-AE3B6E7DF6C6}"/>
    <cellStyle name="40% - Accent1 10 8 2 2" xfId="24799" xr:uid="{4B862800-CAC4-463E-8DC6-B8C4F06D53F3}"/>
    <cellStyle name="40% - Accent1 10 8 2 2 2" xfId="24800" xr:uid="{26556851-A6F8-4D8F-9AB5-6A88AD6BA6AF}"/>
    <cellStyle name="40% - Accent1 10 8 2 3" xfId="24801" xr:uid="{99E8D90C-FC35-46C1-A293-8896A2975E59}"/>
    <cellStyle name="40% - Accent1 10 8 3" xfId="24802" xr:uid="{961D8CA5-FE0A-48E0-90A9-AB8CBF4ADE74}"/>
    <cellStyle name="40% - Accent1 10 8 3 2" xfId="24803" xr:uid="{998DFDA5-28CA-48B1-9091-7134E908F25A}"/>
    <cellStyle name="40% - Accent1 10 8 4" xfId="24804" xr:uid="{26A27AA3-43E6-4802-B955-9CB98DF9F8C9}"/>
    <cellStyle name="40% - Accent1 10 8 4 2" xfId="24805" xr:uid="{6547FC11-18B9-4EF9-8250-674BFE48F496}"/>
    <cellStyle name="40% - Accent1 10 8 5" xfId="24806" xr:uid="{0FBB096E-69EA-4414-91CF-4578DE05720D}"/>
    <cellStyle name="40% - Accent1 10 9" xfId="24807" xr:uid="{122D09C9-A417-4FED-8F0D-044FF8EFFEC8}"/>
    <cellStyle name="40% - Accent1 10 9 2" xfId="24808" xr:uid="{B3C5AA3A-25E8-4120-9CBD-0A1659287400}"/>
    <cellStyle name="40% - Accent1 10 9 2 2" xfId="24809" xr:uid="{FCDEADF5-2C0E-4DB1-9B75-CA9EF7991DE9}"/>
    <cellStyle name="40% - Accent1 10 9 2 2 2" xfId="24810" xr:uid="{73BA4F07-11C3-4F75-94A9-D248DC24B7B8}"/>
    <cellStyle name="40% - Accent1 10 9 2 3" xfId="24811" xr:uid="{65738B54-D572-4EB5-98DE-A962B8D092C5}"/>
    <cellStyle name="40% - Accent1 10 9 3" xfId="24812" xr:uid="{C3C6BBF5-F62D-4B39-BCAE-0B5889E5DAA3}"/>
    <cellStyle name="40% - Accent1 10 9 3 2" xfId="24813" xr:uid="{4C06C47E-FD2D-4F9B-9B53-D4BA04756539}"/>
    <cellStyle name="40% - Accent1 10 9 4" xfId="24814" xr:uid="{C52963E9-1445-49F8-B7E5-FE50FDFAD8D7}"/>
    <cellStyle name="40% - Accent1 10 9 4 2" xfId="24815" xr:uid="{A034899D-9762-4864-914C-6851CC3C0BF0}"/>
    <cellStyle name="40% - Accent1 10 9 5" xfId="24816" xr:uid="{62987735-D04F-4F2F-A7BB-E50DF8C0AB7C}"/>
    <cellStyle name="40% - Accent1 11" xfId="463" xr:uid="{03C50276-5253-4BBB-A572-43FC7C6484F3}"/>
    <cellStyle name="40% - Accent1 11 10" xfId="24817" xr:uid="{C68747F9-474B-4170-B809-EB62BB7056A4}"/>
    <cellStyle name="40% - Accent1 11 10 2" xfId="24818" xr:uid="{B6CE9F45-4D54-46CB-8782-7BD7F3869964}"/>
    <cellStyle name="40% - Accent1 11 10 2 2" xfId="24819" xr:uid="{A2456930-D85E-4DE8-BB00-12C495A593E5}"/>
    <cellStyle name="40% - Accent1 11 10 2 2 2" xfId="24820" xr:uid="{B34AA15D-4E77-438D-B733-ED779E586611}"/>
    <cellStyle name="40% - Accent1 11 10 2 3" xfId="24821" xr:uid="{9F76BAC1-BF4E-49C5-B3C7-8E5F0A31B6A2}"/>
    <cellStyle name="40% - Accent1 11 10 3" xfId="24822" xr:uid="{BAFDB1DD-21B2-4D5B-9FB2-D98FC8A1C45D}"/>
    <cellStyle name="40% - Accent1 11 10 3 2" xfId="24823" xr:uid="{D6938783-5008-4050-814E-4A275446CC74}"/>
    <cellStyle name="40% - Accent1 11 10 4" xfId="24824" xr:uid="{54DFC223-85B5-4007-969A-2637CABE9138}"/>
    <cellStyle name="40% - Accent1 11 10 4 2" xfId="24825" xr:uid="{002920AF-38E7-4BF4-B184-58D74DA26EF5}"/>
    <cellStyle name="40% - Accent1 11 10 5" xfId="24826" xr:uid="{DB0EF81E-606F-473C-8FF5-508C4CE0D4B4}"/>
    <cellStyle name="40% - Accent1 11 11" xfId="24827" xr:uid="{FF6A09C3-15EC-4E76-BEA3-170E813D4E5C}"/>
    <cellStyle name="40% - Accent1 11 11 2" xfId="24828" xr:uid="{6016FA49-D93E-4709-BF25-AA00245B6420}"/>
    <cellStyle name="40% - Accent1 11 11 2 2" xfId="24829" xr:uid="{1134DDF8-D90E-441E-B537-9E8F9F452319}"/>
    <cellStyle name="40% - Accent1 11 11 2 2 2" xfId="24830" xr:uid="{30D6B842-83DC-4C9B-8923-A0503E86FC3C}"/>
    <cellStyle name="40% - Accent1 11 11 2 3" xfId="24831" xr:uid="{B1789E2A-538A-43B1-AA8B-65B9F47B6AF3}"/>
    <cellStyle name="40% - Accent1 11 11 3" xfId="24832" xr:uid="{4BA5DDB1-DB09-4A18-80CB-AA7744BF1EB6}"/>
    <cellStyle name="40% - Accent1 11 11 3 2" xfId="24833" xr:uid="{D9A27E39-83FF-4198-9EB8-E5630376D1F3}"/>
    <cellStyle name="40% - Accent1 11 11 4" xfId="24834" xr:uid="{50DB20FA-198D-454C-BAE6-11ED45751B57}"/>
    <cellStyle name="40% - Accent1 11 11 4 2" xfId="24835" xr:uid="{CA9FD3B5-1F2C-486A-A925-15C63A292351}"/>
    <cellStyle name="40% - Accent1 11 11 5" xfId="24836" xr:uid="{286D9AD9-2B77-4717-BE68-356E2B8495BF}"/>
    <cellStyle name="40% - Accent1 11 12" xfId="24837" xr:uid="{3BF63A9C-F138-47F1-BD56-55E91BF56D5B}"/>
    <cellStyle name="40% - Accent1 11 12 2" xfId="24838" xr:uid="{898C2DD4-FDBE-43A7-872B-E094DBFE2DFD}"/>
    <cellStyle name="40% - Accent1 11 12 2 2" xfId="24839" xr:uid="{632522C9-62CE-4702-AE93-47D1FA3A051D}"/>
    <cellStyle name="40% - Accent1 11 12 2 2 2" xfId="24840" xr:uid="{D99195A3-5D56-41BE-87C0-08065294BB11}"/>
    <cellStyle name="40% - Accent1 11 12 2 3" xfId="24841" xr:uid="{E7FADD3B-EE3D-4AC5-BDC6-060361878521}"/>
    <cellStyle name="40% - Accent1 11 12 3" xfId="24842" xr:uid="{65E29005-7F44-4F55-B7DF-84FA56240BD6}"/>
    <cellStyle name="40% - Accent1 11 12 3 2" xfId="24843" xr:uid="{76D6F3F7-1385-4310-AE6D-10443DD28513}"/>
    <cellStyle name="40% - Accent1 11 12 4" xfId="24844" xr:uid="{9C217A07-EBC7-478D-BB91-8C13BA915154}"/>
    <cellStyle name="40% - Accent1 11 12 4 2" xfId="24845" xr:uid="{71A1ED1D-58D2-4324-9C1C-1C7CCDA3DAB9}"/>
    <cellStyle name="40% - Accent1 11 12 5" xfId="24846" xr:uid="{87DB3D0D-FCCD-46B3-B45B-9FEBB91AEFEA}"/>
    <cellStyle name="40% - Accent1 11 13" xfId="24847" xr:uid="{BB2F3432-A9DF-4AE2-AE26-5E451DC72827}"/>
    <cellStyle name="40% - Accent1 11 13 2" xfId="24848" xr:uid="{D265AEAD-3572-4F3B-9614-C3FDBA6789F9}"/>
    <cellStyle name="40% - Accent1 11 13 2 2" xfId="24849" xr:uid="{E13649FF-545A-4E93-89C0-DCD98699FA51}"/>
    <cellStyle name="40% - Accent1 11 13 2 2 2" xfId="24850" xr:uid="{1E7F99D9-C5B3-46F8-AD12-2D5417811BD9}"/>
    <cellStyle name="40% - Accent1 11 13 2 3" xfId="24851" xr:uid="{FA53869C-8F21-4337-BBB5-2B16501F6C86}"/>
    <cellStyle name="40% - Accent1 11 13 3" xfId="24852" xr:uid="{CA10FDB4-60A4-4342-91F9-4479C3D83AF0}"/>
    <cellStyle name="40% - Accent1 11 13 3 2" xfId="24853" xr:uid="{C77C880D-5CB5-4CEA-B4AA-361267550C6B}"/>
    <cellStyle name="40% - Accent1 11 13 4" xfId="24854" xr:uid="{072A5966-35AA-47B7-BA0F-5426635BEEF7}"/>
    <cellStyle name="40% - Accent1 11 13 4 2" xfId="24855" xr:uid="{A34E7834-984F-436B-A0F2-5C836AEEA6B4}"/>
    <cellStyle name="40% - Accent1 11 13 5" xfId="24856" xr:uid="{FEA22E39-48BE-40E8-BB15-A30C9898C987}"/>
    <cellStyle name="40% - Accent1 11 14" xfId="24857" xr:uid="{942FB81F-4843-4492-94A0-A4F30FC01493}"/>
    <cellStyle name="40% - Accent1 11 14 2" xfId="24858" xr:uid="{9A6F41D9-E8C9-4EDD-9C7D-D18E94E9167A}"/>
    <cellStyle name="40% - Accent1 11 14 2 2" xfId="24859" xr:uid="{E63ACC4E-9734-409A-9F68-45257E569847}"/>
    <cellStyle name="40% - Accent1 11 14 2 2 2" xfId="24860" xr:uid="{84EF315B-624B-466B-B0D9-60D4B25CDBD2}"/>
    <cellStyle name="40% - Accent1 11 14 2 3" xfId="24861" xr:uid="{67CA55FC-CF4E-4140-AC71-0C42C733F567}"/>
    <cellStyle name="40% - Accent1 11 14 3" xfId="24862" xr:uid="{E19FDF47-9525-4E73-BD22-40F07BC5BBBB}"/>
    <cellStyle name="40% - Accent1 11 14 3 2" xfId="24863" xr:uid="{59EC3286-ADFB-4109-8CA5-E84FFDEC5FF1}"/>
    <cellStyle name="40% - Accent1 11 14 4" xfId="24864" xr:uid="{813F663E-D874-414C-BE75-6EA524083432}"/>
    <cellStyle name="40% - Accent1 11 14 4 2" xfId="24865" xr:uid="{183564AF-234F-4953-A031-AE959E8EFAA2}"/>
    <cellStyle name="40% - Accent1 11 14 5" xfId="24866" xr:uid="{4650DED3-FC9B-455B-A52D-1244DA4E9E8B}"/>
    <cellStyle name="40% - Accent1 11 15" xfId="24867" xr:uid="{B295B3D4-D5A9-4089-BEFE-9515092E55B9}"/>
    <cellStyle name="40% - Accent1 11 15 2" xfId="24868" xr:uid="{CA54F465-197A-4EF0-A526-1855038EEDB9}"/>
    <cellStyle name="40% - Accent1 11 15 2 2" xfId="24869" xr:uid="{A7582383-C8C4-4B0E-9A44-D2A5BEEF301B}"/>
    <cellStyle name="40% - Accent1 11 15 2 2 2" xfId="24870" xr:uid="{C963FB63-6A15-4E78-9FAB-1C2D2AD3804D}"/>
    <cellStyle name="40% - Accent1 11 15 2 3" xfId="24871" xr:uid="{579F5FCF-EEB8-43F5-B524-2FD4D1F0F2AF}"/>
    <cellStyle name="40% - Accent1 11 15 3" xfId="24872" xr:uid="{606EF13E-4D09-4B2E-A706-76B0415F8144}"/>
    <cellStyle name="40% - Accent1 11 15 3 2" xfId="24873" xr:uid="{B00EAB17-BBB3-4B8A-9FF2-3EE4B982DA02}"/>
    <cellStyle name="40% - Accent1 11 15 4" xfId="24874" xr:uid="{1CED7B09-9F15-4FA5-BDB7-007162DBB029}"/>
    <cellStyle name="40% - Accent1 11 15 4 2" xfId="24875" xr:uid="{639235C6-3007-4254-BA7E-E90C56B7C578}"/>
    <cellStyle name="40% - Accent1 11 15 5" xfId="24876" xr:uid="{F3B33A91-CA70-4BEF-942E-96BF19FA7E9A}"/>
    <cellStyle name="40% - Accent1 11 16" xfId="24877" xr:uid="{730AB914-9C1E-49FC-9C65-1E4E725434CB}"/>
    <cellStyle name="40% - Accent1 11 16 2" xfId="24878" xr:uid="{6CCE18A1-10DE-4BD4-868B-0F2162E6B62D}"/>
    <cellStyle name="40% - Accent1 11 16 2 2" xfId="24879" xr:uid="{6B2E9632-C8AF-49B9-846C-46E8FB84A0EA}"/>
    <cellStyle name="40% - Accent1 11 16 3" xfId="24880" xr:uid="{66757032-980F-481C-82AB-36B53EF619C4}"/>
    <cellStyle name="40% - Accent1 11 17" xfId="24881" xr:uid="{B403FEB7-59F1-42FD-A513-88BBA84CD90D}"/>
    <cellStyle name="40% - Accent1 11 17 2" xfId="24882" xr:uid="{E19012BA-8C6A-4CEA-984F-BFF7866851BF}"/>
    <cellStyle name="40% - Accent1 11 18" xfId="24883" xr:uid="{3F7301A2-241A-4DBA-AD43-7EDA0EDF3766}"/>
    <cellStyle name="40% - Accent1 11 18 2" xfId="24884" xr:uid="{B89C01FB-0605-442C-82B9-448DE9EF7681}"/>
    <cellStyle name="40% - Accent1 11 19" xfId="24885" xr:uid="{135119D2-77F6-4FCA-A99F-7FF3B855F2D2}"/>
    <cellStyle name="40% - Accent1 11 2" xfId="464" xr:uid="{85AB5B37-C171-444B-AAEA-B77CC94D6CA0}"/>
    <cellStyle name="40% - Accent1 11 2 2" xfId="465" xr:uid="{35619B00-ED54-46A5-B5C8-9AE40AAC22B4}"/>
    <cellStyle name="40% - Accent1 11 2 2 2" xfId="24886" xr:uid="{1806AD1D-89A0-4190-ADCF-4C663361CFB3}"/>
    <cellStyle name="40% - Accent1 11 2 2 2 2" xfId="24887" xr:uid="{80955517-D06B-498F-8221-BE55CF9D5470}"/>
    <cellStyle name="40% - Accent1 11 2 2 3" xfId="24888" xr:uid="{D6064E9F-2F1F-49BD-BD31-E746B954FF64}"/>
    <cellStyle name="40% - Accent1 11 2 2 4" xfId="24889" xr:uid="{4E9CEBB2-8E56-478D-9399-A9E0414A6E65}"/>
    <cellStyle name="40% - Accent1 11 2 3" xfId="24890" xr:uid="{6E667759-78F6-4F18-B203-75EE83719C59}"/>
    <cellStyle name="40% - Accent1 11 2 3 2" xfId="24891" xr:uid="{83663DA6-289D-4D77-8E2D-E1A98B7FB04B}"/>
    <cellStyle name="40% - Accent1 11 2 4" xfId="24892" xr:uid="{C4A34E00-E3A3-4FF6-A16D-49117915CBB9}"/>
    <cellStyle name="40% - Accent1 11 2 4 2" xfId="24893" xr:uid="{ADE5F3E7-5B79-4364-8D1F-6C20C4ADD7E7}"/>
    <cellStyle name="40% - Accent1 11 2 5" xfId="24894" xr:uid="{8A8CD14A-6BFC-4069-A77F-1076994E232F}"/>
    <cellStyle name="40% - Accent1 11 20" xfId="24895" xr:uid="{16E1434C-FDBF-4596-BEC2-AFA71C51F23E}"/>
    <cellStyle name="40% - Accent1 11 21" xfId="24896" xr:uid="{6D127F1E-AE11-4346-AE11-B264CC4C7F67}"/>
    <cellStyle name="40% - Accent1 11 22" xfId="24897" xr:uid="{2B717AA8-A001-4345-A626-FCBA49AF7DA3}"/>
    <cellStyle name="40% - Accent1 11 23" xfId="24898" xr:uid="{6D337B53-5251-413E-A592-ED8ED90C3761}"/>
    <cellStyle name="40% - Accent1 11 24" xfId="24899" xr:uid="{AC478AFE-0E37-4B6F-B146-F94A6C64A049}"/>
    <cellStyle name="40% - Accent1 11 25" xfId="24900" xr:uid="{4B821FD1-3EA0-4EAB-B981-7893D5F0E3F9}"/>
    <cellStyle name="40% - Accent1 11 26" xfId="24901" xr:uid="{594EE252-45F4-4099-A850-2682562A930A}"/>
    <cellStyle name="40% - Accent1 11 27" xfId="24902" xr:uid="{875DDD7E-CA75-4F45-BFC6-F3A11DEBC843}"/>
    <cellStyle name="40% - Accent1 11 28" xfId="24903" xr:uid="{206EF8C1-EA4A-4023-975D-58BD602D5814}"/>
    <cellStyle name="40% - Accent1 11 29" xfId="24904" xr:uid="{3E0DF74A-9FE1-4EC3-81B4-3AF610A5909C}"/>
    <cellStyle name="40% - Accent1 11 3" xfId="466" xr:uid="{51AFAA74-2AC6-4A87-88FC-3A4EFA1528BF}"/>
    <cellStyle name="40% - Accent1 11 3 2" xfId="24905" xr:uid="{2E72F267-029D-4A82-8D69-D347DB8D8A01}"/>
    <cellStyle name="40% - Accent1 11 3 2 2" xfId="24906" xr:uid="{5A64C518-A587-4059-A416-8748E5BD7AAF}"/>
    <cellStyle name="40% - Accent1 11 3 2 2 2" xfId="24907" xr:uid="{C887E0CF-3E60-451D-9CF7-F0AEE052DC0A}"/>
    <cellStyle name="40% - Accent1 11 3 2 3" xfId="24908" xr:uid="{C798A528-866E-445C-97B6-424D3A1406F8}"/>
    <cellStyle name="40% - Accent1 11 3 3" xfId="24909" xr:uid="{0F8EDE20-6ACC-42DD-8A3E-6213CAD0676C}"/>
    <cellStyle name="40% - Accent1 11 3 3 2" xfId="24910" xr:uid="{FAED9EF4-278D-4451-B63C-73C768C125BB}"/>
    <cellStyle name="40% - Accent1 11 3 4" xfId="24911" xr:uid="{41E7E0E3-094A-4E00-ABD5-39E1B5A394F9}"/>
    <cellStyle name="40% - Accent1 11 3 4 2" xfId="24912" xr:uid="{7BC5F241-AFAB-4798-BF82-E97224CE7DF0}"/>
    <cellStyle name="40% - Accent1 11 3 5" xfId="24913" xr:uid="{13A88B01-63B3-46A2-8F77-361E37F9ABD4}"/>
    <cellStyle name="40% - Accent1 11 3 6" xfId="24914" xr:uid="{D70BBE14-69EE-4DEF-A267-744F9D4FC9A2}"/>
    <cellStyle name="40% - Accent1 11 4" xfId="24915" xr:uid="{6671A6CC-8E7C-406A-BB4A-7ACAA7284BDF}"/>
    <cellStyle name="40% - Accent1 11 4 2" xfId="24916" xr:uid="{DD8A873E-D2BA-4770-9236-648C87C28059}"/>
    <cellStyle name="40% - Accent1 11 4 2 2" xfId="24917" xr:uid="{6F94FC5F-68A2-4A6C-A9D1-A02C6FE24DA0}"/>
    <cellStyle name="40% - Accent1 11 4 2 2 2" xfId="24918" xr:uid="{025EA612-3ABC-40B4-BE16-86C4CBBC2306}"/>
    <cellStyle name="40% - Accent1 11 4 2 3" xfId="24919" xr:uid="{8DA7CEA5-11CF-4388-98DB-46C450F40E70}"/>
    <cellStyle name="40% - Accent1 11 4 3" xfId="24920" xr:uid="{80978BC7-2FE7-46C2-AFD9-885222C5B799}"/>
    <cellStyle name="40% - Accent1 11 4 3 2" xfId="24921" xr:uid="{53F698C9-D9B5-4293-A0BD-6E510D890F1C}"/>
    <cellStyle name="40% - Accent1 11 4 4" xfId="24922" xr:uid="{3A2CEA0A-A43D-4D4B-AFFC-6F5EC1A1B201}"/>
    <cellStyle name="40% - Accent1 11 4 4 2" xfId="24923" xr:uid="{468D82CC-2FD4-4E06-90B9-7C3358F13AB5}"/>
    <cellStyle name="40% - Accent1 11 4 5" xfId="24924" xr:uid="{FA90926E-8357-4E9A-9826-407BE429A2CE}"/>
    <cellStyle name="40% - Accent1 11 5" xfId="24925" xr:uid="{F9230881-7A93-4CA4-882C-991123B43E30}"/>
    <cellStyle name="40% - Accent1 11 5 2" xfId="24926" xr:uid="{1E4344F8-F0C4-40EF-AB40-8E72D81DDF05}"/>
    <cellStyle name="40% - Accent1 11 5 2 2" xfId="24927" xr:uid="{22995C8A-1EAF-4E39-A65D-E9E3BE97CA0F}"/>
    <cellStyle name="40% - Accent1 11 5 2 2 2" xfId="24928" xr:uid="{45452CE6-2950-41CE-B407-F465E90D50F4}"/>
    <cellStyle name="40% - Accent1 11 5 2 3" xfId="24929" xr:uid="{7B6F1248-00FA-46F1-AA24-DCD73FC3EBAB}"/>
    <cellStyle name="40% - Accent1 11 5 3" xfId="24930" xr:uid="{853F8A54-6B78-45AB-8A5F-165A8A32C715}"/>
    <cellStyle name="40% - Accent1 11 5 3 2" xfId="24931" xr:uid="{AFA77662-87DE-468C-9D66-751295F4D643}"/>
    <cellStyle name="40% - Accent1 11 5 4" xfId="24932" xr:uid="{25654F6F-FC0A-4C6F-946D-580B5735040A}"/>
    <cellStyle name="40% - Accent1 11 5 4 2" xfId="24933" xr:uid="{43233267-57BA-4E26-9CF2-2143E22EC30D}"/>
    <cellStyle name="40% - Accent1 11 5 5" xfId="24934" xr:uid="{32D67AF5-1B1D-421B-BE5D-5D91A7066F52}"/>
    <cellStyle name="40% - Accent1 11 6" xfId="24935" xr:uid="{3F1E536F-0D60-464D-85AA-C7415B1D759E}"/>
    <cellStyle name="40% - Accent1 11 6 2" xfId="24936" xr:uid="{9B09116D-7EF3-449E-8C66-23C715759246}"/>
    <cellStyle name="40% - Accent1 11 6 2 2" xfId="24937" xr:uid="{25C13F5D-9C54-418F-9C03-B2B5ADF80FD9}"/>
    <cellStyle name="40% - Accent1 11 6 2 2 2" xfId="24938" xr:uid="{13F26159-BD59-4D46-A687-701EFE1178C3}"/>
    <cellStyle name="40% - Accent1 11 6 2 3" xfId="24939" xr:uid="{1E2D6D7B-2594-46CE-96EE-20E03629CED6}"/>
    <cellStyle name="40% - Accent1 11 6 3" xfId="24940" xr:uid="{12AABFE0-FCFB-4095-B59F-1EC4EE32955A}"/>
    <cellStyle name="40% - Accent1 11 6 3 2" xfId="24941" xr:uid="{10F2AD5C-8870-4357-9BC8-6978EF21A996}"/>
    <cellStyle name="40% - Accent1 11 6 4" xfId="24942" xr:uid="{BC57AACF-111F-4AD0-81DD-6C32FDE7C52C}"/>
    <cellStyle name="40% - Accent1 11 6 4 2" xfId="24943" xr:uid="{58093074-EF7E-4A66-BF6E-9E19CDF25DD7}"/>
    <cellStyle name="40% - Accent1 11 6 5" xfId="24944" xr:uid="{3BC2BCE1-6D7A-4717-B4CD-97618096BA11}"/>
    <cellStyle name="40% - Accent1 11 7" xfId="24945" xr:uid="{080B8177-C201-4552-8A80-06FB5B45F23E}"/>
    <cellStyle name="40% - Accent1 11 7 2" xfId="24946" xr:uid="{F1F98DD4-6D93-446B-8A8A-E368CB5EB2E5}"/>
    <cellStyle name="40% - Accent1 11 7 2 2" xfId="24947" xr:uid="{22D5C195-0EF0-4653-90CA-7EE97FDEEDF3}"/>
    <cellStyle name="40% - Accent1 11 7 2 2 2" xfId="24948" xr:uid="{19719E67-6D72-4184-9C01-5CC0D6F3E73A}"/>
    <cellStyle name="40% - Accent1 11 7 2 3" xfId="24949" xr:uid="{83ED75D8-2A24-4E3A-8881-CADC1CE258A7}"/>
    <cellStyle name="40% - Accent1 11 7 3" xfId="24950" xr:uid="{23529695-C8A8-4091-B85D-93BF1560CF34}"/>
    <cellStyle name="40% - Accent1 11 7 3 2" xfId="24951" xr:uid="{BF44A03C-11EE-4DD3-9A51-7AE3D2D6F7AD}"/>
    <cellStyle name="40% - Accent1 11 7 4" xfId="24952" xr:uid="{4C77570F-D379-4F82-A8C3-ADA62B5909B8}"/>
    <cellStyle name="40% - Accent1 11 7 4 2" xfId="24953" xr:uid="{C4747B46-71A5-42ED-8B9A-E07C5A581555}"/>
    <cellStyle name="40% - Accent1 11 7 5" xfId="24954" xr:uid="{586B374E-4258-4A7A-9D36-3EBF93403848}"/>
    <cellStyle name="40% - Accent1 11 8" xfId="24955" xr:uid="{8A42F891-C35D-4C05-82B6-89C2C317A771}"/>
    <cellStyle name="40% - Accent1 11 8 2" xfId="24956" xr:uid="{CBAA41DE-BC8B-4E07-993E-8329305040C9}"/>
    <cellStyle name="40% - Accent1 11 8 2 2" xfId="24957" xr:uid="{6967DA1D-D36F-4373-8D81-44C3D79796AD}"/>
    <cellStyle name="40% - Accent1 11 8 2 2 2" xfId="24958" xr:uid="{ABA52B0A-68B7-4016-9ECE-79F379C7770F}"/>
    <cellStyle name="40% - Accent1 11 8 2 3" xfId="24959" xr:uid="{DAF86432-5254-4367-A163-2E94B6AF6A26}"/>
    <cellStyle name="40% - Accent1 11 8 3" xfId="24960" xr:uid="{4BC780FB-864E-4515-94A4-4106F437D987}"/>
    <cellStyle name="40% - Accent1 11 8 3 2" xfId="24961" xr:uid="{CEA291B9-35B9-4C33-8F9D-F4352F8F36FB}"/>
    <cellStyle name="40% - Accent1 11 8 4" xfId="24962" xr:uid="{25EC308A-375E-4567-87BF-5D9474CE6620}"/>
    <cellStyle name="40% - Accent1 11 8 4 2" xfId="24963" xr:uid="{2A428EE9-21C3-487C-B443-300EF7542C1E}"/>
    <cellStyle name="40% - Accent1 11 8 5" xfId="24964" xr:uid="{F3EC3470-F84C-43E6-9BE9-F35A1A91807E}"/>
    <cellStyle name="40% - Accent1 11 9" xfId="24965" xr:uid="{F5765E25-9AF6-40BC-A53D-5A8E75DC20D1}"/>
    <cellStyle name="40% - Accent1 11 9 2" xfId="24966" xr:uid="{5DFD2384-CE0D-40A5-AB27-D17DA37933E2}"/>
    <cellStyle name="40% - Accent1 11 9 2 2" xfId="24967" xr:uid="{A0D9A552-1E26-4B68-A9E0-5CA6C143D7D7}"/>
    <cellStyle name="40% - Accent1 11 9 2 2 2" xfId="24968" xr:uid="{9F9F0717-422C-4F77-9A8E-5446795C2C0F}"/>
    <cellStyle name="40% - Accent1 11 9 2 3" xfId="24969" xr:uid="{8257F7E8-6A33-487C-A16D-1124B937C3AF}"/>
    <cellStyle name="40% - Accent1 11 9 3" xfId="24970" xr:uid="{92103411-F853-4FA0-95D2-4C7B08C781AA}"/>
    <cellStyle name="40% - Accent1 11 9 3 2" xfId="24971" xr:uid="{D442B58F-7A99-4179-9BF0-49DDE8442C31}"/>
    <cellStyle name="40% - Accent1 11 9 4" xfId="24972" xr:uid="{1A3BAA3A-7DD4-4ED0-AF5A-4B6FDE388A38}"/>
    <cellStyle name="40% - Accent1 11 9 4 2" xfId="24973" xr:uid="{6BBA68E1-7767-49AA-9D62-53EF0A552392}"/>
    <cellStyle name="40% - Accent1 11 9 5" xfId="24974" xr:uid="{D341C030-4418-4837-B9E3-8E2A046AC308}"/>
    <cellStyle name="40% - Accent1 12" xfId="467" xr:uid="{24C20B89-BCD9-413D-86ED-1D5625B0CF7B}"/>
    <cellStyle name="40% - Accent1 12 10" xfId="24975" xr:uid="{7E348A5D-C62B-4BF4-95FA-C41F1B044B6D}"/>
    <cellStyle name="40% - Accent1 12 10 2" xfId="24976" xr:uid="{6D945149-53AD-4067-9767-62659F37C1FC}"/>
    <cellStyle name="40% - Accent1 12 10 2 2" xfId="24977" xr:uid="{243B83A5-5204-433D-97B2-12D973017E61}"/>
    <cellStyle name="40% - Accent1 12 10 2 2 2" xfId="24978" xr:uid="{4F9DD645-77EE-491D-900D-A1FDEC3FE737}"/>
    <cellStyle name="40% - Accent1 12 10 2 3" xfId="24979" xr:uid="{FC5CB20B-1C02-4B2F-819A-E6B15279B032}"/>
    <cellStyle name="40% - Accent1 12 10 3" xfId="24980" xr:uid="{83473D8F-AD0C-49CB-8494-50B97F2D3560}"/>
    <cellStyle name="40% - Accent1 12 10 3 2" xfId="24981" xr:uid="{08323F06-D43F-41B2-90B6-9329AF83C085}"/>
    <cellStyle name="40% - Accent1 12 10 4" xfId="24982" xr:uid="{290390EC-443A-48A4-95B1-C9E86AABB7F4}"/>
    <cellStyle name="40% - Accent1 12 10 4 2" xfId="24983" xr:uid="{0A092B29-1CE8-4B7B-AD94-41EF9CDB4D38}"/>
    <cellStyle name="40% - Accent1 12 10 5" xfId="24984" xr:uid="{01245C68-3651-4262-9172-D2FA908FA99B}"/>
    <cellStyle name="40% - Accent1 12 11" xfId="24985" xr:uid="{54D46BFC-304A-4A69-8AA3-FE2DD35F0C91}"/>
    <cellStyle name="40% - Accent1 12 11 2" xfId="24986" xr:uid="{FD94C748-FCC7-4E58-8F6E-CC0CBEB79367}"/>
    <cellStyle name="40% - Accent1 12 11 2 2" xfId="24987" xr:uid="{D1931FA4-CD89-4136-A1D5-AD45873A5F9F}"/>
    <cellStyle name="40% - Accent1 12 11 2 2 2" xfId="24988" xr:uid="{E1A02236-2221-4F99-A6B8-D606FA616E80}"/>
    <cellStyle name="40% - Accent1 12 11 2 3" xfId="24989" xr:uid="{DE0EF313-2BF8-40F0-9CB5-29D74B4DD167}"/>
    <cellStyle name="40% - Accent1 12 11 3" xfId="24990" xr:uid="{B63CB6C5-AF83-45EE-85A7-44B9E45DEDC4}"/>
    <cellStyle name="40% - Accent1 12 11 3 2" xfId="24991" xr:uid="{CAA3FD10-2DB5-4AFC-82C2-8197F739B0B0}"/>
    <cellStyle name="40% - Accent1 12 11 4" xfId="24992" xr:uid="{794F67C1-5CA7-4378-968C-1430361CE04B}"/>
    <cellStyle name="40% - Accent1 12 11 4 2" xfId="24993" xr:uid="{F449CF9C-C9AF-4F57-8432-D33B3075F63C}"/>
    <cellStyle name="40% - Accent1 12 11 5" xfId="24994" xr:uid="{F92721BB-1701-414D-879F-FD03780B6E14}"/>
    <cellStyle name="40% - Accent1 12 12" xfId="24995" xr:uid="{F49FE2DF-BD6B-4EF6-A3BC-9B880A5078F8}"/>
    <cellStyle name="40% - Accent1 12 12 2" xfId="24996" xr:uid="{CE7C2235-D070-44D9-A9D4-C411DF0AE552}"/>
    <cellStyle name="40% - Accent1 12 12 2 2" xfId="24997" xr:uid="{F8C7069E-B0F7-4991-995A-DC16AA8BC8AD}"/>
    <cellStyle name="40% - Accent1 12 12 2 2 2" xfId="24998" xr:uid="{D61675D8-DBE2-4F14-9AC3-CFCEABAD99B0}"/>
    <cellStyle name="40% - Accent1 12 12 2 3" xfId="24999" xr:uid="{736AFCD4-CF8B-4DF5-975A-4F43B4E11A55}"/>
    <cellStyle name="40% - Accent1 12 12 3" xfId="25000" xr:uid="{52AD2421-F39A-4D82-A2B6-ADB4DA3344CC}"/>
    <cellStyle name="40% - Accent1 12 12 3 2" xfId="25001" xr:uid="{0B6A614D-088F-4597-98D7-5DEBFA496C3D}"/>
    <cellStyle name="40% - Accent1 12 12 4" xfId="25002" xr:uid="{6AEF1BE4-F552-4BA6-B0D8-BC3869593F4B}"/>
    <cellStyle name="40% - Accent1 12 12 4 2" xfId="25003" xr:uid="{D4416CF7-A35F-4936-8ADB-F1EAAF8DB60C}"/>
    <cellStyle name="40% - Accent1 12 12 5" xfId="25004" xr:uid="{96D6C579-130C-4BEF-AC4C-CC7BD729AB92}"/>
    <cellStyle name="40% - Accent1 12 13" xfId="25005" xr:uid="{6B80B945-C8DB-4E0B-9E27-8E2478270F40}"/>
    <cellStyle name="40% - Accent1 12 13 2" xfId="25006" xr:uid="{E649E0A8-555B-4202-8067-1A0105E7B03E}"/>
    <cellStyle name="40% - Accent1 12 13 2 2" xfId="25007" xr:uid="{6DE6C63A-58EE-4210-AEC9-42430C303FBA}"/>
    <cellStyle name="40% - Accent1 12 13 2 2 2" xfId="25008" xr:uid="{9D0EDC80-B739-41BF-8F3E-9DC349C7AEF1}"/>
    <cellStyle name="40% - Accent1 12 13 2 3" xfId="25009" xr:uid="{50E17F37-9449-44CE-A046-DC7CFC8704E6}"/>
    <cellStyle name="40% - Accent1 12 13 3" xfId="25010" xr:uid="{5D7E203C-6770-414D-A8B8-DB3083B5492B}"/>
    <cellStyle name="40% - Accent1 12 13 3 2" xfId="25011" xr:uid="{1C0D1E2C-5EF0-4AC8-B682-3EAFE3BBBFD1}"/>
    <cellStyle name="40% - Accent1 12 13 4" xfId="25012" xr:uid="{6123026B-CE7B-429A-BDC4-A71295F0ECCF}"/>
    <cellStyle name="40% - Accent1 12 13 4 2" xfId="25013" xr:uid="{46376763-CB00-4976-9A35-BA8869620BCE}"/>
    <cellStyle name="40% - Accent1 12 13 5" xfId="25014" xr:uid="{DD2F97E7-C94A-4B7F-8F53-C069F81D198F}"/>
    <cellStyle name="40% - Accent1 12 14" xfId="25015" xr:uid="{23739B62-DE78-4056-B06F-FDB64591F1FF}"/>
    <cellStyle name="40% - Accent1 12 14 2" xfId="25016" xr:uid="{6892C5FC-248D-4186-B481-96B94AA6E7D4}"/>
    <cellStyle name="40% - Accent1 12 14 2 2" xfId="25017" xr:uid="{5B8213ED-70BE-4724-81F2-4362FC214796}"/>
    <cellStyle name="40% - Accent1 12 14 2 2 2" xfId="25018" xr:uid="{6B23BB48-BE56-4EF7-898A-482EFD6AC466}"/>
    <cellStyle name="40% - Accent1 12 14 2 3" xfId="25019" xr:uid="{66897080-D3C5-41DC-A9E2-219EF71675A9}"/>
    <cellStyle name="40% - Accent1 12 14 3" xfId="25020" xr:uid="{0586EDE3-910E-4B68-B01B-134324784C81}"/>
    <cellStyle name="40% - Accent1 12 14 3 2" xfId="25021" xr:uid="{28561B6B-578B-447A-A7A0-A151C30A577A}"/>
    <cellStyle name="40% - Accent1 12 14 4" xfId="25022" xr:uid="{666677C7-B023-42C8-863A-5030D9CB204E}"/>
    <cellStyle name="40% - Accent1 12 14 4 2" xfId="25023" xr:uid="{C00405AB-FE0F-4A70-B168-3A7C05428AC3}"/>
    <cellStyle name="40% - Accent1 12 14 5" xfId="25024" xr:uid="{CC65F08E-AD22-469F-8B51-C3DB372173FA}"/>
    <cellStyle name="40% - Accent1 12 15" xfId="25025" xr:uid="{86E172E6-C34E-4BC9-9F59-D661BBD9235F}"/>
    <cellStyle name="40% - Accent1 12 15 2" xfId="25026" xr:uid="{B81532E5-164C-46C9-9E1D-67B538B1DFC4}"/>
    <cellStyle name="40% - Accent1 12 15 2 2" xfId="25027" xr:uid="{D15C2870-7542-48E0-861E-F25EC89E2AB2}"/>
    <cellStyle name="40% - Accent1 12 15 2 2 2" xfId="25028" xr:uid="{F2101AAB-9C84-47B9-A5A8-85BB016C6F8C}"/>
    <cellStyle name="40% - Accent1 12 15 2 3" xfId="25029" xr:uid="{7F82B865-BAC3-4398-88D3-BDCF92CA0BC3}"/>
    <cellStyle name="40% - Accent1 12 15 3" xfId="25030" xr:uid="{BDC420A4-9048-4F8E-89FD-0534D9DE20A8}"/>
    <cellStyle name="40% - Accent1 12 15 3 2" xfId="25031" xr:uid="{3D9B0105-0E0B-4645-9864-735E89D4A835}"/>
    <cellStyle name="40% - Accent1 12 15 4" xfId="25032" xr:uid="{85D79B28-C222-46FD-A05F-ED306F093A22}"/>
    <cellStyle name="40% - Accent1 12 15 4 2" xfId="25033" xr:uid="{9E33D41A-9555-4843-BCE5-D53D559B759A}"/>
    <cellStyle name="40% - Accent1 12 15 5" xfId="25034" xr:uid="{150D5FB5-02CD-470F-872F-8D70432B6332}"/>
    <cellStyle name="40% - Accent1 12 16" xfId="25035" xr:uid="{D27866CC-DF25-4331-8847-905ADF24B18F}"/>
    <cellStyle name="40% - Accent1 12 16 2" xfId="25036" xr:uid="{CB155318-D149-420A-8310-BEAC8FA253D4}"/>
    <cellStyle name="40% - Accent1 12 16 2 2" xfId="25037" xr:uid="{51EF7F59-0941-4B63-A78F-91762D93E4C7}"/>
    <cellStyle name="40% - Accent1 12 16 3" xfId="25038" xr:uid="{057B4A7A-E0E1-4022-89F4-CD7810D4E816}"/>
    <cellStyle name="40% - Accent1 12 17" xfId="25039" xr:uid="{96AC6E38-F8C4-4D1A-920C-E6F40C149525}"/>
    <cellStyle name="40% - Accent1 12 17 2" xfId="25040" xr:uid="{86137245-66FE-49C6-BF57-ED6BFAAA404F}"/>
    <cellStyle name="40% - Accent1 12 18" xfId="25041" xr:uid="{49A7B30D-E5EE-41A1-B3D3-DC716015034B}"/>
    <cellStyle name="40% - Accent1 12 18 2" xfId="25042" xr:uid="{23589BBC-7425-48B7-B495-E640EBBF0D3D}"/>
    <cellStyle name="40% - Accent1 12 19" xfId="25043" xr:uid="{DA815417-5B40-4BBC-AB57-ECF4056F6D65}"/>
    <cellStyle name="40% - Accent1 12 2" xfId="468" xr:uid="{2465A29D-2E1F-48F6-BAE1-8BE4CBA16646}"/>
    <cellStyle name="40% - Accent1 12 2 2" xfId="469" xr:uid="{3A51FB71-9143-4002-936B-04D0E200FA0A}"/>
    <cellStyle name="40% - Accent1 12 2 2 2" xfId="25044" xr:uid="{3D1210CF-0271-4837-9BB3-E04EEDA64377}"/>
    <cellStyle name="40% - Accent1 12 2 2 2 2" xfId="25045" xr:uid="{08DA0425-696A-4182-8545-19E4424AAF88}"/>
    <cellStyle name="40% - Accent1 12 2 2 3" xfId="25046" xr:uid="{3DA46673-325B-484C-A9E9-88C9EBCA0097}"/>
    <cellStyle name="40% - Accent1 12 2 2 4" xfId="25047" xr:uid="{9F959FDF-3233-4FA1-A9CE-D67EDA47CAE7}"/>
    <cellStyle name="40% - Accent1 12 2 3" xfId="25048" xr:uid="{8F578151-749B-4D8B-BF65-B89EA87AACD1}"/>
    <cellStyle name="40% - Accent1 12 2 3 2" xfId="25049" xr:uid="{5EBCF5B1-3DB9-4BFD-87B7-F421EA6B9816}"/>
    <cellStyle name="40% - Accent1 12 2 4" xfId="25050" xr:uid="{97CFBFCD-3675-412A-9D8E-C25F0E1B49F2}"/>
    <cellStyle name="40% - Accent1 12 2 4 2" xfId="25051" xr:uid="{62FF0ADF-EB94-4E11-A653-B1F0474F7DA8}"/>
    <cellStyle name="40% - Accent1 12 2 5" xfId="25052" xr:uid="{1582BA76-9EF6-46F6-BEC1-AAE938B9BA03}"/>
    <cellStyle name="40% - Accent1 12 20" xfId="25053" xr:uid="{01580BD9-8B36-4107-9B3A-9647152C14BD}"/>
    <cellStyle name="40% - Accent1 12 21" xfId="25054" xr:uid="{DB17B36E-2626-41CE-9EDB-54654996A0B4}"/>
    <cellStyle name="40% - Accent1 12 22" xfId="25055" xr:uid="{3B08637B-E639-4B32-891A-644E66B88577}"/>
    <cellStyle name="40% - Accent1 12 23" xfId="25056" xr:uid="{2CEFE170-0818-423A-8F70-B834195E25C0}"/>
    <cellStyle name="40% - Accent1 12 24" xfId="25057" xr:uid="{494C2BE6-A1C7-4093-974E-E1179426B1EF}"/>
    <cellStyle name="40% - Accent1 12 25" xfId="25058" xr:uid="{7CB9392C-EE97-4638-88D4-31914287CE11}"/>
    <cellStyle name="40% - Accent1 12 26" xfId="25059" xr:uid="{976CF3B4-DD7C-4E4D-ABCB-BE49D819B34A}"/>
    <cellStyle name="40% - Accent1 12 27" xfId="25060" xr:uid="{E573DE36-DA7E-4A5E-A9F7-9112DB35F232}"/>
    <cellStyle name="40% - Accent1 12 28" xfId="25061" xr:uid="{2D7C1433-D804-4831-88A8-DD8805D55BB0}"/>
    <cellStyle name="40% - Accent1 12 29" xfId="25062" xr:uid="{B7C0D259-C874-443B-8F04-8565BB275C2C}"/>
    <cellStyle name="40% - Accent1 12 3" xfId="470" xr:uid="{6B20B8B8-C905-4320-BE5F-09171F324277}"/>
    <cellStyle name="40% - Accent1 12 3 2" xfId="25063" xr:uid="{BD1ADCD4-E890-40E2-8124-AE06251B39E3}"/>
    <cellStyle name="40% - Accent1 12 3 2 2" xfId="25064" xr:uid="{4ECDCD47-90D8-4929-B4D1-D48CB8C41A09}"/>
    <cellStyle name="40% - Accent1 12 3 2 2 2" xfId="25065" xr:uid="{1CEFF0C7-92F6-411C-8CEC-A92AF96597BF}"/>
    <cellStyle name="40% - Accent1 12 3 2 3" xfId="25066" xr:uid="{B980EE70-BF13-444F-B417-FF73C804245D}"/>
    <cellStyle name="40% - Accent1 12 3 3" xfId="25067" xr:uid="{147B480F-1FB3-44CA-831B-2B21F498D6CB}"/>
    <cellStyle name="40% - Accent1 12 3 3 2" xfId="25068" xr:uid="{C90E427C-CF77-48CD-BCF6-40B50EF27F71}"/>
    <cellStyle name="40% - Accent1 12 3 4" xfId="25069" xr:uid="{E11CA251-A34F-4A8F-AD69-2BA503496030}"/>
    <cellStyle name="40% - Accent1 12 3 4 2" xfId="25070" xr:uid="{5D1238F3-78C7-4AA1-B5B6-8B7898947D4E}"/>
    <cellStyle name="40% - Accent1 12 3 5" xfId="25071" xr:uid="{9DCBEC92-BC27-435E-9ECE-1333748E00E4}"/>
    <cellStyle name="40% - Accent1 12 3 6" xfId="25072" xr:uid="{0FAED6C3-4448-4662-B8C6-3985D865F947}"/>
    <cellStyle name="40% - Accent1 12 4" xfId="25073" xr:uid="{1007CA1E-1436-4708-B427-14167722D8B5}"/>
    <cellStyle name="40% - Accent1 12 4 2" xfId="25074" xr:uid="{129F70A5-CE5A-41F2-9067-10761063500B}"/>
    <cellStyle name="40% - Accent1 12 4 2 2" xfId="25075" xr:uid="{C74F713B-4E28-4EB5-A1CA-57FF0180EE7E}"/>
    <cellStyle name="40% - Accent1 12 4 2 2 2" xfId="25076" xr:uid="{2C753BDE-0E61-4CB7-9E1F-D899990369CB}"/>
    <cellStyle name="40% - Accent1 12 4 2 3" xfId="25077" xr:uid="{AA364F3A-B5A6-43AC-A860-90ED3014BC22}"/>
    <cellStyle name="40% - Accent1 12 4 3" xfId="25078" xr:uid="{913257D3-2223-493E-ABE5-49FBBCCB7103}"/>
    <cellStyle name="40% - Accent1 12 4 3 2" xfId="25079" xr:uid="{F30477F5-3889-48FF-AC4A-37B34EC8DD9F}"/>
    <cellStyle name="40% - Accent1 12 4 4" xfId="25080" xr:uid="{364D0697-E623-4B19-87AF-A265537A107C}"/>
    <cellStyle name="40% - Accent1 12 4 4 2" xfId="25081" xr:uid="{A3DA7E64-D00F-4D65-8093-E4C9267FDB42}"/>
    <cellStyle name="40% - Accent1 12 4 5" xfId="25082" xr:uid="{A2F998DE-4DB9-4C7A-A4F0-C180D26E4891}"/>
    <cellStyle name="40% - Accent1 12 5" xfId="25083" xr:uid="{C8DEEF9C-A326-467A-8F3E-C5ADAA936CFF}"/>
    <cellStyle name="40% - Accent1 12 5 2" xfId="25084" xr:uid="{A5134759-334B-4403-ADD5-4B83B25D14D2}"/>
    <cellStyle name="40% - Accent1 12 5 2 2" xfId="25085" xr:uid="{D02E067C-B0DF-4839-AD73-EF1C5EAF51CC}"/>
    <cellStyle name="40% - Accent1 12 5 2 2 2" xfId="25086" xr:uid="{1FF382A5-00F0-471F-B1B3-8BDAFDC828FB}"/>
    <cellStyle name="40% - Accent1 12 5 2 3" xfId="25087" xr:uid="{E8D90B75-B65C-4F87-B338-AC2F14A3F780}"/>
    <cellStyle name="40% - Accent1 12 5 3" xfId="25088" xr:uid="{65356F13-6FBB-4E77-8DC2-6D51CCC55B65}"/>
    <cellStyle name="40% - Accent1 12 5 3 2" xfId="25089" xr:uid="{2A1AFC49-CC23-4B2B-A5A6-46BE4687CAF7}"/>
    <cellStyle name="40% - Accent1 12 5 4" xfId="25090" xr:uid="{15B58128-5C4B-4660-9D03-C875D8A29551}"/>
    <cellStyle name="40% - Accent1 12 5 4 2" xfId="25091" xr:uid="{4D18452A-1940-48FE-A374-EC289AF4405E}"/>
    <cellStyle name="40% - Accent1 12 5 5" xfId="25092" xr:uid="{F166B6A4-0E89-4C3F-8893-83C3059B8DCD}"/>
    <cellStyle name="40% - Accent1 12 6" xfId="25093" xr:uid="{2A136CDE-9017-4382-A170-1E408B658D68}"/>
    <cellStyle name="40% - Accent1 12 6 2" xfId="25094" xr:uid="{E34E1BEA-3619-4A7E-BA17-394641F8391E}"/>
    <cellStyle name="40% - Accent1 12 6 2 2" xfId="25095" xr:uid="{FDCD5B30-9D4E-4055-9C2C-B270F0D56A46}"/>
    <cellStyle name="40% - Accent1 12 6 2 2 2" xfId="25096" xr:uid="{D2ECFF63-4A2A-404A-8CF2-6D56DF1A5751}"/>
    <cellStyle name="40% - Accent1 12 6 2 3" xfId="25097" xr:uid="{F505A740-EF04-49F8-AFAE-3E6E2B8F9B76}"/>
    <cellStyle name="40% - Accent1 12 6 3" xfId="25098" xr:uid="{2667CF12-0645-4D00-BCEE-473756C758FC}"/>
    <cellStyle name="40% - Accent1 12 6 3 2" xfId="25099" xr:uid="{41A63EDE-481A-4692-B3E2-A3F4C90E7275}"/>
    <cellStyle name="40% - Accent1 12 6 4" xfId="25100" xr:uid="{443D874B-2ADD-4591-A193-075620D4F984}"/>
    <cellStyle name="40% - Accent1 12 6 4 2" xfId="25101" xr:uid="{68FF536C-3BE6-4F69-AED4-4234586429D4}"/>
    <cellStyle name="40% - Accent1 12 6 5" xfId="25102" xr:uid="{F66221B2-C259-4307-9CD2-04534266AEC4}"/>
    <cellStyle name="40% - Accent1 12 7" xfId="25103" xr:uid="{0373E3AB-01CD-4FA1-AACF-6C233D4AB153}"/>
    <cellStyle name="40% - Accent1 12 7 2" xfId="25104" xr:uid="{B17D36AC-0284-4D44-9D75-481DAC9FD47E}"/>
    <cellStyle name="40% - Accent1 12 7 2 2" xfId="25105" xr:uid="{49B41023-0F18-48CC-B3D0-9E8C9E22B015}"/>
    <cellStyle name="40% - Accent1 12 7 2 2 2" xfId="25106" xr:uid="{0802B89C-E740-4E52-9F6E-2A41D8BD4F8C}"/>
    <cellStyle name="40% - Accent1 12 7 2 3" xfId="25107" xr:uid="{47F6FA25-235F-4D0D-B27D-0E3EA8AC380F}"/>
    <cellStyle name="40% - Accent1 12 7 3" xfId="25108" xr:uid="{733E927E-6353-4047-A114-0C9B350989FA}"/>
    <cellStyle name="40% - Accent1 12 7 3 2" xfId="25109" xr:uid="{9AE08CB5-C173-49C2-979F-9BCFAC034DD3}"/>
    <cellStyle name="40% - Accent1 12 7 4" xfId="25110" xr:uid="{F8D2D9AD-032A-4ED0-862B-ADB0942E8D01}"/>
    <cellStyle name="40% - Accent1 12 7 4 2" xfId="25111" xr:uid="{B412797D-79BB-42D1-9090-2309CE461E3A}"/>
    <cellStyle name="40% - Accent1 12 7 5" xfId="25112" xr:uid="{DAA64936-CE72-4264-98CB-E5C6DB9E2A0C}"/>
    <cellStyle name="40% - Accent1 12 8" xfId="25113" xr:uid="{A097B0BE-E148-4BB5-80D9-2C7189FE2538}"/>
    <cellStyle name="40% - Accent1 12 8 2" xfId="25114" xr:uid="{63458FF2-7499-4554-9077-6C408C7ACA93}"/>
    <cellStyle name="40% - Accent1 12 8 2 2" xfId="25115" xr:uid="{20470784-8644-4456-825B-1FAAD31AC601}"/>
    <cellStyle name="40% - Accent1 12 8 2 2 2" xfId="25116" xr:uid="{2DB29513-2626-4FC2-82A3-CA9E28EBE6E3}"/>
    <cellStyle name="40% - Accent1 12 8 2 3" xfId="25117" xr:uid="{97E934E8-2D40-4CD9-AD13-1D90C6866EE1}"/>
    <cellStyle name="40% - Accent1 12 8 3" xfId="25118" xr:uid="{7A571B11-F826-4165-A188-19407D7CC26A}"/>
    <cellStyle name="40% - Accent1 12 8 3 2" xfId="25119" xr:uid="{72EC79A4-C4BB-4BF8-96F6-D24C30F7F89F}"/>
    <cellStyle name="40% - Accent1 12 8 4" xfId="25120" xr:uid="{6DDF2ECF-5411-47CC-A2A4-521130A408C2}"/>
    <cellStyle name="40% - Accent1 12 8 4 2" xfId="25121" xr:uid="{43BE699F-0593-4DD9-807C-CBA317FC719E}"/>
    <cellStyle name="40% - Accent1 12 8 5" xfId="25122" xr:uid="{9F847F7F-3E96-4E7E-BF54-BEEF83103CB8}"/>
    <cellStyle name="40% - Accent1 12 9" xfId="25123" xr:uid="{E7273CC4-2301-40BD-B011-6602E6FE03C8}"/>
    <cellStyle name="40% - Accent1 12 9 2" xfId="25124" xr:uid="{76680C36-BDFF-495C-A20C-87EC8D3F4C0D}"/>
    <cellStyle name="40% - Accent1 12 9 2 2" xfId="25125" xr:uid="{80350A6E-F0A1-44DD-B98C-2B38DADF3808}"/>
    <cellStyle name="40% - Accent1 12 9 2 2 2" xfId="25126" xr:uid="{3D9C3EF0-89FF-4077-88A2-41B3332E8790}"/>
    <cellStyle name="40% - Accent1 12 9 2 3" xfId="25127" xr:uid="{794784B1-EADC-4F0D-8B11-240DD8CC377E}"/>
    <cellStyle name="40% - Accent1 12 9 3" xfId="25128" xr:uid="{09B89B8A-BC2F-4899-AB74-3B1FFB291B2A}"/>
    <cellStyle name="40% - Accent1 12 9 3 2" xfId="25129" xr:uid="{3C71AD6D-AFDE-40FA-8DD2-936D898B4648}"/>
    <cellStyle name="40% - Accent1 12 9 4" xfId="25130" xr:uid="{A4685461-A50A-4088-8E79-85A5BD4499D9}"/>
    <cellStyle name="40% - Accent1 12 9 4 2" xfId="25131" xr:uid="{24BF18FB-3597-4A45-B968-C522DC761F4E}"/>
    <cellStyle name="40% - Accent1 12 9 5" xfId="25132" xr:uid="{528952E0-83B6-4662-8546-8DF80E861881}"/>
    <cellStyle name="40% - Accent1 13" xfId="471" xr:uid="{51CBA08A-533C-418F-B1DE-08B38F7FB443}"/>
    <cellStyle name="40% - Accent1 13 10" xfId="25133" xr:uid="{257CD758-0152-46E4-83B6-41F26DBC28ED}"/>
    <cellStyle name="40% - Accent1 13 10 2" xfId="25134" xr:uid="{3C35B5A9-24DA-4811-9118-26478671D7BD}"/>
    <cellStyle name="40% - Accent1 13 10 2 2" xfId="25135" xr:uid="{B8B9758B-208B-4D39-B58B-72667B4D0515}"/>
    <cellStyle name="40% - Accent1 13 10 2 2 2" xfId="25136" xr:uid="{AC94A912-2584-40D0-B546-BEE79BDB4E32}"/>
    <cellStyle name="40% - Accent1 13 10 2 3" xfId="25137" xr:uid="{420A8356-D168-41E2-979C-F0841305F247}"/>
    <cellStyle name="40% - Accent1 13 10 3" xfId="25138" xr:uid="{BDA59E9F-2CE0-4439-8518-1FB128165A39}"/>
    <cellStyle name="40% - Accent1 13 10 3 2" xfId="25139" xr:uid="{A3FECB41-2376-4C72-8C7B-796AC1C1B578}"/>
    <cellStyle name="40% - Accent1 13 10 4" xfId="25140" xr:uid="{D2A2785E-27FB-45FF-A65A-5139A2AFFEFD}"/>
    <cellStyle name="40% - Accent1 13 10 4 2" xfId="25141" xr:uid="{B3101285-3EF4-4082-89FD-3AB841B53C7A}"/>
    <cellStyle name="40% - Accent1 13 10 5" xfId="25142" xr:uid="{61C50673-E55F-4559-ADE8-A7B573463154}"/>
    <cellStyle name="40% - Accent1 13 11" xfId="25143" xr:uid="{3B0441AC-E94E-479B-A506-24C1F87774E6}"/>
    <cellStyle name="40% - Accent1 13 11 2" xfId="25144" xr:uid="{5449A1A1-57C4-4C90-A728-76665CBBA5EB}"/>
    <cellStyle name="40% - Accent1 13 11 2 2" xfId="25145" xr:uid="{D8A33F24-394B-4FB9-AB85-40AF8C9C6B45}"/>
    <cellStyle name="40% - Accent1 13 11 2 2 2" xfId="25146" xr:uid="{48C28866-C336-40CC-A923-64F5E6B1693F}"/>
    <cellStyle name="40% - Accent1 13 11 2 3" xfId="25147" xr:uid="{182F50DD-1532-4936-A845-1F3E73FD343B}"/>
    <cellStyle name="40% - Accent1 13 11 3" xfId="25148" xr:uid="{933F3EFE-8426-4534-9748-659549D5D2AB}"/>
    <cellStyle name="40% - Accent1 13 11 3 2" xfId="25149" xr:uid="{0CB8D088-AC9F-402C-97A0-5804F8CE5E1A}"/>
    <cellStyle name="40% - Accent1 13 11 4" xfId="25150" xr:uid="{E3DFEC40-BA24-43D3-ADBC-80B3538C4F02}"/>
    <cellStyle name="40% - Accent1 13 11 4 2" xfId="25151" xr:uid="{42232D4D-37BE-4FF5-8CA5-57CE4BDE6FAC}"/>
    <cellStyle name="40% - Accent1 13 11 5" xfId="25152" xr:uid="{CD310DA8-991F-4EB0-88D9-ACDDDA42AA75}"/>
    <cellStyle name="40% - Accent1 13 12" xfId="25153" xr:uid="{74434C55-4847-494B-958C-0FA4466F5D7E}"/>
    <cellStyle name="40% - Accent1 13 12 2" xfId="25154" xr:uid="{612751D3-D326-4E54-BCCB-5FE0FD9C0437}"/>
    <cellStyle name="40% - Accent1 13 12 2 2" xfId="25155" xr:uid="{CBD021B4-D7E0-43DA-AC1B-FED4C45EB746}"/>
    <cellStyle name="40% - Accent1 13 12 2 2 2" xfId="25156" xr:uid="{9CD58058-32C3-4731-AAD7-ABC82427EDB6}"/>
    <cellStyle name="40% - Accent1 13 12 2 3" xfId="25157" xr:uid="{11EEF1C1-732A-41A3-AE57-EFC5313C4820}"/>
    <cellStyle name="40% - Accent1 13 12 3" xfId="25158" xr:uid="{EFB99100-CE10-4D37-9A6D-0A31F4EF0ABF}"/>
    <cellStyle name="40% - Accent1 13 12 3 2" xfId="25159" xr:uid="{82AFC891-09CF-4DA8-B6A7-4C4EA8A78CB7}"/>
    <cellStyle name="40% - Accent1 13 12 4" xfId="25160" xr:uid="{53D9C2E7-9E6C-4BB9-B6A0-CBDA36E158E8}"/>
    <cellStyle name="40% - Accent1 13 12 4 2" xfId="25161" xr:uid="{991DA513-FB36-4E6E-8A42-0A47CA4AF23F}"/>
    <cellStyle name="40% - Accent1 13 12 5" xfId="25162" xr:uid="{C9AD0404-5708-405C-A6DB-358E648673DE}"/>
    <cellStyle name="40% - Accent1 13 13" xfId="25163" xr:uid="{943137DD-5FA0-4B2E-AF98-EA99F0C23895}"/>
    <cellStyle name="40% - Accent1 13 13 2" xfId="25164" xr:uid="{7C21E853-F135-4B68-9424-93A438EA693F}"/>
    <cellStyle name="40% - Accent1 13 13 2 2" xfId="25165" xr:uid="{7EADADCB-DDBA-4437-A914-F19394A5F885}"/>
    <cellStyle name="40% - Accent1 13 13 2 2 2" xfId="25166" xr:uid="{B8C288F4-E893-4FF7-8C73-4E97C671F1C9}"/>
    <cellStyle name="40% - Accent1 13 13 2 3" xfId="25167" xr:uid="{91444B8A-4F68-4CD4-999E-1674EC0664DE}"/>
    <cellStyle name="40% - Accent1 13 13 3" xfId="25168" xr:uid="{6D54A718-460B-45FD-A86F-E990BFA9C34E}"/>
    <cellStyle name="40% - Accent1 13 13 3 2" xfId="25169" xr:uid="{BB49F8F1-8175-4A23-91CB-6A9384C16D40}"/>
    <cellStyle name="40% - Accent1 13 13 4" xfId="25170" xr:uid="{F3BBC8B4-717F-4535-8069-1EB39B658F35}"/>
    <cellStyle name="40% - Accent1 13 13 4 2" xfId="25171" xr:uid="{FF9AC8D7-979B-4AE3-8932-2F6D346AFFA3}"/>
    <cellStyle name="40% - Accent1 13 13 5" xfId="25172" xr:uid="{4F0398C8-6038-475E-8BA8-A816B4E4B89B}"/>
    <cellStyle name="40% - Accent1 13 14" xfId="25173" xr:uid="{6E1296B9-602F-4035-89D9-D3AB5920710A}"/>
    <cellStyle name="40% - Accent1 13 14 2" xfId="25174" xr:uid="{A52E8FD8-B06B-494E-BA1D-3A292C62B925}"/>
    <cellStyle name="40% - Accent1 13 14 2 2" xfId="25175" xr:uid="{8D9B0730-EC78-435B-AEAA-79CFD4922332}"/>
    <cellStyle name="40% - Accent1 13 14 2 2 2" xfId="25176" xr:uid="{98120B11-DB1A-4F06-916F-FEC2D5A55DA0}"/>
    <cellStyle name="40% - Accent1 13 14 2 3" xfId="25177" xr:uid="{EFABF0E5-6F8E-44F8-AFA8-F0E7CB8494EE}"/>
    <cellStyle name="40% - Accent1 13 14 3" xfId="25178" xr:uid="{0A24BB33-FB54-4A10-A9E9-8EC0DDF866D4}"/>
    <cellStyle name="40% - Accent1 13 14 3 2" xfId="25179" xr:uid="{011B9AB4-01BC-4357-8369-C89369EFC66D}"/>
    <cellStyle name="40% - Accent1 13 14 4" xfId="25180" xr:uid="{C1B25C91-74B2-4633-8AC5-19B403C3784E}"/>
    <cellStyle name="40% - Accent1 13 14 4 2" xfId="25181" xr:uid="{F4A3DD02-A258-40BB-B84F-9D4906E62898}"/>
    <cellStyle name="40% - Accent1 13 14 5" xfId="25182" xr:uid="{CFBC48B5-EC67-4ADA-8121-932425C8C75D}"/>
    <cellStyle name="40% - Accent1 13 15" xfId="25183" xr:uid="{037C359A-C863-48AA-A9A2-37A2092F4A0C}"/>
    <cellStyle name="40% - Accent1 13 15 2" xfId="25184" xr:uid="{7266A750-5A74-47D0-A6B0-89B73F05BE27}"/>
    <cellStyle name="40% - Accent1 13 15 2 2" xfId="25185" xr:uid="{20307D3F-55D2-41DC-9084-2518BC56FAD0}"/>
    <cellStyle name="40% - Accent1 13 15 2 2 2" xfId="25186" xr:uid="{DF8968A9-27A3-475E-B021-A6613B01D9F8}"/>
    <cellStyle name="40% - Accent1 13 15 2 3" xfId="25187" xr:uid="{6E678F4D-9471-464F-B0ED-8E207C3858C0}"/>
    <cellStyle name="40% - Accent1 13 15 3" xfId="25188" xr:uid="{BC4F014F-AFD6-4B1E-943A-0F629498327C}"/>
    <cellStyle name="40% - Accent1 13 15 3 2" xfId="25189" xr:uid="{333DC3EC-D858-4570-90CB-C88318654CB6}"/>
    <cellStyle name="40% - Accent1 13 15 4" xfId="25190" xr:uid="{16C815CC-FA67-4B73-B289-A77C7BBF8CFB}"/>
    <cellStyle name="40% - Accent1 13 15 4 2" xfId="25191" xr:uid="{8BA43775-8D2B-4442-871B-1D4642915D11}"/>
    <cellStyle name="40% - Accent1 13 15 5" xfId="25192" xr:uid="{39D7943C-21CB-4A01-A2C4-14C2623A4CBA}"/>
    <cellStyle name="40% - Accent1 13 16" xfId="25193" xr:uid="{C6A41564-4F8F-487E-86F5-2383724BFD4A}"/>
    <cellStyle name="40% - Accent1 13 16 2" xfId="25194" xr:uid="{F184C1B5-CEEE-4F0D-AC91-AAC16BB6D80D}"/>
    <cellStyle name="40% - Accent1 13 16 2 2" xfId="25195" xr:uid="{236AED4A-CFD9-4A32-86B2-78EFF00EC9BF}"/>
    <cellStyle name="40% - Accent1 13 16 3" xfId="25196" xr:uid="{6A665A64-BA57-4E94-B03E-2C43FF6CF2F8}"/>
    <cellStyle name="40% - Accent1 13 17" xfId="25197" xr:uid="{775F7B36-060E-4B02-BD24-88AA2621DCE6}"/>
    <cellStyle name="40% - Accent1 13 17 2" xfId="25198" xr:uid="{9C35BA58-568B-479E-AB7C-54892A7BDE85}"/>
    <cellStyle name="40% - Accent1 13 18" xfId="25199" xr:uid="{058DB9A5-0143-4188-B89A-EA4B1EDFE7B0}"/>
    <cellStyle name="40% - Accent1 13 18 2" xfId="25200" xr:uid="{3CB65955-7CE6-4FAF-BE23-24ABFE421755}"/>
    <cellStyle name="40% - Accent1 13 19" xfId="25201" xr:uid="{12B4BD69-136D-43A7-8638-F139CF0A36F2}"/>
    <cellStyle name="40% - Accent1 13 2" xfId="472" xr:uid="{F3356E7F-D500-4F6B-8BCD-B76663EF0EE4}"/>
    <cellStyle name="40% - Accent1 13 2 2" xfId="473" xr:uid="{C771A7BA-64EB-4295-9BE7-E4F02DF9D0FE}"/>
    <cellStyle name="40% - Accent1 13 2 2 2" xfId="25202" xr:uid="{E8784E45-A997-488C-9316-F9ABAD2AFC5A}"/>
    <cellStyle name="40% - Accent1 13 2 2 2 2" xfId="25203" xr:uid="{AFD6F3E7-45F2-4C1A-BEAE-3D2C71C3CC2D}"/>
    <cellStyle name="40% - Accent1 13 2 2 3" xfId="25204" xr:uid="{3C367991-2977-45AA-A116-57661A3DD9DF}"/>
    <cellStyle name="40% - Accent1 13 2 2 4" xfId="25205" xr:uid="{C97CC9A2-2122-4457-BAAC-E94AEE79B66E}"/>
    <cellStyle name="40% - Accent1 13 2 3" xfId="25206" xr:uid="{8FC0F7E4-D4D1-4333-A09D-32F9D8AEC5A3}"/>
    <cellStyle name="40% - Accent1 13 2 3 2" xfId="25207" xr:uid="{364DD2B1-AC21-4627-9431-48265238B025}"/>
    <cellStyle name="40% - Accent1 13 2 4" xfId="25208" xr:uid="{42001674-3585-4709-BBB7-70896B6FF77D}"/>
    <cellStyle name="40% - Accent1 13 2 4 2" xfId="25209" xr:uid="{0297C610-05B8-4911-BDA2-5C5C2ED2260B}"/>
    <cellStyle name="40% - Accent1 13 2 5" xfId="25210" xr:uid="{33D2B301-5A29-4347-A3FE-7490786B914B}"/>
    <cellStyle name="40% - Accent1 13 20" xfId="25211" xr:uid="{3C05C2E6-42A9-4436-9F49-2B9A1729B486}"/>
    <cellStyle name="40% - Accent1 13 21" xfId="25212" xr:uid="{5E797062-FE59-4917-BD7F-8BC12A4C994F}"/>
    <cellStyle name="40% - Accent1 13 22" xfId="25213" xr:uid="{8874BDC5-53CC-4EC6-8EB7-9BED0BEA21CD}"/>
    <cellStyle name="40% - Accent1 13 23" xfId="25214" xr:uid="{5A28FFD9-090E-4796-B98F-D7AD39882219}"/>
    <cellStyle name="40% - Accent1 13 24" xfId="25215" xr:uid="{A4BDB11C-C3E6-45FC-8416-F970FD0B246F}"/>
    <cellStyle name="40% - Accent1 13 25" xfId="25216" xr:uid="{FAD64892-B7E9-4C18-98C6-B1084ABF7943}"/>
    <cellStyle name="40% - Accent1 13 26" xfId="25217" xr:uid="{614B588D-12FF-4351-B336-C7B3CC86A23B}"/>
    <cellStyle name="40% - Accent1 13 27" xfId="25218" xr:uid="{9086F4A8-463A-4069-A69F-747BD426A21E}"/>
    <cellStyle name="40% - Accent1 13 28" xfId="25219" xr:uid="{E755EE35-3CD1-42D6-BE8D-165B29560C96}"/>
    <cellStyle name="40% - Accent1 13 29" xfId="25220" xr:uid="{CE58E7CA-7E2B-49E4-835A-58539A70A991}"/>
    <cellStyle name="40% - Accent1 13 3" xfId="474" xr:uid="{8DE809B1-9DF7-41B5-B853-D5F35A314770}"/>
    <cellStyle name="40% - Accent1 13 3 2" xfId="25221" xr:uid="{8EA3B31D-154F-4C3A-B5A8-FCAD115E6E75}"/>
    <cellStyle name="40% - Accent1 13 3 2 2" xfId="25222" xr:uid="{FC6695D6-466B-4BFD-9DF9-A9C7F616AB2E}"/>
    <cellStyle name="40% - Accent1 13 3 2 2 2" xfId="25223" xr:uid="{FA9F01FF-2776-4BE8-94CD-41A41B07C403}"/>
    <cellStyle name="40% - Accent1 13 3 2 3" xfId="25224" xr:uid="{F1D353F2-F54D-46FA-978C-23D65013D38F}"/>
    <cellStyle name="40% - Accent1 13 3 3" xfId="25225" xr:uid="{F0FE19A1-E077-4EB4-B460-96BB2F82AD19}"/>
    <cellStyle name="40% - Accent1 13 3 3 2" xfId="25226" xr:uid="{70353DDE-C4FA-4A3D-A266-D5300E31D203}"/>
    <cellStyle name="40% - Accent1 13 3 4" xfId="25227" xr:uid="{3E44E395-2E93-440E-9C5A-1018CDB242D6}"/>
    <cellStyle name="40% - Accent1 13 3 4 2" xfId="25228" xr:uid="{23B0E051-6A9F-4545-8D8C-F95989F14577}"/>
    <cellStyle name="40% - Accent1 13 3 5" xfId="25229" xr:uid="{E9B612CB-1BD3-435F-9328-7DBF6B6D4F1A}"/>
    <cellStyle name="40% - Accent1 13 3 6" xfId="25230" xr:uid="{1D0BAB5B-01BB-4276-8A52-63B60AC8D193}"/>
    <cellStyle name="40% - Accent1 13 4" xfId="25231" xr:uid="{1AE2778A-C775-4734-9B63-5E1B9E936011}"/>
    <cellStyle name="40% - Accent1 13 4 2" xfId="25232" xr:uid="{0DA697BC-9602-4A0E-9B55-B4822DE17458}"/>
    <cellStyle name="40% - Accent1 13 4 2 2" xfId="25233" xr:uid="{54FA419E-1D05-42B2-9C7E-D672995011B4}"/>
    <cellStyle name="40% - Accent1 13 4 2 2 2" xfId="25234" xr:uid="{4215067F-789D-4B53-A20B-85859360DE4C}"/>
    <cellStyle name="40% - Accent1 13 4 2 3" xfId="25235" xr:uid="{67F3E285-587C-437B-B70F-9D273ACF45F4}"/>
    <cellStyle name="40% - Accent1 13 4 3" xfId="25236" xr:uid="{9E376F4F-411C-475C-A799-73A7A7A835E9}"/>
    <cellStyle name="40% - Accent1 13 4 3 2" xfId="25237" xr:uid="{4C8F73D6-B89C-453E-8947-40DCFA471E96}"/>
    <cellStyle name="40% - Accent1 13 4 4" xfId="25238" xr:uid="{CBA4C613-B498-4CE8-937F-65292D66A4BD}"/>
    <cellStyle name="40% - Accent1 13 4 4 2" xfId="25239" xr:uid="{341EE9B0-7EBD-4E97-8E10-2BCC89577345}"/>
    <cellStyle name="40% - Accent1 13 4 5" xfId="25240" xr:uid="{9B9029ED-8747-4075-8FD1-E4ECDCAB1C1C}"/>
    <cellStyle name="40% - Accent1 13 5" xfId="25241" xr:uid="{E1744F9B-67F7-44EF-83BB-91E0704C61D8}"/>
    <cellStyle name="40% - Accent1 13 5 2" xfId="25242" xr:uid="{6AC04074-BD88-4DBA-A10B-86795E75FB24}"/>
    <cellStyle name="40% - Accent1 13 5 2 2" xfId="25243" xr:uid="{9B157B77-869A-4148-810F-2061F4793CED}"/>
    <cellStyle name="40% - Accent1 13 5 2 2 2" xfId="25244" xr:uid="{604D72B7-A5ED-4283-877C-1687FCDAC7D2}"/>
    <cellStyle name="40% - Accent1 13 5 2 3" xfId="25245" xr:uid="{C1E2F670-979D-430F-A3D6-91641A29A7E3}"/>
    <cellStyle name="40% - Accent1 13 5 3" xfId="25246" xr:uid="{66439BE0-A018-42E2-9E5C-BB55BC0F340B}"/>
    <cellStyle name="40% - Accent1 13 5 3 2" xfId="25247" xr:uid="{2A3CF48A-E83F-437E-84E4-C0562CD68408}"/>
    <cellStyle name="40% - Accent1 13 5 4" xfId="25248" xr:uid="{FBC507A1-A382-4776-B79F-11D45CB171BB}"/>
    <cellStyle name="40% - Accent1 13 5 4 2" xfId="25249" xr:uid="{18F1C403-AA7E-4B4A-8FC9-613B7E798CAE}"/>
    <cellStyle name="40% - Accent1 13 5 5" xfId="25250" xr:uid="{6C95B83C-2839-45B6-8D59-FDC0B7B0FE69}"/>
    <cellStyle name="40% - Accent1 13 6" xfId="25251" xr:uid="{4010A25E-AECC-4D1F-8DB2-1AECA3DCEB6D}"/>
    <cellStyle name="40% - Accent1 13 6 2" xfId="25252" xr:uid="{086C6BCA-F03E-4A35-B76E-83AD484BF9DC}"/>
    <cellStyle name="40% - Accent1 13 6 2 2" xfId="25253" xr:uid="{62AF58C4-28C5-4B2C-A4E5-78C40A74B71B}"/>
    <cellStyle name="40% - Accent1 13 6 2 2 2" xfId="25254" xr:uid="{5BBAF5EC-8905-4010-82B4-6B3744199FB2}"/>
    <cellStyle name="40% - Accent1 13 6 2 3" xfId="25255" xr:uid="{FCC0FB83-CEB3-40A6-B047-EA8754FBD141}"/>
    <cellStyle name="40% - Accent1 13 6 3" xfId="25256" xr:uid="{5009E82D-AC76-411A-9951-8C1E0F353FBC}"/>
    <cellStyle name="40% - Accent1 13 6 3 2" xfId="25257" xr:uid="{F78D5A49-2571-4D51-A4C3-F7511546AF5B}"/>
    <cellStyle name="40% - Accent1 13 6 4" xfId="25258" xr:uid="{55BFFC00-C719-403E-81EE-66EEFDF3DF17}"/>
    <cellStyle name="40% - Accent1 13 6 4 2" xfId="25259" xr:uid="{D3B99E9C-7B8F-4676-AA4E-D3BAB95FA769}"/>
    <cellStyle name="40% - Accent1 13 6 5" xfId="25260" xr:uid="{5327E6E7-0AB9-4546-A794-E0F62AB7F0B8}"/>
    <cellStyle name="40% - Accent1 13 7" xfId="25261" xr:uid="{18465F27-7D09-4DBA-A56A-F4DA36819E76}"/>
    <cellStyle name="40% - Accent1 13 7 2" xfId="25262" xr:uid="{CEDBE277-F4C6-49C8-97B6-5D32FAC0E089}"/>
    <cellStyle name="40% - Accent1 13 7 2 2" xfId="25263" xr:uid="{730D68A6-297D-4919-9744-9E333F34C2AB}"/>
    <cellStyle name="40% - Accent1 13 7 2 2 2" xfId="25264" xr:uid="{BFA4E1FF-38B5-4ABB-A31D-A496A11BDED9}"/>
    <cellStyle name="40% - Accent1 13 7 2 3" xfId="25265" xr:uid="{96C74C34-7D78-4717-A0D9-167A44511AA7}"/>
    <cellStyle name="40% - Accent1 13 7 3" xfId="25266" xr:uid="{020ABEAE-8D54-4631-B17F-C2F5AE5F0E78}"/>
    <cellStyle name="40% - Accent1 13 7 3 2" xfId="25267" xr:uid="{3C6365A0-692F-4E48-B167-CD9383E4FFDA}"/>
    <cellStyle name="40% - Accent1 13 7 4" xfId="25268" xr:uid="{2C2C3840-F4EF-43F7-B2C8-C7815667744C}"/>
    <cellStyle name="40% - Accent1 13 7 4 2" xfId="25269" xr:uid="{256EEBAA-C07B-416E-92C8-FB0D16F56394}"/>
    <cellStyle name="40% - Accent1 13 7 5" xfId="25270" xr:uid="{B2BE818E-C6AF-425D-8E65-4D71B69BDE7A}"/>
    <cellStyle name="40% - Accent1 13 8" xfId="25271" xr:uid="{85D34148-A8CE-465B-A1CC-665D6EC39544}"/>
    <cellStyle name="40% - Accent1 13 8 2" xfId="25272" xr:uid="{ACF1ADA4-CB48-42F5-93AF-2982B2F7A5DE}"/>
    <cellStyle name="40% - Accent1 13 8 2 2" xfId="25273" xr:uid="{32C400C9-8E21-4A5E-BED7-40AF49FEF6A4}"/>
    <cellStyle name="40% - Accent1 13 8 2 2 2" xfId="25274" xr:uid="{33E5DF26-E453-419A-A200-6721B60417FB}"/>
    <cellStyle name="40% - Accent1 13 8 2 3" xfId="25275" xr:uid="{2327AB6C-5FD8-4929-8BDD-CB0295D13AE9}"/>
    <cellStyle name="40% - Accent1 13 8 3" xfId="25276" xr:uid="{9949CEA1-2B2A-45E5-BFAF-2045F2E76B7F}"/>
    <cellStyle name="40% - Accent1 13 8 3 2" xfId="25277" xr:uid="{8C45076A-E0E7-4CA2-9EF4-C682D39673FE}"/>
    <cellStyle name="40% - Accent1 13 8 4" xfId="25278" xr:uid="{BB5DAA8C-4F1A-41EB-9ACA-202B36FCA03F}"/>
    <cellStyle name="40% - Accent1 13 8 4 2" xfId="25279" xr:uid="{98009954-3328-47F0-B1DB-9AC41A59B990}"/>
    <cellStyle name="40% - Accent1 13 8 5" xfId="25280" xr:uid="{84212AC7-2CA2-4BEC-B760-E4B1FCEDEE25}"/>
    <cellStyle name="40% - Accent1 13 9" xfId="25281" xr:uid="{215547D1-BEFF-4EC4-BEA9-86AC4D1743F5}"/>
    <cellStyle name="40% - Accent1 13 9 2" xfId="25282" xr:uid="{C7B9076C-2012-444B-A361-1E4BFCCA81B3}"/>
    <cellStyle name="40% - Accent1 13 9 2 2" xfId="25283" xr:uid="{5BEDFD3B-3093-448C-8690-F4998CAA001D}"/>
    <cellStyle name="40% - Accent1 13 9 2 2 2" xfId="25284" xr:uid="{6306E225-6B9D-4B37-B04F-9E156E60EA86}"/>
    <cellStyle name="40% - Accent1 13 9 2 3" xfId="25285" xr:uid="{56A044AD-97B2-4810-A575-7016781CC192}"/>
    <cellStyle name="40% - Accent1 13 9 3" xfId="25286" xr:uid="{B7A565AD-C419-4D38-8D6F-74BA8F11B306}"/>
    <cellStyle name="40% - Accent1 13 9 3 2" xfId="25287" xr:uid="{96B52E5D-8BC4-41E2-826E-F8A957537EAB}"/>
    <cellStyle name="40% - Accent1 13 9 4" xfId="25288" xr:uid="{3E4D990C-EBC6-4215-9471-7F3DE169887D}"/>
    <cellStyle name="40% - Accent1 13 9 4 2" xfId="25289" xr:uid="{B7DD473D-387B-4134-B96B-330C87758C06}"/>
    <cellStyle name="40% - Accent1 13 9 5" xfId="25290" xr:uid="{B61DB0CA-D792-44C9-B607-CA482769152E}"/>
    <cellStyle name="40% - Accent1 14" xfId="475" xr:uid="{44C9045A-9180-4588-9156-BAA73043224D}"/>
    <cellStyle name="40% - Accent1 14 10" xfId="25291" xr:uid="{1AC319FA-99D2-4E86-9383-0F09993A441F}"/>
    <cellStyle name="40% - Accent1 14 10 2" xfId="25292" xr:uid="{189FBCB0-29BC-4FE5-9380-100E3FD3416A}"/>
    <cellStyle name="40% - Accent1 14 10 2 2" xfId="25293" xr:uid="{DD8E2C3A-519D-489D-9567-E6D674557C04}"/>
    <cellStyle name="40% - Accent1 14 10 2 2 2" xfId="25294" xr:uid="{8B3EFED3-C7EA-4699-9E83-CD52DE681687}"/>
    <cellStyle name="40% - Accent1 14 10 2 3" xfId="25295" xr:uid="{B1C5BF51-4A79-4D44-B2A9-5DA7A473E9DD}"/>
    <cellStyle name="40% - Accent1 14 10 3" xfId="25296" xr:uid="{33FD6632-3446-4F84-9170-7CD9F4AAE7D5}"/>
    <cellStyle name="40% - Accent1 14 10 3 2" xfId="25297" xr:uid="{4B930E10-F97D-4EAA-88C7-B1D945330A3E}"/>
    <cellStyle name="40% - Accent1 14 10 4" xfId="25298" xr:uid="{0397BDE0-C2F4-4742-8659-B595B6AF691D}"/>
    <cellStyle name="40% - Accent1 14 10 4 2" xfId="25299" xr:uid="{97886363-D1D5-42E6-A13F-856E6650956E}"/>
    <cellStyle name="40% - Accent1 14 10 5" xfId="25300" xr:uid="{EAFAEB88-BF05-4EBA-AC61-A88BD9F7311B}"/>
    <cellStyle name="40% - Accent1 14 11" xfId="25301" xr:uid="{E1AE45A7-C012-45E6-AAB4-65E8AAE97534}"/>
    <cellStyle name="40% - Accent1 14 11 2" xfId="25302" xr:uid="{3A797821-CAFA-464F-BE36-DD7686FC5F92}"/>
    <cellStyle name="40% - Accent1 14 11 2 2" xfId="25303" xr:uid="{A1676315-77B2-4FC9-A8FC-D0F0CAF278A0}"/>
    <cellStyle name="40% - Accent1 14 11 2 2 2" xfId="25304" xr:uid="{F11442A1-4FA0-41AB-9975-42041C7E2138}"/>
    <cellStyle name="40% - Accent1 14 11 2 3" xfId="25305" xr:uid="{228F7F5C-DFE6-4F03-B081-9F5DEAC17771}"/>
    <cellStyle name="40% - Accent1 14 11 3" xfId="25306" xr:uid="{17A1B45F-428F-4154-B271-0F7EA1ABCC07}"/>
    <cellStyle name="40% - Accent1 14 11 3 2" xfId="25307" xr:uid="{E0541F77-31A3-4955-9EFC-80F8EA4EB21C}"/>
    <cellStyle name="40% - Accent1 14 11 4" xfId="25308" xr:uid="{DE7B4A09-760C-4C25-87FA-CC5295E92F49}"/>
    <cellStyle name="40% - Accent1 14 11 4 2" xfId="25309" xr:uid="{61BAE37B-B851-4D1D-810D-277BA30CBB3B}"/>
    <cellStyle name="40% - Accent1 14 11 5" xfId="25310" xr:uid="{E1B67E7E-81B2-478F-AB03-3126C789442F}"/>
    <cellStyle name="40% - Accent1 14 12" xfId="25311" xr:uid="{8403823D-E5C6-4387-9034-5161EA0184BA}"/>
    <cellStyle name="40% - Accent1 14 12 2" xfId="25312" xr:uid="{FFE67D5B-21CE-441E-BEA6-06DBFE3287B8}"/>
    <cellStyle name="40% - Accent1 14 12 2 2" xfId="25313" xr:uid="{902AE7C6-63C2-4E63-87C2-25BBA2FCD24E}"/>
    <cellStyle name="40% - Accent1 14 12 2 2 2" xfId="25314" xr:uid="{C47E0278-E04F-4855-BAF4-AD309A9A4048}"/>
    <cellStyle name="40% - Accent1 14 12 2 3" xfId="25315" xr:uid="{A80B1CA6-5B71-49BC-AD68-6F08FDB2C0C3}"/>
    <cellStyle name="40% - Accent1 14 12 3" xfId="25316" xr:uid="{11AE9470-8B1D-4915-94F0-50B1B169D6CB}"/>
    <cellStyle name="40% - Accent1 14 12 3 2" xfId="25317" xr:uid="{9814E4EB-BDB2-4FF5-A198-756B2A2B8376}"/>
    <cellStyle name="40% - Accent1 14 12 4" xfId="25318" xr:uid="{7B3F8F04-8842-4021-B943-8D40720DBDB4}"/>
    <cellStyle name="40% - Accent1 14 12 4 2" xfId="25319" xr:uid="{57AAA312-E1DA-489A-B1A7-2F102F1FAD95}"/>
    <cellStyle name="40% - Accent1 14 12 5" xfId="25320" xr:uid="{A79A4093-4C84-4942-A639-5B8656009D04}"/>
    <cellStyle name="40% - Accent1 14 13" xfId="25321" xr:uid="{D9CF17D4-A605-465F-A135-E74117DD3690}"/>
    <cellStyle name="40% - Accent1 14 13 2" xfId="25322" xr:uid="{35CEE6C0-472D-42E4-B164-CE9E7E105555}"/>
    <cellStyle name="40% - Accent1 14 13 2 2" xfId="25323" xr:uid="{2401BDFF-B359-466F-A043-A3FCC83950E1}"/>
    <cellStyle name="40% - Accent1 14 13 2 2 2" xfId="25324" xr:uid="{77F776F3-83A3-4450-9F57-192D3677D864}"/>
    <cellStyle name="40% - Accent1 14 13 2 3" xfId="25325" xr:uid="{A228CDAF-B616-4424-A336-E985F9A8B0FE}"/>
    <cellStyle name="40% - Accent1 14 13 3" xfId="25326" xr:uid="{642F2765-A4F5-49C3-8D20-C9F01999B87E}"/>
    <cellStyle name="40% - Accent1 14 13 3 2" xfId="25327" xr:uid="{3C758BF9-0750-43E6-AE7E-173FC7282C9F}"/>
    <cellStyle name="40% - Accent1 14 13 4" xfId="25328" xr:uid="{C930F9C7-5462-483F-8189-C704DCB388D1}"/>
    <cellStyle name="40% - Accent1 14 13 4 2" xfId="25329" xr:uid="{86444017-AEC3-4D19-9838-8132A96A79F2}"/>
    <cellStyle name="40% - Accent1 14 13 5" xfId="25330" xr:uid="{E5EBDA3D-04C7-4F0B-B0EA-00BD29713A39}"/>
    <cellStyle name="40% - Accent1 14 14" xfId="25331" xr:uid="{884397F3-748E-4314-910F-8CDC3A98988F}"/>
    <cellStyle name="40% - Accent1 14 14 2" xfId="25332" xr:uid="{2665DC08-D457-4F91-9957-DD7789273B35}"/>
    <cellStyle name="40% - Accent1 14 14 2 2" xfId="25333" xr:uid="{E74F21FD-97C1-4978-9930-C626953ABF5C}"/>
    <cellStyle name="40% - Accent1 14 14 2 2 2" xfId="25334" xr:uid="{5E774E5F-86C6-4B2D-876C-C23756D6B1B3}"/>
    <cellStyle name="40% - Accent1 14 14 2 3" xfId="25335" xr:uid="{EDFB82BF-CC90-44BB-AB80-CD6E3682B5EA}"/>
    <cellStyle name="40% - Accent1 14 14 3" xfId="25336" xr:uid="{4A17D2CB-88E6-41F2-97A7-C88D93C43866}"/>
    <cellStyle name="40% - Accent1 14 14 3 2" xfId="25337" xr:uid="{F2384651-4A25-4094-A269-C34D10A3318D}"/>
    <cellStyle name="40% - Accent1 14 14 4" xfId="25338" xr:uid="{66697462-CB67-495B-A0E2-223E39E308BC}"/>
    <cellStyle name="40% - Accent1 14 14 4 2" xfId="25339" xr:uid="{EB1560B0-F7A6-4532-82A9-B8CD7589759E}"/>
    <cellStyle name="40% - Accent1 14 14 5" xfId="25340" xr:uid="{1404EF50-3DDD-4C4D-A9DF-1C2113D806FF}"/>
    <cellStyle name="40% - Accent1 14 15" xfId="25341" xr:uid="{9267066A-CDFD-495B-A07C-798E56BBC420}"/>
    <cellStyle name="40% - Accent1 14 15 2" xfId="25342" xr:uid="{D20306E6-D73F-45BF-8E6A-164CAE9E05F8}"/>
    <cellStyle name="40% - Accent1 14 15 2 2" xfId="25343" xr:uid="{2D4393ED-5805-48C5-8C59-A47FA249EC3E}"/>
    <cellStyle name="40% - Accent1 14 15 2 2 2" xfId="25344" xr:uid="{0AECC7C4-779B-409C-8247-0764B80CB616}"/>
    <cellStyle name="40% - Accent1 14 15 2 3" xfId="25345" xr:uid="{B602B2CE-DDB9-46DB-931C-1B88385B322C}"/>
    <cellStyle name="40% - Accent1 14 15 3" xfId="25346" xr:uid="{CFF00FB4-02FA-4417-BE3B-6727BFB1384D}"/>
    <cellStyle name="40% - Accent1 14 15 3 2" xfId="25347" xr:uid="{B709533C-CD1D-4214-801E-5F745EAECADC}"/>
    <cellStyle name="40% - Accent1 14 15 4" xfId="25348" xr:uid="{863BB2F4-C518-4274-843D-40CA0D7C2F72}"/>
    <cellStyle name="40% - Accent1 14 15 4 2" xfId="25349" xr:uid="{77B9EA33-04B0-4D94-8B99-7B54CF64053A}"/>
    <cellStyle name="40% - Accent1 14 15 5" xfId="25350" xr:uid="{C3772658-4E1F-430E-88A0-548F230558FE}"/>
    <cellStyle name="40% - Accent1 14 16" xfId="25351" xr:uid="{D2334C68-A8FF-4D46-99DD-5729085DDE55}"/>
    <cellStyle name="40% - Accent1 14 16 2" xfId="25352" xr:uid="{B2B7F4EA-AA6D-4876-8CBD-771F0FF83723}"/>
    <cellStyle name="40% - Accent1 14 16 2 2" xfId="25353" xr:uid="{E49055EE-23D1-44B1-B334-DEC212835FDE}"/>
    <cellStyle name="40% - Accent1 14 16 3" xfId="25354" xr:uid="{48A2AA46-8C36-43D8-89BF-BDE7968AE7FC}"/>
    <cellStyle name="40% - Accent1 14 17" xfId="25355" xr:uid="{EFDE4605-0885-42B3-A50D-312F9C95814A}"/>
    <cellStyle name="40% - Accent1 14 17 2" xfId="25356" xr:uid="{D4BF2B61-756B-48E5-9F5B-1C391BF4C7D8}"/>
    <cellStyle name="40% - Accent1 14 18" xfId="25357" xr:uid="{875A3309-CA8C-4C14-92FB-ADBC9F8345AD}"/>
    <cellStyle name="40% - Accent1 14 18 2" xfId="25358" xr:uid="{93DEBD62-9FE0-443D-83F5-F671422BA09D}"/>
    <cellStyle name="40% - Accent1 14 19" xfId="25359" xr:uid="{E26347EB-4C1E-4A14-AD15-E9F6F96CCA95}"/>
    <cellStyle name="40% - Accent1 14 2" xfId="25360" xr:uid="{B9D8BBDE-CB55-469E-B788-A3AE96BE98F8}"/>
    <cellStyle name="40% - Accent1 14 2 2" xfId="25361" xr:uid="{00801C40-A3DD-424A-A69C-77935FB6D3D9}"/>
    <cellStyle name="40% - Accent1 14 2 2 2" xfId="25362" xr:uid="{F009FA87-1D69-490C-B73C-0C4E29405101}"/>
    <cellStyle name="40% - Accent1 14 2 2 2 2" xfId="25363" xr:uid="{0F2A14B1-2A31-47D9-8DC9-15E9A8D95395}"/>
    <cellStyle name="40% - Accent1 14 2 2 3" xfId="25364" xr:uid="{2FFE39C2-3016-423E-A1D7-32EE7FBDF706}"/>
    <cellStyle name="40% - Accent1 14 2 3" xfId="25365" xr:uid="{C8D1C82B-1191-4CA6-BBCC-10DDC0B033E6}"/>
    <cellStyle name="40% - Accent1 14 2 3 2" xfId="25366" xr:uid="{9ABAD778-1986-41A9-B30D-F7123935D3E0}"/>
    <cellStyle name="40% - Accent1 14 2 4" xfId="25367" xr:uid="{9B4B4561-B957-434B-B326-DBEE15328EEA}"/>
    <cellStyle name="40% - Accent1 14 2 4 2" xfId="25368" xr:uid="{A386963D-85CD-4F5B-8CD5-96344841823D}"/>
    <cellStyle name="40% - Accent1 14 2 5" xfId="25369" xr:uid="{A1CBAB4F-1582-407B-A5E8-218580514621}"/>
    <cellStyle name="40% - Accent1 14 20" xfId="25370" xr:uid="{B24890EE-E227-4EB3-B40C-627108D0DDF3}"/>
    <cellStyle name="40% - Accent1 14 21" xfId="25371" xr:uid="{A3FCC2A6-A152-4F05-91B2-0F2F42A909FB}"/>
    <cellStyle name="40% - Accent1 14 22" xfId="25372" xr:uid="{90F483A7-3FAF-4A9D-9D3B-4D42EC761519}"/>
    <cellStyle name="40% - Accent1 14 23" xfId="25373" xr:uid="{B7011D75-C9B3-48CD-ADEE-FB77421EBDFD}"/>
    <cellStyle name="40% - Accent1 14 24" xfId="25374" xr:uid="{3BE1B075-1FA9-4EB6-AF85-1BB8795B6BD7}"/>
    <cellStyle name="40% - Accent1 14 25" xfId="25375" xr:uid="{A38F2B4B-F369-479D-8F02-4F11BBCD54E6}"/>
    <cellStyle name="40% - Accent1 14 26" xfId="25376" xr:uid="{8959B59C-C92C-4154-A759-3902B32740DB}"/>
    <cellStyle name="40% - Accent1 14 27" xfId="25377" xr:uid="{664A613F-785B-4D3F-BFF5-726ECD5DFC1A}"/>
    <cellStyle name="40% - Accent1 14 28" xfId="25378" xr:uid="{3F030A5D-D9A3-4E44-A8A3-05DEA6CBC1A3}"/>
    <cellStyle name="40% - Accent1 14 29" xfId="25379" xr:uid="{1A1FD4F0-196B-4919-A0B6-49A171361F3C}"/>
    <cellStyle name="40% - Accent1 14 3" xfId="25380" xr:uid="{91899F4F-99C8-40C8-A795-9381F4FFFAFE}"/>
    <cellStyle name="40% - Accent1 14 3 2" xfId="25381" xr:uid="{7940297C-CD1C-41F7-8BC8-5E0F3F6C2070}"/>
    <cellStyle name="40% - Accent1 14 3 2 2" xfId="25382" xr:uid="{7EAA1717-727E-49B8-A0B6-B8C45BF80E86}"/>
    <cellStyle name="40% - Accent1 14 3 2 2 2" xfId="25383" xr:uid="{69136A94-2D12-4ED2-AAE2-BCEA6930AD61}"/>
    <cellStyle name="40% - Accent1 14 3 2 3" xfId="25384" xr:uid="{37281EB7-7A73-4B9E-8E98-B8E1EDFA79CA}"/>
    <cellStyle name="40% - Accent1 14 3 3" xfId="25385" xr:uid="{47DF26C2-CD7D-46D2-A7BE-FD55614A5F67}"/>
    <cellStyle name="40% - Accent1 14 3 3 2" xfId="25386" xr:uid="{9445DB30-A0B8-49A6-9BF7-FE4264513FE5}"/>
    <cellStyle name="40% - Accent1 14 3 4" xfId="25387" xr:uid="{52D2DD01-59A3-4370-81FF-78FB28C1CAB3}"/>
    <cellStyle name="40% - Accent1 14 3 4 2" xfId="25388" xr:uid="{BD0200C0-A2DC-4E62-B5E3-BB5F5324429B}"/>
    <cellStyle name="40% - Accent1 14 3 5" xfId="25389" xr:uid="{926D1258-20B7-49AE-B351-9D61AB25F094}"/>
    <cellStyle name="40% - Accent1 14 30" xfId="25390" xr:uid="{A25B32A3-0BA0-4F8D-AD96-404B74B9D5EC}"/>
    <cellStyle name="40% - Accent1 14 4" xfId="25391" xr:uid="{0B6B4EDD-6DA4-4926-B637-BAEEC21F7AD1}"/>
    <cellStyle name="40% - Accent1 14 4 2" xfId="25392" xr:uid="{B9678E91-7014-456F-9D58-46245FF25EFB}"/>
    <cellStyle name="40% - Accent1 14 4 2 2" xfId="25393" xr:uid="{5E4135D5-CD5B-4DF0-995A-D93CCB3E15B4}"/>
    <cellStyle name="40% - Accent1 14 4 2 2 2" xfId="25394" xr:uid="{45484C6B-5613-4C58-99DA-FC2CEA6311B8}"/>
    <cellStyle name="40% - Accent1 14 4 2 3" xfId="25395" xr:uid="{96EAC6C2-708C-4384-AF77-786F993DED8B}"/>
    <cellStyle name="40% - Accent1 14 4 3" xfId="25396" xr:uid="{82BA73A8-E5C1-452E-8715-BAD662FDF69B}"/>
    <cellStyle name="40% - Accent1 14 4 3 2" xfId="25397" xr:uid="{D9815157-F35F-4478-A7A4-72D8C9EDA1DF}"/>
    <cellStyle name="40% - Accent1 14 4 4" xfId="25398" xr:uid="{0C4B6E90-8A20-4843-8067-1CC6D49B2DDF}"/>
    <cellStyle name="40% - Accent1 14 4 4 2" xfId="25399" xr:uid="{B2BDBE9F-75E9-4F53-A449-97034ED8D6D3}"/>
    <cellStyle name="40% - Accent1 14 4 5" xfId="25400" xr:uid="{5E9B2C42-5187-4E7A-9CE0-931E4479ADB8}"/>
    <cellStyle name="40% - Accent1 14 5" xfId="25401" xr:uid="{B4614241-F243-40D1-A7AC-1FFC8C029757}"/>
    <cellStyle name="40% - Accent1 14 5 2" xfId="25402" xr:uid="{0B361DF7-5020-48A4-AB4C-961BB5379D23}"/>
    <cellStyle name="40% - Accent1 14 5 2 2" xfId="25403" xr:uid="{10386303-F49C-4B5A-9F6E-89BFAFE88744}"/>
    <cellStyle name="40% - Accent1 14 5 2 2 2" xfId="25404" xr:uid="{563D8E87-C0F8-4836-87E3-106117C94FDA}"/>
    <cellStyle name="40% - Accent1 14 5 2 3" xfId="25405" xr:uid="{E24DD679-2280-456D-B81D-DBF537517F51}"/>
    <cellStyle name="40% - Accent1 14 5 3" xfId="25406" xr:uid="{C62C7C21-24B8-4680-87EE-26366758940F}"/>
    <cellStyle name="40% - Accent1 14 5 3 2" xfId="25407" xr:uid="{FDD86052-D584-4514-9566-4C3C4C7F959D}"/>
    <cellStyle name="40% - Accent1 14 5 4" xfId="25408" xr:uid="{A4FDDBAC-29D2-4919-8776-9E7F3ABA40C3}"/>
    <cellStyle name="40% - Accent1 14 5 4 2" xfId="25409" xr:uid="{ED60A7A4-A260-4339-A2F5-B84994F52717}"/>
    <cellStyle name="40% - Accent1 14 5 5" xfId="25410" xr:uid="{6EB3FA3B-2404-4B4E-B7CD-057F8C741803}"/>
    <cellStyle name="40% - Accent1 14 6" xfId="25411" xr:uid="{B3D788D7-C02A-4F95-ADC4-2CB21D61B28B}"/>
    <cellStyle name="40% - Accent1 14 6 2" xfId="25412" xr:uid="{5133DFFE-EAC0-4B73-9EE3-45B26C284E57}"/>
    <cellStyle name="40% - Accent1 14 6 2 2" xfId="25413" xr:uid="{4AA0F561-5F8D-46D3-B9EF-E2FF16ED09CF}"/>
    <cellStyle name="40% - Accent1 14 6 2 2 2" xfId="25414" xr:uid="{99D3A524-E62E-4E0D-8DF8-1A52C47561A4}"/>
    <cellStyle name="40% - Accent1 14 6 2 3" xfId="25415" xr:uid="{A5992C15-E5CF-453B-845F-F43E569566B9}"/>
    <cellStyle name="40% - Accent1 14 6 3" xfId="25416" xr:uid="{A76777ED-E34C-495E-B1A6-07DE9BA1B8B0}"/>
    <cellStyle name="40% - Accent1 14 6 3 2" xfId="25417" xr:uid="{036D9703-F7AE-4261-98C6-7D63E1459132}"/>
    <cellStyle name="40% - Accent1 14 6 4" xfId="25418" xr:uid="{AC943524-BEC4-4939-A7EE-68CFEB1E653C}"/>
    <cellStyle name="40% - Accent1 14 6 4 2" xfId="25419" xr:uid="{BB912F7E-8985-4D73-AE2B-963617044904}"/>
    <cellStyle name="40% - Accent1 14 6 5" xfId="25420" xr:uid="{F90EA154-7767-4B36-BF9C-E7E99A95079B}"/>
    <cellStyle name="40% - Accent1 14 7" xfId="25421" xr:uid="{FBCE89AE-3E15-4A3D-8B1A-678FE2E77379}"/>
    <cellStyle name="40% - Accent1 14 7 2" xfId="25422" xr:uid="{40E87F74-1375-4410-9015-F647AB4023B1}"/>
    <cellStyle name="40% - Accent1 14 7 2 2" xfId="25423" xr:uid="{FA55BA86-BD86-4C2C-8018-FDC1E7191A4A}"/>
    <cellStyle name="40% - Accent1 14 7 2 2 2" xfId="25424" xr:uid="{EB9798C1-78D8-4F3E-BDC8-73893D0451E4}"/>
    <cellStyle name="40% - Accent1 14 7 2 3" xfId="25425" xr:uid="{93D3BD2E-D685-445A-9F35-7C1F75C3033F}"/>
    <cellStyle name="40% - Accent1 14 7 3" xfId="25426" xr:uid="{B05F9960-7648-4DE2-AC46-9943B4C07A7D}"/>
    <cellStyle name="40% - Accent1 14 7 3 2" xfId="25427" xr:uid="{D13462A5-2684-4FC0-BDD9-1C4705F624C1}"/>
    <cellStyle name="40% - Accent1 14 7 4" xfId="25428" xr:uid="{9612C353-08F9-49EA-A995-98BF71C7F109}"/>
    <cellStyle name="40% - Accent1 14 7 4 2" xfId="25429" xr:uid="{87CF15AF-D50B-4DF9-986A-D4DE4215C00A}"/>
    <cellStyle name="40% - Accent1 14 7 5" xfId="25430" xr:uid="{4BCD9A68-622D-4BA3-A479-E9B7CD37ABA7}"/>
    <cellStyle name="40% - Accent1 14 8" xfId="25431" xr:uid="{A2E72B0F-3DFF-413A-913E-297844367B2A}"/>
    <cellStyle name="40% - Accent1 14 8 2" xfId="25432" xr:uid="{0B660C33-76E8-49F4-9459-5B0328CEDD37}"/>
    <cellStyle name="40% - Accent1 14 8 2 2" xfId="25433" xr:uid="{EF095127-13E2-4961-8BCB-A72884EB2320}"/>
    <cellStyle name="40% - Accent1 14 8 2 2 2" xfId="25434" xr:uid="{3EAE8060-F22C-404B-8B58-90C25243928D}"/>
    <cellStyle name="40% - Accent1 14 8 2 3" xfId="25435" xr:uid="{C3E0AA59-21EF-41A7-88F1-3CBDBA7518B3}"/>
    <cellStyle name="40% - Accent1 14 8 3" xfId="25436" xr:uid="{9C2B31F1-1D4C-4DE2-8E94-A006638C531C}"/>
    <cellStyle name="40% - Accent1 14 8 3 2" xfId="25437" xr:uid="{884BFF3B-DC38-464E-AC2A-6A30F0F60D12}"/>
    <cellStyle name="40% - Accent1 14 8 4" xfId="25438" xr:uid="{62F6BC33-89F2-4458-A151-A9A427F86E5D}"/>
    <cellStyle name="40% - Accent1 14 8 4 2" xfId="25439" xr:uid="{F9D252D6-808B-4391-A5A1-4B99B9897CBD}"/>
    <cellStyle name="40% - Accent1 14 8 5" xfId="25440" xr:uid="{C5B9C546-1F92-49F1-9314-E80A4BA8017B}"/>
    <cellStyle name="40% - Accent1 14 9" xfId="25441" xr:uid="{CFDC15C6-005F-45CD-AF95-ECA370DC5A38}"/>
    <cellStyle name="40% - Accent1 14 9 2" xfId="25442" xr:uid="{6C93D3E1-53B2-4590-99A4-6C9E09E9F12F}"/>
    <cellStyle name="40% - Accent1 14 9 2 2" xfId="25443" xr:uid="{EEAC0179-0AB5-4CEA-8C4C-4E043C5AD40B}"/>
    <cellStyle name="40% - Accent1 14 9 2 2 2" xfId="25444" xr:uid="{202A8DDF-5F18-4FBA-BC3E-68932BA75BB4}"/>
    <cellStyle name="40% - Accent1 14 9 2 3" xfId="25445" xr:uid="{B867CACD-87C5-4FC4-87A1-BDC1ACC1AA2D}"/>
    <cellStyle name="40% - Accent1 14 9 3" xfId="25446" xr:uid="{CA6C39DD-D71A-4CB8-B86B-9C43063750CE}"/>
    <cellStyle name="40% - Accent1 14 9 3 2" xfId="25447" xr:uid="{9AD90380-5BD3-43B3-83E7-DD7E39C87359}"/>
    <cellStyle name="40% - Accent1 14 9 4" xfId="25448" xr:uid="{77363634-DAC6-479B-BCE1-C49BE41D5730}"/>
    <cellStyle name="40% - Accent1 14 9 4 2" xfId="25449" xr:uid="{3964BF61-0385-40F7-80AC-6FF294774F5D}"/>
    <cellStyle name="40% - Accent1 14 9 5" xfId="25450" xr:uid="{CC11E2CA-0C0F-45D0-8D4D-9B4FDCC60E0A}"/>
    <cellStyle name="40% - Accent1 15" xfId="25451" xr:uid="{6F5760F4-1F57-4C52-B3E8-69B6651D9A3D}"/>
    <cellStyle name="40% - Accent1 15 10" xfId="25452" xr:uid="{02608BF9-E66B-411A-95E2-927113EE71C8}"/>
    <cellStyle name="40% - Accent1 15 10 2" xfId="25453" xr:uid="{855D2AE2-5523-4B88-8361-1E9E1109292A}"/>
    <cellStyle name="40% - Accent1 15 10 2 2" xfId="25454" xr:uid="{E2864729-FE73-433F-9D31-B42CDAB1B147}"/>
    <cellStyle name="40% - Accent1 15 10 2 2 2" xfId="25455" xr:uid="{938B28C1-A769-44A7-933B-6CC201B7BF99}"/>
    <cellStyle name="40% - Accent1 15 10 2 3" xfId="25456" xr:uid="{AB1713D2-3B21-4933-B09C-A02C483AF8F8}"/>
    <cellStyle name="40% - Accent1 15 10 3" xfId="25457" xr:uid="{6E537A84-BDAC-45C0-A362-9DFD7E0751E1}"/>
    <cellStyle name="40% - Accent1 15 10 3 2" xfId="25458" xr:uid="{8CDC7E9E-BD59-43D6-9FC6-651346442AA2}"/>
    <cellStyle name="40% - Accent1 15 10 4" xfId="25459" xr:uid="{328D6E9A-550C-4161-A2EA-21FC9D62FE04}"/>
    <cellStyle name="40% - Accent1 15 10 4 2" xfId="25460" xr:uid="{1D1C31AB-01FB-496C-B213-323D7ED91EF9}"/>
    <cellStyle name="40% - Accent1 15 10 5" xfId="25461" xr:uid="{603741A4-D913-4331-BF66-66C47806ACA3}"/>
    <cellStyle name="40% - Accent1 15 11" xfId="25462" xr:uid="{1B72D7B4-19C8-4681-877F-F8F70899B2F9}"/>
    <cellStyle name="40% - Accent1 15 11 2" xfId="25463" xr:uid="{2A182732-BDD6-4781-98E4-CEBBD64C6823}"/>
    <cellStyle name="40% - Accent1 15 11 2 2" xfId="25464" xr:uid="{0D5FA871-FB59-4B0E-B8F0-3520047208E8}"/>
    <cellStyle name="40% - Accent1 15 11 2 2 2" xfId="25465" xr:uid="{217D7D81-7A36-412B-A8BD-418363E6D392}"/>
    <cellStyle name="40% - Accent1 15 11 2 3" xfId="25466" xr:uid="{B8696827-A71A-4390-8B3C-8D1B9CFA5979}"/>
    <cellStyle name="40% - Accent1 15 11 3" xfId="25467" xr:uid="{8996B4F3-5655-428B-94FC-CEFD65FB5D43}"/>
    <cellStyle name="40% - Accent1 15 11 3 2" xfId="25468" xr:uid="{DCCE537A-BCBE-4F69-A077-6B6CCE6BA031}"/>
    <cellStyle name="40% - Accent1 15 11 4" xfId="25469" xr:uid="{6723FDB0-7F1D-44FF-9D47-3292DC83818B}"/>
    <cellStyle name="40% - Accent1 15 11 4 2" xfId="25470" xr:uid="{593FE377-AFED-468B-96DB-5596C0FF3949}"/>
    <cellStyle name="40% - Accent1 15 11 5" xfId="25471" xr:uid="{B69ECEC3-574E-4F88-A49A-5C35EF302D2B}"/>
    <cellStyle name="40% - Accent1 15 12" xfId="25472" xr:uid="{7EEE93A7-89B3-4233-A81E-AF7C30969B28}"/>
    <cellStyle name="40% - Accent1 15 12 2" xfId="25473" xr:uid="{85075CE2-1DA8-4EC3-BD39-1521403AF3E9}"/>
    <cellStyle name="40% - Accent1 15 12 2 2" xfId="25474" xr:uid="{36DF8CF1-60B7-4DF4-9BBB-39A145868F93}"/>
    <cellStyle name="40% - Accent1 15 12 2 2 2" xfId="25475" xr:uid="{0D9915FB-CFCA-431A-933F-2103356F0BF5}"/>
    <cellStyle name="40% - Accent1 15 12 2 3" xfId="25476" xr:uid="{230E4EBC-25AE-4083-BDAF-C1A97545D80B}"/>
    <cellStyle name="40% - Accent1 15 12 3" xfId="25477" xr:uid="{167CFAEE-6A40-4824-B569-A6589CA7A93E}"/>
    <cellStyle name="40% - Accent1 15 12 3 2" xfId="25478" xr:uid="{93CF1033-146A-4D5E-A349-E41D0C5FC066}"/>
    <cellStyle name="40% - Accent1 15 12 4" xfId="25479" xr:uid="{CA087BBB-0E9D-4BA3-8C9C-5CF5917953CF}"/>
    <cellStyle name="40% - Accent1 15 12 4 2" xfId="25480" xr:uid="{7718602D-70A5-4FD8-B371-166B855A113E}"/>
    <cellStyle name="40% - Accent1 15 12 5" xfId="25481" xr:uid="{DB31ABBE-7D28-4D44-82AF-7FA7273636F3}"/>
    <cellStyle name="40% - Accent1 15 13" xfId="25482" xr:uid="{971B2BFF-67AD-4630-AA90-166EBE1D9935}"/>
    <cellStyle name="40% - Accent1 15 13 2" xfId="25483" xr:uid="{03831CE9-D12B-4EF2-955B-FFF6D3CCACB2}"/>
    <cellStyle name="40% - Accent1 15 13 2 2" xfId="25484" xr:uid="{3B575F53-8521-44CD-952C-078E9E2E98D7}"/>
    <cellStyle name="40% - Accent1 15 13 2 2 2" xfId="25485" xr:uid="{408A1BFC-0BCC-4B81-8A05-3540C05742C2}"/>
    <cellStyle name="40% - Accent1 15 13 2 3" xfId="25486" xr:uid="{FA620E01-5C31-41D6-9FB6-D0D902AF9E0E}"/>
    <cellStyle name="40% - Accent1 15 13 3" xfId="25487" xr:uid="{23D9119D-16AA-4D40-9041-C7A6DB908610}"/>
    <cellStyle name="40% - Accent1 15 13 3 2" xfId="25488" xr:uid="{4C7E30BB-FEF0-4257-83E4-A8C29489C302}"/>
    <cellStyle name="40% - Accent1 15 13 4" xfId="25489" xr:uid="{53DF69D8-32A4-4792-BA73-9AE2972CE49F}"/>
    <cellStyle name="40% - Accent1 15 13 4 2" xfId="25490" xr:uid="{14104422-F32B-44CC-BBD0-14D5930466FD}"/>
    <cellStyle name="40% - Accent1 15 13 5" xfId="25491" xr:uid="{2E43C4F4-297C-4838-BE99-028881BED366}"/>
    <cellStyle name="40% - Accent1 15 14" xfId="25492" xr:uid="{1C05A3A5-66E2-4FD8-80B1-9B6EDA35098D}"/>
    <cellStyle name="40% - Accent1 15 14 2" xfId="25493" xr:uid="{F8A5E74D-6D7B-497B-BEFF-BA2C22892434}"/>
    <cellStyle name="40% - Accent1 15 14 2 2" xfId="25494" xr:uid="{B7F46AD5-778F-47A7-88A8-DCE1C446D0B5}"/>
    <cellStyle name="40% - Accent1 15 14 2 2 2" xfId="25495" xr:uid="{BF33E66A-E1C8-4BFD-8849-E8049C4A67E5}"/>
    <cellStyle name="40% - Accent1 15 14 2 3" xfId="25496" xr:uid="{F52386C5-B667-4629-BF9C-3654FE6EE92A}"/>
    <cellStyle name="40% - Accent1 15 14 3" xfId="25497" xr:uid="{D143BAF5-8993-4A0B-9ADF-F292BB8E96E7}"/>
    <cellStyle name="40% - Accent1 15 14 3 2" xfId="25498" xr:uid="{C42B9575-0C14-4330-831D-BDDAA5708034}"/>
    <cellStyle name="40% - Accent1 15 14 4" xfId="25499" xr:uid="{990F571B-A950-4856-BBE1-D9A39669E975}"/>
    <cellStyle name="40% - Accent1 15 14 4 2" xfId="25500" xr:uid="{2CDCB366-3929-4E59-A726-1EB31A9ED071}"/>
    <cellStyle name="40% - Accent1 15 14 5" xfId="25501" xr:uid="{DE28B1F3-893A-4862-A60D-006034BC7357}"/>
    <cellStyle name="40% - Accent1 15 15" xfId="25502" xr:uid="{F3071245-7593-46D5-9456-A6E48745D51D}"/>
    <cellStyle name="40% - Accent1 15 15 2" xfId="25503" xr:uid="{5E6A1757-46F0-4120-B0FF-1C7D54ED4022}"/>
    <cellStyle name="40% - Accent1 15 15 2 2" xfId="25504" xr:uid="{94E41B1F-B158-4ED9-A0F8-34847FAA9F17}"/>
    <cellStyle name="40% - Accent1 15 15 2 2 2" xfId="25505" xr:uid="{18DD1C08-C2EF-45A9-AB05-92B6DC672468}"/>
    <cellStyle name="40% - Accent1 15 15 2 3" xfId="25506" xr:uid="{E42DC646-0709-4626-BD16-308F81678DFC}"/>
    <cellStyle name="40% - Accent1 15 15 3" xfId="25507" xr:uid="{60EF65E4-36C7-4657-81C0-3691DE23DC60}"/>
    <cellStyle name="40% - Accent1 15 15 3 2" xfId="25508" xr:uid="{5D7C4351-DE52-4D0E-A318-36494B5339C8}"/>
    <cellStyle name="40% - Accent1 15 15 4" xfId="25509" xr:uid="{F4163178-AD98-4E4C-853D-0D61432B1B95}"/>
    <cellStyle name="40% - Accent1 15 15 4 2" xfId="25510" xr:uid="{251521BC-429E-47F5-898D-E1EBC7CBC7B5}"/>
    <cellStyle name="40% - Accent1 15 15 5" xfId="25511" xr:uid="{5AFF5307-0A98-4B27-9CD9-F5972E06295A}"/>
    <cellStyle name="40% - Accent1 15 16" xfId="25512" xr:uid="{5630008C-9F07-4129-96EA-E2D5C5E17E49}"/>
    <cellStyle name="40% - Accent1 15 16 2" xfId="25513" xr:uid="{980BBD0A-903B-4BBB-9375-CA6C7DF3EE53}"/>
    <cellStyle name="40% - Accent1 15 16 2 2" xfId="25514" xr:uid="{B29F6199-BB96-4806-BD98-07A1E2B100BC}"/>
    <cellStyle name="40% - Accent1 15 16 3" xfId="25515" xr:uid="{DF1B66FD-9814-4813-BB07-6CB62CEF184E}"/>
    <cellStyle name="40% - Accent1 15 17" xfId="25516" xr:uid="{E06FFCF5-460D-4ECC-8E56-E32B1A3310B1}"/>
    <cellStyle name="40% - Accent1 15 17 2" xfId="25517" xr:uid="{D81FCD4C-36B2-45BB-BB43-F83217957145}"/>
    <cellStyle name="40% - Accent1 15 18" xfId="25518" xr:uid="{808F6016-0FBF-414F-87DD-ABF44E7B72A0}"/>
    <cellStyle name="40% - Accent1 15 18 2" xfId="25519" xr:uid="{935A50DB-DFD0-463E-88F3-07B1C0067B20}"/>
    <cellStyle name="40% - Accent1 15 19" xfId="25520" xr:uid="{1385234D-1987-42AE-9BB7-80B1CAAB0FC0}"/>
    <cellStyle name="40% - Accent1 15 2" xfId="25521" xr:uid="{0E546BAA-8C25-4D84-885D-7066B1A2B09F}"/>
    <cellStyle name="40% - Accent1 15 2 2" xfId="25522" xr:uid="{AFE78D6A-9997-4613-A676-0000C90E3FC3}"/>
    <cellStyle name="40% - Accent1 15 2 2 2" xfId="25523" xr:uid="{1870F106-C4B2-45AA-A642-BF2DD952FE92}"/>
    <cellStyle name="40% - Accent1 15 2 2 2 2" xfId="25524" xr:uid="{46964C45-6BF5-4263-B1F9-34807C1710E3}"/>
    <cellStyle name="40% - Accent1 15 2 2 3" xfId="25525" xr:uid="{F0A195E3-8FF6-43C1-911B-5AA554323FD9}"/>
    <cellStyle name="40% - Accent1 15 2 3" xfId="25526" xr:uid="{5DFB276A-0504-41B9-AC56-EFC52F49730C}"/>
    <cellStyle name="40% - Accent1 15 2 3 2" xfId="25527" xr:uid="{E08FA7E7-2A22-4B8A-AE7E-C7ACFE36C361}"/>
    <cellStyle name="40% - Accent1 15 2 4" xfId="25528" xr:uid="{B8141A20-2FDA-4537-83E0-159324132A55}"/>
    <cellStyle name="40% - Accent1 15 2 4 2" xfId="25529" xr:uid="{99D3DE48-CAC6-4082-A4B8-560353EDF8BD}"/>
    <cellStyle name="40% - Accent1 15 2 5" xfId="25530" xr:uid="{7DEF482B-291D-4270-8535-AC4654D89FE8}"/>
    <cellStyle name="40% - Accent1 15 20" xfId="25531" xr:uid="{9A1F9AC7-431A-4626-A25F-D67237EC1FBF}"/>
    <cellStyle name="40% - Accent1 15 21" xfId="25532" xr:uid="{CD013C41-F734-4899-A9E0-A8C63007EFE7}"/>
    <cellStyle name="40% - Accent1 15 22" xfId="25533" xr:uid="{D1D97C1F-B9BD-4FE3-AA1D-84A4CDD3C0AC}"/>
    <cellStyle name="40% - Accent1 15 23" xfId="25534" xr:uid="{2D198640-97B5-40E6-B592-A1C49D69EB3E}"/>
    <cellStyle name="40% - Accent1 15 24" xfId="25535" xr:uid="{CD032254-8D85-45FF-8B39-1F49DD09D0AF}"/>
    <cellStyle name="40% - Accent1 15 25" xfId="25536" xr:uid="{2F11F76F-9073-4E06-80B2-CEDFFEEB6FE9}"/>
    <cellStyle name="40% - Accent1 15 26" xfId="25537" xr:uid="{FFC8F11F-FB6F-4523-A3A3-6CDF24D239DC}"/>
    <cellStyle name="40% - Accent1 15 27" xfId="25538" xr:uid="{C3A7F8B3-1628-493B-92C1-C1D2DCD8F363}"/>
    <cellStyle name="40% - Accent1 15 28" xfId="25539" xr:uid="{CAECD166-46DB-4355-B108-FC6834D6E0F7}"/>
    <cellStyle name="40% - Accent1 15 29" xfId="25540" xr:uid="{1A2686C2-1BD7-4C13-AF4D-CB6F7913EF06}"/>
    <cellStyle name="40% - Accent1 15 3" xfId="25541" xr:uid="{8BBCCAD1-EF6E-4595-862F-6DF53F1593CF}"/>
    <cellStyle name="40% - Accent1 15 3 2" xfId="25542" xr:uid="{C514C206-7AF0-4744-8260-4A50342D113A}"/>
    <cellStyle name="40% - Accent1 15 3 2 2" xfId="25543" xr:uid="{2A3A427B-1B59-42A9-BDF2-CE5921C6F932}"/>
    <cellStyle name="40% - Accent1 15 3 2 2 2" xfId="25544" xr:uid="{3CD378E6-8F14-43A6-9DDD-2758146FA489}"/>
    <cellStyle name="40% - Accent1 15 3 2 3" xfId="25545" xr:uid="{43580155-6F95-4A05-8238-0BD25F282FA4}"/>
    <cellStyle name="40% - Accent1 15 3 3" xfId="25546" xr:uid="{2612BA77-7C22-458A-A3B8-B4CAE60713C7}"/>
    <cellStyle name="40% - Accent1 15 3 3 2" xfId="25547" xr:uid="{DB10DADB-DDCB-47FF-8F50-AF50D534D4CB}"/>
    <cellStyle name="40% - Accent1 15 3 4" xfId="25548" xr:uid="{FD15E272-6982-4DF4-9AB3-A929051C19AD}"/>
    <cellStyle name="40% - Accent1 15 3 4 2" xfId="25549" xr:uid="{F6CC4BBC-6361-472B-AA6A-D014FC389D91}"/>
    <cellStyle name="40% - Accent1 15 3 5" xfId="25550" xr:uid="{75722A42-F60A-4F21-934C-E03210D1E062}"/>
    <cellStyle name="40% - Accent1 15 4" xfId="25551" xr:uid="{4D97E5D9-762B-445A-86E4-E9E10E6A12FF}"/>
    <cellStyle name="40% - Accent1 15 4 2" xfId="25552" xr:uid="{3F1B682D-8E6D-4821-90C3-A661B9851619}"/>
    <cellStyle name="40% - Accent1 15 4 2 2" xfId="25553" xr:uid="{B771EAF0-0738-48C5-8C47-7466C8381B06}"/>
    <cellStyle name="40% - Accent1 15 4 2 2 2" xfId="25554" xr:uid="{59F46899-49E3-4D46-BE41-B8EB7372915B}"/>
    <cellStyle name="40% - Accent1 15 4 2 3" xfId="25555" xr:uid="{F019677E-27E6-467F-9E07-D95AA63B84CE}"/>
    <cellStyle name="40% - Accent1 15 4 3" xfId="25556" xr:uid="{B7B7CC87-5605-435E-90D3-882413594729}"/>
    <cellStyle name="40% - Accent1 15 4 3 2" xfId="25557" xr:uid="{B26FB2BA-B534-4CCB-8339-BAA85316E86F}"/>
    <cellStyle name="40% - Accent1 15 4 4" xfId="25558" xr:uid="{B2AD01D4-DDE4-4B31-A4DE-70134E0B1430}"/>
    <cellStyle name="40% - Accent1 15 4 4 2" xfId="25559" xr:uid="{60071E82-964A-434B-8675-4F1837312416}"/>
    <cellStyle name="40% - Accent1 15 4 5" xfId="25560" xr:uid="{4398F2EF-059B-4B42-9070-6F9BF50135FF}"/>
    <cellStyle name="40% - Accent1 15 5" xfId="25561" xr:uid="{1E1776BA-5471-42BA-B22D-5FD2BB612F3D}"/>
    <cellStyle name="40% - Accent1 15 5 2" xfId="25562" xr:uid="{65704BEC-2E99-4487-9204-83FBBF560CA4}"/>
    <cellStyle name="40% - Accent1 15 5 2 2" xfId="25563" xr:uid="{6F7860C5-9558-4AE7-B2DB-2A0AD447EFC0}"/>
    <cellStyle name="40% - Accent1 15 5 2 2 2" xfId="25564" xr:uid="{F77F8324-701A-4006-93A9-A8AC725C6AF7}"/>
    <cellStyle name="40% - Accent1 15 5 2 3" xfId="25565" xr:uid="{82C78D03-0247-43C1-A69C-4E676FB719A0}"/>
    <cellStyle name="40% - Accent1 15 5 3" xfId="25566" xr:uid="{BC95C5A2-0AF1-4F49-A039-09CE4D5C87D8}"/>
    <cellStyle name="40% - Accent1 15 5 3 2" xfId="25567" xr:uid="{7B6FF064-37D8-4C56-A413-4EF1012E87F5}"/>
    <cellStyle name="40% - Accent1 15 5 4" xfId="25568" xr:uid="{56CF97A7-89EB-44E5-A70F-966377FC963F}"/>
    <cellStyle name="40% - Accent1 15 5 4 2" xfId="25569" xr:uid="{C1F9091E-8179-4389-A7AD-872EE48335DD}"/>
    <cellStyle name="40% - Accent1 15 5 5" xfId="25570" xr:uid="{F03EE1E8-174D-4D56-B085-FCED59CABBFC}"/>
    <cellStyle name="40% - Accent1 15 6" xfId="25571" xr:uid="{4C5737D5-411B-437B-81BB-ACF184B9F913}"/>
    <cellStyle name="40% - Accent1 15 6 2" xfId="25572" xr:uid="{38DE74BD-79C8-4F18-BFE4-BDF840871DC3}"/>
    <cellStyle name="40% - Accent1 15 6 2 2" xfId="25573" xr:uid="{7BE42021-D57B-4341-B933-37AC52FA1CD2}"/>
    <cellStyle name="40% - Accent1 15 6 2 2 2" xfId="25574" xr:uid="{7E45F9DE-6328-4865-879B-A449DB537809}"/>
    <cellStyle name="40% - Accent1 15 6 2 3" xfId="25575" xr:uid="{8FEE84CA-9D0E-411B-B796-1F6983B2EFEB}"/>
    <cellStyle name="40% - Accent1 15 6 3" xfId="25576" xr:uid="{3E9999D4-96CD-44D8-961B-D16F09AF8ED2}"/>
    <cellStyle name="40% - Accent1 15 6 3 2" xfId="25577" xr:uid="{B0E2CEC4-5D25-455F-9AD4-E42C9358C664}"/>
    <cellStyle name="40% - Accent1 15 6 4" xfId="25578" xr:uid="{5772FD0C-68C9-4715-B6A1-0A6DB62EC9BD}"/>
    <cellStyle name="40% - Accent1 15 6 4 2" xfId="25579" xr:uid="{2A2C8C47-678E-4FD6-A5BB-970AF80D34DA}"/>
    <cellStyle name="40% - Accent1 15 6 5" xfId="25580" xr:uid="{AE847C0C-2C2F-480E-840F-A1FEF7E68B1C}"/>
    <cellStyle name="40% - Accent1 15 7" xfId="25581" xr:uid="{DBE1DA20-7CF3-4622-9043-9F9D2C91B32A}"/>
    <cellStyle name="40% - Accent1 15 7 2" xfId="25582" xr:uid="{32733F40-56EB-435F-80D5-9F7752BF0405}"/>
    <cellStyle name="40% - Accent1 15 7 2 2" xfId="25583" xr:uid="{423FB9CD-7A74-46AE-A95A-EE48AE220EC2}"/>
    <cellStyle name="40% - Accent1 15 7 2 2 2" xfId="25584" xr:uid="{3D877EC1-6CD8-4DB3-A172-DE0F01973395}"/>
    <cellStyle name="40% - Accent1 15 7 2 3" xfId="25585" xr:uid="{93690DC9-FF19-4784-A22E-1C62A67AA6B2}"/>
    <cellStyle name="40% - Accent1 15 7 3" xfId="25586" xr:uid="{CD1BC7CE-6A34-4060-B6CC-2DFFC39C9ADB}"/>
    <cellStyle name="40% - Accent1 15 7 3 2" xfId="25587" xr:uid="{345AFF9C-5428-463C-B1BD-C77A65F1EDC0}"/>
    <cellStyle name="40% - Accent1 15 7 4" xfId="25588" xr:uid="{CCB7BEBE-97F7-4ED6-96EE-F10A91DAE825}"/>
    <cellStyle name="40% - Accent1 15 7 4 2" xfId="25589" xr:uid="{86E19B90-2BC7-4DB4-991E-0322B909795C}"/>
    <cellStyle name="40% - Accent1 15 7 5" xfId="25590" xr:uid="{76BB475F-7FAE-4AE8-B610-56B80FA2B8A8}"/>
    <cellStyle name="40% - Accent1 15 8" xfId="25591" xr:uid="{ADEEE905-9A60-41D4-A849-53EF55281800}"/>
    <cellStyle name="40% - Accent1 15 8 2" xfId="25592" xr:uid="{11AF4151-CAC5-40BD-8344-4F237AAC9091}"/>
    <cellStyle name="40% - Accent1 15 8 2 2" xfId="25593" xr:uid="{FE41A3EA-6564-4D38-A81E-235080FC212E}"/>
    <cellStyle name="40% - Accent1 15 8 2 2 2" xfId="25594" xr:uid="{8BDBA215-3A88-484A-A747-D1905C6590F3}"/>
    <cellStyle name="40% - Accent1 15 8 2 3" xfId="25595" xr:uid="{F3C78A18-09D2-4EC2-BDF8-5E074633CD4E}"/>
    <cellStyle name="40% - Accent1 15 8 3" xfId="25596" xr:uid="{87DED6A6-8239-4030-AAC6-30AFEEFE2A60}"/>
    <cellStyle name="40% - Accent1 15 8 3 2" xfId="25597" xr:uid="{8D9FE515-3BFB-448B-8156-FEDA189C8C08}"/>
    <cellStyle name="40% - Accent1 15 8 4" xfId="25598" xr:uid="{74AE98B8-7686-4416-9A2E-9ADE600E9F65}"/>
    <cellStyle name="40% - Accent1 15 8 4 2" xfId="25599" xr:uid="{8A7BE49A-CCA7-407D-BD6F-12483D680A32}"/>
    <cellStyle name="40% - Accent1 15 8 5" xfId="25600" xr:uid="{E4D9F552-8BEE-4BB7-9188-812F1BEAC925}"/>
    <cellStyle name="40% - Accent1 15 9" xfId="25601" xr:uid="{69C3CD57-2288-4CA2-9FC3-4A0045C993AC}"/>
    <cellStyle name="40% - Accent1 15 9 2" xfId="25602" xr:uid="{E25AE66F-5C65-4031-9D62-5AEE76B2A6EC}"/>
    <cellStyle name="40% - Accent1 15 9 2 2" xfId="25603" xr:uid="{CF3113C5-55D8-4085-AE33-F9715631C1F0}"/>
    <cellStyle name="40% - Accent1 15 9 2 2 2" xfId="25604" xr:uid="{05B29B14-6428-46C0-AB6E-B3E54A188C05}"/>
    <cellStyle name="40% - Accent1 15 9 2 3" xfId="25605" xr:uid="{2FF73DF4-635B-433C-B4A2-3391A842F357}"/>
    <cellStyle name="40% - Accent1 15 9 3" xfId="25606" xr:uid="{60EFB57C-48FA-47F8-A094-F123A19BD253}"/>
    <cellStyle name="40% - Accent1 15 9 3 2" xfId="25607" xr:uid="{EEA0387A-EC09-4428-91B3-A179D64B6D65}"/>
    <cellStyle name="40% - Accent1 15 9 4" xfId="25608" xr:uid="{DFC8514B-CBAB-4BF2-B9A3-2A7542119216}"/>
    <cellStyle name="40% - Accent1 15 9 4 2" xfId="25609" xr:uid="{B9364CDE-59F3-49F5-95E4-A4491DFD2EC6}"/>
    <cellStyle name="40% - Accent1 15 9 5" xfId="25610" xr:uid="{7F56D37A-9DAC-4453-8AB1-5B522A1D4EEE}"/>
    <cellStyle name="40% - Accent1 16" xfId="25611" xr:uid="{226E047F-F1FB-43BB-8DE8-CBEDE8097127}"/>
    <cellStyle name="40% - Accent1 16 10" xfId="25612" xr:uid="{DDB2D7BE-AD80-4DE3-A247-71EA301DA626}"/>
    <cellStyle name="40% - Accent1 16 10 2" xfId="25613" xr:uid="{D613983A-AD70-433C-9360-E9C9EAC3F10B}"/>
    <cellStyle name="40% - Accent1 16 10 2 2" xfId="25614" xr:uid="{FCF5CEA5-E40B-4A65-8228-6671E4FD6D99}"/>
    <cellStyle name="40% - Accent1 16 10 2 2 2" xfId="25615" xr:uid="{9ECEE3F1-A401-4613-8BE3-ACB196B77DC3}"/>
    <cellStyle name="40% - Accent1 16 10 2 3" xfId="25616" xr:uid="{D0C4E4B6-506A-41DE-9BE4-5073A37FDBF2}"/>
    <cellStyle name="40% - Accent1 16 10 3" xfId="25617" xr:uid="{8687E9CF-D986-4065-8582-D0BD36626A1D}"/>
    <cellStyle name="40% - Accent1 16 10 3 2" xfId="25618" xr:uid="{26663F28-2DBE-45C2-9294-4D4BE99593A8}"/>
    <cellStyle name="40% - Accent1 16 10 4" xfId="25619" xr:uid="{3AA13520-BD4F-4F27-91A4-8442BE876DD7}"/>
    <cellStyle name="40% - Accent1 16 10 4 2" xfId="25620" xr:uid="{EAD47F8B-38B5-4744-B6F1-D09B17E3C520}"/>
    <cellStyle name="40% - Accent1 16 10 5" xfId="25621" xr:uid="{4A7A98E6-D97E-4360-944A-6E6C848324D4}"/>
    <cellStyle name="40% - Accent1 16 11" xfId="25622" xr:uid="{E11282B2-9405-4AB2-9E12-B566C163082A}"/>
    <cellStyle name="40% - Accent1 16 11 2" xfId="25623" xr:uid="{937F5740-1B2F-409A-9817-15451BC1C7B4}"/>
    <cellStyle name="40% - Accent1 16 11 2 2" xfId="25624" xr:uid="{79686C9A-0338-4C84-8FE5-E1C873568547}"/>
    <cellStyle name="40% - Accent1 16 11 2 2 2" xfId="25625" xr:uid="{59992FBE-E5A7-4178-9684-C2B8233D9B4D}"/>
    <cellStyle name="40% - Accent1 16 11 2 3" xfId="25626" xr:uid="{F754A1D9-2FFF-42C6-8D01-FE9E25A19131}"/>
    <cellStyle name="40% - Accent1 16 11 3" xfId="25627" xr:uid="{904D02D2-3938-4292-B783-42AC866054C6}"/>
    <cellStyle name="40% - Accent1 16 11 3 2" xfId="25628" xr:uid="{C38F4F91-0178-4744-AF4B-D8DA7282D40C}"/>
    <cellStyle name="40% - Accent1 16 11 4" xfId="25629" xr:uid="{062158C5-FF98-4A89-A01D-59FDAAF6B6AD}"/>
    <cellStyle name="40% - Accent1 16 11 4 2" xfId="25630" xr:uid="{1F441E89-1DF3-47D3-9181-725CE343AEAC}"/>
    <cellStyle name="40% - Accent1 16 11 5" xfId="25631" xr:uid="{1790FFE9-F111-41A6-852D-432FFA9F7D29}"/>
    <cellStyle name="40% - Accent1 16 12" xfId="25632" xr:uid="{DBBB5B65-5332-4067-B762-A67152A47003}"/>
    <cellStyle name="40% - Accent1 16 12 2" xfId="25633" xr:uid="{CF726F9A-19C3-4799-BAF2-33979A807440}"/>
    <cellStyle name="40% - Accent1 16 12 2 2" xfId="25634" xr:uid="{27C05927-ACF7-4117-BD02-D0F7C85F5458}"/>
    <cellStyle name="40% - Accent1 16 12 2 2 2" xfId="25635" xr:uid="{1A58E23B-A9BA-4126-8C1A-81876B5F1C11}"/>
    <cellStyle name="40% - Accent1 16 12 2 3" xfId="25636" xr:uid="{8BBA717B-DBA9-4EE9-94A6-7D9B40313911}"/>
    <cellStyle name="40% - Accent1 16 12 3" xfId="25637" xr:uid="{FA13C6DF-2908-4FA9-B1E4-3B43C4E88F21}"/>
    <cellStyle name="40% - Accent1 16 12 3 2" xfId="25638" xr:uid="{E8304B3E-D90D-4433-B230-2C9DC414EFD2}"/>
    <cellStyle name="40% - Accent1 16 12 4" xfId="25639" xr:uid="{47CC5363-994D-48EC-A9CE-C5D95D88A3CE}"/>
    <cellStyle name="40% - Accent1 16 12 4 2" xfId="25640" xr:uid="{981A76A4-439E-4C4D-B409-E22885E93E44}"/>
    <cellStyle name="40% - Accent1 16 12 5" xfId="25641" xr:uid="{15C26AB3-867C-4F58-8A1D-85EBC6F33D92}"/>
    <cellStyle name="40% - Accent1 16 13" xfId="25642" xr:uid="{902A4A1E-62B1-4B20-B926-10D2001E858E}"/>
    <cellStyle name="40% - Accent1 16 13 2" xfId="25643" xr:uid="{A8127BB7-644F-43B0-8B2F-CD6AF511DDC7}"/>
    <cellStyle name="40% - Accent1 16 13 2 2" xfId="25644" xr:uid="{801B33F8-41C1-42CB-A0C4-D62C91099592}"/>
    <cellStyle name="40% - Accent1 16 13 2 2 2" xfId="25645" xr:uid="{61B3C9DC-757C-4E96-A574-7DD8164EB8D4}"/>
    <cellStyle name="40% - Accent1 16 13 2 3" xfId="25646" xr:uid="{F659192E-A758-4D5A-9D50-C6BEE1D78D77}"/>
    <cellStyle name="40% - Accent1 16 13 3" xfId="25647" xr:uid="{46B3519E-C7C3-4A5B-A790-B699E30E4CD7}"/>
    <cellStyle name="40% - Accent1 16 13 3 2" xfId="25648" xr:uid="{69ADC294-A962-49F2-9042-03405FF9B45B}"/>
    <cellStyle name="40% - Accent1 16 13 4" xfId="25649" xr:uid="{6CA2D6BB-049D-4AEC-8039-DEEBEBC160D0}"/>
    <cellStyle name="40% - Accent1 16 13 4 2" xfId="25650" xr:uid="{2ECEBF76-3638-43A1-A29E-A60B522F6732}"/>
    <cellStyle name="40% - Accent1 16 13 5" xfId="25651" xr:uid="{1F4946DF-08F6-4428-867F-02D0AD12B970}"/>
    <cellStyle name="40% - Accent1 16 14" xfId="25652" xr:uid="{B5C18CAB-755E-427B-8622-5FE09C8FFB10}"/>
    <cellStyle name="40% - Accent1 16 14 2" xfId="25653" xr:uid="{BCEE2216-FD81-484E-926E-5D1312652B96}"/>
    <cellStyle name="40% - Accent1 16 14 2 2" xfId="25654" xr:uid="{4318A962-676D-4DAE-9DA0-42580C2F000B}"/>
    <cellStyle name="40% - Accent1 16 14 2 2 2" xfId="25655" xr:uid="{139F9A5F-B8D2-4228-AC3A-8768FD8EB915}"/>
    <cellStyle name="40% - Accent1 16 14 2 3" xfId="25656" xr:uid="{0CC5FBA3-3E59-4396-A660-26DBB6EB03C0}"/>
    <cellStyle name="40% - Accent1 16 14 3" xfId="25657" xr:uid="{674BE857-E03E-4144-9498-FDA2BE1B9DA0}"/>
    <cellStyle name="40% - Accent1 16 14 3 2" xfId="25658" xr:uid="{D5E12804-7829-4D48-9C39-0401C5A2A9AC}"/>
    <cellStyle name="40% - Accent1 16 14 4" xfId="25659" xr:uid="{94D5E643-DB35-46ED-9C84-E9FD71940BC1}"/>
    <cellStyle name="40% - Accent1 16 14 4 2" xfId="25660" xr:uid="{AEE95F73-3D71-43C2-A1EC-6B976E03531E}"/>
    <cellStyle name="40% - Accent1 16 14 5" xfId="25661" xr:uid="{AD468F66-745A-4209-8DBB-8775BE06EBD4}"/>
    <cellStyle name="40% - Accent1 16 15" xfId="25662" xr:uid="{21804724-379A-4F09-B5C7-BD7A5C25E4B3}"/>
    <cellStyle name="40% - Accent1 16 15 2" xfId="25663" xr:uid="{FD97F91A-684C-4D62-B332-0CEE62B5EA6B}"/>
    <cellStyle name="40% - Accent1 16 15 2 2" xfId="25664" xr:uid="{809FEE8B-99AB-43C3-BED7-0E54D8B827B8}"/>
    <cellStyle name="40% - Accent1 16 15 2 2 2" xfId="25665" xr:uid="{CD1A0C82-77DC-4BAD-ABD3-A3A7E384E659}"/>
    <cellStyle name="40% - Accent1 16 15 2 3" xfId="25666" xr:uid="{FE600B3F-A6F9-4C39-8467-42195F9F2576}"/>
    <cellStyle name="40% - Accent1 16 15 3" xfId="25667" xr:uid="{0A8CF843-1556-4EC2-A990-08CE4E03823E}"/>
    <cellStyle name="40% - Accent1 16 15 3 2" xfId="25668" xr:uid="{4E1DF123-72E3-4F03-BC55-3FDCB944FAB4}"/>
    <cellStyle name="40% - Accent1 16 15 4" xfId="25669" xr:uid="{3F7CD8C2-6383-4661-8652-F7E3AE4D4EE8}"/>
    <cellStyle name="40% - Accent1 16 15 4 2" xfId="25670" xr:uid="{C8AA601E-9918-4BD8-9D42-1AE4277CC232}"/>
    <cellStyle name="40% - Accent1 16 15 5" xfId="25671" xr:uid="{C3AD45EE-45E1-4F53-89A8-E63C444969C7}"/>
    <cellStyle name="40% - Accent1 16 16" xfId="25672" xr:uid="{6B465DF2-BB46-44B3-B510-BD6B957979E1}"/>
    <cellStyle name="40% - Accent1 16 16 2" xfId="25673" xr:uid="{4D90A28A-3880-4C96-851E-B2B6822B2C68}"/>
    <cellStyle name="40% - Accent1 16 16 2 2" xfId="25674" xr:uid="{B81E5E07-8759-4E55-B2DA-9548335DE1AF}"/>
    <cellStyle name="40% - Accent1 16 16 3" xfId="25675" xr:uid="{8BBE9577-2805-47D5-AF69-B4106C1AA8A9}"/>
    <cellStyle name="40% - Accent1 16 17" xfId="25676" xr:uid="{A688B666-AA99-4063-8F5A-CB7D26004BB1}"/>
    <cellStyle name="40% - Accent1 16 17 2" xfId="25677" xr:uid="{D8FBB759-108C-4143-9BB1-1511F52FFED4}"/>
    <cellStyle name="40% - Accent1 16 18" xfId="25678" xr:uid="{BDA89B51-5731-43E6-B67D-CCCB02F28829}"/>
    <cellStyle name="40% - Accent1 16 18 2" xfId="25679" xr:uid="{01E6ABFB-5311-452B-88DF-3C209592412C}"/>
    <cellStyle name="40% - Accent1 16 19" xfId="25680" xr:uid="{833758F1-E360-4F3B-8241-41A18EDE0335}"/>
    <cellStyle name="40% - Accent1 16 2" xfId="25681" xr:uid="{6BA4317B-B432-4D0C-A1DC-7858E8431DCD}"/>
    <cellStyle name="40% - Accent1 16 2 2" xfId="25682" xr:uid="{5EDD2A30-31A2-4614-AEC7-84F412D8FD46}"/>
    <cellStyle name="40% - Accent1 16 2 2 2" xfId="25683" xr:uid="{9113FE41-BE88-44E0-93D6-EBC9A08FBE95}"/>
    <cellStyle name="40% - Accent1 16 2 2 2 2" xfId="25684" xr:uid="{FE533213-06C7-4823-BF56-6BA5618FEAD6}"/>
    <cellStyle name="40% - Accent1 16 2 2 3" xfId="25685" xr:uid="{DD38D730-508C-4034-8A52-020126A8598F}"/>
    <cellStyle name="40% - Accent1 16 2 3" xfId="25686" xr:uid="{F9457280-B712-42E8-B60B-E800B2532946}"/>
    <cellStyle name="40% - Accent1 16 2 3 2" xfId="25687" xr:uid="{F6F7D57B-C428-44E9-A67D-7D345557CE00}"/>
    <cellStyle name="40% - Accent1 16 2 4" xfId="25688" xr:uid="{89AE9EF7-B7AB-42A7-B933-CAD99A100B86}"/>
    <cellStyle name="40% - Accent1 16 2 4 2" xfId="25689" xr:uid="{47B1124C-4E08-4A1F-9E36-FBE9DD162386}"/>
    <cellStyle name="40% - Accent1 16 2 5" xfId="25690" xr:uid="{B1E938DA-CB16-4180-B76C-76355A58B8F3}"/>
    <cellStyle name="40% - Accent1 16 20" xfId="25691" xr:uid="{872A950A-148A-4FC7-9B4F-BB3BAC55BCB6}"/>
    <cellStyle name="40% - Accent1 16 21" xfId="25692" xr:uid="{F6DCE262-EF1F-45A0-B547-DDA85FE64A4A}"/>
    <cellStyle name="40% - Accent1 16 22" xfId="25693" xr:uid="{8C2FEBB0-CB6A-43C9-B6F6-F4990E97BA01}"/>
    <cellStyle name="40% - Accent1 16 23" xfId="25694" xr:uid="{67ADEE8B-97EC-462D-8F86-3EA5335E873C}"/>
    <cellStyle name="40% - Accent1 16 24" xfId="25695" xr:uid="{18B40C59-2E16-4032-90EB-1C0D4504B036}"/>
    <cellStyle name="40% - Accent1 16 25" xfId="25696" xr:uid="{81EE1449-86A2-4517-8F85-E5BC732C3AEF}"/>
    <cellStyle name="40% - Accent1 16 26" xfId="25697" xr:uid="{0D0223F1-6B3E-49AD-A4CC-238D2507B83B}"/>
    <cellStyle name="40% - Accent1 16 27" xfId="25698" xr:uid="{787C9D91-40D4-469E-B52B-FEDAD3F19438}"/>
    <cellStyle name="40% - Accent1 16 28" xfId="25699" xr:uid="{F449991A-800C-4C13-BADD-374FA33DF176}"/>
    <cellStyle name="40% - Accent1 16 29" xfId="25700" xr:uid="{BF5D1971-72BE-4477-991D-6A8E65F1CD25}"/>
    <cellStyle name="40% - Accent1 16 3" xfId="25701" xr:uid="{3453771F-A7B5-4F36-88DF-C6C5C91A2BD5}"/>
    <cellStyle name="40% - Accent1 16 3 2" xfId="25702" xr:uid="{14B340A4-E290-4A77-B2E9-7915A1255880}"/>
    <cellStyle name="40% - Accent1 16 3 2 2" xfId="25703" xr:uid="{4203EDCD-0286-4ED9-BDB8-581B40F688F4}"/>
    <cellStyle name="40% - Accent1 16 3 2 2 2" xfId="25704" xr:uid="{ABCE4B0B-6082-433E-9C25-A18DE4094222}"/>
    <cellStyle name="40% - Accent1 16 3 2 3" xfId="25705" xr:uid="{41BC7F2D-3BC5-447E-8B81-1790F149DA20}"/>
    <cellStyle name="40% - Accent1 16 3 3" xfId="25706" xr:uid="{CA4BFAC6-2164-4BF8-AD76-70CA82FF71AE}"/>
    <cellStyle name="40% - Accent1 16 3 3 2" xfId="25707" xr:uid="{54CE0C27-4D16-49AA-AAFE-B8CBAC18519A}"/>
    <cellStyle name="40% - Accent1 16 3 4" xfId="25708" xr:uid="{90FDC244-EA8D-4E6A-B7A5-BA4D646177BF}"/>
    <cellStyle name="40% - Accent1 16 3 4 2" xfId="25709" xr:uid="{0D8124E8-0A7A-4FB8-98B6-AF9E18528BA4}"/>
    <cellStyle name="40% - Accent1 16 3 5" xfId="25710" xr:uid="{7D1E89B7-948C-451C-A76B-FE7E4FF902E3}"/>
    <cellStyle name="40% - Accent1 16 4" xfId="25711" xr:uid="{67B1E14B-E6F1-42F4-948A-8C359531F2D6}"/>
    <cellStyle name="40% - Accent1 16 4 2" xfId="25712" xr:uid="{B8B8C463-322A-45FB-90CE-65D06BF267E2}"/>
    <cellStyle name="40% - Accent1 16 4 2 2" xfId="25713" xr:uid="{D3B2E576-E09B-44D2-8201-8EACD0445E2D}"/>
    <cellStyle name="40% - Accent1 16 4 2 2 2" xfId="25714" xr:uid="{CCD352BF-AB3C-4292-8CDB-FD5469F7B73E}"/>
    <cellStyle name="40% - Accent1 16 4 2 3" xfId="25715" xr:uid="{79AE4CAF-06D6-4536-81F1-99CAF5D986D2}"/>
    <cellStyle name="40% - Accent1 16 4 3" xfId="25716" xr:uid="{C0432CB2-EC99-455A-8135-82C545FFA15B}"/>
    <cellStyle name="40% - Accent1 16 4 3 2" xfId="25717" xr:uid="{566A25DC-2C5C-4722-8277-03BE4F7848FE}"/>
    <cellStyle name="40% - Accent1 16 4 4" xfId="25718" xr:uid="{AC6BC5E3-9087-4FE8-9FB7-1C0DFC56EFE3}"/>
    <cellStyle name="40% - Accent1 16 4 4 2" xfId="25719" xr:uid="{9A9FE81C-70C0-435A-9AE0-5B5C419DF93B}"/>
    <cellStyle name="40% - Accent1 16 4 5" xfId="25720" xr:uid="{EB100A24-C116-4932-B1C3-785FCB89ECE3}"/>
    <cellStyle name="40% - Accent1 16 5" xfId="25721" xr:uid="{03C59E18-CDCD-48BE-B0E8-4195ED348FCF}"/>
    <cellStyle name="40% - Accent1 16 5 2" xfId="25722" xr:uid="{056983BA-549F-4FE2-B3E7-4B8891D71AE8}"/>
    <cellStyle name="40% - Accent1 16 5 2 2" xfId="25723" xr:uid="{E7CF5651-2AF8-437C-AFD4-0CA676C3B624}"/>
    <cellStyle name="40% - Accent1 16 5 2 2 2" xfId="25724" xr:uid="{2974DD40-1BAD-485A-A598-FB24509D3F81}"/>
    <cellStyle name="40% - Accent1 16 5 2 3" xfId="25725" xr:uid="{5C917FCC-920B-4462-9FEB-7CD2232F206D}"/>
    <cellStyle name="40% - Accent1 16 5 3" xfId="25726" xr:uid="{260B56F8-38F6-4948-99FD-758FA0847F89}"/>
    <cellStyle name="40% - Accent1 16 5 3 2" xfId="25727" xr:uid="{C854F8AF-2525-4082-BFF7-2F2318FF4DD1}"/>
    <cellStyle name="40% - Accent1 16 5 4" xfId="25728" xr:uid="{B078536D-447C-492B-9242-819C3882E812}"/>
    <cellStyle name="40% - Accent1 16 5 4 2" xfId="25729" xr:uid="{AD91E517-EB8F-4691-9B64-489F01C21C7E}"/>
    <cellStyle name="40% - Accent1 16 5 5" xfId="25730" xr:uid="{E6CF6BD7-2BA8-444E-866E-752AB08F7E3F}"/>
    <cellStyle name="40% - Accent1 16 6" xfId="25731" xr:uid="{98E468F7-E1CB-4E8A-800A-6ABCD40D721E}"/>
    <cellStyle name="40% - Accent1 16 6 2" xfId="25732" xr:uid="{9B337BCF-8765-4D6A-8626-7B0B434A498F}"/>
    <cellStyle name="40% - Accent1 16 6 2 2" xfId="25733" xr:uid="{84FEBFE2-6C74-46A5-BD04-404BFB4B0538}"/>
    <cellStyle name="40% - Accent1 16 6 2 2 2" xfId="25734" xr:uid="{35EA6216-7E71-4222-979C-CE1404CB1965}"/>
    <cellStyle name="40% - Accent1 16 6 2 3" xfId="25735" xr:uid="{3734D05B-CB74-468E-B1E8-3EB4986C6535}"/>
    <cellStyle name="40% - Accent1 16 6 3" xfId="25736" xr:uid="{DA8149EE-B457-41E0-A2ED-30063A0F932B}"/>
    <cellStyle name="40% - Accent1 16 6 3 2" xfId="25737" xr:uid="{D932599D-5B18-404B-8760-8913E745DE43}"/>
    <cellStyle name="40% - Accent1 16 6 4" xfId="25738" xr:uid="{B0B2BDAD-B482-450B-8C43-62D4A5140EA8}"/>
    <cellStyle name="40% - Accent1 16 6 4 2" xfId="25739" xr:uid="{9B3C1F31-6C5F-43C7-B6D0-254B46FE7BF9}"/>
    <cellStyle name="40% - Accent1 16 6 5" xfId="25740" xr:uid="{00652C29-4321-4D49-A081-0D9ABB867684}"/>
    <cellStyle name="40% - Accent1 16 7" xfId="25741" xr:uid="{BD089557-AB41-47EB-BC91-AEE7E894570D}"/>
    <cellStyle name="40% - Accent1 16 7 2" xfId="25742" xr:uid="{4E9E87CC-74DD-4892-B5ED-D2FB48C305F4}"/>
    <cellStyle name="40% - Accent1 16 7 2 2" xfId="25743" xr:uid="{0D9CAEC6-67FE-4FEF-9307-A2E6FBD05B14}"/>
    <cellStyle name="40% - Accent1 16 7 2 2 2" xfId="25744" xr:uid="{B6A0F512-45FE-4E65-A947-1F274F518F5B}"/>
    <cellStyle name="40% - Accent1 16 7 2 3" xfId="25745" xr:uid="{85F5B58A-DA6B-4550-8143-663B555BD2A8}"/>
    <cellStyle name="40% - Accent1 16 7 3" xfId="25746" xr:uid="{933F0906-AF79-4325-8899-8EE7D9BF96E8}"/>
    <cellStyle name="40% - Accent1 16 7 3 2" xfId="25747" xr:uid="{B47DDBCA-7599-4E79-B9D3-D76C4F489EA7}"/>
    <cellStyle name="40% - Accent1 16 7 4" xfId="25748" xr:uid="{31964400-D0A5-4984-8EAB-44D94E8A9A35}"/>
    <cellStyle name="40% - Accent1 16 7 4 2" xfId="25749" xr:uid="{739D345A-FDB8-47C7-B6ED-694A19CFE852}"/>
    <cellStyle name="40% - Accent1 16 7 5" xfId="25750" xr:uid="{764F13D8-EF8B-49A8-8FD0-262A0CAB5B91}"/>
    <cellStyle name="40% - Accent1 16 8" xfId="25751" xr:uid="{6C1D339D-1C05-47AC-8386-AE87892090F2}"/>
    <cellStyle name="40% - Accent1 16 8 2" xfId="25752" xr:uid="{7B5D7C63-45A3-4580-A658-8F76F76EC2F3}"/>
    <cellStyle name="40% - Accent1 16 8 2 2" xfId="25753" xr:uid="{7C88D20C-8844-44DE-8A9E-EF46D9B5EC6C}"/>
    <cellStyle name="40% - Accent1 16 8 2 2 2" xfId="25754" xr:uid="{DC7CD39C-081A-4078-9427-5B557245F011}"/>
    <cellStyle name="40% - Accent1 16 8 2 3" xfId="25755" xr:uid="{1651AF07-96B9-4AD2-8D8E-A7940ED0CBBC}"/>
    <cellStyle name="40% - Accent1 16 8 3" xfId="25756" xr:uid="{A72E8318-E8F9-489D-90A3-18CF1FD4C038}"/>
    <cellStyle name="40% - Accent1 16 8 3 2" xfId="25757" xr:uid="{E352EAEE-EDE4-40FD-ABB7-AB3700EF8E7E}"/>
    <cellStyle name="40% - Accent1 16 8 4" xfId="25758" xr:uid="{F8859423-4793-4745-8458-0493CAAAB166}"/>
    <cellStyle name="40% - Accent1 16 8 4 2" xfId="25759" xr:uid="{73F250D4-59D8-4C32-A31E-F9E826DCE388}"/>
    <cellStyle name="40% - Accent1 16 8 5" xfId="25760" xr:uid="{95B51427-05E9-42E3-88BD-BE970719DB44}"/>
    <cellStyle name="40% - Accent1 16 9" xfId="25761" xr:uid="{CB06843D-DC2F-4E11-8FA2-4177B602633A}"/>
    <cellStyle name="40% - Accent1 16 9 2" xfId="25762" xr:uid="{F04861D9-5F74-4C3A-80CB-27030A293AE2}"/>
    <cellStyle name="40% - Accent1 16 9 2 2" xfId="25763" xr:uid="{A50C45D1-5F57-4906-91FC-CB64940C33F9}"/>
    <cellStyle name="40% - Accent1 16 9 2 2 2" xfId="25764" xr:uid="{F0368476-38C4-434C-8018-69B07489DEC0}"/>
    <cellStyle name="40% - Accent1 16 9 2 3" xfId="25765" xr:uid="{6BF0597B-95C9-4D39-81FE-EC87AC658D77}"/>
    <cellStyle name="40% - Accent1 16 9 3" xfId="25766" xr:uid="{B227EF10-78BB-4A98-B360-1F9598E3887E}"/>
    <cellStyle name="40% - Accent1 16 9 3 2" xfId="25767" xr:uid="{BF99379E-4C55-4EAC-AF70-F4C018A2CBDD}"/>
    <cellStyle name="40% - Accent1 16 9 4" xfId="25768" xr:uid="{A7B53E11-9FD3-41DD-A10D-07110D8C1881}"/>
    <cellStyle name="40% - Accent1 16 9 4 2" xfId="25769" xr:uid="{A1A8AAC4-3DA8-4C56-9532-321F04956809}"/>
    <cellStyle name="40% - Accent1 16 9 5" xfId="25770" xr:uid="{97B54E06-47E8-462F-8ACC-AA6556B928EB}"/>
    <cellStyle name="40% - Accent1 17" xfId="25771" xr:uid="{7BF91303-5004-48E1-A009-4CDD9612BFE8}"/>
    <cellStyle name="40% - Accent1 17 10" xfId="25772" xr:uid="{E3083359-DF9E-483E-80FD-93DBD94BBA5F}"/>
    <cellStyle name="40% - Accent1 17 10 2" xfId="25773" xr:uid="{26E06D49-311B-4C2C-AC64-8A86F1F96B90}"/>
    <cellStyle name="40% - Accent1 17 10 2 2" xfId="25774" xr:uid="{9109512A-93E6-4D00-BB66-3B02F7413DF1}"/>
    <cellStyle name="40% - Accent1 17 10 2 2 2" xfId="25775" xr:uid="{6A582849-57E7-4501-BBA8-D0536A699DE4}"/>
    <cellStyle name="40% - Accent1 17 10 2 3" xfId="25776" xr:uid="{1EF7E749-D83E-4104-B45B-2E16264272BF}"/>
    <cellStyle name="40% - Accent1 17 10 3" xfId="25777" xr:uid="{4FA0829C-F511-4F40-9237-65078DAF08A9}"/>
    <cellStyle name="40% - Accent1 17 10 3 2" xfId="25778" xr:uid="{574212EB-6ECD-4121-9888-3D602D2B9DBB}"/>
    <cellStyle name="40% - Accent1 17 10 4" xfId="25779" xr:uid="{517D49F5-F208-44CB-BD7A-FD4BFCF2B6B4}"/>
    <cellStyle name="40% - Accent1 17 10 4 2" xfId="25780" xr:uid="{9EB301E9-2AF7-45CC-AFD8-A8508D0A2E85}"/>
    <cellStyle name="40% - Accent1 17 10 5" xfId="25781" xr:uid="{5DBE618A-7D09-458E-81DE-4F24C2889C70}"/>
    <cellStyle name="40% - Accent1 17 11" xfId="25782" xr:uid="{B1E287EE-A056-4CA9-9256-1697C712904E}"/>
    <cellStyle name="40% - Accent1 17 11 2" xfId="25783" xr:uid="{6B019F67-31A9-41D2-8283-8B43AD5B2D1A}"/>
    <cellStyle name="40% - Accent1 17 11 2 2" xfId="25784" xr:uid="{F817B990-ED4A-42CA-97C8-951B4F51D154}"/>
    <cellStyle name="40% - Accent1 17 11 2 2 2" xfId="25785" xr:uid="{D0E3810A-BA43-4232-B2C4-D4FACEAB7DFE}"/>
    <cellStyle name="40% - Accent1 17 11 2 3" xfId="25786" xr:uid="{D81A85D6-3751-4510-98C4-C59B0A4AD609}"/>
    <cellStyle name="40% - Accent1 17 11 3" xfId="25787" xr:uid="{4F854934-C7B7-45EA-A86E-789B21764B36}"/>
    <cellStyle name="40% - Accent1 17 11 3 2" xfId="25788" xr:uid="{A806416C-39DE-47C0-A435-872C5A6F8004}"/>
    <cellStyle name="40% - Accent1 17 11 4" xfId="25789" xr:uid="{600512E1-B6EE-448E-8F6D-144B145843E8}"/>
    <cellStyle name="40% - Accent1 17 11 4 2" xfId="25790" xr:uid="{C0CE8BA1-9A0A-4285-8061-FEFA4B9EA533}"/>
    <cellStyle name="40% - Accent1 17 11 5" xfId="25791" xr:uid="{72F748AA-5060-4C95-A3BF-27FC452AD408}"/>
    <cellStyle name="40% - Accent1 17 12" xfId="25792" xr:uid="{185EDAE5-E0D9-4DF8-A5E4-BC8702422D36}"/>
    <cellStyle name="40% - Accent1 17 12 2" xfId="25793" xr:uid="{BC4A7DC4-081F-44B3-9CD6-8683AEBAD16A}"/>
    <cellStyle name="40% - Accent1 17 12 2 2" xfId="25794" xr:uid="{D7252E7B-8A5C-4B14-A4C1-6EC22A0C0425}"/>
    <cellStyle name="40% - Accent1 17 12 2 2 2" xfId="25795" xr:uid="{09833D8D-295E-4A84-84FA-B470C624FAA4}"/>
    <cellStyle name="40% - Accent1 17 12 2 3" xfId="25796" xr:uid="{19BBCDCF-F896-49F2-8B87-9968DD65B55A}"/>
    <cellStyle name="40% - Accent1 17 12 3" xfId="25797" xr:uid="{9CAAE171-7FA8-4EF4-BA6C-6618B5B08F72}"/>
    <cellStyle name="40% - Accent1 17 12 3 2" xfId="25798" xr:uid="{E03A0E22-B432-4B34-B462-0B99E1EB6634}"/>
    <cellStyle name="40% - Accent1 17 12 4" xfId="25799" xr:uid="{17936038-C344-443D-AF50-C558FBB85D8F}"/>
    <cellStyle name="40% - Accent1 17 12 4 2" xfId="25800" xr:uid="{2863417B-0287-4913-A0F9-5553CC59BD59}"/>
    <cellStyle name="40% - Accent1 17 12 5" xfId="25801" xr:uid="{28279FB2-2C25-4831-A70A-E21106FF6045}"/>
    <cellStyle name="40% - Accent1 17 13" xfId="25802" xr:uid="{3788136F-877C-4C69-B451-44B13780A395}"/>
    <cellStyle name="40% - Accent1 17 13 2" xfId="25803" xr:uid="{5B8F8151-9B47-4EA4-A157-41616F096FC3}"/>
    <cellStyle name="40% - Accent1 17 13 2 2" xfId="25804" xr:uid="{0E3848B9-A52D-41B8-BFA9-D9AA4079273B}"/>
    <cellStyle name="40% - Accent1 17 13 2 2 2" xfId="25805" xr:uid="{4B8F53AD-40D9-46F9-9E78-5A1311E221D8}"/>
    <cellStyle name="40% - Accent1 17 13 2 3" xfId="25806" xr:uid="{9B8B3FFF-5D7F-4720-972C-0EE71E86FE53}"/>
    <cellStyle name="40% - Accent1 17 13 3" xfId="25807" xr:uid="{53BD5503-22D2-4D4F-BCB9-B2CB011211D3}"/>
    <cellStyle name="40% - Accent1 17 13 3 2" xfId="25808" xr:uid="{1853C00D-4588-478A-9A65-29BE31AFB0DE}"/>
    <cellStyle name="40% - Accent1 17 13 4" xfId="25809" xr:uid="{2A2814D0-5C06-4C15-BAFE-4524757D5A59}"/>
    <cellStyle name="40% - Accent1 17 13 4 2" xfId="25810" xr:uid="{9BE93AB7-E162-47D4-BCD9-7331CAE836D2}"/>
    <cellStyle name="40% - Accent1 17 13 5" xfId="25811" xr:uid="{56BD8ADF-D1A6-49AA-8BB5-01A9761C0F47}"/>
    <cellStyle name="40% - Accent1 17 14" xfId="25812" xr:uid="{309BE04D-2B12-4780-B05D-3B54E238B0AE}"/>
    <cellStyle name="40% - Accent1 17 14 2" xfId="25813" xr:uid="{3B4615F2-404A-4C2F-A1D6-AAEFB313F5D5}"/>
    <cellStyle name="40% - Accent1 17 14 2 2" xfId="25814" xr:uid="{50B41DFA-E673-4021-83E6-F856015CB081}"/>
    <cellStyle name="40% - Accent1 17 14 2 2 2" xfId="25815" xr:uid="{E3BE6DF2-A72C-40DD-AB15-BBB6C5B1CAA0}"/>
    <cellStyle name="40% - Accent1 17 14 2 3" xfId="25816" xr:uid="{9FF397C4-28DA-4FC1-ACDD-6CB107F06447}"/>
    <cellStyle name="40% - Accent1 17 14 3" xfId="25817" xr:uid="{05DB46F2-D067-4BB8-9988-4C0A3D1FB096}"/>
    <cellStyle name="40% - Accent1 17 14 3 2" xfId="25818" xr:uid="{92B40549-01C9-43BE-81E2-BC9FFCF5D7B6}"/>
    <cellStyle name="40% - Accent1 17 14 4" xfId="25819" xr:uid="{F62DEA53-8618-4826-AA59-4ACA719F06C2}"/>
    <cellStyle name="40% - Accent1 17 14 4 2" xfId="25820" xr:uid="{37C90ADF-3272-4360-9617-CBDD6FA6704A}"/>
    <cellStyle name="40% - Accent1 17 14 5" xfId="25821" xr:uid="{FFA74604-C483-40B5-8654-B28D972DB1AA}"/>
    <cellStyle name="40% - Accent1 17 15" xfId="25822" xr:uid="{C6B6D004-A80D-4234-B0E3-9310C48123B3}"/>
    <cellStyle name="40% - Accent1 17 15 2" xfId="25823" xr:uid="{0208EB16-54C9-4F46-B663-40693ACBF5AF}"/>
    <cellStyle name="40% - Accent1 17 15 2 2" xfId="25824" xr:uid="{88BA47D9-181F-4A19-8314-EF0970FCE5C2}"/>
    <cellStyle name="40% - Accent1 17 15 2 2 2" xfId="25825" xr:uid="{77154712-DB48-4796-B552-EC76C9956354}"/>
    <cellStyle name="40% - Accent1 17 15 2 3" xfId="25826" xr:uid="{A0EF1519-71D3-44F8-A1A3-8DD55FE0412B}"/>
    <cellStyle name="40% - Accent1 17 15 3" xfId="25827" xr:uid="{158E2237-360C-4775-903F-170DACD4DE4F}"/>
    <cellStyle name="40% - Accent1 17 15 3 2" xfId="25828" xr:uid="{8306028C-1B46-468C-88A9-EB1B461C526D}"/>
    <cellStyle name="40% - Accent1 17 15 4" xfId="25829" xr:uid="{0BFEAC1A-7940-476B-93D2-029E674D8392}"/>
    <cellStyle name="40% - Accent1 17 15 4 2" xfId="25830" xr:uid="{524721AA-BD6C-4B18-9EC7-152DE7142DF3}"/>
    <cellStyle name="40% - Accent1 17 15 5" xfId="25831" xr:uid="{36640B70-E067-459C-BB37-05D8DF3C2AED}"/>
    <cellStyle name="40% - Accent1 17 16" xfId="25832" xr:uid="{6404CF49-9A07-4E68-B64B-D7C5186ED33A}"/>
    <cellStyle name="40% - Accent1 17 16 2" xfId="25833" xr:uid="{304B8D3A-1793-41C7-97DA-9D575F7A332E}"/>
    <cellStyle name="40% - Accent1 17 16 2 2" xfId="25834" xr:uid="{2E0A1959-719F-480C-AC9C-710F3085BFA5}"/>
    <cellStyle name="40% - Accent1 17 16 3" xfId="25835" xr:uid="{2B3D56A6-6695-4E62-9FBB-5D52A366FBBA}"/>
    <cellStyle name="40% - Accent1 17 17" xfId="25836" xr:uid="{54D49122-E489-4169-98D5-B805E64E543C}"/>
    <cellStyle name="40% - Accent1 17 17 2" xfId="25837" xr:uid="{5531ADAA-2F33-47B7-A27D-F1F08B815D71}"/>
    <cellStyle name="40% - Accent1 17 18" xfId="25838" xr:uid="{B9D69A26-F661-413A-AD17-9321CF0C2D03}"/>
    <cellStyle name="40% - Accent1 17 18 2" xfId="25839" xr:uid="{9E1911C8-9C0D-48B7-826B-8A001C689B14}"/>
    <cellStyle name="40% - Accent1 17 19" xfId="25840" xr:uid="{CC570043-B668-4D28-8F48-371917136A6B}"/>
    <cellStyle name="40% - Accent1 17 2" xfId="25841" xr:uid="{F234AADC-5FB4-4546-84B5-B3DDA6E2BD55}"/>
    <cellStyle name="40% - Accent1 17 2 2" xfId="25842" xr:uid="{B010C27D-12E4-4B35-BCCA-A5F3850EBECC}"/>
    <cellStyle name="40% - Accent1 17 2 2 2" xfId="25843" xr:uid="{0B765363-6419-488F-A3EB-1A3C4922AAFF}"/>
    <cellStyle name="40% - Accent1 17 2 2 2 2" xfId="25844" xr:uid="{A07E3200-8F06-47B7-824A-481E27DAD924}"/>
    <cellStyle name="40% - Accent1 17 2 2 3" xfId="25845" xr:uid="{2BB44D62-E60E-4045-8033-923585B7F0CC}"/>
    <cellStyle name="40% - Accent1 17 2 3" xfId="25846" xr:uid="{372EDBE9-D033-454A-A1F9-5E3C3CDC99A9}"/>
    <cellStyle name="40% - Accent1 17 2 3 2" xfId="25847" xr:uid="{94A7AAF6-E87A-4286-8531-B5C3AB9E4B4C}"/>
    <cellStyle name="40% - Accent1 17 2 4" xfId="25848" xr:uid="{0474E262-7BD4-4A65-8B7F-9874CA36E6F7}"/>
    <cellStyle name="40% - Accent1 17 2 4 2" xfId="25849" xr:uid="{92A62D35-67EA-4BDA-B979-0D775DBEE31E}"/>
    <cellStyle name="40% - Accent1 17 2 5" xfId="25850" xr:uid="{5E944583-8E79-4436-AFFF-00B51241E1BC}"/>
    <cellStyle name="40% - Accent1 17 20" xfId="25851" xr:uid="{78C4E4B9-5BF1-4A68-A6B3-3B74E81940FA}"/>
    <cellStyle name="40% - Accent1 17 21" xfId="25852" xr:uid="{FC2141F1-E9FE-45B6-8E81-7AF6F1CF8823}"/>
    <cellStyle name="40% - Accent1 17 22" xfId="25853" xr:uid="{BD76D760-3134-4C04-A765-30ED4D368B03}"/>
    <cellStyle name="40% - Accent1 17 23" xfId="25854" xr:uid="{6AF8802B-9C77-44A5-85EB-3668FAAA6DF2}"/>
    <cellStyle name="40% - Accent1 17 24" xfId="25855" xr:uid="{E25D5A52-3F66-4B24-99EB-AC7EC0399F53}"/>
    <cellStyle name="40% - Accent1 17 25" xfId="25856" xr:uid="{7A30A358-08C2-41B8-BEA6-D7A5669B31D2}"/>
    <cellStyle name="40% - Accent1 17 26" xfId="25857" xr:uid="{57732C02-9B41-40CA-A5DC-24DF07C2697E}"/>
    <cellStyle name="40% - Accent1 17 27" xfId="25858" xr:uid="{4E1BCF43-A82A-4A60-A14A-882F9C2FA032}"/>
    <cellStyle name="40% - Accent1 17 28" xfId="25859" xr:uid="{990C19B8-8105-48A4-BBC9-4E8C987C16B8}"/>
    <cellStyle name="40% - Accent1 17 29" xfId="25860" xr:uid="{71A65440-3F63-4203-A9EF-B83B7D225E5D}"/>
    <cellStyle name="40% - Accent1 17 3" xfId="25861" xr:uid="{5294DF9E-8291-44BC-B649-76A221487B33}"/>
    <cellStyle name="40% - Accent1 17 3 2" xfId="25862" xr:uid="{6BDBC54E-A215-4F5A-91A8-230AB69F28AC}"/>
    <cellStyle name="40% - Accent1 17 3 2 2" xfId="25863" xr:uid="{AB7D5342-1290-436A-955B-E6A3094D5E68}"/>
    <cellStyle name="40% - Accent1 17 3 2 2 2" xfId="25864" xr:uid="{8B25B8D7-22BB-4171-B841-8D76AD7D783E}"/>
    <cellStyle name="40% - Accent1 17 3 2 3" xfId="25865" xr:uid="{9DBDDB3F-038D-4643-A911-9224EB05A24A}"/>
    <cellStyle name="40% - Accent1 17 3 3" xfId="25866" xr:uid="{C0A5BC05-C2C6-4324-9009-CDB635622CBB}"/>
    <cellStyle name="40% - Accent1 17 3 3 2" xfId="25867" xr:uid="{8223C3B6-B511-489E-B3F4-E1969A669764}"/>
    <cellStyle name="40% - Accent1 17 3 4" xfId="25868" xr:uid="{7FBC1FD6-35CA-4DF4-AEFD-0FF0E25EFA46}"/>
    <cellStyle name="40% - Accent1 17 3 4 2" xfId="25869" xr:uid="{21A41C48-B185-453A-9D3F-C35E5659C3B8}"/>
    <cellStyle name="40% - Accent1 17 3 5" xfId="25870" xr:uid="{A194EE73-D018-4065-92C2-9FE566B60C01}"/>
    <cellStyle name="40% - Accent1 17 4" xfId="25871" xr:uid="{D3CCE4D7-D0CC-4B85-AC96-46D66CE41973}"/>
    <cellStyle name="40% - Accent1 17 4 2" xfId="25872" xr:uid="{B35DB29C-7DCC-426A-86CA-AEE9116FF054}"/>
    <cellStyle name="40% - Accent1 17 4 2 2" xfId="25873" xr:uid="{BEB283D1-6751-4AD7-B0A1-971BCF750B75}"/>
    <cellStyle name="40% - Accent1 17 4 2 2 2" xfId="25874" xr:uid="{9E012CBA-8BE9-4A12-A93C-EDC6D1E13E13}"/>
    <cellStyle name="40% - Accent1 17 4 2 3" xfId="25875" xr:uid="{4028C386-0C4D-4734-B8B1-E6A1458C18CC}"/>
    <cellStyle name="40% - Accent1 17 4 3" xfId="25876" xr:uid="{C6DD0D18-29E8-49A1-82DA-E4B1EC00F429}"/>
    <cellStyle name="40% - Accent1 17 4 3 2" xfId="25877" xr:uid="{FA137B07-FDC8-4627-8749-2F624182113F}"/>
    <cellStyle name="40% - Accent1 17 4 4" xfId="25878" xr:uid="{20E7455E-63BC-4949-ABE1-93B3F3A65183}"/>
    <cellStyle name="40% - Accent1 17 4 4 2" xfId="25879" xr:uid="{D2FADF5B-8016-429C-BF50-25A529099FFF}"/>
    <cellStyle name="40% - Accent1 17 4 5" xfId="25880" xr:uid="{5FD4A646-1FC8-479D-AEF1-017C3EB62505}"/>
    <cellStyle name="40% - Accent1 17 5" xfId="25881" xr:uid="{44A7B1A7-936F-450A-B74D-E77788412DB1}"/>
    <cellStyle name="40% - Accent1 17 5 2" xfId="25882" xr:uid="{91BCCC2C-2D2A-48F4-8686-48F090CFD098}"/>
    <cellStyle name="40% - Accent1 17 5 2 2" xfId="25883" xr:uid="{94273DC3-CB64-461F-951B-3A37C02FD56A}"/>
    <cellStyle name="40% - Accent1 17 5 2 2 2" xfId="25884" xr:uid="{36CD6DFE-5A3D-4122-89C5-66C303A56978}"/>
    <cellStyle name="40% - Accent1 17 5 2 3" xfId="25885" xr:uid="{3AD80BA2-DBFC-4918-839A-805D7F77FFE1}"/>
    <cellStyle name="40% - Accent1 17 5 3" xfId="25886" xr:uid="{5E6DF70A-09E5-4CC1-9844-FD7255537716}"/>
    <cellStyle name="40% - Accent1 17 5 3 2" xfId="25887" xr:uid="{DBBC0973-6CEE-44C4-B2D9-940CC8F197B4}"/>
    <cellStyle name="40% - Accent1 17 5 4" xfId="25888" xr:uid="{F38E5776-D6E3-4C9B-96EB-0B1EDE6C1CC4}"/>
    <cellStyle name="40% - Accent1 17 5 4 2" xfId="25889" xr:uid="{211EE9CF-8667-4C4C-BE84-EE5A6B361C0B}"/>
    <cellStyle name="40% - Accent1 17 5 5" xfId="25890" xr:uid="{06E001D4-460F-416A-A35C-11AF29404062}"/>
    <cellStyle name="40% - Accent1 17 6" xfId="25891" xr:uid="{8DDF1D06-30E4-4A2C-BC89-384FBAE62604}"/>
    <cellStyle name="40% - Accent1 17 6 2" xfId="25892" xr:uid="{EFFA8AC2-B261-4420-BA68-E25BC894FD60}"/>
    <cellStyle name="40% - Accent1 17 6 2 2" xfId="25893" xr:uid="{5E37C214-D9F8-416C-9094-C4B2404258DD}"/>
    <cellStyle name="40% - Accent1 17 6 2 2 2" xfId="25894" xr:uid="{D10F4CE1-402A-4122-B316-D1637C3FBC25}"/>
    <cellStyle name="40% - Accent1 17 6 2 3" xfId="25895" xr:uid="{3A976B13-6C55-4152-8FD7-AA2CE10A5925}"/>
    <cellStyle name="40% - Accent1 17 6 3" xfId="25896" xr:uid="{CA88208E-D49B-47EF-A4A7-6C7AF38C68B4}"/>
    <cellStyle name="40% - Accent1 17 6 3 2" xfId="25897" xr:uid="{EC80BAB2-7DC3-4373-8FBA-4459C0EED9E4}"/>
    <cellStyle name="40% - Accent1 17 6 4" xfId="25898" xr:uid="{9477318A-AD4E-4605-AE6F-E179986DF322}"/>
    <cellStyle name="40% - Accent1 17 6 4 2" xfId="25899" xr:uid="{05196B1C-E133-4FB1-B986-737A45BADA7F}"/>
    <cellStyle name="40% - Accent1 17 6 5" xfId="25900" xr:uid="{D088B865-7153-416C-89BF-680D37DE3D77}"/>
    <cellStyle name="40% - Accent1 17 7" xfId="25901" xr:uid="{8AE114FF-A2F8-4742-AB06-C520E0241370}"/>
    <cellStyle name="40% - Accent1 17 7 2" xfId="25902" xr:uid="{143E6E85-391A-49CC-92B1-7BE44340D497}"/>
    <cellStyle name="40% - Accent1 17 7 2 2" xfId="25903" xr:uid="{DC1F7DBF-4485-416B-A178-10630832E29F}"/>
    <cellStyle name="40% - Accent1 17 7 2 2 2" xfId="25904" xr:uid="{410FCC8A-F178-44DD-906B-F311F2D24816}"/>
    <cellStyle name="40% - Accent1 17 7 2 3" xfId="25905" xr:uid="{782A5383-6CC6-4C29-AB04-9452A7D5577B}"/>
    <cellStyle name="40% - Accent1 17 7 3" xfId="25906" xr:uid="{7DFDC39E-20F1-411E-8732-3CA31CA0CF65}"/>
    <cellStyle name="40% - Accent1 17 7 3 2" xfId="25907" xr:uid="{6865965C-CD87-4E4B-AC53-D22B8790C66F}"/>
    <cellStyle name="40% - Accent1 17 7 4" xfId="25908" xr:uid="{C2F462CC-A898-4951-8125-7FB903479482}"/>
    <cellStyle name="40% - Accent1 17 7 4 2" xfId="25909" xr:uid="{2E913881-62E1-444B-918E-B929B8C9FCB7}"/>
    <cellStyle name="40% - Accent1 17 7 5" xfId="25910" xr:uid="{0680A27C-B2D7-416D-AA66-AFDB410CF688}"/>
    <cellStyle name="40% - Accent1 17 8" xfId="25911" xr:uid="{0C64A1CB-96CD-4EB9-A324-CD5A3A327F71}"/>
    <cellStyle name="40% - Accent1 17 8 2" xfId="25912" xr:uid="{BCA20429-0EF9-4543-9311-FD8881A38EAB}"/>
    <cellStyle name="40% - Accent1 17 8 2 2" xfId="25913" xr:uid="{809EE7BF-94E5-438F-92F3-490A25322DBE}"/>
    <cellStyle name="40% - Accent1 17 8 2 2 2" xfId="25914" xr:uid="{FD3E80AE-C49E-4A35-8982-B7EDC78DDFAA}"/>
    <cellStyle name="40% - Accent1 17 8 2 3" xfId="25915" xr:uid="{2686340E-B8DE-43B3-809C-38790842839E}"/>
    <cellStyle name="40% - Accent1 17 8 3" xfId="25916" xr:uid="{F26ACC74-AB64-44A4-845D-69724E3A71DD}"/>
    <cellStyle name="40% - Accent1 17 8 3 2" xfId="25917" xr:uid="{1767436A-B65C-4A1C-A38E-985332BEBB54}"/>
    <cellStyle name="40% - Accent1 17 8 4" xfId="25918" xr:uid="{57784545-5E19-4E2F-8D50-20BC38258911}"/>
    <cellStyle name="40% - Accent1 17 8 4 2" xfId="25919" xr:uid="{76B324B7-2D92-4CA3-B25C-224F3C8D9499}"/>
    <cellStyle name="40% - Accent1 17 8 5" xfId="25920" xr:uid="{9B415810-34DC-4447-89E5-5D5966ADFF2C}"/>
    <cellStyle name="40% - Accent1 17 9" xfId="25921" xr:uid="{F01BAFB0-4EA3-4133-93DE-F1358DA760BF}"/>
    <cellStyle name="40% - Accent1 17 9 2" xfId="25922" xr:uid="{6893B605-67F6-4796-8C56-CA08A381581A}"/>
    <cellStyle name="40% - Accent1 17 9 2 2" xfId="25923" xr:uid="{E73C8BCF-B30D-4E36-A15B-DE3E48DA0FD6}"/>
    <cellStyle name="40% - Accent1 17 9 2 2 2" xfId="25924" xr:uid="{9D890DD9-B1AA-41A2-B560-2E6747A55391}"/>
    <cellStyle name="40% - Accent1 17 9 2 3" xfId="25925" xr:uid="{5E3DEE1D-2CEA-4BC0-9577-EA8D0232934E}"/>
    <cellStyle name="40% - Accent1 17 9 3" xfId="25926" xr:uid="{491FCAA8-80A5-4C08-BD9F-4418D8F6BC7B}"/>
    <cellStyle name="40% - Accent1 17 9 3 2" xfId="25927" xr:uid="{ACD2F57B-19D5-40BE-81C8-1A2908011C7A}"/>
    <cellStyle name="40% - Accent1 17 9 4" xfId="25928" xr:uid="{1F920BAF-B652-4118-868D-F03C9CA532A7}"/>
    <cellStyle name="40% - Accent1 17 9 4 2" xfId="25929" xr:uid="{C80E07CC-3A8A-40CD-BE09-91EE5A8AC495}"/>
    <cellStyle name="40% - Accent1 17 9 5" xfId="25930" xr:uid="{004CA0F0-CC7A-42C3-A4E4-994BB4B8393A}"/>
    <cellStyle name="40% - Accent1 18" xfId="25931" xr:uid="{A34BFD8C-4F86-48C7-AC9C-F43A9A7BA9BD}"/>
    <cellStyle name="40% - Accent1 18 10" xfId="25932" xr:uid="{9AAD1E58-2E31-4530-9225-7B741D1A7213}"/>
    <cellStyle name="40% - Accent1 18 10 2" xfId="25933" xr:uid="{8D036DC6-8157-4A01-B7DE-DDF83DFACC04}"/>
    <cellStyle name="40% - Accent1 18 10 2 2" xfId="25934" xr:uid="{324666A1-0F02-4CFF-B011-9E40EEF1AA70}"/>
    <cellStyle name="40% - Accent1 18 10 2 2 2" xfId="25935" xr:uid="{52F6977F-BFF7-4147-B82A-7D352483A559}"/>
    <cellStyle name="40% - Accent1 18 10 2 3" xfId="25936" xr:uid="{5880A8A4-756C-4E16-A679-E6597171D16B}"/>
    <cellStyle name="40% - Accent1 18 10 3" xfId="25937" xr:uid="{BA62ED16-1EF3-4E11-90AA-445C413A8B36}"/>
    <cellStyle name="40% - Accent1 18 10 3 2" xfId="25938" xr:uid="{1CC2EC1B-5FBF-4989-B523-E3DC9C93939E}"/>
    <cellStyle name="40% - Accent1 18 10 4" xfId="25939" xr:uid="{6C106372-6C06-4D2A-8BA2-F6537192B57F}"/>
    <cellStyle name="40% - Accent1 18 10 4 2" xfId="25940" xr:uid="{CEFAB259-53AF-4B55-BD09-AB69A10DA325}"/>
    <cellStyle name="40% - Accent1 18 10 5" xfId="25941" xr:uid="{0B7B629E-480B-45E8-B219-44D1CB4B5DDC}"/>
    <cellStyle name="40% - Accent1 18 11" xfId="25942" xr:uid="{2D71A0FA-449D-4013-865C-2967D42F1E1E}"/>
    <cellStyle name="40% - Accent1 18 11 2" xfId="25943" xr:uid="{86297F7C-702D-49D2-B0C0-F7D5EDEFE3F2}"/>
    <cellStyle name="40% - Accent1 18 11 2 2" xfId="25944" xr:uid="{7498F152-49EB-4A83-8219-6D5B19C3560A}"/>
    <cellStyle name="40% - Accent1 18 11 2 2 2" xfId="25945" xr:uid="{BA6087A8-9C7B-4F67-93A0-5F0BF0DC5C9E}"/>
    <cellStyle name="40% - Accent1 18 11 2 3" xfId="25946" xr:uid="{B0D96B1D-03A7-4A53-B53C-5902881445EB}"/>
    <cellStyle name="40% - Accent1 18 11 3" xfId="25947" xr:uid="{F0F52EC4-7511-4BAE-81B3-E53B5B7BAAF0}"/>
    <cellStyle name="40% - Accent1 18 11 3 2" xfId="25948" xr:uid="{AD89E515-2DAE-41AE-9A6F-964F56656376}"/>
    <cellStyle name="40% - Accent1 18 11 4" xfId="25949" xr:uid="{A8C0E108-7C8D-4118-B758-EA8B32E08351}"/>
    <cellStyle name="40% - Accent1 18 11 4 2" xfId="25950" xr:uid="{60EC6C7D-0464-46F6-AE8C-266DCDB7E3BD}"/>
    <cellStyle name="40% - Accent1 18 11 5" xfId="25951" xr:uid="{45EA82ED-50CA-4D0B-A463-DA600A1E5BFE}"/>
    <cellStyle name="40% - Accent1 18 12" xfId="25952" xr:uid="{779BD305-D647-4FD7-90B6-7AA631A53F16}"/>
    <cellStyle name="40% - Accent1 18 12 2" xfId="25953" xr:uid="{A751EE14-5E94-4B73-A604-503FAB0F8834}"/>
    <cellStyle name="40% - Accent1 18 12 2 2" xfId="25954" xr:uid="{973B7F64-486F-4BBE-85D7-609EAE94DEAE}"/>
    <cellStyle name="40% - Accent1 18 12 2 2 2" xfId="25955" xr:uid="{86D16B5A-F3A1-4309-95AB-794A2379BA85}"/>
    <cellStyle name="40% - Accent1 18 12 2 3" xfId="25956" xr:uid="{5FFE6FE1-1ECD-4113-AEA5-B24D14B96F34}"/>
    <cellStyle name="40% - Accent1 18 12 3" xfId="25957" xr:uid="{13DE4DC7-3F44-4387-A56B-52F1E279E09A}"/>
    <cellStyle name="40% - Accent1 18 12 3 2" xfId="25958" xr:uid="{425DE9C2-D0AA-4422-9660-D11D3ECA28EF}"/>
    <cellStyle name="40% - Accent1 18 12 4" xfId="25959" xr:uid="{6DCA96C9-D1CC-47A0-8C69-39DD5BA9878D}"/>
    <cellStyle name="40% - Accent1 18 12 4 2" xfId="25960" xr:uid="{B602AE56-513F-4923-96AF-F9AB4F545CD5}"/>
    <cellStyle name="40% - Accent1 18 12 5" xfId="25961" xr:uid="{2729D534-394F-47B7-9041-1608303938B9}"/>
    <cellStyle name="40% - Accent1 18 13" xfId="25962" xr:uid="{42A4AF70-7214-4648-AFD2-F8E4DF0CAB76}"/>
    <cellStyle name="40% - Accent1 18 13 2" xfId="25963" xr:uid="{56EE9E11-504D-42B7-BC6E-5EC6744B15B0}"/>
    <cellStyle name="40% - Accent1 18 13 2 2" xfId="25964" xr:uid="{0826088E-A630-47B0-B894-7447795BADEB}"/>
    <cellStyle name="40% - Accent1 18 13 2 2 2" xfId="25965" xr:uid="{0D732685-376B-4BE8-9582-8A430ECB0614}"/>
    <cellStyle name="40% - Accent1 18 13 2 3" xfId="25966" xr:uid="{1116E8A2-F957-41CD-BC51-C68B55CA6068}"/>
    <cellStyle name="40% - Accent1 18 13 3" xfId="25967" xr:uid="{4C62DD71-EAF2-4EA3-A6CB-E46E0F76F6DB}"/>
    <cellStyle name="40% - Accent1 18 13 3 2" xfId="25968" xr:uid="{D20EB815-DAED-48E8-9763-2CC232C563D1}"/>
    <cellStyle name="40% - Accent1 18 13 4" xfId="25969" xr:uid="{EA9E157B-D1E0-402F-A977-9CB19227F6C5}"/>
    <cellStyle name="40% - Accent1 18 13 4 2" xfId="25970" xr:uid="{83AAE30B-B2C2-4501-A647-D5FA57C26706}"/>
    <cellStyle name="40% - Accent1 18 13 5" xfId="25971" xr:uid="{A18889F8-2BAD-4903-80A2-E5844366D13C}"/>
    <cellStyle name="40% - Accent1 18 14" xfId="25972" xr:uid="{7CD701C9-3C68-469E-997B-A6BE49828050}"/>
    <cellStyle name="40% - Accent1 18 14 2" xfId="25973" xr:uid="{08D6F277-1830-46EF-9734-4632A4E8FAD1}"/>
    <cellStyle name="40% - Accent1 18 14 2 2" xfId="25974" xr:uid="{05C44BC4-815C-4FC9-A86A-BB2AF7C894C8}"/>
    <cellStyle name="40% - Accent1 18 14 2 2 2" xfId="25975" xr:uid="{4D4342F4-131A-4A33-96BE-6FC2FC362D0F}"/>
    <cellStyle name="40% - Accent1 18 14 2 3" xfId="25976" xr:uid="{23A7FFFD-160E-4802-BC9C-913C0C2C84DF}"/>
    <cellStyle name="40% - Accent1 18 14 3" xfId="25977" xr:uid="{25232D6D-9B00-4C96-BBF9-801A42CD5F75}"/>
    <cellStyle name="40% - Accent1 18 14 3 2" xfId="25978" xr:uid="{23A608D8-E828-43EF-ACEA-FBC277D4FB23}"/>
    <cellStyle name="40% - Accent1 18 14 4" xfId="25979" xr:uid="{AECB6F58-40E8-4501-B131-B22D975CBAE8}"/>
    <cellStyle name="40% - Accent1 18 14 4 2" xfId="25980" xr:uid="{6D754CF1-B9ED-41B3-A91A-54445E2E617F}"/>
    <cellStyle name="40% - Accent1 18 14 5" xfId="25981" xr:uid="{F694D84F-046C-47C4-BED9-FCA831C22D55}"/>
    <cellStyle name="40% - Accent1 18 15" xfId="25982" xr:uid="{3D3653DB-A196-4377-B2BC-58E4F17D74A6}"/>
    <cellStyle name="40% - Accent1 18 15 2" xfId="25983" xr:uid="{801BC26C-3CE5-44C6-ACD4-14F1BF42BF76}"/>
    <cellStyle name="40% - Accent1 18 15 2 2" xfId="25984" xr:uid="{FE4D5035-4C07-4F94-934B-1AE558768783}"/>
    <cellStyle name="40% - Accent1 18 15 2 2 2" xfId="25985" xr:uid="{50A43FFB-A8D7-4725-9493-E62A66A18861}"/>
    <cellStyle name="40% - Accent1 18 15 2 3" xfId="25986" xr:uid="{4C5F0624-9B00-45A6-9042-38BBF4629424}"/>
    <cellStyle name="40% - Accent1 18 15 3" xfId="25987" xr:uid="{802B2976-0D79-4273-9D55-BB556321CFBF}"/>
    <cellStyle name="40% - Accent1 18 15 3 2" xfId="25988" xr:uid="{4046E935-418F-4083-AD27-B73BDD51B4B1}"/>
    <cellStyle name="40% - Accent1 18 15 4" xfId="25989" xr:uid="{C19D5E70-32FA-44DA-8793-D6A240EFEA3D}"/>
    <cellStyle name="40% - Accent1 18 15 4 2" xfId="25990" xr:uid="{F08FCDAC-322F-4DBB-8108-0EA9320221B9}"/>
    <cellStyle name="40% - Accent1 18 15 5" xfId="25991" xr:uid="{8A5C8B1B-C5FA-4F25-B1D4-C60DF5E6884A}"/>
    <cellStyle name="40% - Accent1 18 16" xfId="25992" xr:uid="{54EE2313-22F7-4530-96A7-C33A65571136}"/>
    <cellStyle name="40% - Accent1 18 16 2" xfId="25993" xr:uid="{19B2FAF6-E17F-4C32-93EB-A994684936BA}"/>
    <cellStyle name="40% - Accent1 18 16 2 2" xfId="25994" xr:uid="{AAD63F30-77A7-4498-8F5F-37AC9DF9737F}"/>
    <cellStyle name="40% - Accent1 18 16 3" xfId="25995" xr:uid="{2517D277-58D1-475D-9582-FFB39C3D32A5}"/>
    <cellStyle name="40% - Accent1 18 17" xfId="25996" xr:uid="{BF6CCED2-D0D3-4A3D-A359-EE4AE74200A5}"/>
    <cellStyle name="40% - Accent1 18 17 2" xfId="25997" xr:uid="{B6D1B833-4D0A-4F44-857C-E7189CAE09D5}"/>
    <cellStyle name="40% - Accent1 18 18" xfId="25998" xr:uid="{FBCE2576-4906-4861-AEAD-1DA819A41997}"/>
    <cellStyle name="40% - Accent1 18 18 2" xfId="25999" xr:uid="{1CB747A2-3B5E-481D-9D9C-6DC12E0B5C93}"/>
    <cellStyle name="40% - Accent1 18 19" xfId="26000" xr:uid="{E88437C4-884D-42E9-B832-FEED1E802882}"/>
    <cellStyle name="40% - Accent1 18 2" xfId="26001" xr:uid="{D999EE03-8350-4ABE-A4AF-42B129286479}"/>
    <cellStyle name="40% - Accent1 18 2 2" xfId="26002" xr:uid="{CCEFA95F-C961-43B6-9A7E-8A09A0F93626}"/>
    <cellStyle name="40% - Accent1 18 2 2 2" xfId="26003" xr:uid="{38644CED-4746-4A67-A10C-8F588A09F6D7}"/>
    <cellStyle name="40% - Accent1 18 2 2 2 2" xfId="26004" xr:uid="{E0BCFE89-3F79-4591-BE5C-AE48B359C394}"/>
    <cellStyle name="40% - Accent1 18 2 2 3" xfId="26005" xr:uid="{3057FDC7-C63F-4A69-AD73-A89876052FF1}"/>
    <cellStyle name="40% - Accent1 18 2 3" xfId="26006" xr:uid="{649C014B-0FDF-4894-A84D-6E971941538D}"/>
    <cellStyle name="40% - Accent1 18 2 3 2" xfId="26007" xr:uid="{27F4457C-15C2-4C89-AE2F-0884E3307EF3}"/>
    <cellStyle name="40% - Accent1 18 2 4" xfId="26008" xr:uid="{8681FD69-611B-40A2-9554-1B8F266D0EF9}"/>
    <cellStyle name="40% - Accent1 18 2 4 2" xfId="26009" xr:uid="{5795C505-7E45-4698-BF57-73C750321FCC}"/>
    <cellStyle name="40% - Accent1 18 2 5" xfId="26010" xr:uid="{B39655AC-1081-4ECD-A64A-3EA153972B59}"/>
    <cellStyle name="40% - Accent1 18 20" xfId="26011" xr:uid="{043F10EE-2B74-417C-9A57-2C41C93D48A3}"/>
    <cellStyle name="40% - Accent1 18 21" xfId="26012" xr:uid="{30CDA9BF-B395-448B-A2B9-4EA7E92EBB30}"/>
    <cellStyle name="40% - Accent1 18 22" xfId="26013" xr:uid="{7800F0EC-9102-4CB3-B86A-FCD670739172}"/>
    <cellStyle name="40% - Accent1 18 23" xfId="26014" xr:uid="{73A870F9-8A65-487D-9140-00D2E7B88ECE}"/>
    <cellStyle name="40% - Accent1 18 24" xfId="26015" xr:uid="{E8AEDC94-FC40-40BD-981F-CC29B8D246A5}"/>
    <cellStyle name="40% - Accent1 18 25" xfId="26016" xr:uid="{4507BF31-417F-4D70-ADDF-F7E204F7151E}"/>
    <cellStyle name="40% - Accent1 18 26" xfId="26017" xr:uid="{42BA410C-5AC0-431C-AACB-FC63F8A5DA7B}"/>
    <cellStyle name="40% - Accent1 18 27" xfId="26018" xr:uid="{BA25C7DE-E766-42D3-83D7-E532C0C23DF7}"/>
    <cellStyle name="40% - Accent1 18 28" xfId="26019" xr:uid="{8514D1EC-5DA8-46AF-ADD2-56C1FF650156}"/>
    <cellStyle name="40% - Accent1 18 29" xfId="26020" xr:uid="{A48A52A9-260A-458A-B761-5BD7626556B3}"/>
    <cellStyle name="40% - Accent1 18 3" xfId="26021" xr:uid="{EE54251A-4D83-4DFA-96DE-ABC3A0182539}"/>
    <cellStyle name="40% - Accent1 18 3 2" xfId="26022" xr:uid="{0D4D63C0-ABD4-4669-8366-5BF6974948D6}"/>
    <cellStyle name="40% - Accent1 18 3 2 2" xfId="26023" xr:uid="{E1F83058-A492-41F2-8869-64F2F6DFE151}"/>
    <cellStyle name="40% - Accent1 18 3 2 2 2" xfId="26024" xr:uid="{29148FBF-0AD3-4FC5-8055-4314DA16254C}"/>
    <cellStyle name="40% - Accent1 18 3 2 3" xfId="26025" xr:uid="{EC48C57F-2339-49FE-B5EE-3D0F77C0EF68}"/>
    <cellStyle name="40% - Accent1 18 3 3" xfId="26026" xr:uid="{F06096E2-66BF-4002-9A45-0A7858DC908E}"/>
    <cellStyle name="40% - Accent1 18 3 3 2" xfId="26027" xr:uid="{5806B2FA-AB48-4C22-A8CF-A302D1140AF9}"/>
    <cellStyle name="40% - Accent1 18 3 4" xfId="26028" xr:uid="{42210AFC-96A1-4DA1-A5AD-8CC158C151C4}"/>
    <cellStyle name="40% - Accent1 18 3 4 2" xfId="26029" xr:uid="{079E242A-ADA3-487B-84F2-E1896D3DE356}"/>
    <cellStyle name="40% - Accent1 18 3 5" xfId="26030" xr:uid="{EC7BFA7F-F232-485F-A313-5A981DD456FE}"/>
    <cellStyle name="40% - Accent1 18 4" xfId="26031" xr:uid="{0211E8C3-7294-40E9-B0E0-2A601FD2B649}"/>
    <cellStyle name="40% - Accent1 18 4 2" xfId="26032" xr:uid="{8841814B-1BAC-4A1D-812D-BFBC98948458}"/>
    <cellStyle name="40% - Accent1 18 4 2 2" xfId="26033" xr:uid="{46794A19-97F6-49AE-91B1-BDFB8E2DB327}"/>
    <cellStyle name="40% - Accent1 18 4 2 2 2" xfId="26034" xr:uid="{2C89762F-98FF-4EFB-92AE-3EFDBF114FA6}"/>
    <cellStyle name="40% - Accent1 18 4 2 3" xfId="26035" xr:uid="{01DA2C58-4D08-4D46-AED0-E8E18227C200}"/>
    <cellStyle name="40% - Accent1 18 4 3" xfId="26036" xr:uid="{A14CF884-EE84-440D-86F6-BCE7B0D4CA60}"/>
    <cellStyle name="40% - Accent1 18 4 3 2" xfId="26037" xr:uid="{C1701DA3-969F-415D-A870-3FC06A748938}"/>
    <cellStyle name="40% - Accent1 18 4 4" xfId="26038" xr:uid="{4A780DBF-A462-45E2-B554-D1F28B888126}"/>
    <cellStyle name="40% - Accent1 18 4 4 2" xfId="26039" xr:uid="{0F43490A-6BF2-4986-B936-D2BB9282D5DF}"/>
    <cellStyle name="40% - Accent1 18 4 5" xfId="26040" xr:uid="{8C9D9554-1253-433A-88A1-2EDD352E6B72}"/>
    <cellStyle name="40% - Accent1 18 5" xfId="26041" xr:uid="{9B7D4D13-6B2F-4BCE-B336-84A7D4977A29}"/>
    <cellStyle name="40% - Accent1 18 5 2" xfId="26042" xr:uid="{CA1E0010-F6EC-4553-BBF7-B70ACD6B3354}"/>
    <cellStyle name="40% - Accent1 18 5 2 2" xfId="26043" xr:uid="{2D11D60E-6A4D-44C7-8E74-D6C5CF89217A}"/>
    <cellStyle name="40% - Accent1 18 5 2 2 2" xfId="26044" xr:uid="{D3314368-E468-4425-B2C9-C63A2D9905F7}"/>
    <cellStyle name="40% - Accent1 18 5 2 3" xfId="26045" xr:uid="{025F6790-960A-4D92-9B94-349383EFAF3B}"/>
    <cellStyle name="40% - Accent1 18 5 3" xfId="26046" xr:uid="{786C7E45-FE56-4EEC-9A06-137447F49989}"/>
    <cellStyle name="40% - Accent1 18 5 3 2" xfId="26047" xr:uid="{5DCFC5D0-EE79-45C4-AEEB-09E943DDDA51}"/>
    <cellStyle name="40% - Accent1 18 5 4" xfId="26048" xr:uid="{32BB8F23-9A7A-431D-852F-5489FB36E82D}"/>
    <cellStyle name="40% - Accent1 18 5 4 2" xfId="26049" xr:uid="{C16DD1CF-2BEA-4709-AFE6-87D9F88C6C16}"/>
    <cellStyle name="40% - Accent1 18 5 5" xfId="26050" xr:uid="{4645D82A-7366-4ABC-A3FE-A05ACB2F4DDE}"/>
    <cellStyle name="40% - Accent1 18 6" xfId="26051" xr:uid="{83D2D0B9-0712-4A01-A25A-E8BC7B5609F8}"/>
    <cellStyle name="40% - Accent1 18 6 2" xfId="26052" xr:uid="{6AAB7734-6ADF-4865-B500-8FA4C446C4C7}"/>
    <cellStyle name="40% - Accent1 18 6 2 2" xfId="26053" xr:uid="{60D8F223-07F2-4EE2-B5F8-3CD71A6BA02C}"/>
    <cellStyle name="40% - Accent1 18 6 2 2 2" xfId="26054" xr:uid="{C36C74C9-2B73-4647-ABA4-4CD37AA313D9}"/>
    <cellStyle name="40% - Accent1 18 6 2 3" xfId="26055" xr:uid="{439EDAC5-F4A6-4185-A0AD-A6CF3F65B366}"/>
    <cellStyle name="40% - Accent1 18 6 3" xfId="26056" xr:uid="{21B4ADE5-FECB-4AD4-A3FA-FB7DD9B2F332}"/>
    <cellStyle name="40% - Accent1 18 6 3 2" xfId="26057" xr:uid="{442F0A6D-4012-4560-B31F-5EEDBF0A2B13}"/>
    <cellStyle name="40% - Accent1 18 6 4" xfId="26058" xr:uid="{16A89C82-2B91-4030-98D6-7C35E93524DE}"/>
    <cellStyle name="40% - Accent1 18 6 4 2" xfId="26059" xr:uid="{AC88705D-8A80-467B-ABA1-87FA6C1621EC}"/>
    <cellStyle name="40% - Accent1 18 6 5" xfId="26060" xr:uid="{D8CF6D33-3469-44B1-9594-8A8114640BBA}"/>
    <cellStyle name="40% - Accent1 18 7" xfId="26061" xr:uid="{21BE6BFD-5701-4CE0-A0AE-A92F5FA8BF0E}"/>
    <cellStyle name="40% - Accent1 18 7 2" xfId="26062" xr:uid="{326F3567-41BD-43CA-8EFD-37C03A453E04}"/>
    <cellStyle name="40% - Accent1 18 7 2 2" xfId="26063" xr:uid="{84695231-9026-4E41-B23E-A0AF0F4A45DA}"/>
    <cellStyle name="40% - Accent1 18 7 2 2 2" xfId="26064" xr:uid="{42CB95AD-2C3E-4B30-8538-1C26D8CE1275}"/>
    <cellStyle name="40% - Accent1 18 7 2 3" xfId="26065" xr:uid="{7002B08B-C113-4BDE-A6E0-A9E8A91CE392}"/>
    <cellStyle name="40% - Accent1 18 7 3" xfId="26066" xr:uid="{30912408-1D27-446E-BA50-E3D70E7940C3}"/>
    <cellStyle name="40% - Accent1 18 7 3 2" xfId="26067" xr:uid="{3B3A4A77-1AC9-416C-9FA5-A690E1E3DBF4}"/>
    <cellStyle name="40% - Accent1 18 7 4" xfId="26068" xr:uid="{3452484A-2FA8-4746-A984-E64C9967E59D}"/>
    <cellStyle name="40% - Accent1 18 7 4 2" xfId="26069" xr:uid="{C10BCCA1-F51D-4C12-BF6B-FFEA851D58DE}"/>
    <cellStyle name="40% - Accent1 18 7 5" xfId="26070" xr:uid="{72B6D569-E682-4EE2-8F94-67A358610F60}"/>
    <cellStyle name="40% - Accent1 18 8" xfId="26071" xr:uid="{AB3CB69E-3F3F-4E54-8080-05FAB96E8A8D}"/>
    <cellStyle name="40% - Accent1 18 8 2" xfId="26072" xr:uid="{03E98E76-DC54-405E-A6FF-CCEAB28DA371}"/>
    <cellStyle name="40% - Accent1 18 8 2 2" xfId="26073" xr:uid="{744CE359-73E7-4E6F-B4EC-85BC9346A8CE}"/>
    <cellStyle name="40% - Accent1 18 8 2 2 2" xfId="26074" xr:uid="{063AC801-2FD7-48E4-9F0A-9D0CA5A5FFDA}"/>
    <cellStyle name="40% - Accent1 18 8 2 3" xfId="26075" xr:uid="{FD08CA60-CE0B-48BB-AB46-D0867DE72914}"/>
    <cellStyle name="40% - Accent1 18 8 3" xfId="26076" xr:uid="{3042FBD5-DA09-4AB7-BF9A-B76AD6168BA3}"/>
    <cellStyle name="40% - Accent1 18 8 3 2" xfId="26077" xr:uid="{4A033A0D-89DD-4698-859D-FBE767FB515C}"/>
    <cellStyle name="40% - Accent1 18 8 4" xfId="26078" xr:uid="{8FBCFF57-AD7D-434D-B331-6CD400159357}"/>
    <cellStyle name="40% - Accent1 18 8 4 2" xfId="26079" xr:uid="{4DDE0D2E-FD53-424E-8683-8DEF35AC8FED}"/>
    <cellStyle name="40% - Accent1 18 8 5" xfId="26080" xr:uid="{B0E9924A-D78E-4DC3-8DFC-9EAD1CE83F15}"/>
    <cellStyle name="40% - Accent1 18 9" xfId="26081" xr:uid="{362B63CF-3E44-45DA-9077-30622A11343F}"/>
    <cellStyle name="40% - Accent1 18 9 2" xfId="26082" xr:uid="{7C73932B-B04E-4F95-A9D3-0BF4C4002274}"/>
    <cellStyle name="40% - Accent1 18 9 2 2" xfId="26083" xr:uid="{B12E3AE3-6FAF-4B12-B6A8-78EC1FA1B373}"/>
    <cellStyle name="40% - Accent1 18 9 2 2 2" xfId="26084" xr:uid="{3B8B8A90-4E94-41ED-B18B-45614C8D2619}"/>
    <cellStyle name="40% - Accent1 18 9 2 3" xfId="26085" xr:uid="{75DC5EA2-1DB5-4EDA-A38C-4B1C334AD1E0}"/>
    <cellStyle name="40% - Accent1 18 9 3" xfId="26086" xr:uid="{E94C941A-6AFB-454E-AFD5-618AD2B7966F}"/>
    <cellStyle name="40% - Accent1 18 9 3 2" xfId="26087" xr:uid="{90188C84-99A6-4D6C-B3B7-1DBFDC1AB237}"/>
    <cellStyle name="40% - Accent1 18 9 4" xfId="26088" xr:uid="{8147DA2F-EE3F-437D-8F78-4667B805F6BC}"/>
    <cellStyle name="40% - Accent1 18 9 4 2" xfId="26089" xr:uid="{D79C0054-C72E-498B-BE29-2C7D14EC891B}"/>
    <cellStyle name="40% - Accent1 18 9 5" xfId="26090" xr:uid="{F84A2910-EA1E-4E00-B271-4719CA0427EB}"/>
    <cellStyle name="40% - Accent1 19" xfId="26091" xr:uid="{A32046EC-A7A4-4289-8DE4-1F2C2C091B19}"/>
    <cellStyle name="40% - Accent1 19 10" xfId="26092" xr:uid="{7E3B8C15-9118-4651-8402-79D23EF696F6}"/>
    <cellStyle name="40% - Accent1 19 10 2" xfId="26093" xr:uid="{27CD389F-F581-4B66-83AA-0412C78095A4}"/>
    <cellStyle name="40% - Accent1 19 10 2 2" xfId="26094" xr:uid="{5969BFCA-E728-4439-988D-C6EA227E09D9}"/>
    <cellStyle name="40% - Accent1 19 10 2 2 2" xfId="26095" xr:uid="{22F05CD8-FF4C-4A19-A060-49A3B74BF82C}"/>
    <cellStyle name="40% - Accent1 19 10 2 3" xfId="26096" xr:uid="{6E173E07-4208-4E3C-8606-5C86CA91CC49}"/>
    <cellStyle name="40% - Accent1 19 10 3" xfId="26097" xr:uid="{7F5A1B20-4DA3-4667-8806-95D5BA2C9BA6}"/>
    <cellStyle name="40% - Accent1 19 10 3 2" xfId="26098" xr:uid="{439A4EE9-911B-4B90-BBCE-20D30F15DC39}"/>
    <cellStyle name="40% - Accent1 19 10 4" xfId="26099" xr:uid="{9976CA84-7244-4CFF-9AD7-C525B2968659}"/>
    <cellStyle name="40% - Accent1 19 10 4 2" xfId="26100" xr:uid="{BB699F1D-926E-47F7-ABA9-2EB534CFE551}"/>
    <cellStyle name="40% - Accent1 19 10 5" xfId="26101" xr:uid="{5CFE0B12-BCB6-4CC4-A48C-CE1A2B0BC841}"/>
    <cellStyle name="40% - Accent1 19 11" xfId="26102" xr:uid="{45C2A619-AA57-4AFF-AC25-DA7F110AE876}"/>
    <cellStyle name="40% - Accent1 19 11 2" xfId="26103" xr:uid="{629F920D-C159-4EDC-83A2-85FCD7D33390}"/>
    <cellStyle name="40% - Accent1 19 11 2 2" xfId="26104" xr:uid="{701FBD7A-93F8-4378-825E-7B3E9D605E39}"/>
    <cellStyle name="40% - Accent1 19 11 2 2 2" xfId="26105" xr:uid="{83D170B0-BC40-465D-ADDC-EF257D0CD59B}"/>
    <cellStyle name="40% - Accent1 19 11 2 3" xfId="26106" xr:uid="{02D7931F-1046-4FA9-9BE9-C3B037C8BD13}"/>
    <cellStyle name="40% - Accent1 19 11 3" xfId="26107" xr:uid="{8F238D8E-F321-4FFD-9D5B-6BFD9994BEDD}"/>
    <cellStyle name="40% - Accent1 19 11 3 2" xfId="26108" xr:uid="{456CC8FD-E290-4234-B827-0609EBCD6D0B}"/>
    <cellStyle name="40% - Accent1 19 11 4" xfId="26109" xr:uid="{CD0B0C71-908F-41AE-B0B2-A291C0CE1CEA}"/>
    <cellStyle name="40% - Accent1 19 11 4 2" xfId="26110" xr:uid="{ADC911F8-A101-4393-A308-8C36238C91E0}"/>
    <cellStyle name="40% - Accent1 19 11 5" xfId="26111" xr:uid="{F1B9FF3B-5EA1-4F99-87E6-AE20E3C07EC5}"/>
    <cellStyle name="40% - Accent1 19 12" xfId="26112" xr:uid="{878B50E5-43ED-48B2-9DA2-2E40E4118211}"/>
    <cellStyle name="40% - Accent1 19 12 2" xfId="26113" xr:uid="{502A494E-D580-4CD5-9B50-B8CE1FCB62ED}"/>
    <cellStyle name="40% - Accent1 19 12 2 2" xfId="26114" xr:uid="{B6D3F2DD-9392-42FE-883A-7A88B51A2E39}"/>
    <cellStyle name="40% - Accent1 19 12 2 2 2" xfId="26115" xr:uid="{A396A7CF-2109-4975-9EFF-A76533271D42}"/>
    <cellStyle name="40% - Accent1 19 12 2 3" xfId="26116" xr:uid="{09A8FB98-5D06-452A-8777-A0DB6C9A74F6}"/>
    <cellStyle name="40% - Accent1 19 12 3" xfId="26117" xr:uid="{3842A5C4-4461-4B6B-BF86-9E035211F511}"/>
    <cellStyle name="40% - Accent1 19 12 3 2" xfId="26118" xr:uid="{96B2E4E0-3B12-473C-A838-A74C8CC96E1E}"/>
    <cellStyle name="40% - Accent1 19 12 4" xfId="26119" xr:uid="{F9591F4D-2764-437B-818D-5A1ED2EFF939}"/>
    <cellStyle name="40% - Accent1 19 12 4 2" xfId="26120" xr:uid="{FCB051BA-2E76-4643-8D74-01C16BEB6BCD}"/>
    <cellStyle name="40% - Accent1 19 12 5" xfId="26121" xr:uid="{3A46E40D-373E-4F79-85F9-E91227474F67}"/>
    <cellStyle name="40% - Accent1 19 13" xfId="26122" xr:uid="{05F52CE9-783D-4369-95A4-C5C8738111B2}"/>
    <cellStyle name="40% - Accent1 19 13 2" xfId="26123" xr:uid="{5631CE23-F375-4554-9BDA-53C1C76729A8}"/>
    <cellStyle name="40% - Accent1 19 13 2 2" xfId="26124" xr:uid="{101E8346-5821-44AE-AD6B-6A7EDBCB67BB}"/>
    <cellStyle name="40% - Accent1 19 13 2 2 2" xfId="26125" xr:uid="{6A183D37-1B6B-49F5-AA7E-41B78D022E46}"/>
    <cellStyle name="40% - Accent1 19 13 2 3" xfId="26126" xr:uid="{28B8A193-B8AF-4766-A5E9-F1FC3221A421}"/>
    <cellStyle name="40% - Accent1 19 13 3" xfId="26127" xr:uid="{7D683410-285A-4E28-90AC-496AA8B6CA8B}"/>
    <cellStyle name="40% - Accent1 19 13 3 2" xfId="26128" xr:uid="{48B63C48-683F-4740-AFB9-102EF94189B4}"/>
    <cellStyle name="40% - Accent1 19 13 4" xfId="26129" xr:uid="{562CCD46-6A9C-4FA8-92F1-42C36AC4CAD0}"/>
    <cellStyle name="40% - Accent1 19 13 4 2" xfId="26130" xr:uid="{30DD304E-AA15-4A40-B94D-D6BE8247EE94}"/>
    <cellStyle name="40% - Accent1 19 13 5" xfId="26131" xr:uid="{6D382134-9DE8-4E4C-AFFE-D987C0A693BF}"/>
    <cellStyle name="40% - Accent1 19 14" xfId="26132" xr:uid="{D8C6318B-2FB7-4B88-AE10-0622554BFA4F}"/>
    <cellStyle name="40% - Accent1 19 14 2" xfId="26133" xr:uid="{36ED6EE4-2540-466D-8B03-6D65351C0382}"/>
    <cellStyle name="40% - Accent1 19 14 2 2" xfId="26134" xr:uid="{A348BD33-A2A2-4822-8F3F-54A90EADE658}"/>
    <cellStyle name="40% - Accent1 19 14 2 2 2" xfId="26135" xr:uid="{C407F435-7BDB-4DEF-9D44-70D56A528E1B}"/>
    <cellStyle name="40% - Accent1 19 14 2 3" xfId="26136" xr:uid="{EE77924F-983F-4CA4-B62B-781680DFD775}"/>
    <cellStyle name="40% - Accent1 19 14 3" xfId="26137" xr:uid="{37D8B98F-2DDE-4950-9F34-64683052C4E9}"/>
    <cellStyle name="40% - Accent1 19 14 3 2" xfId="26138" xr:uid="{F99EBD42-751C-42FB-8CBC-721741918453}"/>
    <cellStyle name="40% - Accent1 19 14 4" xfId="26139" xr:uid="{2253326D-73F5-4E41-9CB2-49DE33CEA011}"/>
    <cellStyle name="40% - Accent1 19 14 4 2" xfId="26140" xr:uid="{B22EABFF-E38E-4ADA-81A3-B5F5ECB5C0B1}"/>
    <cellStyle name="40% - Accent1 19 14 5" xfId="26141" xr:uid="{FB8AEE64-20D8-4EEA-8BC5-2F1515EA092E}"/>
    <cellStyle name="40% - Accent1 19 15" xfId="26142" xr:uid="{F01294A2-467D-4993-B29D-7641C606D79C}"/>
    <cellStyle name="40% - Accent1 19 15 2" xfId="26143" xr:uid="{DCF4D199-C8F7-4425-8F32-9E18828B7745}"/>
    <cellStyle name="40% - Accent1 19 15 2 2" xfId="26144" xr:uid="{54129DC4-87A8-464B-B0B9-C2DD4DEF8986}"/>
    <cellStyle name="40% - Accent1 19 15 2 2 2" xfId="26145" xr:uid="{7CC8FCF3-924D-4C75-920E-F2129B469887}"/>
    <cellStyle name="40% - Accent1 19 15 2 3" xfId="26146" xr:uid="{ED40A75B-1827-4615-B15A-FD49B76DC590}"/>
    <cellStyle name="40% - Accent1 19 15 3" xfId="26147" xr:uid="{75B02436-5BA0-43B7-B8BD-6DB04893554B}"/>
    <cellStyle name="40% - Accent1 19 15 3 2" xfId="26148" xr:uid="{6746B764-481A-44B3-B826-366E0A256224}"/>
    <cellStyle name="40% - Accent1 19 15 4" xfId="26149" xr:uid="{DF8FED6A-9B09-48F1-B2C1-115B846AEA62}"/>
    <cellStyle name="40% - Accent1 19 15 4 2" xfId="26150" xr:uid="{845F7085-A243-4D54-B763-5144211C1850}"/>
    <cellStyle name="40% - Accent1 19 15 5" xfId="26151" xr:uid="{FCE3C257-F522-43D3-B209-0569A2C041C2}"/>
    <cellStyle name="40% - Accent1 19 16" xfId="26152" xr:uid="{3F2C8C89-45D0-4BC2-97C7-F3F79935BDBB}"/>
    <cellStyle name="40% - Accent1 19 16 2" xfId="26153" xr:uid="{4907F842-2A92-453C-91EE-45B2580FE2A7}"/>
    <cellStyle name="40% - Accent1 19 16 2 2" xfId="26154" xr:uid="{8E1B4F0D-A9FC-4098-9067-8AFC45D56BDB}"/>
    <cellStyle name="40% - Accent1 19 16 3" xfId="26155" xr:uid="{08A35811-9A1F-4234-BBCC-D597A28B22EF}"/>
    <cellStyle name="40% - Accent1 19 17" xfId="26156" xr:uid="{D5B7C6FC-0192-428D-85BC-58D3B70F08B8}"/>
    <cellStyle name="40% - Accent1 19 17 2" xfId="26157" xr:uid="{0B55B06E-6935-4548-87B8-140E176D6F78}"/>
    <cellStyle name="40% - Accent1 19 18" xfId="26158" xr:uid="{D15DF3A4-FDE8-4627-AE55-276552F8D705}"/>
    <cellStyle name="40% - Accent1 19 18 2" xfId="26159" xr:uid="{8654860B-E5E9-499C-9D6E-5096EFE413CC}"/>
    <cellStyle name="40% - Accent1 19 19" xfId="26160" xr:uid="{BC106710-0382-4B06-8F95-FEB692C9F798}"/>
    <cellStyle name="40% - Accent1 19 2" xfId="26161" xr:uid="{0FA02CB6-4540-4375-BC31-FAD56F469DFD}"/>
    <cellStyle name="40% - Accent1 19 2 2" xfId="26162" xr:uid="{F839AAE8-16C6-4691-BCD6-142D1482AB8A}"/>
    <cellStyle name="40% - Accent1 19 2 2 2" xfId="26163" xr:uid="{3B145DFE-2216-4F62-9FDE-B28EC14068C6}"/>
    <cellStyle name="40% - Accent1 19 2 2 2 2" xfId="26164" xr:uid="{B9075AD0-D983-4A66-B091-25FD2224F12F}"/>
    <cellStyle name="40% - Accent1 19 2 2 3" xfId="26165" xr:uid="{9A0C08C0-3DA8-4FFB-B6AB-1105BDC12FA1}"/>
    <cellStyle name="40% - Accent1 19 2 3" xfId="26166" xr:uid="{B2DBD0D8-13FC-4F20-9234-4F4AC60E89FC}"/>
    <cellStyle name="40% - Accent1 19 2 3 2" xfId="26167" xr:uid="{D3F41132-ACD3-4D39-AAE1-338685C7C3C6}"/>
    <cellStyle name="40% - Accent1 19 2 4" xfId="26168" xr:uid="{1D00E9C9-3C56-4721-AF5E-985D05651B8D}"/>
    <cellStyle name="40% - Accent1 19 2 4 2" xfId="26169" xr:uid="{E6CC40C2-6F26-49A8-94F9-188069B431AB}"/>
    <cellStyle name="40% - Accent1 19 2 5" xfId="26170" xr:uid="{6D0851E0-7EC6-475C-8640-435CBDB86D4B}"/>
    <cellStyle name="40% - Accent1 19 20" xfId="26171" xr:uid="{CAB7C4A3-7C57-4C4D-B2A4-6C4C8EFC23DC}"/>
    <cellStyle name="40% - Accent1 19 21" xfId="26172" xr:uid="{FEA9D23F-2D93-4BC5-AD6B-A2C835943A0E}"/>
    <cellStyle name="40% - Accent1 19 22" xfId="26173" xr:uid="{AF446747-D5DA-4310-A2E5-5FA5586EA9EB}"/>
    <cellStyle name="40% - Accent1 19 23" xfId="26174" xr:uid="{8659F182-D815-4BD8-9BC0-DE65E66406CC}"/>
    <cellStyle name="40% - Accent1 19 24" xfId="26175" xr:uid="{71438A39-FF1F-4170-9048-11DC26E38D81}"/>
    <cellStyle name="40% - Accent1 19 25" xfId="26176" xr:uid="{4A5E31F4-86A9-46E2-A65B-A9A8022504CD}"/>
    <cellStyle name="40% - Accent1 19 26" xfId="26177" xr:uid="{7D8698A5-7C9F-4DDD-9E32-336E700412C1}"/>
    <cellStyle name="40% - Accent1 19 27" xfId="26178" xr:uid="{E4C74409-4610-4669-8E6C-BFAC15E2258A}"/>
    <cellStyle name="40% - Accent1 19 28" xfId="26179" xr:uid="{06AE94EA-40A9-4723-8EFE-2B8A0970651C}"/>
    <cellStyle name="40% - Accent1 19 29" xfId="26180" xr:uid="{CB06B224-C784-48B8-900B-610C45268C55}"/>
    <cellStyle name="40% - Accent1 19 3" xfId="26181" xr:uid="{80757BDB-5221-4338-9E03-F0615886EAFE}"/>
    <cellStyle name="40% - Accent1 19 3 2" xfId="26182" xr:uid="{FAEFE124-41E1-4966-8F7B-81E968F78FDE}"/>
    <cellStyle name="40% - Accent1 19 3 2 2" xfId="26183" xr:uid="{E94AFBC4-789D-4E50-BEEB-50C7669FE2AC}"/>
    <cellStyle name="40% - Accent1 19 3 2 2 2" xfId="26184" xr:uid="{BF6B41FF-7A6D-4A47-B686-087D4B6B2776}"/>
    <cellStyle name="40% - Accent1 19 3 2 3" xfId="26185" xr:uid="{3D2373E6-29CC-4971-B9ED-23143CC599A1}"/>
    <cellStyle name="40% - Accent1 19 3 3" xfId="26186" xr:uid="{1D67526D-A5FF-4D35-BDF2-5BF1E1D81295}"/>
    <cellStyle name="40% - Accent1 19 3 3 2" xfId="26187" xr:uid="{3EE16370-5525-48F8-8AA9-4447D77916FA}"/>
    <cellStyle name="40% - Accent1 19 3 4" xfId="26188" xr:uid="{ACE748A8-7245-49F3-B71B-F4912C87F27F}"/>
    <cellStyle name="40% - Accent1 19 3 4 2" xfId="26189" xr:uid="{DD47921F-976D-4C43-9EAC-27C17963AC7F}"/>
    <cellStyle name="40% - Accent1 19 3 5" xfId="26190" xr:uid="{FC85C711-EDFB-4B53-86C7-9F4CF8909F39}"/>
    <cellStyle name="40% - Accent1 19 4" xfId="26191" xr:uid="{FA8C04C0-E203-4BB1-942D-240382F3C8BF}"/>
    <cellStyle name="40% - Accent1 19 4 2" xfId="26192" xr:uid="{4CFC5443-6D70-4F23-ADBD-C3AE16ED2125}"/>
    <cellStyle name="40% - Accent1 19 4 2 2" xfId="26193" xr:uid="{D8D83F05-0428-477D-B65D-3D1E07D3FBFF}"/>
    <cellStyle name="40% - Accent1 19 4 2 2 2" xfId="26194" xr:uid="{006CC917-96E9-4A21-BCED-599F237627A0}"/>
    <cellStyle name="40% - Accent1 19 4 2 3" xfId="26195" xr:uid="{2FE8D184-A9D8-4C84-B5C6-3771C6751420}"/>
    <cellStyle name="40% - Accent1 19 4 3" xfId="26196" xr:uid="{4C09E22F-C575-47FE-893D-A75C80F1F0D8}"/>
    <cellStyle name="40% - Accent1 19 4 3 2" xfId="26197" xr:uid="{F95D0A1D-D7CB-48E8-B775-715F9E9A1667}"/>
    <cellStyle name="40% - Accent1 19 4 4" xfId="26198" xr:uid="{63DE3F77-D4AB-4BCE-B998-18DECA0149D7}"/>
    <cellStyle name="40% - Accent1 19 4 4 2" xfId="26199" xr:uid="{EB6344E1-CC72-424A-A2CB-F4AEB9D7C522}"/>
    <cellStyle name="40% - Accent1 19 4 5" xfId="26200" xr:uid="{86DE4A62-7B03-47E0-9FEF-EE06BBA6AD50}"/>
    <cellStyle name="40% - Accent1 19 5" xfId="26201" xr:uid="{492485BB-E0A0-4F93-A2FC-99696126171E}"/>
    <cellStyle name="40% - Accent1 19 5 2" xfId="26202" xr:uid="{A268385E-BCDD-4135-85D1-801C8E016E78}"/>
    <cellStyle name="40% - Accent1 19 5 2 2" xfId="26203" xr:uid="{AE3F12A2-3ADD-4879-A4BC-8A707257A5E4}"/>
    <cellStyle name="40% - Accent1 19 5 2 2 2" xfId="26204" xr:uid="{7687B471-2C7C-4C0F-9B41-8456EA46166A}"/>
    <cellStyle name="40% - Accent1 19 5 2 3" xfId="26205" xr:uid="{A2D7B29D-8B8A-4053-B5D6-6A24B9919EB1}"/>
    <cellStyle name="40% - Accent1 19 5 3" xfId="26206" xr:uid="{F497BDE7-95F2-4F2A-876E-0B386C4936A6}"/>
    <cellStyle name="40% - Accent1 19 5 3 2" xfId="26207" xr:uid="{C36C2578-40C0-471E-A443-4D4A530A0A2D}"/>
    <cellStyle name="40% - Accent1 19 5 4" xfId="26208" xr:uid="{BA2A97F3-F58B-4530-AD4E-4C19431321E1}"/>
    <cellStyle name="40% - Accent1 19 5 4 2" xfId="26209" xr:uid="{2643F7DB-7D9A-45D6-A462-FF3899884AF7}"/>
    <cellStyle name="40% - Accent1 19 5 5" xfId="26210" xr:uid="{4310F647-2BE2-4297-979F-9563CB37C700}"/>
    <cellStyle name="40% - Accent1 19 6" xfId="26211" xr:uid="{5195484A-1460-43FA-9E8A-CF30C72DB38D}"/>
    <cellStyle name="40% - Accent1 19 6 2" xfId="26212" xr:uid="{51E744E6-3F2C-4E9D-8D9E-C770D1518A0A}"/>
    <cellStyle name="40% - Accent1 19 6 2 2" xfId="26213" xr:uid="{4871CB96-C57D-4477-BAD7-195E083B0740}"/>
    <cellStyle name="40% - Accent1 19 6 2 2 2" xfId="26214" xr:uid="{38131785-3AAE-4F29-A886-643442F7A3ED}"/>
    <cellStyle name="40% - Accent1 19 6 2 3" xfId="26215" xr:uid="{63F1316B-4636-4114-812D-DC8EBC22FE68}"/>
    <cellStyle name="40% - Accent1 19 6 3" xfId="26216" xr:uid="{9EA1E1AA-EB5D-4D58-A3DA-DB9C54281453}"/>
    <cellStyle name="40% - Accent1 19 6 3 2" xfId="26217" xr:uid="{819291C3-26D1-4742-84A8-A537072706D3}"/>
    <cellStyle name="40% - Accent1 19 6 4" xfId="26218" xr:uid="{CEC54E00-92B5-4EA1-9C98-56121BBBBA31}"/>
    <cellStyle name="40% - Accent1 19 6 4 2" xfId="26219" xr:uid="{2CE30559-5FA4-4272-B59F-52C367EA04B2}"/>
    <cellStyle name="40% - Accent1 19 6 5" xfId="26220" xr:uid="{6F23CB67-CA8B-42EF-A74F-1F261C57E2F3}"/>
    <cellStyle name="40% - Accent1 19 7" xfId="26221" xr:uid="{46688E03-B760-4FA1-BEBC-91981D8984A2}"/>
    <cellStyle name="40% - Accent1 19 7 2" xfId="26222" xr:uid="{9278214A-0574-406F-89A0-50BFD0510430}"/>
    <cellStyle name="40% - Accent1 19 7 2 2" xfId="26223" xr:uid="{F16A1F1E-D103-41BA-AD86-5FC90288C22A}"/>
    <cellStyle name="40% - Accent1 19 7 2 2 2" xfId="26224" xr:uid="{4BFF05FB-A089-4EA6-AE22-90CAB04CCF80}"/>
    <cellStyle name="40% - Accent1 19 7 2 3" xfId="26225" xr:uid="{A8AA78C7-F022-449B-B1C4-125E97D08273}"/>
    <cellStyle name="40% - Accent1 19 7 3" xfId="26226" xr:uid="{7650E097-FBEC-454E-A749-75B2AF260334}"/>
    <cellStyle name="40% - Accent1 19 7 3 2" xfId="26227" xr:uid="{38798F47-4DE4-4333-BB36-5D5F759719FB}"/>
    <cellStyle name="40% - Accent1 19 7 4" xfId="26228" xr:uid="{9BC98A85-8318-4073-864E-3E3FB407084D}"/>
    <cellStyle name="40% - Accent1 19 7 4 2" xfId="26229" xr:uid="{DD064AD9-03AD-47F0-A4A7-7642A86393F7}"/>
    <cellStyle name="40% - Accent1 19 7 5" xfId="26230" xr:uid="{9B1C9BDE-47FF-4425-A8CA-3D8B7962551A}"/>
    <cellStyle name="40% - Accent1 19 8" xfId="26231" xr:uid="{2BA586B5-4409-4D9A-A3D0-1110A27988F8}"/>
    <cellStyle name="40% - Accent1 19 8 2" xfId="26232" xr:uid="{0B11A356-7F7C-4091-919A-5B3337BDB7EF}"/>
    <cellStyle name="40% - Accent1 19 8 2 2" xfId="26233" xr:uid="{00BA5EF6-437D-464A-8143-65F5F3B690BB}"/>
    <cellStyle name="40% - Accent1 19 8 2 2 2" xfId="26234" xr:uid="{CF5109DE-4191-4AFA-8BDF-63738FF754ED}"/>
    <cellStyle name="40% - Accent1 19 8 2 3" xfId="26235" xr:uid="{F61A34C1-0CE5-4F5E-9D87-C59E66F2336E}"/>
    <cellStyle name="40% - Accent1 19 8 3" xfId="26236" xr:uid="{4717920A-8EAB-48DE-9FE7-2DA317A64AC6}"/>
    <cellStyle name="40% - Accent1 19 8 3 2" xfId="26237" xr:uid="{A0C169B3-5A32-48C5-851C-1574A54AA5C5}"/>
    <cellStyle name="40% - Accent1 19 8 4" xfId="26238" xr:uid="{114A029C-58D7-4DAF-888D-1B50B27C80A0}"/>
    <cellStyle name="40% - Accent1 19 8 4 2" xfId="26239" xr:uid="{AD703C85-0EAC-411A-82FC-F81E5869BF49}"/>
    <cellStyle name="40% - Accent1 19 8 5" xfId="26240" xr:uid="{8B0F5CCE-944C-4646-B910-100D8AF8039A}"/>
    <cellStyle name="40% - Accent1 19 9" xfId="26241" xr:uid="{73A2C055-0A62-45B0-9009-5726CA02E0E3}"/>
    <cellStyle name="40% - Accent1 19 9 2" xfId="26242" xr:uid="{1F012589-E8BD-4A72-AE6E-31813BA1B306}"/>
    <cellStyle name="40% - Accent1 19 9 2 2" xfId="26243" xr:uid="{62CCA10C-8A9C-426B-9FC9-2F6C80E9E6D8}"/>
    <cellStyle name="40% - Accent1 19 9 2 2 2" xfId="26244" xr:uid="{B700C29F-CECC-435A-B356-0EA80C5B0117}"/>
    <cellStyle name="40% - Accent1 19 9 2 3" xfId="26245" xr:uid="{61BC5AEC-6F4A-40BB-8F13-6BE13A09DC3A}"/>
    <cellStyle name="40% - Accent1 19 9 3" xfId="26246" xr:uid="{4880FEE9-3CD4-4F1D-86A7-03323B0393BB}"/>
    <cellStyle name="40% - Accent1 19 9 3 2" xfId="26247" xr:uid="{A20FF7CD-3011-4820-9560-65C04ACB3518}"/>
    <cellStyle name="40% - Accent1 19 9 4" xfId="26248" xr:uid="{F7F3FE41-3DB9-4932-8993-7848B08F2CCB}"/>
    <cellStyle name="40% - Accent1 19 9 4 2" xfId="26249" xr:uid="{BC7EF657-3EF4-4479-BCD5-BA4CF4E1DC71}"/>
    <cellStyle name="40% - Accent1 19 9 5" xfId="26250" xr:uid="{787B58E3-21CE-424D-AB81-6510EF0F3DC9}"/>
    <cellStyle name="40% - Accent1 2" xfId="476" xr:uid="{413F515A-5824-423C-B3D7-F3AD8769555A}"/>
    <cellStyle name="40% - Accent1 2 10" xfId="26251" xr:uid="{47824138-F3C5-4BBE-9F7B-A74BF45C076E}"/>
    <cellStyle name="40% - Accent1 2 11" xfId="26252" xr:uid="{76F54C29-620B-4546-BBAA-CBFF11644AE2}"/>
    <cellStyle name="40% - Accent1 2 12" xfId="26253" xr:uid="{532FC447-46E6-4B7C-B488-F650F9B5CE32}"/>
    <cellStyle name="40% - Accent1 2 13" xfId="26254" xr:uid="{7F1F8FE7-A930-43A1-9719-2285856647CE}"/>
    <cellStyle name="40% - Accent1 2 14" xfId="26255" xr:uid="{88A3B3A0-8FD2-48C8-BE4A-0F603182807F}"/>
    <cellStyle name="40% - Accent1 2 15" xfId="26256" xr:uid="{81EB5B6C-C05C-4062-8B47-7591A04B4BA4}"/>
    <cellStyle name="40% - Accent1 2 16" xfId="26257" xr:uid="{F930366A-BE83-453E-8201-119D7F5496A7}"/>
    <cellStyle name="40% - Accent1 2 17" xfId="26258" xr:uid="{6277FC8F-EBB0-4EC7-8002-40F7A875AA8E}"/>
    <cellStyle name="40% - Accent1 2 18" xfId="26259" xr:uid="{D87FCBC4-57ED-42FE-89FC-0A94F12D40F3}"/>
    <cellStyle name="40% - Accent1 2 19" xfId="26260" xr:uid="{EB5CBE5B-A068-479C-BA41-B02B9CC47B32}"/>
    <cellStyle name="40% - Accent1 2 2" xfId="477" xr:uid="{7F649D23-06E0-49AB-9B8F-27C4A228D794}"/>
    <cellStyle name="40% - Accent1 2 2 2" xfId="478" xr:uid="{9068AC0B-DDBE-449C-9B57-1931A36C4C3F}"/>
    <cellStyle name="40% - Accent1 2 2 2 2" xfId="26261" xr:uid="{611C369F-8222-4F23-9286-AD33594BF13A}"/>
    <cellStyle name="40% - Accent1 2 2 2 3" xfId="26262" xr:uid="{DFF6D820-183A-4F16-B34C-2280D283BB70}"/>
    <cellStyle name="40% - Accent1 2 2 2 4" xfId="26263" xr:uid="{35BF5BEA-57CE-4DE3-AED8-D4225D9AFB6F}"/>
    <cellStyle name="40% - Accent1 2 2 3" xfId="26264" xr:uid="{A57223C3-1772-45D2-B5CA-2D37E0E0A60D}"/>
    <cellStyle name="40% - Accent1 2 2 4" xfId="26265" xr:uid="{F62322CC-992C-4806-9808-C5E198A8671C}"/>
    <cellStyle name="40% - Accent1 2 20" xfId="26266" xr:uid="{E515CD0C-36F2-4125-B753-5544C2B4174C}"/>
    <cellStyle name="40% - Accent1 2 21" xfId="26267" xr:uid="{F45BDB41-34FF-461B-B55A-DECB5FADF956}"/>
    <cellStyle name="40% - Accent1 2 22" xfId="26268" xr:uid="{611BD735-ACED-4875-85DE-9D6121B2A55C}"/>
    <cellStyle name="40% - Accent1 2 23" xfId="26269" xr:uid="{8E5817C4-E413-419E-9672-F02A1B60ABB2}"/>
    <cellStyle name="40% - Accent1 2 24" xfId="26270" xr:uid="{4780E778-0617-46F6-A727-2C26DD8C9141}"/>
    <cellStyle name="40% - Accent1 2 25" xfId="26271" xr:uid="{306BAC4A-8B9D-4834-9E3C-25DE50DC7E69}"/>
    <cellStyle name="40% - Accent1 2 26" xfId="26272" xr:uid="{EAB2882E-F86A-4BCF-8E66-C8B8A9112303}"/>
    <cellStyle name="40% - Accent1 2 27" xfId="26273" xr:uid="{A5ED0ECF-288C-4F5B-85AF-4F537C9F8883}"/>
    <cellStyle name="40% - Accent1 2 28" xfId="26274" xr:uid="{5744AC8D-32D1-4981-A878-CFA83C63B6B0}"/>
    <cellStyle name="40% - Accent1 2 29" xfId="26275" xr:uid="{8D93CD43-75C2-4134-BAD1-72495369B3FC}"/>
    <cellStyle name="40% - Accent1 2 3" xfId="479" xr:uid="{39FE731F-87AF-49CE-87DC-13D797A1F8AD}"/>
    <cellStyle name="40% - Accent1 2 3 2" xfId="26276" xr:uid="{B02D1AA5-52D2-4921-87D3-5452C7B5BAE5}"/>
    <cellStyle name="40% - Accent1 2 3 2 2" xfId="26277" xr:uid="{50815142-E1C7-4FA8-A354-5846C647BF1D}"/>
    <cellStyle name="40% - Accent1 2 3 2 3" xfId="26278" xr:uid="{C5F1E606-5A7D-4A0A-9AF1-6C97CB86B40F}"/>
    <cellStyle name="40% - Accent1 2 3 3" xfId="26279" xr:uid="{477C4340-B99C-447C-8370-AB945634551D}"/>
    <cellStyle name="40% - Accent1 2 3 4" xfId="26280" xr:uid="{71191BF6-734A-47BF-9606-614BCB2DEBC1}"/>
    <cellStyle name="40% - Accent1 2 3 5" xfId="26281" xr:uid="{984F0ED3-C3C5-4411-91F8-75059DD8FC26}"/>
    <cellStyle name="40% - Accent1 2 30" xfId="26282" xr:uid="{E362C288-5D10-406C-8819-E28EC5B80004}"/>
    <cellStyle name="40% - Accent1 2 31" xfId="26283" xr:uid="{635F342A-9845-4DAA-8D8D-49100685833C}"/>
    <cellStyle name="40% - Accent1 2 32" xfId="26284" xr:uid="{2855B295-73B7-4F10-8858-27A81DF2165B}"/>
    <cellStyle name="40% - Accent1 2 33" xfId="26285" xr:uid="{CDED4C67-B7CD-4802-8EB5-E0DD5F400501}"/>
    <cellStyle name="40% - Accent1 2 4" xfId="480" xr:uid="{30921E49-1A97-4F9D-B7DB-1D261263C57D}"/>
    <cellStyle name="40% - Accent1 2 4 2" xfId="26286" xr:uid="{D88700FE-9B37-40F8-B981-5C665159AD97}"/>
    <cellStyle name="40% - Accent1 2 4 2 2" xfId="26287" xr:uid="{E90D6EC6-A608-4B15-ABCB-E26DE1ED3997}"/>
    <cellStyle name="40% - Accent1 2 4 2 3" xfId="26288" xr:uid="{9D34AEBB-ED77-456B-87B6-B717D4802646}"/>
    <cellStyle name="40% - Accent1 2 4 3" xfId="26289" xr:uid="{3E85C285-3FCB-4D2F-A9EC-C488EEE3818D}"/>
    <cellStyle name="40% - Accent1 2 4 4" xfId="26290" xr:uid="{82942923-8545-4650-873E-933E0A78798E}"/>
    <cellStyle name="40% - Accent1 2 4 5" xfId="26291" xr:uid="{7310AABE-02C5-4575-918A-E8DDBB65372F}"/>
    <cellStyle name="40% - Accent1 2 5" xfId="481" xr:uid="{9FC9BEA7-EF10-483F-BF71-8004405ED7B5}"/>
    <cellStyle name="40% - Accent1 2 5 2" xfId="26292" xr:uid="{CA10B9C4-06B9-4407-A8EF-8F95B4089A7E}"/>
    <cellStyle name="40% - Accent1 2 5 3" xfId="26293" xr:uid="{A4E23C0D-3363-4AA5-A83A-8A2FDE275E9B}"/>
    <cellStyle name="40% - Accent1 2 5 4" xfId="26294" xr:uid="{075F22C3-19D5-4A95-A69A-628386E9BAB2}"/>
    <cellStyle name="40% - Accent1 2 6" xfId="482" xr:uid="{DFC73AC6-11F4-4C2A-AEF4-BC34A53B0E38}"/>
    <cellStyle name="40% - Accent1 2 6 2" xfId="26295" xr:uid="{F1F9FA4B-8B32-4971-8BDE-8F6C6B6B1E09}"/>
    <cellStyle name="40% - Accent1 2 6 3" xfId="26296" xr:uid="{72005E14-2FC3-484C-88BA-8E5994A717BE}"/>
    <cellStyle name="40% - Accent1 2 6 4" xfId="26297" xr:uid="{B79356AF-2E1D-4FBC-96C0-02AE5EC6C126}"/>
    <cellStyle name="40% - Accent1 2 7" xfId="483" xr:uid="{D0F77B3A-AADC-45B0-8109-1951C1E025BC}"/>
    <cellStyle name="40% - Accent1 2 7 2" xfId="26298" xr:uid="{59F94BE4-7BEC-4D53-BC1E-5EDB1EC4A391}"/>
    <cellStyle name="40% - Accent1 2 7 3" xfId="26299" xr:uid="{A1AEEF8E-B487-420D-BEF8-8660A31A538A}"/>
    <cellStyle name="40% - Accent1 2 8" xfId="484" xr:uid="{9DA26284-3984-4757-9969-C4B5B45B65BF}"/>
    <cellStyle name="40% - Accent1 2 8 2" xfId="26300" xr:uid="{24A62AE1-3D9E-41AA-9D4E-C270DF72F8C8}"/>
    <cellStyle name="40% - Accent1 2 9" xfId="2361" xr:uid="{3BE048C4-BE99-4E35-8C3D-C9D4E9C1241A}"/>
    <cellStyle name="40% - Accent1 20" xfId="26301" xr:uid="{530D7E72-62A6-4F94-BFBF-FCE3E821FA7E}"/>
    <cellStyle name="40% - Accent1 20 10" xfId="26302" xr:uid="{5BFDFFE3-F805-4397-91C1-4360E6F42C95}"/>
    <cellStyle name="40% - Accent1 20 10 2" xfId="26303" xr:uid="{127CF68A-DC75-4536-9A31-CBAA6F36D822}"/>
    <cellStyle name="40% - Accent1 20 10 2 2" xfId="26304" xr:uid="{A221A69C-31A9-4532-B6FB-09E5C3E339B0}"/>
    <cellStyle name="40% - Accent1 20 10 2 2 2" xfId="26305" xr:uid="{5361AEF6-C8F4-4B94-9799-5EB983489348}"/>
    <cellStyle name="40% - Accent1 20 10 2 3" xfId="26306" xr:uid="{21B7E012-8C5D-471A-BA9B-A82DE5ACDED0}"/>
    <cellStyle name="40% - Accent1 20 10 3" xfId="26307" xr:uid="{6E51D5DF-334B-4588-8EF0-664AB771C030}"/>
    <cellStyle name="40% - Accent1 20 10 3 2" xfId="26308" xr:uid="{C4856630-52C2-44E5-9727-207AD51136FA}"/>
    <cellStyle name="40% - Accent1 20 10 4" xfId="26309" xr:uid="{9B1C4744-6522-4F66-B073-95744CC225BA}"/>
    <cellStyle name="40% - Accent1 20 10 4 2" xfId="26310" xr:uid="{7806310C-980C-4FAB-8E6B-A88FFC1D81EC}"/>
    <cellStyle name="40% - Accent1 20 10 5" xfId="26311" xr:uid="{FFB74001-5995-427E-B657-396505E4F3B9}"/>
    <cellStyle name="40% - Accent1 20 11" xfId="26312" xr:uid="{40FB6435-9556-4059-82C5-7B9B860BF397}"/>
    <cellStyle name="40% - Accent1 20 11 2" xfId="26313" xr:uid="{A31C3D38-6B19-4114-929A-A352190EAA78}"/>
    <cellStyle name="40% - Accent1 20 11 2 2" xfId="26314" xr:uid="{90D87D11-9E55-4EF3-9D76-7C4C9232BA50}"/>
    <cellStyle name="40% - Accent1 20 11 2 2 2" xfId="26315" xr:uid="{9F2DF2AA-5C60-4E64-B20D-0E28A20EAA92}"/>
    <cellStyle name="40% - Accent1 20 11 2 3" xfId="26316" xr:uid="{BA955F8B-0FD9-4D65-8376-CBAAE037717A}"/>
    <cellStyle name="40% - Accent1 20 11 3" xfId="26317" xr:uid="{3BDB7A13-D2CB-4CAB-A457-7B5123CCC3D6}"/>
    <cellStyle name="40% - Accent1 20 11 3 2" xfId="26318" xr:uid="{479610CF-6396-428A-BC41-FEDCECE14A59}"/>
    <cellStyle name="40% - Accent1 20 11 4" xfId="26319" xr:uid="{20863525-C98F-477E-9419-688A7E63C83A}"/>
    <cellStyle name="40% - Accent1 20 11 4 2" xfId="26320" xr:uid="{40036BB9-F4A1-49B2-9E93-2CB882A75DD0}"/>
    <cellStyle name="40% - Accent1 20 11 5" xfId="26321" xr:uid="{218D2B84-965E-4986-99A2-AC67D332298B}"/>
    <cellStyle name="40% - Accent1 20 12" xfId="26322" xr:uid="{46F3914D-C293-43A6-8B5D-D3B8B01DCC60}"/>
    <cellStyle name="40% - Accent1 20 12 2" xfId="26323" xr:uid="{B91344D7-91E8-4D75-8FEB-81CB2E13F0DA}"/>
    <cellStyle name="40% - Accent1 20 12 2 2" xfId="26324" xr:uid="{BB5B3528-E5A6-42D4-9E0B-7C7C87E060D5}"/>
    <cellStyle name="40% - Accent1 20 12 2 2 2" xfId="26325" xr:uid="{E27A9E04-3111-4FE0-83CE-7729E4BC071B}"/>
    <cellStyle name="40% - Accent1 20 12 2 3" xfId="26326" xr:uid="{B6E04A11-779C-45D4-B857-A1C6FBFB0288}"/>
    <cellStyle name="40% - Accent1 20 12 3" xfId="26327" xr:uid="{8C5BB9FA-5B6D-4E7C-9F32-C41372B089DC}"/>
    <cellStyle name="40% - Accent1 20 12 3 2" xfId="26328" xr:uid="{74900A5A-3DC7-4D91-93B3-03684D6158BE}"/>
    <cellStyle name="40% - Accent1 20 12 4" xfId="26329" xr:uid="{C7E61237-7885-4272-902C-D06EAF035DE7}"/>
    <cellStyle name="40% - Accent1 20 12 4 2" xfId="26330" xr:uid="{C112E5AF-E9BF-4349-982D-46A58D1073E8}"/>
    <cellStyle name="40% - Accent1 20 12 5" xfId="26331" xr:uid="{BEFE134B-6146-4348-8B24-33B2C05FFEE9}"/>
    <cellStyle name="40% - Accent1 20 13" xfId="26332" xr:uid="{1C994396-17AE-4B05-9116-E6C45C92D304}"/>
    <cellStyle name="40% - Accent1 20 13 2" xfId="26333" xr:uid="{B9D649D3-5EF8-4749-A87E-D839F8B8E4E4}"/>
    <cellStyle name="40% - Accent1 20 13 2 2" xfId="26334" xr:uid="{1826C8EF-1714-45C0-AF43-4598CB09DC1D}"/>
    <cellStyle name="40% - Accent1 20 13 2 2 2" xfId="26335" xr:uid="{79A3570E-4BF3-4341-BD44-A775DDC86347}"/>
    <cellStyle name="40% - Accent1 20 13 2 3" xfId="26336" xr:uid="{A21695AA-9034-42A9-B2B3-6C1D95B6B22E}"/>
    <cellStyle name="40% - Accent1 20 13 3" xfId="26337" xr:uid="{F8D2F62B-0F16-4E53-870B-5B7A00023CB1}"/>
    <cellStyle name="40% - Accent1 20 13 3 2" xfId="26338" xr:uid="{38BA07C5-9C72-481C-9077-E3A14E23DF25}"/>
    <cellStyle name="40% - Accent1 20 13 4" xfId="26339" xr:uid="{48DE04B9-FE81-4A05-89F9-8C1A4A4FEB1D}"/>
    <cellStyle name="40% - Accent1 20 13 4 2" xfId="26340" xr:uid="{784376AA-0A1B-4AB6-B065-427062D85B4E}"/>
    <cellStyle name="40% - Accent1 20 13 5" xfId="26341" xr:uid="{A740E1A7-9703-43FA-94CD-D09B30578A62}"/>
    <cellStyle name="40% - Accent1 20 14" xfId="26342" xr:uid="{9BE92D85-C599-4F9D-9C61-AF3343D24AB0}"/>
    <cellStyle name="40% - Accent1 20 14 2" xfId="26343" xr:uid="{C5FD9236-425D-4078-BE21-376B31D55304}"/>
    <cellStyle name="40% - Accent1 20 14 2 2" xfId="26344" xr:uid="{A4C38D76-785E-422B-9EC2-C8AB8453B7AF}"/>
    <cellStyle name="40% - Accent1 20 14 2 2 2" xfId="26345" xr:uid="{DD72C9AF-C0AC-4E25-8CF5-BA3C05C2D3D3}"/>
    <cellStyle name="40% - Accent1 20 14 2 3" xfId="26346" xr:uid="{733F0337-A179-4085-AE92-659F9AC03466}"/>
    <cellStyle name="40% - Accent1 20 14 3" xfId="26347" xr:uid="{73782737-10FF-4F97-9183-5A24AF67D572}"/>
    <cellStyle name="40% - Accent1 20 14 3 2" xfId="26348" xr:uid="{67149623-3980-4FCE-932E-B1AF47C09D9D}"/>
    <cellStyle name="40% - Accent1 20 14 4" xfId="26349" xr:uid="{29F2E8ED-0939-40FA-91F4-05572A2C4AC7}"/>
    <cellStyle name="40% - Accent1 20 14 4 2" xfId="26350" xr:uid="{8AE6186E-75FA-4F4C-A3CE-BBDEE3E5E855}"/>
    <cellStyle name="40% - Accent1 20 14 5" xfId="26351" xr:uid="{4A7EFABC-33EA-457B-9EDF-472754056E34}"/>
    <cellStyle name="40% - Accent1 20 15" xfId="26352" xr:uid="{437304E8-288E-4763-B4BB-97DDBF6B1311}"/>
    <cellStyle name="40% - Accent1 20 15 2" xfId="26353" xr:uid="{D06ABE8E-DFBA-4E35-8F1F-6F3375F37FA3}"/>
    <cellStyle name="40% - Accent1 20 15 2 2" xfId="26354" xr:uid="{78FA296D-4F4D-47B1-939C-EE542786BBC8}"/>
    <cellStyle name="40% - Accent1 20 15 2 2 2" xfId="26355" xr:uid="{7D888981-A5F3-4258-8616-FA1EC34FD7D0}"/>
    <cellStyle name="40% - Accent1 20 15 2 3" xfId="26356" xr:uid="{8D539C68-36EC-43FF-9657-3B2144A77927}"/>
    <cellStyle name="40% - Accent1 20 15 3" xfId="26357" xr:uid="{601D7B40-04CC-440B-AFEF-97894E63B7FD}"/>
    <cellStyle name="40% - Accent1 20 15 3 2" xfId="26358" xr:uid="{480FBD65-37AB-4968-94BA-BE4D558451D4}"/>
    <cellStyle name="40% - Accent1 20 15 4" xfId="26359" xr:uid="{42E7A8E3-5CE9-40E8-8F63-454704DDE1AF}"/>
    <cellStyle name="40% - Accent1 20 15 4 2" xfId="26360" xr:uid="{C8CDD34A-B707-40E8-93FE-3C91EC2EF76C}"/>
    <cellStyle name="40% - Accent1 20 15 5" xfId="26361" xr:uid="{4B5E82FB-B90F-471E-8AAF-0853F727E820}"/>
    <cellStyle name="40% - Accent1 20 16" xfId="26362" xr:uid="{B2C5FE49-E5A9-42CF-8A5C-7BA513ECB104}"/>
    <cellStyle name="40% - Accent1 20 16 2" xfId="26363" xr:uid="{4DBCD301-A43C-4483-8BC9-A59A639FEB99}"/>
    <cellStyle name="40% - Accent1 20 16 2 2" xfId="26364" xr:uid="{7953BDB5-6C01-411D-A106-C7B22E4B8050}"/>
    <cellStyle name="40% - Accent1 20 16 3" xfId="26365" xr:uid="{F7C1DF5D-03E8-4568-97E1-C56E91AD374B}"/>
    <cellStyle name="40% - Accent1 20 17" xfId="26366" xr:uid="{FE0EBF09-4C51-4632-8E34-33B50086553C}"/>
    <cellStyle name="40% - Accent1 20 17 2" xfId="26367" xr:uid="{8D982F65-B41C-4987-B776-27853A43FE1D}"/>
    <cellStyle name="40% - Accent1 20 18" xfId="26368" xr:uid="{79B3F8B6-5D3D-48A1-80B3-E54960D0182A}"/>
    <cellStyle name="40% - Accent1 20 18 2" xfId="26369" xr:uid="{D5109438-4EC9-463E-83EA-3687D86A4C50}"/>
    <cellStyle name="40% - Accent1 20 19" xfId="26370" xr:uid="{4288D9E0-F100-4FE1-8DFB-14E1300CC5FD}"/>
    <cellStyle name="40% - Accent1 20 2" xfId="26371" xr:uid="{55B077A8-833C-4BF2-B2B2-D1C7688441F1}"/>
    <cellStyle name="40% - Accent1 20 2 2" xfId="26372" xr:uid="{936815A0-1082-4AE4-8222-940920B638BE}"/>
    <cellStyle name="40% - Accent1 20 2 2 2" xfId="26373" xr:uid="{5EED6274-5DD7-40E9-916F-FFF884CD8807}"/>
    <cellStyle name="40% - Accent1 20 2 2 2 2" xfId="26374" xr:uid="{5502CFB9-9596-487B-83DE-AF76D28FF5A7}"/>
    <cellStyle name="40% - Accent1 20 2 2 3" xfId="26375" xr:uid="{711AD5F8-26EF-42B9-BAFE-1E43968365A4}"/>
    <cellStyle name="40% - Accent1 20 2 3" xfId="26376" xr:uid="{1FAF863D-52B7-4158-B657-93A2C92A5480}"/>
    <cellStyle name="40% - Accent1 20 2 3 2" xfId="26377" xr:uid="{ACADF4F5-0FC9-4A8D-8AC0-19A4571645D9}"/>
    <cellStyle name="40% - Accent1 20 2 4" xfId="26378" xr:uid="{B060D955-D15B-4CEF-B3FF-5AD865D090C8}"/>
    <cellStyle name="40% - Accent1 20 2 4 2" xfId="26379" xr:uid="{1C898E70-5DFF-4167-822F-0D69C68C8EB9}"/>
    <cellStyle name="40% - Accent1 20 2 5" xfId="26380" xr:uid="{AB713AB9-8862-454C-BAF4-D1F4D6A43D47}"/>
    <cellStyle name="40% - Accent1 20 20" xfId="26381" xr:uid="{38C688C6-B4FC-45BF-A869-9DE8DC8CC0DF}"/>
    <cellStyle name="40% - Accent1 20 21" xfId="26382" xr:uid="{566A0479-61B4-485C-B0D7-1D836A9D4CF1}"/>
    <cellStyle name="40% - Accent1 20 22" xfId="26383" xr:uid="{5BA3A8E5-0FF5-4563-A7E9-41AAF76551AC}"/>
    <cellStyle name="40% - Accent1 20 23" xfId="26384" xr:uid="{FA129F8B-A93F-4F60-BBD0-280921E21C6B}"/>
    <cellStyle name="40% - Accent1 20 24" xfId="26385" xr:uid="{738CA52D-E236-45C9-9B13-A15BA593F957}"/>
    <cellStyle name="40% - Accent1 20 25" xfId="26386" xr:uid="{39FFA6BD-BD16-4CA7-B080-193D1E2CFBFA}"/>
    <cellStyle name="40% - Accent1 20 26" xfId="26387" xr:uid="{7B02A985-BABA-4BE2-A29C-F372609733C5}"/>
    <cellStyle name="40% - Accent1 20 27" xfId="26388" xr:uid="{2480AC6E-AC36-4F4E-941A-E0A50B09B242}"/>
    <cellStyle name="40% - Accent1 20 28" xfId="26389" xr:uid="{6633BFA2-50E0-4911-AF22-14F125BC2FE7}"/>
    <cellStyle name="40% - Accent1 20 29" xfId="26390" xr:uid="{654F2345-81BF-488E-BA5D-B829FD93A196}"/>
    <cellStyle name="40% - Accent1 20 3" xfId="26391" xr:uid="{28563927-2642-4042-9533-A68E4404360C}"/>
    <cellStyle name="40% - Accent1 20 3 2" xfId="26392" xr:uid="{86A55A49-39CC-4E8F-9BCD-425EBFCB8341}"/>
    <cellStyle name="40% - Accent1 20 3 2 2" xfId="26393" xr:uid="{3FD0C459-A433-4EAD-BCAD-AC5A9B23E67A}"/>
    <cellStyle name="40% - Accent1 20 3 2 2 2" xfId="26394" xr:uid="{590CA926-52EB-4399-B6B7-264BF05B2129}"/>
    <cellStyle name="40% - Accent1 20 3 2 3" xfId="26395" xr:uid="{232D166D-AD45-45E7-B55F-1312F12AECFA}"/>
    <cellStyle name="40% - Accent1 20 3 3" xfId="26396" xr:uid="{94FD6A97-A38C-466E-BD58-0CD416099FB5}"/>
    <cellStyle name="40% - Accent1 20 3 3 2" xfId="26397" xr:uid="{A820CA6B-90BD-4216-BDFF-810C7EDDA494}"/>
    <cellStyle name="40% - Accent1 20 3 4" xfId="26398" xr:uid="{37E4FCC6-3FBF-46D3-85FE-099B48BBB784}"/>
    <cellStyle name="40% - Accent1 20 3 4 2" xfId="26399" xr:uid="{70208B19-6D2C-4638-A78F-518A6F49FC32}"/>
    <cellStyle name="40% - Accent1 20 3 5" xfId="26400" xr:uid="{475A16AA-B309-42F2-91BC-F68A8D5ADFFD}"/>
    <cellStyle name="40% - Accent1 20 4" xfId="26401" xr:uid="{D3BAB46B-6095-4B7B-B3E2-8C14A9D1B5D6}"/>
    <cellStyle name="40% - Accent1 20 4 2" xfId="26402" xr:uid="{77DE4A46-954C-42EC-B6CF-71B94C3D86A4}"/>
    <cellStyle name="40% - Accent1 20 4 2 2" xfId="26403" xr:uid="{3E964594-9864-4E49-B724-793D5FCF0350}"/>
    <cellStyle name="40% - Accent1 20 4 2 2 2" xfId="26404" xr:uid="{EB502A36-57D0-44C3-AF7B-F538B8BEF858}"/>
    <cellStyle name="40% - Accent1 20 4 2 3" xfId="26405" xr:uid="{612EA8B8-0292-4595-954B-EC13C5A8FF0D}"/>
    <cellStyle name="40% - Accent1 20 4 3" xfId="26406" xr:uid="{1839F207-5497-484A-95DF-5239DC35C852}"/>
    <cellStyle name="40% - Accent1 20 4 3 2" xfId="26407" xr:uid="{F21038E0-2EBA-45A7-BC34-717D1878A426}"/>
    <cellStyle name="40% - Accent1 20 4 4" xfId="26408" xr:uid="{BA6CF6EE-FB78-4027-96C1-41AC3923ADCC}"/>
    <cellStyle name="40% - Accent1 20 4 4 2" xfId="26409" xr:uid="{D1C6CD61-7470-402B-9618-64A2EC21CE03}"/>
    <cellStyle name="40% - Accent1 20 4 5" xfId="26410" xr:uid="{E5960D27-904A-42F4-B5E3-37FD6CCC6EBE}"/>
    <cellStyle name="40% - Accent1 20 5" xfId="26411" xr:uid="{1887729F-DCE9-4471-B84E-13A5EDD7791D}"/>
    <cellStyle name="40% - Accent1 20 5 2" xfId="26412" xr:uid="{AB898F93-1F1E-4015-AB97-563CACE7AF1A}"/>
    <cellStyle name="40% - Accent1 20 5 2 2" xfId="26413" xr:uid="{E91D7DF2-8E5B-4ABF-8677-11D770DBA5E2}"/>
    <cellStyle name="40% - Accent1 20 5 2 2 2" xfId="26414" xr:uid="{C9908D42-5B79-4E5B-82E4-DAE4E3F48601}"/>
    <cellStyle name="40% - Accent1 20 5 2 3" xfId="26415" xr:uid="{2333B3DA-EE8C-4A42-B924-61FBD95B7DB1}"/>
    <cellStyle name="40% - Accent1 20 5 3" xfId="26416" xr:uid="{58609763-AE64-40B4-8535-8C6F3E5C6A7C}"/>
    <cellStyle name="40% - Accent1 20 5 3 2" xfId="26417" xr:uid="{FAFBD07E-351F-4D80-831F-3426735E0062}"/>
    <cellStyle name="40% - Accent1 20 5 4" xfId="26418" xr:uid="{F5B3B87B-4EE3-4FD0-B193-FA89122153A1}"/>
    <cellStyle name="40% - Accent1 20 5 4 2" xfId="26419" xr:uid="{1098BFBA-C9C9-44B2-9C4A-0E24CB44CF23}"/>
    <cellStyle name="40% - Accent1 20 5 5" xfId="26420" xr:uid="{03EA0BA2-FA29-4E52-B6F4-C1116B9D2820}"/>
    <cellStyle name="40% - Accent1 20 6" xfId="26421" xr:uid="{AC0A28B1-97D0-4AE4-937B-9F10C502D6F9}"/>
    <cellStyle name="40% - Accent1 20 6 2" xfId="26422" xr:uid="{228A4F13-E05A-459B-8243-57BB9E2986E2}"/>
    <cellStyle name="40% - Accent1 20 6 2 2" xfId="26423" xr:uid="{87507029-7777-4597-9B26-98372684450C}"/>
    <cellStyle name="40% - Accent1 20 6 2 2 2" xfId="26424" xr:uid="{E31E33C5-1F34-4D17-8AA7-C31191309AA5}"/>
    <cellStyle name="40% - Accent1 20 6 2 3" xfId="26425" xr:uid="{FA788DC7-96D8-4AFB-A31C-288C355720B5}"/>
    <cellStyle name="40% - Accent1 20 6 3" xfId="26426" xr:uid="{782E943D-3187-4637-ADE0-5EAEC0C215AD}"/>
    <cellStyle name="40% - Accent1 20 6 3 2" xfId="26427" xr:uid="{1C9670C4-CFB5-4BFC-A71D-C284F2FA3421}"/>
    <cellStyle name="40% - Accent1 20 6 4" xfId="26428" xr:uid="{FD371E42-779C-4BE1-9D1D-A7E4E2346E0E}"/>
    <cellStyle name="40% - Accent1 20 6 4 2" xfId="26429" xr:uid="{56A1A29E-5F75-46B8-8B96-70C2A20A4767}"/>
    <cellStyle name="40% - Accent1 20 6 5" xfId="26430" xr:uid="{B8CBF9E1-0C1E-4D8C-9D6C-05BAFBCC540B}"/>
    <cellStyle name="40% - Accent1 20 7" xfId="26431" xr:uid="{1FF3CFB1-F780-4B19-9385-777AC957CC68}"/>
    <cellStyle name="40% - Accent1 20 7 2" xfId="26432" xr:uid="{2F2D534F-4F8F-4351-A8FC-F45B1631F63F}"/>
    <cellStyle name="40% - Accent1 20 7 2 2" xfId="26433" xr:uid="{987E1D54-F3A8-431C-9C79-2C51FDABA7B2}"/>
    <cellStyle name="40% - Accent1 20 7 2 2 2" xfId="26434" xr:uid="{ABE251A4-46B5-4D05-BDD6-C0125FE4D607}"/>
    <cellStyle name="40% - Accent1 20 7 2 3" xfId="26435" xr:uid="{3C0B745D-19AB-470A-A607-AA8BB162BB6E}"/>
    <cellStyle name="40% - Accent1 20 7 3" xfId="26436" xr:uid="{1D1F94E1-A68D-4DDE-8756-13BF9C06B192}"/>
    <cellStyle name="40% - Accent1 20 7 3 2" xfId="26437" xr:uid="{63C8D722-608C-4FE3-B466-838D7B2E024C}"/>
    <cellStyle name="40% - Accent1 20 7 4" xfId="26438" xr:uid="{98555184-4AA1-4477-979E-2C4D96560F08}"/>
    <cellStyle name="40% - Accent1 20 7 4 2" xfId="26439" xr:uid="{76DF426A-95C4-4251-9EAD-EA68F98BDDFE}"/>
    <cellStyle name="40% - Accent1 20 7 5" xfId="26440" xr:uid="{9C22EB4E-1C85-4370-AE7B-06DB6658FD1A}"/>
    <cellStyle name="40% - Accent1 20 8" xfId="26441" xr:uid="{D3193075-CCAD-4D98-8CDA-5A1D700B8EA6}"/>
    <cellStyle name="40% - Accent1 20 8 2" xfId="26442" xr:uid="{C95D4712-CC38-468F-99D6-8CDFD58A3C86}"/>
    <cellStyle name="40% - Accent1 20 8 2 2" xfId="26443" xr:uid="{F9E93BBE-7366-43C9-8810-57823688D662}"/>
    <cellStyle name="40% - Accent1 20 8 2 2 2" xfId="26444" xr:uid="{DF53B9F6-3319-4303-805C-2F05E6323D19}"/>
    <cellStyle name="40% - Accent1 20 8 2 3" xfId="26445" xr:uid="{7086C5DD-C93C-4C21-8947-2A2619C7B140}"/>
    <cellStyle name="40% - Accent1 20 8 3" xfId="26446" xr:uid="{6B9DC3D8-FA3D-489E-94C6-DCCC70E6EA05}"/>
    <cellStyle name="40% - Accent1 20 8 3 2" xfId="26447" xr:uid="{97600F77-EC60-4974-AB58-6C1DB5270DEB}"/>
    <cellStyle name="40% - Accent1 20 8 4" xfId="26448" xr:uid="{059634CF-FC2C-4DD2-9A82-30B1434CA8BB}"/>
    <cellStyle name="40% - Accent1 20 8 4 2" xfId="26449" xr:uid="{C440EAFD-206C-4667-B378-13786AA32392}"/>
    <cellStyle name="40% - Accent1 20 8 5" xfId="26450" xr:uid="{CE541EB8-C99E-4365-B97A-EC834D96452B}"/>
    <cellStyle name="40% - Accent1 20 9" xfId="26451" xr:uid="{B80C89F9-CF86-4EB3-9445-5457FA85B1F8}"/>
    <cellStyle name="40% - Accent1 20 9 2" xfId="26452" xr:uid="{79890C4E-F3F6-4561-8CE3-D5700E8D0FCA}"/>
    <cellStyle name="40% - Accent1 20 9 2 2" xfId="26453" xr:uid="{AF4D6DF2-D4BA-41AA-B1BA-06FBFE4FB6C8}"/>
    <cellStyle name="40% - Accent1 20 9 2 2 2" xfId="26454" xr:uid="{1B268D32-AA7B-475D-B431-FC9682DB5A20}"/>
    <cellStyle name="40% - Accent1 20 9 2 3" xfId="26455" xr:uid="{6247D102-E1E6-4310-AB7C-242AF6BCFBF2}"/>
    <cellStyle name="40% - Accent1 20 9 3" xfId="26456" xr:uid="{25E5BCAE-5EC7-44FD-907B-FE81A8C79CE3}"/>
    <cellStyle name="40% - Accent1 20 9 3 2" xfId="26457" xr:uid="{2E1841A5-7118-46CB-B09F-35D6B5D2A604}"/>
    <cellStyle name="40% - Accent1 20 9 4" xfId="26458" xr:uid="{A849EA6B-B71D-40BB-AA47-4ABDEC203964}"/>
    <cellStyle name="40% - Accent1 20 9 4 2" xfId="26459" xr:uid="{A2B9B494-3A04-49F1-97B5-B88A133CA30B}"/>
    <cellStyle name="40% - Accent1 20 9 5" xfId="26460" xr:uid="{18B53520-6FAC-4547-B6C6-051E5309172E}"/>
    <cellStyle name="40% - Accent1 21" xfId="26461" xr:uid="{29187549-D567-49FD-9406-F01F826201C0}"/>
    <cellStyle name="40% - Accent1 21 10" xfId="26462" xr:uid="{D6E96D8A-C103-49DD-AC7E-84CFC2CD2847}"/>
    <cellStyle name="40% - Accent1 21 10 2" xfId="26463" xr:uid="{ED059190-5723-42F9-AEF4-D65118F66C46}"/>
    <cellStyle name="40% - Accent1 21 10 2 2" xfId="26464" xr:uid="{10CF4FC7-4FAE-447B-9A28-59D40DBA5F60}"/>
    <cellStyle name="40% - Accent1 21 10 2 2 2" xfId="26465" xr:uid="{B7EC1F51-DB50-44B1-ACD4-475B0C831BB4}"/>
    <cellStyle name="40% - Accent1 21 10 2 3" xfId="26466" xr:uid="{29970631-A7B7-4791-811E-F88DB4B32154}"/>
    <cellStyle name="40% - Accent1 21 10 3" xfId="26467" xr:uid="{4D7192D5-E3F4-44C1-AC3D-CE2271CA02BE}"/>
    <cellStyle name="40% - Accent1 21 10 3 2" xfId="26468" xr:uid="{78ECF8B1-2E47-46FA-95E6-1EE25CB20EC3}"/>
    <cellStyle name="40% - Accent1 21 10 4" xfId="26469" xr:uid="{4555887B-AC9B-4B0D-AD40-B541239EDB28}"/>
    <cellStyle name="40% - Accent1 21 10 4 2" xfId="26470" xr:uid="{7D17A450-72CA-42A8-9737-7F3451BC5C83}"/>
    <cellStyle name="40% - Accent1 21 10 5" xfId="26471" xr:uid="{6302D807-3DD6-4FCC-87A1-D6539AF97F5C}"/>
    <cellStyle name="40% - Accent1 21 11" xfId="26472" xr:uid="{DB18C7F6-C98D-42DA-A0EC-9F3FDC2EBD77}"/>
    <cellStyle name="40% - Accent1 21 11 2" xfId="26473" xr:uid="{DB2C51C9-6564-4CE2-8B08-4ECA9531090C}"/>
    <cellStyle name="40% - Accent1 21 11 2 2" xfId="26474" xr:uid="{63AD1075-E92F-42A7-8D79-D285EA1808A7}"/>
    <cellStyle name="40% - Accent1 21 11 2 2 2" xfId="26475" xr:uid="{961E4D68-D329-452C-97B4-E8106979038C}"/>
    <cellStyle name="40% - Accent1 21 11 2 3" xfId="26476" xr:uid="{D695B0AD-03DF-4A37-B53E-6BE692A2F114}"/>
    <cellStyle name="40% - Accent1 21 11 3" xfId="26477" xr:uid="{9DA68A93-B33D-4B73-9C17-95E975206CC5}"/>
    <cellStyle name="40% - Accent1 21 11 3 2" xfId="26478" xr:uid="{D5CD4A06-AABF-40DB-96C3-EF17E10B48CB}"/>
    <cellStyle name="40% - Accent1 21 11 4" xfId="26479" xr:uid="{B7E6530F-6920-4BB8-825C-3BF6AA318900}"/>
    <cellStyle name="40% - Accent1 21 11 4 2" xfId="26480" xr:uid="{F0202D7A-0C71-4326-ACD6-76C79CDB8FD9}"/>
    <cellStyle name="40% - Accent1 21 11 5" xfId="26481" xr:uid="{6FD1AA11-8C88-4FA4-A50C-C91B1B0E7F83}"/>
    <cellStyle name="40% - Accent1 21 12" xfId="26482" xr:uid="{94266154-5B8B-4DEA-B4BD-6D9457F03D59}"/>
    <cellStyle name="40% - Accent1 21 12 2" xfId="26483" xr:uid="{7ADA4257-2A27-49B0-B90A-7893A4B52868}"/>
    <cellStyle name="40% - Accent1 21 12 2 2" xfId="26484" xr:uid="{0C7D872F-381A-4F9D-A6BB-EA87C7161B91}"/>
    <cellStyle name="40% - Accent1 21 12 2 2 2" xfId="26485" xr:uid="{F90896C5-8161-415B-9E26-665B63677120}"/>
    <cellStyle name="40% - Accent1 21 12 2 3" xfId="26486" xr:uid="{455A9C2A-1770-4531-A65E-8E24C4B1C2F6}"/>
    <cellStyle name="40% - Accent1 21 12 3" xfId="26487" xr:uid="{5678DE84-A639-4DEF-8B35-5A8953678069}"/>
    <cellStyle name="40% - Accent1 21 12 3 2" xfId="26488" xr:uid="{331F3502-AF45-4AB5-AF56-1F84D00CC309}"/>
    <cellStyle name="40% - Accent1 21 12 4" xfId="26489" xr:uid="{894AE877-C63A-4C2D-98F2-82D258B63038}"/>
    <cellStyle name="40% - Accent1 21 12 4 2" xfId="26490" xr:uid="{0D2C2357-3809-41B3-9151-D9027B6E4276}"/>
    <cellStyle name="40% - Accent1 21 12 5" xfId="26491" xr:uid="{A8BBD27A-F168-4DD6-843B-EE62CA27F603}"/>
    <cellStyle name="40% - Accent1 21 13" xfId="26492" xr:uid="{395005E2-952A-4FB2-B958-C254BEFFFA5E}"/>
    <cellStyle name="40% - Accent1 21 13 2" xfId="26493" xr:uid="{1CB0B1BA-5872-4534-A8F1-43B4B26D0EA5}"/>
    <cellStyle name="40% - Accent1 21 13 2 2" xfId="26494" xr:uid="{4795221D-CB6E-4C1A-A731-2DF37F79D785}"/>
    <cellStyle name="40% - Accent1 21 13 2 2 2" xfId="26495" xr:uid="{B54FEF9C-8A4E-4C71-8FAF-538FCF8933C1}"/>
    <cellStyle name="40% - Accent1 21 13 2 3" xfId="26496" xr:uid="{B5D39574-829F-4AAB-8F0D-1E9DC49824E3}"/>
    <cellStyle name="40% - Accent1 21 13 3" xfId="26497" xr:uid="{649BCFF3-A002-4AC6-BBEA-3B8610A01993}"/>
    <cellStyle name="40% - Accent1 21 13 3 2" xfId="26498" xr:uid="{D29FC655-A3F8-4BE5-9851-9319617C06CF}"/>
    <cellStyle name="40% - Accent1 21 13 4" xfId="26499" xr:uid="{4D1B10DB-82A5-43C3-8357-9B2B63E79834}"/>
    <cellStyle name="40% - Accent1 21 13 4 2" xfId="26500" xr:uid="{3692AAE9-BB8F-4063-9B4E-5876DC954B95}"/>
    <cellStyle name="40% - Accent1 21 13 5" xfId="26501" xr:uid="{6FA7FE7B-6DB4-46C2-ADD4-B1B7D51D9C67}"/>
    <cellStyle name="40% - Accent1 21 14" xfId="26502" xr:uid="{D5A0C7A4-6290-4007-A0CA-E0662CF8F551}"/>
    <cellStyle name="40% - Accent1 21 14 2" xfId="26503" xr:uid="{C0D001EC-4ADD-4267-8566-1D2F7D1D4B0D}"/>
    <cellStyle name="40% - Accent1 21 14 2 2" xfId="26504" xr:uid="{940B412A-1F3C-4F0F-9234-924CEDDE6856}"/>
    <cellStyle name="40% - Accent1 21 14 2 2 2" xfId="26505" xr:uid="{8D3F0ACB-0C40-4E74-948E-03D711944EE8}"/>
    <cellStyle name="40% - Accent1 21 14 2 3" xfId="26506" xr:uid="{2742A3FE-C87B-489C-890A-F19C4982821B}"/>
    <cellStyle name="40% - Accent1 21 14 3" xfId="26507" xr:uid="{166C1BC1-FAB6-4246-9E4F-EAE5298A8788}"/>
    <cellStyle name="40% - Accent1 21 14 3 2" xfId="26508" xr:uid="{4C920459-DDBF-44E7-978B-2219B3F36D20}"/>
    <cellStyle name="40% - Accent1 21 14 4" xfId="26509" xr:uid="{05713A7E-2315-48A2-AC4B-9481CE8D6205}"/>
    <cellStyle name="40% - Accent1 21 14 4 2" xfId="26510" xr:uid="{8BF947F3-846E-4D54-AFC6-4A095875824B}"/>
    <cellStyle name="40% - Accent1 21 14 5" xfId="26511" xr:uid="{76107643-EB01-4C7D-9D68-C779A8C6074A}"/>
    <cellStyle name="40% - Accent1 21 15" xfId="26512" xr:uid="{073953C5-6FEB-41C0-845B-B73166973CB8}"/>
    <cellStyle name="40% - Accent1 21 15 2" xfId="26513" xr:uid="{8A74D12F-7CE7-42F9-A7EF-599035FC905A}"/>
    <cellStyle name="40% - Accent1 21 15 2 2" xfId="26514" xr:uid="{E1E2D6CF-433C-4CFF-A2FB-37B3610E3F28}"/>
    <cellStyle name="40% - Accent1 21 15 2 2 2" xfId="26515" xr:uid="{D6217FFA-4948-4167-B40A-4E94678EB60B}"/>
    <cellStyle name="40% - Accent1 21 15 2 3" xfId="26516" xr:uid="{60C79855-F12F-45E0-B904-489F9D9035EF}"/>
    <cellStyle name="40% - Accent1 21 15 3" xfId="26517" xr:uid="{FC9A16F5-F9B5-49E5-B863-B08D9185A61E}"/>
    <cellStyle name="40% - Accent1 21 15 3 2" xfId="26518" xr:uid="{56E35FF5-1447-4358-A84E-9E32905C62A5}"/>
    <cellStyle name="40% - Accent1 21 15 4" xfId="26519" xr:uid="{8542C5D8-DEDE-47D5-87D4-6B899DF2A4B6}"/>
    <cellStyle name="40% - Accent1 21 15 4 2" xfId="26520" xr:uid="{EF2E37B5-1F2C-414E-BF99-C3F35634FEFE}"/>
    <cellStyle name="40% - Accent1 21 15 5" xfId="26521" xr:uid="{E97EFE1A-C980-47CE-B36B-64A1A4D744BE}"/>
    <cellStyle name="40% - Accent1 21 16" xfId="26522" xr:uid="{D8719CAC-E076-493E-810D-17E78F6F574E}"/>
    <cellStyle name="40% - Accent1 21 16 2" xfId="26523" xr:uid="{E2BD60D0-B428-4E85-B18E-0381CA2F6FDE}"/>
    <cellStyle name="40% - Accent1 21 16 2 2" xfId="26524" xr:uid="{9439B876-A77B-4AA4-8C19-D15599D082EA}"/>
    <cellStyle name="40% - Accent1 21 16 3" xfId="26525" xr:uid="{D74094F2-5921-4E35-96CF-0231856544E9}"/>
    <cellStyle name="40% - Accent1 21 17" xfId="26526" xr:uid="{36224E8D-702E-4B23-B035-7AA07A083FB0}"/>
    <cellStyle name="40% - Accent1 21 17 2" xfId="26527" xr:uid="{BB0C085A-E2D4-41E1-8ADE-4CA5DF4CA9E3}"/>
    <cellStyle name="40% - Accent1 21 18" xfId="26528" xr:uid="{16ED018C-6247-41EA-975F-D17F77AF9AAD}"/>
    <cellStyle name="40% - Accent1 21 18 2" xfId="26529" xr:uid="{3233E172-EC94-41FD-9795-FA84DC5D4E35}"/>
    <cellStyle name="40% - Accent1 21 19" xfId="26530" xr:uid="{9C79FC81-52D9-4538-AE54-0711B0F2EE6F}"/>
    <cellStyle name="40% - Accent1 21 2" xfId="26531" xr:uid="{91DFD4A5-28FD-43F5-A46D-65B07E560205}"/>
    <cellStyle name="40% - Accent1 21 2 2" xfId="26532" xr:uid="{4E2D6056-0974-4D62-A9BE-43A5273634EC}"/>
    <cellStyle name="40% - Accent1 21 2 2 2" xfId="26533" xr:uid="{85A6B5DD-941F-45A4-99DC-DBD57D50C9A1}"/>
    <cellStyle name="40% - Accent1 21 2 2 2 2" xfId="26534" xr:uid="{81DDCD2C-826F-4766-BBDF-2D27EC4BF438}"/>
    <cellStyle name="40% - Accent1 21 2 2 3" xfId="26535" xr:uid="{9E82D89F-5B83-4AD5-896A-4CE899C3AE85}"/>
    <cellStyle name="40% - Accent1 21 2 3" xfId="26536" xr:uid="{0666B295-83DD-49D8-9A52-7265B9B18262}"/>
    <cellStyle name="40% - Accent1 21 2 3 2" xfId="26537" xr:uid="{BD033DD5-7B07-4ED7-AF46-1FE989EBA782}"/>
    <cellStyle name="40% - Accent1 21 2 4" xfId="26538" xr:uid="{5AACA0FF-C96B-4E43-94E6-DECA462FF486}"/>
    <cellStyle name="40% - Accent1 21 2 4 2" xfId="26539" xr:uid="{41153431-031E-4ABE-BDD4-587B32776A39}"/>
    <cellStyle name="40% - Accent1 21 2 5" xfId="26540" xr:uid="{57C24962-2F06-4A1A-8D9C-38D8DEF205A6}"/>
    <cellStyle name="40% - Accent1 21 20" xfId="26541" xr:uid="{7B15F323-880B-4593-A1CF-92FF4C2E193E}"/>
    <cellStyle name="40% - Accent1 21 21" xfId="26542" xr:uid="{57ACAE10-2519-4BBC-AC0E-5F31624108C9}"/>
    <cellStyle name="40% - Accent1 21 22" xfId="26543" xr:uid="{275430B7-C7E9-47FA-86E2-345988760884}"/>
    <cellStyle name="40% - Accent1 21 23" xfId="26544" xr:uid="{33EF0539-6391-4400-88A9-7997C6A6E40C}"/>
    <cellStyle name="40% - Accent1 21 24" xfId="26545" xr:uid="{4803B0A0-164F-4733-AAF6-AB0E13228468}"/>
    <cellStyle name="40% - Accent1 21 25" xfId="26546" xr:uid="{78822F2F-AC0F-46C0-BD87-290E1B951C83}"/>
    <cellStyle name="40% - Accent1 21 26" xfId="26547" xr:uid="{E617EDF7-78B8-417B-B321-205EF5D03816}"/>
    <cellStyle name="40% - Accent1 21 27" xfId="26548" xr:uid="{A02984E2-91BC-4E46-82F9-37A73B98BDFC}"/>
    <cellStyle name="40% - Accent1 21 28" xfId="26549" xr:uid="{4C5646DE-D716-4CA9-BEC7-E906CFA1DA72}"/>
    <cellStyle name="40% - Accent1 21 29" xfId="26550" xr:uid="{A9FBF914-7633-4BF1-84BA-BF0F034E9F21}"/>
    <cellStyle name="40% - Accent1 21 3" xfId="26551" xr:uid="{50F2863D-1118-4509-9009-EA3B028D13B4}"/>
    <cellStyle name="40% - Accent1 21 3 2" xfId="26552" xr:uid="{C460D381-19F4-4D31-9D03-588B148BD31D}"/>
    <cellStyle name="40% - Accent1 21 3 2 2" xfId="26553" xr:uid="{846E3D5D-4A72-4FB4-A676-9077F7669682}"/>
    <cellStyle name="40% - Accent1 21 3 2 2 2" xfId="26554" xr:uid="{27C111D9-AB7C-4063-B480-B58A494AEFAA}"/>
    <cellStyle name="40% - Accent1 21 3 2 3" xfId="26555" xr:uid="{ED12B241-7E23-4C14-BAF8-BBFC41133738}"/>
    <cellStyle name="40% - Accent1 21 3 3" xfId="26556" xr:uid="{19F9BE5F-F674-4679-842C-129962B3A079}"/>
    <cellStyle name="40% - Accent1 21 3 3 2" xfId="26557" xr:uid="{88069BC9-7E44-493A-BEBD-6EDDAD2330F3}"/>
    <cellStyle name="40% - Accent1 21 3 4" xfId="26558" xr:uid="{48000D77-E6BC-4672-8755-950374C69E79}"/>
    <cellStyle name="40% - Accent1 21 3 4 2" xfId="26559" xr:uid="{F20D3F0E-F78E-468E-B290-5995AFD80075}"/>
    <cellStyle name="40% - Accent1 21 3 5" xfId="26560" xr:uid="{072F62D2-8F19-48BA-88E3-A2DE51800015}"/>
    <cellStyle name="40% - Accent1 21 4" xfId="26561" xr:uid="{C1231EC0-B650-40B2-999B-FC1A9C15056F}"/>
    <cellStyle name="40% - Accent1 21 4 2" xfId="26562" xr:uid="{522C9344-69AC-4A9F-A947-FE5EE85EE4EF}"/>
    <cellStyle name="40% - Accent1 21 4 2 2" xfId="26563" xr:uid="{084BE64A-044E-4EB1-BAFD-A0A2D99AF0D3}"/>
    <cellStyle name="40% - Accent1 21 4 2 2 2" xfId="26564" xr:uid="{18827F0F-0F9B-4F31-960A-E5B9D4557B0B}"/>
    <cellStyle name="40% - Accent1 21 4 2 3" xfId="26565" xr:uid="{A106544D-8B06-4F94-BAB7-BAAEDE3FF913}"/>
    <cellStyle name="40% - Accent1 21 4 3" xfId="26566" xr:uid="{CAB2D20D-C381-4A0B-903B-CFB23B12BC92}"/>
    <cellStyle name="40% - Accent1 21 4 3 2" xfId="26567" xr:uid="{DCADD0F1-D063-444A-B729-ED8E4654F228}"/>
    <cellStyle name="40% - Accent1 21 4 4" xfId="26568" xr:uid="{EE20BAE9-6AC5-4EAE-9964-07A35AA0FF3C}"/>
    <cellStyle name="40% - Accent1 21 4 4 2" xfId="26569" xr:uid="{5CB12915-5A51-41A5-825D-875E0A39B143}"/>
    <cellStyle name="40% - Accent1 21 4 5" xfId="26570" xr:uid="{24C3D38C-0306-4D49-8C7D-1911AE0C2E3F}"/>
    <cellStyle name="40% - Accent1 21 5" xfId="26571" xr:uid="{C0D5AD6A-5253-46B0-B1D4-54E571221ED6}"/>
    <cellStyle name="40% - Accent1 21 5 2" xfId="26572" xr:uid="{82E72994-22D2-476B-9193-6FEB5145184D}"/>
    <cellStyle name="40% - Accent1 21 5 2 2" xfId="26573" xr:uid="{9FB6D0DA-5986-4478-A26B-9A6C800CA339}"/>
    <cellStyle name="40% - Accent1 21 5 2 2 2" xfId="26574" xr:uid="{AFDD4C30-22C2-4806-ABF6-889B7B008873}"/>
    <cellStyle name="40% - Accent1 21 5 2 3" xfId="26575" xr:uid="{81829D7B-B1F0-44E1-98FD-035CA843B0A4}"/>
    <cellStyle name="40% - Accent1 21 5 3" xfId="26576" xr:uid="{83A28AAC-D0FE-4CFB-9911-EFB394A1CC28}"/>
    <cellStyle name="40% - Accent1 21 5 3 2" xfId="26577" xr:uid="{B43B7CBF-8514-4845-A786-6495348A628A}"/>
    <cellStyle name="40% - Accent1 21 5 4" xfId="26578" xr:uid="{BA86F267-E77A-45A3-9130-C87BAB680E47}"/>
    <cellStyle name="40% - Accent1 21 5 4 2" xfId="26579" xr:uid="{D89A8645-A5C3-465B-A416-E740482F0243}"/>
    <cellStyle name="40% - Accent1 21 5 5" xfId="26580" xr:uid="{EEE7FD2C-0D7D-4252-BE0E-B77A027E86A8}"/>
    <cellStyle name="40% - Accent1 21 6" xfId="26581" xr:uid="{FE689FF2-03E3-4AD2-A4A5-C6504278C0E8}"/>
    <cellStyle name="40% - Accent1 21 6 2" xfId="26582" xr:uid="{E59F53C1-4DC6-44C7-B930-74333C0F8E6F}"/>
    <cellStyle name="40% - Accent1 21 6 2 2" xfId="26583" xr:uid="{7B323A98-084F-416D-8700-3DAC97810E2F}"/>
    <cellStyle name="40% - Accent1 21 6 2 2 2" xfId="26584" xr:uid="{ADCBE235-C445-454D-BF7F-84E421F35EA1}"/>
    <cellStyle name="40% - Accent1 21 6 2 3" xfId="26585" xr:uid="{AB7D6AFA-005D-491C-B937-30863C3F1F4A}"/>
    <cellStyle name="40% - Accent1 21 6 3" xfId="26586" xr:uid="{4BC3C63E-83B9-4114-B2B7-CE7ECBAAD241}"/>
    <cellStyle name="40% - Accent1 21 6 3 2" xfId="26587" xr:uid="{6099F7AA-DA0F-46AE-A2BF-376B56207053}"/>
    <cellStyle name="40% - Accent1 21 6 4" xfId="26588" xr:uid="{33969102-C868-4C75-B3D6-98C70B51FB96}"/>
    <cellStyle name="40% - Accent1 21 6 4 2" xfId="26589" xr:uid="{3980CBF4-427D-40D8-8F51-2166F9694CE2}"/>
    <cellStyle name="40% - Accent1 21 6 5" xfId="26590" xr:uid="{8B81868E-652F-4DBA-B10E-8F4752A54ADE}"/>
    <cellStyle name="40% - Accent1 21 7" xfId="26591" xr:uid="{5B61A5EB-D730-4BA9-99ED-BEBA15B10F4E}"/>
    <cellStyle name="40% - Accent1 21 7 2" xfId="26592" xr:uid="{E0C294CC-9DEB-4393-A620-5AF8F2061D00}"/>
    <cellStyle name="40% - Accent1 21 7 2 2" xfId="26593" xr:uid="{113DD3F6-8C82-4168-A291-DC104B165BAF}"/>
    <cellStyle name="40% - Accent1 21 7 2 2 2" xfId="26594" xr:uid="{25AA485A-E94B-40A5-815D-599C5D55290A}"/>
    <cellStyle name="40% - Accent1 21 7 2 3" xfId="26595" xr:uid="{2D4D3A20-216D-4F25-87B4-F74819F3EAAE}"/>
    <cellStyle name="40% - Accent1 21 7 3" xfId="26596" xr:uid="{586D81EA-A938-4DCB-B2A5-7AED3AFE56D1}"/>
    <cellStyle name="40% - Accent1 21 7 3 2" xfId="26597" xr:uid="{AB88F1D2-EC42-4826-941C-EEABD72A8A84}"/>
    <cellStyle name="40% - Accent1 21 7 4" xfId="26598" xr:uid="{3DFE4F20-9FB4-431B-9982-42ABC652CEEB}"/>
    <cellStyle name="40% - Accent1 21 7 4 2" xfId="26599" xr:uid="{8EA43423-5BCC-483D-A8F7-4D1845967C8E}"/>
    <cellStyle name="40% - Accent1 21 7 5" xfId="26600" xr:uid="{3FF64347-BDD1-4BBE-AEED-401FA966B421}"/>
    <cellStyle name="40% - Accent1 21 8" xfId="26601" xr:uid="{67A76FA6-CFB2-49A7-9EC1-F6206A40F9DF}"/>
    <cellStyle name="40% - Accent1 21 8 2" xfId="26602" xr:uid="{FE44C769-A0C4-4754-BA77-48870EE65FFA}"/>
    <cellStyle name="40% - Accent1 21 8 2 2" xfId="26603" xr:uid="{1E554331-07EC-4869-B196-2ABF856984B0}"/>
    <cellStyle name="40% - Accent1 21 8 2 2 2" xfId="26604" xr:uid="{6D1E4F48-01F7-4DF3-A482-96D815DB2DB6}"/>
    <cellStyle name="40% - Accent1 21 8 2 3" xfId="26605" xr:uid="{70FE8937-BE5D-483B-9369-38B32C90E8E4}"/>
    <cellStyle name="40% - Accent1 21 8 3" xfId="26606" xr:uid="{945C2B7F-B4C6-4E85-A0D4-4F1885A93BF5}"/>
    <cellStyle name="40% - Accent1 21 8 3 2" xfId="26607" xr:uid="{61D1BFA0-A37D-4D24-A8D4-34E84F06C858}"/>
    <cellStyle name="40% - Accent1 21 8 4" xfId="26608" xr:uid="{AFBF4CF4-077B-4360-8ACD-46C69E8D610E}"/>
    <cellStyle name="40% - Accent1 21 8 4 2" xfId="26609" xr:uid="{B900E877-C3DB-4C79-B9F6-ABCC2AD1ABE2}"/>
    <cellStyle name="40% - Accent1 21 8 5" xfId="26610" xr:uid="{8DE6AEA5-846F-4911-9D28-E3C99A93BD2E}"/>
    <cellStyle name="40% - Accent1 21 9" xfId="26611" xr:uid="{01904E89-75DD-47E2-952B-028119C74904}"/>
    <cellStyle name="40% - Accent1 21 9 2" xfId="26612" xr:uid="{30B91A57-46DF-4812-8CCE-A3CF4A230B91}"/>
    <cellStyle name="40% - Accent1 21 9 2 2" xfId="26613" xr:uid="{32FF0B6C-E4A5-447F-853F-5DB1978EE605}"/>
    <cellStyle name="40% - Accent1 21 9 2 2 2" xfId="26614" xr:uid="{E572B7E7-D075-4810-9FC4-8EFB4CA59EF1}"/>
    <cellStyle name="40% - Accent1 21 9 2 3" xfId="26615" xr:uid="{92BE8D11-2544-4FC0-B401-BEAAA06C6C24}"/>
    <cellStyle name="40% - Accent1 21 9 3" xfId="26616" xr:uid="{DFCF70EF-64FD-4CF8-979A-1056C8841A87}"/>
    <cellStyle name="40% - Accent1 21 9 3 2" xfId="26617" xr:uid="{8EE6C51D-9FF9-4627-8DEB-EECFAEACCE13}"/>
    <cellStyle name="40% - Accent1 21 9 4" xfId="26618" xr:uid="{FD4B8ADB-3F52-4E43-ABC5-971930ACD9D4}"/>
    <cellStyle name="40% - Accent1 21 9 4 2" xfId="26619" xr:uid="{48820743-A1D4-40D3-9605-3D0A92B8A7E4}"/>
    <cellStyle name="40% - Accent1 21 9 5" xfId="26620" xr:uid="{2F602209-23C2-40D8-A1CB-A9BE8F59D47E}"/>
    <cellStyle name="40% - Accent1 22" xfId="26621" xr:uid="{1AA523B4-7061-4304-9FD1-0E06152BDEB0}"/>
    <cellStyle name="40% - Accent1 22 10" xfId="26622" xr:uid="{0D9CC62E-D214-4AF2-BACF-4EA8A338D47F}"/>
    <cellStyle name="40% - Accent1 22 10 2" xfId="26623" xr:uid="{E725B981-DBCA-4DAB-A934-07F8A68D66C9}"/>
    <cellStyle name="40% - Accent1 22 10 2 2" xfId="26624" xr:uid="{4DCC6B38-D8DB-40B2-ABDF-37AE58F501BA}"/>
    <cellStyle name="40% - Accent1 22 10 2 2 2" xfId="26625" xr:uid="{FF042D4A-9456-43AA-BC18-F8E80B609720}"/>
    <cellStyle name="40% - Accent1 22 10 2 3" xfId="26626" xr:uid="{0B6FB8B4-257A-43A9-A2BE-BCEB6EDC263B}"/>
    <cellStyle name="40% - Accent1 22 10 3" xfId="26627" xr:uid="{3C500B41-3784-4138-9AE0-5EB0ED3B085B}"/>
    <cellStyle name="40% - Accent1 22 10 3 2" xfId="26628" xr:uid="{0715EBD1-62EA-492E-925D-77F697C6C2D2}"/>
    <cellStyle name="40% - Accent1 22 10 4" xfId="26629" xr:uid="{F045A2AC-D2CE-4C71-9E56-7D11959913C1}"/>
    <cellStyle name="40% - Accent1 22 10 4 2" xfId="26630" xr:uid="{D44C7560-EF88-42EA-A6F3-72633473C0A5}"/>
    <cellStyle name="40% - Accent1 22 10 5" xfId="26631" xr:uid="{80A99E66-5252-4BBA-8C59-6E4DDF5B1390}"/>
    <cellStyle name="40% - Accent1 22 11" xfId="26632" xr:uid="{6B797DCD-B6A2-4797-AD1A-7CD2B24CD49D}"/>
    <cellStyle name="40% - Accent1 22 11 2" xfId="26633" xr:uid="{5825C52F-B118-44FD-A744-A3AE39AE6C46}"/>
    <cellStyle name="40% - Accent1 22 11 2 2" xfId="26634" xr:uid="{D19AD7B1-E564-48C0-8040-C8665D6111B5}"/>
    <cellStyle name="40% - Accent1 22 11 2 2 2" xfId="26635" xr:uid="{93FDBBE2-AC94-4C27-BF39-89FBF634CFF0}"/>
    <cellStyle name="40% - Accent1 22 11 2 3" xfId="26636" xr:uid="{2F8B2751-67A5-47B8-B138-CE27DD57D9D6}"/>
    <cellStyle name="40% - Accent1 22 11 3" xfId="26637" xr:uid="{99338E3A-9AE3-4F48-8B37-9A34E30F6385}"/>
    <cellStyle name="40% - Accent1 22 11 3 2" xfId="26638" xr:uid="{DFCE5355-92E9-4E4B-BF8B-988916ADFFF8}"/>
    <cellStyle name="40% - Accent1 22 11 4" xfId="26639" xr:uid="{B3D6CCD4-DEAE-4B3F-B8D3-FAED10563088}"/>
    <cellStyle name="40% - Accent1 22 11 4 2" xfId="26640" xr:uid="{E63821CA-0A25-48F5-9904-41170B00034A}"/>
    <cellStyle name="40% - Accent1 22 11 5" xfId="26641" xr:uid="{E11E784B-E528-4571-A39A-5587320724A1}"/>
    <cellStyle name="40% - Accent1 22 12" xfId="26642" xr:uid="{1F934506-3DAB-461D-ABD5-7209A5A01613}"/>
    <cellStyle name="40% - Accent1 22 12 2" xfId="26643" xr:uid="{29ABEA40-72DD-4EDA-8F47-B4773D4F6E95}"/>
    <cellStyle name="40% - Accent1 22 12 2 2" xfId="26644" xr:uid="{3D434AF3-C89C-4FB3-AA9F-F35976293307}"/>
    <cellStyle name="40% - Accent1 22 12 2 2 2" xfId="26645" xr:uid="{D265DA9E-FCEE-4EA5-A024-C791CDE4D53E}"/>
    <cellStyle name="40% - Accent1 22 12 2 3" xfId="26646" xr:uid="{059758A8-A5BF-4D40-89C8-A506C777BE0E}"/>
    <cellStyle name="40% - Accent1 22 12 3" xfId="26647" xr:uid="{578A1C38-2ED5-4789-B6CB-DD499EFD9D0E}"/>
    <cellStyle name="40% - Accent1 22 12 3 2" xfId="26648" xr:uid="{DA12FBA1-6D4D-43BB-8688-D028278B1F89}"/>
    <cellStyle name="40% - Accent1 22 12 4" xfId="26649" xr:uid="{42868E14-F81F-47C3-995E-AD4FBF27D01D}"/>
    <cellStyle name="40% - Accent1 22 12 4 2" xfId="26650" xr:uid="{8166A698-DC49-4990-82E0-3C392832CA4C}"/>
    <cellStyle name="40% - Accent1 22 12 5" xfId="26651" xr:uid="{060FE3C7-06ED-4078-9796-A4FA9C16621F}"/>
    <cellStyle name="40% - Accent1 22 13" xfId="26652" xr:uid="{16E6CADA-88FB-407A-A532-0AFB6678F824}"/>
    <cellStyle name="40% - Accent1 22 13 2" xfId="26653" xr:uid="{41E99FA9-76D6-4BB5-9DFD-015AD51A41F7}"/>
    <cellStyle name="40% - Accent1 22 13 2 2" xfId="26654" xr:uid="{EC4501D7-A82B-483C-AB08-2C77BB347DCD}"/>
    <cellStyle name="40% - Accent1 22 13 2 2 2" xfId="26655" xr:uid="{33673331-6A03-4ED9-A473-24B819B02174}"/>
    <cellStyle name="40% - Accent1 22 13 2 3" xfId="26656" xr:uid="{36F1F9EC-C1DA-48B2-84D9-2100B3872913}"/>
    <cellStyle name="40% - Accent1 22 13 3" xfId="26657" xr:uid="{C695D2DE-A1FC-407C-9C5A-A569084F2878}"/>
    <cellStyle name="40% - Accent1 22 13 3 2" xfId="26658" xr:uid="{691EB18B-0196-4AFD-9AEA-8DBAE0975257}"/>
    <cellStyle name="40% - Accent1 22 13 4" xfId="26659" xr:uid="{D1EADCF0-0261-4507-9E50-3908E287079B}"/>
    <cellStyle name="40% - Accent1 22 13 4 2" xfId="26660" xr:uid="{B0DD6559-3941-492E-B052-7372DDA4248F}"/>
    <cellStyle name="40% - Accent1 22 13 5" xfId="26661" xr:uid="{86A5754F-0692-4110-A326-A140974BFB05}"/>
    <cellStyle name="40% - Accent1 22 14" xfId="26662" xr:uid="{64B41937-FEC3-4B35-914D-FD7908AC9A7D}"/>
    <cellStyle name="40% - Accent1 22 14 2" xfId="26663" xr:uid="{6C1212C6-6EFA-4EB5-9613-44C49D6B9B0E}"/>
    <cellStyle name="40% - Accent1 22 14 2 2" xfId="26664" xr:uid="{B96E8650-4731-4832-A4C6-14EC5740B52B}"/>
    <cellStyle name="40% - Accent1 22 14 2 2 2" xfId="26665" xr:uid="{9BEADBC3-ED8B-4559-BABA-5464FF244DD9}"/>
    <cellStyle name="40% - Accent1 22 14 2 3" xfId="26666" xr:uid="{75D7EBE6-CC89-47D1-90CB-DEA7E2B3CF49}"/>
    <cellStyle name="40% - Accent1 22 14 3" xfId="26667" xr:uid="{103E841E-F8CD-44E5-AC56-414F9C4A66E6}"/>
    <cellStyle name="40% - Accent1 22 14 3 2" xfId="26668" xr:uid="{250C5580-6313-4B4F-A512-715B901A3F70}"/>
    <cellStyle name="40% - Accent1 22 14 4" xfId="26669" xr:uid="{6836F9F6-2D18-4238-9348-1017D74D99CE}"/>
    <cellStyle name="40% - Accent1 22 14 4 2" xfId="26670" xr:uid="{1C202D36-CA3B-406E-BA5C-7994FFA17B86}"/>
    <cellStyle name="40% - Accent1 22 14 5" xfId="26671" xr:uid="{7EA83CC9-D201-4033-867F-36BE94C0F094}"/>
    <cellStyle name="40% - Accent1 22 15" xfId="26672" xr:uid="{860AE464-0A2C-4321-A429-4A8BEE704C1F}"/>
    <cellStyle name="40% - Accent1 22 15 2" xfId="26673" xr:uid="{87503EA4-5EC6-402F-A2AD-FBA9005D21A2}"/>
    <cellStyle name="40% - Accent1 22 15 2 2" xfId="26674" xr:uid="{F129E27C-C912-4BD6-AE36-101B9AFBD45E}"/>
    <cellStyle name="40% - Accent1 22 15 2 2 2" xfId="26675" xr:uid="{4FF91FD7-E045-44CE-8971-5426E00E34D2}"/>
    <cellStyle name="40% - Accent1 22 15 2 3" xfId="26676" xr:uid="{54F1947F-24AF-4C9E-A66E-2D8059D969DA}"/>
    <cellStyle name="40% - Accent1 22 15 3" xfId="26677" xr:uid="{7D74D696-60FF-42B5-AD63-3A7F14B36C51}"/>
    <cellStyle name="40% - Accent1 22 15 3 2" xfId="26678" xr:uid="{C5E43575-AF52-4860-B76C-F899C848BCE2}"/>
    <cellStyle name="40% - Accent1 22 15 4" xfId="26679" xr:uid="{F9260F5B-F489-4842-8657-EBA597B458B0}"/>
    <cellStyle name="40% - Accent1 22 15 4 2" xfId="26680" xr:uid="{3B17E49D-CC69-4092-BD97-C6CCC2E76D95}"/>
    <cellStyle name="40% - Accent1 22 15 5" xfId="26681" xr:uid="{225C4EBA-C84C-4118-920A-66D464D77479}"/>
    <cellStyle name="40% - Accent1 22 16" xfId="26682" xr:uid="{567FB76B-7220-4BCC-948C-F85F1FBA5CD1}"/>
    <cellStyle name="40% - Accent1 22 16 2" xfId="26683" xr:uid="{0B399EC5-6FCB-4AF9-AE67-19ADDB21C5BA}"/>
    <cellStyle name="40% - Accent1 22 16 2 2" xfId="26684" xr:uid="{725AE9ED-C1DC-4E75-B4FC-E988164457C3}"/>
    <cellStyle name="40% - Accent1 22 16 3" xfId="26685" xr:uid="{EE7A31FB-0B73-4B41-A8A1-E42265FA8121}"/>
    <cellStyle name="40% - Accent1 22 17" xfId="26686" xr:uid="{45AE4DB6-057F-40DC-B9AC-5469828114E8}"/>
    <cellStyle name="40% - Accent1 22 17 2" xfId="26687" xr:uid="{B1F9F0AD-C742-4348-A5C2-EADE91322E64}"/>
    <cellStyle name="40% - Accent1 22 18" xfId="26688" xr:uid="{6ECCA560-7A2E-479D-BE99-B710C0A07EB4}"/>
    <cellStyle name="40% - Accent1 22 18 2" xfId="26689" xr:uid="{FF696A29-AB06-4BCD-B85E-CE08F85EC263}"/>
    <cellStyle name="40% - Accent1 22 19" xfId="26690" xr:uid="{D3C65EF8-D42F-4F76-BF50-9CB1202B0237}"/>
    <cellStyle name="40% - Accent1 22 2" xfId="26691" xr:uid="{7917E922-2150-45C5-96AE-F5FD7BCAC549}"/>
    <cellStyle name="40% - Accent1 22 2 2" xfId="26692" xr:uid="{E357A60B-41E0-491D-A2CA-6B33C056A0FF}"/>
    <cellStyle name="40% - Accent1 22 2 2 2" xfId="26693" xr:uid="{FAC4E87D-E550-4EFF-87E5-FB879752248D}"/>
    <cellStyle name="40% - Accent1 22 2 2 2 2" xfId="26694" xr:uid="{5B8DF286-D6AF-410C-ACC5-051BF513912E}"/>
    <cellStyle name="40% - Accent1 22 2 2 3" xfId="26695" xr:uid="{FB60CDB7-B431-476D-85EA-011BEEDE102C}"/>
    <cellStyle name="40% - Accent1 22 2 3" xfId="26696" xr:uid="{28C19598-4462-46C7-A3BE-16F6CF54A5C2}"/>
    <cellStyle name="40% - Accent1 22 2 3 2" xfId="26697" xr:uid="{8BB49567-B039-4B24-807F-DAEC785B3089}"/>
    <cellStyle name="40% - Accent1 22 2 4" xfId="26698" xr:uid="{C3E81EED-88CD-4CCA-8403-F00D4E35DD6B}"/>
    <cellStyle name="40% - Accent1 22 2 4 2" xfId="26699" xr:uid="{7A376EC6-A5B8-4D0B-B7F1-1B6F3E83CF78}"/>
    <cellStyle name="40% - Accent1 22 2 5" xfId="26700" xr:uid="{5F20C658-3C01-486E-A46D-F78711827E85}"/>
    <cellStyle name="40% - Accent1 22 20" xfId="26701" xr:uid="{E5A42EF5-8356-466B-A461-6F0186F14B45}"/>
    <cellStyle name="40% - Accent1 22 21" xfId="26702" xr:uid="{86720E3E-B349-4385-AEE8-CD22F5A6A7CF}"/>
    <cellStyle name="40% - Accent1 22 22" xfId="26703" xr:uid="{F6D43793-A93F-4141-AA53-23038B66CB1C}"/>
    <cellStyle name="40% - Accent1 22 23" xfId="26704" xr:uid="{E3EF51C7-4CFC-4C12-A430-9D63C183750B}"/>
    <cellStyle name="40% - Accent1 22 24" xfId="26705" xr:uid="{1B7FEAC0-9F3C-4AB6-BC62-6E0A5C9F4D7E}"/>
    <cellStyle name="40% - Accent1 22 25" xfId="26706" xr:uid="{4FCC5DBA-F7FC-414B-B687-57082BC49AB4}"/>
    <cellStyle name="40% - Accent1 22 26" xfId="26707" xr:uid="{C5386FFB-6375-4E76-89EA-47CDF5298086}"/>
    <cellStyle name="40% - Accent1 22 27" xfId="26708" xr:uid="{9219003A-4B02-4219-ABA6-1E2B03E6404A}"/>
    <cellStyle name="40% - Accent1 22 28" xfId="26709" xr:uid="{3CD6738F-5B78-4E4F-87F6-1CC0F2C35697}"/>
    <cellStyle name="40% - Accent1 22 29" xfId="26710" xr:uid="{2EB26810-E954-4B2A-B1DD-E3AD5BE8F69D}"/>
    <cellStyle name="40% - Accent1 22 3" xfId="26711" xr:uid="{BF25C1C8-DAAC-4FF0-BB6F-90294F265F8C}"/>
    <cellStyle name="40% - Accent1 22 3 2" xfId="26712" xr:uid="{9A58260C-B8BD-493E-AF64-116DA28BF30A}"/>
    <cellStyle name="40% - Accent1 22 3 2 2" xfId="26713" xr:uid="{C6D075B3-07D6-473F-B7F8-3A53E727B39A}"/>
    <cellStyle name="40% - Accent1 22 3 2 2 2" xfId="26714" xr:uid="{5ADC54CB-1FA6-44CB-895C-7E1827B25BA0}"/>
    <cellStyle name="40% - Accent1 22 3 2 3" xfId="26715" xr:uid="{1E5B08FD-957F-4FAE-90AC-2000BEC10BFC}"/>
    <cellStyle name="40% - Accent1 22 3 3" xfId="26716" xr:uid="{B15000AA-61E2-424B-B286-8784F17A4FFB}"/>
    <cellStyle name="40% - Accent1 22 3 3 2" xfId="26717" xr:uid="{4F77B134-2AE8-4A58-809E-9C93B2DE4B23}"/>
    <cellStyle name="40% - Accent1 22 3 4" xfId="26718" xr:uid="{242EB393-706F-4A26-82D4-742DDB85F7F7}"/>
    <cellStyle name="40% - Accent1 22 3 4 2" xfId="26719" xr:uid="{B7EEB3E3-D03F-4D1E-914A-0B49FB2D1544}"/>
    <cellStyle name="40% - Accent1 22 3 5" xfId="26720" xr:uid="{8470BABB-3949-4166-87F1-9098CF4F6905}"/>
    <cellStyle name="40% - Accent1 22 4" xfId="26721" xr:uid="{EDABA3AE-9F8E-4A3D-B338-86DBAFB13B81}"/>
    <cellStyle name="40% - Accent1 22 4 2" xfId="26722" xr:uid="{706EDDD1-592D-47F1-9876-B497C9BA6739}"/>
    <cellStyle name="40% - Accent1 22 4 2 2" xfId="26723" xr:uid="{ED97C739-7250-4CB8-B999-FF454E8C8D12}"/>
    <cellStyle name="40% - Accent1 22 4 2 2 2" xfId="26724" xr:uid="{77357EB5-09A2-4184-AF65-BAB0FDDB09AB}"/>
    <cellStyle name="40% - Accent1 22 4 2 3" xfId="26725" xr:uid="{FA3CCE4E-B877-4E92-AC6A-FD54618E284D}"/>
    <cellStyle name="40% - Accent1 22 4 3" xfId="26726" xr:uid="{068E1753-C79D-4098-880C-87A4D3D1F12B}"/>
    <cellStyle name="40% - Accent1 22 4 3 2" xfId="26727" xr:uid="{32FA4BA2-53C1-4AC4-BF8A-9AABEE6979E2}"/>
    <cellStyle name="40% - Accent1 22 4 4" xfId="26728" xr:uid="{D77E8160-E3F6-4A32-93E7-A3216E419576}"/>
    <cellStyle name="40% - Accent1 22 4 4 2" xfId="26729" xr:uid="{9B74074A-BF76-4D93-8C11-4399E260A914}"/>
    <cellStyle name="40% - Accent1 22 4 5" xfId="26730" xr:uid="{84E70FFA-28BD-44BD-AEA6-8559C3687C5C}"/>
    <cellStyle name="40% - Accent1 22 5" xfId="26731" xr:uid="{986A3C88-E9DB-4D52-A01A-E795D9A0A445}"/>
    <cellStyle name="40% - Accent1 22 5 2" xfId="26732" xr:uid="{04ED6005-C2C6-4D1C-AC1C-C3DD6246E04B}"/>
    <cellStyle name="40% - Accent1 22 5 2 2" xfId="26733" xr:uid="{2EAB9F3F-C531-4D5A-A9AB-E9597F341357}"/>
    <cellStyle name="40% - Accent1 22 5 2 2 2" xfId="26734" xr:uid="{1A81306B-068B-478A-9736-C1B86D08AE37}"/>
    <cellStyle name="40% - Accent1 22 5 2 3" xfId="26735" xr:uid="{30F6C707-3520-4086-BBA3-7191682AB54C}"/>
    <cellStyle name="40% - Accent1 22 5 3" xfId="26736" xr:uid="{30EDC297-59D0-4328-BDAF-A8D19C67B4DA}"/>
    <cellStyle name="40% - Accent1 22 5 3 2" xfId="26737" xr:uid="{BF00EFEE-12CC-482D-AE1C-1809337B9C9E}"/>
    <cellStyle name="40% - Accent1 22 5 4" xfId="26738" xr:uid="{C7636063-71F0-455B-9925-4AD3C52592A0}"/>
    <cellStyle name="40% - Accent1 22 5 4 2" xfId="26739" xr:uid="{7AEB7E1E-3BEE-4695-9A35-D478DD9A14D0}"/>
    <cellStyle name="40% - Accent1 22 5 5" xfId="26740" xr:uid="{DDDD48E9-9625-4FC3-B105-597FC29ADFCC}"/>
    <cellStyle name="40% - Accent1 22 6" xfId="26741" xr:uid="{828E2402-1C1A-4DB7-A328-17481C9809F3}"/>
    <cellStyle name="40% - Accent1 22 6 2" xfId="26742" xr:uid="{E16A66A2-8BF4-4C5C-822B-C351ED6244BF}"/>
    <cellStyle name="40% - Accent1 22 6 2 2" xfId="26743" xr:uid="{C371163D-A358-47E4-BEE8-322EB16C851C}"/>
    <cellStyle name="40% - Accent1 22 6 2 2 2" xfId="26744" xr:uid="{62827CC1-2832-485D-AC47-007A9315FD22}"/>
    <cellStyle name="40% - Accent1 22 6 2 3" xfId="26745" xr:uid="{64EEB0C1-8C4D-41DE-8754-F7F7D0CA6FAF}"/>
    <cellStyle name="40% - Accent1 22 6 3" xfId="26746" xr:uid="{8EA1B735-583D-4A34-B775-F83A982E82FD}"/>
    <cellStyle name="40% - Accent1 22 6 3 2" xfId="26747" xr:uid="{A4021CCF-F0D7-4D63-AABD-6C44164B465D}"/>
    <cellStyle name="40% - Accent1 22 6 4" xfId="26748" xr:uid="{85949FFC-30C2-4E8B-9CA9-2539A5E8AFB7}"/>
    <cellStyle name="40% - Accent1 22 6 4 2" xfId="26749" xr:uid="{AF865D66-5852-4DE3-A820-10D4C70E389C}"/>
    <cellStyle name="40% - Accent1 22 6 5" xfId="26750" xr:uid="{B2F19EA8-A44A-480F-8771-91882CC30DFB}"/>
    <cellStyle name="40% - Accent1 22 7" xfId="26751" xr:uid="{99684E4D-F6AA-403B-9224-7EA776FF3C7E}"/>
    <cellStyle name="40% - Accent1 22 7 2" xfId="26752" xr:uid="{027EF793-0AE6-487C-BC7F-D2C15B330119}"/>
    <cellStyle name="40% - Accent1 22 7 2 2" xfId="26753" xr:uid="{1EEACD4B-4F7F-49E4-9E0F-05D030C773F0}"/>
    <cellStyle name="40% - Accent1 22 7 2 2 2" xfId="26754" xr:uid="{2FE63F31-36EB-49C0-97B0-6E562E7232B1}"/>
    <cellStyle name="40% - Accent1 22 7 2 3" xfId="26755" xr:uid="{3951EC1C-53EC-4A20-8634-4ACF43989B3B}"/>
    <cellStyle name="40% - Accent1 22 7 3" xfId="26756" xr:uid="{2FA5C7EA-584C-41CB-8A0E-4F54786ADF57}"/>
    <cellStyle name="40% - Accent1 22 7 3 2" xfId="26757" xr:uid="{D966BF75-BD52-47A3-B8BC-CC934730BD75}"/>
    <cellStyle name="40% - Accent1 22 7 4" xfId="26758" xr:uid="{B2B6D068-EC83-4D06-971B-1A595D85F07B}"/>
    <cellStyle name="40% - Accent1 22 7 4 2" xfId="26759" xr:uid="{DE7AF2F1-AE65-4DEC-9F1C-EA6E3C162FF9}"/>
    <cellStyle name="40% - Accent1 22 7 5" xfId="26760" xr:uid="{E6B6612C-C2D7-4CEA-8673-2B2026E74376}"/>
    <cellStyle name="40% - Accent1 22 8" xfId="26761" xr:uid="{3B2BAE68-6FA7-4319-9FB3-AFD18B3BBA7F}"/>
    <cellStyle name="40% - Accent1 22 8 2" xfId="26762" xr:uid="{9A1360E7-EB6D-48A9-8F62-83809494C7C2}"/>
    <cellStyle name="40% - Accent1 22 8 2 2" xfId="26763" xr:uid="{84632BD8-2247-4E90-969E-31714B85D0C5}"/>
    <cellStyle name="40% - Accent1 22 8 2 2 2" xfId="26764" xr:uid="{9E1E6CDC-AE7E-4E12-8552-81C6A2C6240B}"/>
    <cellStyle name="40% - Accent1 22 8 2 3" xfId="26765" xr:uid="{6B66EEC0-4E8F-4C4C-8A62-1A98C102CB5F}"/>
    <cellStyle name="40% - Accent1 22 8 3" xfId="26766" xr:uid="{325CDFB1-5090-4662-BB06-449DD312F9BE}"/>
    <cellStyle name="40% - Accent1 22 8 3 2" xfId="26767" xr:uid="{01FB4F9F-148F-4C63-BEF7-12B6FC1C310D}"/>
    <cellStyle name="40% - Accent1 22 8 4" xfId="26768" xr:uid="{D049451D-B00E-4DF1-B598-3537069CD907}"/>
    <cellStyle name="40% - Accent1 22 8 4 2" xfId="26769" xr:uid="{AE507958-F962-43DA-9F88-64E70841E42C}"/>
    <cellStyle name="40% - Accent1 22 8 5" xfId="26770" xr:uid="{FC9AED6D-0F54-4CCC-90AE-897ECC928225}"/>
    <cellStyle name="40% - Accent1 22 9" xfId="26771" xr:uid="{85D86856-20C1-4E8E-8B6E-C3925B0E021D}"/>
    <cellStyle name="40% - Accent1 22 9 2" xfId="26772" xr:uid="{BDBD94D9-02C2-44C6-B6D9-1C11244A0EFB}"/>
    <cellStyle name="40% - Accent1 22 9 2 2" xfId="26773" xr:uid="{B9128BA2-ADB5-4780-A54A-6D3A27A47889}"/>
    <cellStyle name="40% - Accent1 22 9 2 2 2" xfId="26774" xr:uid="{2AEE837F-665F-4CBB-AC2A-4C11C80BDFF3}"/>
    <cellStyle name="40% - Accent1 22 9 2 3" xfId="26775" xr:uid="{6F58BF9E-30AE-44A8-8976-4C316E35B1D9}"/>
    <cellStyle name="40% - Accent1 22 9 3" xfId="26776" xr:uid="{1DB0E5D0-FD0F-4987-B31A-86FEC01620F8}"/>
    <cellStyle name="40% - Accent1 22 9 3 2" xfId="26777" xr:uid="{6D85BA2B-9230-4E06-9F98-23F8190B0905}"/>
    <cellStyle name="40% - Accent1 22 9 4" xfId="26778" xr:uid="{DD88EAB7-DDE2-4A3B-8FEB-68D27D0DFA00}"/>
    <cellStyle name="40% - Accent1 22 9 4 2" xfId="26779" xr:uid="{E5BB6A0A-FBAB-4F81-88F5-66BD0A7029F6}"/>
    <cellStyle name="40% - Accent1 22 9 5" xfId="26780" xr:uid="{9369813F-70F9-4E12-A2A7-8103CC7A3637}"/>
    <cellStyle name="40% - Accent1 23" xfId="26781" xr:uid="{4240D3BD-8878-463F-80CE-72DA8FDFD752}"/>
    <cellStyle name="40% - Accent1 23 10" xfId="26782" xr:uid="{C0605B34-7814-4BAF-A907-756035DF7C84}"/>
    <cellStyle name="40% - Accent1 23 10 2" xfId="26783" xr:uid="{2E747E0F-ADBF-4D8E-A24B-5CE3501262FB}"/>
    <cellStyle name="40% - Accent1 23 10 2 2" xfId="26784" xr:uid="{D187F9B6-BD82-4701-9477-4CF0ED335CD4}"/>
    <cellStyle name="40% - Accent1 23 10 2 2 2" xfId="26785" xr:uid="{3F0331D9-09A0-436A-BB32-A50D8733F666}"/>
    <cellStyle name="40% - Accent1 23 10 2 3" xfId="26786" xr:uid="{5F39BA74-7E8A-4EC2-9A34-5AFD90B2958A}"/>
    <cellStyle name="40% - Accent1 23 10 3" xfId="26787" xr:uid="{399712B4-5E43-4172-96E5-6B5345DCDA5B}"/>
    <cellStyle name="40% - Accent1 23 10 3 2" xfId="26788" xr:uid="{2940D11E-C656-4649-BE00-1CE8E2347C74}"/>
    <cellStyle name="40% - Accent1 23 10 4" xfId="26789" xr:uid="{E3F8355B-85F5-4C61-9836-2B8BF0CC8DD9}"/>
    <cellStyle name="40% - Accent1 23 10 4 2" xfId="26790" xr:uid="{22FEE337-D6C9-4A85-B127-0BE8F04B6CBF}"/>
    <cellStyle name="40% - Accent1 23 10 5" xfId="26791" xr:uid="{F7D7428D-405C-4F66-8D19-04856DBE2637}"/>
    <cellStyle name="40% - Accent1 23 11" xfId="26792" xr:uid="{310C57B0-E3D2-47C3-930D-0C34EAB47142}"/>
    <cellStyle name="40% - Accent1 23 11 2" xfId="26793" xr:uid="{DF40D871-09DB-41F2-B055-E6A6CDC57C92}"/>
    <cellStyle name="40% - Accent1 23 11 2 2" xfId="26794" xr:uid="{A23A4C49-785E-4947-9327-A42210168553}"/>
    <cellStyle name="40% - Accent1 23 11 2 2 2" xfId="26795" xr:uid="{908501BA-77BF-435C-9700-B2C75BC26839}"/>
    <cellStyle name="40% - Accent1 23 11 2 3" xfId="26796" xr:uid="{D997E6EA-64F7-4D61-9B3A-BBDC82EF4AC8}"/>
    <cellStyle name="40% - Accent1 23 11 3" xfId="26797" xr:uid="{C2E06EAF-0E4A-4A23-9582-C9155E26B50B}"/>
    <cellStyle name="40% - Accent1 23 11 3 2" xfId="26798" xr:uid="{86850825-0E44-486D-9EEA-10C4AECBBC6F}"/>
    <cellStyle name="40% - Accent1 23 11 4" xfId="26799" xr:uid="{6DAB2497-6E06-4157-AD43-DB8BD279F749}"/>
    <cellStyle name="40% - Accent1 23 11 4 2" xfId="26800" xr:uid="{A184CA1C-F54F-4421-80F9-674B4B4D39BA}"/>
    <cellStyle name="40% - Accent1 23 11 5" xfId="26801" xr:uid="{50DB07D0-847A-494D-961F-94A1F3F6D051}"/>
    <cellStyle name="40% - Accent1 23 12" xfId="26802" xr:uid="{9B5D0E2C-7496-4A00-806F-94472DC5E196}"/>
    <cellStyle name="40% - Accent1 23 12 2" xfId="26803" xr:uid="{983BA58D-70B3-423F-8CF1-F9FFB5C593E9}"/>
    <cellStyle name="40% - Accent1 23 12 2 2" xfId="26804" xr:uid="{DF842119-4A3C-4F4E-BCC5-2D0EA593F604}"/>
    <cellStyle name="40% - Accent1 23 12 2 2 2" xfId="26805" xr:uid="{D8215F6E-246B-44E2-A6D2-A997D2BA20F0}"/>
    <cellStyle name="40% - Accent1 23 12 2 3" xfId="26806" xr:uid="{D68023F6-9996-4BCA-A0D6-DE412FB0F79D}"/>
    <cellStyle name="40% - Accent1 23 12 3" xfId="26807" xr:uid="{1B1356C7-2D28-49ED-920D-10C3826B90BB}"/>
    <cellStyle name="40% - Accent1 23 12 3 2" xfId="26808" xr:uid="{439E2700-2C3C-499C-BF42-9317D05E3BCC}"/>
    <cellStyle name="40% - Accent1 23 12 4" xfId="26809" xr:uid="{AEEA44B1-3D14-4AC7-BF57-92254FE73645}"/>
    <cellStyle name="40% - Accent1 23 12 4 2" xfId="26810" xr:uid="{3FBB8053-68DF-4063-A297-484F1EF29A2A}"/>
    <cellStyle name="40% - Accent1 23 12 5" xfId="26811" xr:uid="{6622C6B1-B84A-4A25-AD95-412B546FC3C8}"/>
    <cellStyle name="40% - Accent1 23 13" xfId="26812" xr:uid="{C5553DAD-3C84-4ADE-9F9D-44529C8BDC04}"/>
    <cellStyle name="40% - Accent1 23 13 2" xfId="26813" xr:uid="{528DE279-0817-449D-8B8C-F12DF0DDF737}"/>
    <cellStyle name="40% - Accent1 23 13 2 2" xfId="26814" xr:uid="{D3DD921B-989A-4451-A8A8-0F1C530EA4A5}"/>
    <cellStyle name="40% - Accent1 23 13 2 2 2" xfId="26815" xr:uid="{4B493ABC-7DB1-4A76-A1C8-9287E7BA752D}"/>
    <cellStyle name="40% - Accent1 23 13 2 3" xfId="26816" xr:uid="{97D02D98-0019-40F8-A7A1-F4D0CE66464E}"/>
    <cellStyle name="40% - Accent1 23 13 3" xfId="26817" xr:uid="{20610E24-5810-4239-8607-2E3673361C1A}"/>
    <cellStyle name="40% - Accent1 23 13 3 2" xfId="26818" xr:uid="{00EFA7B8-610C-4CF8-B5F3-727AFDAC69FB}"/>
    <cellStyle name="40% - Accent1 23 13 4" xfId="26819" xr:uid="{16D7CB0C-BA57-4756-A92B-51350594F481}"/>
    <cellStyle name="40% - Accent1 23 13 4 2" xfId="26820" xr:uid="{576B11C8-AF27-4565-BA37-CC78475F0650}"/>
    <cellStyle name="40% - Accent1 23 13 5" xfId="26821" xr:uid="{A501CF9D-E170-4F55-B191-837C58A5DC4F}"/>
    <cellStyle name="40% - Accent1 23 14" xfId="26822" xr:uid="{0826BA74-5335-45AB-8780-C5E0261C5FAB}"/>
    <cellStyle name="40% - Accent1 23 14 2" xfId="26823" xr:uid="{025B11B6-9013-4E61-8213-52FC9AD4EC45}"/>
    <cellStyle name="40% - Accent1 23 14 2 2" xfId="26824" xr:uid="{93450111-2F6D-4F4B-9F45-0473EA5C32C2}"/>
    <cellStyle name="40% - Accent1 23 14 2 2 2" xfId="26825" xr:uid="{C087CF95-9030-425B-8AC7-D054302E288B}"/>
    <cellStyle name="40% - Accent1 23 14 2 3" xfId="26826" xr:uid="{9465FEC6-4DA7-489A-B68F-0C92FEEAD6F8}"/>
    <cellStyle name="40% - Accent1 23 14 3" xfId="26827" xr:uid="{62987FAA-4B4D-4DB4-BFB0-26FA69F7B4ED}"/>
    <cellStyle name="40% - Accent1 23 14 3 2" xfId="26828" xr:uid="{871DDD5A-9567-44E1-9A8E-506AEFBF961A}"/>
    <cellStyle name="40% - Accent1 23 14 4" xfId="26829" xr:uid="{99D95706-981E-43D5-A342-DA0DBE714C42}"/>
    <cellStyle name="40% - Accent1 23 14 4 2" xfId="26830" xr:uid="{3463328C-DE85-4640-8C59-046223198A62}"/>
    <cellStyle name="40% - Accent1 23 14 5" xfId="26831" xr:uid="{09274A9A-CE92-4F71-BFF8-F10823E78B3F}"/>
    <cellStyle name="40% - Accent1 23 15" xfId="26832" xr:uid="{A4E2634E-46E6-4604-8D86-A0ADA0F882F2}"/>
    <cellStyle name="40% - Accent1 23 15 2" xfId="26833" xr:uid="{0EC57850-4B01-40F9-9782-6C9A391CEBF3}"/>
    <cellStyle name="40% - Accent1 23 15 2 2" xfId="26834" xr:uid="{84F0B3CF-61B1-4F4F-9D17-A0034A7C565A}"/>
    <cellStyle name="40% - Accent1 23 15 2 2 2" xfId="26835" xr:uid="{31FD138F-013E-4511-9637-8B7A3E4699DC}"/>
    <cellStyle name="40% - Accent1 23 15 2 3" xfId="26836" xr:uid="{ECA15DE8-A69A-49D2-8FC8-B98D955971E4}"/>
    <cellStyle name="40% - Accent1 23 15 3" xfId="26837" xr:uid="{31828AFA-BC11-4C3B-9B99-11686BD80002}"/>
    <cellStyle name="40% - Accent1 23 15 3 2" xfId="26838" xr:uid="{804D68CE-952B-4DE7-8372-1782BAA3FC9C}"/>
    <cellStyle name="40% - Accent1 23 15 4" xfId="26839" xr:uid="{01F53B6B-E634-4C8C-85F6-58DD06C8BB2E}"/>
    <cellStyle name="40% - Accent1 23 15 4 2" xfId="26840" xr:uid="{47AB6260-CD17-43DC-A8EF-EA4ECBA7B138}"/>
    <cellStyle name="40% - Accent1 23 15 5" xfId="26841" xr:uid="{A47930C9-86EB-4CE6-8BE9-DDD6C47A5DDA}"/>
    <cellStyle name="40% - Accent1 23 16" xfId="26842" xr:uid="{74C6E1AC-83E0-476B-9250-E73F26AA9A49}"/>
    <cellStyle name="40% - Accent1 23 16 2" xfId="26843" xr:uid="{C44671DB-0AB5-4925-9A5D-F2A1AD91A400}"/>
    <cellStyle name="40% - Accent1 23 16 2 2" xfId="26844" xr:uid="{EB7A7BA0-65F7-49C0-AF29-F0CA440EBAAF}"/>
    <cellStyle name="40% - Accent1 23 16 3" xfId="26845" xr:uid="{C2F2E043-4BB6-431B-A27D-0E7888DE94FC}"/>
    <cellStyle name="40% - Accent1 23 17" xfId="26846" xr:uid="{76087A7A-42FB-4BA6-9278-216DCA3353E4}"/>
    <cellStyle name="40% - Accent1 23 17 2" xfId="26847" xr:uid="{7AEBEC2B-0BE1-4AA9-8BC5-568E03CE2FBA}"/>
    <cellStyle name="40% - Accent1 23 18" xfId="26848" xr:uid="{41B20D5E-D487-4C52-BC8E-7DCC227DF746}"/>
    <cellStyle name="40% - Accent1 23 18 2" xfId="26849" xr:uid="{7DAEB150-6F2A-40AF-B5BA-3BD72EF725D1}"/>
    <cellStyle name="40% - Accent1 23 19" xfId="26850" xr:uid="{B0410486-6C30-4EEE-A088-2AEEAD4DC3B2}"/>
    <cellStyle name="40% - Accent1 23 2" xfId="26851" xr:uid="{D339AA93-CF50-493B-B9D3-93668F907D5A}"/>
    <cellStyle name="40% - Accent1 23 2 2" xfId="26852" xr:uid="{F89C03DF-D9CE-4EC9-8C85-A4CC760D25F6}"/>
    <cellStyle name="40% - Accent1 23 2 2 2" xfId="26853" xr:uid="{54F2E96C-649E-4323-9869-F0A8F11BE253}"/>
    <cellStyle name="40% - Accent1 23 2 2 2 2" xfId="26854" xr:uid="{4F4D805E-B702-48D4-A379-D9EEF11A79EB}"/>
    <cellStyle name="40% - Accent1 23 2 2 3" xfId="26855" xr:uid="{D3628491-1C84-4DAD-A451-C4B792D1A940}"/>
    <cellStyle name="40% - Accent1 23 2 3" xfId="26856" xr:uid="{197D16C5-6AC2-4831-B737-3BB66FF4F242}"/>
    <cellStyle name="40% - Accent1 23 2 3 2" xfId="26857" xr:uid="{7727CBC7-C927-4BBA-8DFD-1E6DDA6263BF}"/>
    <cellStyle name="40% - Accent1 23 2 4" xfId="26858" xr:uid="{A256A14D-26F8-4707-A770-418D5EE9DA8D}"/>
    <cellStyle name="40% - Accent1 23 2 4 2" xfId="26859" xr:uid="{6EB6B1A7-27D4-4D1C-847A-B18A35E250AE}"/>
    <cellStyle name="40% - Accent1 23 2 5" xfId="26860" xr:uid="{6DB0EE76-44B4-42FA-AF65-D7E4718AE54B}"/>
    <cellStyle name="40% - Accent1 23 20" xfId="26861" xr:uid="{5DB78EF7-EA72-4C1E-A073-55FD252B3723}"/>
    <cellStyle name="40% - Accent1 23 21" xfId="26862" xr:uid="{F270279B-B95E-4E2B-B57C-9386C6B41EEE}"/>
    <cellStyle name="40% - Accent1 23 22" xfId="26863" xr:uid="{C64157BB-A4CA-4FA6-83EC-8AD236EF299F}"/>
    <cellStyle name="40% - Accent1 23 23" xfId="26864" xr:uid="{9D617458-CD2C-4EC6-B0CD-5AA441052608}"/>
    <cellStyle name="40% - Accent1 23 24" xfId="26865" xr:uid="{75C14398-7661-4CD7-ADB0-9FE4913EC541}"/>
    <cellStyle name="40% - Accent1 23 25" xfId="26866" xr:uid="{AD6FE793-80FF-4A26-BAF3-0FA1165CAB7C}"/>
    <cellStyle name="40% - Accent1 23 26" xfId="26867" xr:uid="{8D3C9133-6509-4FFA-A900-6C93A20A9454}"/>
    <cellStyle name="40% - Accent1 23 27" xfId="26868" xr:uid="{E8451CA2-017C-4C2F-A007-51DCD428D442}"/>
    <cellStyle name="40% - Accent1 23 28" xfId="26869" xr:uid="{B0A82844-E251-4BA4-9146-3A11E80FC7C8}"/>
    <cellStyle name="40% - Accent1 23 29" xfId="26870" xr:uid="{603C088C-5DFE-46DF-95D5-84F8749572A4}"/>
    <cellStyle name="40% - Accent1 23 3" xfId="26871" xr:uid="{D426AD79-25BF-498E-9745-375D96B04099}"/>
    <cellStyle name="40% - Accent1 23 3 2" xfId="26872" xr:uid="{0D597678-B200-4458-B890-0295DDC25526}"/>
    <cellStyle name="40% - Accent1 23 3 2 2" xfId="26873" xr:uid="{9CBA1BE6-A767-4E16-98F8-7BF2694F3515}"/>
    <cellStyle name="40% - Accent1 23 3 2 2 2" xfId="26874" xr:uid="{E80FD204-77CB-41A1-B5BD-6D5E53BF1FB0}"/>
    <cellStyle name="40% - Accent1 23 3 2 3" xfId="26875" xr:uid="{0B3BE96F-810A-4DEE-A000-004CA8F40036}"/>
    <cellStyle name="40% - Accent1 23 3 3" xfId="26876" xr:uid="{B57ED10C-C702-4446-AA48-FFEA2148FC8A}"/>
    <cellStyle name="40% - Accent1 23 3 3 2" xfId="26877" xr:uid="{4A317580-659B-4D77-BF74-15AC7C94BE40}"/>
    <cellStyle name="40% - Accent1 23 3 4" xfId="26878" xr:uid="{43DAB639-43BC-4DB3-878C-DF02B7CEB42B}"/>
    <cellStyle name="40% - Accent1 23 3 4 2" xfId="26879" xr:uid="{7642F774-2620-497B-A5C7-9C4FF6FDCB92}"/>
    <cellStyle name="40% - Accent1 23 3 5" xfId="26880" xr:uid="{C913A343-5A92-4C69-8E04-E4278D27C0C4}"/>
    <cellStyle name="40% - Accent1 23 4" xfId="26881" xr:uid="{17E9C557-B25D-47FD-AB09-C47B2EFA33AA}"/>
    <cellStyle name="40% - Accent1 23 4 2" xfId="26882" xr:uid="{B578B6A9-09AB-48F3-8661-C23F0112E268}"/>
    <cellStyle name="40% - Accent1 23 4 2 2" xfId="26883" xr:uid="{5E59F59A-F9AD-43CA-898D-E6BC985DAA7F}"/>
    <cellStyle name="40% - Accent1 23 4 2 2 2" xfId="26884" xr:uid="{39612363-AF57-4634-9EEF-3047244619CF}"/>
    <cellStyle name="40% - Accent1 23 4 2 3" xfId="26885" xr:uid="{6CA460C8-35F5-4BF3-9E1D-BA5AE8633A17}"/>
    <cellStyle name="40% - Accent1 23 4 3" xfId="26886" xr:uid="{421BF6B7-56F3-455D-9D31-1B88DB6079DF}"/>
    <cellStyle name="40% - Accent1 23 4 3 2" xfId="26887" xr:uid="{5A780705-4F2A-4DD6-970E-6763A5825398}"/>
    <cellStyle name="40% - Accent1 23 4 4" xfId="26888" xr:uid="{83DB2456-6E40-4408-BE1D-F04C2DCD191F}"/>
    <cellStyle name="40% - Accent1 23 4 4 2" xfId="26889" xr:uid="{EF941A1C-94C7-4433-B106-438D5F7EE6DD}"/>
    <cellStyle name="40% - Accent1 23 4 5" xfId="26890" xr:uid="{113C8D53-B747-421D-A39A-640D4E8E7D05}"/>
    <cellStyle name="40% - Accent1 23 5" xfId="26891" xr:uid="{57698D2E-9454-4E3E-A366-5E23A64F2265}"/>
    <cellStyle name="40% - Accent1 23 5 2" xfId="26892" xr:uid="{9880D17A-49DF-4A8D-B23F-83AA09DE7526}"/>
    <cellStyle name="40% - Accent1 23 5 2 2" xfId="26893" xr:uid="{5DC09555-A7AE-4B39-9419-AFE277CD9161}"/>
    <cellStyle name="40% - Accent1 23 5 2 2 2" xfId="26894" xr:uid="{C7338D1E-1462-45D0-9A92-ACB9274329A2}"/>
    <cellStyle name="40% - Accent1 23 5 2 3" xfId="26895" xr:uid="{29688E2B-E7F3-4B33-B91D-CD92E814DE31}"/>
    <cellStyle name="40% - Accent1 23 5 3" xfId="26896" xr:uid="{B4846383-602B-43CA-B923-62300093EB46}"/>
    <cellStyle name="40% - Accent1 23 5 3 2" xfId="26897" xr:uid="{9B82BBB4-8B4F-40D3-9F30-C208C4C786ED}"/>
    <cellStyle name="40% - Accent1 23 5 4" xfId="26898" xr:uid="{11C5EB80-D3E7-4694-80B5-CFA32AECC731}"/>
    <cellStyle name="40% - Accent1 23 5 4 2" xfId="26899" xr:uid="{5D282F00-4CB9-404D-BF7D-5F4A45D886BC}"/>
    <cellStyle name="40% - Accent1 23 5 5" xfId="26900" xr:uid="{870AB8E0-9328-401E-B2A2-5841FB989B63}"/>
    <cellStyle name="40% - Accent1 23 6" xfId="26901" xr:uid="{65B70C4D-9423-4637-B4FD-986568A7FCAD}"/>
    <cellStyle name="40% - Accent1 23 6 2" xfId="26902" xr:uid="{29B18D5F-34A0-4797-8C74-47DDAB23CBE3}"/>
    <cellStyle name="40% - Accent1 23 6 2 2" xfId="26903" xr:uid="{C70DEC0A-1677-4858-9BF1-A3F5997E8BB9}"/>
    <cellStyle name="40% - Accent1 23 6 2 2 2" xfId="26904" xr:uid="{B37C3783-24EB-4BE8-98D1-A850362C34F8}"/>
    <cellStyle name="40% - Accent1 23 6 2 3" xfId="26905" xr:uid="{F7C0527B-BD38-4913-B06D-2D21E70FC77F}"/>
    <cellStyle name="40% - Accent1 23 6 3" xfId="26906" xr:uid="{0989BC21-6183-4D49-AADD-4DDEC463E09C}"/>
    <cellStyle name="40% - Accent1 23 6 3 2" xfId="26907" xr:uid="{2AC07F29-895E-484F-8F1A-AA13FD473596}"/>
    <cellStyle name="40% - Accent1 23 6 4" xfId="26908" xr:uid="{8F195D13-B34E-4224-9103-D776A9A44C5B}"/>
    <cellStyle name="40% - Accent1 23 6 4 2" xfId="26909" xr:uid="{43152ACD-A344-4F31-99E3-C6E9851AD633}"/>
    <cellStyle name="40% - Accent1 23 6 5" xfId="26910" xr:uid="{47511B1B-4A44-4125-B375-F97B8A373A90}"/>
    <cellStyle name="40% - Accent1 23 7" xfId="26911" xr:uid="{5BF64954-DEAB-42F2-9743-2F1C80767DC3}"/>
    <cellStyle name="40% - Accent1 23 7 2" xfId="26912" xr:uid="{9C726F94-035C-423F-B03A-87331B6E4650}"/>
    <cellStyle name="40% - Accent1 23 7 2 2" xfId="26913" xr:uid="{5ABB7BDC-7590-41F3-B118-AEE68229B0DD}"/>
    <cellStyle name="40% - Accent1 23 7 2 2 2" xfId="26914" xr:uid="{84A72C3A-26EE-47D9-9E59-15D2A0E581A7}"/>
    <cellStyle name="40% - Accent1 23 7 2 3" xfId="26915" xr:uid="{20888FB6-A554-4E96-877B-4B6149946F21}"/>
    <cellStyle name="40% - Accent1 23 7 3" xfId="26916" xr:uid="{27DC57BC-1ED6-4DF9-9BD9-C3B1E866DAE1}"/>
    <cellStyle name="40% - Accent1 23 7 3 2" xfId="26917" xr:uid="{D07ABBD8-EE57-401A-B404-090CA1416106}"/>
    <cellStyle name="40% - Accent1 23 7 4" xfId="26918" xr:uid="{2D512580-C2C5-48ED-A3B3-5ABE09BCD152}"/>
    <cellStyle name="40% - Accent1 23 7 4 2" xfId="26919" xr:uid="{60A9096D-1A56-4551-AFDE-E26D72D9AA2F}"/>
    <cellStyle name="40% - Accent1 23 7 5" xfId="26920" xr:uid="{69251F4B-B088-4B2B-A4DE-049AFCFE102F}"/>
    <cellStyle name="40% - Accent1 23 8" xfId="26921" xr:uid="{9586157C-3709-4A1A-8DAC-21820425321E}"/>
    <cellStyle name="40% - Accent1 23 8 2" xfId="26922" xr:uid="{D604E23F-E03A-4E78-83D5-DE1DEF958159}"/>
    <cellStyle name="40% - Accent1 23 8 2 2" xfId="26923" xr:uid="{5A91F771-FB8E-44C3-85BB-EA385390DA1F}"/>
    <cellStyle name="40% - Accent1 23 8 2 2 2" xfId="26924" xr:uid="{2DE0D29A-C089-4D6A-81BC-55F15F537334}"/>
    <cellStyle name="40% - Accent1 23 8 2 3" xfId="26925" xr:uid="{92198B43-D9EF-4BD1-A373-443048F3E26D}"/>
    <cellStyle name="40% - Accent1 23 8 3" xfId="26926" xr:uid="{2CCF6103-F71A-42CC-A425-ED62B4D0DEB3}"/>
    <cellStyle name="40% - Accent1 23 8 3 2" xfId="26927" xr:uid="{DEB1EC7F-31DF-4091-B625-92C69EDDD9E4}"/>
    <cellStyle name="40% - Accent1 23 8 4" xfId="26928" xr:uid="{5BF0E211-A632-4D2B-8B94-6B5AAC24A878}"/>
    <cellStyle name="40% - Accent1 23 8 4 2" xfId="26929" xr:uid="{1A6791E3-72BA-4C3B-BE2E-511256AC928A}"/>
    <cellStyle name="40% - Accent1 23 8 5" xfId="26930" xr:uid="{5C141978-58FD-470C-82F2-322F92F563F0}"/>
    <cellStyle name="40% - Accent1 23 9" xfId="26931" xr:uid="{9157FB81-72B6-405E-87C5-7CF3E1F997B7}"/>
    <cellStyle name="40% - Accent1 23 9 2" xfId="26932" xr:uid="{B2FE70F1-647B-4A3B-B103-EF1BBE036C9E}"/>
    <cellStyle name="40% - Accent1 23 9 2 2" xfId="26933" xr:uid="{5CF833F8-D03D-41C4-AF0A-43BBE3010A98}"/>
    <cellStyle name="40% - Accent1 23 9 2 2 2" xfId="26934" xr:uid="{B6736945-E504-4B5F-8457-41646C85B562}"/>
    <cellStyle name="40% - Accent1 23 9 2 3" xfId="26935" xr:uid="{6A78CE3D-4813-44CC-A355-E0A3627F137F}"/>
    <cellStyle name="40% - Accent1 23 9 3" xfId="26936" xr:uid="{84A262BA-4D57-453F-9507-F685924D2B96}"/>
    <cellStyle name="40% - Accent1 23 9 3 2" xfId="26937" xr:uid="{FDD580AC-9C82-450D-86D8-6EB12B1CFC79}"/>
    <cellStyle name="40% - Accent1 23 9 4" xfId="26938" xr:uid="{F2A67AE6-1FFA-49BC-A1AD-10A841830C18}"/>
    <cellStyle name="40% - Accent1 23 9 4 2" xfId="26939" xr:uid="{45E12984-7CE0-43A4-85B7-91BF841522DD}"/>
    <cellStyle name="40% - Accent1 23 9 5" xfId="26940" xr:uid="{C332EB30-E67D-4A55-8DC0-D7DA8304F592}"/>
    <cellStyle name="40% - Accent1 24" xfId="26941" xr:uid="{5E845F61-6F21-4EA2-959A-7265D0B081D6}"/>
    <cellStyle name="40% - Accent1 24 10" xfId="26942" xr:uid="{87ADA876-7967-4354-89F9-875C21627325}"/>
    <cellStyle name="40% - Accent1 24 10 2" xfId="26943" xr:uid="{52909765-D1B9-4011-B634-BD5C4B8ABECD}"/>
    <cellStyle name="40% - Accent1 24 10 2 2" xfId="26944" xr:uid="{4127ADE8-54BB-413B-990A-7119D8E130F7}"/>
    <cellStyle name="40% - Accent1 24 10 2 2 2" xfId="26945" xr:uid="{881D1A65-8ABB-46BA-917E-3E0E8DEDEF14}"/>
    <cellStyle name="40% - Accent1 24 10 2 3" xfId="26946" xr:uid="{7C48B47D-FE8E-41FD-AA54-F171CB5ED7D3}"/>
    <cellStyle name="40% - Accent1 24 10 3" xfId="26947" xr:uid="{B8BC25BB-6327-4994-91E2-87BA851A2839}"/>
    <cellStyle name="40% - Accent1 24 10 3 2" xfId="26948" xr:uid="{D1067F63-951E-42B3-A649-1BE2BC68EBE8}"/>
    <cellStyle name="40% - Accent1 24 10 4" xfId="26949" xr:uid="{55B1704D-6365-47C1-8BD8-6AA3B6E8C78A}"/>
    <cellStyle name="40% - Accent1 24 10 4 2" xfId="26950" xr:uid="{FB85FC6D-76E6-4633-96F3-A5C3CB60173F}"/>
    <cellStyle name="40% - Accent1 24 10 5" xfId="26951" xr:uid="{6B1F2FB5-2300-452B-B51F-3394E2BF751F}"/>
    <cellStyle name="40% - Accent1 24 11" xfId="26952" xr:uid="{56A2227F-9389-426B-A7A2-0BE536BC2F17}"/>
    <cellStyle name="40% - Accent1 24 11 2" xfId="26953" xr:uid="{C76B146E-FEB8-43B6-9612-3FFEBDDCD4FE}"/>
    <cellStyle name="40% - Accent1 24 11 2 2" xfId="26954" xr:uid="{C37C2C90-9767-4EE5-AD1D-793B3634B7EA}"/>
    <cellStyle name="40% - Accent1 24 11 2 2 2" xfId="26955" xr:uid="{67ABA68B-307C-4291-B950-A1592F9578B4}"/>
    <cellStyle name="40% - Accent1 24 11 2 3" xfId="26956" xr:uid="{09A42AED-3150-4312-9979-CB0459D5FD7F}"/>
    <cellStyle name="40% - Accent1 24 11 3" xfId="26957" xr:uid="{2639E533-0D00-4117-B5AF-E51947F23FA9}"/>
    <cellStyle name="40% - Accent1 24 11 3 2" xfId="26958" xr:uid="{355B2344-A0A5-44F5-B095-4CA184C545BF}"/>
    <cellStyle name="40% - Accent1 24 11 4" xfId="26959" xr:uid="{9181EB84-FA01-4A40-A108-9B1DB59ED78C}"/>
    <cellStyle name="40% - Accent1 24 11 4 2" xfId="26960" xr:uid="{38268867-9550-4AF8-919E-74165FD6EA6F}"/>
    <cellStyle name="40% - Accent1 24 11 5" xfId="26961" xr:uid="{40459585-D019-4704-9F2B-599DEE1CAD8C}"/>
    <cellStyle name="40% - Accent1 24 12" xfId="26962" xr:uid="{07DE96CA-AC0E-4214-BB7C-6B9EAA71F5F1}"/>
    <cellStyle name="40% - Accent1 24 12 2" xfId="26963" xr:uid="{D5971119-F773-4035-A9C3-CE2E1A4E1C43}"/>
    <cellStyle name="40% - Accent1 24 12 2 2" xfId="26964" xr:uid="{390FCB09-F0B9-4EED-BAEC-986165571291}"/>
    <cellStyle name="40% - Accent1 24 12 2 2 2" xfId="26965" xr:uid="{6EF2F20F-4956-4B08-B711-A16A25A37763}"/>
    <cellStyle name="40% - Accent1 24 12 2 3" xfId="26966" xr:uid="{B31FB6B9-6337-473D-804B-B45AE755E311}"/>
    <cellStyle name="40% - Accent1 24 12 3" xfId="26967" xr:uid="{4BA7C0C9-6E16-4E68-BCC6-28B883DFF99C}"/>
    <cellStyle name="40% - Accent1 24 12 3 2" xfId="26968" xr:uid="{E4B2AB5C-60F5-4021-97D6-51C22C109B1C}"/>
    <cellStyle name="40% - Accent1 24 12 4" xfId="26969" xr:uid="{0FF0FD67-E5CD-4868-9C0B-93CB40EE5D95}"/>
    <cellStyle name="40% - Accent1 24 12 4 2" xfId="26970" xr:uid="{D9256E0D-DE1B-49D3-9CEE-B302DDCB6B46}"/>
    <cellStyle name="40% - Accent1 24 12 5" xfId="26971" xr:uid="{B66ACFCB-9C0B-4ADC-8AD3-9540710C888D}"/>
    <cellStyle name="40% - Accent1 24 13" xfId="26972" xr:uid="{5739EAF5-A4A8-48EC-838B-D781196F0AF6}"/>
    <cellStyle name="40% - Accent1 24 13 2" xfId="26973" xr:uid="{673AB230-1FBF-4D1F-A09F-DD88DFA0C303}"/>
    <cellStyle name="40% - Accent1 24 13 2 2" xfId="26974" xr:uid="{94AC0CAF-570A-498B-86E1-617EB3BFD769}"/>
    <cellStyle name="40% - Accent1 24 13 2 2 2" xfId="26975" xr:uid="{C4C324B9-5AB5-47D6-A3FD-5AA5356D0C3C}"/>
    <cellStyle name="40% - Accent1 24 13 2 3" xfId="26976" xr:uid="{9F3A81A2-C2BE-4F1E-8489-7D51FBAB1057}"/>
    <cellStyle name="40% - Accent1 24 13 3" xfId="26977" xr:uid="{E1195FC3-F3ED-4F8D-B5E5-AE55F49EEC9E}"/>
    <cellStyle name="40% - Accent1 24 13 3 2" xfId="26978" xr:uid="{861EDFAA-86F5-4034-B419-5487110B3995}"/>
    <cellStyle name="40% - Accent1 24 13 4" xfId="26979" xr:uid="{61D6605B-4176-4C0C-9984-D898223119A6}"/>
    <cellStyle name="40% - Accent1 24 13 4 2" xfId="26980" xr:uid="{E3B8BCA5-73C4-4678-BE3E-45352094BB3D}"/>
    <cellStyle name="40% - Accent1 24 13 5" xfId="26981" xr:uid="{FDAD2117-C7E1-43E5-8106-3509B625AE3F}"/>
    <cellStyle name="40% - Accent1 24 14" xfId="26982" xr:uid="{6EAA4803-5D51-490F-BF1F-DBCA9AF3964D}"/>
    <cellStyle name="40% - Accent1 24 14 2" xfId="26983" xr:uid="{5639F899-D220-4918-819E-9B5D4602C7AD}"/>
    <cellStyle name="40% - Accent1 24 14 2 2" xfId="26984" xr:uid="{B7743520-1B16-42FC-9D01-797C9743A807}"/>
    <cellStyle name="40% - Accent1 24 14 2 2 2" xfId="26985" xr:uid="{CCD756B9-7265-4F1A-96D1-79C1B56EC9A0}"/>
    <cellStyle name="40% - Accent1 24 14 2 3" xfId="26986" xr:uid="{2FB78DC0-1DA8-4A45-BC5B-D13666CBDB3B}"/>
    <cellStyle name="40% - Accent1 24 14 3" xfId="26987" xr:uid="{BC6F46E6-CB0D-4730-8F79-7C172D2F99D9}"/>
    <cellStyle name="40% - Accent1 24 14 3 2" xfId="26988" xr:uid="{CB989048-5A77-4342-93AC-E92C3B356976}"/>
    <cellStyle name="40% - Accent1 24 14 4" xfId="26989" xr:uid="{34992832-F5C0-46EC-8F85-25AD8D6E2545}"/>
    <cellStyle name="40% - Accent1 24 14 4 2" xfId="26990" xr:uid="{854B71B4-BF59-4099-920B-F96EE2F366CB}"/>
    <cellStyle name="40% - Accent1 24 14 5" xfId="26991" xr:uid="{D4ED50D0-94FB-49FD-A1F4-6E01E9F1EC1C}"/>
    <cellStyle name="40% - Accent1 24 15" xfId="26992" xr:uid="{2AFF4FD2-6CD8-4C1D-815B-55F2990C738E}"/>
    <cellStyle name="40% - Accent1 24 15 2" xfId="26993" xr:uid="{49AE1981-5D72-4983-ABE0-057CA4B391FE}"/>
    <cellStyle name="40% - Accent1 24 15 2 2" xfId="26994" xr:uid="{67286186-8C5C-4267-9C22-691E22E21B3D}"/>
    <cellStyle name="40% - Accent1 24 15 2 2 2" xfId="26995" xr:uid="{74313D05-336F-4E93-89BA-A32AE1D8EF74}"/>
    <cellStyle name="40% - Accent1 24 15 2 3" xfId="26996" xr:uid="{FC0D9316-B0E9-485E-9F2F-605641F5F814}"/>
    <cellStyle name="40% - Accent1 24 15 3" xfId="26997" xr:uid="{4EF71720-D1CB-48F4-83D9-459F670B7515}"/>
    <cellStyle name="40% - Accent1 24 15 3 2" xfId="26998" xr:uid="{985492AC-EB13-48FE-9A5F-C714B93CB42A}"/>
    <cellStyle name="40% - Accent1 24 15 4" xfId="26999" xr:uid="{802E6F48-4C77-4252-8AC1-75EA1B58EFF5}"/>
    <cellStyle name="40% - Accent1 24 15 4 2" xfId="27000" xr:uid="{302742C1-EE7B-46FF-9EB0-C837A32F4CE8}"/>
    <cellStyle name="40% - Accent1 24 15 5" xfId="27001" xr:uid="{77323BD9-D334-4EA5-B1D5-FC672FB9E529}"/>
    <cellStyle name="40% - Accent1 24 16" xfId="27002" xr:uid="{98A4FF22-3008-4DFB-B943-724F5BA247A9}"/>
    <cellStyle name="40% - Accent1 24 16 2" xfId="27003" xr:uid="{F5958C90-EC8A-4BC5-84A5-43C19178B082}"/>
    <cellStyle name="40% - Accent1 24 16 2 2" xfId="27004" xr:uid="{4552798C-9349-4393-A091-816AC47B7AB6}"/>
    <cellStyle name="40% - Accent1 24 16 3" xfId="27005" xr:uid="{204C24F6-CA13-4681-B09F-299F1AA1894D}"/>
    <cellStyle name="40% - Accent1 24 17" xfId="27006" xr:uid="{569121E7-83A9-4260-B611-539B306EB7C9}"/>
    <cellStyle name="40% - Accent1 24 17 2" xfId="27007" xr:uid="{229E38BF-01E1-4056-ACF5-298C4D052021}"/>
    <cellStyle name="40% - Accent1 24 18" xfId="27008" xr:uid="{A93F72FA-3A00-4C75-B65C-2AC766A4D7FF}"/>
    <cellStyle name="40% - Accent1 24 18 2" xfId="27009" xr:uid="{621D0136-8DB7-4ABB-937E-E77048F30190}"/>
    <cellStyle name="40% - Accent1 24 19" xfId="27010" xr:uid="{74CD57C0-0D53-4D63-9D62-C7E74BFCD41C}"/>
    <cellStyle name="40% - Accent1 24 2" xfId="27011" xr:uid="{8A293AEF-5E17-49E4-9B2F-3E02A2E54B04}"/>
    <cellStyle name="40% - Accent1 24 2 2" xfId="27012" xr:uid="{40009F5C-7A33-4E07-9162-20A8480B55E9}"/>
    <cellStyle name="40% - Accent1 24 2 2 2" xfId="27013" xr:uid="{7136DD65-50D7-4B0D-8630-05206FEADF4E}"/>
    <cellStyle name="40% - Accent1 24 2 2 2 2" xfId="27014" xr:uid="{E2B76859-D669-47E7-B8E7-091F8A5113F4}"/>
    <cellStyle name="40% - Accent1 24 2 2 3" xfId="27015" xr:uid="{81F0590E-F57E-420E-8808-3F3B52757F0F}"/>
    <cellStyle name="40% - Accent1 24 2 3" xfId="27016" xr:uid="{D8F34022-D0E4-4825-9330-E70690F4C3FF}"/>
    <cellStyle name="40% - Accent1 24 2 3 2" xfId="27017" xr:uid="{05307A73-39C7-4C43-A252-EF1CEA4E2DAB}"/>
    <cellStyle name="40% - Accent1 24 2 4" xfId="27018" xr:uid="{9B7276B6-3B2B-47D4-8097-8E481FC1D210}"/>
    <cellStyle name="40% - Accent1 24 2 4 2" xfId="27019" xr:uid="{361803C2-D892-4BCD-9731-3020578F1793}"/>
    <cellStyle name="40% - Accent1 24 2 5" xfId="27020" xr:uid="{C21629C2-0CBE-49A9-A4B0-995F07B12E9C}"/>
    <cellStyle name="40% - Accent1 24 20" xfId="27021" xr:uid="{3843B32F-962B-4009-94B8-6DC4D9E5072D}"/>
    <cellStyle name="40% - Accent1 24 21" xfId="27022" xr:uid="{F1BE0A3A-4F32-43D4-9DC6-9C0FEFE5A415}"/>
    <cellStyle name="40% - Accent1 24 22" xfId="27023" xr:uid="{C8997131-9237-4D45-B6BD-FBC77FB66ADD}"/>
    <cellStyle name="40% - Accent1 24 23" xfId="27024" xr:uid="{455759A7-FB5E-4B6D-B312-C3CE3ABE3220}"/>
    <cellStyle name="40% - Accent1 24 24" xfId="27025" xr:uid="{E5ACACA1-EEA9-4435-BA8A-574402810E06}"/>
    <cellStyle name="40% - Accent1 24 25" xfId="27026" xr:uid="{56982A11-1B49-461C-B7C8-F7DE09D57A18}"/>
    <cellStyle name="40% - Accent1 24 26" xfId="27027" xr:uid="{91A9CA0C-EE02-42BD-AE35-2EF738A7C30A}"/>
    <cellStyle name="40% - Accent1 24 27" xfId="27028" xr:uid="{D7F63129-E2A8-4E0E-940B-0BAFAE9A27E5}"/>
    <cellStyle name="40% - Accent1 24 28" xfId="27029" xr:uid="{B55AF4CB-0A94-45EE-BAE1-DFA8760C1F92}"/>
    <cellStyle name="40% - Accent1 24 29" xfId="27030" xr:uid="{E4962E1A-7A46-4CB0-9A88-41A31751D865}"/>
    <cellStyle name="40% - Accent1 24 3" xfId="27031" xr:uid="{455783E4-723C-42A9-A965-A2E416CDA5CB}"/>
    <cellStyle name="40% - Accent1 24 3 2" xfId="27032" xr:uid="{A9E6A931-45D6-4C2C-8255-9DEBD7CFEC0C}"/>
    <cellStyle name="40% - Accent1 24 3 2 2" xfId="27033" xr:uid="{DB4899EC-61DB-4008-A3BE-5111CDF99E2E}"/>
    <cellStyle name="40% - Accent1 24 3 2 2 2" xfId="27034" xr:uid="{4D9E1C1F-9C26-4F57-A03D-BD66605F4A09}"/>
    <cellStyle name="40% - Accent1 24 3 2 3" xfId="27035" xr:uid="{1D3BE43F-0877-4F12-A340-5844A4A13FFA}"/>
    <cellStyle name="40% - Accent1 24 3 3" xfId="27036" xr:uid="{E9E75815-ED12-4D27-9A6C-EE030A0003DC}"/>
    <cellStyle name="40% - Accent1 24 3 3 2" xfId="27037" xr:uid="{8A7020F1-A2D6-46CB-90E7-1472BF589DF5}"/>
    <cellStyle name="40% - Accent1 24 3 4" xfId="27038" xr:uid="{1EFBAB1A-7CE5-4591-B30B-64123146F430}"/>
    <cellStyle name="40% - Accent1 24 3 4 2" xfId="27039" xr:uid="{26CE8BE7-3775-42DC-B320-B791320E7C8C}"/>
    <cellStyle name="40% - Accent1 24 3 5" xfId="27040" xr:uid="{61BD4671-93C3-4442-A1E7-E72E837F3246}"/>
    <cellStyle name="40% - Accent1 24 4" xfId="27041" xr:uid="{65291E1D-1602-403D-BA98-39E1F1FDE72A}"/>
    <cellStyle name="40% - Accent1 24 4 2" xfId="27042" xr:uid="{82A44C92-1CC9-4BEC-A9C1-8C49B621D896}"/>
    <cellStyle name="40% - Accent1 24 4 2 2" xfId="27043" xr:uid="{A5EEF145-8371-4D0D-A315-50B102EA236A}"/>
    <cellStyle name="40% - Accent1 24 4 2 2 2" xfId="27044" xr:uid="{1C0995C5-E6BC-4A09-85CB-953D242DE3D4}"/>
    <cellStyle name="40% - Accent1 24 4 2 3" xfId="27045" xr:uid="{26C71CC5-55FE-4EBA-A164-3186B4BA54A1}"/>
    <cellStyle name="40% - Accent1 24 4 3" xfId="27046" xr:uid="{B0431049-0C3A-49CE-ABC9-02DB5F94A782}"/>
    <cellStyle name="40% - Accent1 24 4 3 2" xfId="27047" xr:uid="{CC21EDBE-506A-4984-9F97-0922AA3C4BC2}"/>
    <cellStyle name="40% - Accent1 24 4 4" xfId="27048" xr:uid="{E9CE34F7-A280-46D7-909D-D777483A4DB1}"/>
    <cellStyle name="40% - Accent1 24 4 4 2" xfId="27049" xr:uid="{38B9B6D3-305C-496B-A381-BEE89C5AD16C}"/>
    <cellStyle name="40% - Accent1 24 4 5" xfId="27050" xr:uid="{3AF9DB22-B6F1-4199-AF2A-4930A963850F}"/>
    <cellStyle name="40% - Accent1 24 5" xfId="27051" xr:uid="{FD784EEE-53DC-4E93-8912-F695DE63B699}"/>
    <cellStyle name="40% - Accent1 24 5 2" xfId="27052" xr:uid="{4CBE6E51-DA34-451B-9D56-9EE38B18FD16}"/>
    <cellStyle name="40% - Accent1 24 5 2 2" xfId="27053" xr:uid="{7CB24024-18D8-473C-811C-AEF56C2444DB}"/>
    <cellStyle name="40% - Accent1 24 5 2 2 2" xfId="27054" xr:uid="{93CF6B2D-25FE-40E1-B518-25DC2E25763E}"/>
    <cellStyle name="40% - Accent1 24 5 2 3" xfId="27055" xr:uid="{A660B84B-5428-4FB5-92AC-C73374859018}"/>
    <cellStyle name="40% - Accent1 24 5 3" xfId="27056" xr:uid="{6A081443-10F7-45AF-A02B-388FCD7C3955}"/>
    <cellStyle name="40% - Accent1 24 5 3 2" xfId="27057" xr:uid="{2D843D82-17E1-421E-801A-9389002B5983}"/>
    <cellStyle name="40% - Accent1 24 5 4" xfId="27058" xr:uid="{2DB63124-F0C5-41E7-90A0-53346BA98FA3}"/>
    <cellStyle name="40% - Accent1 24 5 4 2" xfId="27059" xr:uid="{EE2F3784-5C6D-42A7-8B29-F776B90D27F8}"/>
    <cellStyle name="40% - Accent1 24 5 5" xfId="27060" xr:uid="{BB9A6E87-DCF4-4DFB-8B5B-49BA113FA8CF}"/>
    <cellStyle name="40% - Accent1 24 6" xfId="27061" xr:uid="{B66FEC4E-79E1-4666-9F45-F96E691B3322}"/>
    <cellStyle name="40% - Accent1 24 6 2" xfId="27062" xr:uid="{ED272098-669C-42E0-ABEA-EE47B28702CF}"/>
    <cellStyle name="40% - Accent1 24 6 2 2" xfId="27063" xr:uid="{FBDCC6BA-B1E6-43B6-9B2C-8ED5B167FAE4}"/>
    <cellStyle name="40% - Accent1 24 6 2 2 2" xfId="27064" xr:uid="{5B761869-3FF1-46E2-8C0E-D3E26B7E9A75}"/>
    <cellStyle name="40% - Accent1 24 6 2 3" xfId="27065" xr:uid="{366FDB2A-D15C-44F7-8543-E5455DDF1DCD}"/>
    <cellStyle name="40% - Accent1 24 6 3" xfId="27066" xr:uid="{20D827B8-A691-4043-B674-C676FBEC5226}"/>
    <cellStyle name="40% - Accent1 24 6 3 2" xfId="27067" xr:uid="{71986AD1-63F7-45C7-8003-C2DCA4099D5A}"/>
    <cellStyle name="40% - Accent1 24 6 4" xfId="27068" xr:uid="{FBAEFDC2-853F-4515-BE40-3F424A6B7606}"/>
    <cellStyle name="40% - Accent1 24 6 4 2" xfId="27069" xr:uid="{83EDCF0A-9BCD-4C23-AB96-03094082C2FD}"/>
    <cellStyle name="40% - Accent1 24 6 5" xfId="27070" xr:uid="{76606160-B3B2-43EB-8042-9987EC200611}"/>
    <cellStyle name="40% - Accent1 24 7" xfId="27071" xr:uid="{437CFF08-1118-42D6-8ECD-95AEB442263B}"/>
    <cellStyle name="40% - Accent1 24 7 2" xfId="27072" xr:uid="{AC7B9D99-DD94-403E-BF25-D1A5C647CF92}"/>
    <cellStyle name="40% - Accent1 24 7 2 2" xfId="27073" xr:uid="{97AB6130-9C68-4C90-AF7D-674B69AC4895}"/>
    <cellStyle name="40% - Accent1 24 7 2 2 2" xfId="27074" xr:uid="{35E18E63-B604-4B25-B180-6B2B25538F4B}"/>
    <cellStyle name="40% - Accent1 24 7 2 3" xfId="27075" xr:uid="{F2517281-0B22-4843-9103-B6CF88ABD451}"/>
    <cellStyle name="40% - Accent1 24 7 3" xfId="27076" xr:uid="{B16CD723-F7D2-4ED8-85AE-3C6FC1E4F87C}"/>
    <cellStyle name="40% - Accent1 24 7 3 2" xfId="27077" xr:uid="{F80EA6AD-4B62-4819-A68D-0D561D904CA7}"/>
    <cellStyle name="40% - Accent1 24 7 4" xfId="27078" xr:uid="{0C877305-780E-4F74-A034-D131461C1124}"/>
    <cellStyle name="40% - Accent1 24 7 4 2" xfId="27079" xr:uid="{9997F496-6EAB-4628-ABDB-CC5BC3CF9E89}"/>
    <cellStyle name="40% - Accent1 24 7 5" xfId="27080" xr:uid="{285A5D69-BC8D-4299-B9C2-0650D5B61245}"/>
    <cellStyle name="40% - Accent1 24 8" xfId="27081" xr:uid="{34906313-15AB-4083-A9A3-10E71F7DE79F}"/>
    <cellStyle name="40% - Accent1 24 8 2" xfId="27082" xr:uid="{D46E578F-3AA4-424F-9B14-C349A77BE94F}"/>
    <cellStyle name="40% - Accent1 24 8 2 2" xfId="27083" xr:uid="{05923FF9-8C0D-4F3D-AF99-275BC4C1DFF2}"/>
    <cellStyle name="40% - Accent1 24 8 2 2 2" xfId="27084" xr:uid="{B16330D4-0C40-4384-8D30-991483413C9C}"/>
    <cellStyle name="40% - Accent1 24 8 2 3" xfId="27085" xr:uid="{56AF5B61-7AC3-45F0-952F-F0439C58ED7C}"/>
    <cellStyle name="40% - Accent1 24 8 3" xfId="27086" xr:uid="{D8C8E68B-7DA0-4808-B9B3-C9B48A661F7A}"/>
    <cellStyle name="40% - Accent1 24 8 3 2" xfId="27087" xr:uid="{12219939-1D4B-4B02-B5AE-DC84217D77A7}"/>
    <cellStyle name="40% - Accent1 24 8 4" xfId="27088" xr:uid="{D1531DDE-5DD9-4C6A-ACFB-99C24841279B}"/>
    <cellStyle name="40% - Accent1 24 8 4 2" xfId="27089" xr:uid="{F1D25CB7-7B4A-4B4E-8BA9-9F3CB6C59C8F}"/>
    <cellStyle name="40% - Accent1 24 8 5" xfId="27090" xr:uid="{F13F8A33-0D51-41EC-86B2-2B017B79A424}"/>
    <cellStyle name="40% - Accent1 24 9" xfId="27091" xr:uid="{EA4EAB07-DB18-487A-95D6-4B2B17729B4F}"/>
    <cellStyle name="40% - Accent1 24 9 2" xfId="27092" xr:uid="{B1F1BC55-2882-4DCE-8AEB-ECE4F86AA734}"/>
    <cellStyle name="40% - Accent1 24 9 2 2" xfId="27093" xr:uid="{4F20D28C-C650-4547-A365-CFBF22EAD54D}"/>
    <cellStyle name="40% - Accent1 24 9 2 2 2" xfId="27094" xr:uid="{6E42172F-88F9-47FC-ACB6-6FC895655C5E}"/>
    <cellStyle name="40% - Accent1 24 9 2 3" xfId="27095" xr:uid="{1411F1DD-66D3-489F-9863-0F7C9DBC12F2}"/>
    <cellStyle name="40% - Accent1 24 9 3" xfId="27096" xr:uid="{F1C4ADB1-7DCF-456A-A252-D063803DAE42}"/>
    <cellStyle name="40% - Accent1 24 9 3 2" xfId="27097" xr:uid="{739B520B-6C6C-4468-AF8A-2B5FE98D8B7C}"/>
    <cellStyle name="40% - Accent1 24 9 4" xfId="27098" xr:uid="{027CC5EB-43BD-4E0F-803C-C23B4B54F3FC}"/>
    <cellStyle name="40% - Accent1 24 9 4 2" xfId="27099" xr:uid="{A2922BC0-7306-4439-B602-32C1CF67C293}"/>
    <cellStyle name="40% - Accent1 24 9 5" xfId="27100" xr:uid="{F511733E-F08A-40FF-82AF-64273AC50A2C}"/>
    <cellStyle name="40% - Accent1 25" xfId="27101" xr:uid="{88C28044-342A-4D2A-ACF0-68B6E8A7476D}"/>
    <cellStyle name="40% - Accent1 25 10" xfId="27102" xr:uid="{946A2913-E1E5-469A-8B07-CE1A8F507C87}"/>
    <cellStyle name="40% - Accent1 25 10 2" xfId="27103" xr:uid="{83C59838-27FE-46B5-9CB5-592419943AA0}"/>
    <cellStyle name="40% - Accent1 25 10 2 2" xfId="27104" xr:uid="{A6304C21-BFE2-474E-8D5C-1F88CB9037A4}"/>
    <cellStyle name="40% - Accent1 25 10 2 2 2" xfId="27105" xr:uid="{62693F89-F9E2-4DC4-85A3-051CE8363E69}"/>
    <cellStyle name="40% - Accent1 25 10 2 3" xfId="27106" xr:uid="{03BD50D9-7EE8-4FCE-8F60-7BBDB97F4EE2}"/>
    <cellStyle name="40% - Accent1 25 10 3" xfId="27107" xr:uid="{CCAE7F73-6022-4951-9413-3886A415C6DD}"/>
    <cellStyle name="40% - Accent1 25 10 3 2" xfId="27108" xr:uid="{1AACD7FF-426C-4A73-9FFF-CB1AC49FEBC0}"/>
    <cellStyle name="40% - Accent1 25 10 4" xfId="27109" xr:uid="{B62A7CD6-22DC-4653-A630-6931057FE69D}"/>
    <cellStyle name="40% - Accent1 25 10 4 2" xfId="27110" xr:uid="{EB283E49-2198-4902-839C-10047418A467}"/>
    <cellStyle name="40% - Accent1 25 10 5" xfId="27111" xr:uid="{D74D329D-25AF-4D98-98A3-F4623D2541A5}"/>
    <cellStyle name="40% - Accent1 25 11" xfId="27112" xr:uid="{F3BFC2F8-E13E-49DD-98B1-5F9C9B59E3AA}"/>
    <cellStyle name="40% - Accent1 25 11 2" xfId="27113" xr:uid="{2FBB7DFA-D5C6-49E2-9377-C6149A9C432D}"/>
    <cellStyle name="40% - Accent1 25 11 2 2" xfId="27114" xr:uid="{B6528091-5E35-4B96-BACE-8DF1B876852E}"/>
    <cellStyle name="40% - Accent1 25 11 2 2 2" xfId="27115" xr:uid="{5176C8F3-CC26-44B3-A617-73F5DAF7C22D}"/>
    <cellStyle name="40% - Accent1 25 11 2 3" xfId="27116" xr:uid="{C45BED6E-2043-4F2F-BD82-FEE792452D15}"/>
    <cellStyle name="40% - Accent1 25 11 3" xfId="27117" xr:uid="{50C027F6-3145-4F35-AE88-AFA90F44ECE3}"/>
    <cellStyle name="40% - Accent1 25 11 3 2" xfId="27118" xr:uid="{5B9512A4-6E36-4274-9B46-9A6571DD5733}"/>
    <cellStyle name="40% - Accent1 25 11 4" xfId="27119" xr:uid="{6C332405-3CDF-44DD-87B1-C87C8498F9AA}"/>
    <cellStyle name="40% - Accent1 25 11 4 2" xfId="27120" xr:uid="{75BEBDAA-390C-4579-96A1-BE2832CBB14D}"/>
    <cellStyle name="40% - Accent1 25 11 5" xfId="27121" xr:uid="{43720E97-AAA1-4793-9622-BCD11FA0EDA6}"/>
    <cellStyle name="40% - Accent1 25 12" xfId="27122" xr:uid="{E4C5B486-014A-4A2E-8BC1-D404E335A294}"/>
    <cellStyle name="40% - Accent1 25 12 2" xfId="27123" xr:uid="{026C28F6-10A7-4722-A027-2CC042AF48BA}"/>
    <cellStyle name="40% - Accent1 25 12 2 2" xfId="27124" xr:uid="{DD381DB1-2998-4676-9A20-C142376F8890}"/>
    <cellStyle name="40% - Accent1 25 12 2 2 2" xfId="27125" xr:uid="{1A81D761-F3B2-4868-93F7-9FD45102C30C}"/>
    <cellStyle name="40% - Accent1 25 12 2 3" xfId="27126" xr:uid="{8DB0D621-E465-49E4-BBFA-C1F77180E15C}"/>
    <cellStyle name="40% - Accent1 25 12 3" xfId="27127" xr:uid="{4882630A-2E69-4D0F-B0EB-07AB82DE7F4D}"/>
    <cellStyle name="40% - Accent1 25 12 3 2" xfId="27128" xr:uid="{655F82E4-5602-4A6F-A10F-EC2686AC7BAB}"/>
    <cellStyle name="40% - Accent1 25 12 4" xfId="27129" xr:uid="{FFBA1D15-DE63-4BD3-8959-0ACEAAA97DA2}"/>
    <cellStyle name="40% - Accent1 25 12 4 2" xfId="27130" xr:uid="{2076FD53-56A4-460D-8ACA-72533BFAC516}"/>
    <cellStyle name="40% - Accent1 25 12 5" xfId="27131" xr:uid="{138F5913-86C1-4573-A781-A87FD4797FE3}"/>
    <cellStyle name="40% - Accent1 25 13" xfId="27132" xr:uid="{BCA963BA-03C5-4D74-B462-A01A599FAEF4}"/>
    <cellStyle name="40% - Accent1 25 13 2" xfId="27133" xr:uid="{7FD6B81C-B0FF-4B34-AF1F-F5E338C8FD78}"/>
    <cellStyle name="40% - Accent1 25 13 2 2" xfId="27134" xr:uid="{14831C04-0478-4F08-A18B-BDAF9AD24976}"/>
    <cellStyle name="40% - Accent1 25 13 2 2 2" xfId="27135" xr:uid="{C611C661-1B8F-4AF0-99DD-CBC6F38C3658}"/>
    <cellStyle name="40% - Accent1 25 13 2 3" xfId="27136" xr:uid="{D3F75211-2061-4144-9281-5F3C2E93C726}"/>
    <cellStyle name="40% - Accent1 25 13 3" xfId="27137" xr:uid="{2A8190BE-46C9-46B4-879A-8677BF4492E1}"/>
    <cellStyle name="40% - Accent1 25 13 3 2" xfId="27138" xr:uid="{DF85519E-6CEB-4EB8-BF01-A79768039308}"/>
    <cellStyle name="40% - Accent1 25 13 4" xfId="27139" xr:uid="{D46FDD28-F47C-4243-9D8C-9CA505884D83}"/>
    <cellStyle name="40% - Accent1 25 13 4 2" xfId="27140" xr:uid="{5ADE7C8D-D287-4780-8212-897375E17359}"/>
    <cellStyle name="40% - Accent1 25 13 5" xfId="27141" xr:uid="{4D6AD4B3-D875-48AC-A62E-8D1B7623D78C}"/>
    <cellStyle name="40% - Accent1 25 14" xfId="27142" xr:uid="{3E1393D3-AD4D-4C27-8820-E228C99737F4}"/>
    <cellStyle name="40% - Accent1 25 14 2" xfId="27143" xr:uid="{F67FB26C-277F-4C16-B3BE-FBB4F15C8AA5}"/>
    <cellStyle name="40% - Accent1 25 14 2 2" xfId="27144" xr:uid="{1EF58BD0-0C88-469A-96BA-B5774170CE22}"/>
    <cellStyle name="40% - Accent1 25 14 2 2 2" xfId="27145" xr:uid="{17012A75-3B6A-4D1C-83AF-AAA0629FA693}"/>
    <cellStyle name="40% - Accent1 25 14 2 3" xfId="27146" xr:uid="{B39CFA06-DFA6-4A6E-92D0-EDCC70C86188}"/>
    <cellStyle name="40% - Accent1 25 14 3" xfId="27147" xr:uid="{1423DF0F-0192-4605-922E-6B68C57A725A}"/>
    <cellStyle name="40% - Accent1 25 14 3 2" xfId="27148" xr:uid="{1EE47F30-1DCF-4C98-A260-0F218CE9425A}"/>
    <cellStyle name="40% - Accent1 25 14 4" xfId="27149" xr:uid="{2EB24DF7-6DB5-4F6E-B981-2BE5AF467C1B}"/>
    <cellStyle name="40% - Accent1 25 14 4 2" xfId="27150" xr:uid="{B3F9B96C-AF45-48D6-A412-6DD1029484C4}"/>
    <cellStyle name="40% - Accent1 25 14 5" xfId="27151" xr:uid="{C35B89E6-2073-4F9B-A41E-B94835395C98}"/>
    <cellStyle name="40% - Accent1 25 15" xfId="27152" xr:uid="{2A467838-91AE-469E-8A74-8691C20BBE6B}"/>
    <cellStyle name="40% - Accent1 25 15 2" xfId="27153" xr:uid="{9346DC60-D5AD-42E4-8EE1-B68D0BEA4B68}"/>
    <cellStyle name="40% - Accent1 25 15 2 2" xfId="27154" xr:uid="{CDEA8B13-556C-45B8-BF21-0702A03C02B6}"/>
    <cellStyle name="40% - Accent1 25 15 2 2 2" xfId="27155" xr:uid="{7034F16E-05B8-4FD0-BA53-D41BFDAC75A7}"/>
    <cellStyle name="40% - Accent1 25 15 2 3" xfId="27156" xr:uid="{36D940C9-57D8-496A-9373-77FC33A20C3C}"/>
    <cellStyle name="40% - Accent1 25 15 3" xfId="27157" xr:uid="{FEE18DBC-77D8-466F-BBE6-20BE199F29BE}"/>
    <cellStyle name="40% - Accent1 25 15 3 2" xfId="27158" xr:uid="{79C71881-E286-4BAB-A1C5-2990E2228F20}"/>
    <cellStyle name="40% - Accent1 25 15 4" xfId="27159" xr:uid="{456E0358-F3B4-4681-8876-96CBCDE3C881}"/>
    <cellStyle name="40% - Accent1 25 15 4 2" xfId="27160" xr:uid="{2F54E07A-3F2F-410B-AC5D-64547DE333D7}"/>
    <cellStyle name="40% - Accent1 25 15 5" xfId="27161" xr:uid="{BEDF2281-C04B-4F01-9A5E-C60B6678DFC7}"/>
    <cellStyle name="40% - Accent1 25 16" xfId="27162" xr:uid="{65C9A3EB-4D35-4766-86FF-A47B6297753E}"/>
    <cellStyle name="40% - Accent1 25 16 2" xfId="27163" xr:uid="{0F455EA3-2654-4F7C-B2CC-CC23C655F43F}"/>
    <cellStyle name="40% - Accent1 25 16 2 2" xfId="27164" xr:uid="{B832940E-93D3-4C03-A5F0-7B34BFFCD5B0}"/>
    <cellStyle name="40% - Accent1 25 16 3" xfId="27165" xr:uid="{88087853-E63E-4E12-BA00-DAF8B62F09F4}"/>
    <cellStyle name="40% - Accent1 25 17" xfId="27166" xr:uid="{B39331C9-F6D2-46A7-8291-F72E3C6FBB38}"/>
    <cellStyle name="40% - Accent1 25 17 2" xfId="27167" xr:uid="{AE010492-42B3-4808-ACB2-235AED6B7AED}"/>
    <cellStyle name="40% - Accent1 25 18" xfId="27168" xr:uid="{A816C287-6C36-435A-8E38-5CDD7D98EE5C}"/>
    <cellStyle name="40% - Accent1 25 18 2" xfId="27169" xr:uid="{3B52C162-E550-4F53-9C78-9E77C9B38F66}"/>
    <cellStyle name="40% - Accent1 25 19" xfId="27170" xr:uid="{28354A5D-350C-4D38-995A-0A53AEF3A6C7}"/>
    <cellStyle name="40% - Accent1 25 2" xfId="27171" xr:uid="{5BFA19D0-DE84-4210-8F36-670F3EE13E16}"/>
    <cellStyle name="40% - Accent1 25 2 2" xfId="27172" xr:uid="{9E662591-48DA-40EC-AAC7-DFAE1F2A7BB4}"/>
    <cellStyle name="40% - Accent1 25 2 2 2" xfId="27173" xr:uid="{86509108-70C4-4C9D-9C03-9CD49CF0F018}"/>
    <cellStyle name="40% - Accent1 25 2 2 2 2" xfId="27174" xr:uid="{EC43F367-22A4-4203-9D0C-A613A8F1B065}"/>
    <cellStyle name="40% - Accent1 25 2 2 3" xfId="27175" xr:uid="{1CC7EB16-CA6C-4402-AF30-C01AC54BCF90}"/>
    <cellStyle name="40% - Accent1 25 2 3" xfId="27176" xr:uid="{D3279732-9D2D-4629-83C6-A3B345D93406}"/>
    <cellStyle name="40% - Accent1 25 2 3 2" xfId="27177" xr:uid="{6F983972-D9E6-4686-88F6-22A683295480}"/>
    <cellStyle name="40% - Accent1 25 2 4" xfId="27178" xr:uid="{6FC59C34-8933-49A5-B2EB-544FB32289A0}"/>
    <cellStyle name="40% - Accent1 25 2 4 2" xfId="27179" xr:uid="{98AED0AD-9F67-4075-A4C4-B7D648ED081A}"/>
    <cellStyle name="40% - Accent1 25 2 5" xfId="27180" xr:uid="{05795BCD-3257-4997-B0EF-CCD91FB0D6D3}"/>
    <cellStyle name="40% - Accent1 25 20" xfId="27181" xr:uid="{7D56540C-0E2C-4C8B-8C7B-A4E68B14FC7D}"/>
    <cellStyle name="40% - Accent1 25 21" xfId="27182" xr:uid="{CE33BFAA-11D4-40B9-B490-736199994757}"/>
    <cellStyle name="40% - Accent1 25 22" xfId="27183" xr:uid="{A4B26E06-EC15-4813-B656-359D4D1CA6B8}"/>
    <cellStyle name="40% - Accent1 25 23" xfId="27184" xr:uid="{E1DA7436-7B46-48B0-8817-4F78E28B488A}"/>
    <cellStyle name="40% - Accent1 25 24" xfId="27185" xr:uid="{84A5F946-A3AA-4DC9-BB90-41870941E90C}"/>
    <cellStyle name="40% - Accent1 25 25" xfId="27186" xr:uid="{A42E3CB5-E2D3-4D32-BB8B-D12AED5C531B}"/>
    <cellStyle name="40% - Accent1 25 26" xfId="27187" xr:uid="{02318C2D-6338-4703-B6AA-73F883D1A8CC}"/>
    <cellStyle name="40% - Accent1 25 27" xfId="27188" xr:uid="{65A8449B-441E-41D7-9BCF-4C5FCCEA830D}"/>
    <cellStyle name="40% - Accent1 25 28" xfId="27189" xr:uid="{A85B629A-ABA8-4A42-B6FC-2A1193F4BC7C}"/>
    <cellStyle name="40% - Accent1 25 29" xfId="27190" xr:uid="{62A52484-3AEB-4295-AB04-A6355D6D6687}"/>
    <cellStyle name="40% - Accent1 25 3" xfId="27191" xr:uid="{E8F0684D-AFA4-4D65-B242-3DD1D01AA76B}"/>
    <cellStyle name="40% - Accent1 25 3 2" xfId="27192" xr:uid="{90B48CE3-68B6-452C-9DB9-1A4F6FF63469}"/>
    <cellStyle name="40% - Accent1 25 3 2 2" xfId="27193" xr:uid="{BC283F78-B26B-4100-9BE9-81CC37752661}"/>
    <cellStyle name="40% - Accent1 25 3 2 2 2" xfId="27194" xr:uid="{0F4A0F66-5546-479D-8200-11EBC870D947}"/>
    <cellStyle name="40% - Accent1 25 3 2 3" xfId="27195" xr:uid="{38656118-A199-43B6-9CA9-846C80727512}"/>
    <cellStyle name="40% - Accent1 25 3 3" xfId="27196" xr:uid="{525D3BDF-3017-456B-B2DF-8BA9A1308F53}"/>
    <cellStyle name="40% - Accent1 25 3 3 2" xfId="27197" xr:uid="{857FC116-315A-4608-90CE-439C8886DC16}"/>
    <cellStyle name="40% - Accent1 25 3 4" xfId="27198" xr:uid="{BAED6ACC-DEE6-482F-8021-0E8A5A6DF1C4}"/>
    <cellStyle name="40% - Accent1 25 3 4 2" xfId="27199" xr:uid="{8792835A-B8D7-4D04-B961-BB63F7A6FF31}"/>
    <cellStyle name="40% - Accent1 25 3 5" xfId="27200" xr:uid="{91A25076-8656-4C5B-8037-916168DEA491}"/>
    <cellStyle name="40% - Accent1 25 4" xfId="27201" xr:uid="{44044180-ED97-460F-8417-F6F353899DDF}"/>
    <cellStyle name="40% - Accent1 25 4 2" xfId="27202" xr:uid="{0F5A717D-C6D2-4EA0-875A-07180275B174}"/>
    <cellStyle name="40% - Accent1 25 4 2 2" xfId="27203" xr:uid="{53832D51-5D58-4464-AD52-EBA63A1BB7E3}"/>
    <cellStyle name="40% - Accent1 25 4 2 2 2" xfId="27204" xr:uid="{A8EF20F2-24BD-40A2-9F2A-9FE14861FB51}"/>
    <cellStyle name="40% - Accent1 25 4 2 3" xfId="27205" xr:uid="{8FA518E1-183F-42B2-BE06-0D2B91794700}"/>
    <cellStyle name="40% - Accent1 25 4 3" xfId="27206" xr:uid="{B8DB4E9C-C8F0-4072-8FBA-B49AA4527DD8}"/>
    <cellStyle name="40% - Accent1 25 4 3 2" xfId="27207" xr:uid="{DDA18681-3344-440D-9B0F-C59A3E103714}"/>
    <cellStyle name="40% - Accent1 25 4 4" xfId="27208" xr:uid="{7A76B7E6-4850-4EAA-91BA-98BC307E1F27}"/>
    <cellStyle name="40% - Accent1 25 4 4 2" xfId="27209" xr:uid="{56FE77CD-C32E-4262-99D1-AB14D8D3B018}"/>
    <cellStyle name="40% - Accent1 25 4 5" xfId="27210" xr:uid="{F067DF91-8DE1-41FA-BE68-8582913AB29A}"/>
    <cellStyle name="40% - Accent1 25 5" xfId="27211" xr:uid="{6F6E2E39-CF6C-404B-A7C1-D2ED6E69B665}"/>
    <cellStyle name="40% - Accent1 25 5 2" xfId="27212" xr:uid="{1B4ECE24-80FE-4960-8B71-0FDEB960CF92}"/>
    <cellStyle name="40% - Accent1 25 5 2 2" xfId="27213" xr:uid="{0840DECE-72F3-4409-887D-4CA8E78F0000}"/>
    <cellStyle name="40% - Accent1 25 5 2 2 2" xfId="27214" xr:uid="{76FE3464-F8B8-4524-850D-877C5F710C10}"/>
    <cellStyle name="40% - Accent1 25 5 2 3" xfId="27215" xr:uid="{7865265B-C271-45B1-A7C3-6F5A999FC852}"/>
    <cellStyle name="40% - Accent1 25 5 3" xfId="27216" xr:uid="{F50B84D8-5438-481B-A4BE-513B9367C5C6}"/>
    <cellStyle name="40% - Accent1 25 5 3 2" xfId="27217" xr:uid="{07E878AB-ABC6-4226-B417-F83E3BDAD2FB}"/>
    <cellStyle name="40% - Accent1 25 5 4" xfId="27218" xr:uid="{5D44FDCF-6909-4397-8B4C-CACDDECC8EF6}"/>
    <cellStyle name="40% - Accent1 25 5 4 2" xfId="27219" xr:uid="{8D8982F8-B5C2-4067-B527-7C1A12E9F7B1}"/>
    <cellStyle name="40% - Accent1 25 5 5" xfId="27220" xr:uid="{A09681E4-039E-46BD-A479-A68B1EC14C78}"/>
    <cellStyle name="40% - Accent1 25 6" xfId="27221" xr:uid="{73A86619-E399-4CA2-B798-AA6B109580A0}"/>
    <cellStyle name="40% - Accent1 25 6 2" xfId="27222" xr:uid="{EFFE90CD-E294-4466-8F50-BB67FD2E2338}"/>
    <cellStyle name="40% - Accent1 25 6 2 2" xfId="27223" xr:uid="{968D3D4C-3BC8-43C6-8D19-A8311C90F3A7}"/>
    <cellStyle name="40% - Accent1 25 6 2 2 2" xfId="27224" xr:uid="{A13947E5-C463-4ABD-8F1E-7B838FF72C0A}"/>
    <cellStyle name="40% - Accent1 25 6 2 3" xfId="27225" xr:uid="{682BF8EF-0D11-4BF9-846F-F9550A828FE3}"/>
    <cellStyle name="40% - Accent1 25 6 3" xfId="27226" xr:uid="{322BFF90-189A-4BD2-8506-5BC59DD98E97}"/>
    <cellStyle name="40% - Accent1 25 6 3 2" xfId="27227" xr:uid="{7F853815-1074-480F-90AE-2096B63FB3A8}"/>
    <cellStyle name="40% - Accent1 25 6 4" xfId="27228" xr:uid="{DAADC8CA-65F5-4496-8F46-25B4EA2D4A45}"/>
    <cellStyle name="40% - Accent1 25 6 4 2" xfId="27229" xr:uid="{DC862860-3F64-4092-9373-D47CD37C6444}"/>
    <cellStyle name="40% - Accent1 25 6 5" xfId="27230" xr:uid="{3F9A746D-A0F3-4795-9C1E-290284048ADA}"/>
    <cellStyle name="40% - Accent1 25 7" xfId="27231" xr:uid="{6D70A6AE-B5AC-4A87-A312-F798AE458AE1}"/>
    <cellStyle name="40% - Accent1 25 7 2" xfId="27232" xr:uid="{66CA9853-30F1-4994-82B9-C7291835D8DA}"/>
    <cellStyle name="40% - Accent1 25 7 2 2" xfId="27233" xr:uid="{92580338-3CAF-49A8-99A1-EE8D33F517F6}"/>
    <cellStyle name="40% - Accent1 25 7 2 2 2" xfId="27234" xr:uid="{11E1DB81-0EA0-4514-916A-5BFC8B86EFF4}"/>
    <cellStyle name="40% - Accent1 25 7 2 3" xfId="27235" xr:uid="{CF1B8125-AD76-4D84-8D51-BBCFCFE22AA9}"/>
    <cellStyle name="40% - Accent1 25 7 3" xfId="27236" xr:uid="{A68D8077-2204-426D-A4AA-2FA0B75E7121}"/>
    <cellStyle name="40% - Accent1 25 7 3 2" xfId="27237" xr:uid="{D6B30018-A4C9-4DF2-92C7-E2B529FA0B5B}"/>
    <cellStyle name="40% - Accent1 25 7 4" xfId="27238" xr:uid="{20F1CEF4-9A4E-4DDD-9F83-EAF3B6D6BB2A}"/>
    <cellStyle name="40% - Accent1 25 7 4 2" xfId="27239" xr:uid="{49406798-867D-41D6-93BF-B9643EF55D8D}"/>
    <cellStyle name="40% - Accent1 25 7 5" xfId="27240" xr:uid="{493F819E-C965-40F1-87C5-D3600903B384}"/>
    <cellStyle name="40% - Accent1 25 8" xfId="27241" xr:uid="{59B05A9E-82BC-499A-9632-D2E69278E1CC}"/>
    <cellStyle name="40% - Accent1 25 8 2" xfId="27242" xr:uid="{2CB2FE1B-BDCB-4D6D-86F0-41D81E35C32C}"/>
    <cellStyle name="40% - Accent1 25 8 2 2" xfId="27243" xr:uid="{F5023703-1081-4ADB-A1C6-323BB393C24A}"/>
    <cellStyle name="40% - Accent1 25 8 2 2 2" xfId="27244" xr:uid="{A185397A-E6AE-41DD-9689-88A6B5E7C7B6}"/>
    <cellStyle name="40% - Accent1 25 8 2 3" xfId="27245" xr:uid="{F59CBD64-6B93-4CD1-80DE-4B2260E0D560}"/>
    <cellStyle name="40% - Accent1 25 8 3" xfId="27246" xr:uid="{6F638BB0-BFAD-4484-BC2F-8C274E47FD3C}"/>
    <cellStyle name="40% - Accent1 25 8 3 2" xfId="27247" xr:uid="{B874D6E4-6BE7-40C4-BCC8-05FAF26E06ED}"/>
    <cellStyle name="40% - Accent1 25 8 4" xfId="27248" xr:uid="{63967C2D-951C-4257-B1DC-B9EC02948C68}"/>
    <cellStyle name="40% - Accent1 25 8 4 2" xfId="27249" xr:uid="{D184E5FB-12B0-4C26-A2ED-DA594898CB73}"/>
    <cellStyle name="40% - Accent1 25 8 5" xfId="27250" xr:uid="{32ED158D-DE6B-49C8-842D-DFA82F0E0414}"/>
    <cellStyle name="40% - Accent1 25 9" xfId="27251" xr:uid="{07D5ECB4-3DB0-402D-803D-7FC1161D84A9}"/>
    <cellStyle name="40% - Accent1 25 9 2" xfId="27252" xr:uid="{BEE18B9F-130E-47C2-8404-65D6BFD7F14F}"/>
    <cellStyle name="40% - Accent1 25 9 2 2" xfId="27253" xr:uid="{5FE38B0C-BB1D-44BD-84C3-3F58CDBDB389}"/>
    <cellStyle name="40% - Accent1 25 9 2 2 2" xfId="27254" xr:uid="{852BD517-6FF4-4C7F-86DF-C024F04ED35D}"/>
    <cellStyle name="40% - Accent1 25 9 2 3" xfId="27255" xr:uid="{4228970B-BFFA-472F-BA4C-8233B57583F6}"/>
    <cellStyle name="40% - Accent1 25 9 3" xfId="27256" xr:uid="{0D9ADA97-2123-42A8-9EB5-9AB71ABEAFF8}"/>
    <cellStyle name="40% - Accent1 25 9 3 2" xfId="27257" xr:uid="{47E676AC-7C78-4108-9C37-EFA0242800CD}"/>
    <cellStyle name="40% - Accent1 25 9 4" xfId="27258" xr:uid="{0EBEBD8D-D5F3-411B-BB3D-7608710DC414}"/>
    <cellStyle name="40% - Accent1 25 9 4 2" xfId="27259" xr:uid="{0E9D84AA-AF7C-4C6E-9089-0821E06F754E}"/>
    <cellStyle name="40% - Accent1 25 9 5" xfId="27260" xr:uid="{B1FCC465-D394-4911-901E-6CC08900F1BB}"/>
    <cellStyle name="40% - Accent1 26" xfId="27261" xr:uid="{DC685C03-F6CB-4D6D-B03B-C8442872E874}"/>
    <cellStyle name="40% - Accent1 27" xfId="27262" xr:uid="{034FB205-004D-40C5-826E-C1C3F1F2DC52}"/>
    <cellStyle name="40% - Accent1 28" xfId="27263" xr:uid="{61CAF149-DF7F-473A-85E6-1B051B13D11A}"/>
    <cellStyle name="40% - Accent1 3" xfId="485" xr:uid="{73161162-CFC6-4025-A5B8-567142111008}"/>
    <cellStyle name="40% - Accent1 3 10" xfId="27264" xr:uid="{C51A274D-9C56-463A-A77C-1B74EDB9894C}"/>
    <cellStyle name="40% - Accent1 3 10 2" xfId="27265" xr:uid="{AF534D73-40CE-4623-9E63-08BA67D08FF6}"/>
    <cellStyle name="40% - Accent1 3 10 2 2" xfId="27266" xr:uid="{03168BB7-113C-4AFC-B528-4B70D4885BAD}"/>
    <cellStyle name="40% - Accent1 3 10 2 2 2" xfId="27267" xr:uid="{FAEFD8C9-0D6E-4A25-82F1-68EC994A3AAE}"/>
    <cellStyle name="40% - Accent1 3 10 2 3" xfId="27268" xr:uid="{2EBD06B3-2A9B-4F3A-9C48-13B1C3F8ADEA}"/>
    <cellStyle name="40% - Accent1 3 10 3" xfId="27269" xr:uid="{034F1AB8-E2AD-4D3E-8419-8C467D211E6D}"/>
    <cellStyle name="40% - Accent1 3 10 3 2" xfId="27270" xr:uid="{04056678-7FDA-4A22-A211-F4EF90B8EB48}"/>
    <cellStyle name="40% - Accent1 3 10 4" xfId="27271" xr:uid="{A03861CA-C157-47C0-AEF7-401A381A9FA8}"/>
    <cellStyle name="40% - Accent1 3 10 4 2" xfId="27272" xr:uid="{AD4D2D84-360D-46B4-A78E-9480F82E45B2}"/>
    <cellStyle name="40% - Accent1 3 10 5" xfId="27273" xr:uid="{C504861D-5A82-4045-BB61-6D25F8F62075}"/>
    <cellStyle name="40% - Accent1 3 11" xfId="27274" xr:uid="{2FC08D10-F5F9-4FFD-8961-175EC6206BE6}"/>
    <cellStyle name="40% - Accent1 3 11 2" xfId="27275" xr:uid="{09A645F1-D96F-40DF-9F1B-FDD512F321F2}"/>
    <cellStyle name="40% - Accent1 3 11 2 2" xfId="27276" xr:uid="{C9956164-7A5F-4EDD-827F-F49785E6CC40}"/>
    <cellStyle name="40% - Accent1 3 11 2 2 2" xfId="27277" xr:uid="{2AB78D3B-D817-44B7-B012-6252EEF6C0A0}"/>
    <cellStyle name="40% - Accent1 3 11 2 3" xfId="27278" xr:uid="{DB04088F-ECE1-41CB-BFCD-4D148EFCD9E2}"/>
    <cellStyle name="40% - Accent1 3 11 3" xfId="27279" xr:uid="{62E14EF4-01D3-4538-8A65-EA00F1AF76C4}"/>
    <cellStyle name="40% - Accent1 3 11 3 2" xfId="27280" xr:uid="{2A2414B5-6F14-49BA-AB3F-74DD915D386E}"/>
    <cellStyle name="40% - Accent1 3 11 4" xfId="27281" xr:uid="{4E9D07EB-A242-484E-BD9A-64A9DB8CDCAA}"/>
    <cellStyle name="40% - Accent1 3 11 4 2" xfId="27282" xr:uid="{29D40CAC-D89E-413B-9A8D-0717A6684ADD}"/>
    <cellStyle name="40% - Accent1 3 11 5" xfId="27283" xr:uid="{7F952DA3-5432-41CC-AB93-B42AAC0368D6}"/>
    <cellStyle name="40% - Accent1 3 12" xfId="27284" xr:uid="{FCC280BE-345F-4D8F-89D0-F4F3114A0AC6}"/>
    <cellStyle name="40% - Accent1 3 12 2" xfId="27285" xr:uid="{570396CE-070F-4B32-A7E1-2E7CA30CBCA4}"/>
    <cellStyle name="40% - Accent1 3 12 2 2" xfId="27286" xr:uid="{CACE873E-78BC-4EC1-9426-D84BA0694412}"/>
    <cellStyle name="40% - Accent1 3 12 2 2 2" xfId="27287" xr:uid="{CCC556D7-0423-471A-9B3B-FD8266CED030}"/>
    <cellStyle name="40% - Accent1 3 12 2 3" xfId="27288" xr:uid="{A0D35972-BBCB-4DC2-AF91-3E5A085FC688}"/>
    <cellStyle name="40% - Accent1 3 12 3" xfId="27289" xr:uid="{33431CB2-41E9-48B0-91CF-D192D49B910B}"/>
    <cellStyle name="40% - Accent1 3 12 3 2" xfId="27290" xr:uid="{985BD5D8-7F16-4E4C-9A76-F7DC446FDE8D}"/>
    <cellStyle name="40% - Accent1 3 12 4" xfId="27291" xr:uid="{0890A645-7425-42E1-8C89-BD879E2CA753}"/>
    <cellStyle name="40% - Accent1 3 12 4 2" xfId="27292" xr:uid="{84A0038F-5FA0-48F7-834F-701066BBED28}"/>
    <cellStyle name="40% - Accent1 3 12 5" xfId="27293" xr:uid="{EB302FFA-42BA-437C-816E-2C71C2059029}"/>
    <cellStyle name="40% - Accent1 3 13" xfId="27294" xr:uid="{7C53A7DB-485A-40F5-AE8B-0A624DC84447}"/>
    <cellStyle name="40% - Accent1 3 13 2" xfId="27295" xr:uid="{432D6355-9343-471D-8FC7-EDFA2E50ADF9}"/>
    <cellStyle name="40% - Accent1 3 13 2 2" xfId="27296" xr:uid="{F3301460-D4F3-4688-B667-CF784AB07A72}"/>
    <cellStyle name="40% - Accent1 3 13 2 2 2" xfId="27297" xr:uid="{8710CEA9-93B1-486F-A101-A8C35AA6FEC1}"/>
    <cellStyle name="40% - Accent1 3 13 2 3" xfId="27298" xr:uid="{07A6FE67-FBC2-4587-8526-15C6A988283C}"/>
    <cellStyle name="40% - Accent1 3 13 3" xfId="27299" xr:uid="{84087634-28F8-4B64-88A1-08F76D6F92B7}"/>
    <cellStyle name="40% - Accent1 3 13 3 2" xfId="27300" xr:uid="{5CEAD20B-5A5B-4EB9-8DD6-801F2E572F5B}"/>
    <cellStyle name="40% - Accent1 3 13 4" xfId="27301" xr:uid="{B26D6B57-BC38-4C20-8A1C-49322BB8A633}"/>
    <cellStyle name="40% - Accent1 3 13 4 2" xfId="27302" xr:uid="{62FE5F53-D768-4FE7-A8BC-A82B6570AD9E}"/>
    <cellStyle name="40% - Accent1 3 13 5" xfId="27303" xr:uid="{D1569B3C-3826-4085-8E70-B7906D046DCD}"/>
    <cellStyle name="40% - Accent1 3 14" xfId="27304" xr:uid="{A790228E-CDB1-4DDE-9C29-56B4C624982A}"/>
    <cellStyle name="40% - Accent1 3 14 2" xfId="27305" xr:uid="{9BD28269-FB5D-449F-A3F4-91E0F959C5A5}"/>
    <cellStyle name="40% - Accent1 3 14 2 2" xfId="27306" xr:uid="{1A9C6BF7-A614-4895-A117-EF18D9C1E7BC}"/>
    <cellStyle name="40% - Accent1 3 14 2 2 2" xfId="27307" xr:uid="{CE71076A-6B21-43FD-80B0-674FF0580778}"/>
    <cellStyle name="40% - Accent1 3 14 2 3" xfId="27308" xr:uid="{98D1BC66-1B4B-4E43-AF04-940237A6F54B}"/>
    <cellStyle name="40% - Accent1 3 14 3" xfId="27309" xr:uid="{DF55A2C2-FDF7-4CDC-A08E-E1B728A6DFA0}"/>
    <cellStyle name="40% - Accent1 3 14 3 2" xfId="27310" xr:uid="{F4A5F9AE-7883-48DE-BFDD-E1A84B6082B5}"/>
    <cellStyle name="40% - Accent1 3 14 4" xfId="27311" xr:uid="{A4CA188D-FFC8-4E60-8398-21BB7BB008A9}"/>
    <cellStyle name="40% - Accent1 3 14 4 2" xfId="27312" xr:uid="{721BD15B-D8D3-401B-9E5A-8A171F6744A4}"/>
    <cellStyle name="40% - Accent1 3 14 5" xfId="27313" xr:uid="{9F15400C-49BD-41A7-8D6A-04698A2BB048}"/>
    <cellStyle name="40% - Accent1 3 15" xfId="27314" xr:uid="{A60EEA62-5665-442F-A386-E685269B9B12}"/>
    <cellStyle name="40% - Accent1 3 15 2" xfId="27315" xr:uid="{88E1DF70-7FFB-4B21-B893-DC4378E0BC69}"/>
    <cellStyle name="40% - Accent1 3 15 2 2" xfId="27316" xr:uid="{E7949F01-E32C-4EFF-A0CD-510436660194}"/>
    <cellStyle name="40% - Accent1 3 15 2 2 2" xfId="27317" xr:uid="{CF34F13B-29E9-4719-9C56-EBD45A2962C6}"/>
    <cellStyle name="40% - Accent1 3 15 2 3" xfId="27318" xr:uid="{30877DD0-8AA8-413E-9E87-E424172FEA86}"/>
    <cellStyle name="40% - Accent1 3 15 3" xfId="27319" xr:uid="{9546C97C-741F-4D29-BAD6-379FD7C4E9EC}"/>
    <cellStyle name="40% - Accent1 3 15 3 2" xfId="27320" xr:uid="{09C06700-CAE7-4275-A961-0CD2E21D3B1C}"/>
    <cellStyle name="40% - Accent1 3 15 4" xfId="27321" xr:uid="{E08FB3FF-7FA2-4F8B-814B-5B0E86B3234A}"/>
    <cellStyle name="40% - Accent1 3 15 4 2" xfId="27322" xr:uid="{33AB1DFC-7F35-4191-90A5-E1681A46D563}"/>
    <cellStyle name="40% - Accent1 3 15 5" xfId="27323" xr:uid="{80D35690-99A5-4C67-AA3E-81D22D3FCAC5}"/>
    <cellStyle name="40% - Accent1 3 16" xfId="27324" xr:uid="{9C7F1FC6-37E9-4BC5-B5A0-7A84DDAD88CF}"/>
    <cellStyle name="40% - Accent1 3 16 2" xfId="27325" xr:uid="{E5FB78FB-94C0-4B96-B35E-6E2F9C229F7C}"/>
    <cellStyle name="40% - Accent1 3 16 2 2" xfId="27326" xr:uid="{E7F3CCE8-4E92-4AA4-821C-EB82D530A565}"/>
    <cellStyle name="40% - Accent1 3 16 3" xfId="27327" xr:uid="{15FA8A79-406E-450F-A85B-FF1AAAA3CAA4}"/>
    <cellStyle name="40% - Accent1 3 17" xfId="27328" xr:uid="{A77A3325-2A3D-422F-AFF1-71B1B2A6F640}"/>
    <cellStyle name="40% - Accent1 3 17 2" xfId="27329" xr:uid="{348E7309-A6F1-47C3-8A20-11F39FF71DE5}"/>
    <cellStyle name="40% - Accent1 3 18" xfId="27330" xr:uid="{3623FF47-176F-4518-B45E-0094AD8FC989}"/>
    <cellStyle name="40% - Accent1 3 18 2" xfId="27331" xr:uid="{595D1827-099D-43CC-9C6C-55D109099127}"/>
    <cellStyle name="40% - Accent1 3 19" xfId="27332" xr:uid="{46EA11E5-1C24-4FEE-961E-47FBD6AD76F7}"/>
    <cellStyle name="40% - Accent1 3 2" xfId="486" xr:uid="{763A9FFD-F948-4D2A-85CF-3D47FE3A3A5F}"/>
    <cellStyle name="40% - Accent1 3 2 2" xfId="487" xr:uid="{08577B77-8091-44E5-AD83-44445CA219D0}"/>
    <cellStyle name="40% - Accent1 3 2 2 2" xfId="27333" xr:uid="{CD19DF60-69E6-4D57-A166-ED44C5EE4FFE}"/>
    <cellStyle name="40% - Accent1 3 2 2 2 2" xfId="27334" xr:uid="{D16CAD39-46E6-4640-9701-23526408C5B5}"/>
    <cellStyle name="40% - Accent1 3 2 2 3" xfId="27335" xr:uid="{8BD8C0E5-DB0D-4BB2-A81E-2B2E8D655C51}"/>
    <cellStyle name="40% - Accent1 3 2 2 4" xfId="27336" xr:uid="{AC4F6B92-0327-4D9C-9495-4EA190D5D3FE}"/>
    <cellStyle name="40% - Accent1 3 2 3" xfId="27337" xr:uid="{763B50AA-9B95-4DD9-8F8D-C21E4E47B573}"/>
    <cellStyle name="40% - Accent1 3 2 3 2" xfId="27338" xr:uid="{C53CC98C-C2E6-482B-ACD5-39F496873DD6}"/>
    <cellStyle name="40% - Accent1 3 2 4" xfId="27339" xr:uid="{05FC0044-9BE5-487C-842E-22A7B0031797}"/>
    <cellStyle name="40% - Accent1 3 2 4 2" xfId="27340" xr:uid="{DEB95C1C-6ADB-4511-BC85-D733AD91B0E9}"/>
    <cellStyle name="40% - Accent1 3 2 5" xfId="27341" xr:uid="{DF973EC2-DE41-49BA-B6E5-31D857D1EA37}"/>
    <cellStyle name="40% - Accent1 3 20" xfId="27342" xr:uid="{6BCFC1E8-8B16-4843-83A8-26CF0B890805}"/>
    <cellStyle name="40% - Accent1 3 21" xfId="27343" xr:uid="{E0D06E92-361E-4F48-B754-45EBCFADE105}"/>
    <cellStyle name="40% - Accent1 3 22" xfId="27344" xr:uid="{4F7C88B6-4AF8-4C2B-A0B3-1CCD8A8AD054}"/>
    <cellStyle name="40% - Accent1 3 23" xfId="27345" xr:uid="{0F7A4F8A-083E-4D7A-9893-57FC3A125357}"/>
    <cellStyle name="40% - Accent1 3 24" xfId="27346" xr:uid="{4B035405-F347-41C4-BA78-261E08A33142}"/>
    <cellStyle name="40% - Accent1 3 25" xfId="27347" xr:uid="{F304FF53-D2E2-4958-B5C3-550FB475A450}"/>
    <cellStyle name="40% - Accent1 3 26" xfId="27348" xr:uid="{F8A6F199-F8D8-4EAF-9CA1-659B8632BB9B}"/>
    <cellStyle name="40% - Accent1 3 27" xfId="27349" xr:uid="{9926EC2E-5992-4C64-AD19-10615C08FE1C}"/>
    <cellStyle name="40% - Accent1 3 28" xfId="27350" xr:uid="{9B2692EA-B97D-4752-B62D-B5E1D558556C}"/>
    <cellStyle name="40% - Accent1 3 29" xfId="27351" xr:uid="{05F4F424-413A-4984-BC17-D1A525488146}"/>
    <cellStyle name="40% - Accent1 3 3" xfId="488" xr:uid="{29660056-6502-40D8-9532-CC4A9C095C2F}"/>
    <cellStyle name="40% - Accent1 3 3 2" xfId="27352" xr:uid="{74CEF46C-6D1E-4E1F-AF7D-551DB6AF6C61}"/>
    <cellStyle name="40% - Accent1 3 3 2 2" xfId="27353" xr:uid="{563F3609-489E-4BC0-AC67-07CB9DECFDBD}"/>
    <cellStyle name="40% - Accent1 3 3 2 2 2" xfId="27354" xr:uid="{2ECCF630-AA5C-4F96-A656-16AB334E845E}"/>
    <cellStyle name="40% - Accent1 3 3 2 3" xfId="27355" xr:uid="{F9976861-AABD-4888-BAE1-66502250F874}"/>
    <cellStyle name="40% - Accent1 3 3 3" xfId="27356" xr:uid="{D9A3CD23-75BC-40DD-8B9C-B5EB3096A514}"/>
    <cellStyle name="40% - Accent1 3 3 3 2" xfId="27357" xr:uid="{C27A1263-7A5F-4C60-9CB6-F7D8204DF6AA}"/>
    <cellStyle name="40% - Accent1 3 3 4" xfId="27358" xr:uid="{99DA66BC-60BE-4A85-8DE6-E4606FBD1F42}"/>
    <cellStyle name="40% - Accent1 3 3 4 2" xfId="27359" xr:uid="{C34A3F51-82E0-467E-AAB0-F03C335804BF}"/>
    <cellStyle name="40% - Accent1 3 3 5" xfId="27360" xr:uid="{C2C50454-3F1C-4AD6-9901-F6ACAE79C6D0}"/>
    <cellStyle name="40% - Accent1 3 3 6" xfId="27361" xr:uid="{3490F8BF-7CD2-42FF-885E-AA463ABDDE7E}"/>
    <cellStyle name="40% - Accent1 3 4" xfId="489" xr:uid="{F05DDF53-7031-4E36-9217-F3719FDDBD00}"/>
    <cellStyle name="40% - Accent1 3 4 2" xfId="27362" xr:uid="{E8AF5AE0-DE9D-4A31-BA4D-ACF2A80874BD}"/>
    <cellStyle name="40% - Accent1 3 4 2 2" xfId="27363" xr:uid="{A0BA7C8E-BE70-483A-976C-278E7D9A5118}"/>
    <cellStyle name="40% - Accent1 3 4 2 2 2" xfId="27364" xr:uid="{9B8E06C3-3294-440D-97E3-9EE316EAE381}"/>
    <cellStyle name="40% - Accent1 3 4 2 3" xfId="27365" xr:uid="{1FE58B17-EA8C-42D8-A93A-12D463C06C17}"/>
    <cellStyle name="40% - Accent1 3 4 3" xfId="27366" xr:uid="{C3A01E92-8656-4163-B2C2-683DA7DED56D}"/>
    <cellStyle name="40% - Accent1 3 4 3 2" xfId="27367" xr:uid="{9669C645-1B95-41A9-9596-7F4C74328E11}"/>
    <cellStyle name="40% - Accent1 3 4 4" xfId="27368" xr:uid="{CF85CD46-A6DD-4A07-A936-EA00A62A99A7}"/>
    <cellStyle name="40% - Accent1 3 4 4 2" xfId="27369" xr:uid="{DE67AB46-A2DB-49EE-B0BC-41D6F82E4A75}"/>
    <cellStyle name="40% - Accent1 3 4 5" xfId="27370" xr:uid="{A6671AC8-E908-445D-8F1E-7B2A9E54BA30}"/>
    <cellStyle name="40% - Accent1 3 4 6" xfId="27371" xr:uid="{0B5C76BF-D22E-4850-8C9C-1AF78CFB66F2}"/>
    <cellStyle name="40% - Accent1 3 5" xfId="490" xr:uid="{1B28B5E6-BC6E-4366-8C1E-6AEDE76BCDD3}"/>
    <cellStyle name="40% - Accent1 3 5 2" xfId="27372" xr:uid="{4F39586C-EFBF-48C9-ACDA-0B467D1EB1D5}"/>
    <cellStyle name="40% - Accent1 3 5 2 2" xfId="27373" xr:uid="{3A6CF2B5-5E26-428E-9A34-02F110AC7A94}"/>
    <cellStyle name="40% - Accent1 3 5 2 2 2" xfId="27374" xr:uid="{9872ACB6-A0CD-4657-9191-BB49A508C308}"/>
    <cellStyle name="40% - Accent1 3 5 2 3" xfId="27375" xr:uid="{323EB8F3-92D7-4C44-965C-5C50EEF8EF15}"/>
    <cellStyle name="40% - Accent1 3 5 3" xfId="27376" xr:uid="{C343B9F7-AB20-4A0E-9FEF-917E2E3EB338}"/>
    <cellStyle name="40% - Accent1 3 5 3 2" xfId="27377" xr:uid="{A8E3F4C4-1B47-4E37-9D7E-91875F26F79E}"/>
    <cellStyle name="40% - Accent1 3 5 4" xfId="27378" xr:uid="{81B125E3-C90E-4411-BBE7-98FA7C5D04DB}"/>
    <cellStyle name="40% - Accent1 3 5 4 2" xfId="27379" xr:uid="{BE5A445A-4617-4CD6-AA12-E66D73896216}"/>
    <cellStyle name="40% - Accent1 3 5 5" xfId="27380" xr:uid="{56157BFF-7E3E-4558-9660-ED2A8F55E329}"/>
    <cellStyle name="40% - Accent1 3 5 6" xfId="27381" xr:uid="{D1EF498A-815F-4495-9158-F95595FB9C1E}"/>
    <cellStyle name="40% - Accent1 3 6" xfId="491" xr:uid="{1B7723B7-1F2A-4E7F-9031-BFBC13DBD0DB}"/>
    <cellStyle name="40% - Accent1 3 6 2" xfId="27382" xr:uid="{ED051D86-9DDB-4E91-AF17-0BC27271ACC1}"/>
    <cellStyle name="40% - Accent1 3 6 2 2" xfId="27383" xr:uid="{E7B0D869-9D59-4874-8C65-9EA156F147CB}"/>
    <cellStyle name="40% - Accent1 3 6 2 2 2" xfId="27384" xr:uid="{76D810CF-CDDA-44A5-B961-6B6D82456C68}"/>
    <cellStyle name="40% - Accent1 3 6 2 3" xfId="27385" xr:uid="{85819D8F-625A-4B9F-91BC-87196A674244}"/>
    <cellStyle name="40% - Accent1 3 6 3" xfId="27386" xr:uid="{B9875195-E01D-4D44-8054-260D4AE603EC}"/>
    <cellStyle name="40% - Accent1 3 6 3 2" xfId="27387" xr:uid="{DC195296-0CEA-4681-A428-4F73030EFFF2}"/>
    <cellStyle name="40% - Accent1 3 6 4" xfId="27388" xr:uid="{94FFCC2A-8830-4981-9D0F-B08ACCB65A1D}"/>
    <cellStyle name="40% - Accent1 3 6 4 2" xfId="27389" xr:uid="{A0F55AF3-EA56-4E8A-B967-5DE661D61875}"/>
    <cellStyle name="40% - Accent1 3 6 5" xfId="27390" xr:uid="{194A7FFA-0D13-4AD8-9725-D71F4D4CF3E2}"/>
    <cellStyle name="40% - Accent1 3 6 6" xfId="27391" xr:uid="{C64BA53A-1F18-4724-84A4-164255459393}"/>
    <cellStyle name="40% - Accent1 3 7" xfId="492" xr:uid="{B56D2F00-7D32-4B0F-B715-01B15CCFDC18}"/>
    <cellStyle name="40% - Accent1 3 7 2" xfId="27392" xr:uid="{8FA66DBC-EBC2-42D0-8492-F370DA8AE641}"/>
    <cellStyle name="40% - Accent1 3 7 2 2" xfId="27393" xr:uid="{148E334C-DC8C-4D5A-878F-AF6E3E05202B}"/>
    <cellStyle name="40% - Accent1 3 7 2 2 2" xfId="27394" xr:uid="{2EECDDF0-A96C-49F9-A4AB-258C042F160F}"/>
    <cellStyle name="40% - Accent1 3 7 2 3" xfId="27395" xr:uid="{3E6F8F33-45D3-4C0D-8E26-3D96752BC0F2}"/>
    <cellStyle name="40% - Accent1 3 7 3" xfId="27396" xr:uid="{EDC83CBA-138B-4BE0-A741-B492BEA0700B}"/>
    <cellStyle name="40% - Accent1 3 7 3 2" xfId="27397" xr:uid="{86D37BFF-9EEB-4839-993A-5BF1A6FF3564}"/>
    <cellStyle name="40% - Accent1 3 7 4" xfId="27398" xr:uid="{5A30E416-FEB5-426B-B578-FC1AC76C656B}"/>
    <cellStyle name="40% - Accent1 3 7 4 2" xfId="27399" xr:uid="{A5820962-8B5B-4111-8B97-59B2DB130388}"/>
    <cellStyle name="40% - Accent1 3 7 5" xfId="27400" xr:uid="{3461705F-6688-4E70-89E6-47FC290C9906}"/>
    <cellStyle name="40% - Accent1 3 7 6" xfId="27401" xr:uid="{61081D79-08F9-4F10-9336-457D6750D1D4}"/>
    <cellStyle name="40% - Accent1 3 8" xfId="493" xr:uid="{F12BECA1-725B-4EE5-B0B3-53E60FB47EA4}"/>
    <cellStyle name="40% - Accent1 3 8 2" xfId="27402" xr:uid="{E4805456-01B4-43E5-B327-EDB50FCA4D54}"/>
    <cellStyle name="40% - Accent1 3 8 2 2" xfId="27403" xr:uid="{E222521D-1377-49FD-ACF9-AADFA156039E}"/>
    <cellStyle name="40% - Accent1 3 8 2 2 2" xfId="27404" xr:uid="{21287933-BAD2-4B69-AB6C-30AC8D7727E2}"/>
    <cellStyle name="40% - Accent1 3 8 2 3" xfId="27405" xr:uid="{FDCC44F0-F2F0-4965-A309-83520F9F8E6C}"/>
    <cellStyle name="40% - Accent1 3 8 3" xfId="27406" xr:uid="{9BB4B708-DFA7-4D0C-8B48-D7228568591D}"/>
    <cellStyle name="40% - Accent1 3 8 3 2" xfId="27407" xr:uid="{CC068613-206B-4337-B381-61EA257754E2}"/>
    <cellStyle name="40% - Accent1 3 8 4" xfId="27408" xr:uid="{C210938B-C2C8-4E45-B267-1D26C5D112E0}"/>
    <cellStyle name="40% - Accent1 3 8 4 2" xfId="27409" xr:uid="{BC7281D3-C476-45E3-A67B-C2600C072410}"/>
    <cellStyle name="40% - Accent1 3 8 5" xfId="27410" xr:uid="{517D0AFF-3C9A-4BEC-B2D5-2039278B4259}"/>
    <cellStyle name="40% - Accent1 3 8 6" xfId="27411" xr:uid="{F2EE034B-0E23-485F-9630-67590DB5D056}"/>
    <cellStyle name="40% - Accent1 3 9" xfId="27412" xr:uid="{DF601A34-854E-49AB-8537-3AF3DB174222}"/>
    <cellStyle name="40% - Accent1 3 9 2" xfId="27413" xr:uid="{85A00C7D-8614-46B9-B6CA-B10C798BDF5F}"/>
    <cellStyle name="40% - Accent1 3 9 2 2" xfId="27414" xr:uid="{3B98C484-980C-45DB-B724-8C76FF6B61CE}"/>
    <cellStyle name="40% - Accent1 3 9 2 2 2" xfId="27415" xr:uid="{C72E00FB-55C2-4F40-81CF-6BD837282321}"/>
    <cellStyle name="40% - Accent1 3 9 2 3" xfId="27416" xr:uid="{D7C90A2A-B4A0-47E3-8283-5010843F2AB4}"/>
    <cellStyle name="40% - Accent1 3 9 3" xfId="27417" xr:uid="{A291E3DD-F195-4620-A900-852E2619CF6D}"/>
    <cellStyle name="40% - Accent1 3 9 3 2" xfId="27418" xr:uid="{8D8E6927-A211-4E4E-A487-CF19FC555AF8}"/>
    <cellStyle name="40% - Accent1 3 9 4" xfId="27419" xr:uid="{E53054AA-7D33-4232-8FE6-FC9E455AEA5C}"/>
    <cellStyle name="40% - Accent1 3 9 4 2" xfId="27420" xr:uid="{FD17172C-20E7-4233-A807-E5A4F04E96A5}"/>
    <cellStyle name="40% - Accent1 3 9 5" xfId="27421" xr:uid="{C93AE82D-0175-4BCD-B9D5-388B0578B26E}"/>
    <cellStyle name="40% - Accent1 4" xfId="494" xr:uid="{FD2E23DC-D327-42D0-9689-B48A0519E932}"/>
    <cellStyle name="40% - Accent1 4 10" xfId="27422" xr:uid="{08EB9D9F-573C-47E0-8A5E-9C04782011D5}"/>
    <cellStyle name="40% - Accent1 4 10 2" xfId="27423" xr:uid="{F18315AA-CE3C-47BE-90AE-D6D050C9C5A8}"/>
    <cellStyle name="40% - Accent1 4 10 2 2" xfId="27424" xr:uid="{83DE4CB9-E67B-4F4E-9409-FB534B6E3BB7}"/>
    <cellStyle name="40% - Accent1 4 10 2 2 2" xfId="27425" xr:uid="{802DD798-3A50-4D36-8689-8B0B4A9AEC40}"/>
    <cellStyle name="40% - Accent1 4 10 2 3" xfId="27426" xr:uid="{1726898C-9D70-4FFE-A7B0-0B38038EAEB7}"/>
    <cellStyle name="40% - Accent1 4 10 3" xfId="27427" xr:uid="{FDF7B1CD-1623-400B-8E08-39E7061A1FC7}"/>
    <cellStyle name="40% - Accent1 4 10 3 2" xfId="27428" xr:uid="{2CDDBC40-AE33-4A77-8D8B-54798351CC86}"/>
    <cellStyle name="40% - Accent1 4 10 4" xfId="27429" xr:uid="{327B8000-78DE-483D-A958-5EB597E2FC4E}"/>
    <cellStyle name="40% - Accent1 4 10 4 2" xfId="27430" xr:uid="{535CBDF4-956A-4F9B-93B5-57384262A55A}"/>
    <cellStyle name="40% - Accent1 4 10 5" xfId="27431" xr:uid="{D81E0882-B8D7-4D64-A683-71D697D62253}"/>
    <cellStyle name="40% - Accent1 4 11" xfId="27432" xr:uid="{C56D9038-553D-4233-8548-AE5D8D31C6B3}"/>
    <cellStyle name="40% - Accent1 4 11 2" xfId="27433" xr:uid="{980DF009-DDA7-443C-B642-13D34E77D9D9}"/>
    <cellStyle name="40% - Accent1 4 11 2 2" xfId="27434" xr:uid="{AAFCF10F-01F5-4F46-BFAA-A7DBF967F735}"/>
    <cellStyle name="40% - Accent1 4 11 2 2 2" xfId="27435" xr:uid="{87408C50-7761-4323-AC52-B9B28E8E3B49}"/>
    <cellStyle name="40% - Accent1 4 11 2 3" xfId="27436" xr:uid="{5356AA4F-A35C-4B24-A728-A50DD5A93F76}"/>
    <cellStyle name="40% - Accent1 4 11 3" xfId="27437" xr:uid="{634C1ABE-F7AF-4432-A947-49B88BD63BF1}"/>
    <cellStyle name="40% - Accent1 4 11 3 2" xfId="27438" xr:uid="{4D2572C0-80AA-4D18-925A-8762368B5D06}"/>
    <cellStyle name="40% - Accent1 4 11 4" xfId="27439" xr:uid="{DF5DCDA6-05F3-4CFC-9EE6-4BE9405362CA}"/>
    <cellStyle name="40% - Accent1 4 11 4 2" xfId="27440" xr:uid="{A754727F-A030-4F83-B896-BA951BAFB806}"/>
    <cellStyle name="40% - Accent1 4 11 5" xfId="27441" xr:uid="{4979513C-6CB8-4078-8C74-4AF9CD954450}"/>
    <cellStyle name="40% - Accent1 4 12" xfId="27442" xr:uid="{401FDBC6-B82D-492A-AB81-D9335D1B7147}"/>
    <cellStyle name="40% - Accent1 4 12 2" xfId="27443" xr:uid="{66418B58-F00E-404E-93CC-93BB355327F4}"/>
    <cellStyle name="40% - Accent1 4 12 2 2" xfId="27444" xr:uid="{9A466A71-3495-4B21-8347-29D456BAA119}"/>
    <cellStyle name="40% - Accent1 4 12 2 2 2" xfId="27445" xr:uid="{2D005134-E4D7-43DE-A6BF-982B56B7D7FF}"/>
    <cellStyle name="40% - Accent1 4 12 2 3" xfId="27446" xr:uid="{F3419A62-FD1A-4360-9624-2DB30D46F3A9}"/>
    <cellStyle name="40% - Accent1 4 12 3" xfId="27447" xr:uid="{D6D95A68-D166-446E-9AB2-386651FE7A49}"/>
    <cellStyle name="40% - Accent1 4 12 3 2" xfId="27448" xr:uid="{C47D56B0-9FF6-45D2-A150-06BB5EA67328}"/>
    <cellStyle name="40% - Accent1 4 12 4" xfId="27449" xr:uid="{E4A953BD-24F5-4594-A711-3CAA853DAD69}"/>
    <cellStyle name="40% - Accent1 4 12 4 2" xfId="27450" xr:uid="{C9951FFC-56F8-4590-A11F-58C0C95895DD}"/>
    <cellStyle name="40% - Accent1 4 12 5" xfId="27451" xr:uid="{B2555FB6-81DB-4285-BECC-CF94C2B391D5}"/>
    <cellStyle name="40% - Accent1 4 13" xfId="27452" xr:uid="{4679D757-A995-48E0-AC9C-AA7C3B7AA48C}"/>
    <cellStyle name="40% - Accent1 4 13 2" xfId="27453" xr:uid="{56D25715-E00F-4BFA-B83E-BA4E710FC554}"/>
    <cellStyle name="40% - Accent1 4 13 2 2" xfId="27454" xr:uid="{6C7C7F7B-3A3E-451E-A35D-FC5B37255489}"/>
    <cellStyle name="40% - Accent1 4 13 2 2 2" xfId="27455" xr:uid="{BC9EC23A-5A33-48E7-958A-5A0E5DFEDF7A}"/>
    <cellStyle name="40% - Accent1 4 13 2 3" xfId="27456" xr:uid="{5AFE23BC-EFFB-40EC-B17A-3DB97A4AE198}"/>
    <cellStyle name="40% - Accent1 4 13 3" xfId="27457" xr:uid="{CF5B9C9E-8A22-472B-A615-1F179877CC41}"/>
    <cellStyle name="40% - Accent1 4 13 3 2" xfId="27458" xr:uid="{4162DF54-1D20-47F2-814B-77BE0C1ADAFF}"/>
    <cellStyle name="40% - Accent1 4 13 4" xfId="27459" xr:uid="{B148F555-44C3-4CA8-8C60-8206778CD2E0}"/>
    <cellStyle name="40% - Accent1 4 13 4 2" xfId="27460" xr:uid="{FEE11615-01B5-4220-BEB6-438FC6130145}"/>
    <cellStyle name="40% - Accent1 4 13 5" xfId="27461" xr:uid="{D0142318-BABB-45FE-AE0C-09628EF19BD2}"/>
    <cellStyle name="40% - Accent1 4 14" xfId="27462" xr:uid="{1187F8C5-9822-44BB-9F27-DCB2F051E151}"/>
    <cellStyle name="40% - Accent1 4 14 2" xfId="27463" xr:uid="{6D449A8D-2200-4DDE-8706-E1ADB51DBBAB}"/>
    <cellStyle name="40% - Accent1 4 14 2 2" xfId="27464" xr:uid="{D21A1017-418B-4E54-8CCF-6DB5DC24A5BC}"/>
    <cellStyle name="40% - Accent1 4 14 2 2 2" xfId="27465" xr:uid="{D6CB231E-CC61-4DA8-8ABC-6DB5CA965FB4}"/>
    <cellStyle name="40% - Accent1 4 14 2 3" xfId="27466" xr:uid="{8FE77166-C342-41F1-867B-95A9A8F3ED88}"/>
    <cellStyle name="40% - Accent1 4 14 3" xfId="27467" xr:uid="{2F8C2345-8077-4B46-97E8-9E82219365C3}"/>
    <cellStyle name="40% - Accent1 4 14 3 2" xfId="27468" xr:uid="{6B661400-4DF1-4BD6-96D7-44764531451A}"/>
    <cellStyle name="40% - Accent1 4 14 4" xfId="27469" xr:uid="{AEBADEC4-C792-48CA-9010-CCABC1880D06}"/>
    <cellStyle name="40% - Accent1 4 14 4 2" xfId="27470" xr:uid="{39690D31-DB0C-4867-A475-88DC915BA5F3}"/>
    <cellStyle name="40% - Accent1 4 14 5" xfId="27471" xr:uid="{CC363753-EE71-4A43-8251-47CFB71E769E}"/>
    <cellStyle name="40% - Accent1 4 15" xfId="27472" xr:uid="{5CB3CE4D-A323-4352-8CE5-3DB5C8D759A2}"/>
    <cellStyle name="40% - Accent1 4 15 2" xfId="27473" xr:uid="{C45D8F8B-CD14-4EF7-8D5E-1EA8C75D1FE7}"/>
    <cellStyle name="40% - Accent1 4 15 2 2" xfId="27474" xr:uid="{BE793DE3-735D-4574-A252-0EB0D62CC786}"/>
    <cellStyle name="40% - Accent1 4 15 2 2 2" xfId="27475" xr:uid="{777452B6-35AB-4311-A512-D2D0A6B1EEF1}"/>
    <cellStyle name="40% - Accent1 4 15 2 3" xfId="27476" xr:uid="{B2ABC8E7-51B9-47B9-A1EA-8D15CCD625DA}"/>
    <cellStyle name="40% - Accent1 4 15 3" xfId="27477" xr:uid="{5412A0BD-C17D-44BF-863B-B79929E464F6}"/>
    <cellStyle name="40% - Accent1 4 15 3 2" xfId="27478" xr:uid="{5DDC427E-2695-4B5C-92C9-6C1258A5103C}"/>
    <cellStyle name="40% - Accent1 4 15 4" xfId="27479" xr:uid="{DE71920B-77C2-4D12-8026-C3747DFA4DF2}"/>
    <cellStyle name="40% - Accent1 4 15 4 2" xfId="27480" xr:uid="{0A3C29A0-C0DC-48FA-A559-723C2A9C7B74}"/>
    <cellStyle name="40% - Accent1 4 15 5" xfId="27481" xr:uid="{7B53E279-B9D3-46B6-874A-71B19EC17F76}"/>
    <cellStyle name="40% - Accent1 4 16" xfId="27482" xr:uid="{402FA82C-F4D6-4980-A633-DD960CEBB087}"/>
    <cellStyle name="40% - Accent1 4 16 2" xfId="27483" xr:uid="{7A584616-BD82-4401-8F60-459F74FF1487}"/>
    <cellStyle name="40% - Accent1 4 16 2 2" xfId="27484" xr:uid="{D328324E-5683-49E0-B698-79BF41538330}"/>
    <cellStyle name="40% - Accent1 4 16 3" xfId="27485" xr:uid="{0B90B2D4-0097-4E2F-954C-0D4B54FD95CF}"/>
    <cellStyle name="40% - Accent1 4 17" xfId="27486" xr:uid="{8DE2F9C1-19A2-4148-AEF4-FBC101873D73}"/>
    <cellStyle name="40% - Accent1 4 17 2" xfId="27487" xr:uid="{9A5C5EBD-5E5A-4CD8-936E-8FD66389B213}"/>
    <cellStyle name="40% - Accent1 4 18" xfId="27488" xr:uid="{2ADB0B42-DDAE-4628-BBB4-17A0B9DA6D9E}"/>
    <cellStyle name="40% - Accent1 4 18 2" xfId="27489" xr:uid="{70BED971-D7A5-4214-AF42-47EE75D5D96B}"/>
    <cellStyle name="40% - Accent1 4 19" xfId="27490" xr:uid="{8D9BCCF7-3D2A-49DE-B333-AE15CDCBE3C7}"/>
    <cellStyle name="40% - Accent1 4 2" xfId="495" xr:uid="{3AFA8A93-C926-46D2-AEDF-EB8E86CADF7E}"/>
    <cellStyle name="40% - Accent1 4 2 2" xfId="496" xr:uid="{1874011C-DA1F-43DA-BA95-02A4E76FDB69}"/>
    <cellStyle name="40% - Accent1 4 2 2 2" xfId="27491" xr:uid="{9C2EF170-7EBC-46AB-BFEF-ACD7DA2D9E94}"/>
    <cellStyle name="40% - Accent1 4 2 2 2 2" xfId="27492" xr:uid="{E805CBF0-8BCE-45C4-A07C-B35107734966}"/>
    <cellStyle name="40% - Accent1 4 2 2 3" xfId="27493" xr:uid="{7800C95E-1472-49FA-823B-F767AA8B975B}"/>
    <cellStyle name="40% - Accent1 4 2 2 4" xfId="27494" xr:uid="{4EE7C5E0-7EC2-4CA2-B084-DAE2033EB3B2}"/>
    <cellStyle name="40% - Accent1 4 2 3" xfId="27495" xr:uid="{785F2730-A48C-46A8-8B4D-325C07BB09BE}"/>
    <cellStyle name="40% - Accent1 4 2 3 2" xfId="27496" xr:uid="{454E330D-D205-428F-87FA-172FF2AA21F3}"/>
    <cellStyle name="40% - Accent1 4 2 4" xfId="27497" xr:uid="{3B07D4C4-783C-4F7B-BE39-05FF287396DE}"/>
    <cellStyle name="40% - Accent1 4 2 4 2" xfId="27498" xr:uid="{7F7F8BB2-7BDA-4BA1-93C4-D35E49E82944}"/>
    <cellStyle name="40% - Accent1 4 2 5" xfId="27499" xr:uid="{BB6D2E28-CBCB-4B51-833E-B5D1B1705777}"/>
    <cellStyle name="40% - Accent1 4 20" xfId="27500" xr:uid="{854272EF-E61B-4BCA-9A41-C191E5A89BAC}"/>
    <cellStyle name="40% - Accent1 4 21" xfId="27501" xr:uid="{8D27556A-AB77-4E98-88CD-CE3FDBBD6267}"/>
    <cellStyle name="40% - Accent1 4 22" xfId="27502" xr:uid="{FA16E863-145B-4D03-BBF0-C806B3E658AA}"/>
    <cellStyle name="40% - Accent1 4 23" xfId="27503" xr:uid="{2853FF08-2974-46BA-AE74-C81F120325EC}"/>
    <cellStyle name="40% - Accent1 4 24" xfId="27504" xr:uid="{1DA411B1-1212-428C-AA23-F38CEEE2765C}"/>
    <cellStyle name="40% - Accent1 4 25" xfId="27505" xr:uid="{C10E1EAC-FC39-4846-A893-B1B5109BF4BA}"/>
    <cellStyle name="40% - Accent1 4 26" xfId="27506" xr:uid="{F93E4662-D6C7-4CF7-B893-F882143EC01D}"/>
    <cellStyle name="40% - Accent1 4 27" xfId="27507" xr:uid="{30CC1C49-A275-4E22-BAE9-71304367527A}"/>
    <cellStyle name="40% - Accent1 4 28" xfId="27508" xr:uid="{829C4142-6117-4780-9143-18A306ED4969}"/>
    <cellStyle name="40% - Accent1 4 29" xfId="27509" xr:uid="{A11DBD7F-F52E-4E8E-B445-CF7E334ABF22}"/>
    <cellStyle name="40% - Accent1 4 3" xfId="497" xr:uid="{B9A6C52C-FFCE-4149-9C37-C617EEC223E5}"/>
    <cellStyle name="40% - Accent1 4 3 2" xfId="27510" xr:uid="{2B693624-3795-4457-927B-3C38616F5C9A}"/>
    <cellStyle name="40% - Accent1 4 3 2 2" xfId="27511" xr:uid="{D3FF8330-A718-409C-B4B8-5F5093488C24}"/>
    <cellStyle name="40% - Accent1 4 3 2 2 2" xfId="27512" xr:uid="{A6C3FC75-24DF-456E-BD67-EBB2D05C4B62}"/>
    <cellStyle name="40% - Accent1 4 3 2 3" xfId="27513" xr:uid="{2F589532-E66B-47DE-A5B7-03FD94BA644C}"/>
    <cellStyle name="40% - Accent1 4 3 3" xfId="27514" xr:uid="{07E13D37-E084-4D50-B2EB-6D50FBC845E9}"/>
    <cellStyle name="40% - Accent1 4 3 3 2" xfId="27515" xr:uid="{FE5BA0BC-3207-46F6-95A8-ED6865188B72}"/>
    <cellStyle name="40% - Accent1 4 3 4" xfId="27516" xr:uid="{0F0C619A-5B05-42D9-B854-4014994135A6}"/>
    <cellStyle name="40% - Accent1 4 3 4 2" xfId="27517" xr:uid="{CDAA19C6-A6EF-4926-BB60-6FFB1E8C3FDD}"/>
    <cellStyle name="40% - Accent1 4 3 5" xfId="27518" xr:uid="{020763D1-476D-4B25-A881-6DBF76532224}"/>
    <cellStyle name="40% - Accent1 4 3 6" xfId="27519" xr:uid="{A59F38EC-87B9-48FC-9172-FF53B1FF95B5}"/>
    <cellStyle name="40% - Accent1 4 4" xfId="498" xr:uid="{D4C11F8E-F4C8-46A9-8C82-A85556E35526}"/>
    <cellStyle name="40% - Accent1 4 4 2" xfId="27520" xr:uid="{ABA75B0B-CD18-4ABB-A150-8649F12F2643}"/>
    <cellStyle name="40% - Accent1 4 4 2 2" xfId="27521" xr:uid="{4F87CFCE-450A-46FF-949B-268422CA84D0}"/>
    <cellStyle name="40% - Accent1 4 4 2 2 2" xfId="27522" xr:uid="{2BD230A7-4C88-453A-92EE-55C2B98D46C6}"/>
    <cellStyle name="40% - Accent1 4 4 2 3" xfId="27523" xr:uid="{D8812438-77D2-4283-BF0D-97127F846A05}"/>
    <cellStyle name="40% - Accent1 4 4 3" xfId="27524" xr:uid="{166CDC62-A60A-4A75-9F1C-4F54C85C3A6D}"/>
    <cellStyle name="40% - Accent1 4 4 3 2" xfId="27525" xr:uid="{1063ABD8-910F-4639-8888-705358CF7CA3}"/>
    <cellStyle name="40% - Accent1 4 4 4" xfId="27526" xr:uid="{51AC3E8B-A723-4713-AA1C-8A1CA48DC893}"/>
    <cellStyle name="40% - Accent1 4 4 4 2" xfId="27527" xr:uid="{5CA9C580-A874-4E6B-A62B-FA0EA42E4775}"/>
    <cellStyle name="40% - Accent1 4 4 5" xfId="27528" xr:uid="{FD5EEC95-319F-4ABF-9A66-1A57B4C5EA9F}"/>
    <cellStyle name="40% - Accent1 4 4 6" xfId="27529" xr:uid="{18039303-1077-4619-8B7F-40E4600E17D2}"/>
    <cellStyle name="40% - Accent1 4 5" xfId="499" xr:uid="{38821244-EAA8-4112-B6B6-AAFB94B2740A}"/>
    <cellStyle name="40% - Accent1 4 5 2" xfId="27530" xr:uid="{62F0394A-9B1E-4917-A490-347CE2D38A4D}"/>
    <cellStyle name="40% - Accent1 4 5 2 2" xfId="27531" xr:uid="{A89E8798-9DA1-4CF2-898C-B619B0DBFD85}"/>
    <cellStyle name="40% - Accent1 4 5 2 2 2" xfId="27532" xr:uid="{184C0497-03A0-4E72-AF17-368AA89A72C2}"/>
    <cellStyle name="40% - Accent1 4 5 2 3" xfId="27533" xr:uid="{76BB0126-1908-433D-8127-5B39AF751DCB}"/>
    <cellStyle name="40% - Accent1 4 5 3" xfId="27534" xr:uid="{35CB909C-CDC1-4854-B748-747AAEBCE473}"/>
    <cellStyle name="40% - Accent1 4 5 3 2" xfId="27535" xr:uid="{0FD71291-439E-48BE-AEF6-3B3FB796432C}"/>
    <cellStyle name="40% - Accent1 4 5 4" xfId="27536" xr:uid="{C78E04BD-F765-461D-B0F8-37ADBDA7F943}"/>
    <cellStyle name="40% - Accent1 4 5 4 2" xfId="27537" xr:uid="{7B76E7EB-92D2-4B5D-BC76-AE65BB699FF3}"/>
    <cellStyle name="40% - Accent1 4 5 5" xfId="27538" xr:uid="{197F9541-12C9-4081-AD18-EA34F74CD4BF}"/>
    <cellStyle name="40% - Accent1 4 5 6" xfId="27539" xr:uid="{8B074C92-F3FE-4E71-AD4F-2A9248FDDE7E}"/>
    <cellStyle name="40% - Accent1 4 6" xfId="500" xr:uid="{4F3A68A4-BD9F-4445-A207-FC2E32EC3026}"/>
    <cellStyle name="40% - Accent1 4 6 2" xfId="27540" xr:uid="{D9DD114C-B93B-44D5-9338-609F9AE588DD}"/>
    <cellStyle name="40% - Accent1 4 6 2 2" xfId="27541" xr:uid="{3CAF1F0C-1D40-45E6-981C-5D67EC053A27}"/>
    <cellStyle name="40% - Accent1 4 6 2 2 2" xfId="27542" xr:uid="{A2757EB2-5ED1-46AE-B635-E1E6E2549FF2}"/>
    <cellStyle name="40% - Accent1 4 6 2 3" xfId="27543" xr:uid="{913602CA-190C-4EE1-8ED7-689D1C984111}"/>
    <cellStyle name="40% - Accent1 4 6 3" xfId="27544" xr:uid="{D7915B9A-2CE9-43C9-B178-273E159A17D6}"/>
    <cellStyle name="40% - Accent1 4 6 3 2" xfId="27545" xr:uid="{D7853D98-B744-43B1-A203-AAB734F16FEF}"/>
    <cellStyle name="40% - Accent1 4 6 4" xfId="27546" xr:uid="{5E172BA1-21CD-406B-BECF-88B0F638891B}"/>
    <cellStyle name="40% - Accent1 4 6 4 2" xfId="27547" xr:uid="{355AAD14-1A3E-4FD2-A0B7-DC5FF175E0A5}"/>
    <cellStyle name="40% - Accent1 4 6 5" xfId="27548" xr:uid="{7B76DBA4-C01C-43D1-A4E5-CAA26AEBD315}"/>
    <cellStyle name="40% - Accent1 4 6 6" xfId="27549" xr:uid="{8EA7A02A-2EE9-42E4-8A85-545C31BEB554}"/>
    <cellStyle name="40% - Accent1 4 7" xfId="501" xr:uid="{6A87492D-BC67-4109-8B08-1DF9BD639BE5}"/>
    <cellStyle name="40% - Accent1 4 7 2" xfId="27550" xr:uid="{340461E5-207B-4B26-B6EA-8D89DF8CF786}"/>
    <cellStyle name="40% - Accent1 4 7 2 2" xfId="27551" xr:uid="{FF64D921-A36E-4AA2-AF9A-3E4064C019D1}"/>
    <cellStyle name="40% - Accent1 4 7 2 2 2" xfId="27552" xr:uid="{44CF22A7-649D-4114-B84C-2988ECDFD9D7}"/>
    <cellStyle name="40% - Accent1 4 7 2 3" xfId="27553" xr:uid="{23DCD486-6143-4B8D-AE31-5DD999DA2360}"/>
    <cellStyle name="40% - Accent1 4 7 3" xfId="27554" xr:uid="{B2DA684F-6C24-472B-A6A0-F83377F4C317}"/>
    <cellStyle name="40% - Accent1 4 7 3 2" xfId="27555" xr:uid="{4BC1B799-74C7-464C-8D04-5AE2A74A907F}"/>
    <cellStyle name="40% - Accent1 4 7 4" xfId="27556" xr:uid="{022C1D50-C461-4451-BC0F-894307BB1B41}"/>
    <cellStyle name="40% - Accent1 4 7 4 2" xfId="27557" xr:uid="{09E75FA8-111E-41EB-8618-A5B61BD9D411}"/>
    <cellStyle name="40% - Accent1 4 7 5" xfId="27558" xr:uid="{D2672A04-AB38-4749-9963-920C814A117E}"/>
    <cellStyle name="40% - Accent1 4 7 6" xfId="27559" xr:uid="{562A554C-C943-441F-B2DE-0AD39C168461}"/>
    <cellStyle name="40% - Accent1 4 8" xfId="502" xr:uid="{98B6D6F4-FFE8-4195-810E-DCA3B8693660}"/>
    <cellStyle name="40% - Accent1 4 8 2" xfId="27560" xr:uid="{1CE2C232-3731-4272-887D-AD90DFC25212}"/>
    <cellStyle name="40% - Accent1 4 8 2 2" xfId="27561" xr:uid="{B5437C7E-5A5B-4A69-9E0C-9765F9BCF6F9}"/>
    <cellStyle name="40% - Accent1 4 8 2 2 2" xfId="27562" xr:uid="{286C9BF9-60AA-4C58-972B-2FA08CEF2DDB}"/>
    <cellStyle name="40% - Accent1 4 8 2 3" xfId="27563" xr:uid="{F9FED20A-12A5-40F6-9F79-264776C43ACD}"/>
    <cellStyle name="40% - Accent1 4 8 3" xfId="27564" xr:uid="{9ABD3F11-43F5-433A-B924-24FEB42AEDD5}"/>
    <cellStyle name="40% - Accent1 4 8 3 2" xfId="27565" xr:uid="{EC2C28B7-7013-46C1-8713-AF5EB7E65DE9}"/>
    <cellStyle name="40% - Accent1 4 8 4" xfId="27566" xr:uid="{140A34A4-3810-47E6-AC97-D72AB3DC5581}"/>
    <cellStyle name="40% - Accent1 4 8 4 2" xfId="27567" xr:uid="{176ED4DF-6241-431D-A27F-F215606AEBFB}"/>
    <cellStyle name="40% - Accent1 4 8 5" xfId="27568" xr:uid="{BD75DD03-FC09-43F8-83BB-AAFB1F47BEEA}"/>
    <cellStyle name="40% - Accent1 4 8 6" xfId="27569" xr:uid="{C6BD979F-B8BC-4779-B514-3252FCD00FC6}"/>
    <cellStyle name="40% - Accent1 4 9" xfId="27570" xr:uid="{84C25015-9827-4851-88A4-84F5D6E48264}"/>
    <cellStyle name="40% - Accent1 4 9 2" xfId="27571" xr:uid="{69412ABC-2EF8-4E9F-BE5D-E2DA9A1B3A5B}"/>
    <cellStyle name="40% - Accent1 4 9 2 2" xfId="27572" xr:uid="{96F4A908-F149-4637-B3CD-2A1087DA335E}"/>
    <cellStyle name="40% - Accent1 4 9 2 2 2" xfId="27573" xr:uid="{C73B1CF2-1257-4E30-9F66-F5DCDB563395}"/>
    <cellStyle name="40% - Accent1 4 9 2 3" xfId="27574" xr:uid="{C3624C55-4804-4CDF-B5C1-2E874ECC7AB8}"/>
    <cellStyle name="40% - Accent1 4 9 3" xfId="27575" xr:uid="{D40FCB54-4D21-4BA7-84EA-D3411F1C1D93}"/>
    <cellStyle name="40% - Accent1 4 9 3 2" xfId="27576" xr:uid="{1D2BA040-A758-4018-8149-4EBE6FB537EF}"/>
    <cellStyle name="40% - Accent1 4 9 4" xfId="27577" xr:uid="{833BCCA7-19ED-4D75-A306-19A90FE4ACBF}"/>
    <cellStyle name="40% - Accent1 4 9 4 2" xfId="27578" xr:uid="{536ADBEE-C781-49F1-A7F5-EAE615A1D270}"/>
    <cellStyle name="40% - Accent1 4 9 5" xfId="27579" xr:uid="{752BD76D-4065-4A2E-A88A-59BC61E6519E}"/>
    <cellStyle name="40% - Accent1 5" xfId="503" xr:uid="{03B8CC02-07A0-4FEE-97AB-0EE68E062740}"/>
    <cellStyle name="40% - Accent1 5 10" xfId="27580" xr:uid="{1B985FB1-44A0-45FC-8A15-74C45260BD3A}"/>
    <cellStyle name="40% - Accent1 5 10 2" xfId="27581" xr:uid="{F7787344-E1CE-4303-93F8-5E965CD6AAFB}"/>
    <cellStyle name="40% - Accent1 5 10 2 2" xfId="27582" xr:uid="{6768E128-87A1-4797-9B30-19BF5FB28F6C}"/>
    <cellStyle name="40% - Accent1 5 10 2 2 2" xfId="27583" xr:uid="{70198894-6A3E-4006-94F2-D776F8FB5F92}"/>
    <cellStyle name="40% - Accent1 5 10 2 3" xfId="27584" xr:uid="{E6671A00-0474-41F1-AA79-4CF923947EAF}"/>
    <cellStyle name="40% - Accent1 5 10 3" xfId="27585" xr:uid="{A891313E-4850-4ADB-94DE-237C6F814B58}"/>
    <cellStyle name="40% - Accent1 5 10 3 2" xfId="27586" xr:uid="{9CA8478F-545A-406B-AC98-E175E5F44500}"/>
    <cellStyle name="40% - Accent1 5 10 4" xfId="27587" xr:uid="{B4FA09A2-8291-4652-8419-A16F157421EC}"/>
    <cellStyle name="40% - Accent1 5 10 4 2" xfId="27588" xr:uid="{2255DB62-033F-46C6-B79D-C7F7363E7874}"/>
    <cellStyle name="40% - Accent1 5 10 5" xfId="27589" xr:uid="{45C7538E-DADF-49FE-8EE8-6725C470ACF8}"/>
    <cellStyle name="40% - Accent1 5 11" xfId="27590" xr:uid="{4234530C-97B3-4E23-B923-EBD1DFF9471C}"/>
    <cellStyle name="40% - Accent1 5 11 2" xfId="27591" xr:uid="{4E8547A6-C106-4C7A-AFED-169680B20CB5}"/>
    <cellStyle name="40% - Accent1 5 11 2 2" xfId="27592" xr:uid="{3F11E719-DA7D-4809-8CC5-2584247AF32F}"/>
    <cellStyle name="40% - Accent1 5 11 2 2 2" xfId="27593" xr:uid="{22586CAB-8279-43A1-8F89-546684DF4E1B}"/>
    <cellStyle name="40% - Accent1 5 11 2 3" xfId="27594" xr:uid="{6460D957-F262-4FDC-9498-49D561683263}"/>
    <cellStyle name="40% - Accent1 5 11 3" xfId="27595" xr:uid="{E51093CC-5595-468E-92E8-D8314D0A7D51}"/>
    <cellStyle name="40% - Accent1 5 11 3 2" xfId="27596" xr:uid="{885DF612-2D2B-4696-88CB-C449E30CF255}"/>
    <cellStyle name="40% - Accent1 5 11 4" xfId="27597" xr:uid="{126406F2-8E16-4A62-BF45-16D65E27CD82}"/>
    <cellStyle name="40% - Accent1 5 11 4 2" xfId="27598" xr:uid="{FE544749-125A-4E69-8A57-E7CCAA122541}"/>
    <cellStyle name="40% - Accent1 5 11 5" xfId="27599" xr:uid="{3704168F-60C7-403C-9F10-0F24B1D24667}"/>
    <cellStyle name="40% - Accent1 5 12" xfId="27600" xr:uid="{671DA29C-5F36-40E1-A2B0-9F10387EB42C}"/>
    <cellStyle name="40% - Accent1 5 12 2" xfId="27601" xr:uid="{8C392237-F237-48F3-8314-00C74432822E}"/>
    <cellStyle name="40% - Accent1 5 12 2 2" xfId="27602" xr:uid="{7F63F16E-43BD-4684-9032-5A6B83F9B8DC}"/>
    <cellStyle name="40% - Accent1 5 12 2 2 2" xfId="27603" xr:uid="{6B934AB7-4544-4EF6-B580-4F752A720F24}"/>
    <cellStyle name="40% - Accent1 5 12 2 3" xfId="27604" xr:uid="{7AB72E9F-33E6-4ED2-B510-08F30075C26B}"/>
    <cellStyle name="40% - Accent1 5 12 3" xfId="27605" xr:uid="{89D67750-FC4F-4B2D-A9BA-731FFDB966CA}"/>
    <cellStyle name="40% - Accent1 5 12 3 2" xfId="27606" xr:uid="{F06F157A-B39C-4A2D-86EE-F90F7B2A0188}"/>
    <cellStyle name="40% - Accent1 5 12 4" xfId="27607" xr:uid="{B1517293-6111-480D-AA4F-22DD8E62FA2F}"/>
    <cellStyle name="40% - Accent1 5 12 4 2" xfId="27608" xr:uid="{0B4E478C-7302-4AD4-BD40-470086F493EA}"/>
    <cellStyle name="40% - Accent1 5 12 5" xfId="27609" xr:uid="{F6203FB9-1AAD-497D-ABB6-3F634FABC130}"/>
    <cellStyle name="40% - Accent1 5 13" xfId="27610" xr:uid="{0C03E11E-2A84-4377-A7E0-60557C1F80CC}"/>
    <cellStyle name="40% - Accent1 5 13 2" xfId="27611" xr:uid="{D927A648-11E3-4FC7-8E38-774CC8ACA0EC}"/>
    <cellStyle name="40% - Accent1 5 13 2 2" xfId="27612" xr:uid="{3AF007EC-3D0F-4915-AA41-EF78AB7C46EF}"/>
    <cellStyle name="40% - Accent1 5 13 2 2 2" xfId="27613" xr:uid="{7F7A69F5-D974-4EE6-9BED-D930ABD3E4C8}"/>
    <cellStyle name="40% - Accent1 5 13 2 3" xfId="27614" xr:uid="{56D9CFD8-0B62-4398-A01F-9BA8FA18F55D}"/>
    <cellStyle name="40% - Accent1 5 13 3" xfId="27615" xr:uid="{8483AF33-D185-417D-93F3-1B9D51CB3736}"/>
    <cellStyle name="40% - Accent1 5 13 3 2" xfId="27616" xr:uid="{8D728C28-5067-4AC7-AA2C-37DD250CA6C1}"/>
    <cellStyle name="40% - Accent1 5 13 4" xfId="27617" xr:uid="{7068D6EB-CDF8-4658-AFD4-40A6F187C642}"/>
    <cellStyle name="40% - Accent1 5 13 4 2" xfId="27618" xr:uid="{38D81462-4BB0-46E2-9DA8-DA24BCC0745C}"/>
    <cellStyle name="40% - Accent1 5 13 5" xfId="27619" xr:uid="{68EAA39E-421E-4F07-BA6D-2B1C9E3366E7}"/>
    <cellStyle name="40% - Accent1 5 14" xfId="27620" xr:uid="{36B60EB9-F974-42CB-A539-3B7A46326022}"/>
    <cellStyle name="40% - Accent1 5 14 2" xfId="27621" xr:uid="{900BF947-65F8-4DC2-B692-4A56648293DE}"/>
    <cellStyle name="40% - Accent1 5 14 2 2" xfId="27622" xr:uid="{5366E280-A312-4035-92F9-7A672BE1B34C}"/>
    <cellStyle name="40% - Accent1 5 14 2 2 2" xfId="27623" xr:uid="{B7699ED1-3DE9-4D11-9FFA-CE7D76407040}"/>
    <cellStyle name="40% - Accent1 5 14 2 3" xfId="27624" xr:uid="{0FAF38AF-101E-49C9-948C-31462330A8FD}"/>
    <cellStyle name="40% - Accent1 5 14 3" xfId="27625" xr:uid="{AE31E313-2F27-491A-803E-A4AE9E0639B1}"/>
    <cellStyle name="40% - Accent1 5 14 3 2" xfId="27626" xr:uid="{04BF882A-083C-4F00-BAC6-1D4894B77BBA}"/>
    <cellStyle name="40% - Accent1 5 14 4" xfId="27627" xr:uid="{9F3CD4C2-4509-439F-9B99-D2C6DC97130C}"/>
    <cellStyle name="40% - Accent1 5 14 4 2" xfId="27628" xr:uid="{EB9102E9-AED0-4A80-9F57-405289644BE3}"/>
    <cellStyle name="40% - Accent1 5 14 5" xfId="27629" xr:uid="{34784DE2-1087-4EE0-ADA2-ECEE6EDDACC6}"/>
    <cellStyle name="40% - Accent1 5 15" xfId="27630" xr:uid="{75524FBA-FCA0-4429-B66D-B15BA6CD5587}"/>
    <cellStyle name="40% - Accent1 5 15 2" xfId="27631" xr:uid="{C5323D21-A1C2-4D5C-A481-48837F2DC28C}"/>
    <cellStyle name="40% - Accent1 5 15 2 2" xfId="27632" xr:uid="{BCC29790-056F-4F4F-A955-ED82A6C61081}"/>
    <cellStyle name="40% - Accent1 5 15 2 2 2" xfId="27633" xr:uid="{07D07CD7-91F1-4DA0-969F-E36350FD4CFA}"/>
    <cellStyle name="40% - Accent1 5 15 2 3" xfId="27634" xr:uid="{E321F687-05EC-413C-AC72-E7DC742BD56A}"/>
    <cellStyle name="40% - Accent1 5 15 3" xfId="27635" xr:uid="{FEF65BA2-4E41-45C6-AAA6-FA71DAB45443}"/>
    <cellStyle name="40% - Accent1 5 15 3 2" xfId="27636" xr:uid="{85759281-65A1-4AED-93B9-FFEC32CF0E4C}"/>
    <cellStyle name="40% - Accent1 5 15 4" xfId="27637" xr:uid="{F915F7DA-EF08-467B-ACE2-0ADB7B813471}"/>
    <cellStyle name="40% - Accent1 5 15 4 2" xfId="27638" xr:uid="{459830D6-D945-4F2B-B373-D8C9B2BD4180}"/>
    <cellStyle name="40% - Accent1 5 15 5" xfId="27639" xr:uid="{4D22FC95-5541-4004-BD3F-870D8FE7C6B0}"/>
    <cellStyle name="40% - Accent1 5 16" xfId="27640" xr:uid="{B4BA5A42-B2D0-41E0-9A04-DD6F96C7DD92}"/>
    <cellStyle name="40% - Accent1 5 16 2" xfId="27641" xr:uid="{0BE56C7B-B76E-4CDC-B592-602B2A31D5B7}"/>
    <cellStyle name="40% - Accent1 5 16 2 2" xfId="27642" xr:uid="{6E3991FD-43FE-4B4E-A68C-52D1B9716068}"/>
    <cellStyle name="40% - Accent1 5 16 3" xfId="27643" xr:uid="{D6C227AB-858C-4B63-9CB1-8CFDF15664E1}"/>
    <cellStyle name="40% - Accent1 5 17" xfId="27644" xr:uid="{D6EFCA31-9814-461F-BCD9-0AA83C8F8EE1}"/>
    <cellStyle name="40% - Accent1 5 17 2" xfId="27645" xr:uid="{3385AD59-6C73-4408-B785-FBCFCFB28073}"/>
    <cellStyle name="40% - Accent1 5 18" xfId="27646" xr:uid="{CF2A2A0F-C06B-4102-806A-6F153E16676C}"/>
    <cellStyle name="40% - Accent1 5 18 2" xfId="27647" xr:uid="{5AD0C261-FD6E-47A5-8D9B-61040CE1D815}"/>
    <cellStyle name="40% - Accent1 5 19" xfId="27648" xr:uid="{8AD44B22-8966-4C3B-BF8B-6956DDB4C4A5}"/>
    <cellStyle name="40% - Accent1 5 2" xfId="504" xr:uid="{DBE36914-CFD7-497A-9A8C-56920AFC0E30}"/>
    <cellStyle name="40% - Accent1 5 2 2" xfId="505" xr:uid="{87D3AAE9-8CA2-4D15-8671-867299D18AB5}"/>
    <cellStyle name="40% - Accent1 5 2 2 2" xfId="27649" xr:uid="{A5457673-D0E4-4DDA-842C-EE8B5C88F60F}"/>
    <cellStyle name="40% - Accent1 5 2 2 2 2" xfId="27650" xr:uid="{AF7ECA36-C2C5-4A2A-9773-3F64486A95DF}"/>
    <cellStyle name="40% - Accent1 5 2 2 3" xfId="27651" xr:uid="{A926FA85-71CB-41BF-B196-F24B287EF091}"/>
    <cellStyle name="40% - Accent1 5 2 2 4" xfId="27652" xr:uid="{0BB7BF25-46F2-46A6-B226-8A3A4B1792E7}"/>
    <cellStyle name="40% - Accent1 5 2 3" xfId="27653" xr:uid="{8110E567-996A-4C0C-B5C0-B2AB4999A834}"/>
    <cellStyle name="40% - Accent1 5 2 3 2" xfId="27654" xr:uid="{9EB0F347-1601-4489-B345-CE0C3B0EDBD2}"/>
    <cellStyle name="40% - Accent1 5 2 4" xfId="27655" xr:uid="{D3A4FD40-85EE-4E88-BFF1-FECCB0C4C463}"/>
    <cellStyle name="40% - Accent1 5 2 4 2" xfId="27656" xr:uid="{D39EF384-F56A-41DB-BED1-C967632E370A}"/>
    <cellStyle name="40% - Accent1 5 2 5" xfId="27657" xr:uid="{5622415E-BBEF-45CD-9B88-854FC46A1D22}"/>
    <cellStyle name="40% - Accent1 5 20" xfId="27658" xr:uid="{1850A536-447C-4F42-83BD-2FFD01951040}"/>
    <cellStyle name="40% - Accent1 5 21" xfId="27659" xr:uid="{780BECDC-C25E-487F-8E63-BACE58C2E8AB}"/>
    <cellStyle name="40% - Accent1 5 22" xfId="27660" xr:uid="{B115C964-BB0C-430D-809E-8B32FACD7231}"/>
    <cellStyle name="40% - Accent1 5 23" xfId="27661" xr:uid="{BEA878C1-9ACB-482B-80F6-B917E1BD066B}"/>
    <cellStyle name="40% - Accent1 5 24" xfId="27662" xr:uid="{273AC130-BEA2-4C8F-A6CF-658231A7711B}"/>
    <cellStyle name="40% - Accent1 5 25" xfId="27663" xr:uid="{A1BC73D4-AC27-4ACB-9543-018DCF67DC91}"/>
    <cellStyle name="40% - Accent1 5 26" xfId="27664" xr:uid="{D939E546-4BD8-4005-99B1-8244BE386E2F}"/>
    <cellStyle name="40% - Accent1 5 27" xfId="27665" xr:uid="{0C0F5332-1D6E-4C37-A98B-EA617BB748E1}"/>
    <cellStyle name="40% - Accent1 5 28" xfId="27666" xr:uid="{786D1F7D-E33A-4DE9-8FC7-C7653031306F}"/>
    <cellStyle name="40% - Accent1 5 29" xfId="27667" xr:uid="{3E54F65F-FA5D-4DC8-8EAC-7B06C7E76B35}"/>
    <cellStyle name="40% - Accent1 5 3" xfId="506" xr:uid="{FEEA045B-046B-44C6-9458-A252BC60E1A9}"/>
    <cellStyle name="40% - Accent1 5 3 2" xfId="27668" xr:uid="{0A4B59D6-03EC-4C6A-A689-2DC1D041ADFE}"/>
    <cellStyle name="40% - Accent1 5 3 2 2" xfId="27669" xr:uid="{04B6A3C9-8503-4DF6-8DB0-D6E09D29F6B1}"/>
    <cellStyle name="40% - Accent1 5 3 2 2 2" xfId="27670" xr:uid="{907EF854-2B6C-4BC9-B6A0-30913F435BD1}"/>
    <cellStyle name="40% - Accent1 5 3 2 3" xfId="27671" xr:uid="{F1702536-A7AF-4D63-B507-0291A26C6AAE}"/>
    <cellStyle name="40% - Accent1 5 3 3" xfId="27672" xr:uid="{C9EC2C11-0D10-490F-BAEF-0D5A930AC376}"/>
    <cellStyle name="40% - Accent1 5 3 3 2" xfId="27673" xr:uid="{668B3586-DE26-4BE2-BB75-AD0579641A5F}"/>
    <cellStyle name="40% - Accent1 5 3 4" xfId="27674" xr:uid="{E00BC14B-162C-4665-9233-1488BA36AD44}"/>
    <cellStyle name="40% - Accent1 5 3 4 2" xfId="27675" xr:uid="{03894FED-38E6-4778-805E-FF7641BF8AC9}"/>
    <cellStyle name="40% - Accent1 5 3 5" xfId="27676" xr:uid="{1B005BDF-3C4F-4F9C-9FD8-5AD8E7810614}"/>
    <cellStyle name="40% - Accent1 5 3 6" xfId="27677" xr:uid="{B1611B55-D07B-4242-998E-6743D5C3F6FF}"/>
    <cellStyle name="40% - Accent1 5 4" xfId="507" xr:uid="{025A6527-9031-473C-B10F-A837F1590CCD}"/>
    <cellStyle name="40% - Accent1 5 4 2" xfId="27678" xr:uid="{0EDA0757-5711-4B70-8417-11F5FB35D34B}"/>
    <cellStyle name="40% - Accent1 5 4 2 2" xfId="27679" xr:uid="{A1516AD1-D20B-4549-B158-86A497075A4D}"/>
    <cellStyle name="40% - Accent1 5 4 2 2 2" xfId="27680" xr:uid="{29928500-0783-4A1F-BDA9-FCCFE0B87BC2}"/>
    <cellStyle name="40% - Accent1 5 4 2 3" xfId="27681" xr:uid="{6A370945-563E-4CE6-832D-7180FE091662}"/>
    <cellStyle name="40% - Accent1 5 4 3" xfId="27682" xr:uid="{22D4D09A-CEB5-403F-ABD4-6A3EF037F89C}"/>
    <cellStyle name="40% - Accent1 5 4 3 2" xfId="27683" xr:uid="{5BFADAB3-0B17-4717-A3E0-FDBD38C3CB5C}"/>
    <cellStyle name="40% - Accent1 5 4 4" xfId="27684" xr:uid="{BC0AB755-57A4-4169-889B-DEF0F97CFAD3}"/>
    <cellStyle name="40% - Accent1 5 4 4 2" xfId="27685" xr:uid="{83C335F9-BA61-4240-96A3-014F5DB2B34B}"/>
    <cellStyle name="40% - Accent1 5 4 5" xfId="27686" xr:uid="{CB25B4FA-B680-4447-A35C-F82EB27AD8A0}"/>
    <cellStyle name="40% - Accent1 5 4 6" xfId="27687" xr:uid="{88565E16-67EE-4229-8432-53A03A4ABB1A}"/>
    <cellStyle name="40% - Accent1 5 5" xfId="508" xr:uid="{A832B757-282F-4DA5-A5B7-6E5AA5AAD388}"/>
    <cellStyle name="40% - Accent1 5 5 2" xfId="27688" xr:uid="{97D86F43-72AC-477B-A31A-D71B752ECC2B}"/>
    <cellStyle name="40% - Accent1 5 5 2 2" xfId="27689" xr:uid="{FFD01DC3-92C2-43BC-869E-2632AF34AF03}"/>
    <cellStyle name="40% - Accent1 5 5 2 2 2" xfId="27690" xr:uid="{478642D8-E72E-44EB-9159-F8063EBAF91D}"/>
    <cellStyle name="40% - Accent1 5 5 2 3" xfId="27691" xr:uid="{B956C42B-F5D3-419F-BF8A-96AD73B942F0}"/>
    <cellStyle name="40% - Accent1 5 5 3" xfId="27692" xr:uid="{85620559-4CFC-4367-9DCE-57001283D166}"/>
    <cellStyle name="40% - Accent1 5 5 3 2" xfId="27693" xr:uid="{1A0DDE22-BB9F-49BC-9EC6-07CEBD075EA9}"/>
    <cellStyle name="40% - Accent1 5 5 4" xfId="27694" xr:uid="{F93A3898-CB4B-4559-A52D-F350121B011E}"/>
    <cellStyle name="40% - Accent1 5 5 4 2" xfId="27695" xr:uid="{BDBA4F69-DB34-4463-A4AC-CE7D2C1DBFD0}"/>
    <cellStyle name="40% - Accent1 5 5 5" xfId="27696" xr:uid="{6EE0D714-64BA-4D28-9EE1-A1FC5A30DB1C}"/>
    <cellStyle name="40% - Accent1 5 5 6" xfId="27697" xr:uid="{38AEEE4F-0FAC-448C-A59B-1A10551AD643}"/>
    <cellStyle name="40% - Accent1 5 6" xfId="509" xr:uid="{FC486D7A-3188-43B6-BCBF-45985A4CF539}"/>
    <cellStyle name="40% - Accent1 5 6 2" xfId="27698" xr:uid="{6AA44451-B8A8-4ADF-89BB-31F802075922}"/>
    <cellStyle name="40% - Accent1 5 6 2 2" xfId="27699" xr:uid="{EF525135-1CBD-4AE7-B08A-998DD9992A45}"/>
    <cellStyle name="40% - Accent1 5 6 2 2 2" xfId="27700" xr:uid="{9ECC4049-C102-4182-82B3-341632EA82B3}"/>
    <cellStyle name="40% - Accent1 5 6 2 3" xfId="27701" xr:uid="{3970EEAE-E404-464E-BEB3-3D2CB34EE22F}"/>
    <cellStyle name="40% - Accent1 5 6 3" xfId="27702" xr:uid="{AFF083BE-26D5-40A3-8977-32D523761F86}"/>
    <cellStyle name="40% - Accent1 5 6 3 2" xfId="27703" xr:uid="{7EFB7360-2168-4FC3-91FA-52D4D7A1C51F}"/>
    <cellStyle name="40% - Accent1 5 6 4" xfId="27704" xr:uid="{83176FB7-7CB7-4CD0-82EB-930F3ED261C3}"/>
    <cellStyle name="40% - Accent1 5 6 4 2" xfId="27705" xr:uid="{9FEDAA0B-71AE-4CA8-A59E-134B2275E4B5}"/>
    <cellStyle name="40% - Accent1 5 6 5" xfId="27706" xr:uid="{95F7F442-510D-4D32-B38C-06BFCFC7BF99}"/>
    <cellStyle name="40% - Accent1 5 6 6" xfId="27707" xr:uid="{5FF9F4C3-B72A-4399-BFDC-0C2076C1AE0E}"/>
    <cellStyle name="40% - Accent1 5 7" xfId="510" xr:uid="{6090F2A8-23D4-4BA9-AFC9-B8A1D391DB92}"/>
    <cellStyle name="40% - Accent1 5 7 2" xfId="27708" xr:uid="{077C28C6-F2FA-4312-AB18-71F0F8C085F1}"/>
    <cellStyle name="40% - Accent1 5 7 2 2" xfId="27709" xr:uid="{EBBEFB9C-7339-4C3A-98CE-A9FFD7236890}"/>
    <cellStyle name="40% - Accent1 5 7 2 2 2" xfId="27710" xr:uid="{76B09208-7C6A-495B-9528-7C13EA190DF5}"/>
    <cellStyle name="40% - Accent1 5 7 2 3" xfId="27711" xr:uid="{8D5E7BFF-C75D-4BB1-BB6D-120FC3F072CF}"/>
    <cellStyle name="40% - Accent1 5 7 3" xfId="27712" xr:uid="{06EF8084-D193-4EB7-A8EA-86ACA61EB5F2}"/>
    <cellStyle name="40% - Accent1 5 7 3 2" xfId="27713" xr:uid="{BA42B989-89B2-4B87-955C-26AC8D7D4AB2}"/>
    <cellStyle name="40% - Accent1 5 7 4" xfId="27714" xr:uid="{B7E37C55-B38C-44EC-94E8-528457FB4B2F}"/>
    <cellStyle name="40% - Accent1 5 7 4 2" xfId="27715" xr:uid="{9BA24E5F-0E13-4CB9-98E5-DA76B1A7FCC5}"/>
    <cellStyle name="40% - Accent1 5 7 5" xfId="27716" xr:uid="{A78F8EE8-289C-4EC0-AFF8-49F0BED32C43}"/>
    <cellStyle name="40% - Accent1 5 7 6" xfId="27717" xr:uid="{E6683CA4-B126-454E-8F84-165360F9F6C1}"/>
    <cellStyle name="40% - Accent1 5 8" xfId="511" xr:uid="{8B0A23F3-DF76-4BCE-8651-2AE35D5F37C0}"/>
    <cellStyle name="40% - Accent1 5 8 2" xfId="27718" xr:uid="{F5ADC195-BF55-45F2-9F1E-18912A5F9ADD}"/>
    <cellStyle name="40% - Accent1 5 8 2 2" xfId="27719" xr:uid="{97305431-594D-4959-A072-C1DB905C9436}"/>
    <cellStyle name="40% - Accent1 5 8 2 2 2" xfId="27720" xr:uid="{9C7E3373-67DA-4865-950A-3C246F3B0865}"/>
    <cellStyle name="40% - Accent1 5 8 2 3" xfId="27721" xr:uid="{0F10AEFE-C9C3-4BB2-8A26-331A44ACD9D2}"/>
    <cellStyle name="40% - Accent1 5 8 3" xfId="27722" xr:uid="{9CB59539-8F99-4503-9F16-D3D4C9F37D7D}"/>
    <cellStyle name="40% - Accent1 5 8 3 2" xfId="27723" xr:uid="{6F51E4FE-C0C2-443B-8A01-711A24FB89F3}"/>
    <cellStyle name="40% - Accent1 5 8 4" xfId="27724" xr:uid="{FB1DFEC1-D6E3-4FC7-A065-312CF1CFEC69}"/>
    <cellStyle name="40% - Accent1 5 8 4 2" xfId="27725" xr:uid="{D91A02DD-1E78-4251-B0CF-ACCD7ACF4DA5}"/>
    <cellStyle name="40% - Accent1 5 8 5" xfId="27726" xr:uid="{4AAC7A56-5242-4EF0-AA81-9295F35A9608}"/>
    <cellStyle name="40% - Accent1 5 8 6" xfId="27727" xr:uid="{3E03736E-F2FD-4335-BA26-91BE3741E1AF}"/>
    <cellStyle name="40% - Accent1 5 9" xfId="27728" xr:uid="{9749DC3E-42DC-46A2-AE75-8518147ED378}"/>
    <cellStyle name="40% - Accent1 5 9 2" xfId="27729" xr:uid="{A124C7AE-1F6A-426C-A107-C965B1558B1D}"/>
    <cellStyle name="40% - Accent1 5 9 2 2" xfId="27730" xr:uid="{C39EA67A-E881-4F94-8964-88C52B3DD02B}"/>
    <cellStyle name="40% - Accent1 5 9 2 2 2" xfId="27731" xr:uid="{E8022B73-5231-4D20-BFC7-3C76EF191795}"/>
    <cellStyle name="40% - Accent1 5 9 2 3" xfId="27732" xr:uid="{5E514031-CB29-45F3-8F0E-6CDBEF3F4C93}"/>
    <cellStyle name="40% - Accent1 5 9 3" xfId="27733" xr:uid="{20A9F1FB-EFD7-4B99-95C1-E8A4297D153D}"/>
    <cellStyle name="40% - Accent1 5 9 3 2" xfId="27734" xr:uid="{86CD1E6A-BE0A-495F-AA8D-DB1FBB4F251A}"/>
    <cellStyle name="40% - Accent1 5 9 4" xfId="27735" xr:uid="{CD7C31DB-FD2A-4060-9B64-435C8F107D61}"/>
    <cellStyle name="40% - Accent1 5 9 4 2" xfId="27736" xr:uid="{FCF956F8-7514-4CFC-A644-05CEA8BA67A4}"/>
    <cellStyle name="40% - Accent1 5 9 5" xfId="27737" xr:uid="{5227746D-CA26-4744-AFDE-DB3A7C63F53D}"/>
    <cellStyle name="40% - Accent1 6" xfId="512" xr:uid="{FF86796A-CC7E-4A7A-8E7B-F25D85165449}"/>
    <cellStyle name="40% - Accent1 6 10" xfId="27738" xr:uid="{D72A1E38-95DC-459C-8E50-B6BD7D3F51EA}"/>
    <cellStyle name="40% - Accent1 6 10 2" xfId="27739" xr:uid="{58A726DD-9AEE-4E0F-B972-6DA08373CF31}"/>
    <cellStyle name="40% - Accent1 6 10 2 2" xfId="27740" xr:uid="{05BF9A32-C359-409E-89EC-D9F779B4965A}"/>
    <cellStyle name="40% - Accent1 6 10 2 2 2" xfId="27741" xr:uid="{E0C990BC-6570-4255-B81C-5EB416455361}"/>
    <cellStyle name="40% - Accent1 6 10 2 3" xfId="27742" xr:uid="{71BB4531-B4F9-4164-948F-0C4452569203}"/>
    <cellStyle name="40% - Accent1 6 10 3" xfId="27743" xr:uid="{97B66CCF-EFA3-43D5-9100-FF36D0B76E44}"/>
    <cellStyle name="40% - Accent1 6 10 3 2" xfId="27744" xr:uid="{5AB87E29-1ED3-49ED-9BE0-8419FB35C670}"/>
    <cellStyle name="40% - Accent1 6 10 4" xfId="27745" xr:uid="{5CD788A9-A4B5-4EC9-9E3F-513BCE42CDD8}"/>
    <cellStyle name="40% - Accent1 6 10 4 2" xfId="27746" xr:uid="{480736D2-066F-412C-9610-AF007928FC6F}"/>
    <cellStyle name="40% - Accent1 6 10 5" xfId="27747" xr:uid="{854E16F2-09A1-4518-B39E-E00F9AD38B9D}"/>
    <cellStyle name="40% - Accent1 6 11" xfId="27748" xr:uid="{D4065D7E-056B-4307-92EB-52FDE9502635}"/>
    <cellStyle name="40% - Accent1 6 11 2" xfId="27749" xr:uid="{38C735CB-0F48-433C-BFEC-0241F63EF791}"/>
    <cellStyle name="40% - Accent1 6 11 2 2" xfId="27750" xr:uid="{BDD3DFA5-D233-43CB-AD67-65DF33B1E821}"/>
    <cellStyle name="40% - Accent1 6 11 2 2 2" xfId="27751" xr:uid="{DBFE77E7-D080-468C-AF9E-700DE88EF09D}"/>
    <cellStyle name="40% - Accent1 6 11 2 3" xfId="27752" xr:uid="{237A272A-23B4-4E5A-8221-B512A7D7B471}"/>
    <cellStyle name="40% - Accent1 6 11 3" xfId="27753" xr:uid="{10C25A9A-4319-4EDC-A864-850DB3DC5BED}"/>
    <cellStyle name="40% - Accent1 6 11 3 2" xfId="27754" xr:uid="{3C4F7BC3-DCA7-43C1-9550-C70422302BEA}"/>
    <cellStyle name="40% - Accent1 6 11 4" xfId="27755" xr:uid="{2356EF8D-10F9-40E1-9D61-74602C7A632D}"/>
    <cellStyle name="40% - Accent1 6 11 4 2" xfId="27756" xr:uid="{A2555DE9-3B52-4F9F-AA00-5A5571E1A566}"/>
    <cellStyle name="40% - Accent1 6 11 5" xfId="27757" xr:uid="{274EEB03-F6CC-437B-A489-5BA02CA6C5DD}"/>
    <cellStyle name="40% - Accent1 6 12" xfId="27758" xr:uid="{F69B3E3A-584E-4C30-9394-15C9461A11C2}"/>
    <cellStyle name="40% - Accent1 6 12 2" xfId="27759" xr:uid="{6879081F-2BC8-45A0-8BAB-58FC84BF6F7B}"/>
    <cellStyle name="40% - Accent1 6 12 2 2" xfId="27760" xr:uid="{83C08172-4384-41F3-8703-758DB69AF564}"/>
    <cellStyle name="40% - Accent1 6 12 2 2 2" xfId="27761" xr:uid="{EE375B15-A699-483A-BE8B-7C5A5FEA984A}"/>
    <cellStyle name="40% - Accent1 6 12 2 3" xfId="27762" xr:uid="{E84D11C9-F00B-437E-AC1A-F28FA8F186B9}"/>
    <cellStyle name="40% - Accent1 6 12 3" xfId="27763" xr:uid="{E8360E63-D257-4D28-83AC-1790146FF5E1}"/>
    <cellStyle name="40% - Accent1 6 12 3 2" xfId="27764" xr:uid="{A4F6C1D4-9F44-4ED0-B4E6-3B3587EFC328}"/>
    <cellStyle name="40% - Accent1 6 12 4" xfId="27765" xr:uid="{C06BB221-B2F5-4761-A267-9D01566D23D3}"/>
    <cellStyle name="40% - Accent1 6 12 4 2" xfId="27766" xr:uid="{2DEB29D1-44C2-4175-8656-223D69E8133F}"/>
    <cellStyle name="40% - Accent1 6 12 5" xfId="27767" xr:uid="{A0748938-03E5-4604-B1F6-F10B1DBC88C1}"/>
    <cellStyle name="40% - Accent1 6 13" xfId="27768" xr:uid="{9B5FFF15-4103-4154-BFB7-598EDBCAD9B3}"/>
    <cellStyle name="40% - Accent1 6 13 2" xfId="27769" xr:uid="{35884556-5920-4D91-B817-28BD32E323DD}"/>
    <cellStyle name="40% - Accent1 6 13 2 2" xfId="27770" xr:uid="{57CFAD1A-76B0-46CC-9402-DD44FA8DC552}"/>
    <cellStyle name="40% - Accent1 6 13 2 2 2" xfId="27771" xr:uid="{66F09611-B055-4376-ABBF-3A869BA943F1}"/>
    <cellStyle name="40% - Accent1 6 13 2 3" xfId="27772" xr:uid="{1BA00B3E-99C8-4FB7-8319-2FE61B5F2554}"/>
    <cellStyle name="40% - Accent1 6 13 3" xfId="27773" xr:uid="{4EFB755D-CE19-4E4A-A712-A08FAD2F9EB7}"/>
    <cellStyle name="40% - Accent1 6 13 3 2" xfId="27774" xr:uid="{370D6A4F-2B40-48DF-BF02-6ABDFF96CD4B}"/>
    <cellStyle name="40% - Accent1 6 13 4" xfId="27775" xr:uid="{47381891-E9FF-49F1-8CEB-BE4CA0248972}"/>
    <cellStyle name="40% - Accent1 6 13 4 2" xfId="27776" xr:uid="{14ABA526-AFCE-47F0-A214-E91735DE094D}"/>
    <cellStyle name="40% - Accent1 6 13 5" xfId="27777" xr:uid="{F78F5B77-D9CF-4355-86A0-5C888E49F66A}"/>
    <cellStyle name="40% - Accent1 6 14" xfId="27778" xr:uid="{D4DCDD2E-B109-4263-B22C-5F30015BE860}"/>
    <cellStyle name="40% - Accent1 6 14 2" xfId="27779" xr:uid="{952B3FA4-F20E-4FC5-90F2-31B387218FCA}"/>
    <cellStyle name="40% - Accent1 6 14 2 2" xfId="27780" xr:uid="{BCB245CA-DF3F-468A-9A2E-4E26FDB3301D}"/>
    <cellStyle name="40% - Accent1 6 14 2 2 2" xfId="27781" xr:uid="{C7E77302-2E4C-4C9B-BB1A-F8283DCEC1FA}"/>
    <cellStyle name="40% - Accent1 6 14 2 3" xfId="27782" xr:uid="{4B603319-4CB4-43E3-927E-DF73F9C770DE}"/>
    <cellStyle name="40% - Accent1 6 14 3" xfId="27783" xr:uid="{A6286FF5-DC9A-4F4D-ABA1-B8762022D681}"/>
    <cellStyle name="40% - Accent1 6 14 3 2" xfId="27784" xr:uid="{CFAC6D4E-316A-46D5-81D5-B69726C38533}"/>
    <cellStyle name="40% - Accent1 6 14 4" xfId="27785" xr:uid="{331BFB13-B428-4BE9-894C-7FBF3185E5F3}"/>
    <cellStyle name="40% - Accent1 6 14 4 2" xfId="27786" xr:uid="{AFBEBD42-C4F5-4C94-A0C3-4DFA90DB29D6}"/>
    <cellStyle name="40% - Accent1 6 14 5" xfId="27787" xr:uid="{3552D324-3FBA-49A3-9C39-E14B78B150FE}"/>
    <cellStyle name="40% - Accent1 6 15" xfId="27788" xr:uid="{AF52F4C9-C28F-4E19-8E05-07E89C2D4408}"/>
    <cellStyle name="40% - Accent1 6 15 2" xfId="27789" xr:uid="{68AE50E0-8442-4EC5-97BB-7560987DB852}"/>
    <cellStyle name="40% - Accent1 6 15 2 2" xfId="27790" xr:uid="{E73CBF79-9435-46F9-AAB2-2BCA501E69CE}"/>
    <cellStyle name="40% - Accent1 6 15 2 2 2" xfId="27791" xr:uid="{3DF45233-9BB5-43B8-B2F0-5452BF89B10C}"/>
    <cellStyle name="40% - Accent1 6 15 2 3" xfId="27792" xr:uid="{37B464CC-6FBB-4F05-862A-1A577E0F8F83}"/>
    <cellStyle name="40% - Accent1 6 15 3" xfId="27793" xr:uid="{324F7484-FA14-43AF-AA2F-E996C35B2AA0}"/>
    <cellStyle name="40% - Accent1 6 15 3 2" xfId="27794" xr:uid="{1DFBAB2E-779E-4A7B-91A3-4EA18DB31540}"/>
    <cellStyle name="40% - Accent1 6 15 4" xfId="27795" xr:uid="{40567DE5-734C-4744-B0DE-6B870E64AA0B}"/>
    <cellStyle name="40% - Accent1 6 15 4 2" xfId="27796" xr:uid="{136ED9D2-A4A8-4A64-9919-CCBD9DA9EF59}"/>
    <cellStyle name="40% - Accent1 6 15 5" xfId="27797" xr:uid="{D2B0976D-4D04-46C6-8919-956B7EEF0991}"/>
    <cellStyle name="40% - Accent1 6 16" xfId="27798" xr:uid="{66683F56-A6CA-4CCC-B7D1-E509F83FE811}"/>
    <cellStyle name="40% - Accent1 6 16 2" xfId="27799" xr:uid="{06B3389B-6C0E-4EFD-A7C9-961EB8A09E4B}"/>
    <cellStyle name="40% - Accent1 6 16 2 2" xfId="27800" xr:uid="{4701F23E-4778-4F5A-AB4F-FCE292D95952}"/>
    <cellStyle name="40% - Accent1 6 16 3" xfId="27801" xr:uid="{A15C1DC1-02F1-4D06-9ACD-5380BB0DC37A}"/>
    <cellStyle name="40% - Accent1 6 17" xfId="27802" xr:uid="{EFE691B7-05BF-4924-B339-046901552997}"/>
    <cellStyle name="40% - Accent1 6 17 2" xfId="27803" xr:uid="{DD0CDD06-937B-4D8C-936A-C6406B9E9E8E}"/>
    <cellStyle name="40% - Accent1 6 18" xfId="27804" xr:uid="{2A40704F-147A-4ADA-BC94-A927E9B8DF80}"/>
    <cellStyle name="40% - Accent1 6 18 2" xfId="27805" xr:uid="{7E4F0BBD-D106-4BA1-BF22-C595F6608253}"/>
    <cellStyle name="40% - Accent1 6 19" xfId="27806" xr:uid="{E7B88ECF-B287-4BFC-B07A-0C11B8430CE5}"/>
    <cellStyle name="40% - Accent1 6 2" xfId="513" xr:uid="{2C8804FA-5FD5-4F73-B9A2-A554BCA01124}"/>
    <cellStyle name="40% - Accent1 6 2 2" xfId="514" xr:uid="{87E6954A-9648-41AA-8D36-5468C4B9E1E4}"/>
    <cellStyle name="40% - Accent1 6 2 2 2" xfId="27807" xr:uid="{8A0E7FA9-F7FA-4AA0-80A5-8BFDA8A2ACB8}"/>
    <cellStyle name="40% - Accent1 6 2 2 2 2" xfId="27808" xr:uid="{CF370DC8-F770-47F7-A0D8-B4A7D0A331B7}"/>
    <cellStyle name="40% - Accent1 6 2 2 3" xfId="27809" xr:uid="{06E194B1-62A0-4ECC-AAF4-05C35F2B7945}"/>
    <cellStyle name="40% - Accent1 6 2 2 4" xfId="27810" xr:uid="{864BEBEC-4259-445D-92BB-BA23454C5B10}"/>
    <cellStyle name="40% - Accent1 6 2 3" xfId="27811" xr:uid="{96C94156-93F1-4167-87AC-4FEB33FED315}"/>
    <cellStyle name="40% - Accent1 6 2 3 2" xfId="27812" xr:uid="{E10DED21-0DFA-4E5E-8118-92B44CCEE7AC}"/>
    <cellStyle name="40% - Accent1 6 2 4" xfId="27813" xr:uid="{9A85E4C2-6F4B-4231-B032-BC8BC05BA208}"/>
    <cellStyle name="40% - Accent1 6 2 4 2" xfId="27814" xr:uid="{0160D7E5-6B03-4014-B767-805531F6F247}"/>
    <cellStyle name="40% - Accent1 6 2 5" xfId="27815" xr:uid="{C6040C07-D2DE-408A-A832-8FB8ABB28162}"/>
    <cellStyle name="40% - Accent1 6 20" xfId="27816" xr:uid="{D90BFC91-A6FA-43CA-821C-911F868B22F0}"/>
    <cellStyle name="40% - Accent1 6 21" xfId="27817" xr:uid="{8559791C-00C8-454D-9451-CC43C59CE7E9}"/>
    <cellStyle name="40% - Accent1 6 22" xfId="27818" xr:uid="{A6E3921D-307D-46B0-8771-DD3349CC6EA0}"/>
    <cellStyle name="40% - Accent1 6 23" xfId="27819" xr:uid="{63D59AF0-4438-43AA-BB39-F4D629BE48E9}"/>
    <cellStyle name="40% - Accent1 6 24" xfId="27820" xr:uid="{3E757FCF-6016-489B-89B5-7124E1CD770A}"/>
    <cellStyle name="40% - Accent1 6 25" xfId="27821" xr:uid="{1F84B91E-3346-4D7C-87A7-419EC1AB8BB3}"/>
    <cellStyle name="40% - Accent1 6 26" xfId="27822" xr:uid="{619A62F7-388B-4D3B-96D7-98046F927D8C}"/>
    <cellStyle name="40% - Accent1 6 27" xfId="27823" xr:uid="{43FF2A0D-0000-4EDE-81D7-3457EBBFEC62}"/>
    <cellStyle name="40% - Accent1 6 28" xfId="27824" xr:uid="{E73F291B-A2AF-4A37-A12E-E58070C4973D}"/>
    <cellStyle name="40% - Accent1 6 29" xfId="27825" xr:uid="{63703107-7E55-4E5A-85BE-67E59176032A}"/>
    <cellStyle name="40% - Accent1 6 3" xfId="515" xr:uid="{EF26C99C-ECA4-47BC-ADD5-08DBA2AE53CF}"/>
    <cellStyle name="40% - Accent1 6 3 2" xfId="27826" xr:uid="{CBED0CF5-D7D7-4A6A-B31C-FFE5846BA035}"/>
    <cellStyle name="40% - Accent1 6 3 2 2" xfId="27827" xr:uid="{2A81427C-A320-408C-8B7C-DB866702333E}"/>
    <cellStyle name="40% - Accent1 6 3 2 2 2" xfId="27828" xr:uid="{24512289-165F-4CD7-B502-989BBBE7CD4F}"/>
    <cellStyle name="40% - Accent1 6 3 2 3" xfId="27829" xr:uid="{772CB322-C1B7-42ED-899D-2E482DE58001}"/>
    <cellStyle name="40% - Accent1 6 3 3" xfId="27830" xr:uid="{EB587359-E89D-4F2A-B308-969A5CF4FB0B}"/>
    <cellStyle name="40% - Accent1 6 3 3 2" xfId="27831" xr:uid="{0C427B73-73AC-4E98-AFC6-2A5BCEFC6DBC}"/>
    <cellStyle name="40% - Accent1 6 3 4" xfId="27832" xr:uid="{D47CEBC2-12E6-4C3C-AE58-C0F093289DD1}"/>
    <cellStyle name="40% - Accent1 6 3 4 2" xfId="27833" xr:uid="{1F470625-199D-4289-8751-FFC3102FAEF8}"/>
    <cellStyle name="40% - Accent1 6 3 5" xfId="27834" xr:uid="{369BF50E-559D-4369-828D-E9EBF19E94E6}"/>
    <cellStyle name="40% - Accent1 6 3 6" xfId="27835" xr:uid="{3B9AA071-BC43-4273-9B3D-D73F2C175850}"/>
    <cellStyle name="40% - Accent1 6 4" xfId="27836" xr:uid="{7F261F3A-100D-42F9-9CFD-1EEC733CAE76}"/>
    <cellStyle name="40% - Accent1 6 4 2" xfId="27837" xr:uid="{4B50DC0D-584A-44D2-ABA1-0096B0082F85}"/>
    <cellStyle name="40% - Accent1 6 4 2 2" xfId="27838" xr:uid="{8BF95417-4DB8-442B-88CC-8716665685CC}"/>
    <cellStyle name="40% - Accent1 6 4 2 2 2" xfId="27839" xr:uid="{0F4A3C2E-274E-48C9-9891-E17E8BF86AAC}"/>
    <cellStyle name="40% - Accent1 6 4 2 3" xfId="27840" xr:uid="{AABEE4CB-9668-4593-A6B3-2BF4437B21D7}"/>
    <cellStyle name="40% - Accent1 6 4 3" xfId="27841" xr:uid="{0FD2E7E7-74E0-49B7-B2EC-75629DE02676}"/>
    <cellStyle name="40% - Accent1 6 4 3 2" xfId="27842" xr:uid="{16C6DA1A-584F-45BF-9081-EEC4FBDF66F1}"/>
    <cellStyle name="40% - Accent1 6 4 4" xfId="27843" xr:uid="{4019F6B3-2E44-49A5-AF8B-01A612FAB89B}"/>
    <cellStyle name="40% - Accent1 6 4 4 2" xfId="27844" xr:uid="{C0C5F580-A901-43A0-A77F-0BC099D0ACB9}"/>
    <cellStyle name="40% - Accent1 6 4 5" xfId="27845" xr:uid="{4C63C6EF-A24C-4BBD-A509-F48D9F108D3D}"/>
    <cellStyle name="40% - Accent1 6 5" xfId="27846" xr:uid="{413BAB2E-4960-4B46-BDCE-9211F0B4A8A6}"/>
    <cellStyle name="40% - Accent1 6 5 2" xfId="27847" xr:uid="{D4745315-3EB9-4B29-A9C9-445732CA9C1E}"/>
    <cellStyle name="40% - Accent1 6 5 2 2" xfId="27848" xr:uid="{02ECA517-F0AE-4002-9BFF-A336ECE608BD}"/>
    <cellStyle name="40% - Accent1 6 5 2 2 2" xfId="27849" xr:uid="{A2DC823D-5FEF-42DD-9AA6-7212D2F5FE19}"/>
    <cellStyle name="40% - Accent1 6 5 2 3" xfId="27850" xr:uid="{5C491B5A-AC8C-4D48-A14F-43CB6E8AAF01}"/>
    <cellStyle name="40% - Accent1 6 5 3" xfId="27851" xr:uid="{D53A62FC-32E2-4D62-A371-2B85BCF5D014}"/>
    <cellStyle name="40% - Accent1 6 5 3 2" xfId="27852" xr:uid="{11BFCBEA-9BFC-4E24-BF5B-D8CBE28F767D}"/>
    <cellStyle name="40% - Accent1 6 5 4" xfId="27853" xr:uid="{935787B5-1C1C-496C-BDE8-6E6D8570FC16}"/>
    <cellStyle name="40% - Accent1 6 5 4 2" xfId="27854" xr:uid="{83CA5DEA-69C7-411F-B87D-A6E747EA51A0}"/>
    <cellStyle name="40% - Accent1 6 5 5" xfId="27855" xr:uid="{5D48F838-C1DD-4BB5-ADF7-DF2A081A3C16}"/>
    <cellStyle name="40% - Accent1 6 6" xfId="27856" xr:uid="{49C62385-66CC-4B59-8F84-735512E8ABFC}"/>
    <cellStyle name="40% - Accent1 6 6 2" xfId="27857" xr:uid="{2E3683DB-585F-4707-AF8B-19EFF1C30674}"/>
    <cellStyle name="40% - Accent1 6 6 2 2" xfId="27858" xr:uid="{EF47E62C-7D44-4E75-9866-013F570DF87E}"/>
    <cellStyle name="40% - Accent1 6 6 2 2 2" xfId="27859" xr:uid="{03F021BA-6D5B-4217-AB06-8309AC06CCF2}"/>
    <cellStyle name="40% - Accent1 6 6 2 3" xfId="27860" xr:uid="{A2B09260-21EB-4015-9E44-1E1AFEA36A92}"/>
    <cellStyle name="40% - Accent1 6 6 3" xfId="27861" xr:uid="{B2BDAA37-6788-4F80-98FA-F74A62FAD093}"/>
    <cellStyle name="40% - Accent1 6 6 3 2" xfId="27862" xr:uid="{6ED2EE70-452D-4E76-B954-8B82BFECBC5E}"/>
    <cellStyle name="40% - Accent1 6 6 4" xfId="27863" xr:uid="{1EA14DCF-9F38-41A3-AAB2-DCD1F6DC5CF7}"/>
    <cellStyle name="40% - Accent1 6 6 4 2" xfId="27864" xr:uid="{BC2A8CE1-F514-496D-B196-F76135A7510B}"/>
    <cellStyle name="40% - Accent1 6 6 5" xfId="27865" xr:uid="{66F82473-A36F-49AC-A39D-37DF540657D5}"/>
    <cellStyle name="40% - Accent1 6 7" xfId="27866" xr:uid="{866A9EE0-F951-4FDE-8BF9-35CD830DD2E8}"/>
    <cellStyle name="40% - Accent1 6 7 2" xfId="27867" xr:uid="{8CB19082-D891-47E7-9CC8-F63B19F0983A}"/>
    <cellStyle name="40% - Accent1 6 7 2 2" xfId="27868" xr:uid="{DCCFA652-2638-4673-8A16-0576D195F55C}"/>
    <cellStyle name="40% - Accent1 6 7 2 2 2" xfId="27869" xr:uid="{E6720816-7AB8-4911-BE38-3B4F4D39C8C2}"/>
    <cellStyle name="40% - Accent1 6 7 2 3" xfId="27870" xr:uid="{0640D0F5-B1A9-498B-BFF2-1D94EE3F5605}"/>
    <cellStyle name="40% - Accent1 6 7 3" xfId="27871" xr:uid="{F02C7E00-A233-4FF2-B790-7242D65030FA}"/>
    <cellStyle name="40% - Accent1 6 7 3 2" xfId="27872" xr:uid="{0376D4D2-1FEB-49EE-9881-2FCF83306CFE}"/>
    <cellStyle name="40% - Accent1 6 7 4" xfId="27873" xr:uid="{08C0472F-8232-46C4-AB70-89B78959F039}"/>
    <cellStyle name="40% - Accent1 6 7 4 2" xfId="27874" xr:uid="{0F028523-7BFE-4CB7-B97B-E56094FC38EF}"/>
    <cellStyle name="40% - Accent1 6 7 5" xfId="27875" xr:uid="{8D1540FC-399A-46B7-A9DE-CB4AAF4CC111}"/>
    <cellStyle name="40% - Accent1 6 8" xfId="27876" xr:uid="{AE16136A-6A3E-4B39-84A7-A38899B571FC}"/>
    <cellStyle name="40% - Accent1 6 8 2" xfId="27877" xr:uid="{D13EE187-B015-4934-8542-12B31B5690DF}"/>
    <cellStyle name="40% - Accent1 6 8 2 2" xfId="27878" xr:uid="{04299AEE-D776-4B13-A2A0-8155D0D20BCE}"/>
    <cellStyle name="40% - Accent1 6 8 2 2 2" xfId="27879" xr:uid="{C0E583E2-40EF-4482-8931-2EF7FCE7C309}"/>
    <cellStyle name="40% - Accent1 6 8 2 3" xfId="27880" xr:uid="{5569BE0C-BAFB-4ED4-B0D2-0D7B254326B6}"/>
    <cellStyle name="40% - Accent1 6 8 3" xfId="27881" xr:uid="{E723DDAF-B7EB-4438-B48D-CAA553DADBB9}"/>
    <cellStyle name="40% - Accent1 6 8 3 2" xfId="27882" xr:uid="{DF6BBB43-4675-4636-9AA8-FBA608A24F2A}"/>
    <cellStyle name="40% - Accent1 6 8 4" xfId="27883" xr:uid="{27D8772C-354E-4FFC-8A6A-8FBA133AD219}"/>
    <cellStyle name="40% - Accent1 6 8 4 2" xfId="27884" xr:uid="{08042B48-6C91-4F8C-B3A9-71EF87F594FB}"/>
    <cellStyle name="40% - Accent1 6 8 5" xfId="27885" xr:uid="{67A2C515-EB3B-4C84-95C3-93E9A52F58B2}"/>
    <cellStyle name="40% - Accent1 6 9" xfId="27886" xr:uid="{5A9B08C9-6489-4079-BE7C-D362CA24DEAA}"/>
    <cellStyle name="40% - Accent1 6 9 2" xfId="27887" xr:uid="{8ED0D12D-2B56-4C57-BEC7-B3475C0288C5}"/>
    <cellStyle name="40% - Accent1 6 9 2 2" xfId="27888" xr:uid="{33A2544C-E6DE-430A-8BA1-8C25EE3CF8A6}"/>
    <cellStyle name="40% - Accent1 6 9 2 2 2" xfId="27889" xr:uid="{D429B7F3-8CDF-4C7D-9027-45D5E5526738}"/>
    <cellStyle name="40% - Accent1 6 9 2 3" xfId="27890" xr:uid="{A1CEE51F-7114-4BC5-8C1A-30E03C60D49E}"/>
    <cellStyle name="40% - Accent1 6 9 3" xfId="27891" xr:uid="{442949B0-8135-4F97-BF77-59270F36C188}"/>
    <cellStyle name="40% - Accent1 6 9 3 2" xfId="27892" xr:uid="{4C87E6CB-A11D-4D3F-BD11-B8E8145BCA86}"/>
    <cellStyle name="40% - Accent1 6 9 4" xfId="27893" xr:uid="{707636B5-B606-41BA-852D-9A75631CAE1B}"/>
    <cellStyle name="40% - Accent1 6 9 4 2" xfId="27894" xr:uid="{AD9DB1D5-C926-4A3D-A829-F78FCCC13E5B}"/>
    <cellStyle name="40% - Accent1 6 9 5" xfId="27895" xr:uid="{2AEC66B1-FAF4-47D2-A5E5-3060C1F8E94A}"/>
    <cellStyle name="40% - Accent1 7" xfId="516" xr:uid="{8824C7DB-AE7C-4643-BAF9-2583C120F831}"/>
    <cellStyle name="40% - Accent1 7 10" xfId="27896" xr:uid="{D12137AC-13B4-4812-A44E-4C2DEDB5CEC8}"/>
    <cellStyle name="40% - Accent1 7 10 2" xfId="27897" xr:uid="{F0EB1060-1A06-467F-BF39-C27D45408011}"/>
    <cellStyle name="40% - Accent1 7 10 2 2" xfId="27898" xr:uid="{E3E2618C-2F6C-49CC-910F-CA9D8BAC8B78}"/>
    <cellStyle name="40% - Accent1 7 10 2 2 2" xfId="27899" xr:uid="{16525A0E-72C6-471D-B70C-A1F242F7AEBE}"/>
    <cellStyle name="40% - Accent1 7 10 2 3" xfId="27900" xr:uid="{CADA7597-CB1C-48F6-8D90-25D8AE4E24C0}"/>
    <cellStyle name="40% - Accent1 7 10 3" xfId="27901" xr:uid="{D27F1479-C588-40CB-AFA4-C19473C99362}"/>
    <cellStyle name="40% - Accent1 7 10 3 2" xfId="27902" xr:uid="{F3474E90-02F8-426E-BA24-A617D28AFCB6}"/>
    <cellStyle name="40% - Accent1 7 10 4" xfId="27903" xr:uid="{09CB715B-DE36-4F56-A95A-320486DDE61F}"/>
    <cellStyle name="40% - Accent1 7 10 4 2" xfId="27904" xr:uid="{AF6A1340-DE43-48DF-8FBC-00C217939A7A}"/>
    <cellStyle name="40% - Accent1 7 10 5" xfId="27905" xr:uid="{109DEE66-BD22-4EC4-90B2-AFAAE560B3E4}"/>
    <cellStyle name="40% - Accent1 7 11" xfId="27906" xr:uid="{D3D60BD1-8225-4595-9C0D-14E2BF15D49A}"/>
    <cellStyle name="40% - Accent1 7 11 2" xfId="27907" xr:uid="{C25BD413-0819-4ABE-A2AF-A9A3086071A5}"/>
    <cellStyle name="40% - Accent1 7 11 2 2" xfId="27908" xr:uid="{53D34F36-B0E0-407A-98C0-BCC94B175B0D}"/>
    <cellStyle name="40% - Accent1 7 11 2 2 2" xfId="27909" xr:uid="{77F479A2-714B-4908-8958-BE0444094BB1}"/>
    <cellStyle name="40% - Accent1 7 11 2 3" xfId="27910" xr:uid="{3DE202E5-29ED-4569-9F08-BB381F49BB38}"/>
    <cellStyle name="40% - Accent1 7 11 3" xfId="27911" xr:uid="{61A998A7-5710-4D66-AD14-7A09803BC79C}"/>
    <cellStyle name="40% - Accent1 7 11 3 2" xfId="27912" xr:uid="{151A0287-1F1A-496E-A115-B409BFE8D7A0}"/>
    <cellStyle name="40% - Accent1 7 11 4" xfId="27913" xr:uid="{73A82692-6561-4157-930F-820201F05F29}"/>
    <cellStyle name="40% - Accent1 7 11 4 2" xfId="27914" xr:uid="{BF98C254-9348-4457-8712-C52D278F6817}"/>
    <cellStyle name="40% - Accent1 7 11 5" xfId="27915" xr:uid="{1A7439A4-67A5-4EFB-9A68-0103A52058E0}"/>
    <cellStyle name="40% - Accent1 7 12" xfId="27916" xr:uid="{DD5F7287-6F3A-4376-9EDA-3EE50D699D19}"/>
    <cellStyle name="40% - Accent1 7 12 2" xfId="27917" xr:uid="{60C87F96-CE76-4C7D-9D27-0B9D23100D18}"/>
    <cellStyle name="40% - Accent1 7 12 2 2" xfId="27918" xr:uid="{999D732C-F75F-4677-B1DA-0071B9A0CEF9}"/>
    <cellStyle name="40% - Accent1 7 12 2 2 2" xfId="27919" xr:uid="{408B599F-3D5D-40D2-A92D-44C4758A54A7}"/>
    <cellStyle name="40% - Accent1 7 12 2 3" xfId="27920" xr:uid="{F03C1A28-5EF8-4C1B-B263-761A59591AA7}"/>
    <cellStyle name="40% - Accent1 7 12 3" xfId="27921" xr:uid="{9C2AF35D-4B7C-4478-9FD1-F73CE296C196}"/>
    <cellStyle name="40% - Accent1 7 12 3 2" xfId="27922" xr:uid="{53ADF70A-A7B8-4B6D-9274-6069E4B559A7}"/>
    <cellStyle name="40% - Accent1 7 12 4" xfId="27923" xr:uid="{16727BF4-65E9-4F4E-A2A0-BEADA975EC8F}"/>
    <cellStyle name="40% - Accent1 7 12 4 2" xfId="27924" xr:uid="{5F606C6C-A0B2-4E54-B82A-70EBD1A810D4}"/>
    <cellStyle name="40% - Accent1 7 12 5" xfId="27925" xr:uid="{2A4F3B4F-13D7-4182-9EF8-708385038954}"/>
    <cellStyle name="40% - Accent1 7 13" xfId="27926" xr:uid="{52C7AA8D-F3AF-4350-83E4-6A40006D6B4C}"/>
    <cellStyle name="40% - Accent1 7 13 2" xfId="27927" xr:uid="{B12DFF6D-AA23-42BC-9E75-DC4AE251536D}"/>
    <cellStyle name="40% - Accent1 7 13 2 2" xfId="27928" xr:uid="{44869B00-1689-4102-BEF5-A443375E5CF9}"/>
    <cellStyle name="40% - Accent1 7 13 2 2 2" xfId="27929" xr:uid="{F8C0AD80-D239-4420-ACF0-3566E911478A}"/>
    <cellStyle name="40% - Accent1 7 13 2 3" xfId="27930" xr:uid="{C37163C7-31C2-47FB-A5F4-68B7D8C1D4DA}"/>
    <cellStyle name="40% - Accent1 7 13 3" xfId="27931" xr:uid="{5DCCA2DD-62F1-4802-AF5F-65A7F90DBA46}"/>
    <cellStyle name="40% - Accent1 7 13 3 2" xfId="27932" xr:uid="{8C6892CC-15FE-41D6-BD69-61617ED6B772}"/>
    <cellStyle name="40% - Accent1 7 13 4" xfId="27933" xr:uid="{50DF8ADF-F204-4CBA-B6B8-FE513571AB36}"/>
    <cellStyle name="40% - Accent1 7 13 4 2" xfId="27934" xr:uid="{241BF749-3E8D-4823-93F2-E63BA43F649F}"/>
    <cellStyle name="40% - Accent1 7 13 5" xfId="27935" xr:uid="{763BF02F-CD19-4830-AB2F-2FA68F32B72E}"/>
    <cellStyle name="40% - Accent1 7 14" xfId="27936" xr:uid="{9C65B8D7-5FF1-4EA7-BDA3-6DB2308BDAC0}"/>
    <cellStyle name="40% - Accent1 7 14 2" xfId="27937" xr:uid="{E589CCA3-1A6A-40C2-B0F0-806ABD4107BE}"/>
    <cellStyle name="40% - Accent1 7 14 2 2" xfId="27938" xr:uid="{38EDD5E8-09B5-4994-99C5-D5713BA47127}"/>
    <cellStyle name="40% - Accent1 7 14 2 2 2" xfId="27939" xr:uid="{FC22A796-35DB-4CFC-B389-E70F323E19AB}"/>
    <cellStyle name="40% - Accent1 7 14 2 3" xfId="27940" xr:uid="{101230DB-8BC2-46D7-8AA6-453026E65656}"/>
    <cellStyle name="40% - Accent1 7 14 3" xfId="27941" xr:uid="{EDF87910-396B-4515-8CC2-6EF4F25EAED0}"/>
    <cellStyle name="40% - Accent1 7 14 3 2" xfId="27942" xr:uid="{7BA404BE-7FE4-433B-B1D2-8C1B0697192E}"/>
    <cellStyle name="40% - Accent1 7 14 4" xfId="27943" xr:uid="{7A4F9AD3-656D-45E2-9A2B-11FFC6F2B610}"/>
    <cellStyle name="40% - Accent1 7 14 4 2" xfId="27944" xr:uid="{70DFBD34-ECED-4A06-BBC6-6F87A9E87507}"/>
    <cellStyle name="40% - Accent1 7 14 5" xfId="27945" xr:uid="{5C1F8EA4-795B-4BC3-AA6F-8B6A09118115}"/>
    <cellStyle name="40% - Accent1 7 15" xfId="27946" xr:uid="{4B80DD71-CC74-4617-B37C-1BEBE8962FAC}"/>
    <cellStyle name="40% - Accent1 7 15 2" xfId="27947" xr:uid="{229155BB-0107-4658-8E4A-2DD10C633FD2}"/>
    <cellStyle name="40% - Accent1 7 15 2 2" xfId="27948" xr:uid="{F16B1990-B838-4874-907C-3AE8D9E472F6}"/>
    <cellStyle name="40% - Accent1 7 15 2 2 2" xfId="27949" xr:uid="{41234702-C62A-4FFE-9C9F-D2AC2C7EB67B}"/>
    <cellStyle name="40% - Accent1 7 15 2 3" xfId="27950" xr:uid="{DD0ADF82-F8BC-4738-8927-84E3E94EEC2E}"/>
    <cellStyle name="40% - Accent1 7 15 3" xfId="27951" xr:uid="{B838BF22-C5D2-4A63-A88A-8CFE6684430C}"/>
    <cellStyle name="40% - Accent1 7 15 3 2" xfId="27952" xr:uid="{1BC3DF17-7FD4-4BA8-B8EC-90B7F54FAAD3}"/>
    <cellStyle name="40% - Accent1 7 15 4" xfId="27953" xr:uid="{1AE3CB90-6577-471D-AA03-610E006AD0FB}"/>
    <cellStyle name="40% - Accent1 7 15 4 2" xfId="27954" xr:uid="{DF275A56-A471-4DC9-8454-E906910DF1C1}"/>
    <cellStyle name="40% - Accent1 7 15 5" xfId="27955" xr:uid="{A35EEBF4-CC1C-4AAE-9711-899DDA974960}"/>
    <cellStyle name="40% - Accent1 7 16" xfId="27956" xr:uid="{A850FACF-DDAF-4432-86BD-2C94DFA15952}"/>
    <cellStyle name="40% - Accent1 7 16 2" xfId="27957" xr:uid="{6140EC01-72F5-40D7-89A8-2AEE3002B656}"/>
    <cellStyle name="40% - Accent1 7 16 2 2" xfId="27958" xr:uid="{4B5EF661-650A-40A8-9371-462871A320F8}"/>
    <cellStyle name="40% - Accent1 7 16 3" xfId="27959" xr:uid="{B020A21B-6786-4D41-8AF7-0394DE809CB9}"/>
    <cellStyle name="40% - Accent1 7 17" xfId="27960" xr:uid="{0634DEE1-4876-4536-950F-6C8C26CEA649}"/>
    <cellStyle name="40% - Accent1 7 17 2" xfId="27961" xr:uid="{2760FE8E-AC99-4461-B837-2365183D87DA}"/>
    <cellStyle name="40% - Accent1 7 18" xfId="27962" xr:uid="{E9D790A2-A272-4957-9FFC-0DDFE47542BC}"/>
    <cellStyle name="40% - Accent1 7 18 2" xfId="27963" xr:uid="{503649E8-9345-4F82-918C-F0E3B333631C}"/>
    <cellStyle name="40% - Accent1 7 19" xfId="27964" xr:uid="{AEB159D2-BFC2-42C9-8B5B-41CB12D2A2DE}"/>
    <cellStyle name="40% - Accent1 7 2" xfId="517" xr:uid="{238D67B1-49D5-4BB7-87E9-AB8FA4E44405}"/>
    <cellStyle name="40% - Accent1 7 2 2" xfId="518" xr:uid="{EF863594-D142-4D7A-88FB-029A9237CFC0}"/>
    <cellStyle name="40% - Accent1 7 2 2 2" xfId="27965" xr:uid="{1370FD47-B6D2-4B5C-A629-754C23FEE65C}"/>
    <cellStyle name="40% - Accent1 7 2 2 2 2" xfId="27966" xr:uid="{558377BE-A12A-4F52-B96A-822E07CA751D}"/>
    <cellStyle name="40% - Accent1 7 2 2 3" xfId="27967" xr:uid="{10DDFB0B-6964-4E4E-ABD7-6DE614E26497}"/>
    <cellStyle name="40% - Accent1 7 2 2 4" xfId="27968" xr:uid="{2535E957-1110-407A-8755-E5A02AF0A1AC}"/>
    <cellStyle name="40% - Accent1 7 2 3" xfId="27969" xr:uid="{1E7117AD-AC32-4974-B712-A43424489F52}"/>
    <cellStyle name="40% - Accent1 7 2 3 2" xfId="27970" xr:uid="{84436088-2D8D-4F78-BB38-69E12D05B9EF}"/>
    <cellStyle name="40% - Accent1 7 2 4" xfId="27971" xr:uid="{26261C14-7717-40A1-BDE6-83A6CD9A5B81}"/>
    <cellStyle name="40% - Accent1 7 2 4 2" xfId="27972" xr:uid="{46839D77-BFA1-41E5-ADA7-A11AB2266B62}"/>
    <cellStyle name="40% - Accent1 7 2 5" xfId="27973" xr:uid="{5832A0E2-97E4-45C7-9387-DEA54B7228E1}"/>
    <cellStyle name="40% - Accent1 7 20" xfId="27974" xr:uid="{BB47EFE7-A65B-4FE5-BD2D-7EE21D6BEFEB}"/>
    <cellStyle name="40% - Accent1 7 21" xfId="27975" xr:uid="{A5AD28E5-9382-42C8-AC66-F8D261487E6C}"/>
    <cellStyle name="40% - Accent1 7 22" xfId="27976" xr:uid="{28B57296-0A7C-4F95-8B0E-6D8729E9E587}"/>
    <cellStyle name="40% - Accent1 7 23" xfId="27977" xr:uid="{F977DF58-5A19-4A5B-A0D9-8DB22DB29124}"/>
    <cellStyle name="40% - Accent1 7 24" xfId="27978" xr:uid="{054B875A-44DC-4D22-9300-3EDBFBA7DA68}"/>
    <cellStyle name="40% - Accent1 7 25" xfId="27979" xr:uid="{1FE0E26E-A3EB-48F5-BA69-EC04123E600C}"/>
    <cellStyle name="40% - Accent1 7 26" xfId="27980" xr:uid="{2DB6DC8C-C13A-4D98-9960-8B7AE1F46992}"/>
    <cellStyle name="40% - Accent1 7 27" xfId="27981" xr:uid="{129F9462-E9C2-4DEC-93A1-052E985A2C7F}"/>
    <cellStyle name="40% - Accent1 7 28" xfId="27982" xr:uid="{8613F38D-6BAF-4A65-95B6-707E0A963B60}"/>
    <cellStyle name="40% - Accent1 7 29" xfId="27983" xr:uid="{7A941BC8-2443-4859-8335-C7AFF94BA70E}"/>
    <cellStyle name="40% - Accent1 7 3" xfId="519" xr:uid="{02C3FD5B-8F07-44B8-8AC7-D50C50E3FF94}"/>
    <cellStyle name="40% - Accent1 7 3 2" xfId="27984" xr:uid="{5C7CB526-5920-45EE-BD94-B636BFD67642}"/>
    <cellStyle name="40% - Accent1 7 3 2 2" xfId="27985" xr:uid="{385BDE40-048C-4A3D-A17B-77DF0E792DBA}"/>
    <cellStyle name="40% - Accent1 7 3 2 2 2" xfId="27986" xr:uid="{6B8F24B6-779C-4CA2-8C4C-9CA12ED43FDA}"/>
    <cellStyle name="40% - Accent1 7 3 2 3" xfId="27987" xr:uid="{5DAD2EF1-B193-458C-8835-125F570C1057}"/>
    <cellStyle name="40% - Accent1 7 3 3" xfId="27988" xr:uid="{798DEA8F-1A1C-4FEC-B3FB-3E06D581CA0C}"/>
    <cellStyle name="40% - Accent1 7 3 3 2" xfId="27989" xr:uid="{9B1BB811-15D9-4DB3-9294-8CBC04977298}"/>
    <cellStyle name="40% - Accent1 7 3 4" xfId="27990" xr:uid="{56AB9A07-87DF-4945-8DD5-B8BA2A8CE4AC}"/>
    <cellStyle name="40% - Accent1 7 3 4 2" xfId="27991" xr:uid="{0DEEFAFB-7130-40BA-A64F-07B987BC5D48}"/>
    <cellStyle name="40% - Accent1 7 3 5" xfId="27992" xr:uid="{2525A809-8DE3-4EE7-A638-1B826553744F}"/>
    <cellStyle name="40% - Accent1 7 3 6" xfId="27993" xr:uid="{8FF31A32-5197-43BC-992D-D8E912711B78}"/>
    <cellStyle name="40% - Accent1 7 4" xfId="27994" xr:uid="{84CF703D-0AE8-43FA-B625-DB4C9C43C744}"/>
    <cellStyle name="40% - Accent1 7 4 2" xfId="27995" xr:uid="{50B9232B-6487-4CAA-824B-E3747A86C07D}"/>
    <cellStyle name="40% - Accent1 7 4 2 2" xfId="27996" xr:uid="{0BC0E5B0-78E3-4B1C-BDB6-EF7E594E5BF2}"/>
    <cellStyle name="40% - Accent1 7 4 2 2 2" xfId="27997" xr:uid="{E186675C-4DFE-4C99-829F-15284E56D3C1}"/>
    <cellStyle name="40% - Accent1 7 4 2 3" xfId="27998" xr:uid="{B2F2F3A1-70D2-46D3-9FEE-E6F28EB72C20}"/>
    <cellStyle name="40% - Accent1 7 4 3" xfId="27999" xr:uid="{ABC060E4-4D56-44A6-8029-DC4CCCA6B3C7}"/>
    <cellStyle name="40% - Accent1 7 4 3 2" xfId="28000" xr:uid="{E9AF74C5-CA66-444D-A37C-1296F29109F1}"/>
    <cellStyle name="40% - Accent1 7 4 4" xfId="28001" xr:uid="{5FCC67D4-712A-49C9-935C-DAF666563CB1}"/>
    <cellStyle name="40% - Accent1 7 4 4 2" xfId="28002" xr:uid="{2AE256E5-94DA-4D56-B598-01D287AFB15D}"/>
    <cellStyle name="40% - Accent1 7 4 5" xfId="28003" xr:uid="{1569FE1A-0D67-4947-8E60-C8DF8354A430}"/>
    <cellStyle name="40% - Accent1 7 5" xfId="28004" xr:uid="{D9DA01EA-D220-4BF2-89C4-FE5CC479FBDE}"/>
    <cellStyle name="40% - Accent1 7 5 2" xfId="28005" xr:uid="{E3FF46C7-A692-4064-A170-6BA1191D17C9}"/>
    <cellStyle name="40% - Accent1 7 5 2 2" xfId="28006" xr:uid="{ED6D3B46-F7AD-403A-96A2-E5074A922A74}"/>
    <cellStyle name="40% - Accent1 7 5 2 2 2" xfId="28007" xr:uid="{0711E089-BC98-438C-89A1-96FEB5E46259}"/>
    <cellStyle name="40% - Accent1 7 5 2 3" xfId="28008" xr:uid="{7897947D-0821-471A-9B03-BAE6880B9780}"/>
    <cellStyle name="40% - Accent1 7 5 3" xfId="28009" xr:uid="{B65AE484-B990-4137-AEE9-53B7A4C282FF}"/>
    <cellStyle name="40% - Accent1 7 5 3 2" xfId="28010" xr:uid="{C78688B9-D7CD-4609-ADCE-E9845B49595B}"/>
    <cellStyle name="40% - Accent1 7 5 4" xfId="28011" xr:uid="{F63427DA-D26A-42A4-B983-CD01D2DAA3C3}"/>
    <cellStyle name="40% - Accent1 7 5 4 2" xfId="28012" xr:uid="{317A31FE-634D-4662-B1E9-9534AD1BBD1E}"/>
    <cellStyle name="40% - Accent1 7 5 5" xfId="28013" xr:uid="{7F3F347F-36CB-4E2F-8877-A2B1B369E477}"/>
    <cellStyle name="40% - Accent1 7 6" xfId="28014" xr:uid="{1B6CCAC5-9F09-490F-AFF0-A72C0DCE7CAB}"/>
    <cellStyle name="40% - Accent1 7 6 2" xfId="28015" xr:uid="{A097D5F5-9988-4FEC-AC70-53622ED335C9}"/>
    <cellStyle name="40% - Accent1 7 6 2 2" xfId="28016" xr:uid="{FA8C2F94-880D-4E9D-9F21-1ECEFD33F836}"/>
    <cellStyle name="40% - Accent1 7 6 2 2 2" xfId="28017" xr:uid="{C4C6D964-5993-4352-8E9E-910552F70911}"/>
    <cellStyle name="40% - Accent1 7 6 2 3" xfId="28018" xr:uid="{C6B8330E-577B-489A-9508-F43F4971B4FB}"/>
    <cellStyle name="40% - Accent1 7 6 3" xfId="28019" xr:uid="{37AFDDF7-A0FE-48CB-A5FA-9D2A1FA0A3BE}"/>
    <cellStyle name="40% - Accent1 7 6 3 2" xfId="28020" xr:uid="{4EE8C835-9927-4582-9D8D-921E312CBF34}"/>
    <cellStyle name="40% - Accent1 7 6 4" xfId="28021" xr:uid="{6AEDCEE8-0459-4FB8-9355-3C0CD67E2674}"/>
    <cellStyle name="40% - Accent1 7 6 4 2" xfId="28022" xr:uid="{53717B85-225E-4DA2-970A-66BB64077D5E}"/>
    <cellStyle name="40% - Accent1 7 6 5" xfId="28023" xr:uid="{8120DD22-5004-46C3-9D06-92DE080C5B14}"/>
    <cellStyle name="40% - Accent1 7 7" xfId="28024" xr:uid="{6AD15D73-C8E2-4CA7-886C-B4EEAB2A3097}"/>
    <cellStyle name="40% - Accent1 7 7 2" xfId="28025" xr:uid="{DF1607D4-3AA8-46A3-ACB3-071F0E5755C4}"/>
    <cellStyle name="40% - Accent1 7 7 2 2" xfId="28026" xr:uid="{301198FE-9B9A-4FD0-9AF5-33151C760EF1}"/>
    <cellStyle name="40% - Accent1 7 7 2 2 2" xfId="28027" xr:uid="{62053055-75B2-46C2-9705-16237A82A45D}"/>
    <cellStyle name="40% - Accent1 7 7 2 3" xfId="28028" xr:uid="{FD26F752-5338-4D20-9DBF-DCA6AE847E3C}"/>
    <cellStyle name="40% - Accent1 7 7 3" xfId="28029" xr:uid="{445C7E6E-CF27-4208-A5AB-279D02D26ABF}"/>
    <cellStyle name="40% - Accent1 7 7 3 2" xfId="28030" xr:uid="{6C435B0E-FAF9-4C28-9803-E946EAACB66A}"/>
    <cellStyle name="40% - Accent1 7 7 4" xfId="28031" xr:uid="{1CDF5B3D-53EB-44F7-BB94-EC8FBE6BB6F0}"/>
    <cellStyle name="40% - Accent1 7 7 4 2" xfId="28032" xr:uid="{E1D45728-AE77-420C-9C12-9C921976E11E}"/>
    <cellStyle name="40% - Accent1 7 7 5" xfId="28033" xr:uid="{CF2366BA-77D1-4361-93AF-BD63917D9B34}"/>
    <cellStyle name="40% - Accent1 7 8" xfId="28034" xr:uid="{0748724D-F1CD-4305-8863-195D27D11AB7}"/>
    <cellStyle name="40% - Accent1 7 8 2" xfId="28035" xr:uid="{AFAE52B9-95AB-479C-913D-42C90F9F901C}"/>
    <cellStyle name="40% - Accent1 7 8 2 2" xfId="28036" xr:uid="{0664B38E-40F8-404A-84AF-E7B71525F1A2}"/>
    <cellStyle name="40% - Accent1 7 8 2 2 2" xfId="28037" xr:uid="{68C24C56-EB39-480D-B4F7-976862BC7443}"/>
    <cellStyle name="40% - Accent1 7 8 2 3" xfId="28038" xr:uid="{48612CD0-B74F-4D6C-B5FB-14CEBEE5E6AE}"/>
    <cellStyle name="40% - Accent1 7 8 3" xfId="28039" xr:uid="{2DD6BF04-3ACB-4DC0-ABD8-C13DDC39FC2A}"/>
    <cellStyle name="40% - Accent1 7 8 3 2" xfId="28040" xr:uid="{09BA696D-4388-4A6D-82A6-701DA8798712}"/>
    <cellStyle name="40% - Accent1 7 8 4" xfId="28041" xr:uid="{CDE36C9F-9C9E-4DC8-B63D-B417CDC5CC94}"/>
    <cellStyle name="40% - Accent1 7 8 4 2" xfId="28042" xr:uid="{675D2CD4-E68C-4690-A232-7E46BDFC1597}"/>
    <cellStyle name="40% - Accent1 7 8 5" xfId="28043" xr:uid="{E51BFA05-AB96-43C4-B5A1-442301A12273}"/>
    <cellStyle name="40% - Accent1 7 9" xfId="28044" xr:uid="{EDA182EE-0AF0-4952-B6F2-AB0C021350FA}"/>
    <cellStyle name="40% - Accent1 7 9 2" xfId="28045" xr:uid="{12311337-379B-4985-A44D-F0456CE5309B}"/>
    <cellStyle name="40% - Accent1 7 9 2 2" xfId="28046" xr:uid="{CCB9E251-49D8-4F22-8563-FB92FDA24678}"/>
    <cellStyle name="40% - Accent1 7 9 2 2 2" xfId="28047" xr:uid="{D919049B-EA6B-4FAC-B90B-316331C46660}"/>
    <cellStyle name="40% - Accent1 7 9 2 3" xfId="28048" xr:uid="{B649CE31-FA52-48F7-8DC6-146C1B770D92}"/>
    <cellStyle name="40% - Accent1 7 9 3" xfId="28049" xr:uid="{1B4ED7BD-A584-45B2-A27F-ABA5188C32AF}"/>
    <cellStyle name="40% - Accent1 7 9 3 2" xfId="28050" xr:uid="{6A08CFB2-89CB-46C8-B109-1B04085CC904}"/>
    <cellStyle name="40% - Accent1 7 9 4" xfId="28051" xr:uid="{11869B80-FCEE-429B-A31E-9A6FA7A9D45B}"/>
    <cellStyle name="40% - Accent1 7 9 4 2" xfId="28052" xr:uid="{B47E21E3-CE7A-4A17-A705-7969D17A6F08}"/>
    <cellStyle name="40% - Accent1 7 9 5" xfId="28053" xr:uid="{2020230C-06E8-41DA-89F5-91DDE8ABFBFB}"/>
    <cellStyle name="40% - Accent1 8" xfId="520" xr:uid="{2C2871D0-5037-4A31-8D60-1F609A5996F6}"/>
    <cellStyle name="40% - Accent1 8 10" xfId="28054" xr:uid="{049355DA-E5DC-4F4B-BDF2-5BEE6F36DF6D}"/>
    <cellStyle name="40% - Accent1 8 10 2" xfId="28055" xr:uid="{4E5CA59F-07DF-4581-8FB3-C51F8DC200AE}"/>
    <cellStyle name="40% - Accent1 8 10 2 2" xfId="28056" xr:uid="{1BC66E48-B0CC-43A9-834D-8AB239943C3B}"/>
    <cellStyle name="40% - Accent1 8 10 2 2 2" xfId="28057" xr:uid="{C25791FC-A6D4-4007-9CFB-CE93E78B7108}"/>
    <cellStyle name="40% - Accent1 8 10 2 3" xfId="28058" xr:uid="{99669F3F-A6CA-4997-8609-DDAC1592DB59}"/>
    <cellStyle name="40% - Accent1 8 10 3" xfId="28059" xr:uid="{FA8AB9FE-58BD-4C79-B5BF-57C02658C8B3}"/>
    <cellStyle name="40% - Accent1 8 10 3 2" xfId="28060" xr:uid="{0AD36838-78C0-48FE-839C-19A8F8836A79}"/>
    <cellStyle name="40% - Accent1 8 10 4" xfId="28061" xr:uid="{7CEE1C0D-6AB9-4852-BB40-0FC8E0B28437}"/>
    <cellStyle name="40% - Accent1 8 10 4 2" xfId="28062" xr:uid="{61B05262-FDBD-41EA-85FC-885532ECA92D}"/>
    <cellStyle name="40% - Accent1 8 10 5" xfId="28063" xr:uid="{11521EF4-F697-4800-A3ED-EC8034221FC9}"/>
    <cellStyle name="40% - Accent1 8 11" xfId="28064" xr:uid="{31688894-F579-4FB7-95B4-048F0090288E}"/>
    <cellStyle name="40% - Accent1 8 11 2" xfId="28065" xr:uid="{D29A68DF-8061-4C98-84D9-64BDD706B6B9}"/>
    <cellStyle name="40% - Accent1 8 11 2 2" xfId="28066" xr:uid="{0D70CBC9-EC1F-4EC2-AE57-0A60C99EE793}"/>
    <cellStyle name="40% - Accent1 8 11 2 2 2" xfId="28067" xr:uid="{8D0B770A-6F75-48CC-B902-17C37D511C3C}"/>
    <cellStyle name="40% - Accent1 8 11 2 3" xfId="28068" xr:uid="{06D98818-7D98-4CE0-A9F0-46A866651E44}"/>
    <cellStyle name="40% - Accent1 8 11 3" xfId="28069" xr:uid="{D7E8DA33-DAE8-4416-A6F4-D01C72CBE66A}"/>
    <cellStyle name="40% - Accent1 8 11 3 2" xfId="28070" xr:uid="{6C5FFFFF-6168-4E64-BA2B-388BFDC9CFA5}"/>
    <cellStyle name="40% - Accent1 8 11 4" xfId="28071" xr:uid="{763D29AD-2DD5-4B73-910C-383B348C152C}"/>
    <cellStyle name="40% - Accent1 8 11 4 2" xfId="28072" xr:uid="{CBAB3073-9B3B-4499-8C41-75CF54F9A327}"/>
    <cellStyle name="40% - Accent1 8 11 5" xfId="28073" xr:uid="{790DB954-6E7C-44FA-803B-3978580686A0}"/>
    <cellStyle name="40% - Accent1 8 12" xfId="28074" xr:uid="{83BB3E95-5E72-4D1E-A9A0-5A0F6B9B9BAD}"/>
    <cellStyle name="40% - Accent1 8 12 2" xfId="28075" xr:uid="{0A6DDF77-B656-4FBF-B4B8-671098D51744}"/>
    <cellStyle name="40% - Accent1 8 12 2 2" xfId="28076" xr:uid="{7ECE1060-69E1-476B-B267-2F2F0E69557E}"/>
    <cellStyle name="40% - Accent1 8 12 2 2 2" xfId="28077" xr:uid="{38684202-4968-46C1-B187-F603AAFA35A5}"/>
    <cellStyle name="40% - Accent1 8 12 2 3" xfId="28078" xr:uid="{E4F6B653-15D3-41E5-B73E-613E69566B3A}"/>
    <cellStyle name="40% - Accent1 8 12 3" xfId="28079" xr:uid="{C6AD6694-91FB-45A5-B2CB-27BA5D4D04BB}"/>
    <cellStyle name="40% - Accent1 8 12 3 2" xfId="28080" xr:uid="{92234E4D-A26D-478B-A4B0-74949B559FF3}"/>
    <cellStyle name="40% - Accent1 8 12 4" xfId="28081" xr:uid="{BA8F87FA-AF88-4C3C-A976-E1DD1038743F}"/>
    <cellStyle name="40% - Accent1 8 12 4 2" xfId="28082" xr:uid="{FEE73608-F770-472D-B45D-2F806250CB49}"/>
    <cellStyle name="40% - Accent1 8 12 5" xfId="28083" xr:uid="{A36BB166-FC96-4F2F-A134-5E494A14C750}"/>
    <cellStyle name="40% - Accent1 8 13" xfId="28084" xr:uid="{5F6E4B94-8CF4-48B8-ACEC-85EB5CA28E43}"/>
    <cellStyle name="40% - Accent1 8 13 2" xfId="28085" xr:uid="{19AD3236-4B52-41E8-A1FB-9C7DAD8DB25E}"/>
    <cellStyle name="40% - Accent1 8 13 2 2" xfId="28086" xr:uid="{3F58C860-4CCB-4A1A-B4AA-05AF1372769B}"/>
    <cellStyle name="40% - Accent1 8 13 2 2 2" xfId="28087" xr:uid="{C7F77369-0EC7-4365-B28D-4CF055E97B71}"/>
    <cellStyle name="40% - Accent1 8 13 2 3" xfId="28088" xr:uid="{2B609A16-0B37-45CA-B057-73E3B9AF6239}"/>
    <cellStyle name="40% - Accent1 8 13 3" xfId="28089" xr:uid="{3179806A-6FC6-4076-B194-F32BF2DD0D94}"/>
    <cellStyle name="40% - Accent1 8 13 3 2" xfId="28090" xr:uid="{0C677BC5-1F01-473E-A5B0-C8012C34AD9B}"/>
    <cellStyle name="40% - Accent1 8 13 4" xfId="28091" xr:uid="{57360CF2-F10A-41C6-ADA9-97B2130ED54E}"/>
    <cellStyle name="40% - Accent1 8 13 4 2" xfId="28092" xr:uid="{3830D0F6-F0C8-4E4F-A982-2BA06E6E23CF}"/>
    <cellStyle name="40% - Accent1 8 13 5" xfId="28093" xr:uid="{8C8C6FBE-8DB8-40E9-8953-ADF5843B3770}"/>
    <cellStyle name="40% - Accent1 8 14" xfId="28094" xr:uid="{5EE4C65E-95B2-47CF-A052-BB5E2A2AD594}"/>
    <cellStyle name="40% - Accent1 8 14 2" xfId="28095" xr:uid="{5029508B-A8E7-4478-818D-F660C8D2BE7C}"/>
    <cellStyle name="40% - Accent1 8 14 2 2" xfId="28096" xr:uid="{C2E1B93F-D56C-45B0-B279-CB225D1D5071}"/>
    <cellStyle name="40% - Accent1 8 14 2 2 2" xfId="28097" xr:uid="{AD673620-08FD-477B-A3FA-68DD078E4CB0}"/>
    <cellStyle name="40% - Accent1 8 14 2 3" xfId="28098" xr:uid="{6FDBBC62-7454-4B09-8452-D288D09A4630}"/>
    <cellStyle name="40% - Accent1 8 14 3" xfId="28099" xr:uid="{347CBDF7-03D6-47E2-B2C2-E1E181335156}"/>
    <cellStyle name="40% - Accent1 8 14 3 2" xfId="28100" xr:uid="{53E1F2C6-91D7-45BB-84FE-376DCD073068}"/>
    <cellStyle name="40% - Accent1 8 14 4" xfId="28101" xr:uid="{9ADCC707-8897-4A8E-95DE-E0244663BDC0}"/>
    <cellStyle name="40% - Accent1 8 14 4 2" xfId="28102" xr:uid="{3CE60AA5-7857-49D3-8F8F-9D22651BA58C}"/>
    <cellStyle name="40% - Accent1 8 14 5" xfId="28103" xr:uid="{E8431999-CEBA-4A3D-BC2C-A7790D455F31}"/>
    <cellStyle name="40% - Accent1 8 15" xfId="28104" xr:uid="{39FD1A9A-3E32-4F0B-8FE6-F972F54CA7C6}"/>
    <cellStyle name="40% - Accent1 8 15 2" xfId="28105" xr:uid="{7CC1D9EE-EE2C-4B2F-87CE-BC8EC4ADCD1E}"/>
    <cellStyle name="40% - Accent1 8 15 2 2" xfId="28106" xr:uid="{74471C66-7202-4756-8013-9F896DCB243D}"/>
    <cellStyle name="40% - Accent1 8 15 2 2 2" xfId="28107" xr:uid="{F82C9111-6217-4E9F-92E7-F1ED553BF48D}"/>
    <cellStyle name="40% - Accent1 8 15 2 3" xfId="28108" xr:uid="{F4F9AE38-942A-492F-8113-DB789C865839}"/>
    <cellStyle name="40% - Accent1 8 15 3" xfId="28109" xr:uid="{CB3B5E03-2AD2-4054-8013-73DF11A0F00D}"/>
    <cellStyle name="40% - Accent1 8 15 3 2" xfId="28110" xr:uid="{402F6DEE-EAB5-41B9-9A17-D39E3BAA5748}"/>
    <cellStyle name="40% - Accent1 8 15 4" xfId="28111" xr:uid="{308C9603-602F-4555-A198-085DD6512253}"/>
    <cellStyle name="40% - Accent1 8 15 4 2" xfId="28112" xr:uid="{71556600-43E4-483A-ACDA-CFDE8333EFE7}"/>
    <cellStyle name="40% - Accent1 8 15 5" xfId="28113" xr:uid="{617B90CB-47D1-402C-A443-0B4C8AB2CB9C}"/>
    <cellStyle name="40% - Accent1 8 16" xfId="28114" xr:uid="{41D03D65-1413-4FB8-97FC-3457809FDBDF}"/>
    <cellStyle name="40% - Accent1 8 16 2" xfId="28115" xr:uid="{FAA62201-39D7-426D-9AAE-54487E7B0EA5}"/>
    <cellStyle name="40% - Accent1 8 16 2 2" xfId="28116" xr:uid="{8232905F-7BA9-4963-8C16-0AB2E8BB7E43}"/>
    <cellStyle name="40% - Accent1 8 16 3" xfId="28117" xr:uid="{496BE201-A1EB-48DA-BB61-2C5501BCD012}"/>
    <cellStyle name="40% - Accent1 8 17" xfId="28118" xr:uid="{905C288B-D97A-4733-B9C7-76B2CF90F86F}"/>
    <cellStyle name="40% - Accent1 8 17 2" xfId="28119" xr:uid="{0122BCA3-21FB-4397-958A-9FA28B2C7F3E}"/>
    <cellStyle name="40% - Accent1 8 18" xfId="28120" xr:uid="{985D3FF8-30A1-4A65-8A4D-C51127A45283}"/>
    <cellStyle name="40% - Accent1 8 18 2" xfId="28121" xr:uid="{32A23E3C-196E-4DB9-B753-A0C8737DCAF2}"/>
    <cellStyle name="40% - Accent1 8 19" xfId="28122" xr:uid="{6BD03E62-4179-40C2-A21D-F08EBE85634A}"/>
    <cellStyle name="40% - Accent1 8 2" xfId="521" xr:uid="{BD790C80-DD86-4FD4-90DA-B95180132CA4}"/>
    <cellStyle name="40% - Accent1 8 2 2" xfId="522" xr:uid="{4E8B50C5-7046-41C8-ADE8-3553575573C2}"/>
    <cellStyle name="40% - Accent1 8 2 2 2" xfId="28123" xr:uid="{8EA67129-2486-4E2F-AF64-ECBDF54EE001}"/>
    <cellStyle name="40% - Accent1 8 2 2 2 2" xfId="28124" xr:uid="{F93D2E41-EE14-4E9D-896A-5DC44245A0BC}"/>
    <cellStyle name="40% - Accent1 8 2 2 3" xfId="28125" xr:uid="{7967424D-E386-425A-9A21-33810852FBD8}"/>
    <cellStyle name="40% - Accent1 8 2 2 4" xfId="28126" xr:uid="{31CF01EA-1D53-43E8-988F-2FB19230F878}"/>
    <cellStyle name="40% - Accent1 8 2 3" xfId="28127" xr:uid="{7EEF209B-62C9-4999-84E3-402573C8D9BE}"/>
    <cellStyle name="40% - Accent1 8 2 3 2" xfId="28128" xr:uid="{19A32ADD-01D6-4EC5-BAD7-C3CF51B6A362}"/>
    <cellStyle name="40% - Accent1 8 2 4" xfId="28129" xr:uid="{0B62CCC8-671E-4D35-BA25-55A6222BD30C}"/>
    <cellStyle name="40% - Accent1 8 2 4 2" xfId="28130" xr:uid="{4B65D8D6-2EB5-418C-B57E-3E1C8EC54BFF}"/>
    <cellStyle name="40% - Accent1 8 2 5" xfId="28131" xr:uid="{0A8FB089-F65A-4844-86E4-03BCAECA27C0}"/>
    <cellStyle name="40% - Accent1 8 20" xfId="28132" xr:uid="{83F1B1B4-9E1C-41A7-929D-5CAC0D4CF6C4}"/>
    <cellStyle name="40% - Accent1 8 21" xfId="28133" xr:uid="{0CB3EDE5-4A09-46AF-B86D-1696EDC3935A}"/>
    <cellStyle name="40% - Accent1 8 22" xfId="28134" xr:uid="{D7FAEB9F-C93D-4C41-8244-76C208FE2E17}"/>
    <cellStyle name="40% - Accent1 8 23" xfId="28135" xr:uid="{4D6A40F8-5163-4DDC-9FED-2DB97A107CD1}"/>
    <cellStyle name="40% - Accent1 8 24" xfId="28136" xr:uid="{7352EEF8-4D1D-40A1-BD33-6FEF70B53DF7}"/>
    <cellStyle name="40% - Accent1 8 25" xfId="28137" xr:uid="{4B15D62A-C039-48E8-A9EA-96D85F31B54D}"/>
    <cellStyle name="40% - Accent1 8 26" xfId="28138" xr:uid="{22297F32-B39D-45B5-B5F4-FE8F49878866}"/>
    <cellStyle name="40% - Accent1 8 27" xfId="28139" xr:uid="{8CD5FF1A-EEC8-4828-8217-54822326548A}"/>
    <cellStyle name="40% - Accent1 8 28" xfId="28140" xr:uid="{9526B1C4-6FE1-4C4C-836B-46DFEBC039DE}"/>
    <cellStyle name="40% - Accent1 8 29" xfId="28141" xr:uid="{B02DC334-8F4E-48DE-BD9B-186BC1363ED3}"/>
    <cellStyle name="40% - Accent1 8 3" xfId="523" xr:uid="{1FBE1821-0B34-425C-8853-2058908DD20E}"/>
    <cellStyle name="40% - Accent1 8 3 2" xfId="28142" xr:uid="{BC6420B7-09F0-40DB-BE8A-2C3F971EFA7C}"/>
    <cellStyle name="40% - Accent1 8 3 2 2" xfId="28143" xr:uid="{6B9902A6-D5AC-4C89-9054-2E41B9090913}"/>
    <cellStyle name="40% - Accent1 8 3 2 2 2" xfId="28144" xr:uid="{0B82E129-DADD-4F17-A0DD-DC8849EB8CC7}"/>
    <cellStyle name="40% - Accent1 8 3 2 3" xfId="28145" xr:uid="{6C5DAF58-E030-437E-B2C3-097F32D4DDF5}"/>
    <cellStyle name="40% - Accent1 8 3 3" xfId="28146" xr:uid="{A440E304-B7B5-45F5-B77C-6C480E21221C}"/>
    <cellStyle name="40% - Accent1 8 3 3 2" xfId="28147" xr:uid="{5425574A-F348-4308-BB5B-2825FDC9C116}"/>
    <cellStyle name="40% - Accent1 8 3 4" xfId="28148" xr:uid="{0F9DC892-7489-4A99-B3BE-5B4074613730}"/>
    <cellStyle name="40% - Accent1 8 3 4 2" xfId="28149" xr:uid="{4B95FF53-3A82-487C-98F0-73758482DF14}"/>
    <cellStyle name="40% - Accent1 8 3 5" xfId="28150" xr:uid="{6DBDCA0B-1F20-4AB9-8E95-247059A699EE}"/>
    <cellStyle name="40% - Accent1 8 3 6" xfId="28151" xr:uid="{2AEF2AE6-C848-4990-931D-75D54B02A7F9}"/>
    <cellStyle name="40% - Accent1 8 4" xfId="28152" xr:uid="{783CA497-008E-43C8-9AF3-AB39CE797E84}"/>
    <cellStyle name="40% - Accent1 8 4 2" xfId="28153" xr:uid="{8B0F41F4-42D0-44C4-B09C-C0701C11983B}"/>
    <cellStyle name="40% - Accent1 8 4 2 2" xfId="28154" xr:uid="{C50526C0-F87E-47F9-B043-C0A61240FD79}"/>
    <cellStyle name="40% - Accent1 8 4 2 2 2" xfId="28155" xr:uid="{B951742B-F915-4442-8A62-FA0F37B3F999}"/>
    <cellStyle name="40% - Accent1 8 4 2 3" xfId="28156" xr:uid="{AA29B897-6F7C-4EF6-BC39-234830E3C249}"/>
    <cellStyle name="40% - Accent1 8 4 3" xfId="28157" xr:uid="{1FE24C5A-0B5C-4D34-8D17-499A8ECF8D5C}"/>
    <cellStyle name="40% - Accent1 8 4 3 2" xfId="28158" xr:uid="{3161D5F5-8FCB-42BD-9C82-4F3B037CF650}"/>
    <cellStyle name="40% - Accent1 8 4 4" xfId="28159" xr:uid="{AA9661BD-5A25-4416-871C-42E67D9FDAE0}"/>
    <cellStyle name="40% - Accent1 8 4 4 2" xfId="28160" xr:uid="{0B83D434-A919-43B1-9315-FCE9C18A3274}"/>
    <cellStyle name="40% - Accent1 8 4 5" xfId="28161" xr:uid="{2F3FC750-A47E-401A-93C9-BB5D826D0244}"/>
    <cellStyle name="40% - Accent1 8 5" xfId="28162" xr:uid="{AE23A902-1342-4614-A5BB-65B9A27A9FF4}"/>
    <cellStyle name="40% - Accent1 8 5 2" xfId="28163" xr:uid="{916FED8B-587E-4661-96CC-4DD2B6FBDEF1}"/>
    <cellStyle name="40% - Accent1 8 5 2 2" xfId="28164" xr:uid="{CBA1E166-E746-4386-9560-6A36AE2AED66}"/>
    <cellStyle name="40% - Accent1 8 5 2 2 2" xfId="28165" xr:uid="{385DC8F1-B77C-436B-80BD-6D0EA15F738D}"/>
    <cellStyle name="40% - Accent1 8 5 2 3" xfId="28166" xr:uid="{48156AE0-DE53-4505-A081-DB1662266A49}"/>
    <cellStyle name="40% - Accent1 8 5 3" xfId="28167" xr:uid="{C499317D-98D5-42C0-A337-680B8E927305}"/>
    <cellStyle name="40% - Accent1 8 5 3 2" xfId="28168" xr:uid="{543C8A1D-76FE-49D7-B4A5-00F631E72859}"/>
    <cellStyle name="40% - Accent1 8 5 4" xfId="28169" xr:uid="{DC758898-0891-41C8-ABD6-891B3EE049C4}"/>
    <cellStyle name="40% - Accent1 8 5 4 2" xfId="28170" xr:uid="{AE29613E-B7F1-4B5D-867A-9BE1B0B289EF}"/>
    <cellStyle name="40% - Accent1 8 5 5" xfId="28171" xr:uid="{4C856D89-2DD1-4C59-A26F-A80DD6FBE094}"/>
    <cellStyle name="40% - Accent1 8 6" xfId="28172" xr:uid="{35780AF2-A42A-4B32-9BFF-A11A2AA83F0E}"/>
    <cellStyle name="40% - Accent1 8 6 2" xfId="28173" xr:uid="{BBCF0452-EC1A-40F5-8648-CC64F1BF3A37}"/>
    <cellStyle name="40% - Accent1 8 6 2 2" xfId="28174" xr:uid="{CCCC1179-33C3-487D-B354-9A15C5C138CF}"/>
    <cellStyle name="40% - Accent1 8 6 2 2 2" xfId="28175" xr:uid="{7F49FC90-94A3-43C0-BC7F-5D8453D6FBF6}"/>
    <cellStyle name="40% - Accent1 8 6 2 3" xfId="28176" xr:uid="{C273BC7F-A788-4593-8243-47070A8973DF}"/>
    <cellStyle name="40% - Accent1 8 6 3" xfId="28177" xr:uid="{9BF47C66-1394-43CE-ADD3-629464EEA581}"/>
    <cellStyle name="40% - Accent1 8 6 3 2" xfId="28178" xr:uid="{EFBB2584-269B-4D10-82AE-B36BDC74060B}"/>
    <cellStyle name="40% - Accent1 8 6 4" xfId="28179" xr:uid="{ADA58851-2C36-4B96-A7A8-103D74E75B46}"/>
    <cellStyle name="40% - Accent1 8 6 4 2" xfId="28180" xr:uid="{DF024166-C14F-4909-90CB-7A3C9A8A8A98}"/>
    <cellStyle name="40% - Accent1 8 6 5" xfId="28181" xr:uid="{B55D3ECB-A53D-4A5D-B6BD-1222E9D45C0C}"/>
    <cellStyle name="40% - Accent1 8 7" xfId="28182" xr:uid="{2E5B6385-8168-40A3-BABA-597E1F4BED22}"/>
    <cellStyle name="40% - Accent1 8 7 2" xfId="28183" xr:uid="{C076BC01-F17E-444D-8F37-D5C8A8CC1437}"/>
    <cellStyle name="40% - Accent1 8 7 2 2" xfId="28184" xr:uid="{0069691F-CA8A-4B39-873D-47E01D3DC6FF}"/>
    <cellStyle name="40% - Accent1 8 7 2 2 2" xfId="28185" xr:uid="{AE315E6A-168E-403A-928A-97EEA7C52394}"/>
    <cellStyle name="40% - Accent1 8 7 2 3" xfId="28186" xr:uid="{8F516455-421C-4662-A7D9-E55DF68C70EB}"/>
    <cellStyle name="40% - Accent1 8 7 3" xfId="28187" xr:uid="{DEAEB0EE-41B9-4D66-B6CA-A11BEC90F9ED}"/>
    <cellStyle name="40% - Accent1 8 7 3 2" xfId="28188" xr:uid="{7811F2FE-427F-46FC-88C9-D733CA39DEE8}"/>
    <cellStyle name="40% - Accent1 8 7 4" xfId="28189" xr:uid="{07692B08-B4D3-435F-A60C-7FFF37281719}"/>
    <cellStyle name="40% - Accent1 8 7 4 2" xfId="28190" xr:uid="{1BD0F020-7E96-4C81-BA4D-AB5DCBF35DCE}"/>
    <cellStyle name="40% - Accent1 8 7 5" xfId="28191" xr:uid="{D88CBC43-D420-465D-9C8B-324D83C4FCBF}"/>
    <cellStyle name="40% - Accent1 8 8" xfId="28192" xr:uid="{BAC8A529-62B6-4CAB-9AA9-60A491ED49BF}"/>
    <cellStyle name="40% - Accent1 8 8 2" xfId="28193" xr:uid="{3CD89983-30E9-43B9-8EBA-C6D8396C62C2}"/>
    <cellStyle name="40% - Accent1 8 8 2 2" xfId="28194" xr:uid="{575EF244-1114-4838-8D28-98CB46FAD189}"/>
    <cellStyle name="40% - Accent1 8 8 2 2 2" xfId="28195" xr:uid="{48613BC0-0CAD-4CA7-914F-E85C937B110C}"/>
    <cellStyle name="40% - Accent1 8 8 2 3" xfId="28196" xr:uid="{2E3E1833-BADE-4802-AC76-A7A6E1DEDBDC}"/>
    <cellStyle name="40% - Accent1 8 8 3" xfId="28197" xr:uid="{DEBA07D2-6361-424A-A458-95A79C288D59}"/>
    <cellStyle name="40% - Accent1 8 8 3 2" xfId="28198" xr:uid="{9D66D4F4-5938-4DE5-A123-8F00FC5056AD}"/>
    <cellStyle name="40% - Accent1 8 8 4" xfId="28199" xr:uid="{A221A226-BB2C-4E69-9D1E-A3F8872C2120}"/>
    <cellStyle name="40% - Accent1 8 8 4 2" xfId="28200" xr:uid="{0E52EF00-F8F9-41B4-8080-F665A8E3C99C}"/>
    <cellStyle name="40% - Accent1 8 8 5" xfId="28201" xr:uid="{5FFD9CFA-B75C-47EE-8BC8-1FC83DA6CE7E}"/>
    <cellStyle name="40% - Accent1 8 9" xfId="28202" xr:uid="{E580F4C3-23F8-44C6-BA3B-6B6E25EE4B9D}"/>
    <cellStyle name="40% - Accent1 8 9 2" xfId="28203" xr:uid="{68CC279B-A255-4F9A-AE87-FAD51BCFC641}"/>
    <cellStyle name="40% - Accent1 8 9 2 2" xfId="28204" xr:uid="{D90DCDCF-6837-4029-B522-F57FE4EAE254}"/>
    <cellStyle name="40% - Accent1 8 9 2 2 2" xfId="28205" xr:uid="{8DD2FF13-894A-4FAF-9346-3CFD04237F5B}"/>
    <cellStyle name="40% - Accent1 8 9 2 3" xfId="28206" xr:uid="{AD9DFC1D-E0CC-4DBD-9DC4-49814F5AB829}"/>
    <cellStyle name="40% - Accent1 8 9 3" xfId="28207" xr:uid="{C159F3D3-122F-4D84-B39A-3CEE95584E09}"/>
    <cellStyle name="40% - Accent1 8 9 3 2" xfId="28208" xr:uid="{6058AFE3-8A6E-4729-BF45-68AA165F19BF}"/>
    <cellStyle name="40% - Accent1 8 9 4" xfId="28209" xr:uid="{8D0E6C81-AB62-4986-ADDE-61A8BFF04309}"/>
    <cellStyle name="40% - Accent1 8 9 4 2" xfId="28210" xr:uid="{E792AB96-4B44-4B9F-A10E-3358F8FADE08}"/>
    <cellStyle name="40% - Accent1 8 9 5" xfId="28211" xr:uid="{FA164651-6BAB-44CE-AA2D-A0A912FEC125}"/>
    <cellStyle name="40% - Accent1 9" xfId="524" xr:uid="{C6BAC13E-0F95-4E63-A2A6-255E31018FFB}"/>
    <cellStyle name="40% - Accent1 9 10" xfId="28212" xr:uid="{8CD30BDB-A4D9-4A7A-864A-8897B308DAEA}"/>
    <cellStyle name="40% - Accent1 9 10 2" xfId="28213" xr:uid="{8B7DAB41-B50C-47AC-B952-6C061195C341}"/>
    <cellStyle name="40% - Accent1 9 10 2 2" xfId="28214" xr:uid="{4925ACC5-62AA-457F-A79E-B6758DA29F15}"/>
    <cellStyle name="40% - Accent1 9 10 2 2 2" xfId="28215" xr:uid="{8D60899F-026E-42B8-A11D-5379F7D4FD16}"/>
    <cellStyle name="40% - Accent1 9 10 2 3" xfId="28216" xr:uid="{9E2E192A-3F63-476C-94AF-46696A0269F6}"/>
    <cellStyle name="40% - Accent1 9 10 3" xfId="28217" xr:uid="{6DB2F673-7E6E-4661-B15E-F5885FB5DB91}"/>
    <cellStyle name="40% - Accent1 9 10 3 2" xfId="28218" xr:uid="{31927C64-BA03-49ED-808D-A335C6B1A0B0}"/>
    <cellStyle name="40% - Accent1 9 10 4" xfId="28219" xr:uid="{D0410EE7-6CDA-4DEF-93EC-B860F4A1B1E9}"/>
    <cellStyle name="40% - Accent1 9 10 4 2" xfId="28220" xr:uid="{D3199BB1-4DC4-4F5A-999C-9306CBD64A1D}"/>
    <cellStyle name="40% - Accent1 9 10 5" xfId="28221" xr:uid="{5D5719A1-6DE8-479F-BC08-E9237CBEF0E7}"/>
    <cellStyle name="40% - Accent1 9 11" xfId="28222" xr:uid="{0FBCE563-3370-46FB-84F8-621A0EBAEA87}"/>
    <cellStyle name="40% - Accent1 9 11 2" xfId="28223" xr:uid="{08F4320D-8488-47AD-A3CD-EFD02533FA52}"/>
    <cellStyle name="40% - Accent1 9 11 2 2" xfId="28224" xr:uid="{6FE9A731-7559-4012-B54A-BA2F5F2DD646}"/>
    <cellStyle name="40% - Accent1 9 11 2 2 2" xfId="28225" xr:uid="{C0D4503A-B23B-48CF-8A52-4904D485A3C2}"/>
    <cellStyle name="40% - Accent1 9 11 2 3" xfId="28226" xr:uid="{1F40EA2D-341A-47D9-9450-4E4970020568}"/>
    <cellStyle name="40% - Accent1 9 11 3" xfId="28227" xr:uid="{5DD3C33A-7B43-45FC-88D4-BCFA9C83C6FB}"/>
    <cellStyle name="40% - Accent1 9 11 3 2" xfId="28228" xr:uid="{E244D0C7-4019-4AE6-9E01-78271DBE480B}"/>
    <cellStyle name="40% - Accent1 9 11 4" xfId="28229" xr:uid="{1E67CB78-F20E-41E7-BDB2-78D42C1AD07B}"/>
    <cellStyle name="40% - Accent1 9 11 4 2" xfId="28230" xr:uid="{E5B89326-8879-40E9-8BC6-C7076FB3B776}"/>
    <cellStyle name="40% - Accent1 9 11 5" xfId="28231" xr:uid="{1CC53A12-8C86-4C5D-8062-D54850F9554C}"/>
    <cellStyle name="40% - Accent1 9 12" xfId="28232" xr:uid="{765EBAB4-D69A-47A0-9D90-8E2BBF8A5ACB}"/>
    <cellStyle name="40% - Accent1 9 12 2" xfId="28233" xr:uid="{F47EEDCD-E5DB-44F5-BDC1-4BF0621D62F6}"/>
    <cellStyle name="40% - Accent1 9 12 2 2" xfId="28234" xr:uid="{9842FE03-2F55-42CD-BD04-6E78E1455939}"/>
    <cellStyle name="40% - Accent1 9 12 2 2 2" xfId="28235" xr:uid="{2A669B98-5AA0-4B08-8BE8-41E1FE44BFBB}"/>
    <cellStyle name="40% - Accent1 9 12 2 3" xfId="28236" xr:uid="{31514F80-B6DF-4F7A-9820-0AEAA8013764}"/>
    <cellStyle name="40% - Accent1 9 12 3" xfId="28237" xr:uid="{6D87F58B-71D6-4570-B411-5296796345C6}"/>
    <cellStyle name="40% - Accent1 9 12 3 2" xfId="28238" xr:uid="{FE52EAA6-EE86-48D5-A60A-574637E95E2D}"/>
    <cellStyle name="40% - Accent1 9 12 4" xfId="28239" xr:uid="{32763A6D-EE83-4606-8300-5B23E8A9FD44}"/>
    <cellStyle name="40% - Accent1 9 12 4 2" xfId="28240" xr:uid="{6A9F1AC0-76CF-4A75-85A8-F46BE6E57856}"/>
    <cellStyle name="40% - Accent1 9 12 5" xfId="28241" xr:uid="{B12C1974-B784-47E5-B236-93DF811BF5DD}"/>
    <cellStyle name="40% - Accent1 9 13" xfId="28242" xr:uid="{8291C578-3AEB-4FD6-A550-65432126371D}"/>
    <cellStyle name="40% - Accent1 9 13 2" xfId="28243" xr:uid="{9C36DD9B-EC0C-4BCB-8176-7283CED79D44}"/>
    <cellStyle name="40% - Accent1 9 13 2 2" xfId="28244" xr:uid="{3C9E2087-3291-43E0-BCC0-D7CC4351837A}"/>
    <cellStyle name="40% - Accent1 9 13 2 2 2" xfId="28245" xr:uid="{3718FAED-8A7A-4221-8FB6-B87160E8EB7F}"/>
    <cellStyle name="40% - Accent1 9 13 2 3" xfId="28246" xr:uid="{F1544B25-C403-49F9-9D3F-ECE260008021}"/>
    <cellStyle name="40% - Accent1 9 13 3" xfId="28247" xr:uid="{E922BECC-ABB3-4078-926F-EC7D8AA36AB3}"/>
    <cellStyle name="40% - Accent1 9 13 3 2" xfId="28248" xr:uid="{1B84C571-F766-47D7-90F8-A73819A473D9}"/>
    <cellStyle name="40% - Accent1 9 13 4" xfId="28249" xr:uid="{BBE5377E-0FA7-4387-B7A9-C1C73AD31900}"/>
    <cellStyle name="40% - Accent1 9 13 4 2" xfId="28250" xr:uid="{DC705C0C-A9B8-4FE8-A986-B717AE255E62}"/>
    <cellStyle name="40% - Accent1 9 13 5" xfId="28251" xr:uid="{E95AD35B-B7BF-4746-A31B-CFA96230699E}"/>
    <cellStyle name="40% - Accent1 9 14" xfId="28252" xr:uid="{CB76C496-1744-4B90-AC04-20E1088CC812}"/>
    <cellStyle name="40% - Accent1 9 14 2" xfId="28253" xr:uid="{0DA3DA79-E8CD-42EA-800B-B8CC7239A55E}"/>
    <cellStyle name="40% - Accent1 9 14 2 2" xfId="28254" xr:uid="{142908BC-2D7A-41A4-9DC3-7D3AA769DA1E}"/>
    <cellStyle name="40% - Accent1 9 14 2 2 2" xfId="28255" xr:uid="{2B47ACEF-4025-41FB-85F6-85712E8111C2}"/>
    <cellStyle name="40% - Accent1 9 14 2 3" xfId="28256" xr:uid="{5604D630-0C41-4F95-AC7B-E1C164D28528}"/>
    <cellStyle name="40% - Accent1 9 14 3" xfId="28257" xr:uid="{06342860-DCB8-4179-9D01-3087141DDEFB}"/>
    <cellStyle name="40% - Accent1 9 14 3 2" xfId="28258" xr:uid="{A99C290B-C48F-40AF-89EA-B40344643066}"/>
    <cellStyle name="40% - Accent1 9 14 4" xfId="28259" xr:uid="{BCC9468B-4304-4242-8269-EC59938874DA}"/>
    <cellStyle name="40% - Accent1 9 14 4 2" xfId="28260" xr:uid="{1D07F40C-D99A-4A21-9094-5C172E091005}"/>
    <cellStyle name="40% - Accent1 9 14 5" xfId="28261" xr:uid="{98D5D680-AC55-486D-9ABC-F6F7649871AE}"/>
    <cellStyle name="40% - Accent1 9 15" xfId="28262" xr:uid="{40F65C05-5B00-4CFC-906A-9034FD3884B6}"/>
    <cellStyle name="40% - Accent1 9 15 2" xfId="28263" xr:uid="{81310AB6-8F3A-4915-83C2-A6F4F2176E51}"/>
    <cellStyle name="40% - Accent1 9 15 2 2" xfId="28264" xr:uid="{ED307889-4C1A-48F3-9175-CFB8DCF734A1}"/>
    <cellStyle name="40% - Accent1 9 15 2 2 2" xfId="28265" xr:uid="{7022282D-70FF-4C66-AF58-A0A64702BE75}"/>
    <cellStyle name="40% - Accent1 9 15 2 3" xfId="28266" xr:uid="{97129FC0-44B8-41D5-B3BB-BB8E02324525}"/>
    <cellStyle name="40% - Accent1 9 15 3" xfId="28267" xr:uid="{7B9F524C-0C4D-4638-9CE5-240E4DADC081}"/>
    <cellStyle name="40% - Accent1 9 15 3 2" xfId="28268" xr:uid="{DF412756-1BC6-4363-85AA-9D100736189E}"/>
    <cellStyle name="40% - Accent1 9 15 4" xfId="28269" xr:uid="{65C09D9F-8B8D-412B-9D94-0AF12E0FB028}"/>
    <cellStyle name="40% - Accent1 9 15 4 2" xfId="28270" xr:uid="{DD4B42E0-043C-4C7E-910B-B86E9812FAB4}"/>
    <cellStyle name="40% - Accent1 9 15 5" xfId="28271" xr:uid="{E7ED041A-4216-4B6D-ADB1-9991BE0C304D}"/>
    <cellStyle name="40% - Accent1 9 16" xfId="28272" xr:uid="{1B516F9A-F2E3-4611-84C9-51A937CEBD6C}"/>
    <cellStyle name="40% - Accent1 9 16 2" xfId="28273" xr:uid="{6F88A16F-1238-490E-BA5E-519CB2AA0603}"/>
    <cellStyle name="40% - Accent1 9 16 2 2" xfId="28274" xr:uid="{011D6FB0-F62B-4544-A99C-9C3168D4D3B6}"/>
    <cellStyle name="40% - Accent1 9 16 3" xfId="28275" xr:uid="{37927333-4986-4D29-BDC5-36D42D01D77F}"/>
    <cellStyle name="40% - Accent1 9 17" xfId="28276" xr:uid="{318A86F4-8155-473C-985A-B76F51472256}"/>
    <cellStyle name="40% - Accent1 9 17 2" xfId="28277" xr:uid="{5DD0BB68-4E46-4D2C-B975-3E9E6DEE39F0}"/>
    <cellStyle name="40% - Accent1 9 18" xfId="28278" xr:uid="{1118C37F-7F4F-48E2-B4FD-B635A12C57BD}"/>
    <cellStyle name="40% - Accent1 9 18 2" xfId="28279" xr:uid="{17828116-0D70-4F27-AC51-A3B63C6E2915}"/>
    <cellStyle name="40% - Accent1 9 19" xfId="28280" xr:uid="{5E47B835-3497-4027-BAE3-9EF6B8D54DF0}"/>
    <cellStyle name="40% - Accent1 9 2" xfId="525" xr:uid="{92ECA5FF-1FE4-4329-BF3B-78B03C7CB106}"/>
    <cellStyle name="40% - Accent1 9 2 2" xfId="526" xr:uid="{512D6D1D-93DA-4CF0-B9DE-3E4E1E6415D9}"/>
    <cellStyle name="40% - Accent1 9 2 2 2" xfId="28281" xr:uid="{03EF9970-6F70-4FF9-9104-FD1B42428275}"/>
    <cellStyle name="40% - Accent1 9 2 2 2 2" xfId="28282" xr:uid="{1F65441E-6EE5-442D-AFF1-BBF160064B4F}"/>
    <cellStyle name="40% - Accent1 9 2 2 3" xfId="28283" xr:uid="{1CECA647-9F9D-4B13-B712-0C604AC0CE88}"/>
    <cellStyle name="40% - Accent1 9 2 2 4" xfId="28284" xr:uid="{11A5BD84-4909-4594-B668-0B79609190C1}"/>
    <cellStyle name="40% - Accent1 9 2 3" xfId="28285" xr:uid="{DBBEF5B8-4D1B-4504-81D5-AB8A3B9F1CFB}"/>
    <cellStyle name="40% - Accent1 9 2 3 2" xfId="28286" xr:uid="{5BA16E0D-0894-4763-9258-B11B994CFAC7}"/>
    <cellStyle name="40% - Accent1 9 2 4" xfId="28287" xr:uid="{EF5F8414-B810-4DB7-9426-95473C6D4D0A}"/>
    <cellStyle name="40% - Accent1 9 2 4 2" xfId="28288" xr:uid="{F4104EC1-51A3-4DD5-86CE-B48A0D4D01E1}"/>
    <cellStyle name="40% - Accent1 9 2 5" xfId="28289" xr:uid="{3566A7E1-EF6D-4744-A92B-C78AB3F7D252}"/>
    <cellStyle name="40% - Accent1 9 20" xfId="28290" xr:uid="{5919D5B4-CF2E-48B9-A282-5882332C4EC1}"/>
    <cellStyle name="40% - Accent1 9 21" xfId="28291" xr:uid="{2D8197E3-D02A-402D-88C6-F98EAC3CD87F}"/>
    <cellStyle name="40% - Accent1 9 22" xfId="28292" xr:uid="{A7334B2C-7654-4599-8851-FFC2AEA6797C}"/>
    <cellStyle name="40% - Accent1 9 23" xfId="28293" xr:uid="{6DCA1A11-AB5E-443D-9A89-8D95AE574050}"/>
    <cellStyle name="40% - Accent1 9 24" xfId="28294" xr:uid="{E84F5F2A-3360-407E-85E8-88DBFAFBD8ED}"/>
    <cellStyle name="40% - Accent1 9 25" xfId="28295" xr:uid="{1A67F91C-AC32-4FF7-ADB4-6CAEF600ECE8}"/>
    <cellStyle name="40% - Accent1 9 26" xfId="28296" xr:uid="{74DAE73B-7AE6-41BB-A6F1-0087D156F11B}"/>
    <cellStyle name="40% - Accent1 9 27" xfId="28297" xr:uid="{2132C0AB-6F45-45C2-8194-02F4D495066B}"/>
    <cellStyle name="40% - Accent1 9 28" xfId="28298" xr:uid="{25C877F0-BC8A-477D-8F12-0D428574A897}"/>
    <cellStyle name="40% - Accent1 9 29" xfId="28299" xr:uid="{94B0C9EE-1710-4589-8BC9-33C22FE0FEBE}"/>
    <cellStyle name="40% - Accent1 9 3" xfId="527" xr:uid="{8CBD0066-440B-4BC4-9290-6F57ED4DC7DA}"/>
    <cellStyle name="40% - Accent1 9 3 2" xfId="28300" xr:uid="{0BFDAFBA-F1CF-45D1-925B-C06751B6FC6C}"/>
    <cellStyle name="40% - Accent1 9 3 2 2" xfId="28301" xr:uid="{86826B7F-5B70-4CCD-920D-E0352CAD4237}"/>
    <cellStyle name="40% - Accent1 9 3 2 2 2" xfId="28302" xr:uid="{FF73AA81-3501-4B98-BE07-CED72A3FE21E}"/>
    <cellStyle name="40% - Accent1 9 3 2 3" xfId="28303" xr:uid="{D19C4C81-A42C-46E4-A64B-6C63F0F9B19B}"/>
    <cellStyle name="40% - Accent1 9 3 3" xfId="28304" xr:uid="{47DC4A02-EF17-4C2D-A96F-1B2CEC14F941}"/>
    <cellStyle name="40% - Accent1 9 3 3 2" xfId="28305" xr:uid="{B90D2596-6D04-4E4E-B1B9-DF3D46FFFF02}"/>
    <cellStyle name="40% - Accent1 9 3 4" xfId="28306" xr:uid="{57EF6DBB-3423-46D0-AE02-2B8A946524C3}"/>
    <cellStyle name="40% - Accent1 9 3 4 2" xfId="28307" xr:uid="{37CC92BF-AB80-41FB-941E-D13B4577DF0D}"/>
    <cellStyle name="40% - Accent1 9 3 5" xfId="28308" xr:uid="{625897B5-2E65-46C1-A1F1-DE32798F81D4}"/>
    <cellStyle name="40% - Accent1 9 3 6" xfId="28309" xr:uid="{57901DBA-3C0E-424F-A620-AFEDBB74B542}"/>
    <cellStyle name="40% - Accent1 9 4" xfId="28310" xr:uid="{D979660A-91E2-4721-B0BF-C3D3F9CE32AC}"/>
    <cellStyle name="40% - Accent1 9 4 2" xfId="28311" xr:uid="{5E3BC506-7423-4069-B028-7A88041C0B59}"/>
    <cellStyle name="40% - Accent1 9 4 2 2" xfId="28312" xr:uid="{CC9D3749-9E5F-402A-A391-DF88B1E8B924}"/>
    <cellStyle name="40% - Accent1 9 4 2 2 2" xfId="28313" xr:uid="{A8C3291A-2713-4EF6-B51E-D7EBE84E8442}"/>
    <cellStyle name="40% - Accent1 9 4 2 3" xfId="28314" xr:uid="{B0C29CE9-5BE4-4DF1-87A2-50235AB977DF}"/>
    <cellStyle name="40% - Accent1 9 4 3" xfId="28315" xr:uid="{6CD105A2-A89D-4A98-9335-AA77E56F630E}"/>
    <cellStyle name="40% - Accent1 9 4 3 2" xfId="28316" xr:uid="{0D359E38-DECC-4D54-BB46-90D82C1C87F4}"/>
    <cellStyle name="40% - Accent1 9 4 4" xfId="28317" xr:uid="{69513735-B80B-4B98-90B7-CB430EF84771}"/>
    <cellStyle name="40% - Accent1 9 4 4 2" xfId="28318" xr:uid="{130B5B5E-6C7B-43E7-AF9C-06604B0FF9B3}"/>
    <cellStyle name="40% - Accent1 9 4 5" xfId="28319" xr:uid="{F7641D4B-8F71-4873-B96D-589F9C10C03F}"/>
    <cellStyle name="40% - Accent1 9 5" xfId="28320" xr:uid="{67F04A95-A9A2-44F6-8707-47517E865B4C}"/>
    <cellStyle name="40% - Accent1 9 5 2" xfId="28321" xr:uid="{06F66BBA-EAB7-4DEF-92E9-5467EFF9B6EA}"/>
    <cellStyle name="40% - Accent1 9 5 2 2" xfId="28322" xr:uid="{EFD3548A-1803-4092-98C8-B2D9E689CD86}"/>
    <cellStyle name="40% - Accent1 9 5 2 2 2" xfId="28323" xr:uid="{20141811-DD7A-4D46-A78C-2E75097AEBCC}"/>
    <cellStyle name="40% - Accent1 9 5 2 3" xfId="28324" xr:uid="{4DE495E6-40A4-423F-BBF3-0195DA151D04}"/>
    <cellStyle name="40% - Accent1 9 5 3" xfId="28325" xr:uid="{4EBE4CC9-6185-41EB-A248-E8C23B0C608B}"/>
    <cellStyle name="40% - Accent1 9 5 3 2" xfId="28326" xr:uid="{C984EA9F-3B37-4538-AA22-5C93C934E088}"/>
    <cellStyle name="40% - Accent1 9 5 4" xfId="28327" xr:uid="{4BC52A76-45E5-4D9D-A901-F412F9E9E2AD}"/>
    <cellStyle name="40% - Accent1 9 5 4 2" xfId="28328" xr:uid="{D7A95600-4A30-4301-A943-668FE6878493}"/>
    <cellStyle name="40% - Accent1 9 5 5" xfId="28329" xr:uid="{5F064A99-DFD8-4D88-B0B7-48018D114325}"/>
    <cellStyle name="40% - Accent1 9 6" xfId="28330" xr:uid="{6E317BC7-AF78-4A66-9CFD-216A969B5A5E}"/>
    <cellStyle name="40% - Accent1 9 6 2" xfId="28331" xr:uid="{0E68077D-8EA6-4A51-9CB8-670E1BD8520F}"/>
    <cellStyle name="40% - Accent1 9 6 2 2" xfId="28332" xr:uid="{0F921299-F13F-4D6A-B343-3D42A1AF07FB}"/>
    <cellStyle name="40% - Accent1 9 6 2 2 2" xfId="28333" xr:uid="{B2F6FBA4-4052-4488-9CA6-6281CEA5A496}"/>
    <cellStyle name="40% - Accent1 9 6 2 3" xfId="28334" xr:uid="{81C04780-32F1-43B9-B0D9-148216B3D122}"/>
    <cellStyle name="40% - Accent1 9 6 3" xfId="28335" xr:uid="{389F566A-BC47-481D-898F-E61CEC9DFDCB}"/>
    <cellStyle name="40% - Accent1 9 6 3 2" xfId="28336" xr:uid="{7D435943-9826-4C8D-BAA1-4373DA04540C}"/>
    <cellStyle name="40% - Accent1 9 6 4" xfId="28337" xr:uid="{0946B131-BB8B-4DAF-AAAF-F38CCA2A9258}"/>
    <cellStyle name="40% - Accent1 9 6 4 2" xfId="28338" xr:uid="{FF1F6217-FFE0-4C6C-ABE3-41B79D48112C}"/>
    <cellStyle name="40% - Accent1 9 6 5" xfId="28339" xr:uid="{BF390C9F-4926-4CA5-B78C-8E398B022E40}"/>
    <cellStyle name="40% - Accent1 9 7" xfId="28340" xr:uid="{C1B4B554-63D1-4655-93E1-567DE7603A3E}"/>
    <cellStyle name="40% - Accent1 9 7 2" xfId="28341" xr:uid="{26435274-48B2-4188-B77B-74C6E5212D59}"/>
    <cellStyle name="40% - Accent1 9 7 2 2" xfId="28342" xr:uid="{9E405E2C-63E8-4B33-90D3-F854BE18715B}"/>
    <cellStyle name="40% - Accent1 9 7 2 2 2" xfId="28343" xr:uid="{06CE69C1-EA40-4BD0-B12C-C9ECA4FAA7A6}"/>
    <cellStyle name="40% - Accent1 9 7 2 3" xfId="28344" xr:uid="{D2C81972-25EA-45A6-82D8-00B06B1EC0F7}"/>
    <cellStyle name="40% - Accent1 9 7 3" xfId="28345" xr:uid="{A0D3FEDA-70E1-4526-B6FF-D9770445487B}"/>
    <cellStyle name="40% - Accent1 9 7 3 2" xfId="28346" xr:uid="{4C0C7D45-AC77-4DBF-AE4D-063BBB0070E3}"/>
    <cellStyle name="40% - Accent1 9 7 4" xfId="28347" xr:uid="{204A72D4-B654-4981-8C01-A72AA4033EBB}"/>
    <cellStyle name="40% - Accent1 9 7 4 2" xfId="28348" xr:uid="{2A18B2BB-8FE1-46D1-B820-F5D3BE818672}"/>
    <cellStyle name="40% - Accent1 9 7 5" xfId="28349" xr:uid="{411AB80E-D3A6-45C3-838B-A63C034D2134}"/>
    <cellStyle name="40% - Accent1 9 8" xfId="28350" xr:uid="{C323DF30-2888-43EC-8511-1CDA50888CEC}"/>
    <cellStyle name="40% - Accent1 9 8 2" xfId="28351" xr:uid="{C0A67EF9-EDA6-48AE-8706-DD0A087A6442}"/>
    <cellStyle name="40% - Accent1 9 8 2 2" xfId="28352" xr:uid="{620BC351-E987-4129-AA9E-16161BB0A1E0}"/>
    <cellStyle name="40% - Accent1 9 8 2 2 2" xfId="28353" xr:uid="{7F226536-8F85-487E-9316-57339EF9DB61}"/>
    <cellStyle name="40% - Accent1 9 8 2 3" xfId="28354" xr:uid="{BDD7196D-C6A5-49A6-AD59-A4BD717C8E9A}"/>
    <cellStyle name="40% - Accent1 9 8 3" xfId="28355" xr:uid="{5C2A4F0C-74D9-444E-9C06-E956D5A1C631}"/>
    <cellStyle name="40% - Accent1 9 8 3 2" xfId="28356" xr:uid="{7AADECC2-E6F4-48CE-8D04-C5723AFAE676}"/>
    <cellStyle name="40% - Accent1 9 8 4" xfId="28357" xr:uid="{E9924A0F-965C-49C0-B0C0-D78879C8BF37}"/>
    <cellStyle name="40% - Accent1 9 8 4 2" xfId="28358" xr:uid="{514869E2-C67A-44BE-BEDF-71D182735DA9}"/>
    <cellStyle name="40% - Accent1 9 8 5" xfId="28359" xr:uid="{D2BDCEAE-2C95-42FC-8573-22268EF19850}"/>
    <cellStyle name="40% - Accent1 9 9" xfId="28360" xr:uid="{DD9AAFEF-A926-4B2D-BA4F-AF9724ED0326}"/>
    <cellStyle name="40% - Accent1 9 9 2" xfId="28361" xr:uid="{0D3C38E2-28B2-47A6-9070-A44E76604C28}"/>
    <cellStyle name="40% - Accent1 9 9 2 2" xfId="28362" xr:uid="{F5D3A994-F2BE-4B22-A860-61024F2CEE31}"/>
    <cellStyle name="40% - Accent1 9 9 2 2 2" xfId="28363" xr:uid="{ACB082AB-D84F-4DE4-A891-9041EE54D796}"/>
    <cellStyle name="40% - Accent1 9 9 2 3" xfId="28364" xr:uid="{F3E90E57-CED2-442B-9C3D-ACB315526F92}"/>
    <cellStyle name="40% - Accent1 9 9 3" xfId="28365" xr:uid="{F4B2F0DF-B759-403E-ADE7-007C2629C1DD}"/>
    <cellStyle name="40% - Accent1 9 9 3 2" xfId="28366" xr:uid="{66C671A8-DDE4-4951-B5BE-98F6A11A315F}"/>
    <cellStyle name="40% - Accent1 9 9 4" xfId="28367" xr:uid="{94FE7553-F878-448A-8BBB-DBD2378B7A1F}"/>
    <cellStyle name="40% - Accent1 9 9 4 2" xfId="28368" xr:uid="{E2441C20-0FB1-4AB6-844D-98F2A5C9DE33}"/>
    <cellStyle name="40% - Accent1 9 9 5" xfId="28369" xr:uid="{B2841581-E3BE-4843-A9BB-15B723DFB7EC}"/>
    <cellStyle name="40% - Accent2 10" xfId="528" xr:uid="{82AD360E-30CB-4749-AA9E-175689CB8BFD}"/>
    <cellStyle name="40% - Accent2 10 10" xfId="28370" xr:uid="{2156D158-126F-4489-A463-3F67862C4FE6}"/>
    <cellStyle name="40% - Accent2 10 10 2" xfId="28371" xr:uid="{ADAC125D-810F-40AA-9DF4-760C6FF372F3}"/>
    <cellStyle name="40% - Accent2 10 10 2 2" xfId="28372" xr:uid="{0ABB01E7-B2FF-43A1-B383-A7A9F12AD9C7}"/>
    <cellStyle name="40% - Accent2 10 10 2 2 2" xfId="28373" xr:uid="{8A8293A9-879D-4511-AA17-457F217F20EB}"/>
    <cellStyle name="40% - Accent2 10 10 2 3" xfId="28374" xr:uid="{8220A118-E2B3-4453-8D89-23572FD7B0C0}"/>
    <cellStyle name="40% - Accent2 10 10 3" xfId="28375" xr:uid="{3F7D2D2D-738C-4F4D-AF1C-06645A45A788}"/>
    <cellStyle name="40% - Accent2 10 10 3 2" xfId="28376" xr:uid="{0F3B3BBB-BA96-41E9-B1F4-FBC7783AD73F}"/>
    <cellStyle name="40% - Accent2 10 10 4" xfId="28377" xr:uid="{7958F013-4E08-49F7-B0A9-8B84B0EDE6A7}"/>
    <cellStyle name="40% - Accent2 10 10 4 2" xfId="28378" xr:uid="{E440EFBD-480E-4031-B808-80337770E66C}"/>
    <cellStyle name="40% - Accent2 10 10 5" xfId="28379" xr:uid="{94531F14-FCB9-452B-A554-46359FCB90E6}"/>
    <cellStyle name="40% - Accent2 10 11" xfId="28380" xr:uid="{916810C5-0DBB-49DB-ABA8-24AEFD4DEFFB}"/>
    <cellStyle name="40% - Accent2 10 11 2" xfId="28381" xr:uid="{0176420F-E08B-484E-899B-70A37EFA47C9}"/>
    <cellStyle name="40% - Accent2 10 11 2 2" xfId="28382" xr:uid="{C13C1508-4DF3-45E5-A297-EF40F3729AB3}"/>
    <cellStyle name="40% - Accent2 10 11 2 2 2" xfId="28383" xr:uid="{04DC0DEF-407D-49F6-A52B-831FC75FD9F3}"/>
    <cellStyle name="40% - Accent2 10 11 2 3" xfId="28384" xr:uid="{B20462C5-F7FC-4588-9547-59A46901E732}"/>
    <cellStyle name="40% - Accent2 10 11 3" xfId="28385" xr:uid="{2AD74C5F-943B-4F53-AF38-1BDBDF4AFF16}"/>
    <cellStyle name="40% - Accent2 10 11 3 2" xfId="28386" xr:uid="{D78F3B8F-905B-44AE-B6ED-F7AED97265FD}"/>
    <cellStyle name="40% - Accent2 10 11 4" xfId="28387" xr:uid="{324E073A-AD72-429D-BEFC-9F5725E68156}"/>
    <cellStyle name="40% - Accent2 10 11 4 2" xfId="28388" xr:uid="{9B216047-46B8-4561-A30B-B6C44D97A537}"/>
    <cellStyle name="40% - Accent2 10 11 5" xfId="28389" xr:uid="{FD5782BE-5DD4-46DE-983B-3A996CA8E10F}"/>
    <cellStyle name="40% - Accent2 10 12" xfId="28390" xr:uid="{8162F3AB-0972-448B-8D49-F3E266B3F3C6}"/>
    <cellStyle name="40% - Accent2 10 12 2" xfId="28391" xr:uid="{D9795917-5BF4-46E3-92DA-82C034A05C44}"/>
    <cellStyle name="40% - Accent2 10 12 2 2" xfId="28392" xr:uid="{EDB66AF1-E1EE-4302-9E27-36241F39B5C0}"/>
    <cellStyle name="40% - Accent2 10 12 2 2 2" xfId="28393" xr:uid="{28FD6C6E-9636-4CF4-B1B5-D992912E6E28}"/>
    <cellStyle name="40% - Accent2 10 12 2 3" xfId="28394" xr:uid="{7290DCB6-58D6-4DA3-9046-51B488ADC2C3}"/>
    <cellStyle name="40% - Accent2 10 12 3" xfId="28395" xr:uid="{2C426BEB-A2CF-4DB1-9EF5-F85595E8567F}"/>
    <cellStyle name="40% - Accent2 10 12 3 2" xfId="28396" xr:uid="{C3345BEC-F625-44DC-9A87-34E0955F338C}"/>
    <cellStyle name="40% - Accent2 10 12 4" xfId="28397" xr:uid="{D668C024-E742-46D1-BB41-B1FF936518BD}"/>
    <cellStyle name="40% - Accent2 10 12 4 2" xfId="28398" xr:uid="{5C0E8012-21F3-47E6-8DD2-95918BB4D747}"/>
    <cellStyle name="40% - Accent2 10 12 5" xfId="28399" xr:uid="{E74D87FD-825E-4AD3-B59D-86716D6B8952}"/>
    <cellStyle name="40% - Accent2 10 13" xfId="28400" xr:uid="{F4B4ADD6-8A5C-46F4-824D-3FD6E7E767BD}"/>
    <cellStyle name="40% - Accent2 10 13 2" xfId="28401" xr:uid="{A3E6A5DC-4E67-4245-AD44-C16C17EAA763}"/>
    <cellStyle name="40% - Accent2 10 13 2 2" xfId="28402" xr:uid="{E59CD356-2F03-4FD5-9F93-7A8AB134442B}"/>
    <cellStyle name="40% - Accent2 10 13 2 2 2" xfId="28403" xr:uid="{67FB0E09-C75C-4A04-A671-878E26C792DE}"/>
    <cellStyle name="40% - Accent2 10 13 2 3" xfId="28404" xr:uid="{326F24AD-C891-4DBD-970D-1BE6B59767A6}"/>
    <cellStyle name="40% - Accent2 10 13 3" xfId="28405" xr:uid="{CEEE702C-7A2A-42BA-BFF4-05DBAE779052}"/>
    <cellStyle name="40% - Accent2 10 13 3 2" xfId="28406" xr:uid="{B18C503E-1E7B-413B-A35C-72E844D650FB}"/>
    <cellStyle name="40% - Accent2 10 13 4" xfId="28407" xr:uid="{B1B3991B-9551-4542-8DD9-59FEFA0A403F}"/>
    <cellStyle name="40% - Accent2 10 13 4 2" xfId="28408" xr:uid="{A4E5557F-F529-4079-B989-66BC276FA5F2}"/>
    <cellStyle name="40% - Accent2 10 13 5" xfId="28409" xr:uid="{181DAD00-804B-4EE5-80AE-5FEA47C5412F}"/>
    <cellStyle name="40% - Accent2 10 14" xfId="28410" xr:uid="{95088A38-9053-4742-A713-2155701C4B3F}"/>
    <cellStyle name="40% - Accent2 10 14 2" xfId="28411" xr:uid="{4D76840F-7AF6-4E9C-900D-A7E8F0AEA20D}"/>
    <cellStyle name="40% - Accent2 10 14 2 2" xfId="28412" xr:uid="{ABE04855-F374-48F2-AA83-FD9D8605271A}"/>
    <cellStyle name="40% - Accent2 10 14 2 2 2" xfId="28413" xr:uid="{8E0F26E2-30F6-4B1F-8DD7-A2FE44931E88}"/>
    <cellStyle name="40% - Accent2 10 14 2 3" xfId="28414" xr:uid="{A9A8EF01-B941-4AA1-AD95-90161628DCFC}"/>
    <cellStyle name="40% - Accent2 10 14 3" xfId="28415" xr:uid="{643795C8-83A9-4455-8BCB-5329DC730329}"/>
    <cellStyle name="40% - Accent2 10 14 3 2" xfId="28416" xr:uid="{07B5D700-8E02-483E-B306-689EEE9FE414}"/>
    <cellStyle name="40% - Accent2 10 14 4" xfId="28417" xr:uid="{47C4B1CE-1C08-4A77-890A-D9367DE051AD}"/>
    <cellStyle name="40% - Accent2 10 14 4 2" xfId="28418" xr:uid="{76583184-1CC4-49F1-BCD2-1BE845713A74}"/>
    <cellStyle name="40% - Accent2 10 14 5" xfId="28419" xr:uid="{05F260D1-4398-465D-80AF-63CD9E065C23}"/>
    <cellStyle name="40% - Accent2 10 15" xfId="28420" xr:uid="{3519C0BA-FEAF-4A51-8BD0-01320BC513E6}"/>
    <cellStyle name="40% - Accent2 10 15 2" xfId="28421" xr:uid="{410A7F94-5606-4169-9342-1DB9C6A3A334}"/>
    <cellStyle name="40% - Accent2 10 15 2 2" xfId="28422" xr:uid="{9F5F8ECE-DBE2-483D-BF22-7B4FCD03D93B}"/>
    <cellStyle name="40% - Accent2 10 15 2 2 2" xfId="28423" xr:uid="{F8D37699-37A5-42F5-92EE-A00F66520D7F}"/>
    <cellStyle name="40% - Accent2 10 15 2 3" xfId="28424" xr:uid="{C266F17F-9CD9-4F77-832A-518C96CA18B9}"/>
    <cellStyle name="40% - Accent2 10 15 3" xfId="28425" xr:uid="{4D93EE6C-1EDE-4AA9-A0C9-8C8B9504BABE}"/>
    <cellStyle name="40% - Accent2 10 15 3 2" xfId="28426" xr:uid="{D0AD22D8-694A-45B5-A265-0324DFA7C9E1}"/>
    <cellStyle name="40% - Accent2 10 15 4" xfId="28427" xr:uid="{401EDC03-71E8-477D-B899-8E86686C7091}"/>
    <cellStyle name="40% - Accent2 10 15 4 2" xfId="28428" xr:uid="{72D900EB-4925-4A5A-AEDB-224115B61B48}"/>
    <cellStyle name="40% - Accent2 10 15 5" xfId="28429" xr:uid="{F1DA47DD-D6D8-4A47-8C9B-43A2125AE51E}"/>
    <cellStyle name="40% - Accent2 10 16" xfId="28430" xr:uid="{2CB1B0D5-FBEB-4940-B835-CDEC1C49DE9D}"/>
    <cellStyle name="40% - Accent2 10 16 2" xfId="28431" xr:uid="{80E6FDF1-AA86-4801-A1F3-118E818C9235}"/>
    <cellStyle name="40% - Accent2 10 16 2 2" xfId="28432" xr:uid="{4FC10C80-18AE-4221-A292-594CC1771280}"/>
    <cellStyle name="40% - Accent2 10 16 3" xfId="28433" xr:uid="{B8466E52-82C2-453C-A5F6-988A6A5179BA}"/>
    <cellStyle name="40% - Accent2 10 17" xfId="28434" xr:uid="{892A4EBB-D569-4731-9AE9-075AE6B31230}"/>
    <cellStyle name="40% - Accent2 10 17 2" xfId="28435" xr:uid="{65B7E67B-4134-4FD0-9ADB-60F2B22E19F3}"/>
    <cellStyle name="40% - Accent2 10 18" xfId="28436" xr:uid="{144B1049-ECDA-4D84-B625-32B05E093A9A}"/>
    <cellStyle name="40% - Accent2 10 18 2" xfId="28437" xr:uid="{1E3A01E2-56CC-4FA5-9510-0EC1F11090A6}"/>
    <cellStyle name="40% - Accent2 10 19" xfId="28438" xr:uid="{0BD50C8F-5C41-4958-BB4F-631F6D85D7F1}"/>
    <cellStyle name="40% - Accent2 10 2" xfId="529" xr:uid="{43747D29-56D3-490D-A1A8-DB53A34C9E6A}"/>
    <cellStyle name="40% - Accent2 10 2 2" xfId="530" xr:uid="{5CAFA9E2-38AC-4AA8-959C-26DF9F32937C}"/>
    <cellStyle name="40% - Accent2 10 2 2 2" xfId="28439" xr:uid="{99CAE3BB-B88C-43D3-8272-FE7202AF67F5}"/>
    <cellStyle name="40% - Accent2 10 2 2 2 2" xfId="28440" xr:uid="{CB78E940-4B09-4736-AEE4-81B1729E4139}"/>
    <cellStyle name="40% - Accent2 10 2 2 3" xfId="28441" xr:uid="{449447DC-2814-4EAF-862F-3FB4505EAFD4}"/>
    <cellStyle name="40% - Accent2 10 2 2 4" xfId="28442" xr:uid="{AAEAD468-3CBA-473C-B172-7B64CB1CE8D4}"/>
    <cellStyle name="40% - Accent2 10 2 3" xfId="28443" xr:uid="{AADEC01B-251A-41E9-88E7-B8F8171FABD3}"/>
    <cellStyle name="40% - Accent2 10 2 3 2" xfId="28444" xr:uid="{527D47DD-A6FF-4595-BC12-7E336E7AE991}"/>
    <cellStyle name="40% - Accent2 10 2 4" xfId="28445" xr:uid="{80A8C236-FE8C-4C5E-8544-8B8DC6B35596}"/>
    <cellStyle name="40% - Accent2 10 2 4 2" xfId="28446" xr:uid="{FEC93C8E-27D0-4B21-8764-13032ECB7E28}"/>
    <cellStyle name="40% - Accent2 10 2 5" xfId="28447" xr:uid="{43249E71-402C-4123-ACA5-B066D9B066BF}"/>
    <cellStyle name="40% - Accent2 10 20" xfId="28448" xr:uid="{FF8C0173-1472-4708-86C3-94F66DA5B05C}"/>
    <cellStyle name="40% - Accent2 10 21" xfId="28449" xr:uid="{7D8B1323-44A5-43CB-B7E4-73A9261C828A}"/>
    <cellStyle name="40% - Accent2 10 22" xfId="28450" xr:uid="{B948FDA4-3E08-490E-B24E-A577E270149F}"/>
    <cellStyle name="40% - Accent2 10 23" xfId="28451" xr:uid="{790223E0-D22A-4E0D-B1DC-B218B60A053A}"/>
    <cellStyle name="40% - Accent2 10 24" xfId="28452" xr:uid="{E212912D-E55D-4244-A78B-FDB7CC90A7E1}"/>
    <cellStyle name="40% - Accent2 10 25" xfId="28453" xr:uid="{763FA774-76C7-45BD-A33A-650F5101594B}"/>
    <cellStyle name="40% - Accent2 10 26" xfId="28454" xr:uid="{BE3C92F3-580F-42B7-8157-C665F1CF2866}"/>
    <cellStyle name="40% - Accent2 10 27" xfId="28455" xr:uid="{A747E9A4-E38D-4BD5-81FF-01CE8916B359}"/>
    <cellStyle name="40% - Accent2 10 28" xfId="28456" xr:uid="{E5195749-ED55-4E8C-ABA4-B3D2BBAC503E}"/>
    <cellStyle name="40% - Accent2 10 29" xfId="28457" xr:uid="{D6EAECD7-27B8-49D7-948D-591EAA8D5099}"/>
    <cellStyle name="40% - Accent2 10 3" xfId="531" xr:uid="{39150ECD-6C0F-4B53-9529-CBEE804AED9D}"/>
    <cellStyle name="40% - Accent2 10 3 2" xfId="28458" xr:uid="{6AC07FC6-5D24-4B91-ABEA-D40E0F3C9D8C}"/>
    <cellStyle name="40% - Accent2 10 3 2 2" xfId="28459" xr:uid="{54F90AC3-4AC6-493B-90BD-0C4EFD20FD98}"/>
    <cellStyle name="40% - Accent2 10 3 2 2 2" xfId="28460" xr:uid="{2C362CF1-C3AB-4476-8A96-C7AD81189C7E}"/>
    <cellStyle name="40% - Accent2 10 3 2 3" xfId="28461" xr:uid="{BA8B35A9-96C1-4745-982D-3656056222F4}"/>
    <cellStyle name="40% - Accent2 10 3 3" xfId="28462" xr:uid="{99BCD207-54E6-4071-805F-AED9B0E4DCEE}"/>
    <cellStyle name="40% - Accent2 10 3 3 2" xfId="28463" xr:uid="{C95EA092-80C5-4859-8E77-E74D25FFD326}"/>
    <cellStyle name="40% - Accent2 10 3 4" xfId="28464" xr:uid="{B6365578-A83B-48E0-859B-9DD165FD1380}"/>
    <cellStyle name="40% - Accent2 10 3 4 2" xfId="28465" xr:uid="{9F89D2B4-2F96-4E42-BDAB-5DD9D3DC3DC3}"/>
    <cellStyle name="40% - Accent2 10 3 5" xfId="28466" xr:uid="{EB717AE3-4DD3-44C8-BD49-5DF0DB6D937D}"/>
    <cellStyle name="40% - Accent2 10 3 6" xfId="28467" xr:uid="{E80B18CE-59F3-4122-8659-CB6F586EC83E}"/>
    <cellStyle name="40% - Accent2 10 4" xfId="28468" xr:uid="{807F4E29-6D76-45F5-BE7C-72407E6203F5}"/>
    <cellStyle name="40% - Accent2 10 4 2" xfId="28469" xr:uid="{1337DF25-C4D2-4BBE-A853-F36366E22732}"/>
    <cellStyle name="40% - Accent2 10 4 2 2" xfId="28470" xr:uid="{C7A443DE-6EC2-4411-8274-F26EDF62D50C}"/>
    <cellStyle name="40% - Accent2 10 4 2 2 2" xfId="28471" xr:uid="{BB452165-5BA6-43DD-9A62-3F2C2DE4CC0B}"/>
    <cellStyle name="40% - Accent2 10 4 2 3" xfId="28472" xr:uid="{7FBD2F28-E783-41FB-A380-3ACAC5221D59}"/>
    <cellStyle name="40% - Accent2 10 4 3" xfId="28473" xr:uid="{0644C0E1-5BEA-4758-8BAE-750C68939E5B}"/>
    <cellStyle name="40% - Accent2 10 4 3 2" xfId="28474" xr:uid="{3FF65AE6-6A34-4C6E-86B1-07E4B5087397}"/>
    <cellStyle name="40% - Accent2 10 4 4" xfId="28475" xr:uid="{9CED9C83-1A19-4E2D-88F6-63EA42944569}"/>
    <cellStyle name="40% - Accent2 10 4 4 2" xfId="28476" xr:uid="{B5EFF789-7044-4314-9F85-12A7BF86036E}"/>
    <cellStyle name="40% - Accent2 10 4 5" xfId="28477" xr:uid="{28958940-9C62-4B6B-B0ED-362CDCCF1A6C}"/>
    <cellStyle name="40% - Accent2 10 5" xfId="28478" xr:uid="{7BB3DCE5-0285-4C31-9CAC-EEC4C087C561}"/>
    <cellStyle name="40% - Accent2 10 5 2" xfId="28479" xr:uid="{35218265-E282-4B8D-8230-F277E5A9E6FE}"/>
    <cellStyle name="40% - Accent2 10 5 2 2" xfId="28480" xr:uid="{DE0FB3D5-4A1D-4516-8B43-912846ADA538}"/>
    <cellStyle name="40% - Accent2 10 5 2 2 2" xfId="28481" xr:uid="{5F1B0C1C-ABFA-4C49-B8DC-C1AAEE06D414}"/>
    <cellStyle name="40% - Accent2 10 5 2 3" xfId="28482" xr:uid="{C9084367-068B-41CF-A779-07D67B36568F}"/>
    <cellStyle name="40% - Accent2 10 5 3" xfId="28483" xr:uid="{68DEBF06-D4B7-46F5-82E5-CB98051D79B8}"/>
    <cellStyle name="40% - Accent2 10 5 3 2" xfId="28484" xr:uid="{595C9C6D-1CD7-40AD-A84C-416D52155322}"/>
    <cellStyle name="40% - Accent2 10 5 4" xfId="28485" xr:uid="{4AAA0DDB-3C6F-4EE5-9219-B526B9CDCB04}"/>
    <cellStyle name="40% - Accent2 10 5 4 2" xfId="28486" xr:uid="{C9422237-4825-42D1-BD7F-E6275DF0BBC9}"/>
    <cellStyle name="40% - Accent2 10 5 5" xfId="28487" xr:uid="{1D25D9FC-060F-4FFE-9B1F-728B28EAF018}"/>
    <cellStyle name="40% - Accent2 10 6" xfId="28488" xr:uid="{868B0643-F92C-43FE-ABC9-374DD2AF46CA}"/>
    <cellStyle name="40% - Accent2 10 6 2" xfId="28489" xr:uid="{DA5E7F0B-337D-4395-94CD-6B3FF26C10A7}"/>
    <cellStyle name="40% - Accent2 10 6 2 2" xfId="28490" xr:uid="{77B2A304-E2DE-4750-AF07-4A7F9448B413}"/>
    <cellStyle name="40% - Accent2 10 6 2 2 2" xfId="28491" xr:uid="{5014A9AA-C81B-4AAA-8580-4ED82394E0D0}"/>
    <cellStyle name="40% - Accent2 10 6 2 3" xfId="28492" xr:uid="{2A9E5077-AE6C-45CC-8A22-0CA995730631}"/>
    <cellStyle name="40% - Accent2 10 6 3" xfId="28493" xr:uid="{B7867B12-005C-4721-A24C-C3F7181EE0BF}"/>
    <cellStyle name="40% - Accent2 10 6 3 2" xfId="28494" xr:uid="{6D74CC79-888A-46DF-85AE-4C416282BEBF}"/>
    <cellStyle name="40% - Accent2 10 6 4" xfId="28495" xr:uid="{571D78DE-0247-4233-A17F-41B43C0C0C5F}"/>
    <cellStyle name="40% - Accent2 10 6 4 2" xfId="28496" xr:uid="{674ABD77-0C9D-4E32-9134-B0D8A2B6F374}"/>
    <cellStyle name="40% - Accent2 10 6 5" xfId="28497" xr:uid="{8B5820C9-BA35-4904-A612-EAFD3E094D52}"/>
    <cellStyle name="40% - Accent2 10 7" xfId="28498" xr:uid="{35101F48-CA04-4B89-857E-536B47FDB56C}"/>
    <cellStyle name="40% - Accent2 10 7 2" xfId="28499" xr:uid="{4633B6E0-43B4-4AC2-9DB0-B8E60F409DBE}"/>
    <cellStyle name="40% - Accent2 10 7 2 2" xfId="28500" xr:uid="{70A9B694-1ED4-420A-8622-7F199DBF4ADA}"/>
    <cellStyle name="40% - Accent2 10 7 2 2 2" xfId="28501" xr:uid="{E4525FAF-AA96-47B7-A91F-3C6418CD61EC}"/>
    <cellStyle name="40% - Accent2 10 7 2 3" xfId="28502" xr:uid="{97755996-43ED-4662-855D-F0F0072B06AA}"/>
    <cellStyle name="40% - Accent2 10 7 3" xfId="28503" xr:uid="{1938E537-E070-4E2E-88AC-D0FA0A4B7ED3}"/>
    <cellStyle name="40% - Accent2 10 7 3 2" xfId="28504" xr:uid="{6C2F42F3-8209-40A5-83AA-7C1105072EE3}"/>
    <cellStyle name="40% - Accent2 10 7 4" xfId="28505" xr:uid="{BCC3A15E-3222-44B3-BAE9-AA620E414A2A}"/>
    <cellStyle name="40% - Accent2 10 7 4 2" xfId="28506" xr:uid="{DC22FDC8-98F4-4A48-B7B9-6818CE5CB824}"/>
    <cellStyle name="40% - Accent2 10 7 5" xfId="28507" xr:uid="{0012410B-980B-4EBC-B1C3-A0D169670B22}"/>
    <cellStyle name="40% - Accent2 10 8" xfId="28508" xr:uid="{B7EB5AF9-B513-4982-84DA-40E7CDC6E7FF}"/>
    <cellStyle name="40% - Accent2 10 8 2" xfId="28509" xr:uid="{E8DF4F6B-E046-43F8-ACAC-239E1B290A12}"/>
    <cellStyle name="40% - Accent2 10 8 2 2" xfId="28510" xr:uid="{9ED6ADFB-9A79-4E1B-A8B1-48986D3F687E}"/>
    <cellStyle name="40% - Accent2 10 8 2 2 2" xfId="28511" xr:uid="{AA960CFE-AF17-4E43-9BEA-B3061394D147}"/>
    <cellStyle name="40% - Accent2 10 8 2 3" xfId="28512" xr:uid="{6DD0AD4F-A5DC-499F-B233-037D3FDBBFA9}"/>
    <cellStyle name="40% - Accent2 10 8 3" xfId="28513" xr:uid="{F18067B0-424B-4A9C-BDFC-176ED75DB9EE}"/>
    <cellStyle name="40% - Accent2 10 8 3 2" xfId="28514" xr:uid="{E09AB4D6-A7D1-485D-826C-4D2F4BB2E4C2}"/>
    <cellStyle name="40% - Accent2 10 8 4" xfId="28515" xr:uid="{E73FF71C-EA61-40ED-8A4F-AE71B648E716}"/>
    <cellStyle name="40% - Accent2 10 8 4 2" xfId="28516" xr:uid="{E22E76ED-A349-4243-B4B2-4A312B66F88C}"/>
    <cellStyle name="40% - Accent2 10 8 5" xfId="28517" xr:uid="{75B1F0B4-5B6D-4889-9945-D3A6A10380FD}"/>
    <cellStyle name="40% - Accent2 10 9" xfId="28518" xr:uid="{F7C4AD01-7685-43F5-AC3C-7AFB5085FAFE}"/>
    <cellStyle name="40% - Accent2 10 9 2" xfId="28519" xr:uid="{36877CAF-21C4-47F9-BDEC-B612C93E658A}"/>
    <cellStyle name="40% - Accent2 10 9 2 2" xfId="28520" xr:uid="{9B60458E-FCCD-4C6E-8635-9E166336436A}"/>
    <cellStyle name="40% - Accent2 10 9 2 2 2" xfId="28521" xr:uid="{CF951C31-CF13-497D-BF18-AB2FCFFD71B9}"/>
    <cellStyle name="40% - Accent2 10 9 2 3" xfId="28522" xr:uid="{475AD5AF-9746-46D2-8544-A230D1779477}"/>
    <cellStyle name="40% - Accent2 10 9 3" xfId="28523" xr:uid="{81088011-B99A-45BB-83D1-A6A429D0D781}"/>
    <cellStyle name="40% - Accent2 10 9 3 2" xfId="28524" xr:uid="{817B95C8-7C39-4CF4-A25A-40BE6D7DC6BE}"/>
    <cellStyle name="40% - Accent2 10 9 4" xfId="28525" xr:uid="{6AEEBFA7-5732-464C-9D7F-EA1E7D42743C}"/>
    <cellStyle name="40% - Accent2 10 9 4 2" xfId="28526" xr:uid="{4200E197-75F2-4DE5-958F-C0512E9CE228}"/>
    <cellStyle name="40% - Accent2 10 9 5" xfId="28527" xr:uid="{455484F8-E6EC-4CDF-8EFD-76158741BB21}"/>
    <cellStyle name="40% - Accent2 11" xfId="532" xr:uid="{0353D3D8-4192-490B-AADC-E2C9D700921B}"/>
    <cellStyle name="40% - Accent2 11 10" xfId="28528" xr:uid="{BAF003ED-113A-4933-9A85-8515F796E214}"/>
    <cellStyle name="40% - Accent2 11 10 2" xfId="28529" xr:uid="{A77CB6A1-FCE1-44D8-9D78-705756913AD3}"/>
    <cellStyle name="40% - Accent2 11 10 2 2" xfId="28530" xr:uid="{A2E3B731-C0FD-47FC-A65F-F3BECE568369}"/>
    <cellStyle name="40% - Accent2 11 10 2 2 2" xfId="28531" xr:uid="{F947A6F8-B7CA-4EA4-A356-F434F35A8104}"/>
    <cellStyle name="40% - Accent2 11 10 2 3" xfId="28532" xr:uid="{F0B31DDB-B573-4DC0-9A54-0EAA3757CED5}"/>
    <cellStyle name="40% - Accent2 11 10 3" xfId="28533" xr:uid="{7BA6FA5E-6EA0-4D2C-B1C5-20CA21AC9410}"/>
    <cellStyle name="40% - Accent2 11 10 3 2" xfId="28534" xr:uid="{9B1D6D25-10C2-4492-97B6-A2C776515165}"/>
    <cellStyle name="40% - Accent2 11 10 4" xfId="28535" xr:uid="{58D35AAF-EA24-4E08-97BB-B557E87A92FA}"/>
    <cellStyle name="40% - Accent2 11 10 4 2" xfId="28536" xr:uid="{75B84A2E-767C-4180-A5CF-8A060E014424}"/>
    <cellStyle name="40% - Accent2 11 10 5" xfId="28537" xr:uid="{0D78F883-B09A-4D0F-9131-933E635CB3BD}"/>
    <cellStyle name="40% - Accent2 11 11" xfId="28538" xr:uid="{D86B0943-B900-45DF-8D1F-22B34DE8541C}"/>
    <cellStyle name="40% - Accent2 11 11 2" xfId="28539" xr:uid="{11B5671A-5502-4C26-871E-62AAA85A3A9E}"/>
    <cellStyle name="40% - Accent2 11 11 2 2" xfId="28540" xr:uid="{5B046940-3AF9-4D48-80E7-B7C2275E043F}"/>
    <cellStyle name="40% - Accent2 11 11 2 2 2" xfId="28541" xr:uid="{44FFB8E9-022F-478B-965D-FCE5CACA0C41}"/>
    <cellStyle name="40% - Accent2 11 11 2 3" xfId="28542" xr:uid="{9833965E-1E98-4C97-93AE-8C940007330C}"/>
    <cellStyle name="40% - Accent2 11 11 3" xfId="28543" xr:uid="{4D5346CB-D633-4A97-919B-34506CB302AA}"/>
    <cellStyle name="40% - Accent2 11 11 3 2" xfId="28544" xr:uid="{90EEFB4C-904A-4562-8F71-555EC765A913}"/>
    <cellStyle name="40% - Accent2 11 11 4" xfId="28545" xr:uid="{998B33C3-9898-458E-91E8-3936813CE07C}"/>
    <cellStyle name="40% - Accent2 11 11 4 2" xfId="28546" xr:uid="{2D0CB795-C5B4-4433-9E7B-0744173C98F1}"/>
    <cellStyle name="40% - Accent2 11 11 5" xfId="28547" xr:uid="{A6917774-C557-4074-8C26-51D6F32A807F}"/>
    <cellStyle name="40% - Accent2 11 12" xfId="28548" xr:uid="{C9121DB1-CD55-42E8-A3D5-28D6063A12FF}"/>
    <cellStyle name="40% - Accent2 11 12 2" xfId="28549" xr:uid="{E09F8CAF-F157-47B5-A48E-4735D84E6CEC}"/>
    <cellStyle name="40% - Accent2 11 12 2 2" xfId="28550" xr:uid="{ABC05D80-1915-4A3B-93F0-514D50794CB7}"/>
    <cellStyle name="40% - Accent2 11 12 2 2 2" xfId="28551" xr:uid="{D543D019-B22B-4D1C-A7AC-7E237546DC05}"/>
    <cellStyle name="40% - Accent2 11 12 2 3" xfId="28552" xr:uid="{09A7B774-F5F0-401D-9CDE-F79F0E6951F9}"/>
    <cellStyle name="40% - Accent2 11 12 3" xfId="28553" xr:uid="{ECFE682A-D439-4C24-B274-DB0CBD76C713}"/>
    <cellStyle name="40% - Accent2 11 12 3 2" xfId="28554" xr:uid="{8914010F-7862-43E0-86CF-568117622D2A}"/>
    <cellStyle name="40% - Accent2 11 12 4" xfId="28555" xr:uid="{88909A7B-B93A-4E89-BF5C-520421E931A2}"/>
    <cellStyle name="40% - Accent2 11 12 4 2" xfId="28556" xr:uid="{B4E4EA2C-2BB9-472B-BD30-94D71C5CD359}"/>
    <cellStyle name="40% - Accent2 11 12 5" xfId="28557" xr:uid="{99C5FB7B-004A-445B-85C5-FAE693259582}"/>
    <cellStyle name="40% - Accent2 11 13" xfId="28558" xr:uid="{AB0A944A-C8FA-481D-BF8B-DD1A6FF76D9B}"/>
    <cellStyle name="40% - Accent2 11 13 2" xfId="28559" xr:uid="{393810E4-F2AA-4DF2-9102-CDAFB414180D}"/>
    <cellStyle name="40% - Accent2 11 13 2 2" xfId="28560" xr:uid="{38D2F802-612B-43F9-BAFA-14C4DBB98FBD}"/>
    <cellStyle name="40% - Accent2 11 13 2 2 2" xfId="28561" xr:uid="{D60FBFAA-2C89-4E3E-9C6A-53015743F32A}"/>
    <cellStyle name="40% - Accent2 11 13 2 3" xfId="28562" xr:uid="{BA33673E-1AE5-4F3D-B18B-724262777D12}"/>
    <cellStyle name="40% - Accent2 11 13 3" xfId="28563" xr:uid="{49E0950E-C31E-43D8-B454-C4E083E0F2A2}"/>
    <cellStyle name="40% - Accent2 11 13 3 2" xfId="28564" xr:uid="{75D3A4F7-5C02-4094-88C5-C02F1233D7B2}"/>
    <cellStyle name="40% - Accent2 11 13 4" xfId="28565" xr:uid="{BE6B5F5A-FA41-4882-A764-774333CB4980}"/>
    <cellStyle name="40% - Accent2 11 13 4 2" xfId="28566" xr:uid="{62BD69CA-4A5A-4A05-9CC5-3FFFFB44DDE8}"/>
    <cellStyle name="40% - Accent2 11 13 5" xfId="28567" xr:uid="{4BB0825E-DF9A-4FFB-A3FD-AC3D9D476C7A}"/>
    <cellStyle name="40% - Accent2 11 14" xfId="28568" xr:uid="{F3C47679-A8F1-442B-B8CD-0B03D537B31F}"/>
    <cellStyle name="40% - Accent2 11 14 2" xfId="28569" xr:uid="{C0059792-75BA-412D-ACB4-65471453B1BE}"/>
    <cellStyle name="40% - Accent2 11 14 2 2" xfId="28570" xr:uid="{D1A92C3E-E17A-4EB5-8EB4-F83364424CF5}"/>
    <cellStyle name="40% - Accent2 11 14 2 2 2" xfId="28571" xr:uid="{AB2FF1C4-3C2E-4CEE-8A5F-7BA88BA67CC1}"/>
    <cellStyle name="40% - Accent2 11 14 2 3" xfId="28572" xr:uid="{30CCEF57-82D2-48C3-8D35-9FAF8DDE4F71}"/>
    <cellStyle name="40% - Accent2 11 14 3" xfId="28573" xr:uid="{1EDFDDCD-08B9-411F-B6D3-0FCE871C5CE1}"/>
    <cellStyle name="40% - Accent2 11 14 3 2" xfId="28574" xr:uid="{8B522E7F-5B25-4529-B580-6CA627F0B552}"/>
    <cellStyle name="40% - Accent2 11 14 4" xfId="28575" xr:uid="{08CDD4C4-2F22-4E4A-82E3-13E9727CD2EF}"/>
    <cellStyle name="40% - Accent2 11 14 4 2" xfId="28576" xr:uid="{E65104D7-E0C9-490A-ADE8-8383C255EA8E}"/>
    <cellStyle name="40% - Accent2 11 14 5" xfId="28577" xr:uid="{6411B7EA-ADC5-438E-950C-CCCD32364256}"/>
    <cellStyle name="40% - Accent2 11 15" xfId="28578" xr:uid="{13EEF2C8-DB1A-463A-B59F-E5722BDC7E2E}"/>
    <cellStyle name="40% - Accent2 11 15 2" xfId="28579" xr:uid="{C574F46F-6B38-46A7-9233-A064B7EADDDA}"/>
    <cellStyle name="40% - Accent2 11 15 2 2" xfId="28580" xr:uid="{C14A04B0-4102-4D34-ABEC-5F29B774FC3C}"/>
    <cellStyle name="40% - Accent2 11 15 2 2 2" xfId="28581" xr:uid="{0B6E172D-68AD-48CB-A262-3F1DE94A0E8A}"/>
    <cellStyle name="40% - Accent2 11 15 2 3" xfId="28582" xr:uid="{4EAEB132-98E7-44F8-87FD-7861B0CC38F7}"/>
    <cellStyle name="40% - Accent2 11 15 3" xfId="28583" xr:uid="{711B42F2-E094-41C2-A630-6A73CCA052D8}"/>
    <cellStyle name="40% - Accent2 11 15 3 2" xfId="28584" xr:uid="{0BD54599-838A-4738-9B1A-B5525E772777}"/>
    <cellStyle name="40% - Accent2 11 15 4" xfId="28585" xr:uid="{F8C2510A-42E2-4496-8C51-B9945F9A29A7}"/>
    <cellStyle name="40% - Accent2 11 15 4 2" xfId="28586" xr:uid="{D1A99E11-DEB0-46D4-8F53-6D525089DE64}"/>
    <cellStyle name="40% - Accent2 11 15 5" xfId="28587" xr:uid="{D9BE7059-FC5C-46D0-8AC1-B20A13765D00}"/>
    <cellStyle name="40% - Accent2 11 16" xfId="28588" xr:uid="{83C7628F-77BA-4EAC-8FAA-493DD37B3ADD}"/>
    <cellStyle name="40% - Accent2 11 16 2" xfId="28589" xr:uid="{59BDDDAD-31A2-4227-B9D1-5E83FEADEF25}"/>
    <cellStyle name="40% - Accent2 11 16 2 2" xfId="28590" xr:uid="{5AE6B880-AE25-4794-A3D5-832378E1DBFD}"/>
    <cellStyle name="40% - Accent2 11 16 3" xfId="28591" xr:uid="{442BCEB3-3A42-4936-ACFA-0A3EA62C9431}"/>
    <cellStyle name="40% - Accent2 11 17" xfId="28592" xr:uid="{E140F701-1FDF-4683-A73C-506CE96A36AB}"/>
    <cellStyle name="40% - Accent2 11 17 2" xfId="28593" xr:uid="{8BAFB910-0F26-485A-8AD4-08A4228362A4}"/>
    <cellStyle name="40% - Accent2 11 18" xfId="28594" xr:uid="{F09A8B1B-AA5A-4E86-B9EA-E0D7BCC15860}"/>
    <cellStyle name="40% - Accent2 11 18 2" xfId="28595" xr:uid="{2894BE62-3EA0-4BFB-88F8-D973D9EA376E}"/>
    <cellStyle name="40% - Accent2 11 19" xfId="28596" xr:uid="{971FEC95-44DB-4830-A561-17C1089D6F61}"/>
    <cellStyle name="40% - Accent2 11 2" xfId="533" xr:uid="{B104EF94-A2AC-46EA-B082-C3C725FDC588}"/>
    <cellStyle name="40% - Accent2 11 2 2" xfId="534" xr:uid="{10F052BD-252D-4F73-99C6-D822C24487E8}"/>
    <cellStyle name="40% - Accent2 11 2 2 2" xfId="28597" xr:uid="{A34508F9-4005-4A02-ACC3-528B6028F20E}"/>
    <cellStyle name="40% - Accent2 11 2 2 2 2" xfId="28598" xr:uid="{B1349870-303C-4D55-98E3-6DC6F284530F}"/>
    <cellStyle name="40% - Accent2 11 2 2 3" xfId="28599" xr:uid="{3311450D-FFB7-401E-9753-9D98281DA0A0}"/>
    <cellStyle name="40% - Accent2 11 2 2 4" xfId="28600" xr:uid="{EFB72C83-6977-4DF1-888D-8DBC9873B029}"/>
    <cellStyle name="40% - Accent2 11 2 3" xfId="28601" xr:uid="{6B93BCB4-55E0-4BB0-ADF9-C7E9F3E74D33}"/>
    <cellStyle name="40% - Accent2 11 2 3 2" xfId="28602" xr:uid="{C51D45BA-867C-4381-AA38-173DFA75C8DB}"/>
    <cellStyle name="40% - Accent2 11 2 4" xfId="28603" xr:uid="{A48DFB74-9B23-4504-8DC9-29C96BA4C358}"/>
    <cellStyle name="40% - Accent2 11 2 4 2" xfId="28604" xr:uid="{EFBD948D-5301-4CD7-8BBD-0D899069EC41}"/>
    <cellStyle name="40% - Accent2 11 2 5" xfId="28605" xr:uid="{D100A98D-5A8C-4EDE-B75E-91A0ECE09BCF}"/>
    <cellStyle name="40% - Accent2 11 20" xfId="28606" xr:uid="{E9696421-DE3E-4548-91EF-DD3E7F7F9B29}"/>
    <cellStyle name="40% - Accent2 11 21" xfId="28607" xr:uid="{93D7F9AE-95CE-4C93-97D1-1E6E393EDB95}"/>
    <cellStyle name="40% - Accent2 11 22" xfId="28608" xr:uid="{DFEBB115-E1C1-47D1-8AF6-6CC53D3F9BE8}"/>
    <cellStyle name="40% - Accent2 11 23" xfId="28609" xr:uid="{C41C3975-3982-420A-9E22-3BED51BA38EE}"/>
    <cellStyle name="40% - Accent2 11 24" xfId="28610" xr:uid="{332CCA5D-163C-45DF-B5D0-D70450ED5207}"/>
    <cellStyle name="40% - Accent2 11 25" xfId="28611" xr:uid="{083CEB80-9EE5-4691-ACC5-8F36F1B672E2}"/>
    <cellStyle name="40% - Accent2 11 26" xfId="28612" xr:uid="{5D7F4C12-8F01-4850-BDC5-6EBE7DEC091B}"/>
    <cellStyle name="40% - Accent2 11 27" xfId="28613" xr:uid="{CABEC69D-2AC8-463C-9AEA-D86EC4A9638F}"/>
    <cellStyle name="40% - Accent2 11 28" xfId="28614" xr:uid="{B670840E-451E-4134-A157-BB0892E2DFBE}"/>
    <cellStyle name="40% - Accent2 11 29" xfId="28615" xr:uid="{F33E6341-A2DE-4C62-9E8A-CB1D6808B118}"/>
    <cellStyle name="40% - Accent2 11 3" xfId="535" xr:uid="{ADF3B8CB-73D6-4819-B4CC-BF1FEDB92B1E}"/>
    <cellStyle name="40% - Accent2 11 3 2" xfId="28616" xr:uid="{B9A1C63C-BA30-4FC6-9AAF-568CCECA10A9}"/>
    <cellStyle name="40% - Accent2 11 3 2 2" xfId="28617" xr:uid="{EBA0726E-F39F-408D-B5B9-EAFA7CCE867E}"/>
    <cellStyle name="40% - Accent2 11 3 2 2 2" xfId="28618" xr:uid="{72FD00AB-43B5-4DD2-B193-99890686C301}"/>
    <cellStyle name="40% - Accent2 11 3 2 3" xfId="28619" xr:uid="{A305AAE9-D0DB-4BD6-B12E-A4EC8006546F}"/>
    <cellStyle name="40% - Accent2 11 3 3" xfId="28620" xr:uid="{E81F3ED2-B8BE-4477-B5EA-1CD9065216F9}"/>
    <cellStyle name="40% - Accent2 11 3 3 2" xfId="28621" xr:uid="{0D33BD3D-151D-4DC3-8701-141ED5A18A46}"/>
    <cellStyle name="40% - Accent2 11 3 4" xfId="28622" xr:uid="{005D5A2C-82A3-4E68-95E7-674485EC6CBC}"/>
    <cellStyle name="40% - Accent2 11 3 4 2" xfId="28623" xr:uid="{A57FA808-B32F-485E-BABB-791D302A04A6}"/>
    <cellStyle name="40% - Accent2 11 3 5" xfId="28624" xr:uid="{0F088163-4F59-4628-A2FA-AB47ED401C3E}"/>
    <cellStyle name="40% - Accent2 11 3 6" xfId="28625" xr:uid="{2A03D954-9343-47CF-8C21-00C2601D39C5}"/>
    <cellStyle name="40% - Accent2 11 4" xfId="28626" xr:uid="{88C501DB-9608-47A2-89A6-1A0E5030996E}"/>
    <cellStyle name="40% - Accent2 11 4 2" xfId="28627" xr:uid="{65905FCF-8A65-49BF-9AEC-BE3FCCA85D97}"/>
    <cellStyle name="40% - Accent2 11 4 2 2" xfId="28628" xr:uid="{0BB3CA01-CF8D-432D-AB41-E994FD02B8EC}"/>
    <cellStyle name="40% - Accent2 11 4 2 2 2" xfId="28629" xr:uid="{BE6E6326-6CA5-4D77-92E7-DE17A7FD58A5}"/>
    <cellStyle name="40% - Accent2 11 4 2 3" xfId="28630" xr:uid="{FCE51626-981B-4632-809C-339339358D2C}"/>
    <cellStyle name="40% - Accent2 11 4 3" xfId="28631" xr:uid="{D316B246-6C14-41B1-B0B1-E5AC04991756}"/>
    <cellStyle name="40% - Accent2 11 4 3 2" xfId="28632" xr:uid="{CE8FD328-1F1D-4FCF-B951-70CA1138D26E}"/>
    <cellStyle name="40% - Accent2 11 4 4" xfId="28633" xr:uid="{5ADD11AB-A873-48F7-A7B6-2EC76697FA5A}"/>
    <cellStyle name="40% - Accent2 11 4 4 2" xfId="28634" xr:uid="{250F3F53-59F3-4849-A96D-4ED037D87785}"/>
    <cellStyle name="40% - Accent2 11 4 5" xfId="28635" xr:uid="{CCADA7B0-34AF-4C3A-AF82-6AC28D62DC26}"/>
    <cellStyle name="40% - Accent2 11 5" xfId="28636" xr:uid="{92BF2216-277F-4D31-B35C-7444C785D7B1}"/>
    <cellStyle name="40% - Accent2 11 5 2" xfId="28637" xr:uid="{680D5CAC-0494-4609-8AC3-1BA72E4258BF}"/>
    <cellStyle name="40% - Accent2 11 5 2 2" xfId="28638" xr:uid="{8A874DD1-C600-4CBF-A5FE-86500FAF0C1F}"/>
    <cellStyle name="40% - Accent2 11 5 2 2 2" xfId="28639" xr:uid="{25B016E7-FB3B-4B96-9064-419D7A8B908C}"/>
    <cellStyle name="40% - Accent2 11 5 2 3" xfId="28640" xr:uid="{4CBCB78C-7E43-40A9-A3DE-291B441DB549}"/>
    <cellStyle name="40% - Accent2 11 5 3" xfId="28641" xr:uid="{25429E38-275D-47A5-B3F0-AF668047FC94}"/>
    <cellStyle name="40% - Accent2 11 5 3 2" xfId="28642" xr:uid="{327F7CEC-D68B-4C66-84E7-E876A9E99A74}"/>
    <cellStyle name="40% - Accent2 11 5 4" xfId="28643" xr:uid="{04D1650C-C9FB-42A5-8B04-8450FD13494F}"/>
    <cellStyle name="40% - Accent2 11 5 4 2" xfId="28644" xr:uid="{B0E8DF5A-1C04-4638-96DC-4BEB2D7A0E36}"/>
    <cellStyle name="40% - Accent2 11 5 5" xfId="28645" xr:uid="{48020DFD-1616-4EFC-991A-F8E651A857CC}"/>
    <cellStyle name="40% - Accent2 11 6" xfId="28646" xr:uid="{535D5935-55BD-4C3A-8EDE-E8209AED0240}"/>
    <cellStyle name="40% - Accent2 11 6 2" xfId="28647" xr:uid="{485E8C2C-68CA-4134-A240-B55E0AA478BD}"/>
    <cellStyle name="40% - Accent2 11 6 2 2" xfId="28648" xr:uid="{E894CBDC-D5C3-4059-B97D-CF9B9AC612FD}"/>
    <cellStyle name="40% - Accent2 11 6 2 2 2" xfId="28649" xr:uid="{31E1D22D-BA0A-4517-98E1-08AE50953B09}"/>
    <cellStyle name="40% - Accent2 11 6 2 3" xfId="28650" xr:uid="{0A7034EC-33C4-42F0-8C89-88CA39AF60D0}"/>
    <cellStyle name="40% - Accent2 11 6 3" xfId="28651" xr:uid="{DA1DC10D-ABAA-4489-87BE-275207C76924}"/>
    <cellStyle name="40% - Accent2 11 6 3 2" xfId="28652" xr:uid="{6FB7F4DB-B98E-4B44-B713-5EA9C2B82785}"/>
    <cellStyle name="40% - Accent2 11 6 4" xfId="28653" xr:uid="{71E34707-04E8-4DF2-A299-F7912BD3210E}"/>
    <cellStyle name="40% - Accent2 11 6 4 2" xfId="28654" xr:uid="{8801359B-B492-4741-B646-76465A290D1A}"/>
    <cellStyle name="40% - Accent2 11 6 5" xfId="28655" xr:uid="{C5485199-E303-4FE5-8CD5-D4EE795E3329}"/>
    <cellStyle name="40% - Accent2 11 7" xfId="28656" xr:uid="{9A756A2F-6F2B-4D7E-9962-3120F0B55F32}"/>
    <cellStyle name="40% - Accent2 11 7 2" xfId="28657" xr:uid="{4150B9E5-A7F5-41A0-886A-22C02C1CC978}"/>
    <cellStyle name="40% - Accent2 11 7 2 2" xfId="28658" xr:uid="{603EE9DC-B733-4DE9-A953-D1B2858B9CE8}"/>
    <cellStyle name="40% - Accent2 11 7 2 2 2" xfId="28659" xr:uid="{C6EE99D4-2859-4108-A6B1-A890C3BA0DC8}"/>
    <cellStyle name="40% - Accent2 11 7 2 3" xfId="28660" xr:uid="{85A5FEBE-1441-42F6-A938-DECAB49DD842}"/>
    <cellStyle name="40% - Accent2 11 7 3" xfId="28661" xr:uid="{A52ADA30-CA35-41FD-B423-8B05AE041281}"/>
    <cellStyle name="40% - Accent2 11 7 3 2" xfId="28662" xr:uid="{9EA914FB-9F7C-4732-B90A-2630F36F63BF}"/>
    <cellStyle name="40% - Accent2 11 7 4" xfId="28663" xr:uid="{D8F0BB37-A68D-4727-8E36-F95F20C87742}"/>
    <cellStyle name="40% - Accent2 11 7 4 2" xfId="28664" xr:uid="{276D8172-B9BD-4646-A266-C4C1BB7266CC}"/>
    <cellStyle name="40% - Accent2 11 7 5" xfId="28665" xr:uid="{DDADE9A4-9CB6-46FF-8F23-86FA03F7FFC1}"/>
    <cellStyle name="40% - Accent2 11 8" xfId="28666" xr:uid="{BB418C3E-6996-40F2-A8F2-17B2FA318A8E}"/>
    <cellStyle name="40% - Accent2 11 8 2" xfId="28667" xr:uid="{AE3E4256-5D9A-44DF-A2CD-0DC1335BB08F}"/>
    <cellStyle name="40% - Accent2 11 8 2 2" xfId="28668" xr:uid="{70B512CB-9C5D-4B70-86F9-4C6F1DC9D00A}"/>
    <cellStyle name="40% - Accent2 11 8 2 2 2" xfId="28669" xr:uid="{CC81E025-2BC6-4900-BFC2-037CC075F5F8}"/>
    <cellStyle name="40% - Accent2 11 8 2 3" xfId="28670" xr:uid="{F9C75420-CC99-41C2-92DD-B828B692D843}"/>
    <cellStyle name="40% - Accent2 11 8 3" xfId="28671" xr:uid="{08E1A76F-FF75-4A26-A578-9D72E83A3FC7}"/>
    <cellStyle name="40% - Accent2 11 8 3 2" xfId="28672" xr:uid="{5548ADE0-1D56-4804-8FAC-71B9771DA6C3}"/>
    <cellStyle name="40% - Accent2 11 8 4" xfId="28673" xr:uid="{B9A31EAA-D8A8-4190-92F1-5AA8FA7BBCD3}"/>
    <cellStyle name="40% - Accent2 11 8 4 2" xfId="28674" xr:uid="{49AFC399-F553-49E8-A3E5-7D04EEDEBDB0}"/>
    <cellStyle name="40% - Accent2 11 8 5" xfId="28675" xr:uid="{EAE4723E-2F6F-4138-A35A-9D656CC45077}"/>
    <cellStyle name="40% - Accent2 11 9" xfId="28676" xr:uid="{52CEA65C-5551-4D73-87E6-7B6284AEB87D}"/>
    <cellStyle name="40% - Accent2 11 9 2" xfId="28677" xr:uid="{B0B2D595-4F34-4222-8801-7BD69B270FE0}"/>
    <cellStyle name="40% - Accent2 11 9 2 2" xfId="28678" xr:uid="{AC731980-E195-43F4-82F6-977FF3AB6C91}"/>
    <cellStyle name="40% - Accent2 11 9 2 2 2" xfId="28679" xr:uid="{95528D92-28D5-451B-B2CB-F93DB796A22D}"/>
    <cellStyle name="40% - Accent2 11 9 2 3" xfId="28680" xr:uid="{C624E36C-FF9B-40D7-AF42-5F1773F5905E}"/>
    <cellStyle name="40% - Accent2 11 9 3" xfId="28681" xr:uid="{FAF847FA-59BA-4001-8B3A-8A80AF7457AD}"/>
    <cellStyle name="40% - Accent2 11 9 3 2" xfId="28682" xr:uid="{94142995-B631-4EFC-B85D-B1589893558C}"/>
    <cellStyle name="40% - Accent2 11 9 4" xfId="28683" xr:uid="{94E6EF21-A088-4802-86AF-7F71E01209F3}"/>
    <cellStyle name="40% - Accent2 11 9 4 2" xfId="28684" xr:uid="{A4AB162E-C2CE-41ED-A080-D9683070081E}"/>
    <cellStyle name="40% - Accent2 11 9 5" xfId="28685" xr:uid="{1AD4B7E1-0C4B-40BA-B55F-93C8B3A7ADDD}"/>
    <cellStyle name="40% - Accent2 12" xfId="536" xr:uid="{26A29B6D-78DE-4808-9E86-72CF3A707457}"/>
    <cellStyle name="40% - Accent2 12 10" xfId="28686" xr:uid="{E80097FB-7A87-42F9-96D1-168AA90C8F8F}"/>
    <cellStyle name="40% - Accent2 12 10 2" xfId="28687" xr:uid="{D26497EE-C498-4480-9AD6-55850289DCE3}"/>
    <cellStyle name="40% - Accent2 12 10 2 2" xfId="28688" xr:uid="{DE0B5F51-938E-4E92-A7B3-35A2D3B02A26}"/>
    <cellStyle name="40% - Accent2 12 10 2 2 2" xfId="28689" xr:uid="{21EA46CF-A15B-4973-8A0A-728E9D7D9A37}"/>
    <cellStyle name="40% - Accent2 12 10 2 3" xfId="28690" xr:uid="{35880106-DB48-443A-8074-B748953E157A}"/>
    <cellStyle name="40% - Accent2 12 10 3" xfId="28691" xr:uid="{5973ED8A-AEEF-4AD4-B76F-5D1E3684D951}"/>
    <cellStyle name="40% - Accent2 12 10 3 2" xfId="28692" xr:uid="{23C9715D-ED0C-404F-A7D0-05B41554F5B9}"/>
    <cellStyle name="40% - Accent2 12 10 4" xfId="28693" xr:uid="{CE6C2748-92F7-43EA-80AD-114C6CF840C2}"/>
    <cellStyle name="40% - Accent2 12 10 4 2" xfId="28694" xr:uid="{AB48EB1F-D39E-460E-AB4A-7F2EBF630831}"/>
    <cellStyle name="40% - Accent2 12 10 5" xfId="28695" xr:uid="{9C1BEBE0-8802-4CE0-8068-8E3CC479561E}"/>
    <cellStyle name="40% - Accent2 12 11" xfId="28696" xr:uid="{E2136C81-1A44-4A63-A0AE-95E3897A1E19}"/>
    <cellStyle name="40% - Accent2 12 11 2" xfId="28697" xr:uid="{C5A0D836-4266-436E-BB42-6605EF5AC84F}"/>
    <cellStyle name="40% - Accent2 12 11 2 2" xfId="28698" xr:uid="{C21AD317-DDBC-4DC0-A491-D8AC07219CC6}"/>
    <cellStyle name="40% - Accent2 12 11 2 2 2" xfId="28699" xr:uid="{84F5525F-9E27-4326-908F-65AE243EF1E8}"/>
    <cellStyle name="40% - Accent2 12 11 2 3" xfId="28700" xr:uid="{B2F8B771-C41F-464E-B500-E7AAD1929C5D}"/>
    <cellStyle name="40% - Accent2 12 11 3" xfId="28701" xr:uid="{91937DCC-8281-41AD-9BD8-B510362DAA0C}"/>
    <cellStyle name="40% - Accent2 12 11 3 2" xfId="28702" xr:uid="{B04E4D71-BCB0-4361-B310-D87F957576B3}"/>
    <cellStyle name="40% - Accent2 12 11 4" xfId="28703" xr:uid="{C212D2E6-957F-4568-BEDB-9747E28124E0}"/>
    <cellStyle name="40% - Accent2 12 11 4 2" xfId="28704" xr:uid="{98B95E8A-5634-4A78-8822-2F20B339A736}"/>
    <cellStyle name="40% - Accent2 12 11 5" xfId="28705" xr:uid="{F4BBEB17-BA3F-4556-9D55-905C49566108}"/>
    <cellStyle name="40% - Accent2 12 12" xfId="28706" xr:uid="{03A5DB8C-3C77-43E5-A364-A626D5CFF1EA}"/>
    <cellStyle name="40% - Accent2 12 12 2" xfId="28707" xr:uid="{08CE76DC-22D4-43DC-BF4A-8E8B22B71AC0}"/>
    <cellStyle name="40% - Accent2 12 12 2 2" xfId="28708" xr:uid="{CDFB0A87-E228-4FAB-A5A1-93680987C094}"/>
    <cellStyle name="40% - Accent2 12 12 2 2 2" xfId="28709" xr:uid="{11EEB213-72A7-4AFA-9986-2C63F4AA7BA6}"/>
    <cellStyle name="40% - Accent2 12 12 2 3" xfId="28710" xr:uid="{0EFF72C8-A153-490E-8EDB-49A57C5F02F4}"/>
    <cellStyle name="40% - Accent2 12 12 3" xfId="28711" xr:uid="{3187271B-C39C-4251-B501-A90F26481297}"/>
    <cellStyle name="40% - Accent2 12 12 3 2" xfId="28712" xr:uid="{6A212F0D-53AB-46C4-A235-2E044FD2ED89}"/>
    <cellStyle name="40% - Accent2 12 12 4" xfId="28713" xr:uid="{80B2DD75-06C4-4B87-8FFC-87230F187B21}"/>
    <cellStyle name="40% - Accent2 12 12 4 2" xfId="28714" xr:uid="{6EC78702-24BA-45B0-A20C-477184BEB6B1}"/>
    <cellStyle name="40% - Accent2 12 12 5" xfId="28715" xr:uid="{CEE013B4-47A9-4416-BA17-6F0E9C66EF4F}"/>
    <cellStyle name="40% - Accent2 12 13" xfId="28716" xr:uid="{81B5C154-96DA-46A7-9550-AD58DF718EC0}"/>
    <cellStyle name="40% - Accent2 12 13 2" xfId="28717" xr:uid="{AA4A0D50-EBF2-4B8A-884E-08070F9E7D2A}"/>
    <cellStyle name="40% - Accent2 12 13 2 2" xfId="28718" xr:uid="{C1DA332B-9B16-4986-9A92-8816B88A921B}"/>
    <cellStyle name="40% - Accent2 12 13 2 2 2" xfId="28719" xr:uid="{AEDDE006-F640-474C-BB40-D9E5CFD9B5DC}"/>
    <cellStyle name="40% - Accent2 12 13 2 3" xfId="28720" xr:uid="{EFD2EE83-E00D-44EC-9FC1-D4B4AB8D42B2}"/>
    <cellStyle name="40% - Accent2 12 13 3" xfId="28721" xr:uid="{B070E938-9748-4F81-88F0-29B6BAEF2982}"/>
    <cellStyle name="40% - Accent2 12 13 3 2" xfId="28722" xr:uid="{C69F67B5-79EE-4F80-9AB2-AF30809D5F49}"/>
    <cellStyle name="40% - Accent2 12 13 4" xfId="28723" xr:uid="{EC37FD0C-5F1B-4C24-870D-D7CA178DBF73}"/>
    <cellStyle name="40% - Accent2 12 13 4 2" xfId="28724" xr:uid="{DD1CA61A-E8FE-4711-864A-4FD5A9565403}"/>
    <cellStyle name="40% - Accent2 12 13 5" xfId="28725" xr:uid="{392F5BFF-7051-4CB2-BF02-FC1A18E0C6EE}"/>
    <cellStyle name="40% - Accent2 12 14" xfId="28726" xr:uid="{89774C3D-DEF0-4B66-9ED1-11B71F6C965C}"/>
    <cellStyle name="40% - Accent2 12 14 2" xfId="28727" xr:uid="{7C1F9E09-13C7-4099-8AF7-F3AB429869B0}"/>
    <cellStyle name="40% - Accent2 12 14 2 2" xfId="28728" xr:uid="{348366DE-10C4-4572-99EA-50AA13758612}"/>
    <cellStyle name="40% - Accent2 12 14 2 2 2" xfId="28729" xr:uid="{F724D8D0-5DEF-49B8-AFDB-231FC0FAA59B}"/>
    <cellStyle name="40% - Accent2 12 14 2 3" xfId="28730" xr:uid="{7FB7B996-F808-49EC-A842-1248EC38BC31}"/>
    <cellStyle name="40% - Accent2 12 14 3" xfId="28731" xr:uid="{8C8E50A2-D5D3-4030-8738-6075190B305B}"/>
    <cellStyle name="40% - Accent2 12 14 3 2" xfId="28732" xr:uid="{6F42FA02-31BB-4DEF-B130-6B2B1E89772D}"/>
    <cellStyle name="40% - Accent2 12 14 4" xfId="28733" xr:uid="{0EED5A19-5CC6-4411-99E3-8FD39E906B10}"/>
    <cellStyle name="40% - Accent2 12 14 4 2" xfId="28734" xr:uid="{858016AA-ACAB-4EEA-9F50-AD1958B46CE6}"/>
    <cellStyle name="40% - Accent2 12 14 5" xfId="28735" xr:uid="{55F450D0-1A0B-40A1-ABC9-84B8EC89D73C}"/>
    <cellStyle name="40% - Accent2 12 15" xfId="28736" xr:uid="{560CEA8E-DF91-4B02-86D2-4EE0621F9847}"/>
    <cellStyle name="40% - Accent2 12 15 2" xfId="28737" xr:uid="{2D6C3429-5E1F-4704-9203-5453789688F7}"/>
    <cellStyle name="40% - Accent2 12 15 2 2" xfId="28738" xr:uid="{2412E3EA-1C14-4073-BE96-B7BDCE3B32F6}"/>
    <cellStyle name="40% - Accent2 12 15 2 2 2" xfId="28739" xr:uid="{01B744CC-C45D-4C64-81F8-41753FB33FDD}"/>
    <cellStyle name="40% - Accent2 12 15 2 3" xfId="28740" xr:uid="{7A49B747-592D-4570-8F24-4E59D2B63212}"/>
    <cellStyle name="40% - Accent2 12 15 3" xfId="28741" xr:uid="{F7D55652-B154-4FB3-9128-BEEBE65A04CB}"/>
    <cellStyle name="40% - Accent2 12 15 3 2" xfId="28742" xr:uid="{FE7D9326-BD77-488A-AC7C-7B5112484529}"/>
    <cellStyle name="40% - Accent2 12 15 4" xfId="28743" xr:uid="{B1B936CD-EADC-4B44-B034-E7CD3BDA0575}"/>
    <cellStyle name="40% - Accent2 12 15 4 2" xfId="28744" xr:uid="{DAACEFD0-8841-4AD3-A38C-30B2BBE17E9A}"/>
    <cellStyle name="40% - Accent2 12 15 5" xfId="28745" xr:uid="{D43B51C3-DA3F-47D4-A92E-A6C7898DE0E8}"/>
    <cellStyle name="40% - Accent2 12 16" xfId="28746" xr:uid="{FD59AB81-96BF-4675-8353-62152D6686D5}"/>
    <cellStyle name="40% - Accent2 12 16 2" xfId="28747" xr:uid="{F8DF49F4-9D1B-4DF5-9BF9-C17B1944D812}"/>
    <cellStyle name="40% - Accent2 12 16 2 2" xfId="28748" xr:uid="{65E76A3E-8D75-47CB-81CB-F90046934138}"/>
    <cellStyle name="40% - Accent2 12 16 3" xfId="28749" xr:uid="{BF2BC1E0-A71B-4D59-B339-EC5C516B5452}"/>
    <cellStyle name="40% - Accent2 12 17" xfId="28750" xr:uid="{D75FC63A-EB85-48AF-8C02-B43A01AA8F9A}"/>
    <cellStyle name="40% - Accent2 12 17 2" xfId="28751" xr:uid="{655B3429-0C9A-43FF-8DAB-659BEB11FEEB}"/>
    <cellStyle name="40% - Accent2 12 18" xfId="28752" xr:uid="{8B0A663B-96E0-4680-8C6B-EA61761F8BF0}"/>
    <cellStyle name="40% - Accent2 12 18 2" xfId="28753" xr:uid="{7D86C086-5886-40CD-B416-7CE7CC4020E5}"/>
    <cellStyle name="40% - Accent2 12 19" xfId="28754" xr:uid="{A5E2AFAD-4F60-4315-90E1-B9BB205D31CF}"/>
    <cellStyle name="40% - Accent2 12 2" xfId="537" xr:uid="{513B3FC8-3794-47E2-A94F-B743428BF44C}"/>
    <cellStyle name="40% - Accent2 12 2 2" xfId="538" xr:uid="{AE11243D-AF6D-4CFD-82D3-59FA0AE35066}"/>
    <cellStyle name="40% - Accent2 12 2 2 2" xfId="28755" xr:uid="{1B4A61FB-9938-4065-AB13-75D10B1D9B13}"/>
    <cellStyle name="40% - Accent2 12 2 2 2 2" xfId="28756" xr:uid="{79BE4B46-709B-461B-95D9-9C3B35F81F4A}"/>
    <cellStyle name="40% - Accent2 12 2 2 3" xfId="28757" xr:uid="{54143348-33DA-4AD8-AA29-724A3A20D954}"/>
    <cellStyle name="40% - Accent2 12 2 2 4" xfId="28758" xr:uid="{C17A2CEB-980C-48B5-98F6-2C76F2E0DB19}"/>
    <cellStyle name="40% - Accent2 12 2 3" xfId="28759" xr:uid="{F8AC10D9-9F2F-4E4A-B95A-B38916A2FA54}"/>
    <cellStyle name="40% - Accent2 12 2 3 2" xfId="28760" xr:uid="{6A9BD415-0F18-489B-A0A3-649B4BEF0463}"/>
    <cellStyle name="40% - Accent2 12 2 4" xfId="28761" xr:uid="{F34433AC-D8AA-4D01-BD68-7700CC4C099F}"/>
    <cellStyle name="40% - Accent2 12 2 4 2" xfId="28762" xr:uid="{D93A7B89-CEDA-431E-9EA8-E9A901242715}"/>
    <cellStyle name="40% - Accent2 12 2 5" xfId="28763" xr:uid="{A39C6A39-6F2B-4363-89A1-F1BDD6E05643}"/>
    <cellStyle name="40% - Accent2 12 20" xfId="28764" xr:uid="{94A4E28F-EF43-4EAB-B024-5B5C12BF70BE}"/>
    <cellStyle name="40% - Accent2 12 21" xfId="28765" xr:uid="{77695359-E55B-4C41-9C98-E87646EB51CD}"/>
    <cellStyle name="40% - Accent2 12 22" xfId="28766" xr:uid="{E5EFAA1B-5743-43A0-9A37-5A8FA5A48B60}"/>
    <cellStyle name="40% - Accent2 12 23" xfId="28767" xr:uid="{F3BF49F7-13CE-4AD8-9AEF-41C173A9C2BD}"/>
    <cellStyle name="40% - Accent2 12 24" xfId="28768" xr:uid="{0B8989DB-DC3D-4F13-BDFD-B7BEE1D91CD8}"/>
    <cellStyle name="40% - Accent2 12 25" xfId="28769" xr:uid="{051A2175-14BB-48E5-ABDE-1DA709723CC1}"/>
    <cellStyle name="40% - Accent2 12 26" xfId="28770" xr:uid="{FBB90D73-36B3-4B0A-A83F-BA5A94E85D4C}"/>
    <cellStyle name="40% - Accent2 12 27" xfId="28771" xr:uid="{D33757C2-ED7B-470D-A48E-413A240A61A6}"/>
    <cellStyle name="40% - Accent2 12 28" xfId="28772" xr:uid="{1D8DF0FD-FD23-4F6C-8B4E-552FE6D83F1E}"/>
    <cellStyle name="40% - Accent2 12 29" xfId="28773" xr:uid="{D9E5D929-281B-4478-ACBE-F9D1B10C9F27}"/>
    <cellStyle name="40% - Accent2 12 3" xfId="539" xr:uid="{FEB53F99-E891-4DAD-B2CA-F0E7A1F8577A}"/>
    <cellStyle name="40% - Accent2 12 3 2" xfId="28774" xr:uid="{B9C4AE22-4C17-4EC0-8081-AE53A8762775}"/>
    <cellStyle name="40% - Accent2 12 3 2 2" xfId="28775" xr:uid="{71F9A3DB-5973-495E-B90A-511C0AD281A8}"/>
    <cellStyle name="40% - Accent2 12 3 2 2 2" xfId="28776" xr:uid="{3C194335-8C8B-461C-9BD0-74EAEC12E4D1}"/>
    <cellStyle name="40% - Accent2 12 3 2 3" xfId="28777" xr:uid="{D6F8D32A-8A1C-41C7-8CE9-12EF929AEF58}"/>
    <cellStyle name="40% - Accent2 12 3 3" xfId="28778" xr:uid="{DFF8935A-F2B2-4290-BDAA-5326A180E348}"/>
    <cellStyle name="40% - Accent2 12 3 3 2" xfId="28779" xr:uid="{04DCB783-47D5-48BA-B2AC-70F0AF24B3DE}"/>
    <cellStyle name="40% - Accent2 12 3 4" xfId="28780" xr:uid="{3F71A040-6E5E-4615-9542-8D9ECBEB3E91}"/>
    <cellStyle name="40% - Accent2 12 3 4 2" xfId="28781" xr:uid="{9FD5F2E2-AF9B-4C38-8CD2-82E2A3EFF471}"/>
    <cellStyle name="40% - Accent2 12 3 5" xfId="28782" xr:uid="{133418CF-5868-458F-BC86-090B3805666D}"/>
    <cellStyle name="40% - Accent2 12 3 6" xfId="28783" xr:uid="{27FE9CBF-1222-4356-8D42-5F1E9E46DE6C}"/>
    <cellStyle name="40% - Accent2 12 4" xfId="28784" xr:uid="{7D45FFBB-B3E3-4F08-9764-CD5C6B4DB958}"/>
    <cellStyle name="40% - Accent2 12 4 2" xfId="28785" xr:uid="{8A2CBE7E-D320-4F4D-AE03-6A26FABC629F}"/>
    <cellStyle name="40% - Accent2 12 4 2 2" xfId="28786" xr:uid="{49712EE1-632F-4E9B-ABC1-B67745FA9656}"/>
    <cellStyle name="40% - Accent2 12 4 2 2 2" xfId="28787" xr:uid="{A2A10054-0875-4E20-96C2-21D538DA66BD}"/>
    <cellStyle name="40% - Accent2 12 4 2 3" xfId="28788" xr:uid="{062F5C3E-D45C-4A9E-B428-CB25D3A2FAD7}"/>
    <cellStyle name="40% - Accent2 12 4 3" xfId="28789" xr:uid="{D1D3666F-2A59-4910-AFD8-8BFDDB0D8C7C}"/>
    <cellStyle name="40% - Accent2 12 4 3 2" xfId="28790" xr:uid="{3A5D994D-98D9-413D-B410-349CC81EE18F}"/>
    <cellStyle name="40% - Accent2 12 4 4" xfId="28791" xr:uid="{591E6E8C-073A-4F9C-85ED-FBC194C37E4E}"/>
    <cellStyle name="40% - Accent2 12 4 4 2" xfId="28792" xr:uid="{2AE526F5-F487-47E3-82B8-70C469B78091}"/>
    <cellStyle name="40% - Accent2 12 4 5" xfId="28793" xr:uid="{A567C989-32E4-4CB7-B4F5-EF28B031AD66}"/>
    <cellStyle name="40% - Accent2 12 5" xfId="28794" xr:uid="{77E49284-17AA-481C-AF97-B455DF143771}"/>
    <cellStyle name="40% - Accent2 12 5 2" xfId="28795" xr:uid="{30DB566F-3377-44D5-861E-8B547DE8294B}"/>
    <cellStyle name="40% - Accent2 12 5 2 2" xfId="28796" xr:uid="{E05D82BA-27A8-4F58-A177-EB910F8E62CD}"/>
    <cellStyle name="40% - Accent2 12 5 2 2 2" xfId="28797" xr:uid="{4D718364-E08C-43DB-BD79-B220CB2F6565}"/>
    <cellStyle name="40% - Accent2 12 5 2 3" xfId="28798" xr:uid="{DE19B5CC-4CFC-4D54-9F69-175E5568AC4E}"/>
    <cellStyle name="40% - Accent2 12 5 3" xfId="28799" xr:uid="{BC722014-C4CF-4910-9D0F-A926DE7DCE77}"/>
    <cellStyle name="40% - Accent2 12 5 3 2" xfId="28800" xr:uid="{4966FF97-8AC7-484B-AA23-086BDA0ADA34}"/>
    <cellStyle name="40% - Accent2 12 5 4" xfId="28801" xr:uid="{2DED380F-C806-4969-BD98-891AFBAA4ED4}"/>
    <cellStyle name="40% - Accent2 12 5 4 2" xfId="28802" xr:uid="{9C82402F-B281-443B-B642-C7459D09A5B3}"/>
    <cellStyle name="40% - Accent2 12 5 5" xfId="28803" xr:uid="{7F2CBBE4-7094-45D5-8EF7-20B1D5B5C1B4}"/>
    <cellStyle name="40% - Accent2 12 6" xfId="28804" xr:uid="{E531BBA4-3C1D-46A1-BE27-E83B5688A548}"/>
    <cellStyle name="40% - Accent2 12 6 2" xfId="28805" xr:uid="{81E1E94F-A989-4DB9-B29A-B1F3F614526B}"/>
    <cellStyle name="40% - Accent2 12 6 2 2" xfId="28806" xr:uid="{01F689D4-6AC9-403F-B070-D294C79ADF91}"/>
    <cellStyle name="40% - Accent2 12 6 2 2 2" xfId="28807" xr:uid="{D6B7F0D1-FDF7-467B-9408-C39D9C3BC889}"/>
    <cellStyle name="40% - Accent2 12 6 2 3" xfId="28808" xr:uid="{A7C89030-A0A6-4D3F-91CE-97328147716B}"/>
    <cellStyle name="40% - Accent2 12 6 3" xfId="28809" xr:uid="{1737AF98-FBFB-47B5-831B-E49CFF0DFB8F}"/>
    <cellStyle name="40% - Accent2 12 6 3 2" xfId="28810" xr:uid="{15EE4175-F4FE-40FC-B033-3AFC3DE68F96}"/>
    <cellStyle name="40% - Accent2 12 6 4" xfId="28811" xr:uid="{0007370B-0FB4-41E2-B714-BB237125CDFF}"/>
    <cellStyle name="40% - Accent2 12 6 4 2" xfId="28812" xr:uid="{AA6038B2-9995-4E4C-86F8-44BD0A4185A5}"/>
    <cellStyle name="40% - Accent2 12 6 5" xfId="28813" xr:uid="{5BA49305-9D56-45BD-913E-DD9B5E221703}"/>
    <cellStyle name="40% - Accent2 12 7" xfId="28814" xr:uid="{0C78C0E4-40B5-485D-BC79-6BCC2F63998C}"/>
    <cellStyle name="40% - Accent2 12 7 2" xfId="28815" xr:uid="{94DA7102-20A1-44F7-A801-546FBB1FF705}"/>
    <cellStyle name="40% - Accent2 12 7 2 2" xfId="28816" xr:uid="{401C56C5-A6A5-4D27-9647-62526256E894}"/>
    <cellStyle name="40% - Accent2 12 7 2 2 2" xfId="28817" xr:uid="{15041DE5-DA36-4A90-8653-BC6D62C82CDD}"/>
    <cellStyle name="40% - Accent2 12 7 2 3" xfId="28818" xr:uid="{5934DFBD-7028-45EE-97FC-831ABB7A5E49}"/>
    <cellStyle name="40% - Accent2 12 7 3" xfId="28819" xr:uid="{2F585DA7-8718-475C-8225-732D78A4B0C8}"/>
    <cellStyle name="40% - Accent2 12 7 3 2" xfId="28820" xr:uid="{67157214-1FCA-4B8F-8371-FFD10FBD98DA}"/>
    <cellStyle name="40% - Accent2 12 7 4" xfId="28821" xr:uid="{A4316AB6-F6F1-46D8-A498-C242977A63A7}"/>
    <cellStyle name="40% - Accent2 12 7 4 2" xfId="28822" xr:uid="{F081BECD-01FF-4DCB-AC8C-8F0965DD86DA}"/>
    <cellStyle name="40% - Accent2 12 7 5" xfId="28823" xr:uid="{9CF125F6-FEC2-45E9-885D-3A3D485EDD40}"/>
    <cellStyle name="40% - Accent2 12 8" xfId="28824" xr:uid="{3B44ABE7-63E6-425E-BDBC-383A33EA5C6D}"/>
    <cellStyle name="40% - Accent2 12 8 2" xfId="28825" xr:uid="{BB4B7DE8-E2D5-46CE-9065-53949B75C9D8}"/>
    <cellStyle name="40% - Accent2 12 8 2 2" xfId="28826" xr:uid="{823EB7CF-D7C4-4F72-9460-39E55DD3EECA}"/>
    <cellStyle name="40% - Accent2 12 8 2 2 2" xfId="28827" xr:uid="{579D5929-5A4E-4500-B7B7-6AF73884655A}"/>
    <cellStyle name="40% - Accent2 12 8 2 3" xfId="28828" xr:uid="{54B28A85-3141-4010-BD99-F60A7C47EF05}"/>
    <cellStyle name="40% - Accent2 12 8 3" xfId="28829" xr:uid="{0B377A4C-37D6-4D9F-84A8-8D6D0A341BC0}"/>
    <cellStyle name="40% - Accent2 12 8 3 2" xfId="28830" xr:uid="{C30CB6AC-A750-42C2-8A51-CBEC5F83B166}"/>
    <cellStyle name="40% - Accent2 12 8 4" xfId="28831" xr:uid="{C9B5A92D-0B23-47D1-A6FE-D5726F0BD075}"/>
    <cellStyle name="40% - Accent2 12 8 4 2" xfId="28832" xr:uid="{9627B91B-491F-4351-A6D1-2E4BA6049C23}"/>
    <cellStyle name="40% - Accent2 12 8 5" xfId="28833" xr:uid="{380279BA-486E-458F-9A3A-71098AE917BE}"/>
    <cellStyle name="40% - Accent2 12 9" xfId="28834" xr:uid="{3807C268-A8CE-4065-A6DE-BEB883468045}"/>
    <cellStyle name="40% - Accent2 12 9 2" xfId="28835" xr:uid="{0D1CBEA7-C854-4D2B-BA07-68FEBFCA75B9}"/>
    <cellStyle name="40% - Accent2 12 9 2 2" xfId="28836" xr:uid="{18A3F988-B2BB-4C5F-AC0C-787FBE998766}"/>
    <cellStyle name="40% - Accent2 12 9 2 2 2" xfId="28837" xr:uid="{6C47129D-658E-4ED0-93D5-2FDE1266D3E9}"/>
    <cellStyle name="40% - Accent2 12 9 2 3" xfId="28838" xr:uid="{2F37BC7B-AE37-4716-AFDF-C532B6D6D6C0}"/>
    <cellStyle name="40% - Accent2 12 9 3" xfId="28839" xr:uid="{129612D9-CD2D-4842-95CB-0EF321B7DEAA}"/>
    <cellStyle name="40% - Accent2 12 9 3 2" xfId="28840" xr:uid="{FF8CA20A-0A4E-4A53-97AE-A288C3D8A128}"/>
    <cellStyle name="40% - Accent2 12 9 4" xfId="28841" xr:uid="{514B5802-BEFE-4109-9A9B-6E945902C118}"/>
    <cellStyle name="40% - Accent2 12 9 4 2" xfId="28842" xr:uid="{B485AD07-A2F7-4338-B9EF-EC41F4F3549F}"/>
    <cellStyle name="40% - Accent2 12 9 5" xfId="28843" xr:uid="{01862A74-4270-4E8D-A69B-E24951365C48}"/>
    <cellStyle name="40% - Accent2 13" xfId="540" xr:uid="{6DFE7767-1C7F-4469-B6B1-13EB83BD0457}"/>
    <cellStyle name="40% - Accent2 13 10" xfId="28844" xr:uid="{6FB1F835-F4A5-4290-8093-B4A832FFD652}"/>
    <cellStyle name="40% - Accent2 13 10 2" xfId="28845" xr:uid="{F555F7BC-FB6A-4668-AB61-4A25C8A87CBE}"/>
    <cellStyle name="40% - Accent2 13 10 2 2" xfId="28846" xr:uid="{77D59FE9-F20D-447D-893A-7A82C32EFE0D}"/>
    <cellStyle name="40% - Accent2 13 10 2 2 2" xfId="28847" xr:uid="{66B49A88-9F0C-40B5-8F55-FB02A177D027}"/>
    <cellStyle name="40% - Accent2 13 10 2 3" xfId="28848" xr:uid="{EF03079C-A4D5-4485-B897-EAABD56F8BE2}"/>
    <cellStyle name="40% - Accent2 13 10 3" xfId="28849" xr:uid="{74DCD701-734B-47CF-AAF2-4801BAAC559A}"/>
    <cellStyle name="40% - Accent2 13 10 3 2" xfId="28850" xr:uid="{ACEC7399-8EC7-480F-B47C-AAAA35AF340F}"/>
    <cellStyle name="40% - Accent2 13 10 4" xfId="28851" xr:uid="{F7E70FD0-0756-4F0E-B63D-AE6C86E5D69D}"/>
    <cellStyle name="40% - Accent2 13 10 4 2" xfId="28852" xr:uid="{EDDA36D5-7793-425E-9C12-68AF77F64D57}"/>
    <cellStyle name="40% - Accent2 13 10 5" xfId="28853" xr:uid="{9B5463DA-BC22-4BAE-BAA8-B25C0CF1FD5A}"/>
    <cellStyle name="40% - Accent2 13 11" xfId="28854" xr:uid="{245542DE-2750-4323-A7AA-566A9B87CF14}"/>
    <cellStyle name="40% - Accent2 13 11 2" xfId="28855" xr:uid="{FDCC556D-7FDB-4681-8DE2-00E7007E68DE}"/>
    <cellStyle name="40% - Accent2 13 11 2 2" xfId="28856" xr:uid="{368210E1-59C5-4030-8637-31546E52E7F4}"/>
    <cellStyle name="40% - Accent2 13 11 2 2 2" xfId="28857" xr:uid="{2ECB0ACA-2C65-43E0-BD8A-EED7F47BA63A}"/>
    <cellStyle name="40% - Accent2 13 11 2 3" xfId="28858" xr:uid="{D15DC4D2-6A4B-436A-BCE2-E9D82DD1CEC7}"/>
    <cellStyle name="40% - Accent2 13 11 3" xfId="28859" xr:uid="{21A2AD52-D3B6-4DB4-B8B2-6681A240B464}"/>
    <cellStyle name="40% - Accent2 13 11 3 2" xfId="28860" xr:uid="{034E5FB6-D42C-4373-A8F6-1A9B323C9945}"/>
    <cellStyle name="40% - Accent2 13 11 4" xfId="28861" xr:uid="{09F65365-A603-4DF7-9A8C-2C004F49766D}"/>
    <cellStyle name="40% - Accent2 13 11 4 2" xfId="28862" xr:uid="{3DB03271-7F5B-485A-BBD5-8FC53551BFF5}"/>
    <cellStyle name="40% - Accent2 13 11 5" xfId="28863" xr:uid="{CA6C4B67-5DE6-4546-B1E7-4D8DFE0CE5CB}"/>
    <cellStyle name="40% - Accent2 13 12" xfId="28864" xr:uid="{88B1C32A-C8C2-4AB7-B16F-F2BB043B559A}"/>
    <cellStyle name="40% - Accent2 13 12 2" xfId="28865" xr:uid="{C334FC10-8C1E-4407-8530-9953A10E1726}"/>
    <cellStyle name="40% - Accent2 13 12 2 2" xfId="28866" xr:uid="{F4F54E57-2E28-4821-981B-3FA283B6D1DB}"/>
    <cellStyle name="40% - Accent2 13 12 2 2 2" xfId="28867" xr:uid="{7840E596-CA28-4941-8A06-1BAA7E8938A8}"/>
    <cellStyle name="40% - Accent2 13 12 2 3" xfId="28868" xr:uid="{84AF07C8-21D6-49A8-B84D-FB41C497F6C5}"/>
    <cellStyle name="40% - Accent2 13 12 3" xfId="28869" xr:uid="{6E463ED7-2DAD-42D9-AA00-819CB3598644}"/>
    <cellStyle name="40% - Accent2 13 12 3 2" xfId="28870" xr:uid="{137D16C5-D6E7-49D5-AEF4-8982BC022EF2}"/>
    <cellStyle name="40% - Accent2 13 12 4" xfId="28871" xr:uid="{CA02BB82-3CA4-4D9C-853B-F4B4819B6D21}"/>
    <cellStyle name="40% - Accent2 13 12 4 2" xfId="28872" xr:uid="{BCAC265B-1461-406B-9890-F4388540928A}"/>
    <cellStyle name="40% - Accent2 13 12 5" xfId="28873" xr:uid="{9FED217E-A355-4002-B644-3A90D06C4D05}"/>
    <cellStyle name="40% - Accent2 13 13" xfId="28874" xr:uid="{0718FEF4-ECBC-4ED0-9335-CAFEC3903BB8}"/>
    <cellStyle name="40% - Accent2 13 13 2" xfId="28875" xr:uid="{B2EDC5E4-6377-4379-9DBC-48D3ED676326}"/>
    <cellStyle name="40% - Accent2 13 13 2 2" xfId="28876" xr:uid="{778F763B-5B23-47B8-AAF2-2F905933C62E}"/>
    <cellStyle name="40% - Accent2 13 13 2 2 2" xfId="28877" xr:uid="{7C3A067A-BC4C-41A7-85A2-5EDBF66C1D40}"/>
    <cellStyle name="40% - Accent2 13 13 2 3" xfId="28878" xr:uid="{E4C421D6-0E25-4610-BB13-3A4DBC2EF712}"/>
    <cellStyle name="40% - Accent2 13 13 3" xfId="28879" xr:uid="{6D5CA7B2-3F0D-4B67-B58E-032A8C948B06}"/>
    <cellStyle name="40% - Accent2 13 13 3 2" xfId="28880" xr:uid="{112CD222-D12E-4D93-8121-5A370EAE0E50}"/>
    <cellStyle name="40% - Accent2 13 13 4" xfId="28881" xr:uid="{FEF7B059-4A1A-496E-82C0-668FC342058A}"/>
    <cellStyle name="40% - Accent2 13 13 4 2" xfId="28882" xr:uid="{76327A86-A886-48A8-9F50-5E85F6891C1A}"/>
    <cellStyle name="40% - Accent2 13 13 5" xfId="28883" xr:uid="{A6ABF9ED-6641-47B8-8F6B-3E3232FBF2C9}"/>
    <cellStyle name="40% - Accent2 13 14" xfId="28884" xr:uid="{AD5D06EA-13CB-4F9A-9ED9-22A59211A5A1}"/>
    <cellStyle name="40% - Accent2 13 14 2" xfId="28885" xr:uid="{0948BC70-0769-41AD-9D5D-D87E98BF797F}"/>
    <cellStyle name="40% - Accent2 13 14 2 2" xfId="28886" xr:uid="{2D01517A-F023-457B-9B8B-5A8C140AE80F}"/>
    <cellStyle name="40% - Accent2 13 14 2 2 2" xfId="28887" xr:uid="{B2922EF9-64EE-4937-94F7-4C0B30777C7E}"/>
    <cellStyle name="40% - Accent2 13 14 2 3" xfId="28888" xr:uid="{6239F6F6-BDC1-41D4-9B05-2E06C6CEB433}"/>
    <cellStyle name="40% - Accent2 13 14 3" xfId="28889" xr:uid="{D907F380-D39F-41D5-A92F-CFD1837D8456}"/>
    <cellStyle name="40% - Accent2 13 14 3 2" xfId="28890" xr:uid="{25CA1D24-0C1E-402E-996C-36A0271453F3}"/>
    <cellStyle name="40% - Accent2 13 14 4" xfId="28891" xr:uid="{C279D367-0634-4781-8AB6-5560A51D49A8}"/>
    <cellStyle name="40% - Accent2 13 14 4 2" xfId="28892" xr:uid="{E535C289-1978-43EF-93B3-402AD1D27382}"/>
    <cellStyle name="40% - Accent2 13 14 5" xfId="28893" xr:uid="{80909113-AB42-41BA-A5F7-3B5D29EAEEB4}"/>
    <cellStyle name="40% - Accent2 13 15" xfId="28894" xr:uid="{56C5F4DB-6B89-4A52-8A53-5C1705014A6F}"/>
    <cellStyle name="40% - Accent2 13 15 2" xfId="28895" xr:uid="{4390BAEB-8549-4C8F-BB2C-3E78E4C828E3}"/>
    <cellStyle name="40% - Accent2 13 15 2 2" xfId="28896" xr:uid="{48B4DBEF-05DA-48F9-95E1-282E18D3F93F}"/>
    <cellStyle name="40% - Accent2 13 15 2 2 2" xfId="28897" xr:uid="{08B8C875-ECE5-48B4-8AEA-C38FA866258D}"/>
    <cellStyle name="40% - Accent2 13 15 2 3" xfId="28898" xr:uid="{C8F30951-9C6B-433D-AFCC-2D6EE15568AD}"/>
    <cellStyle name="40% - Accent2 13 15 3" xfId="28899" xr:uid="{801A4B13-9BC8-402B-971B-9804DBC7E2F9}"/>
    <cellStyle name="40% - Accent2 13 15 3 2" xfId="28900" xr:uid="{57A1977A-044E-4F7A-BA64-DDF96C15085C}"/>
    <cellStyle name="40% - Accent2 13 15 4" xfId="28901" xr:uid="{54159F69-0891-4909-85D4-16C9ADB7165D}"/>
    <cellStyle name="40% - Accent2 13 15 4 2" xfId="28902" xr:uid="{9074A994-5A62-4608-AF69-F9BB0322B333}"/>
    <cellStyle name="40% - Accent2 13 15 5" xfId="28903" xr:uid="{C40442E4-F9C6-42EB-856D-B6E9ECE12ED3}"/>
    <cellStyle name="40% - Accent2 13 16" xfId="28904" xr:uid="{2F280F5E-461F-437C-89D0-0BC6C880BBB0}"/>
    <cellStyle name="40% - Accent2 13 16 2" xfId="28905" xr:uid="{71CB6D9F-576C-47C8-86F3-E9FA9359539A}"/>
    <cellStyle name="40% - Accent2 13 16 2 2" xfId="28906" xr:uid="{EA1ADA3D-DE99-44EC-AF9C-1FFDC568388E}"/>
    <cellStyle name="40% - Accent2 13 16 3" xfId="28907" xr:uid="{948904E2-D371-446C-A1EF-906D846C73A9}"/>
    <cellStyle name="40% - Accent2 13 17" xfId="28908" xr:uid="{7EE3185C-1996-45D3-9839-E11E11E8D405}"/>
    <cellStyle name="40% - Accent2 13 17 2" xfId="28909" xr:uid="{8FE0404B-4A43-488C-9B17-F7BDB0F2ED06}"/>
    <cellStyle name="40% - Accent2 13 18" xfId="28910" xr:uid="{B2B59173-B003-423E-86B0-2320648D4BFB}"/>
    <cellStyle name="40% - Accent2 13 18 2" xfId="28911" xr:uid="{A8A51E37-C487-4F73-9515-9417B87DE993}"/>
    <cellStyle name="40% - Accent2 13 19" xfId="28912" xr:uid="{95180ABC-5550-4BE0-A038-B5160854172D}"/>
    <cellStyle name="40% - Accent2 13 2" xfId="541" xr:uid="{279D4BCC-8FB1-49CA-B666-A732F94AA9D7}"/>
    <cellStyle name="40% - Accent2 13 2 2" xfId="542" xr:uid="{1AACB386-04ED-4F02-8B2A-781A6B2734CC}"/>
    <cellStyle name="40% - Accent2 13 2 2 2" xfId="28913" xr:uid="{E0AF107F-CEE3-4AA6-B69F-6EDF1FB558C1}"/>
    <cellStyle name="40% - Accent2 13 2 2 2 2" xfId="28914" xr:uid="{9CB3B4E6-408A-4FDD-8FD0-BFCE25389F28}"/>
    <cellStyle name="40% - Accent2 13 2 2 3" xfId="28915" xr:uid="{49AE7FF6-1F8F-4B62-9494-55F6F0191967}"/>
    <cellStyle name="40% - Accent2 13 2 2 4" xfId="28916" xr:uid="{3CBB66C4-4393-4AE7-A212-1FB740F0708E}"/>
    <cellStyle name="40% - Accent2 13 2 3" xfId="28917" xr:uid="{161C375F-A71C-49DF-BEF1-80A1EFE9A3CE}"/>
    <cellStyle name="40% - Accent2 13 2 3 2" xfId="28918" xr:uid="{245148C7-E546-427A-B20C-A925148C600D}"/>
    <cellStyle name="40% - Accent2 13 2 4" xfId="28919" xr:uid="{42A80DC9-CD4D-46C0-8FD5-DC114E355BA1}"/>
    <cellStyle name="40% - Accent2 13 2 4 2" xfId="28920" xr:uid="{71840972-89D6-44AD-93FF-3DE3B7B0E747}"/>
    <cellStyle name="40% - Accent2 13 2 5" xfId="28921" xr:uid="{738C8C8B-60FF-4D3D-8A0B-6E78E79BC0E6}"/>
    <cellStyle name="40% - Accent2 13 20" xfId="28922" xr:uid="{C5BF421B-5DB0-4097-A8CA-B9D247DED073}"/>
    <cellStyle name="40% - Accent2 13 21" xfId="28923" xr:uid="{B27845F9-0475-457F-BA6F-D2D3B8118C84}"/>
    <cellStyle name="40% - Accent2 13 22" xfId="28924" xr:uid="{52AA822A-C761-4186-AF48-EB54469FAC12}"/>
    <cellStyle name="40% - Accent2 13 23" xfId="28925" xr:uid="{26C43C29-D873-487F-A054-CB70755F1E08}"/>
    <cellStyle name="40% - Accent2 13 24" xfId="28926" xr:uid="{A555F837-0275-4544-BFE6-C29B7908423F}"/>
    <cellStyle name="40% - Accent2 13 25" xfId="28927" xr:uid="{F7436C1A-1F44-4DA1-A9FD-1E01AE8104E8}"/>
    <cellStyle name="40% - Accent2 13 26" xfId="28928" xr:uid="{D13B480D-4BB4-4B8E-9A1F-C1F6CF2CAD58}"/>
    <cellStyle name="40% - Accent2 13 27" xfId="28929" xr:uid="{4DFE449E-BB4E-4D1E-ABBA-DC0E977FA83E}"/>
    <cellStyle name="40% - Accent2 13 28" xfId="28930" xr:uid="{84D3645E-A8B7-466C-9A4F-BC1BCAC8DFF0}"/>
    <cellStyle name="40% - Accent2 13 29" xfId="28931" xr:uid="{B47EE2DB-8F2F-4DC2-BD5A-15770D94D6C1}"/>
    <cellStyle name="40% - Accent2 13 3" xfId="543" xr:uid="{DF2BAE68-EDF0-40C6-8DE7-D8B0B106D42C}"/>
    <cellStyle name="40% - Accent2 13 3 2" xfId="28932" xr:uid="{A6A697F6-51DE-477F-9296-12B992535C2A}"/>
    <cellStyle name="40% - Accent2 13 3 2 2" xfId="28933" xr:uid="{EF2F25A2-9E23-4053-B1D8-AF7799163B06}"/>
    <cellStyle name="40% - Accent2 13 3 2 2 2" xfId="28934" xr:uid="{4434DA2B-D2BE-497F-B66A-B13C9B9FB588}"/>
    <cellStyle name="40% - Accent2 13 3 2 3" xfId="28935" xr:uid="{5C8514B7-4ED4-46C4-8E76-C78F0ACC0738}"/>
    <cellStyle name="40% - Accent2 13 3 3" xfId="28936" xr:uid="{217A01DF-0C11-4F6D-92C3-4E2988A92F6F}"/>
    <cellStyle name="40% - Accent2 13 3 3 2" xfId="28937" xr:uid="{4DB74B2C-D33E-4C75-B096-E79E4450BC3D}"/>
    <cellStyle name="40% - Accent2 13 3 4" xfId="28938" xr:uid="{1C459BA1-DA48-4B70-A2D2-B26B857BA16B}"/>
    <cellStyle name="40% - Accent2 13 3 4 2" xfId="28939" xr:uid="{BD8D21A2-3AFE-4427-B870-79D108DDE94E}"/>
    <cellStyle name="40% - Accent2 13 3 5" xfId="28940" xr:uid="{9A7BB321-7B5B-449C-9109-A44A8030F8FC}"/>
    <cellStyle name="40% - Accent2 13 3 6" xfId="28941" xr:uid="{339955F5-401D-4389-A1B6-03822DE95519}"/>
    <cellStyle name="40% - Accent2 13 4" xfId="28942" xr:uid="{681783AD-3F09-418A-942E-A4D9B2DE43BD}"/>
    <cellStyle name="40% - Accent2 13 4 2" xfId="28943" xr:uid="{A5D3E19E-653A-4640-A6E9-C7F9CF093E8F}"/>
    <cellStyle name="40% - Accent2 13 4 2 2" xfId="28944" xr:uid="{FD5F620E-AB2E-4C6A-9124-01A360E37157}"/>
    <cellStyle name="40% - Accent2 13 4 2 2 2" xfId="28945" xr:uid="{6716A801-7642-4D24-9C97-08B99EDF1659}"/>
    <cellStyle name="40% - Accent2 13 4 2 3" xfId="28946" xr:uid="{AC2C5F40-37FE-4787-B077-96198B21433B}"/>
    <cellStyle name="40% - Accent2 13 4 3" xfId="28947" xr:uid="{EA064D02-9292-45FC-A9EC-A398D155EF43}"/>
    <cellStyle name="40% - Accent2 13 4 3 2" xfId="28948" xr:uid="{D417CC07-AC2D-443F-9A94-99EA4DAFF8D5}"/>
    <cellStyle name="40% - Accent2 13 4 4" xfId="28949" xr:uid="{890D9B31-1092-4FF3-8E10-FEBC46C3C9AD}"/>
    <cellStyle name="40% - Accent2 13 4 4 2" xfId="28950" xr:uid="{93A9BF70-A1B0-4692-B381-7F0513277A61}"/>
    <cellStyle name="40% - Accent2 13 4 5" xfId="28951" xr:uid="{7B0B349A-24D5-4720-A05E-119ABEF8A45E}"/>
    <cellStyle name="40% - Accent2 13 5" xfId="28952" xr:uid="{A970362A-85E1-4E3F-9CD3-141883A1853B}"/>
    <cellStyle name="40% - Accent2 13 5 2" xfId="28953" xr:uid="{2E99FDF5-1442-4F58-991A-EC6C527EB42C}"/>
    <cellStyle name="40% - Accent2 13 5 2 2" xfId="28954" xr:uid="{D8B25D44-3F7C-4025-8D32-73E9909D5F2D}"/>
    <cellStyle name="40% - Accent2 13 5 2 2 2" xfId="28955" xr:uid="{8FD239AB-DA95-4B53-B5B2-E21BB7F6D767}"/>
    <cellStyle name="40% - Accent2 13 5 2 3" xfId="28956" xr:uid="{1AF0A731-8355-4576-A436-D40A70C37A2D}"/>
    <cellStyle name="40% - Accent2 13 5 3" xfId="28957" xr:uid="{5EB19720-4993-4228-9CAF-FB5BE2C40F1D}"/>
    <cellStyle name="40% - Accent2 13 5 3 2" xfId="28958" xr:uid="{FE4BA287-93A3-4FFF-99A8-BE3C1A5EEC60}"/>
    <cellStyle name="40% - Accent2 13 5 4" xfId="28959" xr:uid="{DBCD0860-AEE3-4F7A-ACCE-AF4723BC9C81}"/>
    <cellStyle name="40% - Accent2 13 5 4 2" xfId="28960" xr:uid="{D3D9B6CD-AC0D-4A0B-946D-ABBA42866901}"/>
    <cellStyle name="40% - Accent2 13 5 5" xfId="28961" xr:uid="{CBC35735-0E97-45D2-B583-5CF938703175}"/>
    <cellStyle name="40% - Accent2 13 6" xfId="28962" xr:uid="{6299C36E-AA17-464C-8EEE-66AEDE4F4A87}"/>
    <cellStyle name="40% - Accent2 13 6 2" xfId="28963" xr:uid="{F293438E-5CA3-48CB-BCDB-4F013FCFB701}"/>
    <cellStyle name="40% - Accent2 13 6 2 2" xfId="28964" xr:uid="{37B680DC-BF48-43CC-8C85-034857EACB6D}"/>
    <cellStyle name="40% - Accent2 13 6 2 2 2" xfId="28965" xr:uid="{9C019F84-C7B4-4767-A099-08D5E73E5167}"/>
    <cellStyle name="40% - Accent2 13 6 2 3" xfId="28966" xr:uid="{156D6A96-035F-4C54-A378-36E4260DC617}"/>
    <cellStyle name="40% - Accent2 13 6 3" xfId="28967" xr:uid="{405AFF25-2197-4FF9-8AE5-656F3C7000F9}"/>
    <cellStyle name="40% - Accent2 13 6 3 2" xfId="28968" xr:uid="{93738BDD-7C6C-4495-8095-2F4B55EEB5E3}"/>
    <cellStyle name="40% - Accent2 13 6 4" xfId="28969" xr:uid="{577B3566-34C0-481C-AA2D-285B8BD30DC3}"/>
    <cellStyle name="40% - Accent2 13 6 4 2" xfId="28970" xr:uid="{115EAE08-D3D7-4D85-BE36-D9C03D14B03D}"/>
    <cellStyle name="40% - Accent2 13 6 5" xfId="28971" xr:uid="{E648EF43-85AA-4945-8B8A-BFEBE3FA6F2B}"/>
    <cellStyle name="40% - Accent2 13 7" xfId="28972" xr:uid="{A677A1B1-7288-4691-B27F-FCB6DCEBF94E}"/>
    <cellStyle name="40% - Accent2 13 7 2" xfId="28973" xr:uid="{C08FDCA7-CFE6-4F4D-A5E0-C8A048273037}"/>
    <cellStyle name="40% - Accent2 13 7 2 2" xfId="28974" xr:uid="{711D40C0-6487-42AC-8575-460F625A050E}"/>
    <cellStyle name="40% - Accent2 13 7 2 2 2" xfId="28975" xr:uid="{4827F188-77B4-480A-97C9-94D3B426C1B6}"/>
    <cellStyle name="40% - Accent2 13 7 2 3" xfId="28976" xr:uid="{2F297968-9AC7-4451-8A19-B9852761B091}"/>
    <cellStyle name="40% - Accent2 13 7 3" xfId="28977" xr:uid="{4F936A0F-579E-4EDF-9E05-86DEA774A83C}"/>
    <cellStyle name="40% - Accent2 13 7 3 2" xfId="28978" xr:uid="{1F818E58-6B8F-4A71-8047-ACBD6004731B}"/>
    <cellStyle name="40% - Accent2 13 7 4" xfId="28979" xr:uid="{A6EE036E-8BF5-4FA9-B1D6-4A3AC4FFF7E1}"/>
    <cellStyle name="40% - Accent2 13 7 4 2" xfId="28980" xr:uid="{6B3D393E-43A1-4F80-9CB1-57547E0E8B8E}"/>
    <cellStyle name="40% - Accent2 13 7 5" xfId="28981" xr:uid="{CB88F7AE-4577-4CE9-98B5-9F4D5F6CD9C5}"/>
    <cellStyle name="40% - Accent2 13 8" xfId="28982" xr:uid="{BBD0F2B4-4D29-4F43-ADD6-4D37D49170DF}"/>
    <cellStyle name="40% - Accent2 13 8 2" xfId="28983" xr:uid="{E004E6E0-0EF3-4598-8528-D876ED5FFDDB}"/>
    <cellStyle name="40% - Accent2 13 8 2 2" xfId="28984" xr:uid="{F3B2E300-CBD0-48DB-9754-66A3E292ADED}"/>
    <cellStyle name="40% - Accent2 13 8 2 2 2" xfId="28985" xr:uid="{B7E3FCF3-DC15-4A58-8C12-885BEF4ED3D5}"/>
    <cellStyle name="40% - Accent2 13 8 2 3" xfId="28986" xr:uid="{E12D94C8-1AD8-4480-A1BC-240598F0CDFD}"/>
    <cellStyle name="40% - Accent2 13 8 3" xfId="28987" xr:uid="{F1C086FA-AD6E-484B-BBF5-76A01012C4FD}"/>
    <cellStyle name="40% - Accent2 13 8 3 2" xfId="28988" xr:uid="{84F78FC4-8F6D-464B-A202-EC25940925B9}"/>
    <cellStyle name="40% - Accent2 13 8 4" xfId="28989" xr:uid="{670AC5AC-143F-431C-AEE4-51F0251C0DF0}"/>
    <cellStyle name="40% - Accent2 13 8 4 2" xfId="28990" xr:uid="{E6ECC0FC-F540-4A81-A2C7-3E4C92960B9F}"/>
    <cellStyle name="40% - Accent2 13 8 5" xfId="28991" xr:uid="{CBC9C1CC-6103-41D1-83B1-16031885FB08}"/>
    <cellStyle name="40% - Accent2 13 9" xfId="28992" xr:uid="{3745E971-D2CC-4213-A067-A12A961BDD64}"/>
    <cellStyle name="40% - Accent2 13 9 2" xfId="28993" xr:uid="{79F350AD-D05B-4DA1-B881-6B26CEE7727F}"/>
    <cellStyle name="40% - Accent2 13 9 2 2" xfId="28994" xr:uid="{E3BA090F-6B1A-4846-A287-BF04A00B7F96}"/>
    <cellStyle name="40% - Accent2 13 9 2 2 2" xfId="28995" xr:uid="{32D86067-78BC-48CA-9321-A2107BE2B203}"/>
    <cellStyle name="40% - Accent2 13 9 2 3" xfId="28996" xr:uid="{4C71E3F0-3972-46C4-BDD0-3A55BB99422B}"/>
    <cellStyle name="40% - Accent2 13 9 3" xfId="28997" xr:uid="{DA325565-2D61-4571-B229-8955687B1E92}"/>
    <cellStyle name="40% - Accent2 13 9 3 2" xfId="28998" xr:uid="{D3C0C909-6FFB-4992-BB78-1EB55FD54A3F}"/>
    <cellStyle name="40% - Accent2 13 9 4" xfId="28999" xr:uid="{837D9750-0426-45C3-B791-356F8CA35FF2}"/>
    <cellStyle name="40% - Accent2 13 9 4 2" xfId="29000" xr:uid="{4A30C095-FC35-4A08-B1A7-2B4C07567B50}"/>
    <cellStyle name="40% - Accent2 13 9 5" xfId="29001" xr:uid="{041F4CA4-3DC3-4F78-A3E9-424056D3CA0B}"/>
    <cellStyle name="40% - Accent2 14" xfId="544" xr:uid="{F12C600D-C05E-43C1-978D-09098E9006DB}"/>
    <cellStyle name="40% - Accent2 14 10" xfId="29002" xr:uid="{321B4B8C-9887-4D08-BF34-8F9AD1479511}"/>
    <cellStyle name="40% - Accent2 14 10 2" xfId="29003" xr:uid="{80260666-01EB-4B4A-8ACD-366F27577C7D}"/>
    <cellStyle name="40% - Accent2 14 10 2 2" xfId="29004" xr:uid="{3A7F54D1-AB6B-45BD-8A07-7458F3353551}"/>
    <cellStyle name="40% - Accent2 14 10 2 2 2" xfId="29005" xr:uid="{FA3C149A-3C12-49AC-B1D0-1977F974E22C}"/>
    <cellStyle name="40% - Accent2 14 10 2 3" xfId="29006" xr:uid="{E9AEDCE1-5701-4562-B4E2-BCF3A7BFEBD2}"/>
    <cellStyle name="40% - Accent2 14 10 3" xfId="29007" xr:uid="{708AA263-F918-4B5A-8D61-B37642D7374B}"/>
    <cellStyle name="40% - Accent2 14 10 3 2" xfId="29008" xr:uid="{88078E87-4251-4CDA-828C-F26CF34F22DF}"/>
    <cellStyle name="40% - Accent2 14 10 4" xfId="29009" xr:uid="{59875545-E314-4F44-BDFC-5F5D563AD422}"/>
    <cellStyle name="40% - Accent2 14 10 4 2" xfId="29010" xr:uid="{E083E7B5-BE20-4C78-B3B8-2BF997529621}"/>
    <cellStyle name="40% - Accent2 14 10 5" xfId="29011" xr:uid="{C2D323EE-1291-4353-B1AA-B3D97BC2F025}"/>
    <cellStyle name="40% - Accent2 14 11" xfId="29012" xr:uid="{A58A6C2F-43A6-4509-A624-87B8DE013327}"/>
    <cellStyle name="40% - Accent2 14 11 2" xfId="29013" xr:uid="{A45BCD82-F66A-4A49-91BD-F2D77E8FE37D}"/>
    <cellStyle name="40% - Accent2 14 11 2 2" xfId="29014" xr:uid="{8E67922F-AEA7-4825-A6D8-F02A579A8B8C}"/>
    <cellStyle name="40% - Accent2 14 11 2 2 2" xfId="29015" xr:uid="{2A105D5D-3C44-4827-9E63-01DD4C76028E}"/>
    <cellStyle name="40% - Accent2 14 11 2 3" xfId="29016" xr:uid="{6C3FAA55-0FC5-42E5-A17E-8EC0AB21813F}"/>
    <cellStyle name="40% - Accent2 14 11 3" xfId="29017" xr:uid="{A038ED00-626F-4080-AF4F-7F3EEE710DC5}"/>
    <cellStyle name="40% - Accent2 14 11 3 2" xfId="29018" xr:uid="{039CB281-A6B7-4EBB-9F3F-D4BB397258C6}"/>
    <cellStyle name="40% - Accent2 14 11 4" xfId="29019" xr:uid="{ECC118A4-5719-4AE8-9E1A-19AE0CF34B86}"/>
    <cellStyle name="40% - Accent2 14 11 4 2" xfId="29020" xr:uid="{2046BDD0-0879-415E-ABFD-FD2B4DB60153}"/>
    <cellStyle name="40% - Accent2 14 11 5" xfId="29021" xr:uid="{5A3369CF-A048-41C4-86D8-701271699297}"/>
    <cellStyle name="40% - Accent2 14 12" xfId="29022" xr:uid="{8BAED05A-8713-4A0F-BBCA-A98B0E3A2D82}"/>
    <cellStyle name="40% - Accent2 14 12 2" xfId="29023" xr:uid="{5CD2E24D-CD77-4D54-B1E0-19A2E08248DD}"/>
    <cellStyle name="40% - Accent2 14 12 2 2" xfId="29024" xr:uid="{8839491C-6632-4B5E-90CB-3F3414E29D80}"/>
    <cellStyle name="40% - Accent2 14 12 2 2 2" xfId="29025" xr:uid="{47E970AE-98C0-415B-BD3A-9F8FFE33E100}"/>
    <cellStyle name="40% - Accent2 14 12 2 3" xfId="29026" xr:uid="{9B80B2C0-9B12-4C4D-984F-BEF578506B1A}"/>
    <cellStyle name="40% - Accent2 14 12 3" xfId="29027" xr:uid="{909E9BFD-3448-4E1E-854E-A67A779E4B6F}"/>
    <cellStyle name="40% - Accent2 14 12 3 2" xfId="29028" xr:uid="{8DADD2C5-E8EA-45FA-83B9-992BEEDC80B7}"/>
    <cellStyle name="40% - Accent2 14 12 4" xfId="29029" xr:uid="{1F8F152E-A1B8-4B87-9272-30C3839BB5CF}"/>
    <cellStyle name="40% - Accent2 14 12 4 2" xfId="29030" xr:uid="{7E50151C-313C-4EC2-AA66-219FB46A4BB5}"/>
    <cellStyle name="40% - Accent2 14 12 5" xfId="29031" xr:uid="{62E34D59-DAED-41D0-9FA7-7F3B55FCC237}"/>
    <cellStyle name="40% - Accent2 14 13" xfId="29032" xr:uid="{DBF4EA4C-A7BF-41FD-AE45-D9D5FC75796E}"/>
    <cellStyle name="40% - Accent2 14 13 2" xfId="29033" xr:uid="{0B0420E8-94A8-43B8-9B19-64B73EBC6E35}"/>
    <cellStyle name="40% - Accent2 14 13 2 2" xfId="29034" xr:uid="{4E7E0578-117D-46B8-9566-01DBD03E83E1}"/>
    <cellStyle name="40% - Accent2 14 13 2 2 2" xfId="29035" xr:uid="{8CD14C00-125F-4371-9958-3DA5AD1950E0}"/>
    <cellStyle name="40% - Accent2 14 13 2 3" xfId="29036" xr:uid="{D06B8171-0E79-41E7-AA8D-1D8CFE5441FF}"/>
    <cellStyle name="40% - Accent2 14 13 3" xfId="29037" xr:uid="{33543CBA-CC87-4F9B-A460-C743883077EA}"/>
    <cellStyle name="40% - Accent2 14 13 3 2" xfId="29038" xr:uid="{093DB0AB-8AC2-4E72-9969-98B3E011BBC0}"/>
    <cellStyle name="40% - Accent2 14 13 4" xfId="29039" xr:uid="{7EAE8E57-2000-498B-8675-192D3C602FF2}"/>
    <cellStyle name="40% - Accent2 14 13 4 2" xfId="29040" xr:uid="{AA011239-87A0-42BB-8137-8622237BFA3B}"/>
    <cellStyle name="40% - Accent2 14 13 5" xfId="29041" xr:uid="{3A3067C4-D4E6-4BEF-B349-621E800384BE}"/>
    <cellStyle name="40% - Accent2 14 14" xfId="29042" xr:uid="{8A741339-9456-4B0D-8125-1B0963E6D902}"/>
    <cellStyle name="40% - Accent2 14 14 2" xfId="29043" xr:uid="{57C6B7A7-DA99-4AB5-A93F-596B56DA7AE7}"/>
    <cellStyle name="40% - Accent2 14 14 2 2" xfId="29044" xr:uid="{048786B6-7972-4368-A7F7-EF0DA9527D36}"/>
    <cellStyle name="40% - Accent2 14 14 2 2 2" xfId="29045" xr:uid="{4B4C4CFC-AE04-4B85-83D2-F3F5EDB219BA}"/>
    <cellStyle name="40% - Accent2 14 14 2 3" xfId="29046" xr:uid="{4C7744BE-2B23-4A49-85B1-90B61C9CF1B2}"/>
    <cellStyle name="40% - Accent2 14 14 3" xfId="29047" xr:uid="{E32351B6-9DF2-4EFE-AA69-0C6F08C1522A}"/>
    <cellStyle name="40% - Accent2 14 14 3 2" xfId="29048" xr:uid="{7394EED8-D5F4-48B7-916C-DF4B4ABCD46A}"/>
    <cellStyle name="40% - Accent2 14 14 4" xfId="29049" xr:uid="{D1AC6B52-083D-4EF3-9030-D33ABDFE5C02}"/>
    <cellStyle name="40% - Accent2 14 14 4 2" xfId="29050" xr:uid="{AA3CDEE5-8EAF-436D-8CBD-E30A73ED3DA3}"/>
    <cellStyle name="40% - Accent2 14 14 5" xfId="29051" xr:uid="{32F180CF-9604-45AC-8070-DB989A329620}"/>
    <cellStyle name="40% - Accent2 14 15" xfId="29052" xr:uid="{A558DEC4-6F33-4BCA-A212-ADC6D2D6C01B}"/>
    <cellStyle name="40% - Accent2 14 15 2" xfId="29053" xr:uid="{0D7C05CF-0AAF-4D6A-9847-CD87AFC49275}"/>
    <cellStyle name="40% - Accent2 14 15 2 2" xfId="29054" xr:uid="{7F15DA8B-C316-4F59-867F-FB821A071EE4}"/>
    <cellStyle name="40% - Accent2 14 15 2 2 2" xfId="29055" xr:uid="{0BAB40E5-4014-44A4-8BAB-C77FEF147A0B}"/>
    <cellStyle name="40% - Accent2 14 15 2 3" xfId="29056" xr:uid="{6F047908-81C2-4FBB-9FB2-6B15B2A796E9}"/>
    <cellStyle name="40% - Accent2 14 15 3" xfId="29057" xr:uid="{4F390A87-E23B-4E73-B27D-55CAA2E3964F}"/>
    <cellStyle name="40% - Accent2 14 15 3 2" xfId="29058" xr:uid="{DA468B6C-F2B4-4A55-B8E2-AD534599FF90}"/>
    <cellStyle name="40% - Accent2 14 15 4" xfId="29059" xr:uid="{F387FC34-2168-4C66-A92D-C0774990AD08}"/>
    <cellStyle name="40% - Accent2 14 15 4 2" xfId="29060" xr:uid="{D24B44BF-4616-4F8C-9B99-2E481D94AAB9}"/>
    <cellStyle name="40% - Accent2 14 15 5" xfId="29061" xr:uid="{ADDF122C-446A-4979-9B91-A6535D5BFF52}"/>
    <cellStyle name="40% - Accent2 14 16" xfId="29062" xr:uid="{E6D7E4EB-6325-4C84-914F-6E1B47C84220}"/>
    <cellStyle name="40% - Accent2 14 16 2" xfId="29063" xr:uid="{264D5B23-78B4-47C2-83D2-553FDF7F6C0A}"/>
    <cellStyle name="40% - Accent2 14 16 2 2" xfId="29064" xr:uid="{DEAD6D40-EB5B-4D11-AD47-7724FA812F08}"/>
    <cellStyle name="40% - Accent2 14 16 3" xfId="29065" xr:uid="{CB3A7ACE-3443-465C-BF5C-7D5A224CDB85}"/>
    <cellStyle name="40% - Accent2 14 17" xfId="29066" xr:uid="{A9991009-7E28-4F12-BE7E-620273DCF180}"/>
    <cellStyle name="40% - Accent2 14 17 2" xfId="29067" xr:uid="{8204EC25-D957-46A2-A8EE-10D3D2FE113D}"/>
    <cellStyle name="40% - Accent2 14 18" xfId="29068" xr:uid="{518051DF-6ACB-41C8-9E93-9258426D6092}"/>
    <cellStyle name="40% - Accent2 14 18 2" xfId="29069" xr:uid="{CD645ABA-524A-4D9C-89D0-CE69E4562D28}"/>
    <cellStyle name="40% - Accent2 14 19" xfId="29070" xr:uid="{5E044360-B655-4578-9DC1-4ABC4F841210}"/>
    <cellStyle name="40% - Accent2 14 2" xfId="29071" xr:uid="{61143A30-C34D-4023-A37F-C1C6E787A83E}"/>
    <cellStyle name="40% - Accent2 14 2 2" xfId="29072" xr:uid="{D5FFD16D-2C2C-498C-9DFD-EDBE2CD976FE}"/>
    <cellStyle name="40% - Accent2 14 2 2 2" xfId="29073" xr:uid="{865EC9DD-7A69-4004-80C0-2D074E17A8C4}"/>
    <cellStyle name="40% - Accent2 14 2 2 2 2" xfId="29074" xr:uid="{A9514560-9F84-45EC-8AC3-4695C4562C0D}"/>
    <cellStyle name="40% - Accent2 14 2 2 3" xfId="29075" xr:uid="{830B5579-9541-4E5B-A240-C42946320D4A}"/>
    <cellStyle name="40% - Accent2 14 2 3" xfId="29076" xr:uid="{1AEB3C57-1DA4-4C42-934E-C6022FF13DC5}"/>
    <cellStyle name="40% - Accent2 14 2 3 2" xfId="29077" xr:uid="{B883D4DA-297A-48EF-8E2C-8D7C72927751}"/>
    <cellStyle name="40% - Accent2 14 2 4" xfId="29078" xr:uid="{70917B61-DD92-4584-BF47-22B3CAE1B328}"/>
    <cellStyle name="40% - Accent2 14 2 4 2" xfId="29079" xr:uid="{0E0A9831-A88F-4202-985D-AFB16042C72E}"/>
    <cellStyle name="40% - Accent2 14 2 5" xfId="29080" xr:uid="{A457F90E-CF9E-47B7-9A24-05A1F79FD11B}"/>
    <cellStyle name="40% - Accent2 14 20" xfId="29081" xr:uid="{CA1328E1-44B9-478D-93C4-E7EB84F08EB2}"/>
    <cellStyle name="40% - Accent2 14 21" xfId="29082" xr:uid="{ADC7A21C-7EEA-425F-8F11-BCDA6B08DFF3}"/>
    <cellStyle name="40% - Accent2 14 22" xfId="29083" xr:uid="{6EE3ABBD-3925-4B0B-95F0-EB23B72390CC}"/>
    <cellStyle name="40% - Accent2 14 23" xfId="29084" xr:uid="{80C1A172-5F29-4974-90EA-1C254D3FE224}"/>
    <cellStyle name="40% - Accent2 14 24" xfId="29085" xr:uid="{5C2729D2-2D88-4377-9F7F-161BAFC4916A}"/>
    <cellStyle name="40% - Accent2 14 25" xfId="29086" xr:uid="{76398AB7-2516-40FE-9D33-9FD51A18F907}"/>
    <cellStyle name="40% - Accent2 14 26" xfId="29087" xr:uid="{AE46F046-8718-4497-981E-9E02AF4CA7BD}"/>
    <cellStyle name="40% - Accent2 14 27" xfId="29088" xr:uid="{CD794AC8-6B86-47E9-BBAA-B914B598072A}"/>
    <cellStyle name="40% - Accent2 14 28" xfId="29089" xr:uid="{048FAD05-E524-40D9-9A36-8943CD6CFDDB}"/>
    <cellStyle name="40% - Accent2 14 29" xfId="29090" xr:uid="{FB6B50BD-73C2-4449-B6E8-8CA2489C323E}"/>
    <cellStyle name="40% - Accent2 14 3" xfId="29091" xr:uid="{26E9F7AB-31FD-424D-B810-FD3B61C46DD2}"/>
    <cellStyle name="40% - Accent2 14 3 2" xfId="29092" xr:uid="{DE6A00B0-73B1-4C27-8590-E799622F9DBC}"/>
    <cellStyle name="40% - Accent2 14 3 2 2" xfId="29093" xr:uid="{D46F6D80-6232-4403-BA58-750E1472FF87}"/>
    <cellStyle name="40% - Accent2 14 3 2 2 2" xfId="29094" xr:uid="{BD050532-D76D-43BE-8DA2-D43150948A0E}"/>
    <cellStyle name="40% - Accent2 14 3 2 3" xfId="29095" xr:uid="{659CB427-ABDA-4ABB-97EF-D0BFC31E6EFB}"/>
    <cellStyle name="40% - Accent2 14 3 3" xfId="29096" xr:uid="{9BC9BC5C-E6A1-478F-875F-269EE4A8A7E7}"/>
    <cellStyle name="40% - Accent2 14 3 3 2" xfId="29097" xr:uid="{092B0CE8-5BB3-4C2F-8EC9-66715E70CCAC}"/>
    <cellStyle name="40% - Accent2 14 3 4" xfId="29098" xr:uid="{5EBA0E88-CACD-47A5-B007-13829972C8D6}"/>
    <cellStyle name="40% - Accent2 14 3 4 2" xfId="29099" xr:uid="{4C12AF9B-A689-4425-9C2C-78E2EA8907D3}"/>
    <cellStyle name="40% - Accent2 14 3 5" xfId="29100" xr:uid="{D124FB5B-2121-4F04-9358-AAF491EC04F5}"/>
    <cellStyle name="40% - Accent2 14 30" xfId="29101" xr:uid="{343282B3-6C95-4088-A7A9-34996830FA2A}"/>
    <cellStyle name="40% - Accent2 14 4" xfId="29102" xr:uid="{026B96A8-1554-46E5-A160-123153F3857B}"/>
    <cellStyle name="40% - Accent2 14 4 2" xfId="29103" xr:uid="{34D74CF2-F5C6-4029-8469-FB9E57947855}"/>
    <cellStyle name="40% - Accent2 14 4 2 2" xfId="29104" xr:uid="{D6151671-B4CD-417F-8B87-33DF270C839B}"/>
    <cellStyle name="40% - Accent2 14 4 2 2 2" xfId="29105" xr:uid="{54712852-2AF0-4E15-B950-D94B0D2E79B3}"/>
    <cellStyle name="40% - Accent2 14 4 2 3" xfId="29106" xr:uid="{28B65CE7-7B95-4A3D-9600-144DD7E0F00D}"/>
    <cellStyle name="40% - Accent2 14 4 3" xfId="29107" xr:uid="{22897002-FC29-47AF-87EC-5CA3E4779F9F}"/>
    <cellStyle name="40% - Accent2 14 4 3 2" xfId="29108" xr:uid="{3177B1E0-7CA2-4145-ABEF-BA7E7D6DD954}"/>
    <cellStyle name="40% - Accent2 14 4 4" xfId="29109" xr:uid="{474416E3-A6EA-49E5-901C-0F0DEFD89213}"/>
    <cellStyle name="40% - Accent2 14 4 4 2" xfId="29110" xr:uid="{64CD35DA-2EF6-4554-945F-05A5A781D72F}"/>
    <cellStyle name="40% - Accent2 14 4 5" xfId="29111" xr:uid="{C7E8C223-6E73-48DC-8C40-A2120D55AD2D}"/>
    <cellStyle name="40% - Accent2 14 5" xfId="29112" xr:uid="{7B8E9D55-CCB6-4DDD-85C4-A9E6816968C7}"/>
    <cellStyle name="40% - Accent2 14 5 2" xfId="29113" xr:uid="{52898C37-A37F-48A5-9721-2A8109FF760C}"/>
    <cellStyle name="40% - Accent2 14 5 2 2" xfId="29114" xr:uid="{95D185CE-3EF1-469A-8763-6EE8ECD369F4}"/>
    <cellStyle name="40% - Accent2 14 5 2 2 2" xfId="29115" xr:uid="{A692AD9B-27CF-4E8D-AE42-06D1F40461D8}"/>
    <cellStyle name="40% - Accent2 14 5 2 3" xfId="29116" xr:uid="{35297304-1363-4C4F-A1AE-F4B026641EC1}"/>
    <cellStyle name="40% - Accent2 14 5 3" xfId="29117" xr:uid="{BC11679A-2FBC-4F4A-9AFC-9E04A695E56E}"/>
    <cellStyle name="40% - Accent2 14 5 3 2" xfId="29118" xr:uid="{BE62D0C7-DB75-4391-A34B-70D1A635D0B3}"/>
    <cellStyle name="40% - Accent2 14 5 4" xfId="29119" xr:uid="{50EA4AA5-7605-42F1-A2D4-0569D91EAD58}"/>
    <cellStyle name="40% - Accent2 14 5 4 2" xfId="29120" xr:uid="{A50E8342-F5CE-4C15-8909-0098A85D5F1A}"/>
    <cellStyle name="40% - Accent2 14 5 5" xfId="29121" xr:uid="{B54DB320-2290-46D1-B5D4-EA327CB729F3}"/>
    <cellStyle name="40% - Accent2 14 6" xfId="29122" xr:uid="{B512E844-CA1B-4788-AD26-605393CA1FEA}"/>
    <cellStyle name="40% - Accent2 14 6 2" xfId="29123" xr:uid="{F3DB192B-F39E-4128-ABC7-20BC799CA023}"/>
    <cellStyle name="40% - Accent2 14 6 2 2" xfId="29124" xr:uid="{7E573046-839C-451C-B68B-89EBCCBE8117}"/>
    <cellStyle name="40% - Accent2 14 6 2 2 2" xfId="29125" xr:uid="{A07474BC-3A7E-4FEE-B415-36BE19A1CDE0}"/>
    <cellStyle name="40% - Accent2 14 6 2 3" xfId="29126" xr:uid="{0913F952-7FD2-40EB-B437-DDB3901F3ED7}"/>
    <cellStyle name="40% - Accent2 14 6 3" xfId="29127" xr:uid="{67F688A5-297B-4E04-AE5A-CD5ED5D1095E}"/>
    <cellStyle name="40% - Accent2 14 6 3 2" xfId="29128" xr:uid="{714808A0-6900-4B9C-B1E1-0DAA780D4026}"/>
    <cellStyle name="40% - Accent2 14 6 4" xfId="29129" xr:uid="{97403C41-DB89-48A7-B0DA-C70064C48A16}"/>
    <cellStyle name="40% - Accent2 14 6 4 2" xfId="29130" xr:uid="{5E75E1AB-2B77-421E-942B-88FFB5341357}"/>
    <cellStyle name="40% - Accent2 14 6 5" xfId="29131" xr:uid="{AE719606-E6C0-4176-AF4E-61EDC72E1F4A}"/>
    <cellStyle name="40% - Accent2 14 7" xfId="29132" xr:uid="{C66C7957-D67C-4EE9-9FAC-CEB269CBDE33}"/>
    <cellStyle name="40% - Accent2 14 7 2" xfId="29133" xr:uid="{429C066B-F6FC-45DE-BE9B-F600C0CDC2CF}"/>
    <cellStyle name="40% - Accent2 14 7 2 2" xfId="29134" xr:uid="{7BB8D6F2-DE25-4675-88D8-28B1B27BC10E}"/>
    <cellStyle name="40% - Accent2 14 7 2 2 2" xfId="29135" xr:uid="{36022FB6-8BFF-44B6-A2B0-E8C0C0682AB5}"/>
    <cellStyle name="40% - Accent2 14 7 2 3" xfId="29136" xr:uid="{C3789D23-4296-4F62-806A-39677DCACCE8}"/>
    <cellStyle name="40% - Accent2 14 7 3" xfId="29137" xr:uid="{64C0424A-04F7-41C0-B0BB-0B54174D0292}"/>
    <cellStyle name="40% - Accent2 14 7 3 2" xfId="29138" xr:uid="{47C11BEB-CFF6-4C9D-8C74-6248B5D53D59}"/>
    <cellStyle name="40% - Accent2 14 7 4" xfId="29139" xr:uid="{DEE67E4F-13C0-4212-9823-A3B4D4423758}"/>
    <cellStyle name="40% - Accent2 14 7 4 2" xfId="29140" xr:uid="{DA8EBB9E-9750-422C-B74D-4A4D56EBF944}"/>
    <cellStyle name="40% - Accent2 14 7 5" xfId="29141" xr:uid="{C763E1EF-B7D9-4AFF-A5F7-5254649CFA6B}"/>
    <cellStyle name="40% - Accent2 14 8" xfId="29142" xr:uid="{3E715B11-670F-464B-8F5C-49BD1B34C992}"/>
    <cellStyle name="40% - Accent2 14 8 2" xfId="29143" xr:uid="{5490EF0E-8F74-4660-AAB0-0BF4DC97AE3A}"/>
    <cellStyle name="40% - Accent2 14 8 2 2" xfId="29144" xr:uid="{130858E2-41CF-4D5F-BDDB-7D8AECEF2513}"/>
    <cellStyle name="40% - Accent2 14 8 2 2 2" xfId="29145" xr:uid="{7FF22BC4-3D14-4A9C-A0C0-1F530B881BE8}"/>
    <cellStyle name="40% - Accent2 14 8 2 3" xfId="29146" xr:uid="{4C682095-C9B7-4E78-B9F9-4C560B4F3342}"/>
    <cellStyle name="40% - Accent2 14 8 3" xfId="29147" xr:uid="{DA39BFB3-6ED8-444A-8BDD-80ABAAB15871}"/>
    <cellStyle name="40% - Accent2 14 8 3 2" xfId="29148" xr:uid="{7589EDCD-8182-4CFB-A95B-9CBF565FF3B5}"/>
    <cellStyle name="40% - Accent2 14 8 4" xfId="29149" xr:uid="{5D309790-EC02-4AAF-8B31-FD46F5E46388}"/>
    <cellStyle name="40% - Accent2 14 8 4 2" xfId="29150" xr:uid="{FDAAECAC-AAF4-4DCE-8958-96EA39422DB1}"/>
    <cellStyle name="40% - Accent2 14 8 5" xfId="29151" xr:uid="{2B820842-4F8D-415F-BFD4-69702CE13BDB}"/>
    <cellStyle name="40% - Accent2 14 9" xfId="29152" xr:uid="{E27E09E3-CBC1-4FE5-8219-A423BE726036}"/>
    <cellStyle name="40% - Accent2 14 9 2" xfId="29153" xr:uid="{6DD62073-316A-4AA5-9036-D384C64A5900}"/>
    <cellStyle name="40% - Accent2 14 9 2 2" xfId="29154" xr:uid="{78C4DA2B-343D-4DA5-938F-26B64158EF2C}"/>
    <cellStyle name="40% - Accent2 14 9 2 2 2" xfId="29155" xr:uid="{5DA41EB4-47CB-4B0C-A590-86FCBA8407B5}"/>
    <cellStyle name="40% - Accent2 14 9 2 3" xfId="29156" xr:uid="{A255C1E2-4456-498A-A492-FABB0CAF7A6B}"/>
    <cellStyle name="40% - Accent2 14 9 3" xfId="29157" xr:uid="{D40832D4-D00C-4124-9140-6A8831F97BB9}"/>
    <cellStyle name="40% - Accent2 14 9 3 2" xfId="29158" xr:uid="{40518E5B-CA28-4F18-B304-B95EE3367005}"/>
    <cellStyle name="40% - Accent2 14 9 4" xfId="29159" xr:uid="{CFBE9A46-750D-4D51-ABEF-2BC7B2D527DD}"/>
    <cellStyle name="40% - Accent2 14 9 4 2" xfId="29160" xr:uid="{86E2B0D7-B287-4392-ACA0-850D8B7C3E89}"/>
    <cellStyle name="40% - Accent2 14 9 5" xfId="29161" xr:uid="{54A097CB-D782-4A30-88D4-A7D4F7061D2F}"/>
    <cellStyle name="40% - Accent2 15" xfId="29162" xr:uid="{E3D0DB5A-D92E-44BA-8866-0D3A26A9999F}"/>
    <cellStyle name="40% - Accent2 15 10" xfId="29163" xr:uid="{66A1B6C8-D885-4211-8186-E59A765DCCFD}"/>
    <cellStyle name="40% - Accent2 15 10 2" xfId="29164" xr:uid="{6E1D252B-9C19-410F-B0FE-3408ADE33236}"/>
    <cellStyle name="40% - Accent2 15 10 2 2" xfId="29165" xr:uid="{9742993B-F25A-40C2-94FB-1B3FFE712781}"/>
    <cellStyle name="40% - Accent2 15 10 2 2 2" xfId="29166" xr:uid="{56F36B34-A9B5-4278-81B2-2F34D37FB961}"/>
    <cellStyle name="40% - Accent2 15 10 2 3" xfId="29167" xr:uid="{DA7EB832-B844-423F-8837-D62A2CE66E22}"/>
    <cellStyle name="40% - Accent2 15 10 3" xfId="29168" xr:uid="{F23A332D-F7DC-4F4F-A72F-E1DEB9A83D89}"/>
    <cellStyle name="40% - Accent2 15 10 3 2" xfId="29169" xr:uid="{1259AAAA-F91D-4F4C-983F-F051B3F46AD9}"/>
    <cellStyle name="40% - Accent2 15 10 4" xfId="29170" xr:uid="{2933A272-E84C-40C0-A1B4-F3C46BCD64C5}"/>
    <cellStyle name="40% - Accent2 15 10 4 2" xfId="29171" xr:uid="{2F0C4216-006F-494C-95EA-1BF428E993D7}"/>
    <cellStyle name="40% - Accent2 15 10 5" xfId="29172" xr:uid="{778C3A68-4CCE-48FA-989B-6D4032EB631B}"/>
    <cellStyle name="40% - Accent2 15 11" xfId="29173" xr:uid="{B79DB0BD-EE8E-4B4C-A21C-84748D2D9398}"/>
    <cellStyle name="40% - Accent2 15 11 2" xfId="29174" xr:uid="{7018FECF-772E-4443-8B64-2701DDC4B24E}"/>
    <cellStyle name="40% - Accent2 15 11 2 2" xfId="29175" xr:uid="{432E4D47-9354-4182-81CE-36FDBD0CACAA}"/>
    <cellStyle name="40% - Accent2 15 11 2 2 2" xfId="29176" xr:uid="{DF21FF57-1347-4063-90E7-0F6B86C90048}"/>
    <cellStyle name="40% - Accent2 15 11 2 3" xfId="29177" xr:uid="{0F4748EF-5292-4936-96FE-0E00603B658D}"/>
    <cellStyle name="40% - Accent2 15 11 3" xfId="29178" xr:uid="{905EE4A9-CB0A-41B2-8FD6-7DD139AA1D69}"/>
    <cellStyle name="40% - Accent2 15 11 3 2" xfId="29179" xr:uid="{ECD2F8F3-1527-462A-9B7B-F2BEF55E4D82}"/>
    <cellStyle name="40% - Accent2 15 11 4" xfId="29180" xr:uid="{A39DC796-1A50-4C07-90DE-1FD1A030CEDD}"/>
    <cellStyle name="40% - Accent2 15 11 4 2" xfId="29181" xr:uid="{87AF028B-7725-4972-AEC4-3CC48B82E13D}"/>
    <cellStyle name="40% - Accent2 15 11 5" xfId="29182" xr:uid="{C1B13800-0A46-45B1-9B57-A85C438A4E8C}"/>
    <cellStyle name="40% - Accent2 15 12" xfId="29183" xr:uid="{E8F87FEF-6723-4E4B-A1BA-E791D8D411B7}"/>
    <cellStyle name="40% - Accent2 15 12 2" xfId="29184" xr:uid="{C89E5344-7880-4382-8EC2-345E94350293}"/>
    <cellStyle name="40% - Accent2 15 12 2 2" xfId="29185" xr:uid="{179C492A-F2D8-460A-9011-52B8F4F687E7}"/>
    <cellStyle name="40% - Accent2 15 12 2 2 2" xfId="29186" xr:uid="{3C5E9F3F-345B-45F0-8163-1B4A6F40F1A9}"/>
    <cellStyle name="40% - Accent2 15 12 2 3" xfId="29187" xr:uid="{CAA3AFC6-DBEF-40B5-B37B-309613FE25A0}"/>
    <cellStyle name="40% - Accent2 15 12 3" xfId="29188" xr:uid="{2E92ACCB-BB97-4C3F-A043-131C61EF7634}"/>
    <cellStyle name="40% - Accent2 15 12 3 2" xfId="29189" xr:uid="{9C01ADB0-0E9B-48E7-A6B4-442E0BD6256E}"/>
    <cellStyle name="40% - Accent2 15 12 4" xfId="29190" xr:uid="{277C8E1F-C20A-4616-89B3-2EA7D8235DCC}"/>
    <cellStyle name="40% - Accent2 15 12 4 2" xfId="29191" xr:uid="{AFEF48F4-7C5A-45E2-B49B-F8727B37061C}"/>
    <cellStyle name="40% - Accent2 15 12 5" xfId="29192" xr:uid="{DF6CDF49-A7D8-4519-9DC5-438469C01C1A}"/>
    <cellStyle name="40% - Accent2 15 13" xfId="29193" xr:uid="{EFEB2993-AA58-4914-8F5F-1C39705A8B40}"/>
    <cellStyle name="40% - Accent2 15 13 2" xfId="29194" xr:uid="{BBC0D007-C0D4-4F42-AB81-7B04732D11B4}"/>
    <cellStyle name="40% - Accent2 15 13 2 2" xfId="29195" xr:uid="{DB519FEB-31DE-433D-AA5E-DBF86D6907B9}"/>
    <cellStyle name="40% - Accent2 15 13 2 2 2" xfId="29196" xr:uid="{7DC8BC51-0AC8-49CC-8EBF-03B7CE104F61}"/>
    <cellStyle name="40% - Accent2 15 13 2 3" xfId="29197" xr:uid="{BB397E35-29BE-4B3F-8E64-8F96522B22FE}"/>
    <cellStyle name="40% - Accent2 15 13 3" xfId="29198" xr:uid="{3BE03CF2-7808-4843-BC13-41F8AC631F65}"/>
    <cellStyle name="40% - Accent2 15 13 3 2" xfId="29199" xr:uid="{DF5DF2FF-4F3D-48E7-B33C-2DF9EB060900}"/>
    <cellStyle name="40% - Accent2 15 13 4" xfId="29200" xr:uid="{F2491E79-1A3E-4D59-B166-CA023B8114E4}"/>
    <cellStyle name="40% - Accent2 15 13 4 2" xfId="29201" xr:uid="{14AAE03A-8847-4D98-98B7-40CC98D26603}"/>
    <cellStyle name="40% - Accent2 15 13 5" xfId="29202" xr:uid="{7532849B-8335-4D6F-ADBD-B1C493EA68E2}"/>
    <cellStyle name="40% - Accent2 15 14" xfId="29203" xr:uid="{F9B089C9-7F7F-4FD6-BF25-4214DAF1B88C}"/>
    <cellStyle name="40% - Accent2 15 14 2" xfId="29204" xr:uid="{2FEE7F48-AD93-40A0-A773-9466D4837DC9}"/>
    <cellStyle name="40% - Accent2 15 14 2 2" xfId="29205" xr:uid="{E46B45F0-08E7-48D9-826F-2A39586C7A5D}"/>
    <cellStyle name="40% - Accent2 15 14 2 2 2" xfId="29206" xr:uid="{A3A16A19-3A91-4967-B29C-3979D32EAC95}"/>
    <cellStyle name="40% - Accent2 15 14 2 3" xfId="29207" xr:uid="{C295D90D-D1ED-4FC8-BD35-7D1890526D52}"/>
    <cellStyle name="40% - Accent2 15 14 3" xfId="29208" xr:uid="{215BDEB4-0935-4A2A-8013-173C7E6FCBEA}"/>
    <cellStyle name="40% - Accent2 15 14 3 2" xfId="29209" xr:uid="{A38588F3-9E73-4F5E-A1E7-35E3D402BFFE}"/>
    <cellStyle name="40% - Accent2 15 14 4" xfId="29210" xr:uid="{4B1B6A53-4B2B-4CED-94CA-252BDE4111EE}"/>
    <cellStyle name="40% - Accent2 15 14 4 2" xfId="29211" xr:uid="{9A00A307-8807-44F5-BD21-F896995F0A3C}"/>
    <cellStyle name="40% - Accent2 15 14 5" xfId="29212" xr:uid="{CB0513B1-4D08-49EF-A8FD-2EE28C7937C7}"/>
    <cellStyle name="40% - Accent2 15 15" xfId="29213" xr:uid="{C4D97936-BD19-4CA4-96EA-359FD41A6AD7}"/>
    <cellStyle name="40% - Accent2 15 15 2" xfId="29214" xr:uid="{B7B852FB-E23A-431B-8380-ABCC1805D567}"/>
    <cellStyle name="40% - Accent2 15 15 2 2" xfId="29215" xr:uid="{9BD530AF-46E1-4289-B2DE-5D5D4F36690A}"/>
    <cellStyle name="40% - Accent2 15 15 2 2 2" xfId="29216" xr:uid="{24697244-FB6D-4E6F-B752-C5AFBE69D2D9}"/>
    <cellStyle name="40% - Accent2 15 15 2 3" xfId="29217" xr:uid="{7236359B-B4D0-407A-BEA9-E128389F34ED}"/>
    <cellStyle name="40% - Accent2 15 15 3" xfId="29218" xr:uid="{8167C74D-EA1A-4595-B2E8-F60F9F48AE9E}"/>
    <cellStyle name="40% - Accent2 15 15 3 2" xfId="29219" xr:uid="{0155DAF1-1207-4ED9-8623-917C12229BAB}"/>
    <cellStyle name="40% - Accent2 15 15 4" xfId="29220" xr:uid="{35ED30CD-3274-448F-B2E2-4676B1C8AE2A}"/>
    <cellStyle name="40% - Accent2 15 15 4 2" xfId="29221" xr:uid="{6074A516-1CCD-4340-985C-64A6B8B35C5E}"/>
    <cellStyle name="40% - Accent2 15 15 5" xfId="29222" xr:uid="{D0AC683A-5732-413F-B920-8AACD7BEA827}"/>
    <cellStyle name="40% - Accent2 15 16" xfId="29223" xr:uid="{26624CC2-67F6-465D-9BA7-592E2E3E8CFF}"/>
    <cellStyle name="40% - Accent2 15 16 2" xfId="29224" xr:uid="{0431C2BB-D023-47D7-8F21-409C0411BCB9}"/>
    <cellStyle name="40% - Accent2 15 16 2 2" xfId="29225" xr:uid="{9AC1ED34-D064-408F-B67F-0AC93C30F23B}"/>
    <cellStyle name="40% - Accent2 15 16 3" xfId="29226" xr:uid="{C4428995-4940-46D5-9869-C5E6F766D7E2}"/>
    <cellStyle name="40% - Accent2 15 17" xfId="29227" xr:uid="{558A24AF-6C7D-4008-914C-39E282E7F1FF}"/>
    <cellStyle name="40% - Accent2 15 17 2" xfId="29228" xr:uid="{E5C1A8B6-5A81-4D9C-A1C2-3D74906EFCE5}"/>
    <cellStyle name="40% - Accent2 15 18" xfId="29229" xr:uid="{326C8180-E682-4D19-A288-F19A2223A7AE}"/>
    <cellStyle name="40% - Accent2 15 18 2" xfId="29230" xr:uid="{652853C5-F2E7-4FEC-A227-15CD6CAAD8A3}"/>
    <cellStyle name="40% - Accent2 15 19" xfId="29231" xr:uid="{946A9578-540E-44A7-9D78-DA8E4B4EFAEC}"/>
    <cellStyle name="40% - Accent2 15 2" xfId="29232" xr:uid="{A07669D8-6E6F-423F-8660-9E84E0A8DFBD}"/>
    <cellStyle name="40% - Accent2 15 2 2" xfId="29233" xr:uid="{259C5F7F-9349-44D6-B680-1EFEDA774167}"/>
    <cellStyle name="40% - Accent2 15 2 2 2" xfId="29234" xr:uid="{7A8899BB-B9DB-4CD3-8136-6465ABAA5200}"/>
    <cellStyle name="40% - Accent2 15 2 2 2 2" xfId="29235" xr:uid="{28FB0F94-B544-4C38-8241-8CF55CCA142D}"/>
    <cellStyle name="40% - Accent2 15 2 2 3" xfId="29236" xr:uid="{4DC40695-6357-47A9-824E-2EB2EB385818}"/>
    <cellStyle name="40% - Accent2 15 2 3" xfId="29237" xr:uid="{E0A481DB-D7B4-4ABD-9CDF-434484CD9E92}"/>
    <cellStyle name="40% - Accent2 15 2 3 2" xfId="29238" xr:uid="{8504F3A1-071A-435A-B710-99E86073FC80}"/>
    <cellStyle name="40% - Accent2 15 2 4" xfId="29239" xr:uid="{E731034D-9E8B-4DFE-A184-78171DC0E946}"/>
    <cellStyle name="40% - Accent2 15 2 4 2" xfId="29240" xr:uid="{2B4B0F29-D67F-4107-BE12-5D7958F7CB7F}"/>
    <cellStyle name="40% - Accent2 15 2 5" xfId="29241" xr:uid="{49B65126-AE94-4163-AECA-2182AD46D87D}"/>
    <cellStyle name="40% - Accent2 15 20" xfId="29242" xr:uid="{1C9AB9EB-0A2D-42EB-9A0E-7F8F12B3A3FF}"/>
    <cellStyle name="40% - Accent2 15 21" xfId="29243" xr:uid="{16A7B9C2-6356-4D37-9CB2-F3B450EAF0AC}"/>
    <cellStyle name="40% - Accent2 15 22" xfId="29244" xr:uid="{97D67C2E-8B78-4D27-B080-E2C00778DEBE}"/>
    <cellStyle name="40% - Accent2 15 23" xfId="29245" xr:uid="{0CFA63F1-7BDC-4244-8617-48A43BB4308F}"/>
    <cellStyle name="40% - Accent2 15 24" xfId="29246" xr:uid="{00556DB5-B52A-4E82-A0A9-7DD65ABEDDA9}"/>
    <cellStyle name="40% - Accent2 15 25" xfId="29247" xr:uid="{E47AE44A-7DFC-41B0-BE1D-ABB2D11C03C3}"/>
    <cellStyle name="40% - Accent2 15 26" xfId="29248" xr:uid="{77D06D96-46BD-439E-98EE-B6BF8CA7EDFA}"/>
    <cellStyle name="40% - Accent2 15 27" xfId="29249" xr:uid="{6A7163EF-41C9-4EB3-8771-E764FCD9ED76}"/>
    <cellStyle name="40% - Accent2 15 28" xfId="29250" xr:uid="{80BF8BD8-42B2-4D56-B93A-EBB4B93225FA}"/>
    <cellStyle name="40% - Accent2 15 29" xfId="29251" xr:uid="{450C6F9E-C880-4285-B9DE-206C18836FB6}"/>
    <cellStyle name="40% - Accent2 15 3" xfId="29252" xr:uid="{2D933C26-3D65-4E84-AAFB-E2E216CECE58}"/>
    <cellStyle name="40% - Accent2 15 3 2" xfId="29253" xr:uid="{B22D990B-4332-4DA3-B1ED-48A90084AFC2}"/>
    <cellStyle name="40% - Accent2 15 3 2 2" xfId="29254" xr:uid="{4A1C1FBD-A27E-4AB9-8391-87CAC6E64189}"/>
    <cellStyle name="40% - Accent2 15 3 2 2 2" xfId="29255" xr:uid="{C67C5C77-7DB4-405F-A79B-C4E492217642}"/>
    <cellStyle name="40% - Accent2 15 3 2 3" xfId="29256" xr:uid="{1C57C704-66DF-4EFF-8FA8-5E2B809BE8E0}"/>
    <cellStyle name="40% - Accent2 15 3 3" xfId="29257" xr:uid="{BEBFC3B4-BF61-4E29-A8E8-2923E1ADD8A2}"/>
    <cellStyle name="40% - Accent2 15 3 3 2" xfId="29258" xr:uid="{3544318E-05FD-4725-8062-2113AB8742FF}"/>
    <cellStyle name="40% - Accent2 15 3 4" xfId="29259" xr:uid="{14D129DC-AE4D-4059-9197-7C322D71D117}"/>
    <cellStyle name="40% - Accent2 15 3 4 2" xfId="29260" xr:uid="{E4992E9A-323C-45F6-8C31-C031915CCB7E}"/>
    <cellStyle name="40% - Accent2 15 3 5" xfId="29261" xr:uid="{DFA9D65F-497E-430A-8E74-BA8FB832407D}"/>
    <cellStyle name="40% - Accent2 15 4" xfId="29262" xr:uid="{74A7280D-6FDB-4AA1-891C-66375F4279A1}"/>
    <cellStyle name="40% - Accent2 15 4 2" xfId="29263" xr:uid="{079927F5-FE55-4DD5-98E1-3A8FF62021D6}"/>
    <cellStyle name="40% - Accent2 15 4 2 2" xfId="29264" xr:uid="{BA68ABF8-0797-4256-BA00-13C70381B1C4}"/>
    <cellStyle name="40% - Accent2 15 4 2 2 2" xfId="29265" xr:uid="{7CD9955F-39BE-4D4C-A239-6AB09B7B200F}"/>
    <cellStyle name="40% - Accent2 15 4 2 3" xfId="29266" xr:uid="{07DC399A-6CEF-4223-AE87-AE457709B2A5}"/>
    <cellStyle name="40% - Accent2 15 4 3" xfId="29267" xr:uid="{5B511A7C-1E8E-46A5-9CB4-01279CEDE93E}"/>
    <cellStyle name="40% - Accent2 15 4 3 2" xfId="29268" xr:uid="{D95E82EE-7A18-4306-9530-37D8A86404F7}"/>
    <cellStyle name="40% - Accent2 15 4 4" xfId="29269" xr:uid="{52BDEAA2-DAB3-4A8B-8674-AA6EA4BE8C0A}"/>
    <cellStyle name="40% - Accent2 15 4 4 2" xfId="29270" xr:uid="{3C4BAC4F-5BD9-4AEB-88F4-0FBFBDE0C6BA}"/>
    <cellStyle name="40% - Accent2 15 4 5" xfId="29271" xr:uid="{5073019E-184F-4670-9FC7-A2176B0871B0}"/>
    <cellStyle name="40% - Accent2 15 5" xfId="29272" xr:uid="{3650C65D-2986-4FA2-8E98-A10CB67885EA}"/>
    <cellStyle name="40% - Accent2 15 5 2" xfId="29273" xr:uid="{C8FA3265-E6AB-4204-B51C-435D17DBF9F3}"/>
    <cellStyle name="40% - Accent2 15 5 2 2" xfId="29274" xr:uid="{BDCCF037-DD56-47CD-9EBA-65E9730B0ABC}"/>
    <cellStyle name="40% - Accent2 15 5 2 2 2" xfId="29275" xr:uid="{02D3DED7-2734-42EB-9F84-658DA6C1BBDE}"/>
    <cellStyle name="40% - Accent2 15 5 2 3" xfId="29276" xr:uid="{CE4FD175-1777-4455-ACA3-A7E84EBD4870}"/>
    <cellStyle name="40% - Accent2 15 5 3" xfId="29277" xr:uid="{39D37E33-DF7C-4DDC-88E7-51A32DEFD526}"/>
    <cellStyle name="40% - Accent2 15 5 3 2" xfId="29278" xr:uid="{2BDC0305-C5BA-43F8-A4D5-0BC0CF903C99}"/>
    <cellStyle name="40% - Accent2 15 5 4" xfId="29279" xr:uid="{E0EB95C1-B4E8-4F7D-A453-62BEC0D5E027}"/>
    <cellStyle name="40% - Accent2 15 5 4 2" xfId="29280" xr:uid="{89943C49-30BF-4508-83CE-3439818A8409}"/>
    <cellStyle name="40% - Accent2 15 5 5" xfId="29281" xr:uid="{1B8C4F36-C120-413B-B239-31101B58C075}"/>
    <cellStyle name="40% - Accent2 15 6" xfId="29282" xr:uid="{EBBB54FC-F459-4FDA-9EFC-268F29E8AE73}"/>
    <cellStyle name="40% - Accent2 15 6 2" xfId="29283" xr:uid="{801D0603-D15A-45D3-8A15-4D02F3D3B023}"/>
    <cellStyle name="40% - Accent2 15 6 2 2" xfId="29284" xr:uid="{3E765EE3-A29A-44E6-BC4C-17BB35F03CD9}"/>
    <cellStyle name="40% - Accent2 15 6 2 2 2" xfId="29285" xr:uid="{AAE434E4-DD2E-4F5F-A378-A65E43B95AAD}"/>
    <cellStyle name="40% - Accent2 15 6 2 3" xfId="29286" xr:uid="{E0BACB0F-2EF0-477E-ABB7-6DC7E8D86E43}"/>
    <cellStyle name="40% - Accent2 15 6 3" xfId="29287" xr:uid="{8C4F5683-F96C-45C2-9366-1636DBD3606C}"/>
    <cellStyle name="40% - Accent2 15 6 3 2" xfId="29288" xr:uid="{F6CFF01B-9664-4160-BF08-60C6FDD31D7E}"/>
    <cellStyle name="40% - Accent2 15 6 4" xfId="29289" xr:uid="{54898A42-BC4C-4C75-AE4B-EC8DF617D55A}"/>
    <cellStyle name="40% - Accent2 15 6 4 2" xfId="29290" xr:uid="{B344A175-7918-494D-B7AC-5074783F6274}"/>
    <cellStyle name="40% - Accent2 15 6 5" xfId="29291" xr:uid="{35C6C8DB-D372-4282-9949-550254FF3D89}"/>
    <cellStyle name="40% - Accent2 15 7" xfId="29292" xr:uid="{88A7C3E1-6572-48B9-8779-E49CDAD1CC39}"/>
    <cellStyle name="40% - Accent2 15 7 2" xfId="29293" xr:uid="{F6B43279-05D5-4BD6-8D94-6BBE5C58A20F}"/>
    <cellStyle name="40% - Accent2 15 7 2 2" xfId="29294" xr:uid="{E7FF511B-C263-468A-A843-0C4056F25C2D}"/>
    <cellStyle name="40% - Accent2 15 7 2 2 2" xfId="29295" xr:uid="{C8091BF6-8A87-45FA-B6CB-1B353F19AF40}"/>
    <cellStyle name="40% - Accent2 15 7 2 3" xfId="29296" xr:uid="{6AFD5A5E-6D7D-455C-8810-E67F68202455}"/>
    <cellStyle name="40% - Accent2 15 7 3" xfId="29297" xr:uid="{C5184DC5-4653-4F0E-A619-202205F7B36E}"/>
    <cellStyle name="40% - Accent2 15 7 3 2" xfId="29298" xr:uid="{8DE16AD6-00A5-424A-ACFB-D5E827ED8296}"/>
    <cellStyle name="40% - Accent2 15 7 4" xfId="29299" xr:uid="{E6F0F42E-E85A-4086-AD0A-CE029AC949AB}"/>
    <cellStyle name="40% - Accent2 15 7 4 2" xfId="29300" xr:uid="{A846379D-09BA-41A2-82E2-05E916D9931D}"/>
    <cellStyle name="40% - Accent2 15 7 5" xfId="29301" xr:uid="{9A1331E9-0A80-4410-8CBB-DBCE1F077D95}"/>
    <cellStyle name="40% - Accent2 15 8" xfId="29302" xr:uid="{70BB1FD4-2959-494E-AA18-5DC228DF048B}"/>
    <cellStyle name="40% - Accent2 15 8 2" xfId="29303" xr:uid="{4EBF3B6C-69F5-4F2E-ADD7-8F945CF39953}"/>
    <cellStyle name="40% - Accent2 15 8 2 2" xfId="29304" xr:uid="{709289C7-97B3-4E01-B246-D85E0B56736B}"/>
    <cellStyle name="40% - Accent2 15 8 2 2 2" xfId="29305" xr:uid="{D191156D-2559-4821-A534-3CE2E6B4DF29}"/>
    <cellStyle name="40% - Accent2 15 8 2 3" xfId="29306" xr:uid="{BEAAEEBB-00AD-4680-AFB7-6F9D92121EF1}"/>
    <cellStyle name="40% - Accent2 15 8 3" xfId="29307" xr:uid="{CC21037C-F4D2-4BB2-955F-B870B11EEE09}"/>
    <cellStyle name="40% - Accent2 15 8 3 2" xfId="29308" xr:uid="{F02C03B9-7F89-437C-BBCA-EBDFBEE545D7}"/>
    <cellStyle name="40% - Accent2 15 8 4" xfId="29309" xr:uid="{5DB48EED-7996-4B3F-BA57-04173FFBEA6B}"/>
    <cellStyle name="40% - Accent2 15 8 4 2" xfId="29310" xr:uid="{509288CC-651C-4744-A4FF-C513D84773FD}"/>
    <cellStyle name="40% - Accent2 15 8 5" xfId="29311" xr:uid="{BB3E2762-0F83-4ADF-9396-F523E46E0F46}"/>
    <cellStyle name="40% - Accent2 15 9" xfId="29312" xr:uid="{E50D24AF-01AA-446D-8625-E279A0850A14}"/>
    <cellStyle name="40% - Accent2 15 9 2" xfId="29313" xr:uid="{4144A5F0-3678-4417-8DB2-82F3827E5D65}"/>
    <cellStyle name="40% - Accent2 15 9 2 2" xfId="29314" xr:uid="{1D0AB527-796D-4CF2-B1AF-5A8E05E5AB43}"/>
    <cellStyle name="40% - Accent2 15 9 2 2 2" xfId="29315" xr:uid="{DE477C1D-6A71-4A43-8164-32754DF6F7F0}"/>
    <cellStyle name="40% - Accent2 15 9 2 3" xfId="29316" xr:uid="{CE00612E-2CB2-472C-B294-24ADB75069C2}"/>
    <cellStyle name="40% - Accent2 15 9 3" xfId="29317" xr:uid="{4AA3FA39-CD92-4E93-B6D5-133DB9145CAA}"/>
    <cellStyle name="40% - Accent2 15 9 3 2" xfId="29318" xr:uid="{78658844-40C4-4C1D-A728-0AC1D80C9683}"/>
    <cellStyle name="40% - Accent2 15 9 4" xfId="29319" xr:uid="{F05F3647-CDAE-4A00-9413-F31A95D73D7A}"/>
    <cellStyle name="40% - Accent2 15 9 4 2" xfId="29320" xr:uid="{AD27E955-F2BD-4014-96F6-5F31514CC56F}"/>
    <cellStyle name="40% - Accent2 15 9 5" xfId="29321" xr:uid="{FF83B435-5EC8-4C0C-ADF1-17925BE4D77C}"/>
    <cellStyle name="40% - Accent2 16" xfId="29322" xr:uid="{6F039DA7-502C-4FA7-81F2-0F7BB9D91553}"/>
    <cellStyle name="40% - Accent2 16 10" xfId="29323" xr:uid="{D8D919BB-1179-4343-B090-873D7903F7F3}"/>
    <cellStyle name="40% - Accent2 16 10 2" xfId="29324" xr:uid="{57EE396C-482E-404D-90D8-385F2B5A6590}"/>
    <cellStyle name="40% - Accent2 16 10 2 2" xfId="29325" xr:uid="{87D53291-D1E0-448C-BAD0-DAAB44D70C66}"/>
    <cellStyle name="40% - Accent2 16 10 2 2 2" xfId="29326" xr:uid="{68353977-4177-43FB-BB64-A38637EF8640}"/>
    <cellStyle name="40% - Accent2 16 10 2 3" xfId="29327" xr:uid="{FF086962-7125-480C-8458-61733C019D83}"/>
    <cellStyle name="40% - Accent2 16 10 3" xfId="29328" xr:uid="{5F8ACBB8-C1BA-46CA-93E5-8748D084835A}"/>
    <cellStyle name="40% - Accent2 16 10 3 2" xfId="29329" xr:uid="{B3CA50D1-2BA9-481F-8730-C3CF040FC0DA}"/>
    <cellStyle name="40% - Accent2 16 10 4" xfId="29330" xr:uid="{C1DE453F-4241-43D0-B120-2C6EAB27C4E3}"/>
    <cellStyle name="40% - Accent2 16 10 4 2" xfId="29331" xr:uid="{694A986B-D924-47A4-9A05-EEA7139C4CFD}"/>
    <cellStyle name="40% - Accent2 16 10 5" xfId="29332" xr:uid="{245F1BDC-5759-4E58-8520-9F77F3F6785C}"/>
    <cellStyle name="40% - Accent2 16 11" xfId="29333" xr:uid="{7E3E1540-6F7D-4466-A2C8-84F940EDF837}"/>
    <cellStyle name="40% - Accent2 16 11 2" xfId="29334" xr:uid="{4DD12890-FA69-4C3F-8171-88ACAFCB4BBF}"/>
    <cellStyle name="40% - Accent2 16 11 2 2" xfId="29335" xr:uid="{B32D9731-5970-4335-8F86-382BA71BB3C3}"/>
    <cellStyle name="40% - Accent2 16 11 2 2 2" xfId="29336" xr:uid="{C25DE42B-B14A-4DBF-B333-7D7D2C8B4F79}"/>
    <cellStyle name="40% - Accent2 16 11 2 3" xfId="29337" xr:uid="{62BF7849-536A-4707-92ED-CDE33049E28A}"/>
    <cellStyle name="40% - Accent2 16 11 3" xfId="29338" xr:uid="{24826440-EE5F-4729-8E7F-D24D8A382DBC}"/>
    <cellStyle name="40% - Accent2 16 11 3 2" xfId="29339" xr:uid="{1F291CCB-D7D1-40B1-8039-6AB12CDBB9DB}"/>
    <cellStyle name="40% - Accent2 16 11 4" xfId="29340" xr:uid="{3FB20D5C-C2AB-4ABC-BC9E-432F50FBE7B5}"/>
    <cellStyle name="40% - Accent2 16 11 4 2" xfId="29341" xr:uid="{91EEC675-368E-46D2-9EA4-E8D99DAF4085}"/>
    <cellStyle name="40% - Accent2 16 11 5" xfId="29342" xr:uid="{D78DFA38-94E2-4717-9DC3-3676C263B206}"/>
    <cellStyle name="40% - Accent2 16 12" xfId="29343" xr:uid="{3539E9FA-2889-4613-A05F-E197C23FEB6C}"/>
    <cellStyle name="40% - Accent2 16 12 2" xfId="29344" xr:uid="{BAAF341B-223B-49D9-9C3D-15A86E3F1F66}"/>
    <cellStyle name="40% - Accent2 16 12 2 2" xfId="29345" xr:uid="{3D8DE938-FA78-43AF-8953-ECF27CA794AF}"/>
    <cellStyle name="40% - Accent2 16 12 2 2 2" xfId="29346" xr:uid="{A4F4D0FD-1452-45FE-8167-EA2891C65A09}"/>
    <cellStyle name="40% - Accent2 16 12 2 3" xfId="29347" xr:uid="{0468EA2D-395D-454B-AD33-2AF094E51609}"/>
    <cellStyle name="40% - Accent2 16 12 3" xfId="29348" xr:uid="{37DBD4C8-616F-42AE-A670-6FADDE9FA682}"/>
    <cellStyle name="40% - Accent2 16 12 3 2" xfId="29349" xr:uid="{AAA52FC4-5B99-4BE0-898D-B5E90A6F44AC}"/>
    <cellStyle name="40% - Accent2 16 12 4" xfId="29350" xr:uid="{27CADCAF-58E9-42AD-937A-8BFBB78B7941}"/>
    <cellStyle name="40% - Accent2 16 12 4 2" xfId="29351" xr:uid="{9F8DF635-1D35-4621-880F-CFA58D3556AC}"/>
    <cellStyle name="40% - Accent2 16 12 5" xfId="29352" xr:uid="{8A748A8E-3EC3-4C0B-BDDD-894D83FCCEE3}"/>
    <cellStyle name="40% - Accent2 16 13" xfId="29353" xr:uid="{209579CD-F551-40F6-8D8D-14345386C400}"/>
    <cellStyle name="40% - Accent2 16 13 2" xfId="29354" xr:uid="{879663C6-F0BC-4279-9384-5BFD0873BF5A}"/>
    <cellStyle name="40% - Accent2 16 13 2 2" xfId="29355" xr:uid="{F6F0A8A5-CB7F-43AF-8173-AB40497C7736}"/>
    <cellStyle name="40% - Accent2 16 13 2 2 2" xfId="29356" xr:uid="{6A2930F2-4E78-4F07-96A6-E9584D2B6645}"/>
    <cellStyle name="40% - Accent2 16 13 2 3" xfId="29357" xr:uid="{4087756A-72B9-49E4-9960-B8E6C7294309}"/>
    <cellStyle name="40% - Accent2 16 13 3" xfId="29358" xr:uid="{2F9010D7-6BF1-4E29-BF67-07A96544A6FD}"/>
    <cellStyle name="40% - Accent2 16 13 3 2" xfId="29359" xr:uid="{BCCA2E5E-18CB-4BD7-873F-6B808FCA8B5C}"/>
    <cellStyle name="40% - Accent2 16 13 4" xfId="29360" xr:uid="{5CA6C1EF-376B-4E78-99AB-A66CEBD1A05A}"/>
    <cellStyle name="40% - Accent2 16 13 4 2" xfId="29361" xr:uid="{0DB0AE98-3B41-4544-821D-52A92704CA22}"/>
    <cellStyle name="40% - Accent2 16 13 5" xfId="29362" xr:uid="{E1E686B7-F987-47B2-A856-D5EDFC395656}"/>
    <cellStyle name="40% - Accent2 16 14" xfId="29363" xr:uid="{E4D8BFE7-9AF8-4AF6-BB3B-E3173AAC01AF}"/>
    <cellStyle name="40% - Accent2 16 14 2" xfId="29364" xr:uid="{A322E2AD-09E2-4B13-A08E-BB7AD0DC7AC4}"/>
    <cellStyle name="40% - Accent2 16 14 2 2" xfId="29365" xr:uid="{C6C93A50-7552-490B-824D-2C57646B3DE3}"/>
    <cellStyle name="40% - Accent2 16 14 2 2 2" xfId="29366" xr:uid="{28C97F92-5CC4-4CB9-B5C6-19B79C2C0560}"/>
    <cellStyle name="40% - Accent2 16 14 2 3" xfId="29367" xr:uid="{7DB4EA87-2204-4FFE-AAE7-5911DACFB4A4}"/>
    <cellStyle name="40% - Accent2 16 14 3" xfId="29368" xr:uid="{EFB31F26-D75A-40A3-8B8D-2AD01BD7A218}"/>
    <cellStyle name="40% - Accent2 16 14 3 2" xfId="29369" xr:uid="{8C5F96AD-02D5-4F75-BBCD-B6771D019A8A}"/>
    <cellStyle name="40% - Accent2 16 14 4" xfId="29370" xr:uid="{3AAD47E9-B1C8-4462-ABC8-B5E5F40EA6D2}"/>
    <cellStyle name="40% - Accent2 16 14 4 2" xfId="29371" xr:uid="{B192D940-C3D6-4CF9-BFC1-C163F8A36E19}"/>
    <cellStyle name="40% - Accent2 16 14 5" xfId="29372" xr:uid="{16C5FA4E-A95D-4086-9A49-2030C3A6DCFF}"/>
    <cellStyle name="40% - Accent2 16 15" xfId="29373" xr:uid="{7A75C48B-14DC-4429-A100-77155CDBF576}"/>
    <cellStyle name="40% - Accent2 16 15 2" xfId="29374" xr:uid="{2178B144-1ED8-42F9-9D8C-CC721FC913F9}"/>
    <cellStyle name="40% - Accent2 16 15 2 2" xfId="29375" xr:uid="{7BC16684-6E7E-4EB8-A545-1AF926656602}"/>
    <cellStyle name="40% - Accent2 16 15 2 2 2" xfId="29376" xr:uid="{BD450441-D040-427A-BB2F-A69B0B4C7E9E}"/>
    <cellStyle name="40% - Accent2 16 15 2 3" xfId="29377" xr:uid="{77A7AB94-10C9-4B74-B781-03D9B7FC8598}"/>
    <cellStyle name="40% - Accent2 16 15 3" xfId="29378" xr:uid="{F6CB7E45-B4B7-443D-96C7-A218661FA4C0}"/>
    <cellStyle name="40% - Accent2 16 15 3 2" xfId="29379" xr:uid="{A02F27C6-2E64-499A-A381-1078622C0A32}"/>
    <cellStyle name="40% - Accent2 16 15 4" xfId="29380" xr:uid="{ED52A554-E277-4D24-8B73-76A32288B950}"/>
    <cellStyle name="40% - Accent2 16 15 4 2" xfId="29381" xr:uid="{1BD94ECE-A1F2-46A1-90B5-92AFF6240D37}"/>
    <cellStyle name="40% - Accent2 16 15 5" xfId="29382" xr:uid="{21030950-53EA-45A0-A648-00A1E9286F9F}"/>
    <cellStyle name="40% - Accent2 16 16" xfId="29383" xr:uid="{FBD84388-18D6-418D-A0FF-FC5126D31C5A}"/>
    <cellStyle name="40% - Accent2 16 16 2" xfId="29384" xr:uid="{8D235428-950C-444D-A683-F190E4126C48}"/>
    <cellStyle name="40% - Accent2 16 16 2 2" xfId="29385" xr:uid="{A1A8E8BE-BCF4-417E-A7B6-CBCC1265F91A}"/>
    <cellStyle name="40% - Accent2 16 16 3" xfId="29386" xr:uid="{83FC4DC3-C48A-4242-971B-DBA6B6EBD45B}"/>
    <cellStyle name="40% - Accent2 16 17" xfId="29387" xr:uid="{AAA3D2A1-B3DF-4156-9001-819D0CD29561}"/>
    <cellStyle name="40% - Accent2 16 17 2" xfId="29388" xr:uid="{8C945589-CB9A-4228-968C-5F732A838039}"/>
    <cellStyle name="40% - Accent2 16 18" xfId="29389" xr:uid="{A133FAF7-9D3A-4197-BC21-FFCD1DAD389E}"/>
    <cellStyle name="40% - Accent2 16 18 2" xfId="29390" xr:uid="{0F8BEC47-C108-4449-95C7-EF85681D0A77}"/>
    <cellStyle name="40% - Accent2 16 19" xfId="29391" xr:uid="{90CADD39-4F94-4E21-8B4C-769033A6252D}"/>
    <cellStyle name="40% - Accent2 16 2" xfId="29392" xr:uid="{1487D4E3-A958-476E-AC07-B35CD9B48452}"/>
    <cellStyle name="40% - Accent2 16 2 2" xfId="29393" xr:uid="{F88B5210-F01D-4965-92DA-EF01CDA59ABE}"/>
    <cellStyle name="40% - Accent2 16 2 2 2" xfId="29394" xr:uid="{121874ED-B846-47B3-B5F0-22E90C13D19D}"/>
    <cellStyle name="40% - Accent2 16 2 2 2 2" xfId="29395" xr:uid="{2038FB71-5C1C-4200-A99E-7CECD5456D49}"/>
    <cellStyle name="40% - Accent2 16 2 2 3" xfId="29396" xr:uid="{E905E599-42FB-4B70-8B3E-4F57FB8F9CBF}"/>
    <cellStyle name="40% - Accent2 16 2 3" xfId="29397" xr:uid="{48F9DCEA-6606-4A23-A822-EA605B315597}"/>
    <cellStyle name="40% - Accent2 16 2 3 2" xfId="29398" xr:uid="{406B81E5-C2C2-4E2C-81CF-D1BDA480FFCD}"/>
    <cellStyle name="40% - Accent2 16 2 4" xfId="29399" xr:uid="{BF283AB2-6F4B-4240-8CAA-A5003B8F5DA4}"/>
    <cellStyle name="40% - Accent2 16 2 4 2" xfId="29400" xr:uid="{A5085450-5B98-42C4-9B82-3CDB78ACE824}"/>
    <cellStyle name="40% - Accent2 16 2 5" xfId="29401" xr:uid="{B67EC47C-E395-4564-9B57-668EFF124102}"/>
    <cellStyle name="40% - Accent2 16 20" xfId="29402" xr:uid="{D82358B4-C3AD-4387-956E-5B9D2F5E61A8}"/>
    <cellStyle name="40% - Accent2 16 21" xfId="29403" xr:uid="{F9D759BF-38EF-49D3-8ED5-CF8A6260B6F8}"/>
    <cellStyle name="40% - Accent2 16 22" xfId="29404" xr:uid="{651307C0-8D80-4CC0-BD4E-1EF1076883B8}"/>
    <cellStyle name="40% - Accent2 16 23" xfId="29405" xr:uid="{1B0EC5B8-B26C-47E6-AEAA-7B12ABC63216}"/>
    <cellStyle name="40% - Accent2 16 24" xfId="29406" xr:uid="{6A6C60A3-99CA-4C14-A436-E5BE986A24AE}"/>
    <cellStyle name="40% - Accent2 16 25" xfId="29407" xr:uid="{49C97128-374D-4A3A-8696-6901F8721D5D}"/>
    <cellStyle name="40% - Accent2 16 26" xfId="29408" xr:uid="{6219CF58-D776-4779-8630-0AF2898A533D}"/>
    <cellStyle name="40% - Accent2 16 27" xfId="29409" xr:uid="{FF051724-D6B1-4B30-A6B1-92CF1FD61385}"/>
    <cellStyle name="40% - Accent2 16 28" xfId="29410" xr:uid="{B5659C33-B305-4949-9C82-D288195BAC7F}"/>
    <cellStyle name="40% - Accent2 16 29" xfId="29411" xr:uid="{A603321C-CEC7-415A-82D9-25B7F8584D36}"/>
    <cellStyle name="40% - Accent2 16 3" xfId="29412" xr:uid="{314F3CE6-C91A-4C0D-B2BF-A17425205020}"/>
    <cellStyle name="40% - Accent2 16 3 2" xfId="29413" xr:uid="{AC8FAEAC-9D27-4AC6-837A-D3E6FE82F855}"/>
    <cellStyle name="40% - Accent2 16 3 2 2" xfId="29414" xr:uid="{0FBC5249-EF4B-4243-83F4-76BE842EC4A9}"/>
    <cellStyle name="40% - Accent2 16 3 2 2 2" xfId="29415" xr:uid="{2DF4391F-FE6B-43A9-B40A-D11E07093B01}"/>
    <cellStyle name="40% - Accent2 16 3 2 3" xfId="29416" xr:uid="{5973B1C5-4AD1-453F-8877-3E60A0B13ACA}"/>
    <cellStyle name="40% - Accent2 16 3 3" xfId="29417" xr:uid="{AD4195C3-F4E8-47D2-BD71-40190BEA6CD2}"/>
    <cellStyle name="40% - Accent2 16 3 3 2" xfId="29418" xr:uid="{50850F60-A53A-40D8-AF4F-CC3FEA949A60}"/>
    <cellStyle name="40% - Accent2 16 3 4" xfId="29419" xr:uid="{F5647E8C-F765-4F93-9021-0202CE03B8FA}"/>
    <cellStyle name="40% - Accent2 16 3 4 2" xfId="29420" xr:uid="{5415C913-D325-4642-8B7E-0C8B15D79D7B}"/>
    <cellStyle name="40% - Accent2 16 3 5" xfId="29421" xr:uid="{D8D5E857-CEAD-44CE-A0DC-5FBEC7ADF50D}"/>
    <cellStyle name="40% - Accent2 16 4" xfId="29422" xr:uid="{F6990237-5C67-4493-A051-96D828079F35}"/>
    <cellStyle name="40% - Accent2 16 4 2" xfId="29423" xr:uid="{05C3D344-F702-46C3-9476-44BAF0B2B515}"/>
    <cellStyle name="40% - Accent2 16 4 2 2" xfId="29424" xr:uid="{4DE20CD7-EE92-4A1D-9147-ABEC15194932}"/>
    <cellStyle name="40% - Accent2 16 4 2 2 2" xfId="29425" xr:uid="{83E5813D-725E-4B97-A381-2BF95C5ADA70}"/>
    <cellStyle name="40% - Accent2 16 4 2 3" xfId="29426" xr:uid="{59E19633-4DEF-4C7F-828A-92DF784D8DF5}"/>
    <cellStyle name="40% - Accent2 16 4 3" xfId="29427" xr:uid="{620E083D-2883-4EAA-BE58-DF611FABB042}"/>
    <cellStyle name="40% - Accent2 16 4 3 2" xfId="29428" xr:uid="{8FFE3A66-188B-4063-9BD5-068D53DE3F6B}"/>
    <cellStyle name="40% - Accent2 16 4 4" xfId="29429" xr:uid="{FDAC08DC-98B0-4189-90D1-C1B2A4983EC4}"/>
    <cellStyle name="40% - Accent2 16 4 4 2" xfId="29430" xr:uid="{50A27458-0F89-4641-ABC8-1BB5A9D9F107}"/>
    <cellStyle name="40% - Accent2 16 4 5" xfId="29431" xr:uid="{4ABDEDAC-D6DD-4E64-B290-85BF9999FD6D}"/>
    <cellStyle name="40% - Accent2 16 5" xfId="29432" xr:uid="{0A60B3AB-8B7B-43A2-B277-43A06144481B}"/>
    <cellStyle name="40% - Accent2 16 5 2" xfId="29433" xr:uid="{D6E3AF06-23E8-4E33-BB1D-F2DD41DBD799}"/>
    <cellStyle name="40% - Accent2 16 5 2 2" xfId="29434" xr:uid="{774FC32C-9968-47F2-9C30-FCA1A0274DA6}"/>
    <cellStyle name="40% - Accent2 16 5 2 2 2" xfId="29435" xr:uid="{90636645-A193-4D5D-9AB5-6761F1CFABEB}"/>
    <cellStyle name="40% - Accent2 16 5 2 3" xfId="29436" xr:uid="{52B19F00-3C4C-4CD8-98B4-023B61AA0552}"/>
    <cellStyle name="40% - Accent2 16 5 3" xfId="29437" xr:uid="{C369125A-EB57-40BE-B1B9-28EEF11597BD}"/>
    <cellStyle name="40% - Accent2 16 5 3 2" xfId="29438" xr:uid="{E870C310-8517-4F9D-8FA6-085C1A6FAA02}"/>
    <cellStyle name="40% - Accent2 16 5 4" xfId="29439" xr:uid="{DE6ABF05-FE85-4C1F-B54A-94D2A8CAD205}"/>
    <cellStyle name="40% - Accent2 16 5 4 2" xfId="29440" xr:uid="{1F1688B3-0365-493E-B3CD-7F4F314ADF24}"/>
    <cellStyle name="40% - Accent2 16 5 5" xfId="29441" xr:uid="{A9EECE0C-FF9F-4EB1-814F-A8E51B013AAD}"/>
    <cellStyle name="40% - Accent2 16 6" xfId="29442" xr:uid="{69E8A777-5FD9-4B94-A38D-00BC32C26B1A}"/>
    <cellStyle name="40% - Accent2 16 6 2" xfId="29443" xr:uid="{E1220335-CFC3-4E0F-8DF7-A49751C7C38F}"/>
    <cellStyle name="40% - Accent2 16 6 2 2" xfId="29444" xr:uid="{DF4EF713-B6E2-44F9-B8F7-832F3D185981}"/>
    <cellStyle name="40% - Accent2 16 6 2 2 2" xfId="29445" xr:uid="{3C9F370E-E04D-49A2-9F26-3B427B082E14}"/>
    <cellStyle name="40% - Accent2 16 6 2 3" xfId="29446" xr:uid="{77838A07-3CF8-464A-BCB8-77F571BF9DD8}"/>
    <cellStyle name="40% - Accent2 16 6 3" xfId="29447" xr:uid="{64CF6367-208D-4919-BACC-8EEDB6772372}"/>
    <cellStyle name="40% - Accent2 16 6 3 2" xfId="29448" xr:uid="{7D187582-A669-407B-9807-D01E2AEBC247}"/>
    <cellStyle name="40% - Accent2 16 6 4" xfId="29449" xr:uid="{A9271A38-D89E-4B18-8033-24B4B9FB5EC3}"/>
    <cellStyle name="40% - Accent2 16 6 4 2" xfId="29450" xr:uid="{077BD0EA-2184-4FBB-BDD8-40D2F7B109D2}"/>
    <cellStyle name="40% - Accent2 16 6 5" xfId="29451" xr:uid="{3EE43700-FA45-48AB-AE0A-993650A87F88}"/>
    <cellStyle name="40% - Accent2 16 7" xfId="29452" xr:uid="{826BE3D6-0D7C-4729-871E-806DE055D3DF}"/>
    <cellStyle name="40% - Accent2 16 7 2" xfId="29453" xr:uid="{1C7651DF-7E58-436E-816C-F9ABAB3E7792}"/>
    <cellStyle name="40% - Accent2 16 7 2 2" xfId="29454" xr:uid="{C1CF100D-6101-4644-B897-03C68C14A7AA}"/>
    <cellStyle name="40% - Accent2 16 7 2 2 2" xfId="29455" xr:uid="{402AB21B-B0A1-480B-9543-46313AF57A17}"/>
    <cellStyle name="40% - Accent2 16 7 2 3" xfId="29456" xr:uid="{39233DED-74F6-4CB4-B579-158FB585A901}"/>
    <cellStyle name="40% - Accent2 16 7 3" xfId="29457" xr:uid="{6D3B4215-C9C9-4051-B33C-CA394F6834AE}"/>
    <cellStyle name="40% - Accent2 16 7 3 2" xfId="29458" xr:uid="{634DD65E-97A9-4B26-B1CE-D4D64B0BBE19}"/>
    <cellStyle name="40% - Accent2 16 7 4" xfId="29459" xr:uid="{952AC1D1-9AB8-420A-A364-37DE8718B937}"/>
    <cellStyle name="40% - Accent2 16 7 4 2" xfId="29460" xr:uid="{0B387F33-55F7-4578-96E8-1CB36F33ACFE}"/>
    <cellStyle name="40% - Accent2 16 7 5" xfId="29461" xr:uid="{87F62FE9-533F-437D-80ED-FEB78125940D}"/>
    <cellStyle name="40% - Accent2 16 8" xfId="29462" xr:uid="{B8453CCF-D4E8-4AB2-BCCC-4B92BBA0684F}"/>
    <cellStyle name="40% - Accent2 16 8 2" xfId="29463" xr:uid="{BCDFAC11-1F6A-4B0B-9102-27DDFCB21162}"/>
    <cellStyle name="40% - Accent2 16 8 2 2" xfId="29464" xr:uid="{FE22F7F0-FE6A-4057-ABB4-C89CA24437E6}"/>
    <cellStyle name="40% - Accent2 16 8 2 2 2" xfId="29465" xr:uid="{4E9B2FB3-5F2C-4F0B-A75D-4FA0D13DD006}"/>
    <cellStyle name="40% - Accent2 16 8 2 3" xfId="29466" xr:uid="{EA151793-1989-4C14-BFDD-D0490CB23728}"/>
    <cellStyle name="40% - Accent2 16 8 3" xfId="29467" xr:uid="{FC68863B-925C-45AB-ACFB-717EC2A8D2F0}"/>
    <cellStyle name="40% - Accent2 16 8 3 2" xfId="29468" xr:uid="{7AB5314F-4F8F-43B5-AEE8-ADFF8D3802B7}"/>
    <cellStyle name="40% - Accent2 16 8 4" xfId="29469" xr:uid="{D6572982-7365-4323-ADAD-4665E00A8790}"/>
    <cellStyle name="40% - Accent2 16 8 4 2" xfId="29470" xr:uid="{A0AFC13A-0172-42F9-99DF-38F39DC43E56}"/>
    <cellStyle name="40% - Accent2 16 8 5" xfId="29471" xr:uid="{40A23D8A-E0CB-46A9-9154-508950B5F608}"/>
    <cellStyle name="40% - Accent2 16 9" xfId="29472" xr:uid="{83C20977-9490-4C14-9F6E-18E44BEA67D1}"/>
    <cellStyle name="40% - Accent2 16 9 2" xfId="29473" xr:uid="{74B5EDD7-E9F8-42B1-930E-FEEE47A35F6F}"/>
    <cellStyle name="40% - Accent2 16 9 2 2" xfId="29474" xr:uid="{BF9D2B10-76BF-4438-8035-A0B8B08D34EB}"/>
    <cellStyle name="40% - Accent2 16 9 2 2 2" xfId="29475" xr:uid="{021B03D0-6EFD-4676-AFA8-1B437EB8D455}"/>
    <cellStyle name="40% - Accent2 16 9 2 3" xfId="29476" xr:uid="{BA873FB1-EB52-428F-A7A1-B891F51C14ED}"/>
    <cellStyle name="40% - Accent2 16 9 3" xfId="29477" xr:uid="{6AE712CA-9C48-417C-B0B6-800E8B3266DC}"/>
    <cellStyle name="40% - Accent2 16 9 3 2" xfId="29478" xr:uid="{A63956E6-E850-461F-8971-8C236E60314B}"/>
    <cellStyle name="40% - Accent2 16 9 4" xfId="29479" xr:uid="{9BCDEF3E-87CB-46D7-BAEF-28FFF7C96D84}"/>
    <cellStyle name="40% - Accent2 16 9 4 2" xfId="29480" xr:uid="{B5901140-696D-4A55-89CC-54EDEFBC5C94}"/>
    <cellStyle name="40% - Accent2 16 9 5" xfId="29481" xr:uid="{7AC110B9-EB19-4111-B88A-B1263EB9B8B2}"/>
    <cellStyle name="40% - Accent2 17" xfId="29482" xr:uid="{98245E64-482A-4850-885F-9C43BB8B9B2D}"/>
    <cellStyle name="40% - Accent2 17 10" xfId="29483" xr:uid="{B4201EEC-5E81-4AF5-983C-64CB1DE402E1}"/>
    <cellStyle name="40% - Accent2 17 10 2" xfId="29484" xr:uid="{026C5604-80EE-4CB6-888E-1F6F1298BDA1}"/>
    <cellStyle name="40% - Accent2 17 10 2 2" xfId="29485" xr:uid="{C8A7336D-1950-4313-98D1-2AB62D16C546}"/>
    <cellStyle name="40% - Accent2 17 10 2 2 2" xfId="29486" xr:uid="{136BF9D2-68C5-4A84-B135-60A2DB2A6B21}"/>
    <cellStyle name="40% - Accent2 17 10 2 3" xfId="29487" xr:uid="{C2AC7BBD-33C9-4488-B8B4-0124B32370DE}"/>
    <cellStyle name="40% - Accent2 17 10 3" xfId="29488" xr:uid="{D994B4AF-05CE-4C6C-A0B9-5FBCE059D8BB}"/>
    <cellStyle name="40% - Accent2 17 10 3 2" xfId="29489" xr:uid="{62945893-E6EB-422D-AFF3-AC3DC18B8170}"/>
    <cellStyle name="40% - Accent2 17 10 4" xfId="29490" xr:uid="{14593236-622D-4009-A2A9-35DF7B7E52D7}"/>
    <cellStyle name="40% - Accent2 17 10 4 2" xfId="29491" xr:uid="{83FD1606-FDB7-4267-ADD6-4FD0F26C36B0}"/>
    <cellStyle name="40% - Accent2 17 10 5" xfId="29492" xr:uid="{7729F679-3F3F-4707-858E-8939DA9FC7D7}"/>
    <cellStyle name="40% - Accent2 17 11" xfId="29493" xr:uid="{186BC12A-6B9E-4823-A62A-13D3B3303B82}"/>
    <cellStyle name="40% - Accent2 17 11 2" xfId="29494" xr:uid="{88FC7FAE-CCE1-4003-AEE6-71EBD2FDB2CE}"/>
    <cellStyle name="40% - Accent2 17 11 2 2" xfId="29495" xr:uid="{2E857277-5CA2-424C-B11B-E7AC5BE056F3}"/>
    <cellStyle name="40% - Accent2 17 11 2 2 2" xfId="29496" xr:uid="{BE12043B-3576-4DBE-AC04-960FBD45B112}"/>
    <cellStyle name="40% - Accent2 17 11 2 3" xfId="29497" xr:uid="{C08DD94F-EC80-42EE-A24A-10E8FDAAFBD5}"/>
    <cellStyle name="40% - Accent2 17 11 3" xfId="29498" xr:uid="{0D332C95-1DD7-4C07-BA30-86CB54441462}"/>
    <cellStyle name="40% - Accent2 17 11 3 2" xfId="29499" xr:uid="{23124E9A-056F-483E-9713-16EA1DBAC33A}"/>
    <cellStyle name="40% - Accent2 17 11 4" xfId="29500" xr:uid="{BBFCBBDD-C299-4B1E-929F-B34AAA58DF80}"/>
    <cellStyle name="40% - Accent2 17 11 4 2" xfId="29501" xr:uid="{53C7952F-C4D8-4C2B-A629-1C0925EB2778}"/>
    <cellStyle name="40% - Accent2 17 11 5" xfId="29502" xr:uid="{DBE8AF73-E63F-4B92-A2DE-9ECFC5DA3B0A}"/>
    <cellStyle name="40% - Accent2 17 12" xfId="29503" xr:uid="{83A20AB7-7870-42B1-9BFF-8917473030DD}"/>
    <cellStyle name="40% - Accent2 17 12 2" xfId="29504" xr:uid="{13FFB938-CCEE-4980-BB03-CFFC2B03D01C}"/>
    <cellStyle name="40% - Accent2 17 12 2 2" xfId="29505" xr:uid="{690115BC-2489-46A6-8E0F-9E61A5B5B362}"/>
    <cellStyle name="40% - Accent2 17 12 2 2 2" xfId="29506" xr:uid="{BC89B075-F175-41AD-AFF7-376CAE8872A2}"/>
    <cellStyle name="40% - Accent2 17 12 2 3" xfId="29507" xr:uid="{7B9E55E7-973D-4B38-8C7B-49EBFC2D715C}"/>
    <cellStyle name="40% - Accent2 17 12 3" xfId="29508" xr:uid="{1B6C22ED-53C3-4A30-B4EB-94CB8AADA731}"/>
    <cellStyle name="40% - Accent2 17 12 3 2" xfId="29509" xr:uid="{6E6ED360-42B2-4925-8C93-554C1CBE00EC}"/>
    <cellStyle name="40% - Accent2 17 12 4" xfId="29510" xr:uid="{229974A8-7145-4366-BE9B-6D809D11F09D}"/>
    <cellStyle name="40% - Accent2 17 12 4 2" xfId="29511" xr:uid="{C8E260FB-E325-4C0A-84FB-D565FCA62F71}"/>
    <cellStyle name="40% - Accent2 17 12 5" xfId="29512" xr:uid="{E6B32D1B-4004-43C6-AC67-69EE9A06BF21}"/>
    <cellStyle name="40% - Accent2 17 13" xfId="29513" xr:uid="{CC11BEB9-E89A-409A-B939-34AEF7D6B859}"/>
    <cellStyle name="40% - Accent2 17 13 2" xfId="29514" xr:uid="{EA560314-7B70-4261-BA46-873B54A8D5A2}"/>
    <cellStyle name="40% - Accent2 17 13 2 2" xfId="29515" xr:uid="{C77D4F11-65F1-4695-8F91-288B8163CD80}"/>
    <cellStyle name="40% - Accent2 17 13 2 2 2" xfId="29516" xr:uid="{AE7A0426-47BD-4129-9AF3-C7C43948E9BD}"/>
    <cellStyle name="40% - Accent2 17 13 2 3" xfId="29517" xr:uid="{B0EA4A50-F63B-45A4-8B2F-B5ECB6D6A2A7}"/>
    <cellStyle name="40% - Accent2 17 13 3" xfId="29518" xr:uid="{4928E15D-FE88-4DC1-B235-DDF118A2501C}"/>
    <cellStyle name="40% - Accent2 17 13 3 2" xfId="29519" xr:uid="{84584EB2-8358-4794-B128-3ACE78625A23}"/>
    <cellStyle name="40% - Accent2 17 13 4" xfId="29520" xr:uid="{3A8DF088-2B81-4C24-9E61-3BAEDC2907C9}"/>
    <cellStyle name="40% - Accent2 17 13 4 2" xfId="29521" xr:uid="{6B425444-1B61-4553-BA85-65B321D885F8}"/>
    <cellStyle name="40% - Accent2 17 13 5" xfId="29522" xr:uid="{B73D363A-13DB-46CE-90D9-AC76F6470EEC}"/>
    <cellStyle name="40% - Accent2 17 14" xfId="29523" xr:uid="{32F0F39E-FC39-43FD-BA2C-2A608A9897EA}"/>
    <cellStyle name="40% - Accent2 17 14 2" xfId="29524" xr:uid="{9B122F19-8940-40C8-8CD1-8504D2AC4010}"/>
    <cellStyle name="40% - Accent2 17 14 2 2" xfId="29525" xr:uid="{51D027DF-B2F1-4A01-8A02-9AB38EFD18C6}"/>
    <cellStyle name="40% - Accent2 17 14 2 2 2" xfId="29526" xr:uid="{41C06505-B716-4C93-BC72-6F70D4BC2E0A}"/>
    <cellStyle name="40% - Accent2 17 14 2 3" xfId="29527" xr:uid="{FDA5D34F-1156-402F-ACF5-97A16ABE2154}"/>
    <cellStyle name="40% - Accent2 17 14 3" xfId="29528" xr:uid="{09A71AFF-5379-4757-A7B4-51E701F943B4}"/>
    <cellStyle name="40% - Accent2 17 14 3 2" xfId="29529" xr:uid="{F01E4315-471A-4540-B37E-DB7B6C396B82}"/>
    <cellStyle name="40% - Accent2 17 14 4" xfId="29530" xr:uid="{87A34249-1DE1-418C-A887-66BB78F08980}"/>
    <cellStyle name="40% - Accent2 17 14 4 2" xfId="29531" xr:uid="{6AF3A57B-59A0-4531-BF23-118B156354F7}"/>
    <cellStyle name="40% - Accent2 17 14 5" xfId="29532" xr:uid="{ECD6382A-A8A8-48EA-88CA-589F29530771}"/>
    <cellStyle name="40% - Accent2 17 15" xfId="29533" xr:uid="{9CD37FFF-B151-4F33-B03D-830663C09A28}"/>
    <cellStyle name="40% - Accent2 17 15 2" xfId="29534" xr:uid="{82DD1C88-8F9F-4489-8AEF-3FB3E3156D01}"/>
    <cellStyle name="40% - Accent2 17 15 2 2" xfId="29535" xr:uid="{E74AFDF2-961C-470A-BB43-2A48CB260B25}"/>
    <cellStyle name="40% - Accent2 17 15 2 2 2" xfId="29536" xr:uid="{22CB62F5-CCA3-4702-B03A-DB33F3D4AE89}"/>
    <cellStyle name="40% - Accent2 17 15 2 3" xfId="29537" xr:uid="{18137C4F-62F9-45F5-8951-1F4E3F6C635E}"/>
    <cellStyle name="40% - Accent2 17 15 3" xfId="29538" xr:uid="{6352A4FB-6EE7-4677-BE0B-CE8C2C808326}"/>
    <cellStyle name="40% - Accent2 17 15 3 2" xfId="29539" xr:uid="{A65CC418-DAF9-4000-935F-AD2047C04FAB}"/>
    <cellStyle name="40% - Accent2 17 15 4" xfId="29540" xr:uid="{98F621A8-40F5-46F9-AB02-4FB7C141DA09}"/>
    <cellStyle name="40% - Accent2 17 15 4 2" xfId="29541" xr:uid="{AE6C1F14-840F-45E5-B94E-4FE38AFB6018}"/>
    <cellStyle name="40% - Accent2 17 15 5" xfId="29542" xr:uid="{406F10C6-0EF6-4B40-A492-08787F6EBE25}"/>
    <cellStyle name="40% - Accent2 17 16" xfId="29543" xr:uid="{2A1F4984-4E07-4140-A0FA-A1126501EF1F}"/>
    <cellStyle name="40% - Accent2 17 16 2" xfId="29544" xr:uid="{23F7D6A0-0DE7-4137-9B8D-0B440D0BF69D}"/>
    <cellStyle name="40% - Accent2 17 16 2 2" xfId="29545" xr:uid="{51F833C6-46A6-4D44-8F92-FF4C33BA0C6E}"/>
    <cellStyle name="40% - Accent2 17 16 3" xfId="29546" xr:uid="{64883485-3F26-4CBC-9EE6-F2F2D0A35F28}"/>
    <cellStyle name="40% - Accent2 17 17" xfId="29547" xr:uid="{CA3555C5-88D3-4C60-BDC4-338CBA193DD9}"/>
    <cellStyle name="40% - Accent2 17 17 2" xfId="29548" xr:uid="{3BD30862-DD7C-4720-89DB-A314218C50A0}"/>
    <cellStyle name="40% - Accent2 17 18" xfId="29549" xr:uid="{33955033-0CE1-4FCB-90B7-7BABD7FD7610}"/>
    <cellStyle name="40% - Accent2 17 18 2" xfId="29550" xr:uid="{06A21010-F54F-4D25-AD81-3CF279CD7F51}"/>
    <cellStyle name="40% - Accent2 17 19" xfId="29551" xr:uid="{143D08C3-12D2-4373-ABB1-D0CE279D0858}"/>
    <cellStyle name="40% - Accent2 17 2" xfId="29552" xr:uid="{A2C9482E-804D-47CB-917B-AC6A28A9B21C}"/>
    <cellStyle name="40% - Accent2 17 2 2" xfId="29553" xr:uid="{0978865B-386E-415B-8981-0C6B81EB0EB1}"/>
    <cellStyle name="40% - Accent2 17 2 2 2" xfId="29554" xr:uid="{829E5C34-240E-4274-B92F-0868A1D9DC57}"/>
    <cellStyle name="40% - Accent2 17 2 2 2 2" xfId="29555" xr:uid="{62C4C3AF-9C4A-4B05-BBC5-16D1749454C3}"/>
    <cellStyle name="40% - Accent2 17 2 2 3" xfId="29556" xr:uid="{E856E911-C48E-4704-BA6B-2FDF2117DCA6}"/>
    <cellStyle name="40% - Accent2 17 2 3" xfId="29557" xr:uid="{BE4C6998-9971-4AE5-920F-CA8E3C3E1788}"/>
    <cellStyle name="40% - Accent2 17 2 3 2" xfId="29558" xr:uid="{A7AAD673-F267-4A78-9A49-BC225AC94509}"/>
    <cellStyle name="40% - Accent2 17 2 4" xfId="29559" xr:uid="{A2585211-EB7B-43CF-8960-B870A3ABF521}"/>
    <cellStyle name="40% - Accent2 17 2 4 2" xfId="29560" xr:uid="{7FE1CE5E-B7C7-448C-95D0-6BB84BAE7B62}"/>
    <cellStyle name="40% - Accent2 17 2 5" xfId="29561" xr:uid="{DC65516D-A2A3-4FC0-9036-BB0EBD770FAB}"/>
    <cellStyle name="40% - Accent2 17 20" xfId="29562" xr:uid="{6FF600CE-9710-4B1A-B160-850A8FC9FA29}"/>
    <cellStyle name="40% - Accent2 17 21" xfId="29563" xr:uid="{B73FA96E-8A31-439D-B86C-F11B1E301FA4}"/>
    <cellStyle name="40% - Accent2 17 22" xfId="29564" xr:uid="{438F7AB4-166E-4B95-9B9E-10DBF8B9157B}"/>
    <cellStyle name="40% - Accent2 17 23" xfId="29565" xr:uid="{18631E6A-6327-41F6-9008-655BDD88A051}"/>
    <cellStyle name="40% - Accent2 17 24" xfId="29566" xr:uid="{02ECEF66-5F6E-4B94-B956-F8892BB722BA}"/>
    <cellStyle name="40% - Accent2 17 25" xfId="29567" xr:uid="{34208B6D-CE17-446A-8853-5419BFDFBFE9}"/>
    <cellStyle name="40% - Accent2 17 26" xfId="29568" xr:uid="{F1D30781-F58C-4069-9909-CE8561C0F815}"/>
    <cellStyle name="40% - Accent2 17 27" xfId="29569" xr:uid="{89EF7635-18AC-4BDA-BEB5-F4552CFE9C8D}"/>
    <cellStyle name="40% - Accent2 17 28" xfId="29570" xr:uid="{21204772-7349-427D-8D08-A74939819AF0}"/>
    <cellStyle name="40% - Accent2 17 29" xfId="29571" xr:uid="{3EBA29B0-7353-47F8-BB4C-F70EC479236D}"/>
    <cellStyle name="40% - Accent2 17 3" xfId="29572" xr:uid="{EBB4F519-ACAF-4190-A3CF-BECDED5B0BE4}"/>
    <cellStyle name="40% - Accent2 17 3 2" xfId="29573" xr:uid="{C3A29D58-3788-4487-8373-7902674853FB}"/>
    <cellStyle name="40% - Accent2 17 3 2 2" xfId="29574" xr:uid="{CD321E16-8A02-4639-AEF1-AF0E42E4D3D5}"/>
    <cellStyle name="40% - Accent2 17 3 2 2 2" xfId="29575" xr:uid="{C3301102-5F81-407D-936D-5B0AF965F9DC}"/>
    <cellStyle name="40% - Accent2 17 3 2 3" xfId="29576" xr:uid="{E3F87896-E01A-4118-92D6-285378D446DC}"/>
    <cellStyle name="40% - Accent2 17 3 3" xfId="29577" xr:uid="{0EC19CD3-5E48-423F-818A-4DFA1AFD986F}"/>
    <cellStyle name="40% - Accent2 17 3 3 2" xfId="29578" xr:uid="{8A026303-A83C-4A87-823B-33E087522A8F}"/>
    <cellStyle name="40% - Accent2 17 3 4" xfId="29579" xr:uid="{46A995B7-4ED1-40D9-A00A-C293654EF5D1}"/>
    <cellStyle name="40% - Accent2 17 3 4 2" xfId="29580" xr:uid="{F8E8AD55-2ADC-4A79-A78F-FDD3FBAC65FF}"/>
    <cellStyle name="40% - Accent2 17 3 5" xfId="29581" xr:uid="{C93BF9EA-9D68-4953-93E8-4E931880A30C}"/>
    <cellStyle name="40% - Accent2 17 4" xfId="29582" xr:uid="{A77AFA8B-5ED8-467A-8BBA-5A068FF5BDD0}"/>
    <cellStyle name="40% - Accent2 17 4 2" xfId="29583" xr:uid="{57853F5B-266E-4C81-8470-77DB793ED77B}"/>
    <cellStyle name="40% - Accent2 17 4 2 2" xfId="29584" xr:uid="{BD6A172A-57CC-4093-9777-B59A4C0D6471}"/>
    <cellStyle name="40% - Accent2 17 4 2 2 2" xfId="29585" xr:uid="{0CC8E265-753F-4000-9635-3F218CD41580}"/>
    <cellStyle name="40% - Accent2 17 4 2 3" xfId="29586" xr:uid="{843E4D92-AA4F-4D77-9759-AC6DF8CA5107}"/>
    <cellStyle name="40% - Accent2 17 4 3" xfId="29587" xr:uid="{438AE249-8E25-4AD1-9FCD-CF1E912C1F13}"/>
    <cellStyle name="40% - Accent2 17 4 3 2" xfId="29588" xr:uid="{0523F725-4EF9-4E25-8238-3C6A51B4AFAC}"/>
    <cellStyle name="40% - Accent2 17 4 4" xfId="29589" xr:uid="{D06A1DAB-38C9-49F1-87B8-18BBAC4F2AFB}"/>
    <cellStyle name="40% - Accent2 17 4 4 2" xfId="29590" xr:uid="{63898E39-D1C6-4B9D-99B4-707D82B295BE}"/>
    <cellStyle name="40% - Accent2 17 4 5" xfId="29591" xr:uid="{F95B65E5-F4B6-4631-88DD-0F2CF79B3263}"/>
    <cellStyle name="40% - Accent2 17 5" xfId="29592" xr:uid="{B10B2781-263F-4ACD-B848-55D03BD904BF}"/>
    <cellStyle name="40% - Accent2 17 5 2" xfId="29593" xr:uid="{A25194CE-EABB-405C-A874-9DDB69B7AE3C}"/>
    <cellStyle name="40% - Accent2 17 5 2 2" xfId="29594" xr:uid="{4FA8D240-4C42-4D5D-BA18-8CC3F993945E}"/>
    <cellStyle name="40% - Accent2 17 5 2 2 2" xfId="29595" xr:uid="{FE08054B-D019-4E2C-810A-FCF32AB28292}"/>
    <cellStyle name="40% - Accent2 17 5 2 3" xfId="29596" xr:uid="{1AC3BB7A-C48D-4B5B-B098-7B0E029A471B}"/>
    <cellStyle name="40% - Accent2 17 5 3" xfId="29597" xr:uid="{FD9C085E-E0F5-40BE-8495-3BBC14DF1C9C}"/>
    <cellStyle name="40% - Accent2 17 5 3 2" xfId="29598" xr:uid="{404F256C-FA74-449D-AF59-C73920DAE60D}"/>
    <cellStyle name="40% - Accent2 17 5 4" xfId="29599" xr:uid="{B55B5FDF-59B7-4F6C-AF0C-40B08E7FB4B1}"/>
    <cellStyle name="40% - Accent2 17 5 4 2" xfId="29600" xr:uid="{0399A199-4ABC-46FE-BCDC-53DEF93D8CC6}"/>
    <cellStyle name="40% - Accent2 17 5 5" xfId="29601" xr:uid="{D74DDDFE-254D-42EB-B891-3C9E12E86E69}"/>
    <cellStyle name="40% - Accent2 17 6" xfId="29602" xr:uid="{79377E3B-D6EE-48BA-8C54-11DBB795A82A}"/>
    <cellStyle name="40% - Accent2 17 6 2" xfId="29603" xr:uid="{0CD28A62-00F3-4718-AA70-93D2CA7DDD13}"/>
    <cellStyle name="40% - Accent2 17 6 2 2" xfId="29604" xr:uid="{9BAA9B32-933F-46EF-B05E-31515BDE91AA}"/>
    <cellStyle name="40% - Accent2 17 6 2 2 2" xfId="29605" xr:uid="{5335DB53-99C8-4577-98B5-0D0E07314B73}"/>
    <cellStyle name="40% - Accent2 17 6 2 3" xfId="29606" xr:uid="{83073833-51BB-4F58-9E98-FA94B6B23AA3}"/>
    <cellStyle name="40% - Accent2 17 6 3" xfId="29607" xr:uid="{05389759-4DFF-4318-B332-ADD42263213E}"/>
    <cellStyle name="40% - Accent2 17 6 3 2" xfId="29608" xr:uid="{DBE62C65-1532-4BCC-80A2-3980DD3958C4}"/>
    <cellStyle name="40% - Accent2 17 6 4" xfId="29609" xr:uid="{5FDC47F2-4666-45C2-BF9E-A27503A78716}"/>
    <cellStyle name="40% - Accent2 17 6 4 2" xfId="29610" xr:uid="{E773E2ED-9A4B-4626-9998-6A07068F7D60}"/>
    <cellStyle name="40% - Accent2 17 6 5" xfId="29611" xr:uid="{085BD4DB-B509-4A54-AB55-166FD30BDAF1}"/>
    <cellStyle name="40% - Accent2 17 7" xfId="29612" xr:uid="{D00D414D-7820-4242-86A5-DA1B79223FC7}"/>
    <cellStyle name="40% - Accent2 17 7 2" xfId="29613" xr:uid="{7373E6F4-7334-4F7A-A87C-85B8EB9491D5}"/>
    <cellStyle name="40% - Accent2 17 7 2 2" xfId="29614" xr:uid="{0EC60628-42F1-491E-B95B-98AC4E4A4935}"/>
    <cellStyle name="40% - Accent2 17 7 2 2 2" xfId="29615" xr:uid="{BF7B8A83-B698-4F38-AC5E-43A811D2F663}"/>
    <cellStyle name="40% - Accent2 17 7 2 3" xfId="29616" xr:uid="{238CF55A-DB68-4CB0-B17D-295E6C305CF8}"/>
    <cellStyle name="40% - Accent2 17 7 3" xfId="29617" xr:uid="{71D3EC4A-3579-4998-9374-CA528CEBDBFD}"/>
    <cellStyle name="40% - Accent2 17 7 3 2" xfId="29618" xr:uid="{EF30ABEA-C4D5-4CB3-8768-69BBF99C0FF8}"/>
    <cellStyle name="40% - Accent2 17 7 4" xfId="29619" xr:uid="{5639BB33-B1E0-441D-A8F2-F53B17738B43}"/>
    <cellStyle name="40% - Accent2 17 7 4 2" xfId="29620" xr:uid="{43ABD08F-352F-4305-B622-BF83CC710368}"/>
    <cellStyle name="40% - Accent2 17 7 5" xfId="29621" xr:uid="{D82503A4-B498-4196-B876-C4851A21CA2B}"/>
    <cellStyle name="40% - Accent2 17 8" xfId="29622" xr:uid="{01A5ADA0-7BF5-4B4E-88C1-87B44AA3EDBA}"/>
    <cellStyle name="40% - Accent2 17 8 2" xfId="29623" xr:uid="{E79F1F04-072B-4437-8903-AE0408FC967C}"/>
    <cellStyle name="40% - Accent2 17 8 2 2" xfId="29624" xr:uid="{36966D34-5409-4994-8152-988E567866E9}"/>
    <cellStyle name="40% - Accent2 17 8 2 2 2" xfId="29625" xr:uid="{3B8ABA02-D4C0-4348-99EE-4019585F915B}"/>
    <cellStyle name="40% - Accent2 17 8 2 3" xfId="29626" xr:uid="{5D836C00-EFFE-4204-9A36-7DCAB0BD717F}"/>
    <cellStyle name="40% - Accent2 17 8 3" xfId="29627" xr:uid="{F43270F0-9823-4DDE-B3B4-8F4B75B35414}"/>
    <cellStyle name="40% - Accent2 17 8 3 2" xfId="29628" xr:uid="{754C2221-7423-49AC-AC15-79B4110D5148}"/>
    <cellStyle name="40% - Accent2 17 8 4" xfId="29629" xr:uid="{0F676BA8-E1F7-4404-84E4-29521E97786D}"/>
    <cellStyle name="40% - Accent2 17 8 4 2" xfId="29630" xr:uid="{82C88533-CDF8-4C17-A93F-72E51BC55D02}"/>
    <cellStyle name="40% - Accent2 17 8 5" xfId="29631" xr:uid="{2D011BFB-4F20-4808-B680-AE7146DFEAA3}"/>
    <cellStyle name="40% - Accent2 17 9" xfId="29632" xr:uid="{C3A7743A-4B76-4976-8B48-D6C8BA26AD41}"/>
    <cellStyle name="40% - Accent2 17 9 2" xfId="29633" xr:uid="{0AD8AB15-47CC-425D-8DA4-363A0E383FD2}"/>
    <cellStyle name="40% - Accent2 17 9 2 2" xfId="29634" xr:uid="{009304BE-ED1C-41F0-94C3-C4340581D1A9}"/>
    <cellStyle name="40% - Accent2 17 9 2 2 2" xfId="29635" xr:uid="{AABD5A55-5C4A-4FB1-A9E1-E3A92D404BA5}"/>
    <cellStyle name="40% - Accent2 17 9 2 3" xfId="29636" xr:uid="{0644CDD0-706F-415A-B5BD-5A640B08E2A5}"/>
    <cellStyle name="40% - Accent2 17 9 3" xfId="29637" xr:uid="{8A8A2AFD-862A-4E99-B70F-B1C444FDFC66}"/>
    <cellStyle name="40% - Accent2 17 9 3 2" xfId="29638" xr:uid="{F5198AE7-6FA8-4EDD-9E9E-FCD89E50A0F4}"/>
    <cellStyle name="40% - Accent2 17 9 4" xfId="29639" xr:uid="{DDCF1547-54C6-47AA-A1B5-19A2D2A86423}"/>
    <cellStyle name="40% - Accent2 17 9 4 2" xfId="29640" xr:uid="{4D43330D-0F0F-4FDD-86EE-81441626FCD2}"/>
    <cellStyle name="40% - Accent2 17 9 5" xfId="29641" xr:uid="{4863791D-00CA-4533-8FF3-8D77420E2656}"/>
    <cellStyle name="40% - Accent2 18" xfId="29642" xr:uid="{2D9E2E77-A500-4745-8DDC-20DC2B0E57EF}"/>
    <cellStyle name="40% - Accent2 18 10" xfId="29643" xr:uid="{817F5486-56A1-4328-8EAF-AC74ACB65590}"/>
    <cellStyle name="40% - Accent2 18 10 2" xfId="29644" xr:uid="{6AB6CB47-6A74-4552-948B-2C9FC84C7DBC}"/>
    <cellStyle name="40% - Accent2 18 10 2 2" xfId="29645" xr:uid="{E483D584-815B-4B3B-8F25-83E9AB31A499}"/>
    <cellStyle name="40% - Accent2 18 10 2 2 2" xfId="29646" xr:uid="{3DB2CECC-1547-4BF9-8510-224D938D2712}"/>
    <cellStyle name="40% - Accent2 18 10 2 3" xfId="29647" xr:uid="{65BCCE8F-A9CC-42F4-8B9A-60152D41F752}"/>
    <cellStyle name="40% - Accent2 18 10 3" xfId="29648" xr:uid="{621C11B3-669F-4ECD-AFAD-25E2E4E7F073}"/>
    <cellStyle name="40% - Accent2 18 10 3 2" xfId="29649" xr:uid="{978FA549-4DFB-41CE-8A2D-07F5B22DA50F}"/>
    <cellStyle name="40% - Accent2 18 10 4" xfId="29650" xr:uid="{8C4FF472-3B0B-42D2-B01E-CBDCDA597BF3}"/>
    <cellStyle name="40% - Accent2 18 10 4 2" xfId="29651" xr:uid="{9DE89BB9-2C01-49BE-A5BA-B1DB5F914A94}"/>
    <cellStyle name="40% - Accent2 18 10 5" xfId="29652" xr:uid="{DFF53AF0-C864-470E-B484-5B8956B6BC2C}"/>
    <cellStyle name="40% - Accent2 18 11" xfId="29653" xr:uid="{8167D7D2-D6E0-4A4F-995E-163D7F52F915}"/>
    <cellStyle name="40% - Accent2 18 11 2" xfId="29654" xr:uid="{17C94205-E440-44F1-86F4-3616FBBDA7A4}"/>
    <cellStyle name="40% - Accent2 18 11 2 2" xfId="29655" xr:uid="{FBED6A7D-A6A5-4C00-B0ED-ABBC230B6BBE}"/>
    <cellStyle name="40% - Accent2 18 11 2 2 2" xfId="29656" xr:uid="{45F8EB06-2DB3-4E90-90F8-802DBE10D85A}"/>
    <cellStyle name="40% - Accent2 18 11 2 3" xfId="29657" xr:uid="{27514E3D-8FE4-4203-A091-F7221194D29B}"/>
    <cellStyle name="40% - Accent2 18 11 3" xfId="29658" xr:uid="{F80085C3-D794-4820-9095-730F2E8D0CFD}"/>
    <cellStyle name="40% - Accent2 18 11 3 2" xfId="29659" xr:uid="{D046D880-C176-4815-A152-711E4DAA2D39}"/>
    <cellStyle name="40% - Accent2 18 11 4" xfId="29660" xr:uid="{0D166EFC-6F98-4CF7-917F-1A3A3A8847B7}"/>
    <cellStyle name="40% - Accent2 18 11 4 2" xfId="29661" xr:uid="{BB2AFFC0-D2BE-4817-96BA-3131901CAA48}"/>
    <cellStyle name="40% - Accent2 18 11 5" xfId="29662" xr:uid="{7CB626FE-BF36-4763-8960-CBE051331477}"/>
    <cellStyle name="40% - Accent2 18 12" xfId="29663" xr:uid="{1E4173BF-F718-450A-A204-4B1585CD0704}"/>
    <cellStyle name="40% - Accent2 18 12 2" xfId="29664" xr:uid="{B8D04D90-A4B9-4C10-9B5F-38BABB1AA2A4}"/>
    <cellStyle name="40% - Accent2 18 12 2 2" xfId="29665" xr:uid="{99BB9E30-14C8-4C35-873E-70E9C826B9B6}"/>
    <cellStyle name="40% - Accent2 18 12 2 2 2" xfId="29666" xr:uid="{43BDCF8D-C59C-4282-9A24-917F846DA936}"/>
    <cellStyle name="40% - Accent2 18 12 2 3" xfId="29667" xr:uid="{227DB063-A2D2-4582-9F58-519508510AEB}"/>
    <cellStyle name="40% - Accent2 18 12 3" xfId="29668" xr:uid="{E4C10352-520D-49E5-9F9D-7338011A0C60}"/>
    <cellStyle name="40% - Accent2 18 12 3 2" xfId="29669" xr:uid="{53A674F9-1DCE-4B69-B809-A17208E879D6}"/>
    <cellStyle name="40% - Accent2 18 12 4" xfId="29670" xr:uid="{75257DAB-81FD-4179-A2E2-DA6DC3389D93}"/>
    <cellStyle name="40% - Accent2 18 12 4 2" xfId="29671" xr:uid="{29FFEEE7-B611-4D09-A5A0-D4A41BEC1B46}"/>
    <cellStyle name="40% - Accent2 18 12 5" xfId="29672" xr:uid="{FE6A93CC-E3A6-4066-A83C-BE778E36B7F6}"/>
    <cellStyle name="40% - Accent2 18 13" xfId="29673" xr:uid="{A1DC6AF2-8198-41F5-9E11-12B71CD62F6C}"/>
    <cellStyle name="40% - Accent2 18 13 2" xfId="29674" xr:uid="{CD8C8607-2E11-4397-A1B5-5853F559B96F}"/>
    <cellStyle name="40% - Accent2 18 13 2 2" xfId="29675" xr:uid="{3DD24F53-3BD9-43E5-BE0D-968F22E8D28D}"/>
    <cellStyle name="40% - Accent2 18 13 2 2 2" xfId="29676" xr:uid="{4CE3B042-B868-4834-8933-E1E41588A7E7}"/>
    <cellStyle name="40% - Accent2 18 13 2 3" xfId="29677" xr:uid="{C9207603-3058-4E60-B89B-1E3491F831AA}"/>
    <cellStyle name="40% - Accent2 18 13 3" xfId="29678" xr:uid="{BCEF4A1E-AAD6-4D66-A315-3ADB64EFEC6C}"/>
    <cellStyle name="40% - Accent2 18 13 3 2" xfId="29679" xr:uid="{1B506C78-7200-4B9B-A905-EA5E04F62B49}"/>
    <cellStyle name="40% - Accent2 18 13 4" xfId="29680" xr:uid="{94D5C926-98BD-43AE-A268-C8D834A906B0}"/>
    <cellStyle name="40% - Accent2 18 13 4 2" xfId="29681" xr:uid="{50B13088-BFAE-4B6E-A9C1-8390A48E5B71}"/>
    <cellStyle name="40% - Accent2 18 13 5" xfId="29682" xr:uid="{AA479AEE-495A-44CE-BB64-BE3A65852033}"/>
    <cellStyle name="40% - Accent2 18 14" xfId="29683" xr:uid="{04C85718-BCAF-4194-9CDC-D9A6EEA64688}"/>
    <cellStyle name="40% - Accent2 18 14 2" xfId="29684" xr:uid="{2C4BF657-E33F-4C89-9D7B-380FA4AC359E}"/>
    <cellStyle name="40% - Accent2 18 14 2 2" xfId="29685" xr:uid="{A562E01E-20E6-4D3A-BD0E-1F8140986B57}"/>
    <cellStyle name="40% - Accent2 18 14 2 2 2" xfId="29686" xr:uid="{30AE42E1-66DE-4047-BF61-448AE5C388E4}"/>
    <cellStyle name="40% - Accent2 18 14 2 3" xfId="29687" xr:uid="{A6BF040C-8FCA-462A-82DF-34C7FAA5CC6A}"/>
    <cellStyle name="40% - Accent2 18 14 3" xfId="29688" xr:uid="{11A79761-6609-4BDB-871E-EA52B7FAD89A}"/>
    <cellStyle name="40% - Accent2 18 14 3 2" xfId="29689" xr:uid="{6B263F0D-9A17-41FC-8216-B5F97CCBCB9A}"/>
    <cellStyle name="40% - Accent2 18 14 4" xfId="29690" xr:uid="{11F5D21D-2108-43AD-A50E-F9BF7CA22658}"/>
    <cellStyle name="40% - Accent2 18 14 4 2" xfId="29691" xr:uid="{D66B5548-D2A1-42DF-91F7-AEACFE8CE0B2}"/>
    <cellStyle name="40% - Accent2 18 14 5" xfId="29692" xr:uid="{88D3120C-6869-4548-80A3-1947070C6DB1}"/>
    <cellStyle name="40% - Accent2 18 15" xfId="29693" xr:uid="{77B4E445-A3CB-4363-9A28-B31FBF3044C9}"/>
    <cellStyle name="40% - Accent2 18 15 2" xfId="29694" xr:uid="{5EC7593F-75D7-471E-ADCC-7EE8B37D515D}"/>
    <cellStyle name="40% - Accent2 18 15 2 2" xfId="29695" xr:uid="{508A3DC0-0D7D-4EEE-8729-01CC6B9AC4E3}"/>
    <cellStyle name="40% - Accent2 18 15 2 2 2" xfId="29696" xr:uid="{825116DE-102D-4EB0-BB49-5555DEEA00E2}"/>
    <cellStyle name="40% - Accent2 18 15 2 3" xfId="29697" xr:uid="{EC86C6F3-7E04-4A24-9E6F-159A8EF7BE7D}"/>
    <cellStyle name="40% - Accent2 18 15 3" xfId="29698" xr:uid="{5B186B4F-0C23-4AC6-928A-5D824CCB0E38}"/>
    <cellStyle name="40% - Accent2 18 15 3 2" xfId="29699" xr:uid="{A1E479B2-9BC3-4D91-8EEA-5332D9DDD7A6}"/>
    <cellStyle name="40% - Accent2 18 15 4" xfId="29700" xr:uid="{422EE24D-E5EF-4EB5-9188-8F8D2F442AB1}"/>
    <cellStyle name="40% - Accent2 18 15 4 2" xfId="29701" xr:uid="{626D40E0-7DFF-40AB-8D12-6088A639CDB2}"/>
    <cellStyle name="40% - Accent2 18 15 5" xfId="29702" xr:uid="{FC34173E-EDCB-4B59-80EA-29DACBBB52E7}"/>
    <cellStyle name="40% - Accent2 18 16" xfId="29703" xr:uid="{CCBF0E1C-466F-45D9-BDC0-3511F7324B4D}"/>
    <cellStyle name="40% - Accent2 18 16 2" xfId="29704" xr:uid="{713DA616-3720-48FB-9172-D646BB605AB9}"/>
    <cellStyle name="40% - Accent2 18 16 2 2" xfId="29705" xr:uid="{3012E025-EFA2-45E6-8853-9C75711924BE}"/>
    <cellStyle name="40% - Accent2 18 16 3" xfId="29706" xr:uid="{4E2AD4D3-35E3-4789-863A-1FABA4E35F4B}"/>
    <cellStyle name="40% - Accent2 18 17" xfId="29707" xr:uid="{08926F0F-41BE-4F87-9635-D3D23B5BA54E}"/>
    <cellStyle name="40% - Accent2 18 17 2" xfId="29708" xr:uid="{C0F2228F-1DFF-413B-8F1F-FF756C6BD150}"/>
    <cellStyle name="40% - Accent2 18 18" xfId="29709" xr:uid="{1FF810E2-243B-45F4-8827-25800529D279}"/>
    <cellStyle name="40% - Accent2 18 18 2" xfId="29710" xr:uid="{F67D1592-A629-413C-A2FC-315DBB7A7CB6}"/>
    <cellStyle name="40% - Accent2 18 19" xfId="29711" xr:uid="{C454EC8B-972F-443C-BDD5-1A5EB876EF6F}"/>
    <cellStyle name="40% - Accent2 18 2" xfId="29712" xr:uid="{B76D4475-41CF-4A02-B621-F6404256A31F}"/>
    <cellStyle name="40% - Accent2 18 2 2" xfId="29713" xr:uid="{B30E83BB-E98F-4BCE-9B73-AB619379BB69}"/>
    <cellStyle name="40% - Accent2 18 2 2 2" xfId="29714" xr:uid="{21B7768A-880A-40CB-8CFB-AD6A543BC5A7}"/>
    <cellStyle name="40% - Accent2 18 2 2 2 2" xfId="29715" xr:uid="{26663BCD-E18C-4107-8055-F11FE1A32C66}"/>
    <cellStyle name="40% - Accent2 18 2 2 3" xfId="29716" xr:uid="{2C610F33-7A4B-46BB-A788-A44BADB039BE}"/>
    <cellStyle name="40% - Accent2 18 2 3" xfId="29717" xr:uid="{B90A35C3-53F8-4A9F-8FFA-CDB2E8FFEF79}"/>
    <cellStyle name="40% - Accent2 18 2 3 2" xfId="29718" xr:uid="{C4599DA8-BEE7-4E28-AEA2-D94826713BB3}"/>
    <cellStyle name="40% - Accent2 18 2 4" xfId="29719" xr:uid="{00611BAC-5F45-4893-9BDC-D6014AC358A0}"/>
    <cellStyle name="40% - Accent2 18 2 4 2" xfId="29720" xr:uid="{17463C0E-8248-4B3C-8AA8-A1164B70F62F}"/>
    <cellStyle name="40% - Accent2 18 2 5" xfId="29721" xr:uid="{6DB5A644-DD90-459A-ACA2-93F98BACB489}"/>
    <cellStyle name="40% - Accent2 18 20" xfId="29722" xr:uid="{D8830559-7CD2-4451-8970-75A1D46E423E}"/>
    <cellStyle name="40% - Accent2 18 21" xfId="29723" xr:uid="{9EEC769B-23DC-4ABD-92DB-1C36BB1C2C81}"/>
    <cellStyle name="40% - Accent2 18 22" xfId="29724" xr:uid="{91359000-79B9-452A-995B-88102CF8502C}"/>
    <cellStyle name="40% - Accent2 18 23" xfId="29725" xr:uid="{FF46387B-3177-497B-918A-3C4132DF6622}"/>
    <cellStyle name="40% - Accent2 18 24" xfId="29726" xr:uid="{C0E3B7DF-EBCA-48DC-87ED-D0554D00A715}"/>
    <cellStyle name="40% - Accent2 18 25" xfId="29727" xr:uid="{935EA008-16FB-4643-8FBA-5D2B1C73FA89}"/>
    <cellStyle name="40% - Accent2 18 26" xfId="29728" xr:uid="{0C77F1B0-105E-4A97-99D5-F872A4157517}"/>
    <cellStyle name="40% - Accent2 18 27" xfId="29729" xr:uid="{28BB385F-B05D-40B8-AB47-5FE660FE8DB4}"/>
    <cellStyle name="40% - Accent2 18 28" xfId="29730" xr:uid="{60D59E5A-034B-43C4-885F-A9999B8FD8B0}"/>
    <cellStyle name="40% - Accent2 18 29" xfId="29731" xr:uid="{6878A263-95FC-41B7-A3B0-C05AD9700957}"/>
    <cellStyle name="40% - Accent2 18 3" xfId="29732" xr:uid="{59891FAF-E8CA-4C48-843A-4FF41F01A4CC}"/>
    <cellStyle name="40% - Accent2 18 3 2" xfId="29733" xr:uid="{74E1BC18-24F8-458A-9842-0A17F6ED8374}"/>
    <cellStyle name="40% - Accent2 18 3 2 2" xfId="29734" xr:uid="{A6285785-33B0-4607-B146-FBB4A20D3D49}"/>
    <cellStyle name="40% - Accent2 18 3 2 2 2" xfId="29735" xr:uid="{238E5BB7-539D-418C-A21C-124144FA4B06}"/>
    <cellStyle name="40% - Accent2 18 3 2 3" xfId="29736" xr:uid="{3BB01375-0A4C-42FC-8BFC-9158E7987B6E}"/>
    <cellStyle name="40% - Accent2 18 3 3" xfId="29737" xr:uid="{7BEBD067-36C9-4779-A2CA-25697F284430}"/>
    <cellStyle name="40% - Accent2 18 3 3 2" xfId="29738" xr:uid="{6AD58245-94BF-42DA-9EFD-680C246FF284}"/>
    <cellStyle name="40% - Accent2 18 3 4" xfId="29739" xr:uid="{622A9DB0-A36C-477C-8914-CE89DA20DD14}"/>
    <cellStyle name="40% - Accent2 18 3 4 2" xfId="29740" xr:uid="{F54A33B4-BD24-461E-8F99-7221A875A8D2}"/>
    <cellStyle name="40% - Accent2 18 3 5" xfId="29741" xr:uid="{933F4D2B-5600-48A1-AE39-5B89FAD14AAC}"/>
    <cellStyle name="40% - Accent2 18 4" xfId="29742" xr:uid="{106A4673-A916-416B-A74A-6D9E6E4E86A4}"/>
    <cellStyle name="40% - Accent2 18 4 2" xfId="29743" xr:uid="{D41CC1BA-1817-4CE4-9330-6D1F52EB4352}"/>
    <cellStyle name="40% - Accent2 18 4 2 2" xfId="29744" xr:uid="{F96A68BE-B81D-413F-A829-071BCBBBA023}"/>
    <cellStyle name="40% - Accent2 18 4 2 2 2" xfId="29745" xr:uid="{04F253BB-82D1-4090-BCBE-85DD72CB7F95}"/>
    <cellStyle name="40% - Accent2 18 4 2 3" xfId="29746" xr:uid="{F3FE3FBD-E575-443B-AD60-0F949FBD4314}"/>
    <cellStyle name="40% - Accent2 18 4 3" xfId="29747" xr:uid="{04C146B4-DFD3-4DE5-AA45-0F63DA69ED15}"/>
    <cellStyle name="40% - Accent2 18 4 3 2" xfId="29748" xr:uid="{024039D8-164B-4159-AFBA-F7DBD5399AD8}"/>
    <cellStyle name="40% - Accent2 18 4 4" xfId="29749" xr:uid="{706B9FF2-5C5D-47B4-B468-DCDB5D6DF543}"/>
    <cellStyle name="40% - Accent2 18 4 4 2" xfId="29750" xr:uid="{9D42B760-004E-4A7E-BDD9-6D3E190DEC4C}"/>
    <cellStyle name="40% - Accent2 18 4 5" xfId="29751" xr:uid="{61D99727-4A11-4828-B65A-8CC181133501}"/>
    <cellStyle name="40% - Accent2 18 5" xfId="29752" xr:uid="{780CC90C-93D4-4D8D-9DFA-14E140683310}"/>
    <cellStyle name="40% - Accent2 18 5 2" xfId="29753" xr:uid="{DA5C7AE3-3EFD-412C-B62A-102B362A37B2}"/>
    <cellStyle name="40% - Accent2 18 5 2 2" xfId="29754" xr:uid="{4114FF94-4FE3-47B4-9553-5307EE392F4F}"/>
    <cellStyle name="40% - Accent2 18 5 2 2 2" xfId="29755" xr:uid="{ED99D49C-4947-4336-A247-2B952E1E837B}"/>
    <cellStyle name="40% - Accent2 18 5 2 3" xfId="29756" xr:uid="{32AB12EE-003A-4474-94C5-040D1D48A21D}"/>
    <cellStyle name="40% - Accent2 18 5 3" xfId="29757" xr:uid="{C21CFB87-7414-4570-A9ED-43BB6B63173A}"/>
    <cellStyle name="40% - Accent2 18 5 3 2" xfId="29758" xr:uid="{813294F7-1FCE-4754-82B4-F8D82B51A162}"/>
    <cellStyle name="40% - Accent2 18 5 4" xfId="29759" xr:uid="{6B5A37B2-01D6-487C-A3A5-BE13BE899E58}"/>
    <cellStyle name="40% - Accent2 18 5 4 2" xfId="29760" xr:uid="{5FC9FE6A-2DA8-4AA2-9C43-F9D99CD0BF31}"/>
    <cellStyle name="40% - Accent2 18 5 5" xfId="29761" xr:uid="{4756A1ED-BFBF-4F52-8493-94CF7BADD752}"/>
    <cellStyle name="40% - Accent2 18 6" xfId="29762" xr:uid="{79F0A301-B477-479E-8FB9-7477D5F2909F}"/>
    <cellStyle name="40% - Accent2 18 6 2" xfId="29763" xr:uid="{8BCC2CB9-7DC5-4EBB-93AB-37C02D0D63A2}"/>
    <cellStyle name="40% - Accent2 18 6 2 2" xfId="29764" xr:uid="{B27B2068-A21A-4391-9429-067489DD1235}"/>
    <cellStyle name="40% - Accent2 18 6 2 2 2" xfId="29765" xr:uid="{B7448CE1-1899-4D83-A8BB-083B27C9729A}"/>
    <cellStyle name="40% - Accent2 18 6 2 3" xfId="29766" xr:uid="{9D77518F-2B32-4145-AC93-94B0776CCFF5}"/>
    <cellStyle name="40% - Accent2 18 6 3" xfId="29767" xr:uid="{47142C41-093A-4B61-AD43-47953865F2D9}"/>
    <cellStyle name="40% - Accent2 18 6 3 2" xfId="29768" xr:uid="{ABDFDD3D-792A-458E-8603-66293E36AB00}"/>
    <cellStyle name="40% - Accent2 18 6 4" xfId="29769" xr:uid="{65A97BB5-9EAE-4375-9E9C-BE7FF6933BEF}"/>
    <cellStyle name="40% - Accent2 18 6 4 2" xfId="29770" xr:uid="{D1C730D8-7719-447E-8169-313FF80AA07F}"/>
    <cellStyle name="40% - Accent2 18 6 5" xfId="29771" xr:uid="{54806861-CFBF-4DAE-AA2A-B8805F6CD96D}"/>
    <cellStyle name="40% - Accent2 18 7" xfId="29772" xr:uid="{991A1897-3392-43E0-9221-958DF322EFEB}"/>
    <cellStyle name="40% - Accent2 18 7 2" xfId="29773" xr:uid="{F797FEDF-6C64-459F-9E95-1DC4E143FF06}"/>
    <cellStyle name="40% - Accent2 18 7 2 2" xfId="29774" xr:uid="{662B2BC7-5D77-4A06-93EB-EB22BD338FFE}"/>
    <cellStyle name="40% - Accent2 18 7 2 2 2" xfId="29775" xr:uid="{9E0A7E3D-F97E-45DD-803A-9EF81183A2AD}"/>
    <cellStyle name="40% - Accent2 18 7 2 3" xfId="29776" xr:uid="{80E9C29E-7CF1-476A-9FBB-CF037194B52F}"/>
    <cellStyle name="40% - Accent2 18 7 3" xfId="29777" xr:uid="{412160AB-B490-45FF-8DAD-E371674A6247}"/>
    <cellStyle name="40% - Accent2 18 7 3 2" xfId="29778" xr:uid="{C027D919-77AF-421A-B3B5-238B080A1F62}"/>
    <cellStyle name="40% - Accent2 18 7 4" xfId="29779" xr:uid="{D75F4691-2588-4428-8B6C-03C3B6F6565A}"/>
    <cellStyle name="40% - Accent2 18 7 4 2" xfId="29780" xr:uid="{5CCDA0EA-E69E-4C35-9F25-ADB5387FC43C}"/>
    <cellStyle name="40% - Accent2 18 7 5" xfId="29781" xr:uid="{D604BAFE-65F6-48D2-BDD6-177ECAB3DF56}"/>
    <cellStyle name="40% - Accent2 18 8" xfId="29782" xr:uid="{EF9B942C-1471-4C6D-887A-105B63B96162}"/>
    <cellStyle name="40% - Accent2 18 8 2" xfId="29783" xr:uid="{FC329523-2702-4EE0-A4C4-1257C375604B}"/>
    <cellStyle name="40% - Accent2 18 8 2 2" xfId="29784" xr:uid="{25FF3BA2-3F05-4A0F-90FF-57337917A4C8}"/>
    <cellStyle name="40% - Accent2 18 8 2 2 2" xfId="29785" xr:uid="{67819DF0-F867-4936-B60E-5FF56F4CCB0E}"/>
    <cellStyle name="40% - Accent2 18 8 2 3" xfId="29786" xr:uid="{F448663A-A0E3-4395-89C1-411C2E1CE4EA}"/>
    <cellStyle name="40% - Accent2 18 8 3" xfId="29787" xr:uid="{9AB95FD8-3DC4-4EC4-90EE-8DEFE5A5EFBE}"/>
    <cellStyle name="40% - Accent2 18 8 3 2" xfId="29788" xr:uid="{551C3A09-B7EA-4BF2-AB66-1D65B25BC04C}"/>
    <cellStyle name="40% - Accent2 18 8 4" xfId="29789" xr:uid="{61D2F8EF-6135-4693-B2E8-B18B2D5B709F}"/>
    <cellStyle name="40% - Accent2 18 8 4 2" xfId="29790" xr:uid="{3B320981-9D4F-489B-BF1C-4E590F999F71}"/>
    <cellStyle name="40% - Accent2 18 8 5" xfId="29791" xr:uid="{8ACAF234-FDC9-445A-9D47-5153C27C2DF2}"/>
    <cellStyle name="40% - Accent2 18 9" xfId="29792" xr:uid="{7AC1D3D8-0BC6-4B03-8D37-69DE0702A8E1}"/>
    <cellStyle name="40% - Accent2 18 9 2" xfId="29793" xr:uid="{C4C7D052-F5EF-42C3-9990-28D036C0245E}"/>
    <cellStyle name="40% - Accent2 18 9 2 2" xfId="29794" xr:uid="{8AF4E012-E50F-4920-B4D8-C43B0C9A73CC}"/>
    <cellStyle name="40% - Accent2 18 9 2 2 2" xfId="29795" xr:uid="{1FE0ADB8-CE55-4561-963F-C182E9E07B4D}"/>
    <cellStyle name="40% - Accent2 18 9 2 3" xfId="29796" xr:uid="{A0F2CE61-71FF-49E0-92A0-E7D95FA220B9}"/>
    <cellStyle name="40% - Accent2 18 9 3" xfId="29797" xr:uid="{8F89293C-EA84-4997-B6E0-7FAC2EA22F27}"/>
    <cellStyle name="40% - Accent2 18 9 3 2" xfId="29798" xr:uid="{9E3C74F0-9230-4C2C-9AFC-00DAC37DFE2B}"/>
    <cellStyle name="40% - Accent2 18 9 4" xfId="29799" xr:uid="{65BDFD43-524A-4B0B-B21F-DCCB46E171F1}"/>
    <cellStyle name="40% - Accent2 18 9 4 2" xfId="29800" xr:uid="{A3EA2C13-B1BB-41B2-8F34-D8EE0C4303E2}"/>
    <cellStyle name="40% - Accent2 18 9 5" xfId="29801" xr:uid="{391F88FE-687B-48C4-886B-7FA40E0E1276}"/>
    <cellStyle name="40% - Accent2 19" xfId="29802" xr:uid="{4DBB6B19-97C7-495A-81DA-12FF3DFB7386}"/>
    <cellStyle name="40% - Accent2 19 10" xfId="29803" xr:uid="{D6D04CF2-BB32-4119-BD31-F29A9E1EB87D}"/>
    <cellStyle name="40% - Accent2 19 10 2" xfId="29804" xr:uid="{F0904B39-39E4-4011-BE93-B486E583C67D}"/>
    <cellStyle name="40% - Accent2 19 10 2 2" xfId="29805" xr:uid="{532AC635-DA8B-465A-9848-EF89A3FEC1FC}"/>
    <cellStyle name="40% - Accent2 19 10 2 2 2" xfId="29806" xr:uid="{71E92408-0D68-4C49-9698-80362BFA4BED}"/>
    <cellStyle name="40% - Accent2 19 10 2 3" xfId="29807" xr:uid="{916BAABE-6908-4877-BC65-E3B011979B4D}"/>
    <cellStyle name="40% - Accent2 19 10 3" xfId="29808" xr:uid="{72FCB3A7-5CD7-4721-A860-36CEFC7F45D2}"/>
    <cellStyle name="40% - Accent2 19 10 3 2" xfId="29809" xr:uid="{74851DB7-3E14-456B-AA70-8800C1F6687F}"/>
    <cellStyle name="40% - Accent2 19 10 4" xfId="29810" xr:uid="{8EC92741-C4BE-4D1B-BD26-F2D77816CB0C}"/>
    <cellStyle name="40% - Accent2 19 10 4 2" xfId="29811" xr:uid="{421FC1DF-9A01-4A19-BD32-F64E3026A13D}"/>
    <cellStyle name="40% - Accent2 19 10 5" xfId="29812" xr:uid="{DAE68211-243E-4266-8A28-23D7935485B1}"/>
    <cellStyle name="40% - Accent2 19 11" xfId="29813" xr:uid="{BAC1FBE7-F497-41F2-80BA-289D957FD608}"/>
    <cellStyle name="40% - Accent2 19 11 2" xfId="29814" xr:uid="{0D3392FB-9451-4E00-87AB-0136C300FAFB}"/>
    <cellStyle name="40% - Accent2 19 11 2 2" xfId="29815" xr:uid="{7A0DE34A-1060-491D-9ECA-687690C6A2A5}"/>
    <cellStyle name="40% - Accent2 19 11 2 2 2" xfId="29816" xr:uid="{BF7AC4AD-CD89-486E-A5E9-4EE90CAD99F3}"/>
    <cellStyle name="40% - Accent2 19 11 2 3" xfId="29817" xr:uid="{6B69890D-63D1-4440-B316-37F89E29D7E9}"/>
    <cellStyle name="40% - Accent2 19 11 3" xfId="29818" xr:uid="{B03C26AB-D232-4786-B59E-3ED79B0A5019}"/>
    <cellStyle name="40% - Accent2 19 11 3 2" xfId="29819" xr:uid="{95A4C2E9-E8D7-4F33-B391-92E66C7DBA95}"/>
    <cellStyle name="40% - Accent2 19 11 4" xfId="29820" xr:uid="{CC10C8E7-A359-48A0-89B0-66F07116F9F0}"/>
    <cellStyle name="40% - Accent2 19 11 4 2" xfId="29821" xr:uid="{C36F8A13-2AF4-41A0-AB6C-1C31AAAE21FB}"/>
    <cellStyle name="40% - Accent2 19 11 5" xfId="29822" xr:uid="{7AEE3403-4D47-4542-8ED6-47E2EDC87B2D}"/>
    <cellStyle name="40% - Accent2 19 12" xfId="29823" xr:uid="{22E0D5EE-3505-4C78-B938-41EFD57A89C4}"/>
    <cellStyle name="40% - Accent2 19 12 2" xfId="29824" xr:uid="{3B78F5B7-34E4-477F-B807-7F8D889ADFC4}"/>
    <cellStyle name="40% - Accent2 19 12 2 2" xfId="29825" xr:uid="{70479F9A-F2EB-466C-9215-42403A1E5F15}"/>
    <cellStyle name="40% - Accent2 19 12 2 2 2" xfId="29826" xr:uid="{DE377B41-E07C-4BBB-9A33-58BB30653A1E}"/>
    <cellStyle name="40% - Accent2 19 12 2 3" xfId="29827" xr:uid="{C64C6244-DE92-4CCF-B777-0B36EA88A2F7}"/>
    <cellStyle name="40% - Accent2 19 12 3" xfId="29828" xr:uid="{3444E185-3DDF-421C-951C-0227852F1C8B}"/>
    <cellStyle name="40% - Accent2 19 12 3 2" xfId="29829" xr:uid="{1BCD9918-BCD1-4628-B3AB-DCAB58B2DED5}"/>
    <cellStyle name="40% - Accent2 19 12 4" xfId="29830" xr:uid="{A0DFB2E9-DFA4-4515-8B08-C47CD90E178E}"/>
    <cellStyle name="40% - Accent2 19 12 4 2" xfId="29831" xr:uid="{1BCA3EC7-2300-4135-86ED-D156116DCD4F}"/>
    <cellStyle name="40% - Accent2 19 12 5" xfId="29832" xr:uid="{6AA2E5F7-DA43-436A-835B-6FB904AC655C}"/>
    <cellStyle name="40% - Accent2 19 13" xfId="29833" xr:uid="{EF7DE966-16A3-457F-870C-FA220A28E8F5}"/>
    <cellStyle name="40% - Accent2 19 13 2" xfId="29834" xr:uid="{F2BC6594-74E3-4BB9-8E16-85C623539613}"/>
    <cellStyle name="40% - Accent2 19 13 2 2" xfId="29835" xr:uid="{528059AC-054A-4750-B481-CEE806785006}"/>
    <cellStyle name="40% - Accent2 19 13 2 2 2" xfId="29836" xr:uid="{7B52C327-3D64-4BE2-B8F1-6730EE80E58E}"/>
    <cellStyle name="40% - Accent2 19 13 2 3" xfId="29837" xr:uid="{07777DD3-CACD-4F04-B834-D9A01866CC12}"/>
    <cellStyle name="40% - Accent2 19 13 3" xfId="29838" xr:uid="{13204EDD-4005-472E-925C-BA735B25C2CB}"/>
    <cellStyle name="40% - Accent2 19 13 3 2" xfId="29839" xr:uid="{3E4D348B-F010-4BFB-8A2A-B650C46EACF0}"/>
    <cellStyle name="40% - Accent2 19 13 4" xfId="29840" xr:uid="{545C2EAA-DB82-4F1B-B74D-684B8000F6A6}"/>
    <cellStyle name="40% - Accent2 19 13 4 2" xfId="29841" xr:uid="{B6E94FAE-5F09-4B91-AEC8-218E05C76C81}"/>
    <cellStyle name="40% - Accent2 19 13 5" xfId="29842" xr:uid="{EDCFE2C0-B054-487D-AC8A-8325D0E5EFCE}"/>
    <cellStyle name="40% - Accent2 19 14" xfId="29843" xr:uid="{CDD23CA4-4F46-494C-AC5F-4AF076131C33}"/>
    <cellStyle name="40% - Accent2 19 14 2" xfId="29844" xr:uid="{2D345687-EF86-4B61-9501-93843CB86389}"/>
    <cellStyle name="40% - Accent2 19 14 2 2" xfId="29845" xr:uid="{D8B0F1D2-DBAB-4DE7-AC45-6A8517930337}"/>
    <cellStyle name="40% - Accent2 19 14 2 2 2" xfId="29846" xr:uid="{D05C9165-3502-4AC1-AC69-3042A5B58427}"/>
    <cellStyle name="40% - Accent2 19 14 2 3" xfId="29847" xr:uid="{15DE09F5-6482-45D7-8255-5C9822B1CCA1}"/>
    <cellStyle name="40% - Accent2 19 14 3" xfId="29848" xr:uid="{AF87D8F2-DCD7-4008-910F-40084D5821AD}"/>
    <cellStyle name="40% - Accent2 19 14 3 2" xfId="29849" xr:uid="{FC9BAC57-C700-4C0C-93E1-7104680008EB}"/>
    <cellStyle name="40% - Accent2 19 14 4" xfId="29850" xr:uid="{2FB052DE-61A8-4AF0-9DD0-CBD05B40049C}"/>
    <cellStyle name="40% - Accent2 19 14 4 2" xfId="29851" xr:uid="{208CDCC9-45B3-4460-B8B0-84605EA5F71B}"/>
    <cellStyle name="40% - Accent2 19 14 5" xfId="29852" xr:uid="{3817AE30-4AB2-4B24-8053-3F76E9856A36}"/>
    <cellStyle name="40% - Accent2 19 15" xfId="29853" xr:uid="{816D4D44-381B-41BF-B862-2BD3A82A02A2}"/>
    <cellStyle name="40% - Accent2 19 15 2" xfId="29854" xr:uid="{6327D76A-D236-432F-8842-8CABD113D637}"/>
    <cellStyle name="40% - Accent2 19 15 2 2" xfId="29855" xr:uid="{5BAE88E2-74B7-443E-A93B-7AA1E84F5262}"/>
    <cellStyle name="40% - Accent2 19 15 2 2 2" xfId="29856" xr:uid="{A6FD05BC-1EEF-47C0-98BA-EDCA95D904D5}"/>
    <cellStyle name="40% - Accent2 19 15 2 3" xfId="29857" xr:uid="{73EDA59C-D0EE-41BC-83DA-1002BAC72A19}"/>
    <cellStyle name="40% - Accent2 19 15 3" xfId="29858" xr:uid="{C9771C3A-7E09-41F3-A99D-3069E3A10F01}"/>
    <cellStyle name="40% - Accent2 19 15 3 2" xfId="29859" xr:uid="{D362249C-F959-4870-8095-7BF253712D46}"/>
    <cellStyle name="40% - Accent2 19 15 4" xfId="29860" xr:uid="{B6300AC9-55D5-486B-8BFF-FDEF33DE4933}"/>
    <cellStyle name="40% - Accent2 19 15 4 2" xfId="29861" xr:uid="{DE059D27-2ED7-437C-A700-D9568A6D85FB}"/>
    <cellStyle name="40% - Accent2 19 15 5" xfId="29862" xr:uid="{F996F13E-9360-4C90-B4C6-2CFD27F1E20D}"/>
    <cellStyle name="40% - Accent2 19 16" xfId="29863" xr:uid="{6D8B7D61-AED0-4F25-856A-62C495DE71A8}"/>
    <cellStyle name="40% - Accent2 19 16 2" xfId="29864" xr:uid="{0DD92AF3-7C19-47CE-93AF-0B65C7611B53}"/>
    <cellStyle name="40% - Accent2 19 16 2 2" xfId="29865" xr:uid="{2419069F-D15D-439C-84BD-C52B72B9BC15}"/>
    <cellStyle name="40% - Accent2 19 16 3" xfId="29866" xr:uid="{799779B7-6321-494D-9E26-AF21A9C0D4E9}"/>
    <cellStyle name="40% - Accent2 19 17" xfId="29867" xr:uid="{9BCD5145-1AEC-4A7A-BCDD-E035C7031DEF}"/>
    <cellStyle name="40% - Accent2 19 17 2" xfId="29868" xr:uid="{30385D9C-6835-47E4-BA73-54D8C6AA1E5B}"/>
    <cellStyle name="40% - Accent2 19 18" xfId="29869" xr:uid="{7F043115-48FB-431A-B142-9AA0B8B16A8A}"/>
    <cellStyle name="40% - Accent2 19 18 2" xfId="29870" xr:uid="{778E66AF-5776-42B9-9B95-54715A942E60}"/>
    <cellStyle name="40% - Accent2 19 19" xfId="29871" xr:uid="{13C1A497-05F3-453A-A48F-3938B0301202}"/>
    <cellStyle name="40% - Accent2 19 2" xfId="29872" xr:uid="{9A977713-5D9E-4DEB-96A2-C5C45BFCFEF0}"/>
    <cellStyle name="40% - Accent2 19 2 2" xfId="29873" xr:uid="{8B071F0A-E51B-4EC6-BE34-57C2AE63E20D}"/>
    <cellStyle name="40% - Accent2 19 2 2 2" xfId="29874" xr:uid="{B617FE3A-F0D0-4EFE-B6C4-2CF68FC66646}"/>
    <cellStyle name="40% - Accent2 19 2 2 2 2" xfId="29875" xr:uid="{895E0F40-C2DC-4B7F-9BD0-BCCC7E03D2F5}"/>
    <cellStyle name="40% - Accent2 19 2 2 3" xfId="29876" xr:uid="{EE181989-EF5D-4FAD-ADB4-545E8A36D8D7}"/>
    <cellStyle name="40% - Accent2 19 2 3" xfId="29877" xr:uid="{4FF26A0D-09D8-4F69-9FC2-05A3AC1069FC}"/>
    <cellStyle name="40% - Accent2 19 2 3 2" xfId="29878" xr:uid="{4BA75D69-595C-4DE5-A9D1-A15ECC0D6D4F}"/>
    <cellStyle name="40% - Accent2 19 2 4" xfId="29879" xr:uid="{6C0B3E62-B7EF-4AD8-9F36-8CB20DD4A3F6}"/>
    <cellStyle name="40% - Accent2 19 2 4 2" xfId="29880" xr:uid="{56250A72-8D88-46AD-AC19-920463A074A8}"/>
    <cellStyle name="40% - Accent2 19 2 5" xfId="29881" xr:uid="{390848AA-5087-4BDA-8A7A-D07B72335B3D}"/>
    <cellStyle name="40% - Accent2 19 20" xfId="29882" xr:uid="{ED82D7E2-7324-4014-9143-0031F7CA01FB}"/>
    <cellStyle name="40% - Accent2 19 21" xfId="29883" xr:uid="{2CD46F84-54D5-42F9-8C61-4F7D6B8E11B8}"/>
    <cellStyle name="40% - Accent2 19 22" xfId="29884" xr:uid="{E034718A-2987-4E83-92B2-C2BB556F3DFF}"/>
    <cellStyle name="40% - Accent2 19 23" xfId="29885" xr:uid="{CA948605-3973-402A-BA9F-68BC6A819212}"/>
    <cellStyle name="40% - Accent2 19 24" xfId="29886" xr:uid="{4B6B6183-BBC8-4BCD-94C4-7B53F717257F}"/>
    <cellStyle name="40% - Accent2 19 25" xfId="29887" xr:uid="{F64CDFB9-70CE-4C8A-8E5A-D4117BE376E9}"/>
    <cellStyle name="40% - Accent2 19 26" xfId="29888" xr:uid="{9589E1DB-D2E1-4FF5-8C35-B62CD3D1C8AF}"/>
    <cellStyle name="40% - Accent2 19 27" xfId="29889" xr:uid="{5D9730DA-DB53-4739-A739-1E36DE40513C}"/>
    <cellStyle name="40% - Accent2 19 28" xfId="29890" xr:uid="{8E81BBC0-00DF-4755-BCB8-BE6996FD6F2D}"/>
    <cellStyle name="40% - Accent2 19 29" xfId="29891" xr:uid="{A78C4CD5-8FA4-49F9-A5D6-5C70247B46EB}"/>
    <cellStyle name="40% - Accent2 19 3" xfId="29892" xr:uid="{B2CB7263-288C-46B6-8E11-5720669957B4}"/>
    <cellStyle name="40% - Accent2 19 3 2" xfId="29893" xr:uid="{26F74CD6-BF76-4C7E-89E3-B0705F9D2723}"/>
    <cellStyle name="40% - Accent2 19 3 2 2" xfId="29894" xr:uid="{47DAB23B-F8AD-4F17-8501-F50AF9AB57A6}"/>
    <cellStyle name="40% - Accent2 19 3 2 2 2" xfId="29895" xr:uid="{EF4C2018-9502-4D47-B31C-F9BD50713E6F}"/>
    <cellStyle name="40% - Accent2 19 3 2 3" xfId="29896" xr:uid="{2CC83D12-3E38-45CA-904F-BD53E979A7F9}"/>
    <cellStyle name="40% - Accent2 19 3 3" xfId="29897" xr:uid="{278ECDB1-E736-437F-AADB-828002A0C78B}"/>
    <cellStyle name="40% - Accent2 19 3 3 2" xfId="29898" xr:uid="{AC6F3B35-E46D-43B0-BD3F-B4C24345B46C}"/>
    <cellStyle name="40% - Accent2 19 3 4" xfId="29899" xr:uid="{6C54F3DD-18BA-4BC2-9815-E78811AE7722}"/>
    <cellStyle name="40% - Accent2 19 3 4 2" xfId="29900" xr:uid="{7C284E27-C63E-4F6C-93FE-5F3A2B9117FB}"/>
    <cellStyle name="40% - Accent2 19 3 5" xfId="29901" xr:uid="{3EBFCF9B-ED27-428F-B5AC-003F91C8FE3C}"/>
    <cellStyle name="40% - Accent2 19 4" xfId="29902" xr:uid="{C8093CD0-C46B-44C0-824A-F07042733628}"/>
    <cellStyle name="40% - Accent2 19 4 2" xfId="29903" xr:uid="{15A9E77C-AC20-4A26-BE50-F0497391973B}"/>
    <cellStyle name="40% - Accent2 19 4 2 2" xfId="29904" xr:uid="{C925C000-0874-4BA4-B444-4DD32289527E}"/>
    <cellStyle name="40% - Accent2 19 4 2 2 2" xfId="29905" xr:uid="{CFEF3825-5B76-47CD-9A42-E1EFFBED915A}"/>
    <cellStyle name="40% - Accent2 19 4 2 3" xfId="29906" xr:uid="{D7CFFCA2-01DE-42BE-B3C0-780688A00A80}"/>
    <cellStyle name="40% - Accent2 19 4 3" xfId="29907" xr:uid="{186F4667-16FF-421B-A25D-12E1EC116146}"/>
    <cellStyle name="40% - Accent2 19 4 3 2" xfId="29908" xr:uid="{95CDBA1E-3642-43A1-9BA8-A16EDFA97DC3}"/>
    <cellStyle name="40% - Accent2 19 4 4" xfId="29909" xr:uid="{A50576BF-DDAE-4FBF-82EC-8900770B77EA}"/>
    <cellStyle name="40% - Accent2 19 4 4 2" xfId="29910" xr:uid="{851D2ABF-4181-4892-8A46-0756C1F5F61D}"/>
    <cellStyle name="40% - Accent2 19 4 5" xfId="29911" xr:uid="{B0F7CE35-9BB6-4149-82CC-3254DC8181D8}"/>
    <cellStyle name="40% - Accent2 19 5" xfId="29912" xr:uid="{DEAB5C00-63B6-4307-B4E9-92A9C90E2C52}"/>
    <cellStyle name="40% - Accent2 19 5 2" xfId="29913" xr:uid="{7A4541EE-DAE8-4123-B875-8F25AC1A806F}"/>
    <cellStyle name="40% - Accent2 19 5 2 2" xfId="29914" xr:uid="{7652B6CC-500F-4700-A5FB-002899224B90}"/>
    <cellStyle name="40% - Accent2 19 5 2 2 2" xfId="29915" xr:uid="{47F32A37-A92E-4F1D-9827-9487775A9826}"/>
    <cellStyle name="40% - Accent2 19 5 2 3" xfId="29916" xr:uid="{8555FF46-5660-4D50-9C0B-D7F6A1A4527D}"/>
    <cellStyle name="40% - Accent2 19 5 3" xfId="29917" xr:uid="{00658638-2D1B-4DDC-A7E7-9947D9AE364B}"/>
    <cellStyle name="40% - Accent2 19 5 3 2" xfId="29918" xr:uid="{09C8BD15-827F-44EA-9A32-27B2A008B7AD}"/>
    <cellStyle name="40% - Accent2 19 5 4" xfId="29919" xr:uid="{CC8D3DAB-DD8E-47EF-A086-250B9CCF90C7}"/>
    <cellStyle name="40% - Accent2 19 5 4 2" xfId="29920" xr:uid="{2DC5C608-6561-4740-8F8B-295B0C22BD58}"/>
    <cellStyle name="40% - Accent2 19 5 5" xfId="29921" xr:uid="{503145AC-6D97-4B13-ACA9-FDD2A873177B}"/>
    <cellStyle name="40% - Accent2 19 6" xfId="29922" xr:uid="{2C7F1F57-7959-4F94-9010-44D3E7538450}"/>
    <cellStyle name="40% - Accent2 19 6 2" xfId="29923" xr:uid="{6221A24E-B3E8-44A5-98EB-C8BA7659EA10}"/>
    <cellStyle name="40% - Accent2 19 6 2 2" xfId="29924" xr:uid="{471E7ADF-C65E-4FF0-B2AC-112BD1ED1B4A}"/>
    <cellStyle name="40% - Accent2 19 6 2 2 2" xfId="29925" xr:uid="{9B9D8ED6-3690-4870-83EF-41C24F7FFEFF}"/>
    <cellStyle name="40% - Accent2 19 6 2 3" xfId="29926" xr:uid="{F52DC6E5-5E0A-4E83-A31A-4F034547C123}"/>
    <cellStyle name="40% - Accent2 19 6 3" xfId="29927" xr:uid="{D5096634-5C48-409B-8171-2A69FEFBFA5C}"/>
    <cellStyle name="40% - Accent2 19 6 3 2" xfId="29928" xr:uid="{0697697A-7D0A-4304-8348-DC72E7C204AC}"/>
    <cellStyle name="40% - Accent2 19 6 4" xfId="29929" xr:uid="{9118F31D-2F72-4405-B8A4-1A9704837E28}"/>
    <cellStyle name="40% - Accent2 19 6 4 2" xfId="29930" xr:uid="{92116735-280C-41A2-ACB9-2AEB2F234B3A}"/>
    <cellStyle name="40% - Accent2 19 6 5" xfId="29931" xr:uid="{83BD5026-341D-40DD-9E17-3B487E4CE666}"/>
    <cellStyle name="40% - Accent2 19 7" xfId="29932" xr:uid="{47F61F2B-07C1-4DDD-9D51-A1045D6C7B97}"/>
    <cellStyle name="40% - Accent2 19 7 2" xfId="29933" xr:uid="{51F9216E-5756-47F7-ADE8-157908831002}"/>
    <cellStyle name="40% - Accent2 19 7 2 2" xfId="29934" xr:uid="{43658CE2-2392-42D4-A2D8-204161C5EE8D}"/>
    <cellStyle name="40% - Accent2 19 7 2 2 2" xfId="29935" xr:uid="{813783EB-2192-4034-9FA3-2B7AC9DA992D}"/>
    <cellStyle name="40% - Accent2 19 7 2 3" xfId="29936" xr:uid="{88B32C9B-A9AA-475F-BDC9-85D2F09D1C4E}"/>
    <cellStyle name="40% - Accent2 19 7 3" xfId="29937" xr:uid="{DD92B3DE-42D5-4BB2-97CA-923F3A4DB10C}"/>
    <cellStyle name="40% - Accent2 19 7 3 2" xfId="29938" xr:uid="{692D73FE-2C20-4406-BAD6-4ED3D4BD2028}"/>
    <cellStyle name="40% - Accent2 19 7 4" xfId="29939" xr:uid="{68B368D7-57E2-484A-868C-D02E77BC52E1}"/>
    <cellStyle name="40% - Accent2 19 7 4 2" xfId="29940" xr:uid="{56C6DD94-EFA4-4971-97EB-AF5F15A853AF}"/>
    <cellStyle name="40% - Accent2 19 7 5" xfId="29941" xr:uid="{C52D402E-EB77-47E7-A659-E00A1164768C}"/>
    <cellStyle name="40% - Accent2 19 8" xfId="29942" xr:uid="{641B6A39-F37C-40A8-A83E-F99DF4FA087B}"/>
    <cellStyle name="40% - Accent2 19 8 2" xfId="29943" xr:uid="{56889F87-D177-46C7-B6F0-35A1C903DDDA}"/>
    <cellStyle name="40% - Accent2 19 8 2 2" xfId="29944" xr:uid="{1BD9BF91-5E65-4838-A492-45515747D5A3}"/>
    <cellStyle name="40% - Accent2 19 8 2 2 2" xfId="29945" xr:uid="{5014D5D3-5D26-471D-9C39-54CCB03F3B16}"/>
    <cellStyle name="40% - Accent2 19 8 2 3" xfId="29946" xr:uid="{4C996387-1A0B-4986-A631-719D630D18A9}"/>
    <cellStyle name="40% - Accent2 19 8 3" xfId="29947" xr:uid="{2D19A504-0031-4C5F-AFAA-3EB65481BF1B}"/>
    <cellStyle name="40% - Accent2 19 8 3 2" xfId="29948" xr:uid="{DA0B7B87-C329-4ED5-BCD4-FA3C1D5E52E6}"/>
    <cellStyle name="40% - Accent2 19 8 4" xfId="29949" xr:uid="{CC4B3171-18CB-4869-B75B-D90E06759BF1}"/>
    <cellStyle name="40% - Accent2 19 8 4 2" xfId="29950" xr:uid="{CECC1454-E793-420F-BF55-5080D119D623}"/>
    <cellStyle name="40% - Accent2 19 8 5" xfId="29951" xr:uid="{C195C696-E4EA-432F-995C-95AF4680F247}"/>
    <cellStyle name="40% - Accent2 19 9" xfId="29952" xr:uid="{8940F413-2666-4DA1-BF10-D6A2B4D7E041}"/>
    <cellStyle name="40% - Accent2 19 9 2" xfId="29953" xr:uid="{A52D9691-33D5-4B7E-AF6E-012384F5CDCA}"/>
    <cellStyle name="40% - Accent2 19 9 2 2" xfId="29954" xr:uid="{A371D212-E0EB-4DF4-88B0-A07BE3815E3D}"/>
    <cellStyle name="40% - Accent2 19 9 2 2 2" xfId="29955" xr:uid="{F1329096-4E25-4548-9EAE-907CACC66A00}"/>
    <cellStyle name="40% - Accent2 19 9 2 3" xfId="29956" xr:uid="{3A109129-EF78-42DF-B6C2-288A6724E81E}"/>
    <cellStyle name="40% - Accent2 19 9 3" xfId="29957" xr:uid="{8DB923AC-0E81-451D-BAEB-2861C3874DC7}"/>
    <cellStyle name="40% - Accent2 19 9 3 2" xfId="29958" xr:uid="{9010A6FD-6D99-46CA-B640-29BB2BF1F591}"/>
    <cellStyle name="40% - Accent2 19 9 4" xfId="29959" xr:uid="{149DE208-B379-4325-B28A-48E264B9F935}"/>
    <cellStyle name="40% - Accent2 19 9 4 2" xfId="29960" xr:uid="{5486333E-442E-44F6-99F0-26C66CFC8081}"/>
    <cellStyle name="40% - Accent2 19 9 5" xfId="29961" xr:uid="{870A90BE-4760-46CB-AF07-3A322DD59EDE}"/>
    <cellStyle name="40% - Accent2 2" xfId="545" xr:uid="{58159DCB-3D45-40A0-8418-4EA18756EAE8}"/>
    <cellStyle name="40% - Accent2 2 10" xfId="29962" xr:uid="{871D9993-AC0E-4722-A507-9FDE9E9CA37A}"/>
    <cellStyle name="40% - Accent2 2 11" xfId="29963" xr:uid="{A2E82461-1B3F-4589-BF22-8B483C8A849D}"/>
    <cellStyle name="40% - Accent2 2 12" xfId="29964" xr:uid="{6008ACA4-E1B8-4588-BD3A-9E564C2A85F4}"/>
    <cellStyle name="40% - Accent2 2 13" xfId="29965" xr:uid="{2B4CBF49-A964-444B-B841-4A48AD2DE21D}"/>
    <cellStyle name="40% - Accent2 2 14" xfId="29966" xr:uid="{5273CD11-4233-49EB-A9A8-28122794812D}"/>
    <cellStyle name="40% - Accent2 2 15" xfId="29967" xr:uid="{8A30293C-78EA-47E1-BD02-8D0F2E71C064}"/>
    <cellStyle name="40% - Accent2 2 16" xfId="29968" xr:uid="{B81E4069-CF2A-47BF-A153-67F3E02AEA55}"/>
    <cellStyle name="40% - Accent2 2 17" xfId="29969" xr:uid="{E8906D0E-B56A-4082-8825-0B77BC290146}"/>
    <cellStyle name="40% - Accent2 2 18" xfId="29970" xr:uid="{EDDAF860-34B6-48EB-9E75-9B877E39212D}"/>
    <cellStyle name="40% - Accent2 2 19" xfId="29971" xr:uid="{82C07570-C088-47EB-8663-61264A2C781F}"/>
    <cellStyle name="40% - Accent2 2 2" xfId="546" xr:uid="{5DBAF8B0-8374-465D-A213-C31D83B295BA}"/>
    <cellStyle name="40% - Accent2 2 2 2" xfId="547" xr:uid="{1C264885-11AA-4ED8-B0CF-4E9FF66D552E}"/>
    <cellStyle name="40% - Accent2 2 2 2 2" xfId="29972" xr:uid="{7823441B-A44A-48D7-AFBA-B600599CD75B}"/>
    <cellStyle name="40% - Accent2 2 2 2 3" xfId="29973" xr:uid="{3DF3E853-0C99-4418-91FF-463D2CA918E0}"/>
    <cellStyle name="40% - Accent2 2 2 2 4" xfId="29974" xr:uid="{D9122C94-B8F0-4E5E-9632-B10101D0C1F7}"/>
    <cellStyle name="40% - Accent2 2 2 3" xfId="29975" xr:uid="{FCBF20FA-EAF4-42D0-99A8-A3F9D37D5229}"/>
    <cellStyle name="40% - Accent2 2 2 4" xfId="29976" xr:uid="{8A719B4E-5DF5-4D5D-A9E3-A1077BB98CF4}"/>
    <cellStyle name="40% - Accent2 2 20" xfId="29977" xr:uid="{C796115C-4AEC-4E6B-BA16-5CE0E9A9D903}"/>
    <cellStyle name="40% - Accent2 2 21" xfId="29978" xr:uid="{25F018E7-CE7C-4DC9-AE73-A151C76E60A4}"/>
    <cellStyle name="40% - Accent2 2 22" xfId="29979" xr:uid="{38752083-0D75-478A-9FB8-FB519441A782}"/>
    <cellStyle name="40% - Accent2 2 23" xfId="29980" xr:uid="{B1288762-4627-4C6E-BBB8-09D6EB56A52A}"/>
    <cellStyle name="40% - Accent2 2 24" xfId="29981" xr:uid="{5FFB82BB-35AA-458B-8E3D-DA58C08D6365}"/>
    <cellStyle name="40% - Accent2 2 25" xfId="29982" xr:uid="{F11F158B-E6F7-41B6-94B3-04A2C1C02A21}"/>
    <cellStyle name="40% - Accent2 2 26" xfId="29983" xr:uid="{5FD45B75-5A1A-4A0E-9FA9-2F6A6CC91C32}"/>
    <cellStyle name="40% - Accent2 2 27" xfId="29984" xr:uid="{961C2360-B97C-41A6-A0F3-1277511C8BC0}"/>
    <cellStyle name="40% - Accent2 2 28" xfId="29985" xr:uid="{4E486E9E-ECCC-4933-A9AD-80C98590F5EE}"/>
    <cellStyle name="40% - Accent2 2 29" xfId="29986" xr:uid="{E616797A-FD86-4A37-8CB8-24AC7C235B2A}"/>
    <cellStyle name="40% - Accent2 2 3" xfId="548" xr:uid="{0B5CDFF4-BB7F-4755-BABE-3734E48FADDB}"/>
    <cellStyle name="40% - Accent2 2 3 2" xfId="29987" xr:uid="{57345779-64F7-4490-985F-1F082885D480}"/>
    <cellStyle name="40% - Accent2 2 3 2 2" xfId="29988" xr:uid="{E31AE3F1-6A71-4C77-8C4B-243220D97247}"/>
    <cellStyle name="40% - Accent2 2 3 2 3" xfId="29989" xr:uid="{BFAF3298-801F-4A5F-B5CE-E6E180DB941E}"/>
    <cellStyle name="40% - Accent2 2 3 3" xfId="29990" xr:uid="{4728D67E-1F8F-4452-9665-641912D1A8F2}"/>
    <cellStyle name="40% - Accent2 2 3 4" xfId="29991" xr:uid="{19469A23-5D8A-492D-A83E-D9385F8B689E}"/>
    <cellStyle name="40% - Accent2 2 3 5" xfId="29992" xr:uid="{25A4F298-F36D-4E73-8B9A-84A671359AC1}"/>
    <cellStyle name="40% - Accent2 2 30" xfId="29993" xr:uid="{B65914F4-BAB5-460E-B6A3-F53040F0251E}"/>
    <cellStyle name="40% - Accent2 2 31" xfId="29994" xr:uid="{90A70DB4-248E-4EE6-9519-E074CA7D172C}"/>
    <cellStyle name="40% - Accent2 2 32" xfId="29995" xr:uid="{FC11D6FE-D27A-45A0-8F06-AF2879A170EC}"/>
    <cellStyle name="40% - Accent2 2 33" xfId="29996" xr:uid="{10ADF467-0AEB-4CDE-BC57-F5592C870357}"/>
    <cellStyle name="40% - Accent2 2 4" xfId="549" xr:uid="{2004C9DB-1AD5-4690-8ADD-51DD9526E1E9}"/>
    <cellStyle name="40% - Accent2 2 4 2" xfId="29997" xr:uid="{7E683EAE-D569-4079-B1A5-CDB0F0E1FAF1}"/>
    <cellStyle name="40% - Accent2 2 4 2 2" xfId="29998" xr:uid="{811AB345-7EDB-485A-8ED7-D7BFA2451E8C}"/>
    <cellStyle name="40% - Accent2 2 4 2 3" xfId="29999" xr:uid="{F2DE1382-FD62-49F7-90F0-D5ED8559F2A3}"/>
    <cellStyle name="40% - Accent2 2 4 3" xfId="30000" xr:uid="{3C0BC557-E968-4A67-8DB8-426A424E0D78}"/>
    <cellStyle name="40% - Accent2 2 4 4" xfId="30001" xr:uid="{73ACE7CA-A2E3-44F2-8FE4-458994E6E46C}"/>
    <cellStyle name="40% - Accent2 2 4 5" xfId="30002" xr:uid="{B3683CBA-44D7-4D5A-A075-23469BB0AA31}"/>
    <cellStyle name="40% - Accent2 2 5" xfId="550" xr:uid="{1816ECBE-CACE-45F7-A794-A04ACA48F091}"/>
    <cellStyle name="40% - Accent2 2 5 2" xfId="30003" xr:uid="{4E443CC0-2B98-4191-AC39-C7B9AC2A0A8C}"/>
    <cellStyle name="40% - Accent2 2 5 3" xfId="30004" xr:uid="{C8E13178-E456-4DC4-9C8C-11974756808D}"/>
    <cellStyle name="40% - Accent2 2 5 4" xfId="30005" xr:uid="{E9825B4C-F4DF-4F4E-A90D-9C417B1933C7}"/>
    <cellStyle name="40% - Accent2 2 6" xfId="551" xr:uid="{3811EF2F-CCA4-4673-A462-6CD48D682122}"/>
    <cellStyle name="40% - Accent2 2 6 2" xfId="30006" xr:uid="{A8F3E2F5-3D9A-4216-9C90-9DFB540E48B2}"/>
    <cellStyle name="40% - Accent2 2 6 3" xfId="30007" xr:uid="{C7360C12-2618-421D-82F0-7C0989A37EEB}"/>
    <cellStyle name="40% - Accent2 2 6 4" xfId="30008" xr:uid="{61B7500C-51AD-4F33-A729-1146C18E57E9}"/>
    <cellStyle name="40% - Accent2 2 7" xfId="552" xr:uid="{09FBD37B-6EE6-4D64-849A-F98B85BDBC3E}"/>
    <cellStyle name="40% - Accent2 2 7 2" xfId="30009" xr:uid="{9A0F6117-5DAF-4B8C-925E-F8EA0E350404}"/>
    <cellStyle name="40% - Accent2 2 7 3" xfId="30010" xr:uid="{5DB8C27E-9160-41C1-90CB-50E430CEF40A}"/>
    <cellStyle name="40% - Accent2 2 8" xfId="553" xr:uid="{A1DF6F47-4630-4E8E-B2BB-18F899575A50}"/>
    <cellStyle name="40% - Accent2 2 8 2" xfId="30011" xr:uid="{10AC6105-2F3D-40B2-B00D-147A957D407A}"/>
    <cellStyle name="40% - Accent2 2 9" xfId="2362" xr:uid="{B1C9C42E-8463-4A78-81AD-379D4B003EF3}"/>
    <cellStyle name="40% - Accent2 20" xfId="30012" xr:uid="{D9B16DBB-F86D-4A1D-BA66-20EE6956C13D}"/>
    <cellStyle name="40% - Accent2 20 10" xfId="30013" xr:uid="{D87B8C2D-C2F9-4872-83FA-F74429F523F1}"/>
    <cellStyle name="40% - Accent2 20 10 2" xfId="30014" xr:uid="{74C11EC8-EE5E-4B92-B131-28801C1FA1A5}"/>
    <cellStyle name="40% - Accent2 20 10 2 2" xfId="30015" xr:uid="{8F5DB196-8C2B-4EB8-80E7-60E16EC70AC6}"/>
    <cellStyle name="40% - Accent2 20 10 2 2 2" xfId="30016" xr:uid="{9A281194-8845-4B1A-ACB7-E02545514B06}"/>
    <cellStyle name="40% - Accent2 20 10 2 3" xfId="30017" xr:uid="{39A61F76-A829-4287-8394-A7462B2EE9D2}"/>
    <cellStyle name="40% - Accent2 20 10 3" xfId="30018" xr:uid="{9BC3E946-E1B8-4FC6-B83D-B3865221D436}"/>
    <cellStyle name="40% - Accent2 20 10 3 2" xfId="30019" xr:uid="{9E7A8A10-E73D-4BA8-8BE9-3A0CF8E30237}"/>
    <cellStyle name="40% - Accent2 20 10 4" xfId="30020" xr:uid="{D0E79573-55C0-4078-A98A-DA995B4007FB}"/>
    <cellStyle name="40% - Accent2 20 10 4 2" xfId="30021" xr:uid="{BF966BA2-F4A9-45CE-87AA-50F36145F4F0}"/>
    <cellStyle name="40% - Accent2 20 10 5" xfId="30022" xr:uid="{44CC8220-DD4A-453A-81E4-EF7534BC81FD}"/>
    <cellStyle name="40% - Accent2 20 11" xfId="30023" xr:uid="{A43BC5B8-5CB4-4AFE-A273-CAF3501D04E9}"/>
    <cellStyle name="40% - Accent2 20 11 2" xfId="30024" xr:uid="{F2E469D7-987C-4994-88A8-C211FADEAB11}"/>
    <cellStyle name="40% - Accent2 20 11 2 2" xfId="30025" xr:uid="{A2136CDC-5287-4C01-AFF4-02108CB3D854}"/>
    <cellStyle name="40% - Accent2 20 11 2 2 2" xfId="30026" xr:uid="{0C19FBD9-BE44-4260-9618-7B0325C03B6A}"/>
    <cellStyle name="40% - Accent2 20 11 2 3" xfId="30027" xr:uid="{D464A550-3A76-4ACD-853B-F069FF8B676D}"/>
    <cellStyle name="40% - Accent2 20 11 3" xfId="30028" xr:uid="{651D1E1F-28DD-4831-B36C-F8C4586DEFAE}"/>
    <cellStyle name="40% - Accent2 20 11 3 2" xfId="30029" xr:uid="{35B1F6AC-8613-4626-ABB7-2FB944CBBCF9}"/>
    <cellStyle name="40% - Accent2 20 11 4" xfId="30030" xr:uid="{6B77660F-C321-4793-A266-3636F901C3F9}"/>
    <cellStyle name="40% - Accent2 20 11 4 2" xfId="30031" xr:uid="{0B946E8B-A824-4884-92EA-034355844118}"/>
    <cellStyle name="40% - Accent2 20 11 5" xfId="30032" xr:uid="{4CCF21EF-A73C-41B9-AD76-D04C19D67597}"/>
    <cellStyle name="40% - Accent2 20 12" xfId="30033" xr:uid="{73024BAE-A90C-44B5-8719-CA32C2B9BFF2}"/>
    <cellStyle name="40% - Accent2 20 12 2" xfId="30034" xr:uid="{CD239FAE-7B6D-400C-9E1C-78DD62605714}"/>
    <cellStyle name="40% - Accent2 20 12 2 2" xfId="30035" xr:uid="{9357C32A-C851-4E4B-A7C9-48FFFDD6319D}"/>
    <cellStyle name="40% - Accent2 20 12 2 2 2" xfId="30036" xr:uid="{ABA88F50-EA8C-426C-A7F3-05225FD32EC9}"/>
    <cellStyle name="40% - Accent2 20 12 2 3" xfId="30037" xr:uid="{67676FCB-FFBA-40A5-AFB3-1AADA24C651F}"/>
    <cellStyle name="40% - Accent2 20 12 3" xfId="30038" xr:uid="{92A59433-AD2B-4C68-9B8B-754B40C2FFFC}"/>
    <cellStyle name="40% - Accent2 20 12 3 2" xfId="30039" xr:uid="{DF342628-AF1C-4903-9F74-F1A517CD0BD7}"/>
    <cellStyle name="40% - Accent2 20 12 4" xfId="30040" xr:uid="{E6D31C05-2E0F-4B77-ADDC-4AA1718FC34B}"/>
    <cellStyle name="40% - Accent2 20 12 4 2" xfId="30041" xr:uid="{B739BA93-25CA-409C-B65E-4E70C2EA2ACF}"/>
    <cellStyle name="40% - Accent2 20 12 5" xfId="30042" xr:uid="{4F84175B-4BD6-4AF0-93A2-EF2C102DDC22}"/>
    <cellStyle name="40% - Accent2 20 13" xfId="30043" xr:uid="{DF791CF3-35DD-4362-A277-87F77DB45530}"/>
    <cellStyle name="40% - Accent2 20 13 2" xfId="30044" xr:uid="{7E230C81-1E84-49AF-9B9C-9619410D119E}"/>
    <cellStyle name="40% - Accent2 20 13 2 2" xfId="30045" xr:uid="{A9D69B62-6CDE-43B0-ACAD-F61A6475D11D}"/>
    <cellStyle name="40% - Accent2 20 13 2 2 2" xfId="30046" xr:uid="{2DFD34F2-EF75-4957-9095-D69E8F1E6781}"/>
    <cellStyle name="40% - Accent2 20 13 2 3" xfId="30047" xr:uid="{AB6E57D1-6349-4A33-8370-D4A0B309E83C}"/>
    <cellStyle name="40% - Accent2 20 13 3" xfId="30048" xr:uid="{11FBB9DB-E2BE-4F33-AAAF-6EEDC0DC2D1F}"/>
    <cellStyle name="40% - Accent2 20 13 3 2" xfId="30049" xr:uid="{AA87F907-9155-4DC2-8DDA-C1B4EA558E24}"/>
    <cellStyle name="40% - Accent2 20 13 4" xfId="30050" xr:uid="{7249AADD-5F24-4C68-A0D8-85CE89FAC6C2}"/>
    <cellStyle name="40% - Accent2 20 13 4 2" xfId="30051" xr:uid="{B6C03220-E6E5-4CEB-8138-EE634C542A90}"/>
    <cellStyle name="40% - Accent2 20 13 5" xfId="30052" xr:uid="{174EB101-8C98-46FA-A256-2AEA56E41544}"/>
    <cellStyle name="40% - Accent2 20 14" xfId="30053" xr:uid="{CEEEDC03-F511-4CBC-849B-B2894B747348}"/>
    <cellStyle name="40% - Accent2 20 14 2" xfId="30054" xr:uid="{A42C323C-1E52-4C74-A9B2-3EA13AA65650}"/>
    <cellStyle name="40% - Accent2 20 14 2 2" xfId="30055" xr:uid="{CA667D33-B4C1-4FE1-B17D-11F3DB8997CD}"/>
    <cellStyle name="40% - Accent2 20 14 2 2 2" xfId="30056" xr:uid="{C0AB4167-8D07-46F5-895D-4F5D306F0886}"/>
    <cellStyle name="40% - Accent2 20 14 2 3" xfId="30057" xr:uid="{4D4FEC44-263C-4E1D-9488-52DB0023C514}"/>
    <cellStyle name="40% - Accent2 20 14 3" xfId="30058" xr:uid="{90530D4B-7F21-4FF9-974D-176FCA66A77A}"/>
    <cellStyle name="40% - Accent2 20 14 3 2" xfId="30059" xr:uid="{037174D7-0DCC-4A38-A26D-EED9649E7388}"/>
    <cellStyle name="40% - Accent2 20 14 4" xfId="30060" xr:uid="{16FDA17F-2F5A-4067-B0C0-225B0F420EA1}"/>
    <cellStyle name="40% - Accent2 20 14 4 2" xfId="30061" xr:uid="{187BD8A4-7892-4A76-90EA-7E5FDDA9B875}"/>
    <cellStyle name="40% - Accent2 20 14 5" xfId="30062" xr:uid="{E5C1D2A2-632C-428F-AE7E-26D98E038AFB}"/>
    <cellStyle name="40% - Accent2 20 15" xfId="30063" xr:uid="{071F3DC6-8699-467D-90D4-352ABBF5EF7E}"/>
    <cellStyle name="40% - Accent2 20 15 2" xfId="30064" xr:uid="{26CF356A-3160-43A4-A71B-6F32C98CD6ED}"/>
    <cellStyle name="40% - Accent2 20 15 2 2" xfId="30065" xr:uid="{110395E7-C41D-465D-8DC1-51DF9369CEA6}"/>
    <cellStyle name="40% - Accent2 20 15 2 2 2" xfId="30066" xr:uid="{E49C6C4B-1E69-44FC-892F-1B03C4ABE930}"/>
    <cellStyle name="40% - Accent2 20 15 2 3" xfId="30067" xr:uid="{FD8D6D6F-47B3-4572-A3F3-B0F813967D4A}"/>
    <cellStyle name="40% - Accent2 20 15 3" xfId="30068" xr:uid="{76052D0B-21AA-43F8-9572-084E0065D014}"/>
    <cellStyle name="40% - Accent2 20 15 3 2" xfId="30069" xr:uid="{F72E703A-4175-4B6E-BFB2-A21FF15C5381}"/>
    <cellStyle name="40% - Accent2 20 15 4" xfId="30070" xr:uid="{FFD6BD95-3149-4D11-921B-5442FE61D865}"/>
    <cellStyle name="40% - Accent2 20 15 4 2" xfId="30071" xr:uid="{0ED6CBE9-8750-4DF3-9914-C1A6ADC2FA94}"/>
    <cellStyle name="40% - Accent2 20 15 5" xfId="30072" xr:uid="{6B6A9E85-BCD9-43BF-B33B-1E5E117444C2}"/>
    <cellStyle name="40% - Accent2 20 16" xfId="30073" xr:uid="{BFAF0058-6B01-484F-84CF-73E7138AC861}"/>
    <cellStyle name="40% - Accent2 20 16 2" xfId="30074" xr:uid="{3D860F69-8B4F-4BA5-9FA8-A0E07B538F6F}"/>
    <cellStyle name="40% - Accent2 20 16 2 2" xfId="30075" xr:uid="{7F325B61-1C33-4B45-84C4-B12E640A1B5D}"/>
    <cellStyle name="40% - Accent2 20 16 3" xfId="30076" xr:uid="{198FBAC8-AC97-46E5-B8F1-22B4EBF45D36}"/>
    <cellStyle name="40% - Accent2 20 17" xfId="30077" xr:uid="{C202AA81-B0D5-44A2-87FB-4947C6B9B074}"/>
    <cellStyle name="40% - Accent2 20 17 2" xfId="30078" xr:uid="{1CAE45C5-AC15-4463-8370-72FA0D56EB3E}"/>
    <cellStyle name="40% - Accent2 20 18" xfId="30079" xr:uid="{0E3D88F3-0F94-4877-95F0-61AAA097E6C6}"/>
    <cellStyle name="40% - Accent2 20 18 2" xfId="30080" xr:uid="{EEDF5C1E-4AAE-402F-8302-DB0CAF1F578C}"/>
    <cellStyle name="40% - Accent2 20 19" xfId="30081" xr:uid="{74FDA660-E91D-4FA5-AECC-ADF77E229CCF}"/>
    <cellStyle name="40% - Accent2 20 2" xfId="30082" xr:uid="{0E7FE2CF-3F0F-48CA-A98E-CD8FFFDFCCA6}"/>
    <cellStyle name="40% - Accent2 20 2 2" xfId="30083" xr:uid="{7693399A-826F-4E30-A93A-EC06841C0BC4}"/>
    <cellStyle name="40% - Accent2 20 2 2 2" xfId="30084" xr:uid="{C42D5887-C49A-4DEB-9DD5-B800BBB1A180}"/>
    <cellStyle name="40% - Accent2 20 2 2 2 2" xfId="30085" xr:uid="{86AC219C-9A47-45A8-81BC-ABC7DEFFF459}"/>
    <cellStyle name="40% - Accent2 20 2 2 3" xfId="30086" xr:uid="{93C8B4C9-0C77-4180-B5FE-AC16C0FDC242}"/>
    <cellStyle name="40% - Accent2 20 2 3" xfId="30087" xr:uid="{9A8EED67-3E29-4555-AAB1-8C8B4CBD360A}"/>
    <cellStyle name="40% - Accent2 20 2 3 2" xfId="30088" xr:uid="{2E49EC04-9BDD-4451-8E2A-3C155D86CF1D}"/>
    <cellStyle name="40% - Accent2 20 2 4" xfId="30089" xr:uid="{7791FD6B-98C7-47D0-92A2-09BD998D733D}"/>
    <cellStyle name="40% - Accent2 20 2 4 2" xfId="30090" xr:uid="{CD01FCFD-5988-499D-BC29-3D59003E58C0}"/>
    <cellStyle name="40% - Accent2 20 2 5" xfId="30091" xr:uid="{F9F980E9-8BD3-445D-80CF-F0C0C737ACD8}"/>
    <cellStyle name="40% - Accent2 20 20" xfId="30092" xr:uid="{8AE7E96A-E228-4733-AAF6-24418956A56F}"/>
    <cellStyle name="40% - Accent2 20 21" xfId="30093" xr:uid="{3711D3EC-0402-4A99-9FE6-552364BCD349}"/>
    <cellStyle name="40% - Accent2 20 22" xfId="30094" xr:uid="{53D6778C-AF2B-4E2F-9EC9-71F32D3A5620}"/>
    <cellStyle name="40% - Accent2 20 23" xfId="30095" xr:uid="{B0A87DCD-884B-4798-8B78-6DB187A02423}"/>
    <cellStyle name="40% - Accent2 20 24" xfId="30096" xr:uid="{812EA239-654A-47F7-9C14-C2B10245D2FB}"/>
    <cellStyle name="40% - Accent2 20 25" xfId="30097" xr:uid="{FA094AD5-EB42-4B82-9369-6AA8978754FC}"/>
    <cellStyle name="40% - Accent2 20 26" xfId="30098" xr:uid="{44351C42-23E1-4381-ACF1-BFEC0D0C69E8}"/>
    <cellStyle name="40% - Accent2 20 27" xfId="30099" xr:uid="{7CB8DDC7-DE39-499F-98AA-631193687876}"/>
    <cellStyle name="40% - Accent2 20 28" xfId="30100" xr:uid="{47479EB4-5CD7-4742-BEDD-B1749C0B8E5A}"/>
    <cellStyle name="40% - Accent2 20 29" xfId="30101" xr:uid="{92D0E888-D8E5-43B9-89AB-43B22BF2E8B1}"/>
    <cellStyle name="40% - Accent2 20 3" xfId="30102" xr:uid="{5CFA2890-DD2B-481A-9E16-48E603E8C294}"/>
    <cellStyle name="40% - Accent2 20 3 2" xfId="30103" xr:uid="{3C8E8FBA-8C4B-41E9-897E-9BB3B152C3D5}"/>
    <cellStyle name="40% - Accent2 20 3 2 2" xfId="30104" xr:uid="{45FD7FDF-E04E-4D7E-BB17-3FB19C56310D}"/>
    <cellStyle name="40% - Accent2 20 3 2 2 2" xfId="30105" xr:uid="{9EBB9D82-217D-4B43-945A-B673E675AF7A}"/>
    <cellStyle name="40% - Accent2 20 3 2 3" xfId="30106" xr:uid="{A02AC280-DDD7-4D2B-87B9-28128D3FDF73}"/>
    <cellStyle name="40% - Accent2 20 3 3" xfId="30107" xr:uid="{18FBA441-DC58-4E24-9F56-9529DC32DF49}"/>
    <cellStyle name="40% - Accent2 20 3 3 2" xfId="30108" xr:uid="{A92F78BD-6C6E-413F-91F5-5B1DD04C9579}"/>
    <cellStyle name="40% - Accent2 20 3 4" xfId="30109" xr:uid="{7712C708-D601-4C84-8FC9-71B351391784}"/>
    <cellStyle name="40% - Accent2 20 3 4 2" xfId="30110" xr:uid="{DD9DDC69-49FC-410C-B678-2CC7C8BDC2A0}"/>
    <cellStyle name="40% - Accent2 20 3 5" xfId="30111" xr:uid="{80EB6872-A155-4D1E-9D06-FFEEE26049B2}"/>
    <cellStyle name="40% - Accent2 20 4" xfId="30112" xr:uid="{D9CBB4C9-1A15-4EA1-BC23-F02E8556C9B8}"/>
    <cellStyle name="40% - Accent2 20 4 2" xfId="30113" xr:uid="{9F666372-3C3D-4F31-AA43-D0515E7E2228}"/>
    <cellStyle name="40% - Accent2 20 4 2 2" xfId="30114" xr:uid="{70C7AC78-B124-4AC7-8AF8-74912DDE647D}"/>
    <cellStyle name="40% - Accent2 20 4 2 2 2" xfId="30115" xr:uid="{575BDC79-70EF-4055-AC95-178F81A3B1C3}"/>
    <cellStyle name="40% - Accent2 20 4 2 3" xfId="30116" xr:uid="{7F65763C-1225-4040-B41A-FFB9D7587E64}"/>
    <cellStyle name="40% - Accent2 20 4 3" xfId="30117" xr:uid="{31306E00-20BE-4784-8599-2A10FEC4BAA4}"/>
    <cellStyle name="40% - Accent2 20 4 3 2" xfId="30118" xr:uid="{53E455B3-757A-41ED-B70F-13AB371C7178}"/>
    <cellStyle name="40% - Accent2 20 4 4" xfId="30119" xr:uid="{1D187DB6-9A52-4F05-82F3-866EB9F7999A}"/>
    <cellStyle name="40% - Accent2 20 4 4 2" xfId="30120" xr:uid="{2217F633-47F1-4267-A50F-56A3FEBB368C}"/>
    <cellStyle name="40% - Accent2 20 4 5" xfId="30121" xr:uid="{878B79F9-8D69-4521-96BF-C7EE6043F379}"/>
    <cellStyle name="40% - Accent2 20 5" xfId="30122" xr:uid="{45B347A2-1D0E-4E58-9795-853ACF60FC3E}"/>
    <cellStyle name="40% - Accent2 20 5 2" xfId="30123" xr:uid="{524F54C8-A61C-489D-A013-E8622BD4FBD1}"/>
    <cellStyle name="40% - Accent2 20 5 2 2" xfId="30124" xr:uid="{17E5641E-B1E8-4291-BB20-801DE7E43A78}"/>
    <cellStyle name="40% - Accent2 20 5 2 2 2" xfId="30125" xr:uid="{7256250D-1139-4ADF-A199-259E2A7D02A6}"/>
    <cellStyle name="40% - Accent2 20 5 2 3" xfId="30126" xr:uid="{D7DA6B23-9ECD-4576-979C-D844A993BDC7}"/>
    <cellStyle name="40% - Accent2 20 5 3" xfId="30127" xr:uid="{064EC916-D50D-4BEC-9F51-72E8E55552E4}"/>
    <cellStyle name="40% - Accent2 20 5 3 2" xfId="30128" xr:uid="{EA6FF60E-6BB0-4211-8934-A946074CE923}"/>
    <cellStyle name="40% - Accent2 20 5 4" xfId="30129" xr:uid="{3A67DBA0-19B6-430A-8947-9E7910E292D1}"/>
    <cellStyle name="40% - Accent2 20 5 4 2" xfId="30130" xr:uid="{55B57F96-EBD6-461F-ADEC-C689788F41A9}"/>
    <cellStyle name="40% - Accent2 20 5 5" xfId="30131" xr:uid="{A1997DD6-7043-47D2-9BFF-9B69662448D9}"/>
    <cellStyle name="40% - Accent2 20 6" xfId="30132" xr:uid="{FDA26C44-D36D-4BBF-A50D-781E2B4BB9FA}"/>
    <cellStyle name="40% - Accent2 20 6 2" xfId="30133" xr:uid="{E70E5A84-C427-4F03-BA7B-85989643339F}"/>
    <cellStyle name="40% - Accent2 20 6 2 2" xfId="30134" xr:uid="{262E143E-9530-4ABB-B52B-BBF2F27AEBAA}"/>
    <cellStyle name="40% - Accent2 20 6 2 2 2" xfId="30135" xr:uid="{6A67EEE4-560A-41DB-8EBC-7D70A3935DC4}"/>
    <cellStyle name="40% - Accent2 20 6 2 3" xfId="30136" xr:uid="{A6B2664D-E892-4459-90AF-6F9F997E27AB}"/>
    <cellStyle name="40% - Accent2 20 6 3" xfId="30137" xr:uid="{879FFB53-3684-4456-9285-1B2594AC2EB6}"/>
    <cellStyle name="40% - Accent2 20 6 3 2" xfId="30138" xr:uid="{1A5D6D26-8C03-44F5-9D2D-BAF4BBFBDE37}"/>
    <cellStyle name="40% - Accent2 20 6 4" xfId="30139" xr:uid="{CAFBAA96-CA27-4FB4-8BB3-4EF8BB7EA01E}"/>
    <cellStyle name="40% - Accent2 20 6 4 2" xfId="30140" xr:uid="{8F5EF6D0-9621-4159-BFE2-3438B1727F85}"/>
    <cellStyle name="40% - Accent2 20 6 5" xfId="30141" xr:uid="{D9924F39-CD75-455C-A43D-AA7EE5C99275}"/>
    <cellStyle name="40% - Accent2 20 7" xfId="30142" xr:uid="{D23886D3-264D-4987-A1D8-E6E26EFE1865}"/>
    <cellStyle name="40% - Accent2 20 7 2" xfId="30143" xr:uid="{70820E3B-845F-4311-80E0-6E80CDF42865}"/>
    <cellStyle name="40% - Accent2 20 7 2 2" xfId="30144" xr:uid="{14C6C69B-FA11-4418-9688-4439DF13EF3A}"/>
    <cellStyle name="40% - Accent2 20 7 2 2 2" xfId="30145" xr:uid="{72A1C439-FD3F-4266-9584-BE8182462622}"/>
    <cellStyle name="40% - Accent2 20 7 2 3" xfId="30146" xr:uid="{542215C6-5B32-4859-B5E9-E1406E3FC0AD}"/>
    <cellStyle name="40% - Accent2 20 7 3" xfId="30147" xr:uid="{31214A99-6B8C-4A9D-B8D7-F7D6B3D43AB0}"/>
    <cellStyle name="40% - Accent2 20 7 3 2" xfId="30148" xr:uid="{53CD153D-FC1A-4DC3-8314-B4E1324BA1E3}"/>
    <cellStyle name="40% - Accent2 20 7 4" xfId="30149" xr:uid="{B2851C7F-611D-431F-A5FD-6E5CBF7E1B77}"/>
    <cellStyle name="40% - Accent2 20 7 4 2" xfId="30150" xr:uid="{65F2E086-3383-40B5-B261-5AAFDF9F6921}"/>
    <cellStyle name="40% - Accent2 20 7 5" xfId="30151" xr:uid="{BB0979C0-2DCC-47D7-9C64-666C9780423B}"/>
    <cellStyle name="40% - Accent2 20 8" xfId="30152" xr:uid="{7F609D8E-511A-46A7-9E48-B6AEC9A68A2E}"/>
    <cellStyle name="40% - Accent2 20 8 2" xfId="30153" xr:uid="{A69657D2-A43C-4CA2-9BFD-2154DE571A35}"/>
    <cellStyle name="40% - Accent2 20 8 2 2" xfId="30154" xr:uid="{3C2BEE1C-ABD0-4BD6-87A8-BCCCA0A971F4}"/>
    <cellStyle name="40% - Accent2 20 8 2 2 2" xfId="30155" xr:uid="{4725DE17-F206-40E7-95F4-14EFF35F51EE}"/>
    <cellStyle name="40% - Accent2 20 8 2 3" xfId="30156" xr:uid="{03AE4718-1F6B-40B4-9079-B8B14DFE73A1}"/>
    <cellStyle name="40% - Accent2 20 8 3" xfId="30157" xr:uid="{0A688B96-F7EC-4333-A89B-DAD63AB87A30}"/>
    <cellStyle name="40% - Accent2 20 8 3 2" xfId="30158" xr:uid="{5B1248A3-6F3D-4757-B800-B3E390474427}"/>
    <cellStyle name="40% - Accent2 20 8 4" xfId="30159" xr:uid="{7475B150-12CE-4108-867A-24AA02D17F10}"/>
    <cellStyle name="40% - Accent2 20 8 4 2" xfId="30160" xr:uid="{B0F4B5E4-E105-496E-8087-0FE147565024}"/>
    <cellStyle name="40% - Accent2 20 8 5" xfId="30161" xr:uid="{054710C3-01FE-42ED-BF3E-49E9CDB523B2}"/>
    <cellStyle name="40% - Accent2 20 9" xfId="30162" xr:uid="{2BE25151-671E-4B0A-9733-34E6AA7E3130}"/>
    <cellStyle name="40% - Accent2 20 9 2" xfId="30163" xr:uid="{D4EB0D9F-034B-452E-B538-59F1054CDAE7}"/>
    <cellStyle name="40% - Accent2 20 9 2 2" xfId="30164" xr:uid="{2350A14F-210B-4179-9CC3-E88C513B65A7}"/>
    <cellStyle name="40% - Accent2 20 9 2 2 2" xfId="30165" xr:uid="{9D65234E-B002-4F17-8332-84DA00D5EB31}"/>
    <cellStyle name="40% - Accent2 20 9 2 3" xfId="30166" xr:uid="{73CE1772-E3D5-4DE3-A84C-67F7529DD831}"/>
    <cellStyle name="40% - Accent2 20 9 3" xfId="30167" xr:uid="{F76AB662-8E86-4DFE-AEF0-4286B2FE6272}"/>
    <cellStyle name="40% - Accent2 20 9 3 2" xfId="30168" xr:uid="{461F6BF0-738E-48D5-A252-9C6D6F2783BB}"/>
    <cellStyle name="40% - Accent2 20 9 4" xfId="30169" xr:uid="{A3DB640C-D88E-46C5-8B9D-BA0C52E10211}"/>
    <cellStyle name="40% - Accent2 20 9 4 2" xfId="30170" xr:uid="{DE21A90B-8CF8-4B25-BE14-86CE826669D6}"/>
    <cellStyle name="40% - Accent2 20 9 5" xfId="30171" xr:uid="{9D51B3DC-563F-4E68-9513-EFA7543BC53C}"/>
    <cellStyle name="40% - Accent2 21" xfId="30172" xr:uid="{A027A9DC-D053-4492-B309-6A7D2402555F}"/>
    <cellStyle name="40% - Accent2 21 10" xfId="30173" xr:uid="{7B3F4862-E8C5-46E9-BD59-B68A2930F0E6}"/>
    <cellStyle name="40% - Accent2 21 10 2" xfId="30174" xr:uid="{7375390D-6053-4F54-AB0D-19B8621BEA97}"/>
    <cellStyle name="40% - Accent2 21 10 2 2" xfId="30175" xr:uid="{14633067-5AE2-4AE4-9863-407B07A9FBB2}"/>
    <cellStyle name="40% - Accent2 21 10 2 2 2" xfId="30176" xr:uid="{5A8F8EA9-B682-4586-B95B-E0BD1DC65691}"/>
    <cellStyle name="40% - Accent2 21 10 2 3" xfId="30177" xr:uid="{D5835A9A-78CA-473D-8A9B-0F8B52F8601B}"/>
    <cellStyle name="40% - Accent2 21 10 3" xfId="30178" xr:uid="{2F8344C8-A731-4F12-8873-4EEACD5DA75E}"/>
    <cellStyle name="40% - Accent2 21 10 3 2" xfId="30179" xr:uid="{D699099B-FA76-46C4-9F5B-BAA0D66C2DD1}"/>
    <cellStyle name="40% - Accent2 21 10 4" xfId="30180" xr:uid="{21517109-926B-4EB2-9620-CFDD4BB2627E}"/>
    <cellStyle name="40% - Accent2 21 10 4 2" xfId="30181" xr:uid="{9BB64B72-8B8D-4E60-9659-7248D99FC0B4}"/>
    <cellStyle name="40% - Accent2 21 10 5" xfId="30182" xr:uid="{7CB2E26D-027A-46CB-A79E-0B61939ABF3F}"/>
    <cellStyle name="40% - Accent2 21 11" xfId="30183" xr:uid="{EDACF394-C701-4101-B003-9DF0C40D1211}"/>
    <cellStyle name="40% - Accent2 21 11 2" xfId="30184" xr:uid="{6DA98958-4BFE-4503-9188-BD765823603B}"/>
    <cellStyle name="40% - Accent2 21 11 2 2" xfId="30185" xr:uid="{68032F6F-B9E5-4D41-A950-FBE4144DD27D}"/>
    <cellStyle name="40% - Accent2 21 11 2 2 2" xfId="30186" xr:uid="{07C27AF8-47A9-49BE-B876-566AAF7D1860}"/>
    <cellStyle name="40% - Accent2 21 11 2 3" xfId="30187" xr:uid="{2AF5E5F7-0099-4B07-AA78-7BDD414AB039}"/>
    <cellStyle name="40% - Accent2 21 11 3" xfId="30188" xr:uid="{18D8E28D-FADB-4C5C-9CED-4BDB3F59E1F3}"/>
    <cellStyle name="40% - Accent2 21 11 3 2" xfId="30189" xr:uid="{F2A414B2-1639-4436-BB29-00E7C45C8F6D}"/>
    <cellStyle name="40% - Accent2 21 11 4" xfId="30190" xr:uid="{02211886-E1C4-484F-A589-827F4A8B0E22}"/>
    <cellStyle name="40% - Accent2 21 11 4 2" xfId="30191" xr:uid="{ED465BB2-63B9-476F-98C9-1F3D196B75F5}"/>
    <cellStyle name="40% - Accent2 21 11 5" xfId="30192" xr:uid="{6E5B8493-0366-487D-A3F3-CE6C5BF3CFF1}"/>
    <cellStyle name="40% - Accent2 21 12" xfId="30193" xr:uid="{B495B4B8-1225-437F-976F-0906B5EBB6EC}"/>
    <cellStyle name="40% - Accent2 21 12 2" xfId="30194" xr:uid="{CF80D382-712A-4ADC-9FEA-502728C8ECFA}"/>
    <cellStyle name="40% - Accent2 21 12 2 2" xfId="30195" xr:uid="{6112F409-7099-4DE0-B8A8-2405E98112DB}"/>
    <cellStyle name="40% - Accent2 21 12 2 2 2" xfId="30196" xr:uid="{E161EDD9-A473-42CF-A659-B4BF669A0039}"/>
    <cellStyle name="40% - Accent2 21 12 2 3" xfId="30197" xr:uid="{09251C0E-B295-40CB-B648-1FEE03398C89}"/>
    <cellStyle name="40% - Accent2 21 12 3" xfId="30198" xr:uid="{57264188-DEEA-49EE-94D3-E432A77BC8F3}"/>
    <cellStyle name="40% - Accent2 21 12 3 2" xfId="30199" xr:uid="{F10B0124-89FC-4B59-9767-5209932D7AEA}"/>
    <cellStyle name="40% - Accent2 21 12 4" xfId="30200" xr:uid="{410C9FBD-A1E6-4DE5-886B-841857B15DB4}"/>
    <cellStyle name="40% - Accent2 21 12 4 2" xfId="30201" xr:uid="{E3EC22FB-2E8B-4082-B16C-A2D353C103E5}"/>
    <cellStyle name="40% - Accent2 21 12 5" xfId="30202" xr:uid="{4C4E025B-363F-4CB5-8524-EF8E5A305111}"/>
    <cellStyle name="40% - Accent2 21 13" xfId="30203" xr:uid="{27751B92-D3C7-4C11-B3C8-8BE8BFA90D32}"/>
    <cellStyle name="40% - Accent2 21 13 2" xfId="30204" xr:uid="{CDAD52CE-A65E-4C96-A216-CE0F306F509B}"/>
    <cellStyle name="40% - Accent2 21 13 2 2" xfId="30205" xr:uid="{AF6659ED-211A-479C-9CDB-D1F5B16B1E81}"/>
    <cellStyle name="40% - Accent2 21 13 2 2 2" xfId="30206" xr:uid="{174C4E7C-9FFB-48DB-AF89-2D3FAE7A7281}"/>
    <cellStyle name="40% - Accent2 21 13 2 3" xfId="30207" xr:uid="{69887F4D-B7A5-41AD-9FF2-2E5651B88494}"/>
    <cellStyle name="40% - Accent2 21 13 3" xfId="30208" xr:uid="{6916FE57-FC37-4543-9718-68E57F65175B}"/>
    <cellStyle name="40% - Accent2 21 13 3 2" xfId="30209" xr:uid="{9174F6F8-E246-4EE7-8E0E-D78F17F4935A}"/>
    <cellStyle name="40% - Accent2 21 13 4" xfId="30210" xr:uid="{B67BE6A0-5467-4AF6-B3B4-5389AAD6A40F}"/>
    <cellStyle name="40% - Accent2 21 13 4 2" xfId="30211" xr:uid="{F12E29C2-C9CB-472A-8B04-58079F07A20C}"/>
    <cellStyle name="40% - Accent2 21 13 5" xfId="30212" xr:uid="{01609AA2-1D97-4736-BF74-F10221AC631F}"/>
    <cellStyle name="40% - Accent2 21 14" xfId="30213" xr:uid="{688C231C-FBE3-427B-B1B8-42DD07182172}"/>
    <cellStyle name="40% - Accent2 21 14 2" xfId="30214" xr:uid="{707D9AD7-5063-423F-9726-B34CAA0DBF09}"/>
    <cellStyle name="40% - Accent2 21 14 2 2" xfId="30215" xr:uid="{8FEAEAAC-8B5E-4DCB-81C4-45261CB8BA08}"/>
    <cellStyle name="40% - Accent2 21 14 2 2 2" xfId="30216" xr:uid="{C55E4D40-2A7A-4E47-AB43-B6070D6A50B0}"/>
    <cellStyle name="40% - Accent2 21 14 2 3" xfId="30217" xr:uid="{D4775FFC-ED36-4959-AD53-5E8432C4E625}"/>
    <cellStyle name="40% - Accent2 21 14 3" xfId="30218" xr:uid="{4ACA8788-5E9D-42EA-9D4D-406EBDC5D51D}"/>
    <cellStyle name="40% - Accent2 21 14 3 2" xfId="30219" xr:uid="{D55A1586-A7CC-4D64-8B74-24A6CA08E221}"/>
    <cellStyle name="40% - Accent2 21 14 4" xfId="30220" xr:uid="{8C4F6CF8-6A78-4EB7-A389-D72837CA943A}"/>
    <cellStyle name="40% - Accent2 21 14 4 2" xfId="30221" xr:uid="{D074D544-97A0-4E4B-B748-54E3546721AB}"/>
    <cellStyle name="40% - Accent2 21 14 5" xfId="30222" xr:uid="{352106DE-F684-431A-AE2F-400320772E59}"/>
    <cellStyle name="40% - Accent2 21 15" xfId="30223" xr:uid="{8C3DD31E-DC69-4292-8D3A-F182106E4D31}"/>
    <cellStyle name="40% - Accent2 21 15 2" xfId="30224" xr:uid="{D1609F90-C721-4630-84AF-A7AB2C809D3A}"/>
    <cellStyle name="40% - Accent2 21 15 2 2" xfId="30225" xr:uid="{25BDA364-C654-4CFC-A0FF-AC10125F3F33}"/>
    <cellStyle name="40% - Accent2 21 15 2 2 2" xfId="30226" xr:uid="{934AEFD8-E7C9-4C6C-A50A-08F00CB30059}"/>
    <cellStyle name="40% - Accent2 21 15 2 3" xfId="30227" xr:uid="{22A5E451-787A-4423-BF91-D06721A49D71}"/>
    <cellStyle name="40% - Accent2 21 15 3" xfId="30228" xr:uid="{EDE75155-1874-4787-88DE-958BD569538F}"/>
    <cellStyle name="40% - Accent2 21 15 3 2" xfId="30229" xr:uid="{62BD15D3-56C7-4A23-BBD5-F9851BE0D4E5}"/>
    <cellStyle name="40% - Accent2 21 15 4" xfId="30230" xr:uid="{32A803EA-3FDD-48D3-AB02-71334B98B5A8}"/>
    <cellStyle name="40% - Accent2 21 15 4 2" xfId="30231" xr:uid="{41CFAAAD-4423-40D4-A58F-15A984390153}"/>
    <cellStyle name="40% - Accent2 21 15 5" xfId="30232" xr:uid="{5DA8036A-C1A8-4890-85FB-1F0475015C56}"/>
    <cellStyle name="40% - Accent2 21 16" xfId="30233" xr:uid="{4E4FC7AA-B089-4914-8D76-0A978E2B50C0}"/>
    <cellStyle name="40% - Accent2 21 16 2" xfId="30234" xr:uid="{BA3AE040-C404-4794-B0FE-A1733CDD4247}"/>
    <cellStyle name="40% - Accent2 21 16 2 2" xfId="30235" xr:uid="{8D85ACCA-1E8B-4946-AFC5-1E9F725C667E}"/>
    <cellStyle name="40% - Accent2 21 16 3" xfId="30236" xr:uid="{6B12826B-B0FA-414F-993F-5397C31269D8}"/>
    <cellStyle name="40% - Accent2 21 17" xfId="30237" xr:uid="{44C565A8-A18D-4022-99B9-B728C073FFB1}"/>
    <cellStyle name="40% - Accent2 21 17 2" xfId="30238" xr:uid="{383360DD-EEA6-4DCB-947C-22DF2525608E}"/>
    <cellStyle name="40% - Accent2 21 18" xfId="30239" xr:uid="{96753477-5184-42C3-944E-495CE0C9BF71}"/>
    <cellStyle name="40% - Accent2 21 18 2" xfId="30240" xr:uid="{7BC732F1-8CD9-4E10-8CAC-CBAAB4EA3045}"/>
    <cellStyle name="40% - Accent2 21 19" xfId="30241" xr:uid="{8E9F48C1-ABB2-43F0-8A08-1A7C5156D797}"/>
    <cellStyle name="40% - Accent2 21 2" xfId="30242" xr:uid="{B413802A-9242-40B4-A1E0-CFC064E032F1}"/>
    <cellStyle name="40% - Accent2 21 2 2" xfId="30243" xr:uid="{87ADE4E0-C674-4019-8B0F-5B235B3ABB7E}"/>
    <cellStyle name="40% - Accent2 21 2 2 2" xfId="30244" xr:uid="{8CDBBD7F-863F-4278-A8F8-BBAAB65D3E29}"/>
    <cellStyle name="40% - Accent2 21 2 2 2 2" xfId="30245" xr:uid="{382C4EC4-03B9-4602-8188-036DF4E12571}"/>
    <cellStyle name="40% - Accent2 21 2 2 3" xfId="30246" xr:uid="{EF9F0389-48F4-401B-9BFA-A80D5A0ABAA2}"/>
    <cellStyle name="40% - Accent2 21 2 3" xfId="30247" xr:uid="{672ECD6D-F347-44BA-A49E-4BEE93C3EB3A}"/>
    <cellStyle name="40% - Accent2 21 2 3 2" xfId="30248" xr:uid="{E0190C84-FAA3-4F45-9ADB-C05012BCCB8B}"/>
    <cellStyle name="40% - Accent2 21 2 4" xfId="30249" xr:uid="{A86849AD-6C0E-4599-8A1F-4A8044BAC018}"/>
    <cellStyle name="40% - Accent2 21 2 4 2" xfId="30250" xr:uid="{6C5F105F-348B-49F9-B7D7-CD2B5F1B8840}"/>
    <cellStyle name="40% - Accent2 21 2 5" xfId="30251" xr:uid="{FCF7B3B5-7772-4EA3-A911-97E268CE1475}"/>
    <cellStyle name="40% - Accent2 21 20" xfId="30252" xr:uid="{BE2BC769-60ED-4137-9FBE-2EB5B3B6740A}"/>
    <cellStyle name="40% - Accent2 21 21" xfId="30253" xr:uid="{F4BC5460-3D41-4404-B724-5C1B731158DE}"/>
    <cellStyle name="40% - Accent2 21 22" xfId="30254" xr:uid="{36BDDEC0-F698-4E53-80B6-8C8C9E6FC46E}"/>
    <cellStyle name="40% - Accent2 21 23" xfId="30255" xr:uid="{DC4E160D-B023-40EB-AFFD-9B6AC58BEE7E}"/>
    <cellStyle name="40% - Accent2 21 24" xfId="30256" xr:uid="{97CC062C-9D0B-4745-A77F-6C8EB4B81900}"/>
    <cellStyle name="40% - Accent2 21 25" xfId="30257" xr:uid="{11C5BF58-70EC-441E-B470-12402BAF85C2}"/>
    <cellStyle name="40% - Accent2 21 26" xfId="30258" xr:uid="{62D8E82D-70F3-4636-ABBF-D7E2989E9025}"/>
    <cellStyle name="40% - Accent2 21 27" xfId="30259" xr:uid="{8CBE22E2-9AF0-4F1E-8071-4A668D1BB2AE}"/>
    <cellStyle name="40% - Accent2 21 28" xfId="30260" xr:uid="{DCA394CA-55A9-4EBD-B7A7-4025CA597758}"/>
    <cellStyle name="40% - Accent2 21 29" xfId="30261" xr:uid="{0F50A51D-14D1-4F50-8C56-A7841C2BD646}"/>
    <cellStyle name="40% - Accent2 21 3" xfId="30262" xr:uid="{DC11C28E-AD3F-4296-8C2B-19654B812907}"/>
    <cellStyle name="40% - Accent2 21 3 2" xfId="30263" xr:uid="{414E995D-09CF-40A6-9BEA-AB70F415B80C}"/>
    <cellStyle name="40% - Accent2 21 3 2 2" xfId="30264" xr:uid="{42D06FA4-4557-4A21-8DC8-EEA1B0A52DA3}"/>
    <cellStyle name="40% - Accent2 21 3 2 2 2" xfId="30265" xr:uid="{4929D610-4205-4E52-8823-BA5D9D096565}"/>
    <cellStyle name="40% - Accent2 21 3 2 3" xfId="30266" xr:uid="{D53BE7EE-FAF2-4EDE-A4E7-BC3B910EC713}"/>
    <cellStyle name="40% - Accent2 21 3 3" xfId="30267" xr:uid="{13D4EC2A-052A-4326-BE28-488CACC0BF22}"/>
    <cellStyle name="40% - Accent2 21 3 3 2" xfId="30268" xr:uid="{935FD450-A0F2-402C-AB37-88E221835B6F}"/>
    <cellStyle name="40% - Accent2 21 3 4" xfId="30269" xr:uid="{62002B99-3D63-491D-A807-5B0055F427C4}"/>
    <cellStyle name="40% - Accent2 21 3 4 2" xfId="30270" xr:uid="{F5C06276-AF33-41A4-B850-48412320959A}"/>
    <cellStyle name="40% - Accent2 21 3 5" xfId="30271" xr:uid="{A42ED4E7-C0B4-4001-984C-CFD71B9F9001}"/>
    <cellStyle name="40% - Accent2 21 4" xfId="30272" xr:uid="{8893CA90-F8CA-4710-850A-2BC03A954422}"/>
    <cellStyle name="40% - Accent2 21 4 2" xfId="30273" xr:uid="{08A60882-54B7-48F5-8B34-BB47B5C7F2AF}"/>
    <cellStyle name="40% - Accent2 21 4 2 2" xfId="30274" xr:uid="{B616AE6A-8290-4D48-85D6-5C0A3811F645}"/>
    <cellStyle name="40% - Accent2 21 4 2 2 2" xfId="30275" xr:uid="{207E2B7D-79A4-4593-82E6-16A469F9F8BB}"/>
    <cellStyle name="40% - Accent2 21 4 2 3" xfId="30276" xr:uid="{696DE99A-1EE7-41D7-8690-90E525DD98AD}"/>
    <cellStyle name="40% - Accent2 21 4 3" xfId="30277" xr:uid="{DD8E46CB-AEC8-416F-A866-DD2D999A521D}"/>
    <cellStyle name="40% - Accent2 21 4 3 2" xfId="30278" xr:uid="{FF017996-7284-4E86-9312-261B60A6763A}"/>
    <cellStyle name="40% - Accent2 21 4 4" xfId="30279" xr:uid="{A562ABF7-3A13-4E4C-B288-6BC232D2DAEF}"/>
    <cellStyle name="40% - Accent2 21 4 4 2" xfId="30280" xr:uid="{B8965ED9-A579-4F63-AA85-9FC7A8E0C6B0}"/>
    <cellStyle name="40% - Accent2 21 4 5" xfId="30281" xr:uid="{45406FC7-B542-4200-B066-A3D9261DCF61}"/>
    <cellStyle name="40% - Accent2 21 5" xfId="30282" xr:uid="{41E8E03D-C47E-43EA-895F-0DBD088A276F}"/>
    <cellStyle name="40% - Accent2 21 5 2" xfId="30283" xr:uid="{CC129A63-6D9E-4C1C-882D-4DFFB6E534BA}"/>
    <cellStyle name="40% - Accent2 21 5 2 2" xfId="30284" xr:uid="{FD42AF0C-C4F6-4A6F-9901-4F1EA995606B}"/>
    <cellStyle name="40% - Accent2 21 5 2 2 2" xfId="30285" xr:uid="{56B360FF-038E-4801-9F7F-F100FCF6F3EC}"/>
    <cellStyle name="40% - Accent2 21 5 2 3" xfId="30286" xr:uid="{486A4A63-3216-40F5-B6F5-468FACE48FEA}"/>
    <cellStyle name="40% - Accent2 21 5 3" xfId="30287" xr:uid="{64802BE9-CD60-477E-9B27-5B4D94DD0ABF}"/>
    <cellStyle name="40% - Accent2 21 5 3 2" xfId="30288" xr:uid="{BEDFAEC3-1A54-4B0E-80E9-0024AE6B762D}"/>
    <cellStyle name="40% - Accent2 21 5 4" xfId="30289" xr:uid="{98F0FB90-9F32-4316-B4A6-A1268841C380}"/>
    <cellStyle name="40% - Accent2 21 5 4 2" xfId="30290" xr:uid="{29B27417-3FA5-47EB-9346-4A6991384301}"/>
    <cellStyle name="40% - Accent2 21 5 5" xfId="30291" xr:uid="{9873B0C6-9284-4B46-B7D5-B50CD8664159}"/>
    <cellStyle name="40% - Accent2 21 6" xfId="30292" xr:uid="{FE104097-26D3-49B7-9672-1D47204741B3}"/>
    <cellStyle name="40% - Accent2 21 6 2" xfId="30293" xr:uid="{D0466E36-51AF-405C-91D0-460545898FEE}"/>
    <cellStyle name="40% - Accent2 21 6 2 2" xfId="30294" xr:uid="{8A88768C-43A6-4204-A06B-9819A9F75C34}"/>
    <cellStyle name="40% - Accent2 21 6 2 2 2" xfId="30295" xr:uid="{FDE76FF9-C508-405C-AFA1-3A44E11EF871}"/>
    <cellStyle name="40% - Accent2 21 6 2 3" xfId="30296" xr:uid="{29606439-7F25-495A-B44D-5568CD2F7F2F}"/>
    <cellStyle name="40% - Accent2 21 6 3" xfId="30297" xr:uid="{AD8080B5-F23F-4B5D-9F87-0D36134105B4}"/>
    <cellStyle name="40% - Accent2 21 6 3 2" xfId="30298" xr:uid="{8F63366E-044A-442D-BB79-099D825F0251}"/>
    <cellStyle name="40% - Accent2 21 6 4" xfId="30299" xr:uid="{3EEF2C09-7CA0-46AE-AB06-EEB6EE6D6AC1}"/>
    <cellStyle name="40% - Accent2 21 6 4 2" xfId="30300" xr:uid="{5C55E9AA-534D-4F8E-A412-21B75E95E00A}"/>
    <cellStyle name="40% - Accent2 21 6 5" xfId="30301" xr:uid="{999BBE88-E3DD-45B5-B333-11D7A06F0C1F}"/>
    <cellStyle name="40% - Accent2 21 7" xfId="30302" xr:uid="{403D9970-8525-4E7D-9661-0EB3E97531EC}"/>
    <cellStyle name="40% - Accent2 21 7 2" xfId="30303" xr:uid="{FFE4FA67-EA95-4901-8278-1374F11D0A9B}"/>
    <cellStyle name="40% - Accent2 21 7 2 2" xfId="30304" xr:uid="{037C15A7-05BD-461D-A69C-F5085CB6EB40}"/>
    <cellStyle name="40% - Accent2 21 7 2 2 2" xfId="30305" xr:uid="{F8E97D95-6241-46C1-ACE2-9A3E22857DF4}"/>
    <cellStyle name="40% - Accent2 21 7 2 3" xfId="30306" xr:uid="{9954D380-3A73-4248-9750-0F2B21F41F4B}"/>
    <cellStyle name="40% - Accent2 21 7 3" xfId="30307" xr:uid="{80299A8A-EBF7-406C-8ED0-35AB99A2B13F}"/>
    <cellStyle name="40% - Accent2 21 7 3 2" xfId="30308" xr:uid="{D80156DD-1C25-40DF-85C3-1FE9F72994C8}"/>
    <cellStyle name="40% - Accent2 21 7 4" xfId="30309" xr:uid="{679B3692-1469-4D2B-8BA6-C71B58FB0723}"/>
    <cellStyle name="40% - Accent2 21 7 4 2" xfId="30310" xr:uid="{A020FB64-28FD-4C76-A881-EF89EDDBABF7}"/>
    <cellStyle name="40% - Accent2 21 7 5" xfId="30311" xr:uid="{0DDF2AE2-4CFD-4C8C-B6EE-DD6E8A973742}"/>
    <cellStyle name="40% - Accent2 21 8" xfId="30312" xr:uid="{D9F7E5F4-F194-462C-87DD-198F65B5ADD0}"/>
    <cellStyle name="40% - Accent2 21 8 2" xfId="30313" xr:uid="{BC09A296-EA21-4C4E-A93B-7AD99390E495}"/>
    <cellStyle name="40% - Accent2 21 8 2 2" xfId="30314" xr:uid="{1B5DB1D9-9AF3-48A7-BFF6-F711B395713D}"/>
    <cellStyle name="40% - Accent2 21 8 2 2 2" xfId="30315" xr:uid="{10358F0A-6034-4231-860C-4C211628BBA2}"/>
    <cellStyle name="40% - Accent2 21 8 2 3" xfId="30316" xr:uid="{A7E3596C-CEDA-468D-AD0F-E104657AAFAC}"/>
    <cellStyle name="40% - Accent2 21 8 3" xfId="30317" xr:uid="{C071449F-A281-4861-A619-1899AA6C422A}"/>
    <cellStyle name="40% - Accent2 21 8 3 2" xfId="30318" xr:uid="{AFE67EE0-2AB4-4EB1-85A8-2F87B2B07EC6}"/>
    <cellStyle name="40% - Accent2 21 8 4" xfId="30319" xr:uid="{9B5AF1AE-9321-4369-9FAD-3A9E4DFA4B8C}"/>
    <cellStyle name="40% - Accent2 21 8 4 2" xfId="30320" xr:uid="{E90BF87B-C9A3-4FD6-BE54-711A51768DDD}"/>
    <cellStyle name="40% - Accent2 21 8 5" xfId="30321" xr:uid="{9B3074DF-0734-449A-9BC7-4DA214411293}"/>
    <cellStyle name="40% - Accent2 21 9" xfId="30322" xr:uid="{FE5847D4-5557-4BD1-AE5E-BA99719E4941}"/>
    <cellStyle name="40% - Accent2 21 9 2" xfId="30323" xr:uid="{034EAEAE-AD0F-4C31-9AC6-935D4CC1B4E7}"/>
    <cellStyle name="40% - Accent2 21 9 2 2" xfId="30324" xr:uid="{01DA3786-CA3F-4556-A3ED-4C0236D45DFF}"/>
    <cellStyle name="40% - Accent2 21 9 2 2 2" xfId="30325" xr:uid="{69BB7D39-B674-4918-9A0A-9314F34EB00E}"/>
    <cellStyle name="40% - Accent2 21 9 2 3" xfId="30326" xr:uid="{2ED2F1C7-570B-4E1A-B03D-DA569C360575}"/>
    <cellStyle name="40% - Accent2 21 9 3" xfId="30327" xr:uid="{8E9F9EA7-7C9D-4972-85F3-B4BB40DD6F13}"/>
    <cellStyle name="40% - Accent2 21 9 3 2" xfId="30328" xr:uid="{DB0EA232-3BEC-43DA-8B1E-170182B79304}"/>
    <cellStyle name="40% - Accent2 21 9 4" xfId="30329" xr:uid="{E8B3A23E-662E-4683-A058-94D3106A7C3C}"/>
    <cellStyle name="40% - Accent2 21 9 4 2" xfId="30330" xr:uid="{5329681C-4DEB-48FF-B714-EAC1313F0E75}"/>
    <cellStyle name="40% - Accent2 21 9 5" xfId="30331" xr:uid="{0887C4B2-0E05-45C1-84C6-FDF52E4541CD}"/>
    <cellStyle name="40% - Accent2 22" xfId="30332" xr:uid="{E2F01FBB-83C7-46C9-9167-D189759966A6}"/>
    <cellStyle name="40% - Accent2 22 10" xfId="30333" xr:uid="{B4596642-3E0B-4FD9-9368-110B22B39ECC}"/>
    <cellStyle name="40% - Accent2 22 10 2" xfId="30334" xr:uid="{E9F4D161-ADF5-4B83-A885-C0CC242E2392}"/>
    <cellStyle name="40% - Accent2 22 10 2 2" xfId="30335" xr:uid="{53F18E43-6EB0-4E4C-B9D1-19A0B39141BD}"/>
    <cellStyle name="40% - Accent2 22 10 2 2 2" xfId="30336" xr:uid="{05FA28DB-191F-4CBF-A70F-5BD493A18D91}"/>
    <cellStyle name="40% - Accent2 22 10 2 3" xfId="30337" xr:uid="{EB504655-AA70-4DA5-9BAC-761F484F50E7}"/>
    <cellStyle name="40% - Accent2 22 10 3" xfId="30338" xr:uid="{5DC87E60-69B6-42CD-A99B-4EA33B2B590D}"/>
    <cellStyle name="40% - Accent2 22 10 3 2" xfId="30339" xr:uid="{B03405D3-B390-47AF-81D1-9DD1FE1D992F}"/>
    <cellStyle name="40% - Accent2 22 10 4" xfId="30340" xr:uid="{14CC17F0-A72B-418D-8990-6789D5009A0C}"/>
    <cellStyle name="40% - Accent2 22 10 4 2" xfId="30341" xr:uid="{E8F2BF77-61DC-47D5-8E25-27B1DA9733E5}"/>
    <cellStyle name="40% - Accent2 22 10 5" xfId="30342" xr:uid="{725C3D28-1500-47AC-A407-456CE5A10C67}"/>
    <cellStyle name="40% - Accent2 22 11" xfId="30343" xr:uid="{C1E8D542-C0CD-484D-8A90-9C870F658159}"/>
    <cellStyle name="40% - Accent2 22 11 2" xfId="30344" xr:uid="{DF823B5D-FEC8-41C7-8A56-EF52DA1FFF0F}"/>
    <cellStyle name="40% - Accent2 22 11 2 2" xfId="30345" xr:uid="{50F12C19-6154-491F-AB3B-ADA10D749A51}"/>
    <cellStyle name="40% - Accent2 22 11 2 2 2" xfId="30346" xr:uid="{29DC2172-BCEA-4FE7-98E9-F67B1149E752}"/>
    <cellStyle name="40% - Accent2 22 11 2 3" xfId="30347" xr:uid="{D7E2957E-624E-4D2C-81BF-0972A322A740}"/>
    <cellStyle name="40% - Accent2 22 11 3" xfId="30348" xr:uid="{C7353A29-BBB9-4E42-8DAF-CD879D73C6E7}"/>
    <cellStyle name="40% - Accent2 22 11 3 2" xfId="30349" xr:uid="{2351E759-F3C9-47DF-B227-3699A67707E2}"/>
    <cellStyle name="40% - Accent2 22 11 4" xfId="30350" xr:uid="{6A3D43BC-1926-45B4-8251-7588129908F7}"/>
    <cellStyle name="40% - Accent2 22 11 4 2" xfId="30351" xr:uid="{9DD2D1D8-387D-40CC-A016-B1C711ADD894}"/>
    <cellStyle name="40% - Accent2 22 11 5" xfId="30352" xr:uid="{B02002A1-AEE9-41D6-804A-D07BE611D7DF}"/>
    <cellStyle name="40% - Accent2 22 12" xfId="30353" xr:uid="{AF84DA36-27DC-4312-AEDE-51F0E3B830AA}"/>
    <cellStyle name="40% - Accent2 22 12 2" xfId="30354" xr:uid="{84A7B039-F480-48A4-9813-C0102C668240}"/>
    <cellStyle name="40% - Accent2 22 12 2 2" xfId="30355" xr:uid="{E30CE293-E3B5-42CD-B862-A88EB83A2AB6}"/>
    <cellStyle name="40% - Accent2 22 12 2 2 2" xfId="30356" xr:uid="{0621047D-4E77-4E3C-B774-766CAB158097}"/>
    <cellStyle name="40% - Accent2 22 12 2 3" xfId="30357" xr:uid="{B48AB78A-4C9F-4450-A16D-5A2E5032301A}"/>
    <cellStyle name="40% - Accent2 22 12 3" xfId="30358" xr:uid="{C0ACBE2C-BD75-4886-BC8F-95C703306473}"/>
    <cellStyle name="40% - Accent2 22 12 3 2" xfId="30359" xr:uid="{54421A1F-51AC-4D1C-930C-9A526512898B}"/>
    <cellStyle name="40% - Accent2 22 12 4" xfId="30360" xr:uid="{8002B9BF-B7AA-4BA4-82D0-F1AE4D48C7B0}"/>
    <cellStyle name="40% - Accent2 22 12 4 2" xfId="30361" xr:uid="{8EFB5288-6DF0-4251-BD70-8D8FBEA83153}"/>
    <cellStyle name="40% - Accent2 22 12 5" xfId="30362" xr:uid="{EA25CC8E-C6C6-49D6-A75B-4F2C0143B44B}"/>
    <cellStyle name="40% - Accent2 22 13" xfId="30363" xr:uid="{C0E009DD-F7A0-4286-956C-AED2C84E339B}"/>
    <cellStyle name="40% - Accent2 22 13 2" xfId="30364" xr:uid="{3A705617-82E5-4527-80AD-4510A85F5E21}"/>
    <cellStyle name="40% - Accent2 22 13 2 2" xfId="30365" xr:uid="{C81DE170-CCD8-486B-9539-04B4DA00899D}"/>
    <cellStyle name="40% - Accent2 22 13 2 2 2" xfId="30366" xr:uid="{D9CAE647-511D-4AB1-BA95-550E108AC8C2}"/>
    <cellStyle name="40% - Accent2 22 13 2 3" xfId="30367" xr:uid="{BD6CDCEC-6544-4D44-AB18-342F02111B02}"/>
    <cellStyle name="40% - Accent2 22 13 3" xfId="30368" xr:uid="{D87A0899-B3FC-4DCA-8794-8DD8B798FABE}"/>
    <cellStyle name="40% - Accent2 22 13 3 2" xfId="30369" xr:uid="{3158A449-3619-4BFC-BE50-8B04B3145140}"/>
    <cellStyle name="40% - Accent2 22 13 4" xfId="30370" xr:uid="{3B5701B9-0BBE-4A3D-B946-E1539506DC5A}"/>
    <cellStyle name="40% - Accent2 22 13 4 2" xfId="30371" xr:uid="{6C466476-D489-4C1C-AA0D-036D24F34D43}"/>
    <cellStyle name="40% - Accent2 22 13 5" xfId="30372" xr:uid="{230F20A6-340B-4E13-9D09-113CF6771FE2}"/>
    <cellStyle name="40% - Accent2 22 14" xfId="30373" xr:uid="{39983698-5199-4396-B1CF-485CD8D45CC2}"/>
    <cellStyle name="40% - Accent2 22 14 2" xfId="30374" xr:uid="{F05AC0D8-07FD-450C-87BE-81357F63E44A}"/>
    <cellStyle name="40% - Accent2 22 14 2 2" xfId="30375" xr:uid="{D2156D8B-5039-4E29-B460-02E6BF583802}"/>
    <cellStyle name="40% - Accent2 22 14 2 2 2" xfId="30376" xr:uid="{36F2E429-097B-412E-AA49-C684D1BE6A09}"/>
    <cellStyle name="40% - Accent2 22 14 2 3" xfId="30377" xr:uid="{404894D6-D5FB-4C10-8CF9-07C74113913A}"/>
    <cellStyle name="40% - Accent2 22 14 3" xfId="30378" xr:uid="{E9AC1D97-CFDE-4CBC-9F2C-6C2CFA62F4FB}"/>
    <cellStyle name="40% - Accent2 22 14 3 2" xfId="30379" xr:uid="{4C1E67B4-1559-4089-B95C-B5DA8E4DAC7A}"/>
    <cellStyle name="40% - Accent2 22 14 4" xfId="30380" xr:uid="{F65CD822-B768-4DC1-822B-4A335FF987D5}"/>
    <cellStyle name="40% - Accent2 22 14 4 2" xfId="30381" xr:uid="{4D858C39-8E6C-4942-95B9-EAA6AA36E864}"/>
    <cellStyle name="40% - Accent2 22 14 5" xfId="30382" xr:uid="{B15829C4-9EFA-4701-A707-823BBD5B30AD}"/>
    <cellStyle name="40% - Accent2 22 15" xfId="30383" xr:uid="{4DE0CB4C-7013-4316-B8FD-CEB8D1F692B0}"/>
    <cellStyle name="40% - Accent2 22 15 2" xfId="30384" xr:uid="{28DC69C9-75A3-4F7A-84C3-5C2AB85527B5}"/>
    <cellStyle name="40% - Accent2 22 15 2 2" xfId="30385" xr:uid="{03748996-5D39-454F-B7BC-8B4F1161B6F5}"/>
    <cellStyle name="40% - Accent2 22 15 2 2 2" xfId="30386" xr:uid="{510DB0F7-47DF-4A74-BF3C-18EB1B2F3DFE}"/>
    <cellStyle name="40% - Accent2 22 15 2 3" xfId="30387" xr:uid="{09AB451F-7CAF-4749-B582-D82A812A8419}"/>
    <cellStyle name="40% - Accent2 22 15 3" xfId="30388" xr:uid="{EEEBE64E-7C70-4F6B-B3EF-6EED27546E9A}"/>
    <cellStyle name="40% - Accent2 22 15 3 2" xfId="30389" xr:uid="{C63FF27C-725D-45C2-A24C-FC80609EF1B2}"/>
    <cellStyle name="40% - Accent2 22 15 4" xfId="30390" xr:uid="{2006A81D-35DC-45F6-9103-CF51A9D0813C}"/>
    <cellStyle name="40% - Accent2 22 15 4 2" xfId="30391" xr:uid="{3E0EC495-B9AF-43BE-B658-3B17C13B4EA1}"/>
    <cellStyle name="40% - Accent2 22 15 5" xfId="30392" xr:uid="{553F75EE-E2F6-45C3-83AE-F92E4B779F63}"/>
    <cellStyle name="40% - Accent2 22 16" xfId="30393" xr:uid="{8C8C7ADE-19BD-475D-8BB2-D606CE933B6E}"/>
    <cellStyle name="40% - Accent2 22 16 2" xfId="30394" xr:uid="{BCA59804-06DA-450B-85E2-5915F977480C}"/>
    <cellStyle name="40% - Accent2 22 16 2 2" xfId="30395" xr:uid="{87EA4F36-ACCD-44D2-9A95-DC0DBE81357F}"/>
    <cellStyle name="40% - Accent2 22 16 3" xfId="30396" xr:uid="{070EF1DB-CE90-4169-9B09-04F3A166E228}"/>
    <cellStyle name="40% - Accent2 22 17" xfId="30397" xr:uid="{F91C10D1-A062-4D70-B80E-D6F040FBBDD0}"/>
    <cellStyle name="40% - Accent2 22 17 2" xfId="30398" xr:uid="{DA3F8464-C10C-4270-B250-FB50AFE0D7A1}"/>
    <cellStyle name="40% - Accent2 22 18" xfId="30399" xr:uid="{C677A528-06E8-4FF7-9CF9-3488DED912C6}"/>
    <cellStyle name="40% - Accent2 22 18 2" xfId="30400" xr:uid="{06132EBA-3A31-453B-AB4E-B6E916A45CCE}"/>
    <cellStyle name="40% - Accent2 22 19" xfId="30401" xr:uid="{FB47E776-8691-42BD-9C0E-465CE5947654}"/>
    <cellStyle name="40% - Accent2 22 2" xfId="30402" xr:uid="{D154078E-D2CB-4E83-8690-6EE55709059A}"/>
    <cellStyle name="40% - Accent2 22 2 2" xfId="30403" xr:uid="{BB5DFFD8-52F6-473E-AC0F-4BA3B2E454B6}"/>
    <cellStyle name="40% - Accent2 22 2 2 2" xfId="30404" xr:uid="{AC120933-E4F7-4CD7-8628-302B6E7D3996}"/>
    <cellStyle name="40% - Accent2 22 2 2 2 2" xfId="30405" xr:uid="{3BF134F9-F552-4CDA-8B51-1AC6467383E9}"/>
    <cellStyle name="40% - Accent2 22 2 2 3" xfId="30406" xr:uid="{B8493214-C066-45B7-949F-3F82CAC7D141}"/>
    <cellStyle name="40% - Accent2 22 2 3" xfId="30407" xr:uid="{0A00BDC2-13AD-403B-965B-ACA0190CBE86}"/>
    <cellStyle name="40% - Accent2 22 2 3 2" xfId="30408" xr:uid="{CE4B29AF-3665-486B-AE5F-1AB0EDD8B2B7}"/>
    <cellStyle name="40% - Accent2 22 2 4" xfId="30409" xr:uid="{109B1B8A-84C5-44ED-8BAE-9DA03829A2B2}"/>
    <cellStyle name="40% - Accent2 22 2 4 2" xfId="30410" xr:uid="{BEDA5A1F-44C1-4B2B-8326-56BE6672ABDF}"/>
    <cellStyle name="40% - Accent2 22 2 5" xfId="30411" xr:uid="{C91204CD-B27B-47BF-BAFA-4DE1334E8992}"/>
    <cellStyle name="40% - Accent2 22 20" xfId="30412" xr:uid="{346F16E0-D3D6-4C24-A5A2-6203D6B0DE15}"/>
    <cellStyle name="40% - Accent2 22 21" xfId="30413" xr:uid="{F9983EAD-E308-4B2F-850B-8556BD154072}"/>
    <cellStyle name="40% - Accent2 22 22" xfId="30414" xr:uid="{D7A864B4-9FAE-46DD-A0BC-53A400624566}"/>
    <cellStyle name="40% - Accent2 22 23" xfId="30415" xr:uid="{50E68B9B-C74C-4C53-A084-E6F4790E24DD}"/>
    <cellStyle name="40% - Accent2 22 24" xfId="30416" xr:uid="{B715482C-20C6-41DB-9AE9-AD9AC5C320F6}"/>
    <cellStyle name="40% - Accent2 22 25" xfId="30417" xr:uid="{C072373C-79C9-406A-94A1-D120467C4CE9}"/>
    <cellStyle name="40% - Accent2 22 26" xfId="30418" xr:uid="{54465F2A-D5DD-4282-A5F6-E886CF3ED5F5}"/>
    <cellStyle name="40% - Accent2 22 27" xfId="30419" xr:uid="{7175902C-964B-4777-800B-E66EF7200898}"/>
    <cellStyle name="40% - Accent2 22 28" xfId="30420" xr:uid="{8C413CBC-9138-45D4-A69E-728CCD5AD7A2}"/>
    <cellStyle name="40% - Accent2 22 29" xfId="30421" xr:uid="{82B403CA-0C4C-48E8-A190-7F9DCFC77768}"/>
    <cellStyle name="40% - Accent2 22 3" xfId="30422" xr:uid="{E1632B0A-362E-4F76-8BF7-AF188411AAAD}"/>
    <cellStyle name="40% - Accent2 22 3 2" xfId="30423" xr:uid="{884F733B-645B-4FD5-9471-175EEC48222E}"/>
    <cellStyle name="40% - Accent2 22 3 2 2" xfId="30424" xr:uid="{8A5EA1EB-81B0-4D3C-916D-6C6FCEA44E8E}"/>
    <cellStyle name="40% - Accent2 22 3 2 2 2" xfId="30425" xr:uid="{9E0257C3-F781-41D1-873D-5E024835C1DC}"/>
    <cellStyle name="40% - Accent2 22 3 2 3" xfId="30426" xr:uid="{35E73388-113E-4F7B-AD49-77581167C2BF}"/>
    <cellStyle name="40% - Accent2 22 3 3" xfId="30427" xr:uid="{C612BB17-C85F-443A-B39F-F1134A4EF00A}"/>
    <cellStyle name="40% - Accent2 22 3 3 2" xfId="30428" xr:uid="{D55153A3-7222-42FE-9923-B931A82B00D9}"/>
    <cellStyle name="40% - Accent2 22 3 4" xfId="30429" xr:uid="{700535D5-1265-4567-A384-602CF2C1A168}"/>
    <cellStyle name="40% - Accent2 22 3 4 2" xfId="30430" xr:uid="{F496BCCC-71E3-4F95-8DB2-046F4CFADE11}"/>
    <cellStyle name="40% - Accent2 22 3 5" xfId="30431" xr:uid="{5D382040-CD49-48D0-99DE-145A4BFD13E8}"/>
    <cellStyle name="40% - Accent2 22 4" xfId="30432" xr:uid="{C6DFDC0A-442C-4928-B170-0DE64D5A08AA}"/>
    <cellStyle name="40% - Accent2 22 4 2" xfId="30433" xr:uid="{F330D4AC-7FD5-4508-A4EC-35FA3D72FB63}"/>
    <cellStyle name="40% - Accent2 22 4 2 2" xfId="30434" xr:uid="{AD64B231-AFC1-41D7-B572-648D6D6D7AF0}"/>
    <cellStyle name="40% - Accent2 22 4 2 2 2" xfId="30435" xr:uid="{ED71DB78-0A2D-42BD-A334-A3D731EB908E}"/>
    <cellStyle name="40% - Accent2 22 4 2 3" xfId="30436" xr:uid="{85390A97-E516-47AC-AEBA-CBBF37C0681A}"/>
    <cellStyle name="40% - Accent2 22 4 3" xfId="30437" xr:uid="{BA6D43D8-762C-4D02-B21B-0A5EAF0E4EE4}"/>
    <cellStyle name="40% - Accent2 22 4 3 2" xfId="30438" xr:uid="{3A6CD5F0-0808-4C7A-8057-7D8BD73E8184}"/>
    <cellStyle name="40% - Accent2 22 4 4" xfId="30439" xr:uid="{0AD1C361-B1A3-4D91-B6C1-7BB0A7EE8BA5}"/>
    <cellStyle name="40% - Accent2 22 4 4 2" xfId="30440" xr:uid="{405D6FF0-0CA8-4FF5-867F-B79CA22319DE}"/>
    <cellStyle name="40% - Accent2 22 4 5" xfId="30441" xr:uid="{A61D44E5-2501-4749-BF40-C59F5D06A19E}"/>
    <cellStyle name="40% - Accent2 22 5" xfId="30442" xr:uid="{05BCCFAC-C030-4410-A889-9A0BB85E1425}"/>
    <cellStyle name="40% - Accent2 22 5 2" xfId="30443" xr:uid="{EB58251D-868B-4516-BCC5-4C8DBA5EC5B3}"/>
    <cellStyle name="40% - Accent2 22 5 2 2" xfId="30444" xr:uid="{FF5B2884-63FF-40F6-8569-5069A86FB163}"/>
    <cellStyle name="40% - Accent2 22 5 2 2 2" xfId="30445" xr:uid="{3EBD07E8-20CD-4C6A-86D8-045586754371}"/>
    <cellStyle name="40% - Accent2 22 5 2 3" xfId="30446" xr:uid="{C8DE95D7-88D4-4E4B-9BE9-C17157FF1047}"/>
    <cellStyle name="40% - Accent2 22 5 3" xfId="30447" xr:uid="{5EA78646-9ED5-4714-8274-38064AB035DC}"/>
    <cellStyle name="40% - Accent2 22 5 3 2" xfId="30448" xr:uid="{90E92FE0-F37A-427B-B910-CCD5529D6E1D}"/>
    <cellStyle name="40% - Accent2 22 5 4" xfId="30449" xr:uid="{6459FE4D-B1ED-4A37-A8E0-EAE1E9D5021E}"/>
    <cellStyle name="40% - Accent2 22 5 4 2" xfId="30450" xr:uid="{7DBE573F-BE0B-4206-9144-EEDE9150B810}"/>
    <cellStyle name="40% - Accent2 22 5 5" xfId="30451" xr:uid="{A567E16F-C401-47F5-8A95-B6F1085CAA0F}"/>
    <cellStyle name="40% - Accent2 22 6" xfId="30452" xr:uid="{9D1DEE21-6651-4DFD-9F02-398326CA4AB5}"/>
    <cellStyle name="40% - Accent2 22 6 2" xfId="30453" xr:uid="{295C02D7-1BA3-439B-A28A-6309166CB920}"/>
    <cellStyle name="40% - Accent2 22 6 2 2" xfId="30454" xr:uid="{62181619-A1A1-416B-AAB7-F39E59A49CA5}"/>
    <cellStyle name="40% - Accent2 22 6 2 2 2" xfId="30455" xr:uid="{ED9CCF56-8D66-43DE-ADA3-8E7848970502}"/>
    <cellStyle name="40% - Accent2 22 6 2 3" xfId="30456" xr:uid="{9F9C5AA2-B3AE-4F2F-AEC7-DCFC96BA579D}"/>
    <cellStyle name="40% - Accent2 22 6 3" xfId="30457" xr:uid="{43C25AD4-760B-473F-AFDE-C6D6A337DC59}"/>
    <cellStyle name="40% - Accent2 22 6 3 2" xfId="30458" xr:uid="{AB2D89DC-896F-43F4-B92C-BFB193FD2461}"/>
    <cellStyle name="40% - Accent2 22 6 4" xfId="30459" xr:uid="{2E936EBE-0C7D-4ED9-8CE0-529D3C56E5D0}"/>
    <cellStyle name="40% - Accent2 22 6 4 2" xfId="30460" xr:uid="{DFE1DE10-D812-4F9E-BBA4-27EE3AE20A50}"/>
    <cellStyle name="40% - Accent2 22 6 5" xfId="30461" xr:uid="{D363CD66-7641-495B-B85B-AC7138C2DA3E}"/>
    <cellStyle name="40% - Accent2 22 7" xfId="30462" xr:uid="{4832F6DC-0ACE-47EA-9914-44735A1C35BF}"/>
    <cellStyle name="40% - Accent2 22 7 2" xfId="30463" xr:uid="{E56B6BD0-0021-4D46-B19C-5AE85F77690A}"/>
    <cellStyle name="40% - Accent2 22 7 2 2" xfId="30464" xr:uid="{FDE859DF-8FF5-4736-96B4-91997CB90F13}"/>
    <cellStyle name="40% - Accent2 22 7 2 2 2" xfId="30465" xr:uid="{14DFD19D-3CC3-4837-8E93-12C9D18E0D38}"/>
    <cellStyle name="40% - Accent2 22 7 2 3" xfId="30466" xr:uid="{757533EB-ED46-4535-884B-704AC4CE0926}"/>
    <cellStyle name="40% - Accent2 22 7 3" xfId="30467" xr:uid="{CA6AC153-57EC-4250-A40D-DE9341567DD4}"/>
    <cellStyle name="40% - Accent2 22 7 3 2" xfId="30468" xr:uid="{737BFFD7-0DD3-486A-96B1-8329966A7F71}"/>
    <cellStyle name="40% - Accent2 22 7 4" xfId="30469" xr:uid="{878C067C-AC6E-4E77-8BCD-7D80DA9A8B33}"/>
    <cellStyle name="40% - Accent2 22 7 4 2" xfId="30470" xr:uid="{D5EFECAA-F3B1-456A-AE35-4395A582E45E}"/>
    <cellStyle name="40% - Accent2 22 7 5" xfId="30471" xr:uid="{5666785B-8CD1-4C7F-A851-8E4FDFC14685}"/>
    <cellStyle name="40% - Accent2 22 8" xfId="30472" xr:uid="{25875AD0-EF3C-440D-A561-D98D05ED608B}"/>
    <cellStyle name="40% - Accent2 22 8 2" xfId="30473" xr:uid="{1A043387-2768-4EC2-BA62-AF606365E028}"/>
    <cellStyle name="40% - Accent2 22 8 2 2" xfId="30474" xr:uid="{52ACB3F1-E1DD-4322-AA5F-2ABA75E263E4}"/>
    <cellStyle name="40% - Accent2 22 8 2 2 2" xfId="30475" xr:uid="{1A53D904-2D2B-47A3-B91A-907B0737407F}"/>
    <cellStyle name="40% - Accent2 22 8 2 3" xfId="30476" xr:uid="{90F7DC65-5FBA-46FC-98C5-B9A0E06A8784}"/>
    <cellStyle name="40% - Accent2 22 8 3" xfId="30477" xr:uid="{2853EB19-BF7A-47D6-B461-9627E23E56A3}"/>
    <cellStyle name="40% - Accent2 22 8 3 2" xfId="30478" xr:uid="{72F98654-C5B2-44C8-9DC1-054FAC9713AB}"/>
    <cellStyle name="40% - Accent2 22 8 4" xfId="30479" xr:uid="{CDB7D510-5D15-49AE-B274-8B0017225EE6}"/>
    <cellStyle name="40% - Accent2 22 8 4 2" xfId="30480" xr:uid="{09FC717F-275B-4844-B69A-3C5AD566E3C0}"/>
    <cellStyle name="40% - Accent2 22 8 5" xfId="30481" xr:uid="{7D0DCB95-BDCD-4C24-B359-B154A1C0C90C}"/>
    <cellStyle name="40% - Accent2 22 9" xfId="30482" xr:uid="{4FF25452-A7FC-4D1D-93CA-EC3AE4E83EF8}"/>
    <cellStyle name="40% - Accent2 22 9 2" xfId="30483" xr:uid="{1F083103-873C-4291-AF15-F9DCC57EE392}"/>
    <cellStyle name="40% - Accent2 22 9 2 2" xfId="30484" xr:uid="{34872053-2CB8-48AC-98C7-026F7D9E2130}"/>
    <cellStyle name="40% - Accent2 22 9 2 2 2" xfId="30485" xr:uid="{A580E775-DBBC-4895-8A9C-AFE5DCB07A16}"/>
    <cellStyle name="40% - Accent2 22 9 2 3" xfId="30486" xr:uid="{CC3144F5-5CA1-4C79-87BA-30F9E563E5F8}"/>
    <cellStyle name="40% - Accent2 22 9 3" xfId="30487" xr:uid="{7BA82070-24D0-4966-BCA2-AD9343D97810}"/>
    <cellStyle name="40% - Accent2 22 9 3 2" xfId="30488" xr:uid="{CA06C4AF-992D-4A8B-80C4-7E4CAFFE7EAA}"/>
    <cellStyle name="40% - Accent2 22 9 4" xfId="30489" xr:uid="{9E183A73-4267-4008-B6B2-24C41769DD4F}"/>
    <cellStyle name="40% - Accent2 22 9 4 2" xfId="30490" xr:uid="{39AEC637-C78D-4304-8609-8D9FD9E4360F}"/>
    <cellStyle name="40% - Accent2 22 9 5" xfId="30491" xr:uid="{3910FC7B-0EDF-4194-A66E-149184AE0778}"/>
    <cellStyle name="40% - Accent2 23" xfId="30492" xr:uid="{8F2BC09F-CEE0-4D9E-A933-602DD918680F}"/>
    <cellStyle name="40% - Accent2 23 10" xfId="30493" xr:uid="{1C5B8627-1BF6-49DE-981B-7F66F88364C0}"/>
    <cellStyle name="40% - Accent2 23 10 2" xfId="30494" xr:uid="{53736687-6AE0-475B-ABBE-625D6B073277}"/>
    <cellStyle name="40% - Accent2 23 10 2 2" xfId="30495" xr:uid="{8D216CE1-9934-4CE9-8016-87A240555E67}"/>
    <cellStyle name="40% - Accent2 23 10 2 2 2" xfId="30496" xr:uid="{AC6FA41A-6FA7-4ABB-8789-5F6CEA0CF81C}"/>
    <cellStyle name="40% - Accent2 23 10 2 3" xfId="30497" xr:uid="{7AC93318-A4CC-4F96-A1FE-4C148EB6D34A}"/>
    <cellStyle name="40% - Accent2 23 10 3" xfId="30498" xr:uid="{692E43A5-398D-49EB-82CE-BA4BA8BA466A}"/>
    <cellStyle name="40% - Accent2 23 10 3 2" xfId="30499" xr:uid="{24679994-E8E2-4778-A0C6-C178655F46CC}"/>
    <cellStyle name="40% - Accent2 23 10 4" xfId="30500" xr:uid="{B80C58A9-E929-4D09-BFCB-D59E09D77CB1}"/>
    <cellStyle name="40% - Accent2 23 10 4 2" xfId="30501" xr:uid="{7CA9494C-F979-46DE-BE37-1FC3D6843EE4}"/>
    <cellStyle name="40% - Accent2 23 10 5" xfId="30502" xr:uid="{F9302ACF-A081-4FDB-A6E5-8492ED43D313}"/>
    <cellStyle name="40% - Accent2 23 11" xfId="30503" xr:uid="{6D717CF5-21A5-46E5-B274-3813B85FB8EE}"/>
    <cellStyle name="40% - Accent2 23 11 2" xfId="30504" xr:uid="{70BBB6CF-6699-4DFE-8071-B64D490D6429}"/>
    <cellStyle name="40% - Accent2 23 11 2 2" xfId="30505" xr:uid="{05C0D9CB-DDEB-4CD1-B2B5-468FE89072C3}"/>
    <cellStyle name="40% - Accent2 23 11 2 2 2" xfId="30506" xr:uid="{CCC21959-7B54-4837-AE6A-63F569CD4FC7}"/>
    <cellStyle name="40% - Accent2 23 11 2 3" xfId="30507" xr:uid="{7EF0EB46-C019-4A7D-A90E-CE2F1C9C9FDE}"/>
    <cellStyle name="40% - Accent2 23 11 3" xfId="30508" xr:uid="{081860C4-42EB-4C9E-921D-B35086292306}"/>
    <cellStyle name="40% - Accent2 23 11 3 2" xfId="30509" xr:uid="{D553AA89-9E95-47CF-81E3-3D6C144799DA}"/>
    <cellStyle name="40% - Accent2 23 11 4" xfId="30510" xr:uid="{A3213CF2-80A1-4B26-92E9-765963550AED}"/>
    <cellStyle name="40% - Accent2 23 11 4 2" xfId="30511" xr:uid="{47694A42-CA1C-430B-8DA4-77438D4AF0FE}"/>
    <cellStyle name="40% - Accent2 23 11 5" xfId="30512" xr:uid="{7511CBBC-ACA4-4C60-8EB5-E43AD88A314F}"/>
    <cellStyle name="40% - Accent2 23 12" xfId="30513" xr:uid="{0A537D05-F2E0-45C1-B895-338B94C77865}"/>
    <cellStyle name="40% - Accent2 23 12 2" xfId="30514" xr:uid="{ECFCEF5F-0E9A-4511-B4BE-7A28496CA2FF}"/>
    <cellStyle name="40% - Accent2 23 12 2 2" xfId="30515" xr:uid="{F9F297F8-5AB7-40D0-82A4-F9FE919E7ED2}"/>
    <cellStyle name="40% - Accent2 23 12 2 2 2" xfId="30516" xr:uid="{C9FD3D91-5860-40C5-9874-2CDA07750C61}"/>
    <cellStyle name="40% - Accent2 23 12 2 3" xfId="30517" xr:uid="{646C7CBE-B0A6-4A94-8BDD-2BE84DCF9A7B}"/>
    <cellStyle name="40% - Accent2 23 12 3" xfId="30518" xr:uid="{32DA1898-40A0-426B-A56A-224AFBF7677E}"/>
    <cellStyle name="40% - Accent2 23 12 3 2" xfId="30519" xr:uid="{A390F893-3B89-404E-B89A-3E965AC7DEB3}"/>
    <cellStyle name="40% - Accent2 23 12 4" xfId="30520" xr:uid="{1E27F53B-7EFA-4112-B27E-B5A0151F8324}"/>
    <cellStyle name="40% - Accent2 23 12 4 2" xfId="30521" xr:uid="{3CF956EE-0BD4-430F-9237-2A95C50C581F}"/>
    <cellStyle name="40% - Accent2 23 12 5" xfId="30522" xr:uid="{7D7C3F44-8B31-44BC-A19A-4F2E1E652557}"/>
    <cellStyle name="40% - Accent2 23 13" xfId="30523" xr:uid="{DBBE4117-BABC-497A-8B9E-FE671819334D}"/>
    <cellStyle name="40% - Accent2 23 13 2" xfId="30524" xr:uid="{0C9670E2-C842-4E78-A95A-8623BB824D6B}"/>
    <cellStyle name="40% - Accent2 23 13 2 2" xfId="30525" xr:uid="{90905C44-79AB-42A0-8DC7-29AE74DC2FA3}"/>
    <cellStyle name="40% - Accent2 23 13 2 2 2" xfId="30526" xr:uid="{D8935EA7-E1C0-4E7E-AB6C-33F28E161946}"/>
    <cellStyle name="40% - Accent2 23 13 2 3" xfId="30527" xr:uid="{BB9CFD46-B7EB-4EBA-84E6-9C1110AB3CCD}"/>
    <cellStyle name="40% - Accent2 23 13 3" xfId="30528" xr:uid="{D7C763BD-1C91-4DA3-8143-1ECA2B04786E}"/>
    <cellStyle name="40% - Accent2 23 13 3 2" xfId="30529" xr:uid="{71E8DC72-2ECD-43CE-97CD-F3D80AE183DF}"/>
    <cellStyle name="40% - Accent2 23 13 4" xfId="30530" xr:uid="{99970086-2FE3-4A94-8FB2-CDC9A53B791B}"/>
    <cellStyle name="40% - Accent2 23 13 4 2" xfId="30531" xr:uid="{3F9E6BCD-4355-4BCC-93D6-95C61D46A40E}"/>
    <cellStyle name="40% - Accent2 23 13 5" xfId="30532" xr:uid="{9FF731C8-132E-4A3F-A948-6B0680CD7DB6}"/>
    <cellStyle name="40% - Accent2 23 14" xfId="30533" xr:uid="{7EECFD2D-46C4-4E3B-BBF7-F60201A5FA1C}"/>
    <cellStyle name="40% - Accent2 23 14 2" xfId="30534" xr:uid="{C9914E79-4905-48AC-8346-18E90A19F53A}"/>
    <cellStyle name="40% - Accent2 23 14 2 2" xfId="30535" xr:uid="{79CA7F69-F599-4404-9B7B-BEABDF74BE5A}"/>
    <cellStyle name="40% - Accent2 23 14 2 2 2" xfId="30536" xr:uid="{1D5058CC-AB2B-4008-9E81-4B0150301E13}"/>
    <cellStyle name="40% - Accent2 23 14 2 3" xfId="30537" xr:uid="{C67E2155-17F6-4A61-8E83-0120B6816300}"/>
    <cellStyle name="40% - Accent2 23 14 3" xfId="30538" xr:uid="{56AC1B3B-98F1-4AF3-8B24-51D30D7BC0D4}"/>
    <cellStyle name="40% - Accent2 23 14 3 2" xfId="30539" xr:uid="{C440EFF5-7657-4FDB-A989-C3B4DFBFF01D}"/>
    <cellStyle name="40% - Accent2 23 14 4" xfId="30540" xr:uid="{5E3A1047-7FC6-412F-9765-FB6B2FCBE097}"/>
    <cellStyle name="40% - Accent2 23 14 4 2" xfId="30541" xr:uid="{D2309DFF-28DB-4BFF-88EE-2AF18336DF9A}"/>
    <cellStyle name="40% - Accent2 23 14 5" xfId="30542" xr:uid="{25E1498F-7D6E-418A-A9AE-BDE7E39DDC76}"/>
    <cellStyle name="40% - Accent2 23 15" xfId="30543" xr:uid="{FD2245C9-2B86-486E-82E5-3FE45D57C558}"/>
    <cellStyle name="40% - Accent2 23 15 2" xfId="30544" xr:uid="{0E949258-ADB4-47F2-B900-AF3E51A4E4F7}"/>
    <cellStyle name="40% - Accent2 23 15 2 2" xfId="30545" xr:uid="{717DA2AA-8B8A-43A4-85A6-7A752C16EC53}"/>
    <cellStyle name="40% - Accent2 23 15 2 2 2" xfId="30546" xr:uid="{B051E716-5F61-4B4E-A26F-735A8DE19DE8}"/>
    <cellStyle name="40% - Accent2 23 15 2 3" xfId="30547" xr:uid="{22384CB6-1AF0-4F42-9035-C8C206AF8C85}"/>
    <cellStyle name="40% - Accent2 23 15 3" xfId="30548" xr:uid="{051FE919-7EED-4402-8847-53D5B58DDEA8}"/>
    <cellStyle name="40% - Accent2 23 15 3 2" xfId="30549" xr:uid="{A20C3D8E-2717-4E82-976C-43F7E1E5DD49}"/>
    <cellStyle name="40% - Accent2 23 15 4" xfId="30550" xr:uid="{A077D403-D2FA-4BA5-AF5D-E6AEA127C887}"/>
    <cellStyle name="40% - Accent2 23 15 4 2" xfId="30551" xr:uid="{5D29FA19-E194-4C72-BBCC-3F102E2FFE51}"/>
    <cellStyle name="40% - Accent2 23 15 5" xfId="30552" xr:uid="{999C8E57-8E40-49AD-B769-000F87F9EE76}"/>
    <cellStyle name="40% - Accent2 23 16" xfId="30553" xr:uid="{0E1A8AD2-F156-46E0-A4FC-39C8016DA5BD}"/>
    <cellStyle name="40% - Accent2 23 16 2" xfId="30554" xr:uid="{B4603822-69F3-4FF4-9020-E8FFD8C6BB0B}"/>
    <cellStyle name="40% - Accent2 23 16 2 2" xfId="30555" xr:uid="{48C014F4-0D99-4125-942D-D888BDCD7CEE}"/>
    <cellStyle name="40% - Accent2 23 16 3" xfId="30556" xr:uid="{3BD16150-8E2F-40AA-8801-E2FA0AB6B1E7}"/>
    <cellStyle name="40% - Accent2 23 17" xfId="30557" xr:uid="{EB9ABB05-7E06-4D4C-B8D6-DD930482EAFC}"/>
    <cellStyle name="40% - Accent2 23 17 2" xfId="30558" xr:uid="{B10E97FB-4673-4F40-A9B4-438DE1DAF41A}"/>
    <cellStyle name="40% - Accent2 23 18" xfId="30559" xr:uid="{1775C283-8A68-419E-9F37-D03A652243E0}"/>
    <cellStyle name="40% - Accent2 23 18 2" xfId="30560" xr:uid="{A31BB0EF-86C9-4EC8-87B4-07AFAF18951B}"/>
    <cellStyle name="40% - Accent2 23 19" xfId="30561" xr:uid="{DEEA1087-2345-4917-A58C-73AE7DBDC90B}"/>
    <cellStyle name="40% - Accent2 23 2" xfId="30562" xr:uid="{FD2EC1B2-1C2F-445A-A115-4C325CA313A5}"/>
    <cellStyle name="40% - Accent2 23 2 2" xfId="30563" xr:uid="{48BF7E27-A3FB-4A50-B8E4-A4D124FC5B6B}"/>
    <cellStyle name="40% - Accent2 23 2 2 2" xfId="30564" xr:uid="{2FF29F76-5E04-4D5C-A02E-D9EDE5F28D25}"/>
    <cellStyle name="40% - Accent2 23 2 2 2 2" xfId="30565" xr:uid="{E1B290F1-EC88-4205-AB3A-989CAAC84E4C}"/>
    <cellStyle name="40% - Accent2 23 2 2 3" xfId="30566" xr:uid="{3C6A3439-2185-47DB-AC96-EF0D6E063AA1}"/>
    <cellStyle name="40% - Accent2 23 2 3" xfId="30567" xr:uid="{D04205AF-0853-4BB4-97BD-07086E3D59FA}"/>
    <cellStyle name="40% - Accent2 23 2 3 2" xfId="30568" xr:uid="{554FDA13-DE71-4060-9359-10CAB1237A1D}"/>
    <cellStyle name="40% - Accent2 23 2 4" xfId="30569" xr:uid="{2158F2B6-53BE-44DF-8764-CAD2EB9A595E}"/>
    <cellStyle name="40% - Accent2 23 2 4 2" xfId="30570" xr:uid="{B17697BC-A54A-4A93-82E6-C3073308B602}"/>
    <cellStyle name="40% - Accent2 23 2 5" xfId="30571" xr:uid="{B67327C1-F844-41D7-B041-FB6329A509F0}"/>
    <cellStyle name="40% - Accent2 23 20" xfId="30572" xr:uid="{8874405B-7B00-4EB9-98B2-09A11A8F9C5C}"/>
    <cellStyle name="40% - Accent2 23 21" xfId="30573" xr:uid="{6A68784B-0AE7-476A-8A7F-BA5A32FCC943}"/>
    <cellStyle name="40% - Accent2 23 22" xfId="30574" xr:uid="{DB662385-2DB0-4949-ABB8-518AD6AB9619}"/>
    <cellStyle name="40% - Accent2 23 23" xfId="30575" xr:uid="{1A7D8F86-48C7-4A58-AD20-3E5A793244DC}"/>
    <cellStyle name="40% - Accent2 23 24" xfId="30576" xr:uid="{7B0AE9F5-0429-48D4-8DFA-4FC33EFEFE66}"/>
    <cellStyle name="40% - Accent2 23 25" xfId="30577" xr:uid="{030A537D-E902-462C-9D53-AECF18725C9C}"/>
    <cellStyle name="40% - Accent2 23 26" xfId="30578" xr:uid="{999C6FA8-704D-4585-9D7B-796592DA8011}"/>
    <cellStyle name="40% - Accent2 23 27" xfId="30579" xr:uid="{2CECA8D5-A09B-4514-A84C-6658C98AC417}"/>
    <cellStyle name="40% - Accent2 23 28" xfId="30580" xr:uid="{A562FE01-72B3-40DF-9E34-DB3A277CE921}"/>
    <cellStyle name="40% - Accent2 23 29" xfId="30581" xr:uid="{FB5AACB7-5AF3-468D-B12B-D4D2731E2CDE}"/>
    <cellStyle name="40% - Accent2 23 3" xfId="30582" xr:uid="{6C561073-D3E7-40D0-82FE-504AE0E5802F}"/>
    <cellStyle name="40% - Accent2 23 3 2" xfId="30583" xr:uid="{76BD8D9E-88F1-4066-9801-D95B73615166}"/>
    <cellStyle name="40% - Accent2 23 3 2 2" xfId="30584" xr:uid="{BDA44D80-382C-467A-AC5B-66EE299A171C}"/>
    <cellStyle name="40% - Accent2 23 3 2 2 2" xfId="30585" xr:uid="{F5D9F9FD-832B-405A-9881-DA11996372ED}"/>
    <cellStyle name="40% - Accent2 23 3 2 3" xfId="30586" xr:uid="{8D047C4C-2395-47B8-8FFF-2D6098D2507A}"/>
    <cellStyle name="40% - Accent2 23 3 3" xfId="30587" xr:uid="{E9239DBA-3D40-4BD4-9D20-5CB01D6485E7}"/>
    <cellStyle name="40% - Accent2 23 3 3 2" xfId="30588" xr:uid="{4DBA400E-D6E3-4014-A13B-66E5779DF2B2}"/>
    <cellStyle name="40% - Accent2 23 3 4" xfId="30589" xr:uid="{4250FC76-54FD-42AF-AC05-BC52E1A4CA91}"/>
    <cellStyle name="40% - Accent2 23 3 4 2" xfId="30590" xr:uid="{9A13EBBF-57D9-4AD8-9DFE-21DA62164DE3}"/>
    <cellStyle name="40% - Accent2 23 3 5" xfId="30591" xr:uid="{7F2F0B6E-6A0C-4109-A674-E04EB4D8509A}"/>
    <cellStyle name="40% - Accent2 23 4" xfId="30592" xr:uid="{1CF2F243-88D3-437D-B6D4-43CAD1B8A8E0}"/>
    <cellStyle name="40% - Accent2 23 4 2" xfId="30593" xr:uid="{B0BD0D66-B1B4-44C6-9814-151E308F3BAF}"/>
    <cellStyle name="40% - Accent2 23 4 2 2" xfId="30594" xr:uid="{4A0772AC-85DA-4295-9242-E8216B4C357B}"/>
    <cellStyle name="40% - Accent2 23 4 2 2 2" xfId="30595" xr:uid="{6E014C37-96E0-4745-8A9B-6AC1DD082575}"/>
    <cellStyle name="40% - Accent2 23 4 2 3" xfId="30596" xr:uid="{6C96B6FD-8FD8-48F5-9616-EB4E1C3A2D63}"/>
    <cellStyle name="40% - Accent2 23 4 3" xfId="30597" xr:uid="{26BD53EB-453A-4BAE-9389-9D4FA4DA965D}"/>
    <cellStyle name="40% - Accent2 23 4 3 2" xfId="30598" xr:uid="{72F4B784-3E21-4A65-8F79-0D084E0540AA}"/>
    <cellStyle name="40% - Accent2 23 4 4" xfId="30599" xr:uid="{8DE69491-AAA3-4A58-AFF8-C2396FB341C0}"/>
    <cellStyle name="40% - Accent2 23 4 4 2" xfId="30600" xr:uid="{90213263-CA49-4F89-8830-E568AACFB7FB}"/>
    <cellStyle name="40% - Accent2 23 4 5" xfId="30601" xr:uid="{5117289C-C240-4028-A389-9425143E515C}"/>
    <cellStyle name="40% - Accent2 23 5" xfId="30602" xr:uid="{E0FFEE84-4A22-4822-94B3-DF33C037B8D7}"/>
    <cellStyle name="40% - Accent2 23 5 2" xfId="30603" xr:uid="{5372EB0B-D215-43BE-AE6E-81C5F70AAF2B}"/>
    <cellStyle name="40% - Accent2 23 5 2 2" xfId="30604" xr:uid="{DEACB38C-A02B-4A6E-9E87-095886C73016}"/>
    <cellStyle name="40% - Accent2 23 5 2 2 2" xfId="30605" xr:uid="{13853774-D9F2-47ED-844C-C4021EA7C5E3}"/>
    <cellStyle name="40% - Accent2 23 5 2 3" xfId="30606" xr:uid="{00C80041-D2AF-41E7-85CB-BAEE8D67985C}"/>
    <cellStyle name="40% - Accent2 23 5 3" xfId="30607" xr:uid="{DFDF7529-5D94-4263-9DB9-BF4259FE2505}"/>
    <cellStyle name="40% - Accent2 23 5 3 2" xfId="30608" xr:uid="{20BB08F5-712F-4771-9F4A-DA78108D2FB5}"/>
    <cellStyle name="40% - Accent2 23 5 4" xfId="30609" xr:uid="{BA499EE6-1AC1-461B-85E3-D55E84B0F2A4}"/>
    <cellStyle name="40% - Accent2 23 5 4 2" xfId="30610" xr:uid="{73B67FDE-6555-4CE7-8E2E-6F6D955B2557}"/>
    <cellStyle name="40% - Accent2 23 5 5" xfId="30611" xr:uid="{4192D45B-8E8C-45AA-9FAB-7B5FF2103AD3}"/>
    <cellStyle name="40% - Accent2 23 6" xfId="30612" xr:uid="{B879ED23-9D24-4515-BBF2-BEE798864EE9}"/>
    <cellStyle name="40% - Accent2 23 6 2" xfId="30613" xr:uid="{44FB251D-6C49-47D2-96DA-58D1F933C96D}"/>
    <cellStyle name="40% - Accent2 23 6 2 2" xfId="30614" xr:uid="{ACEE4CF4-56ED-4FA3-9931-206D46FB29C3}"/>
    <cellStyle name="40% - Accent2 23 6 2 2 2" xfId="30615" xr:uid="{737500FB-0EA1-481A-87BE-BE8044B3FB0F}"/>
    <cellStyle name="40% - Accent2 23 6 2 3" xfId="30616" xr:uid="{4D034B02-9D61-4064-92CF-80CBC316BBF2}"/>
    <cellStyle name="40% - Accent2 23 6 3" xfId="30617" xr:uid="{9F1FD02B-423F-44C7-92D2-45DE97D35911}"/>
    <cellStyle name="40% - Accent2 23 6 3 2" xfId="30618" xr:uid="{DA0DED22-7CFE-4880-B975-A55DD3AF4D84}"/>
    <cellStyle name="40% - Accent2 23 6 4" xfId="30619" xr:uid="{BD43242A-FB0A-4160-A889-97C430651429}"/>
    <cellStyle name="40% - Accent2 23 6 4 2" xfId="30620" xr:uid="{65AB239F-7FAF-4C78-81C5-B74F9282AE22}"/>
    <cellStyle name="40% - Accent2 23 6 5" xfId="30621" xr:uid="{887D307E-8E51-44B5-8F67-861EE796C3C8}"/>
    <cellStyle name="40% - Accent2 23 7" xfId="30622" xr:uid="{ECD231F1-CD52-4CB8-A8D2-2A5A251189BA}"/>
    <cellStyle name="40% - Accent2 23 7 2" xfId="30623" xr:uid="{459132D9-CE9E-4C3F-89DF-076F723D9827}"/>
    <cellStyle name="40% - Accent2 23 7 2 2" xfId="30624" xr:uid="{1A9DC806-D5D9-451F-B7A5-0DDFD6C2BDE0}"/>
    <cellStyle name="40% - Accent2 23 7 2 2 2" xfId="30625" xr:uid="{89361B76-4B32-42A4-96CD-BE33243A251F}"/>
    <cellStyle name="40% - Accent2 23 7 2 3" xfId="30626" xr:uid="{596B0160-24CD-43FA-8E30-2BAF472BF94D}"/>
    <cellStyle name="40% - Accent2 23 7 3" xfId="30627" xr:uid="{74CAAF50-02CC-4F38-B260-09F06EB92CD3}"/>
    <cellStyle name="40% - Accent2 23 7 3 2" xfId="30628" xr:uid="{DE7621DA-4716-4190-BEF5-99D1F4FD1FB7}"/>
    <cellStyle name="40% - Accent2 23 7 4" xfId="30629" xr:uid="{019CA8B0-F1EB-49DF-8100-F3D28BF08A15}"/>
    <cellStyle name="40% - Accent2 23 7 4 2" xfId="30630" xr:uid="{1EDDEFC8-678B-44D6-85CC-7E92787B53A0}"/>
    <cellStyle name="40% - Accent2 23 7 5" xfId="30631" xr:uid="{E68F28C3-A390-411D-9E08-D5CC648CC6A2}"/>
    <cellStyle name="40% - Accent2 23 8" xfId="30632" xr:uid="{322ABB0B-6F88-4C2E-B773-F5242E4CDDDF}"/>
    <cellStyle name="40% - Accent2 23 8 2" xfId="30633" xr:uid="{654D1F8A-4D94-4692-93D8-491C6D28D363}"/>
    <cellStyle name="40% - Accent2 23 8 2 2" xfId="30634" xr:uid="{29C9A0DF-1068-4A08-BBDA-E2CC92726761}"/>
    <cellStyle name="40% - Accent2 23 8 2 2 2" xfId="30635" xr:uid="{E916009F-9799-488D-8D35-F410120F0260}"/>
    <cellStyle name="40% - Accent2 23 8 2 3" xfId="30636" xr:uid="{54BE999A-6C3A-4D60-A768-2643E4D0F7B0}"/>
    <cellStyle name="40% - Accent2 23 8 3" xfId="30637" xr:uid="{61082540-8E7D-4FF5-BD8F-85DFA8B2E27D}"/>
    <cellStyle name="40% - Accent2 23 8 3 2" xfId="30638" xr:uid="{9394B01A-B479-4149-800F-27B3178198B3}"/>
    <cellStyle name="40% - Accent2 23 8 4" xfId="30639" xr:uid="{D84F62C8-FBB0-43AC-97AF-B62B27276FF2}"/>
    <cellStyle name="40% - Accent2 23 8 4 2" xfId="30640" xr:uid="{6B415CFF-2A23-4234-A16C-93B9CDF0FD44}"/>
    <cellStyle name="40% - Accent2 23 8 5" xfId="30641" xr:uid="{A78468EE-B14A-46AB-B903-043B80919148}"/>
    <cellStyle name="40% - Accent2 23 9" xfId="30642" xr:uid="{ED43A028-C7A7-4B1B-BBC7-6371B53A87CE}"/>
    <cellStyle name="40% - Accent2 23 9 2" xfId="30643" xr:uid="{08FAE31C-7401-4D31-940C-799A7DC17DE4}"/>
    <cellStyle name="40% - Accent2 23 9 2 2" xfId="30644" xr:uid="{2BCC7DB0-97FC-4B5F-89E7-7A364C7D2B2D}"/>
    <cellStyle name="40% - Accent2 23 9 2 2 2" xfId="30645" xr:uid="{DF265438-99AE-4FCF-B70A-79BDA07AA071}"/>
    <cellStyle name="40% - Accent2 23 9 2 3" xfId="30646" xr:uid="{00B35E68-18A3-4E96-A060-9D662C5564F3}"/>
    <cellStyle name="40% - Accent2 23 9 3" xfId="30647" xr:uid="{A19F140F-F9F5-4ABE-B5DD-0F66673D4D84}"/>
    <cellStyle name="40% - Accent2 23 9 3 2" xfId="30648" xr:uid="{3CD0B0A2-8C6A-41B1-B8A6-ACD3F988A498}"/>
    <cellStyle name="40% - Accent2 23 9 4" xfId="30649" xr:uid="{89DAACA6-FB5C-442D-8876-6870C58C2765}"/>
    <cellStyle name="40% - Accent2 23 9 4 2" xfId="30650" xr:uid="{74694805-F418-4835-BD62-B440CFCCBDD7}"/>
    <cellStyle name="40% - Accent2 23 9 5" xfId="30651" xr:uid="{24022D19-A20F-4FB0-915D-7F4E004073E6}"/>
    <cellStyle name="40% - Accent2 24" xfId="30652" xr:uid="{275CA674-A439-43D7-9BC6-8AE7EF9E6CC8}"/>
    <cellStyle name="40% - Accent2 24 10" xfId="30653" xr:uid="{DA3FEF03-3F09-457F-BE0E-D4F25384898D}"/>
    <cellStyle name="40% - Accent2 24 10 2" xfId="30654" xr:uid="{53CF6132-C70F-42C6-B1D9-AABCB9199C95}"/>
    <cellStyle name="40% - Accent2 24 10 2 2" xfId="30655" xr:uid="{B5247B2A-CAD0-4287-A288-8ADB02DE2E7C}"/>
    <cellStyle name="40% - Accent2 24 10 2 2 2" xfId="30656" xr:uid="{D9D8DCC2-6F10-438A-B1F8-39EFFBFC1E87}"/>
    <cellStyle name="40% - Accent2 24 10 2 3" xfId="30657" xr:uid="{6C1267F2-D7FF-4E3F-BD2B-B489BBB7CE66}"/>
    <cellStyle name="40% - Accent2 24 10 3" xfId="30658" xr:uid="{EFAEC595-9BE5-4B73-A522-B72FF78C541D}"/>
    <cellStyle name="40% - Accent2 24 10 3 2" xfId="30659" xr:uid="{1A52467A-9213-4506-AE09-E0C68F4D6CF4}"/>
    <cellStyle name="40% - Accent2 24 10 4" xfId="30660" xr:uid="{E317767A-319C-4782-8925-6AD077CD0F72}"/>
    <cellStyle name="40% - Accent2 24 10 4 2" xfId="30661" xr:uid="{96BE8C28-B2FD-441B-B692-A4367DF3464F}"/>
    <cellStyle name="40% - Accent2 24 10 5" xfId="30662" xr:uid="{4B45204F-2EE5-4772-A1DA-07D7A6B27450}"/>
    <cellStyle name="40% - Accent2 24 11" xfId="30663" xr:uid="{5E665396-8FCD-4796-8E32-36370C952002}"/>
    <cellStyle name="40% - Accent2 24 11 2" xfId="30664" xr:uid="{824602E0-5027-4562-99EC-68A8397EF3D8}"/>
    <cellStyle name="40% - Accent2 24 11 2 2" xfId="30665" xr:uid="{CF4EC639-FA12-4AAD-BEAB-27F9CF4BCC2E}"/>
    <cellStyle name="40% - Accent2 24 11 2 2 2" xfId="30666" xr:uid="{B70E12F1-034E-4445-A6C2-6579D31AAC47}"/>
    <cellStyle name="40% - Accent2 24 11 2 3" xfId="30667" xr:uid="{DF43DBED-17B5-4D2E-8986-40D849992B64}"/>
    <cellStyle name="40% - Accent2 24 11 3" xfId="30668" xr:uid="{33A611F3-5AE2-451D-A0BA-5796D1198C53}"/>
    <cellStyle name="40% - Accent2 24 11 3 2" xfId="30669" xr:uid="{96CBEE55-2C3E-431B-B070-736E8E94935F}"/>
    <cellStyle name="40% - Accent2 24 11 4" xfId="30670" xr:uid="{B299CB02-71CD-4678-A184-EDB0BCE19DB6}"/>
    <cellStyle name="40% - Accent2 24 11 4 2" xfId="30671" xr:uid="{540B52F2-5374-4F29-AD93-DFF315D8E73C}"/>
    <cellStyle name="40% - Accent2 24 11 5" xfId="30672" xr:uid="{D24E807D-D3DC-44B2-AF87-65C23859E8EC}"/>
    <cellStyle name="40% - Accent2 24 12" xfId="30673" xr:uid="{AB33817D-B8DF-471C-8C21-61CAD2C26B93}"/>
    <cellStyle name="40% - Accent2 24 12 2" xfId="30674" xr:uid="{23E1601E-A5A8-45B8-8FA0-0B68C7224C99}"/>
    <cellStyle name="40% - Accent2 24 12 2 2" xfId="30675" xr:uid="{0616F5EB-2E5F-4A3A-BC9A-937B434D537A}"/>
    <cellStyle name="40% - Accent2 24 12 2 2 2" xfId="30676" xr:uid="{6517628B-4D63-4C95-8D62-E7B97672B130}"/>
    <cellStyle name="40% - Accent2 24 12 2 3" xfId="30677" xr:uid="{D7854A28-8A4B-4D4C-9BD2-6B4E0B934355}"/>
    <cellStyle name="40% - Accent2 24 12 3" xfId="30678" xr:uid="{2460BCF0-2382-4232-BD82-935FDA120F4D}"/>
    <cellStyle name="40% - Accent2 24 12 3 2" xfId="30679" xr:uid="{58EC6B1D-9A61-4ECB-A8EC-ED1D5A1841B0}"/>
    <cellStyle name="40% - Accent2 24 12 4" xfId="30680" xr:uid="{D9F26637-2A92-4E45-A4E2-11F9353EB23F}"/>
    <cellStyle name="40% - Accent2 24 12 4 2" xfId="30681" xr:uid="{19C5BB74-0BF6-4A0D-AD3A-F37B519FD067}"/>
    <cellStyle name="40% - Accent2 24 12 5" xfId="30682" xr:uid="{ABF785EE-5067-427A-B5D4-30287F0DB086}"/>
    <cellStyle name="40% - Accent2 24 13" xfId="30683" xr:uid="{31607A55-2CBC-4879-B63B-C3A4967D3D6B}"/>
    <cellStyle name="40% - Accent2 24 13 2" xfId="30684" xr:uid="{4B62642A-D590-4D6B-9EB3-94D9A5D601D1}"/>
    <cellStyle name="40% - Accent2 24 13 2 2" xfId="30685" xr:uid="{B3B1A0E9-40F6-4915-95E0-FDE7FB73C661}"/>
    <cellStyle name="40% - Accent2 24 13 2 2 2" xfId="30686" xr:uid="{031A7629-F525-4FA1-ADEC-EF5D922EAFC1}"/>
    <cellStyle name="40% - Accent2 24 13 2 3" xfId="30687" xr:uid="{B0D8BF62-8C66-402B-BD01-D760CD8335DE}"/>
    <cellStyle name="40% - Accent2 24 13 3" xfId="30688" xr:uid="{721DFF27-4C56-40DC-AC9F-025B8373E2D3}"/>
    <cellStyle name="40% - Accent2 24 13 3 2" xfId="30689" xr:uid="{1175FA55-8C0B-46CE-8C4B-3D67BD4C177E}"/>
    <cellStyle name="40% - Accent2 24 13 4" xfId="30690" xr:uid="{0AED6E82-578F-4D2D-9EAF-4D06D9C189C9}"/>
    <cellStyle name="40% - Accent2 24 13 4 2" xfId="30691" xr:uid="{83536932-161B-4B5F-BA99-E34C0AC7CA09}"/>
    <cellStyle name="40% - Accent2 24 13 5" xfId="30692" xr:uid="{6FBF7E85-8F30-42CA-A38D-9357125BC848}"/>
    <cellStyle name="40% - Accent2 24 14" xfId="30693" xr:uid="{1A1B31D1-37B7-4DDB-89FE-644637F521B1}"/>
    <cellStyle name="40% - Accent2 24 14 2" xfId="30694" xr:uid="{A537902C-5B84-4CA7-8273-9F86EF3A89C9}"/>
    <cellStyle name="40% - Accent2 24 14 2 2" xfId="30695" xr:uid="{9E84D861-A736-4138-95B6-3F2EAB6E757B}"/>
    <cellStyle name="40% - Accent2 24 14 2 2 2" xfId="30696" xr:uid="{5CCF84D1-7E29-4F9C-8844-102594D28527}"/>
    <cellStyle name="40% - Accent2 24 14 2 3" xfId="30697" xr:uid="{8325FC43-F633-4010-884D-86CAD86D3381}"/>
    <cellStyle name="40% - Accent2 24 14 3" xfId="30698" xr:uid="{CB3F586F-43AB-4827-B921-04644EB7CF3B}"/>
    <cellStyle name="40% - Accent2 24 14 3 2" xfId="30699" xr:uid="{F9F96C33-8C13-402B-A0D7-2825D8A4D75F}"/>
    <cellStyle name="40% - Accent2 24 14 4" xfId="30700" xr:uid="{C79A919C-DD0C-4D92-9633-D0C8F346B5DE}"/>
    <cellStyle name="40% - Accent2 24 14 4 2" xfId="30701" xr:uid="{DB30CE56-4D51-45B1-97CA-FB10DD847148}"/>
    <cellStyle name="40% - Accent2 24 14 5" xfId="30702" xr:uid="{79710B67-FCEE-4589-A705-6039F23B441F}"/>
    <cellStyle name="40% - Accent2 24 15" xfId="30703" xr:uid="{1D88DA21-0D2F-408C-A8AF-2076AF73EDD8}"/>
    <cellStyle name="40% - Accent2 24 15 2" xfId="30704" xr:uid="{0DA32F22-711D-4F7D-9EFD-EFA18F235D2B}"/>
    <cellStyle name="40% - Accent2 24 15 2 2" xfId="30705" xr:uid="{88F7222D-C55D-4168-A4A6-0CB2E9922728}"/>
    <cellStyle name="40% - Accent2 24 15 2 2 2" xfId="30706" xr:uid="{BD1F4C36-35B0-498F-AD33-A460AAE9E4B3}"/>
    <cellStyle name="40% - Accent2 24 15 2 3" xfId="30707" xr:uid="{B08118FD-AF9B-4DAB-AC56-94E96AE8EE03}"/>
    <cellStyle name="40% - Accent2 24 15 3" xfId="30708" xr:uid="{B9F5B985-D396-4CCD-955E-707B587C941E}"/>
    <cellStyle name="40% - Accent2 24 15 3 2" xfId="30709" xr:uid="{92695A6A-ABA8-4391-9D75-68FEC454A38D}"/>
    <cellStyle name="40% - Accent2 24 15 4" xfId="30710" xr:uid="{181EF6A5-B8E9-43BB-9DE6-A9C484A3CCAE}"/>
    <cellStyle name="40% - Accent2 24 15 4 2" xfId="30711" xr:uid="{4D93D284-3EB4-409C-8770-C3E56CFBA015}"/>
    <cellStyle name="40% - Accent2 24 15 5" xfId="30712" xr:uid="{4297C2F6-54B3-4ED5-AF2A-7C0F41445874}"/>
    <cellStyle name="40% - Accent2 24 16" xfId="30713" xr:uid="{9EDA5C59-DD4A-48B7-9E1D-000DA3D7FC9A}"/>
    <cellStyle name="40% - Accent2 24 16 2" xfId="30714" xr:uid="{27904B60-ABD8-4358-A7D5-4E62BD78D32C}"/>
    <cellStyle name="40% - Accent2 24 16 2 2" xfId="30715" xr:uid="{4FAC5A88-9041-4E95-8566-44C9E5EA047D}"/>
    <cellStyle name="40% - Accent2 24 16 3" xfId="30716" xr:uid="{D8B2E03A-6667-45DA-AD6D-4EB166DF1D08}"/>
    <cellStyle name="40% - Accent2 24 17" xfId="30717" xr:uid="{480E75B3-569B-4287-8C1A-0CAFB4890371}"/>
    <cellStyle name="40% - Accent2 24 17 2" xfId="30718" xr:uid="{CA67E705-DEFC-4F2B-8908-602AC854D83D}"/>
    <cellStyle name="40% - Accent2 24 18" xfId="30719" xr:uid="{36F2B505-66F6-4B6B-ACF7-8621B0594384}"/>
    <cellStyle name="40% - Accent2 24 18 2" xfId="30720" xr:uid="{301C686C-0C3B-4F76-81D7-E627EA2B128C}"/>
    <cellStyle name="40% - Accent2 24 19" xfId="30721" xr:uid="{21ADAF22-D584-40AA-B6B0-71182DF816AF}"/>
    <cellStyle name="40% - Accent2 24 2" xfId="30722" xr:uid="{0C40B5C7-F398-4339-B998-7F33EF8DB413}"/>
    <cellStyle name="40% - Accent2 24 2 2" xfId="30723" xr:uid="{0CB0EA2A-93BE-4F8E-BD25-49336FEB60A9}"/>
    <cellStyle name="40% - Accent2 24 2 2 2" xfId="30724" xr:uid="{431B60E4-9A61-4A4C-BB8E-A085D069A5E7}"/>
    <cellStyle name="40% - Accent2 24 2 2 2 2" xfId="30725" xr:uid="{AAFC91BF-4E23-45CB-A381-65D9C2E928DB}"/>
    <cellStyle name="40% - Accent2 24 2 2 3" xfId="30726" xr:uid="{4047F8B9-4A9F-4460-A13A-B78146B1C014}"/>
    <cellStyle name="40% - Accent2 24 2 3" xfId="30727" xr:uid="{3E30F044-724B-4593-A3FB-EB25FDCBA46B}"/>
    <cellStyle name="40% - Accent2 24 2 3 2" xfId="30728" xr:uid="{BBC58693-3F9D-4ACB-90BD-51DA93758A43}"/>
    <cellStyle name="40% - Accent2 24 2 4" xfId="30729" xr:uid="{ACFD9106-121B-4638-9E0D-9E8EFCC7DCFC}"/>
    <cellStyle name="40% - Accent2 24 2 4 2" xfId="30730" xr:uid="{37347F6A-B1F2-420B-9527-C55089572A80}"/>
    <cellStyle name="40% - Accent2 24 2 5" xfId="30731" xr:uid="{4BB72D88-1FC3-4581-B477-0E104CCA2B6F}"/>
    <cellStyle name="40% - Accent2 24 20" xfId="30732" xr:uid="{1B44C9E1-11C6-4D49-8207-08D01E800D95}"/>
    <cellStyle name="40% - Accent2 24 21" xfId="30733" xr:uid="{0F902F69-1731-4D37-AC35-ED320BD45625}"/>
    <cellStyle name="40% - Accent2 24 22" xfId="30734" xr:uid="{2B9820A8-8083-40AF-B485-E5D822375858}"/>
    <cellStyle name="40% - Accent2 24 23" xfId="30735" xr:uid="{C381B161-532E-4CA7-94A8-51AAB58B615A}"/>
    <cellStyle name="40% - Accent2 24 24" xfId="30736" xr:uid="{12823B58-5D85-4DA4-ADDF-FA3BED50759C}"/>
    <cellStyle name="40% - Accent2 24 25" xfId="30737" xr:uid="{879D3BB5-3E4F-4E13-8F46-C83C549C253D}"/>
    <cellStyle name="40% - Accent2 24 26" xfId="30738" xr:uid="{39741AC8-CC85-4A26-9F61-D6C29362C06B}"/>
    <cellStyle name="40% - Accent2 24 27" xfId="30739" xr:uid="{B4178FAA-17B0-41C6-A3E4-14B048FC2B88}"/>
    <cellStyle name="40% - Accent2 24 28" xfId="30740" xr:uid="{9E713FA7-9134-4F49-B949-2CB808CABDE6}"/>
    <cellStyle name="40% - Accent2 24 29" xfId="30741" xr:uid="{CECD40AA-58CC-46B5-817E-4EC50F9D9DB1}"/>
    <cellStyle name="40% - Accent2 24 3" xfId="30742" xr:uid="{E7E56761-C5FE-4653-B159-DD75CF91A70F}"/>
    <cellStyle name="40% - Accent2 24 3 2" xfId="30743" xr:uid="{15405AEC-3AB0-4827-BB2A-47BEA55DBE13}"/>
    <cellStyle name="40% - Accent2 24 3 2 2" xfId="30744" xr:uid="{BC852643-1F94-461E-BC03-1AD91F937107}"/>
    <cellStyle name="40% - Accent2 24 3 2 2 2" xfId="30745" xr:uid="{29979596-133E-4141-A5A6-942247A56BBB}"/>
    <cellStyle name="40% - Accent2 24 3 2 3" xfId="30746" xr:uid="{6F1B2D1E-943C-4022-AAEB-29DA6CA895DD}"/>
    <cellStyle name="40% - Accent2 24 3 3" xfId="30747" xr:uid="{DA264A84-6197-4F90-B205-FAC2200F6BA7}"/>
    <cellStyle name="40% - Accent2 24 3 3 2" xfId="30748" xr:uid="{93D2085C-A3DD-4DA8-911D-5782C455E1BC}"/>
    <cellStyle name="40% - Accent2 24 3 4" xfId="30749" xr:uid="{ADA8002E-2FBD-40FA-86BD-553B2218F976}"/>
    <cellStyle name="40% - Accent2 24 3 4 2" xfId="30750" xr:uid="{FFE701B8-D151-4AA5-8AC8-C69A4E59EE3C}"/>
    <cellStyle name="40% - Accent2 24 3 5" xfId="30751" xr:uid="{B4363091-5861-467A-A468-7483E3665649}"/>
    <cellStyle name="40% - Accent2 24 4" xfId="30752" xr:uid="{5F5C2424-845E-4497-A260-164CBC3EFC63}"/>
    <cellStyle name="40% - Accent2 24 4 2" xfId="30753" xr:uid="{FAA0431B-DD08-410F-9CA2-3C620AFB5474}"/>
    <cellStyle name="40% - Accent2 24 4 2 2" xfId="30754" xr:uid="{36EFBE24-1529-4334-8D7C-13E8ECC975DF}"/>
    <cellStyle name="40% - Accent2 24 4 2 2 2" xfId="30755" xr:uid="{87C34035-7134-495B-8218-00D2EDAE2921}"/>
    <cellStyle name="40% - Accent2 24 4 2 3" xfId="30756" xr:uid="{6B5591A6-D7F9-4FF4-9089-9799EE8A9A67}"/>
    <cellStyle name="40% - Accent2 24 4 3" xfId="30757" xr:uid="{DDCFA18E-8A88-433E-B747-FAFEBD29465D}"/>
    <cellStyle name="40% - Accent2 24 4 3 2" xfId="30758" xr:uid="{423A72B9-A91E-49CD-83BE-08F961407A67}"/>
    <cellStyle name="40% - Accent2 24 4 4" xfId="30759" xr:uid="{9739FC30-B4D1-40A0-9EE3-5B1133C0AF56}"/>
    <cellStyle name="40% - Accent2 24 4 4 2" xfId="30760" xr:uid="{96CE345C-8E67-4AE8-8C6E-8839EC78498C}"/>
    <cellStyle name="40% - Accent2 24 4 5" xfId="30761" xr:uid="{B53CC60A-549B-4F91-BA4E-E1926AE53FB0}"/>
    <cellStyle name="40% - Accent2 24 5" xfId="30762" xr:uid="{DD744CCC-0533-43BE-BFE3-2EDB0FE86786}"/>
    <cellStyle name="40% - Accent2 24 5 2" xfId="30763" xr:uid="{5EE797CA-B398-464C-9784-D3239692008F}"/>
    <cellStyle name="40% - Accent2 24 5 2 2" xfId="30764" xr:uid="{ABD2FB28-DAAE-4F36-B2F6-3C9E84E1179B}"/>
    <cellStyle name="40% - Accent2 24 5 2 2 2" xfId="30765" xr:uid="{06882628-54C9-47EF-ADCB-D4EB36C0F5B4}"/>
    <cellStyle name="40% - Accent2 24 5 2 3" xfId="30766" xr:uid="{6FE9B2C5-F302-421E-AFF5-AF76230A5803}"/>
    <cellStyle name="40% - Accent2 24 5 3" xfId="30767" xr:uid="{BB42C368-0FA1-4535-A5FA-7E69628AA847}"/>
    <cellStyle name="40% - Accent2 24 5 3 2" xfId="30768" xr:uid="{E6D85F51-DD20-4AB3-A7FF-852A3EA6AD7A}"/>
    <cellStyle name="40% - Accent2 24 5 4" xfId="30769" xr:uid="{20738563-36F5-4138-82C6-F75F69977BDE}"/>
    <cellStyle name="40% - Accent2 24 5 4 2" xfId="30770" xr:uid="{A789E69D-C0D7-4787-A54D-EBA672B1B879}"/>
    <cellStyle name="40% - Accent2 24 5 5" xfId="30771" xr:uid="{435FD6EF-CE9D-429D-BF5E-C5F1880AB76F}"/>
    <cellStyle name="40% - Accent2 24 6" xfId="30772" xr:uid="{5C2EA195-FADD-427E-A444-3F5616C1CC95}"/>
    <cellStyle name="40% - Accent2 24 6 2" xfId="30773" xr:uid="{583966B1-3B82-4082-9D70-7D2A188B356F}"/>
    <cellStyle name="40% - Accent2 24 6 2 2" xfId="30774" xr:uid="{5B9FAA2A-7FB3-428B-8871-BBFBF87BC3A9}"/>
    <cellStyle name="40% - Accent2 24 6 2 2 2" xfId="30775" xr:uid="{20291FCD-6EB7-46E3-915F-35B37459F299}"/>
    <cellStyle name="40% - Accent2 24 6 2 3" xfId="30776" xr:uid="{A7BC87B8-1CB3-4332-88B0-95FE0C7B4F79}"/>
    <cellStyle name="40% - Accent2 24 6 3" xfId="30777" xr:uid="{2296593B-BA8E-482D-B5D5-2EB10C8070FB}"/>
    <cellStyle name="40% - Accent2 24 6 3 2" xfId="30778" xr:uid="{08BA0315-B7A2-418E-916A-672CD91F5A2D}"/>
    <cellStyle name="40% - Accent2 24 6 4" xfId="30779" xr:uid="{2F14420E-7383-48C6-A167-DD54E71770CD}"/>
    <cellStyle name="40% - Accent2 24 6 4 2" xfId="30780" xr:uid="{CA670DDB-03F7-487B-9D66-F786C1F2DBCB}"/>
    <cellStyle name="40% - Accent2 24 6 5" xfId="30781" xr:uid="{AFD991FA-BEA9-47E5-AE68-4C00C0320974}"/>
    <cellStyle name="40% - Accent2 24 7" xfId="30782" xr:uid="{8943688B-9857-42EC-BDE7-444D8153CC78}"/>
    <cellStyle name="40% - Accent2 24 7 2" xfId="30783" xr:uid="{FF8144AA-16B0-471C-8B9C-F3375E8A62D2}"/>
    <cellStyle name="40% - Accent2 24 7 2 2" xfId="30784" xr:uid="{C1468D14-8438-46B8-802F-6EB04241068D}"/>
    <cellStyle name="40% - Accent2 24 7 2 2 2" xfId="30785" xr:uid="{945970DF-063C-4B0F-8487-E10B1DB28156}"/>
    <cellStyle name="40% - Accent2 24 7 2 3" xfId="30786" xr:uid="{C3661BDB-E952-4B33-84FE-433F0A6D5CF2}"/>
    <cellStyle name="40% - Accent2 24 7 3" xfId="30787" xr:uid="{F9D8DEDD-2D7A-4997-BFF5-B00FBDC3470E}"/>
    <cellStyle name="40% - Accent2 24 7 3 2" xfId="30788" xr:uid="{7BC0C2FF-70AE-4167-8012-804A2268F8FC}"/>
    <cellStyle name="40% - Accent2 24 7 4" xfId="30789" xr:uid="{539F3487-9AC7-45F3-A756-5527A27B84A0}"/>
    <cellStyle name="40% - Accent2 24 7 4 2" xfId="30790" xr:uid="{C70A6711-76FD-4336-9BB5-15FE4F9D0BD3}"/>
    <cellStyle name="40% - Accent2 24 7 5" xfId="30791" xr:uid="{E2D90837-282A-40E3-97C6-245FCC5E7073}"/>
    <cellStyle name="40% - Accent2 24 8" xfId="30792" xr:uid="{6138732C-8A8D-4D7A-ABEA-BD6ECD3A88AB}"/>
    <cellStyle name="40% - Accent2 24 8 2" xfId="30793" xr:uid="{D18DCF80-B1AF-4A79-855B-7E74A582F38B}"/>
    <cellStyle name="40% - Accent2 24 8 2 2" xfId="30794" xr:uid="{58395E20-596A-47E6-9D37-F2916F18A31F}"/>
    <cellStyle name="40% - Accent2 24 8 2 2 2" xfId="30795" xr:uid="{4FFC4BCD-28EC-495E-8B94-899B9C140FBA}"/>
    <cellStyle name="40% - Accent2 24 8 2 3" xfId="30796" xr:uid="{3486FEE5-1C54-4AA0-B8FD-359E7460D955}"/>
    <cellStyle name="40% - Accent2 24 8 3" xfId="30797" xr:uid="{2C9C40DD-790C-4136-B6C6-025ECB95918A}"/>
    <cellStyle name="40% - Accent2 24 8 3 2" xfId="30798" xr:uid="{CE527855-A46B-4C30-8603-C172FB4FED1C}"/>
    <cellStyle name="40% - Accent2 24 8 4" xfId="30799" xr:uid="{E16D2BD2-5739-4096-BFCE-44E46C951665}"/>
    <cellStyle name="40% - Accent2 24 8 4 2" xfId="30800" xr:uid="{1C40E1F1-3E14-40B6-B94C-13268E48FAB4}"/>
    <cellStyle name="40% - Accent2 24 8 5" xfId="30801" xr:uid="{85AAFD8F-7DDC-47EE-B498-73AD8C1BC4CC}"/>
    <cellStyle name="40% - Accent2 24 9" xfId="30802" xr:uid="{03AB91E3-317E-48A3-8D71-4A575D8246CF}"/>
    <cellStyle name="40% - Accent2 24 9 2" xfId="30803" xr:uid="{4B255397-2E91-423D-90F0-B05920DE1A22}"/>
    <cellStyle name="40% - Accent2 24 9 2 2" xfId="30804" xr:uid="{6F232081-9956-4ECC-8B92-74B850FF7FF0}"/>
    <cellStyle name="40% - Accent2 24 9 2 2 2" xfId="30805" xr:uid="{5766F526-BF7D-470B-9F47-1FEA65E9BD2D}"/>
    <cellStyle name="40% - Accent2 24 9 2 3" xfId="30806" xr:uid="{D2AF0B93-9C64-47C9-932B-6E2575962AFB}"/>
    <cellStyle name="40% - Accent2 24 9 3" xfId="30807" xr:uid="{01E36DCE-3467-430A-946D-66AB200D0276}"/>
    <cellStyle name="40% - Accent2 24 9 3 2" xfId="30808" xr:uid="{BA46F3F6-475B-4EBC-9CA4-1BEE0131731F}"/>
    <cellStyle name="40% - Accent2 24 9 4" xfId="30809" xr:uid="{1EDDDA61-7F71-48AA-9BAE-2FDB854A268C}"/>
    <cellStyle name="40% - Accent2 24 9 4 2" xfId="30810" xr:uid="{ABB448E0-4126-487F-A0E2-3D8E3DAC6A45}"/>
    <cellStyle name="40% - Accent2 24 9 5" xfId="30811" xr:uid="{EB28343E-70E8-4A53-A604-097882819B00}"/>
    <cellStyle name="40% - Accent2 25" xfId="30812" xr:uid="{C5FC69FE-5E39-46B2-84F4-B286856FBD80}"/>
    <cellStyle name="40% - Accent2 25 10" xfId="30813" xr:uid="{A40CBA4F-FD12-4F4A-8893-78000C7B4088}"/>
    <cellStyle name="40% - Accent2 25 10 2" xfId="30814" xr:uid="{B2DF6974-1C37-4CB0-951B-33599D45335B}"/>
    <cellStyle name="40% - Accent2 25 10 2 2" xfId="30815" xr:uid="{FF545FA4-92F4-410A-B952-54935B912C10}"/>
    <cellStyle name="40% - Accent2 25 10 2 2 2" xfId="30816" xr:uid="{635EE730-5DC0-4A8D-BD4D-26E7F23ED082}"/>
    <cellStyle name="40% - Accent2 25 10 2 3" xfId="30817" xr:uid="{BA97BD21-F709-4492-AB94-80857A1EEE77}"/>
    <cellStyle name="40% - Accent2 25 10 3" xfId="30818" xr:uid="{5ABC1647-A102-43F4-82FE-1795D706767A}"/>
    <cellStyle name="40% - Accent2 25 10 3 2" xfId="30819" xr:uid="{E9DD97FF-B752-45A1-AAAF-51E006C3AE7D}"/>
    <cellStyle name="40% - Accent2 25 10 4" xfId="30820" xr:uid="{454B4B5A-1A01-4D4D-AFF4-F7EA04C27305}"/>
    <cellStyle name="40% - Accent2 25 10 4 2" xfId="30821" xr:uid="{8C5E10EB-E6D5-4B07-B01B-7B4070F0CB45}"/>
    <cellStyle name="40% - Accent2 25 10 5" xfId="30822" xr:uid="{5D15D24D-AC94-4EBF-B132-FCD87A2CC9D8}"/>
    <cellStyle name="40% - Accent2 25 11" xfId="30823" xr:uid="{F8DADB44-7041-4FFF-9A98-C90663532CDB}"/>
    <cellStyle name="40% - Accent2 25 11 2" xfId="30824" xr:uid="{9AB9670F-4FD3-47C9-8D86-878828AF6A3D}"/>
    <cellStyle name="40% - Accent2 25 11 2 2" xfId="30825" xr:uid="{6CAB4147-66EE-49C8-BB70-CC6536AC09F2}"/>
    <cellStyle name="40% - Accent2 25 11 2 2 2" xfId="30826" xr:uid="{ED1A3724-B44D-4A8B-A811-737E5D276324}"/>
    <cellStyle name="40% - Accent2 25 11 2 3" xfId="30827" xr:uid="{1C0949F8-14DD-48BF-A88F-CB70768E7B69}"/>
    <cellStyle name="40% - Accent2 25 11 3" xfId="30828" xr:uid="{2D2B2A1D-8D1F-4AD0-86BF-7BD18E523DD3}"/>
    <cellStyle name="40% - Accent2 25 11 3 2" xfId="30829" xr:uid="{20082B2B-A5DE-4718-B817-403C65D819BB}"/>
    <cellStyle name="40% - Accent2 25 11 4" xfId="30830" xr:uid="{29D20CD8-6B73-41DD-93FD-F4F1A02382C5}"/>
    <cellStyle name="40% - Accent2 25 11 4 2" xfId="30831" xr:uid="{700C0B89-DE0F-4E00-BFCE-2B2FEB7235A8}"/>
    <cellStyle name="40% - Accent2 25 11 5" xfId="30832" xr:uid="{B292CC33-2771-4461-BC16-625789B11FD9}"/>
    <cellStyle name="40% - Accent2 25 12" xfId="30833" xr:uid="{3C2A36ED-4BF2-4566-A443-6C53DF32EF60}"/>
    <cellStyle name="40% - Accent2 25 12 2" xfId="30834" xr:uid="{ABF795E2-C81F-4F00-8292-C9CB359171AF}"/>
    <cellStyle name="40% - Accent2 25 12 2 2" xfId="30835" xr:uid="{9BEBE5DA-E741-47FD-8681-A22158649C65}"/>
    <cellStyle name="40% - Accent2 25 12 2 2 2" xfId="30836" xr:uid="{87E91709-9F8C-4A51-81E2-E391F3BA119D}"/>
    <cellStyle name="40% - Accent2 25 12 2 3" xfId="30837" xr:uid="{495C2426-8F40-4811-BE1C-EC0B2CCE0E66}"/>
    <cellStyle name="40% - Accent2 25 12 3" xfId="30838" xr:uid="{02293A72-FEB1-476B-B866-122A42AA2D7C}"/>
    <cellStyle name="40% - Accent2 25 12 3 2" xfId="30839" xr:uid="{6116639C-AC61-45D6-A2C7-D0EB5257DC83}"/>
    <cellStyle name="40% - Accent2 25 12 4" xfId="30840" xr:uid="{78A79C70-0B9C-403F-A49F-5F5134D4D91B}"/>
    <cellStyle name="40% - Accent2 25 12 4 2" xfId="30841" xr:uid="{5A971C3B-D6F2-4804-859B-D091A564A844}"/>
    <cellStyle name="40% - Accent2 25 12 5" xfId="30842" xr:uid="{315B9C21-45A7-43B4-821B-A2E4E6568BAC}"/>
    <cellStyle name="40% - Accent2 25 13" xfId="30843" xr:uid="{E26187D2-6ADA-4D51-8D57-0A95DF051633}"/>
    <cellStyle name="40% - Accent2 25 13 2" xfId="30844" xr:uid="{45398430-BDF2-4DE1-B5B1-4D32A25F0AEC}"/>
    <cellStyle name="40% - Accent2 25 13 2 2" xfId="30845" xr:uid="{7A3FCE7C-849B-48DB-B9AE-78DB83DD1006}"/>
    <cellStyle name="40% - Accent2 25 13 2 2 2" xfId="30846" xr:uid="{E499A082-CE3B-4129-B5C5-2172EE750147}"/>
    <cellStyle name="40% - Accent2 25 13 2 3" xfId="30847" xr:uid="{6A7F7B27-10F6-405E-9734-A8A111E29E88}"/>
    <cellStyle name="40% - Accent2 25 13 3" xfId="30848" xr:uid="{874E5B84-EA5E-4D36-A5B9-F9A270E79DC7}"/>
    <cellStyle name="40% - Accent2 25 13 3 2" xfId="30849" xr:uid="{181A1D96-780B-4356-AB1D-6A098CF22E9B}"/>
    <cellStyle name="40% - Accent2 25 13 4" xfId="30850" xr:uid="{A868E481-D5F9-47B2-BBFF-A6F61425963A}"/>
    <cellStyle name="40% - Accent2 25 13 4 2" xfId="30851" xr:uid="{F260B51C-31CF-4E5E-8B89-5DF5DCB8A613}"/>
    <cellStyle name="40% - Accent2 25 13 5" xfId="30852" xr:uid="{FD98DAD6-85A8-4188-A5A8-867BDDB5A730}"/>
    <cellStyle name="40% - Accent2 25 14" xfId="30853" xr:uid="{9244CDF6-83DA-48F3-8BE4-F4B0EC98B7D6}"/>
    <cellStyle name="40% - Accent2 25 14 2" xfId="30854" xr:uid="{68523669-4D2A-4DB8-B49E-6A2C23FF5ACB}"/>
    <cellStyle name="40% - Accent2 25 14 2 2" xfId="30855" xr:uid="{95736031-127A-4993-90E9-45AF23B0C56B}"/>
    <cellStyle name="40% - Accent2 25 14 2 2 2" xfId="30856" xr:uid="{C04CF680-7D0A-4E84-89DA-4553CD139FDC}"/>
    <cellStyle name="40% - Accent2 25 14 2 3" xfId="30857" xr:uid="{A118E6D6-A014-4E51-B3CF-74818EF8C32D}"/>
    <cellStyle name="40% - Accent2 25 14 3" xfId="30858" xr:uid="{548C8209-E6BB-4687-B04E-5C04B1C3CE72}"/>
    <cellStyle name="40% - Accent2 25 14 3 2" xfId="30859" xr:uid="{669131B9-3E7E-4C5D-990E-3E0C38FEB3A3}"/>
    <cellStyle name="40% - Accent2 25 14 4" xfId="30860" xr:uid="{B1A9F4E0-3211-4E02-BA9A-4A784D35660F}"/>
    <cellStyle name="40% - Accent2 25 14 4 2" xfId="30861" xr:uid="{6B247812-8A97-460C-8787-0EEAEC044263}"/>
    <cellStyle name="40% - Accent2 25 14 5" xfId="30862" xr:uid="{A2157D20-408F-4458-BEB9-75AD32F582B3}"/>
    <cellStyle name="40% - Accent2 25 15" xfId="30863" xr:uid="{2F42ACF3-4DC8-46EC-A6D4-EDC8C030C001}"/>
    <cellStyle name="40% - Accent2 25 15 2" xfId="30864" xr:uid="{3C698862-78D3-4D45-A714-83056303D242}"/>
    <cellStyle name="40% - Accent2 25 15 2 2" xfId="30865" xr:uid="{3BDC2729-53E2-4C0C-81C2-70591F5853F8}"/>
    <cellStyle name="40% - Accent2 25 15 2 2 2" xfId="30866" xr:uid="{9751EB48-5D32-45EE-B0F9-ED927C660663}"/>
    <cellStyle name="40% - Accent2 25 15 2 3" xfId="30867" xr:uid="{E33819B4-D5DC-4DF3-AC71-A8B0D2A2C625}"/>
    <cellStyle name="40% - Accent2 25 15 3" xfId="30868" xr:uid="{5ED162A7-EA7E-4083-93EE-199C4D047724}"/>
    <cellStyle name="40% - Accent2 25 15 3 2" xfId="30869" xr:uid="{06BAB665-B9EA-49E4-BBEE-FCBCF86CAF8E}"/>
    <cellStyle name="40% - Accent2 25 15 4" xfId="30870" xr:uid="{DC2F4742-367F-40C4-B292-2180CF9567DD}"/>
    <cellStyle name="40% - Accent2 25 15 4 2" xfId="30871" xr:uid="{B98BFD9E-9094-46C6-AF55-F89EDEC1A862}"/>
    <cellStyle name="40% - Accent2 25 15 5" xfId="30872" xr:uid="{683830A0-B2BC-4946-8EA1-51D146C6C005}"/>
    <cellStyle name="40% - Accent2 25 16" xfId="30873" xr:uid="{BC047E6E-CF5B-4CE8-9692-5F24F4F42A94}"/>
    <cellStyle name="40% - Accent2 25 16 2" xfId="30874" xr:uid="{6D46BC28-7D5A-4E9E-BD73-991B6FF67D98}"/>
    <cellStyle name="40% - Accent2 25 16 2 2" xfId="30875" xr:uid="{C81C9677-3A4A-4A5D-947A-7A651D717645}"/>
    <cellStyle name="40% - Accent2 25 16 3" xfId="30876" xr:uid="{03A360A4-2BB9-4241-922A-263C48736AFA}"/>
    <cellStyle name="40% - Accent2 25 17" xfId="30877" xr:uid="{9B3D7834-696E-469B-8CEB-871CA3D57A00}"/>
    <cellStyle name="40% - Accent2 25 17 2" xfId="30878" xr:uid="{CE31ECA1-A219-4893-8F9C-ED72A698ED5C}"/>
    <cellStyle name="40% - Accent2 25 18" xfId="30879" xr:uid="{02F96FA2-F03B-46DD-BFF9-6EC5E5FF2AE4}"/>
    <cellStyle name="40% - Accent2 25 18 2" xfId="30880" xr:uid="{B20A091A-E68F-4909-85DE-3D68BB322049}"/>
    <cellStyle name="40% - Accent2 25 19" xfId="30881" xr:uid="{9CFB4002-A5D7-407C-925B-00742666687B}"/>
    <cellStyle name="40% - Accent2 25 2" xfId="30882" xr:uid="{C98CCDD0-C6CE-46BF-A779-739BC5747B59}"/>
    <cellStyle name="40% - Accent2 25 2 2" xfId="30883" xr:uid="{2B7222C1-80C5-4B2F-8749-EAFC3E16B43A}"/>
    <cellStyle name="40% - Accent2 25 2 2 2" xfId="30884" xr:uid="{3C645ABA-76E5-4AF3-AC97-1BF46A4BBF3D}"/>
    <cellStyle name="40% - Accent2 25 2 2 2 2" xfId="30885" xr:uid="{3B58F236-10C2-4D62-B245-D469A483CFDF}"/>
    <cellStyle name="40% - Accent2 25 2 2 3" xfId="30886" xr:uid="{7CCFB6EF-1B3B-46A2-A27D-C74BF3811E4D}"/>
    <cellStyle name="40% - Accent2 25 2 3" xfId="30887" xr:uid="{DF82B67D-77B9-46F4-91F1-4E20713CFC9D}"/>
    <cellStyle name="40% - Accent2 25 2 3 2" xfId="30888" xr:uid="{7F950F0F-D959-4192-879E-4087EF0F7C04}"/>
    <cellStyle name="40% - Accent2 25 2 4" xfId="30889" xr:uid="{93061FA0-FA69-41E5-AD40-78162623136E}"/>
    <cellStyle name="40% - Accent2 25 2 4 2" xfId="30890" xr:uid="{E848890F-F18A-474E-953E-B256926B291E}"/>
    <cellStyle name="40% - Accent2 25 2 5" xfId="30891" xr:uid="{1EE1A8DA-CF04-4F66-BCDC-EBF712DB89C1}"/>
    <cellStyle name="40% - Accent2 25 20" xfId="30892" xr:uid="{20D865EE-A5F9-49E2-BAB3-8B49B0B3C88D}"/>
    <cellStyle name="40% - Accent2 25 21" xfId="30893" xr:uid="{32FD0FDE-9CD5-49AD-8E5A-724D8DA77B52}"/>
    <cellStyle name="40% - Accent2 25 22" xfId="30894" xr:uid="{FE4D3055-69CA-4818-B8F1-49E857AB96AD}"/>
    <cellStyle name="40% - Accent2 25 23" xfId="30895" xr:uid="{6DD82464-E7D3-4C7B-97A6-2CD901DB96AA}"/>
    <cellStyle name="40% - Accent2 25 24" xfId="30896" xr:uid="{E7E18C1C-21AB-4FC0-BD8D-04A738AE79FA}"/>
    <cellStyle name="40% - Accent2 25 25" xfId="30897" xr:uid="{60A36EE5-A267-4CA2-8F98-2EF1C201D1B0}"/>
    <cellStyle name="40% - Accent2 25 26" xfId="30898" xr:uid="{DA2D0F46-900E-4779-9D29-DD16A21E751E}"/>
    <cellStyle name="40% - Accent2 25 27" xfId="30899" xr:uid="{4ED235C6-DD97-4CA6-BB46-1266F82DAC06}"/>
    <cellStyle name="40% - Accent2 25 28" xfId="30900" xr:uid="{3310B93D-1BCB-46E5-8C2A-E11E95579DB0}"/>
    <cellStyle name="40% - Accent2 25 29" xfId="30901" xr:uid="{E06E2F64-EA2D-4DF1-B9D9-F3ECBAFA090A}"/>
    <cellStyle name="40% - Accent2 25 3" xfId="30902" xr:uid="{06795420-FF4B-46B8-81A0-AEAA488422DD}"/>
    <cellStyle name="40% - Accent2 25 3 2" xfId="30903" xr:uid="{F1E98ED9-4750-4B73-8AA7-EE138C8EB73C}"/>
    <cellStyle name="40% - Accent2 25 3 2 2" xfId="30904" xr:uid="{D395F53F-2B3B-4C1E-A1A2-F616713E02CF}"/>
    <cellStyle name="40% - Accent2 25 3 2 2 2" xfId="30905" xr:uid="{5E514E2B-9A37-419F-9ED6-8A5E7E92310D}"/>
    <cellStyle name="40% - Accent2 25 3 2 3" xfId="30906" xr:uid="{DE2DFC70-3A4B-4BD1-BF3D-304A5626A99D}"/>
    <cellStyle name="40% - Accent2 25 3 3" xfId="30907" xr:uid="{64177D51-2DC2-49F9-B5AD-289DF9AA4079}"/>
    <cellStyle name="40% - Accent2 25 3 3 2" xfId="30908" xr:uid="{0089DCA1-7FFC-4040-BC24-87282D966086}"/>
    <cellStyle name="40% - Accent2 25 3 4" xfId="30909" xr:uid="{0CDE38C6-C256-4AA4-850A-3F70C3135E06}"/>
    <cellStyle name="40% - Accent2 25 3 4 2" xfId="30910" xr:uid="{FFA2FC2F-7D58-4BA7-8C10-B7DD37CC5B02}"/>
    <cellStyle name="40% - Accent2 25 3 5" xfId="30911" xr:uid="{FA5CBC40-E7E5-4ECB-8FEC-91D9287610FD}"/>
    <cellStyle name="40% - Accent2 25 4" xfId="30912" xr:uid="{BC52904E-1A97-440C-9E96-47E2F7D32894}"/>
    <cellStyle name="40% - Accent2 25 4 2" xfId="30913" xr:uid="{6F0FFB29-9A2D-4FCA-AD9B-22FF675EA374}"/>
    <cellStyle name="40% - Accent2 25 4 2 2" xfId="30914" xr:uid="{84E3CBCA-049A-4956-ABB3-1F3ADB1F4EE8}"/>
    <cellStyle name="40% - Accent2 25 4 2 2 2" xfId="30915" xr:uid="{27BA1441-DF88-4D97-AEA3-2EF5E663480A}"/>
    <cellStyle name="40% - Accent2 25 4 2 3" xfId="30916" xr:uid="{80776CF0-6294-45C1-B9C4-9318C9C72E60}"/>
    <cellStyle name="40% - Accent2 25 4 3" xfId="30917" xr:uid="{2077FC35-BB35-4D9C-B4B0-0FD78032CE10}"/>
    <cellStyle name="40% - Accent2 25 4 3 2" xfId="30918" xr:uid="{00A63837-5FF6-4344-8A4F-DEF298616338}"/>
    <cellStyle name="40% - Accent2 25 4 4" xfId="30919" xr:uid="{51F87DCF-5EBE-423D-A9E3-41903E672EE4}"/>
    <cellStyle name="40% - Accent2 25 4 4 2" xfId="30920" xr:uid="{73C604CD-4043-435E-951B-95A8F9FC0EE0}"/>
    <cellStyle name="40% - Accent2 25 4 5" xfId="30921" xr:uid="{1E42AE2D-6D0E-4682-A716-0E2687AEE659}"/>
    <cellStyle name="40% - Accent2 25 5" xfId="30922" xr:uid="{0A6CCD53-75F9-4C2F-9C79-7DE94082BE09}"/>
    <cellStyle name="40% - Accent2 25 5 2" xfId="30923" xr:uid="{53EC12B9-6EA1-4CB6-9EFA-D46C6AFC372E}"/>
    <cellStyle name="40% - Accent2 25 5 2 2" xfId="30924" xr:uid="{D4E63009-B816-4904-8427-3451A83D0632}"/>
    <cellStyle name="40% - Accent2 25 5 2 2 2" xfId="30925" xr:uid="{8343D637-A51A-4C8C-A6DB-7BF682A198F3}"/>
    <cellStyle name="40% - Accent2 25 5 2 3" xfId="30926" xr:uid="{443404A1-32EF-4991-88C9-65DD88156BD9}"/>
    <cellStyle name="40% - Accent2 25 5 3" xfId="30927" xr:uid="{A6955333-F7EA-40F1-A066-252F02CBE77E}"/>
    <cellStyle name="40% - Accent2 25 5 3 2" xfId="30928" xr:uid="{9BA78AD5-92B2-45E6-87D7-0518FEAA863F}"/>
    <cellStyle name="40% - Accent2 25 5 4" xfId="30929" xr:uid="{ECA0D75C-E9C2-4D40-957B-6862B46C4ACA}"/>
    <cellStyle name="40% - Accent2 25 5 4 2" xfId="30930" xr:uid="{556F7547-10E9-4D5B-B2D6-933BFF94CD1A}"/>
    <cellStyle name="40% - Accent2 25 5 5" xfId="30931" xr:uid="{467D2B15-A285-4510-AF9D-9267886072C6}"/>
    <cellStyle name="40% - Accent2 25 6" xfId="30932" xr:uid="{7325B411-B973-421C-AF2E-E1225F2E9B60}"/>
    <cellStyle name="40% - Accent2 25 6 2" xfId="30933" xr:uid="{9B6EEEE2-95A3-4C99-AD9E-C8991D9BB80D}"/>
    <cellStyle name="40% - Accent2 25 6 2 2" xfId="30934" xr:uid="{91CDD7F2-CF40-4D8C-BD58-573189AA18FA}"/>
    <cellStyle name="40% - Accent2 25 6 2 2 2" xfId="30935" xr:uid="{33F6CF0F-2DF0-421D-AE76-6A7026384B96}"/>
    <cellStyle name="40% - Accent2 25 6 2 3" xfId="30936" xr:uid="{BB48EC8E-694C-49EE-ABB5-AD746D10B50A}"/>
    <cellStyle name="40% - Accent2 25 6 3" xfId="30937" xr:uid="{4AECFD2B-7899-4A88-8A14-5DA6D6D4F42A}"/>
    <cellStyle name="40% - Accent2 25 6 3 2" xfId="30938" xr:uid="{7A1A033F-F631-4A23-984A-DEAB4AA61C8C}"/>
    <cellStyle name="40% - Accent2 25 6 4" xfId="30939" xr:uid="{6EB23322-E0FB-4C20-8B93-EFBB46529EAE}"/>
    <cellStyle name="40% - Accent2 25 6 4 2" xfId="30940" xr:uid="{4C95346C-C074-40FA-9DD8-D6985DF5EB8D}"/>
    <cellStyle name="40% - Accent2 25 6 5" xfId="30941" xr:uid="{7BB4602C-8FBF-413B-B312-C7A3BB8049D1}"/>
    <cellStyle name="40% - Accent2 25 7" xfId="30942" xr:uid="{B6B465DF-F347-4376-A783-FDFE3D3AB4FD}"/>
    <cellStyle name="40% - Accent2 25 7 2" xfId="30943" xr:uid="{916FB624-88D1-4C6F-AD85-6E69A9D27576}"/>
    <cellStyle name="40% - Accent2 25 7 2 2" xfId="30944" xr:uid="{F4E664CE-0771-4ED8-8E36-4CA06FE0450F}"/>
    <cellStyle name="40% - Accent2 25 7 2 2 2" xfId="30945" xr:uid="{4280A940-6E59-4F14-A030-CCCD5BA58668}"/>
    <cellStyle name="40% - Accent2 25 7 2 3" xfId="30946" xr:uid="{FCD61D05-910D-425F-9C35-B220BD86FF21}"/>
    <cellStyle name="40% - Accent2 25 7 3" xfId="30947" xr:uid="{503EDA52-DD29-4996-9224-A3F14B23E2EB}"/>
    <cellStyle name="40% - Accent2 25 7 3 2" xfId="30948" xr:uid="{004A3085-5681-44F9-ABA6-72DF585D9665}"/>
    <cellStyle name="40% - Accent2 25 7 4" xfId="30949" xr:uid="{7BA50E71-7127-42F7-9489-F787DED0B3F2}"/>
    <cellStyle name="40% - Accent2 25 7 4 2" xfId="30950" xr:uid="{018BBBB2-4EDF-4D9D-BFFC-22F5554C3F89}"/>
    <cellStyle name="40% - Accent2 25 7 5" xfId="30951" xr:uid="{6CD4FECE-EAB1-4F5B-A16E-6A2B883F403A}"/>
    <cellStyle name="40% - Accent2 25 8" xfId="30952" xr:uid="{B1D1E877-886F-42B5-9004-C5BBFA874992}"/>
    <cellStyle name="40% - Accent2 25 8 2" xfId="30953" xr:uid="{70283D2A-E103-4B9D-8EB6-37FFA12083E3}"/>
    <cellStyle name="40% - Accent2 25 8 2 2" xfId="30954" xr:uid="{65D8FB0E-112B-4740-8194-E10F40C86B38}"/>
    <cellStyle name="40% - Accent2 25 8 2 2 2" xfId="30955" xr:uid="{997B9F0C-FA8E-4EE6-8CB0-5351BD50525C}"/>
    <cellStyle name="40% - Accent2 25 8 2 3" xfId="30956" xr:uid="{B94B9011-7BFE-4F1B-BEF8-E2CAF9DCE582}"/>
    <cellStyle name="40% - Accent2 25 8 3" xfId="30957" xr:uid="{0B9427C0-AA3B-4B6A-B736-A59B855968DE}"/>
    <cellStyle name="40% - Accent2 25 8 3 2" xfId="30958" xr:uid="{25D9E397-7D26-4042-A264-4CAACC4E7D2E}"/>
    <cellStyle name="40% - Accent2 25 8 4" xfId="30959" xr:uid="{31B717EA-1857-4E49-9D2A-595AD0B3AFFD}"/>
    <cellStyle name="40% - Accent2 25 8 4 2" xfId="30960" xr:uid="{4FC1B595-415D-4F3C-B670-1652420BD719}"/>
    <cellStyle name="40% - Accent2 25 8 5" xfId="30961" xr:uid="{E6AAD4C2-4E55-45BA-8775-CCD7A8D57F4B}"/>
    <cellStyle name="40% - Accent2 25 9" xfId="30962" xr:uid="{C329B887-E736-495B-A00B-EC9D233536CC}"/>
    <cellStyle name="40% - Accent2 25 9 2" xfId="30963" xr:uid="{37340C1C-264C-4102-81F7-DB44355FFB77}"/>
    <cellStyle name="40% - Accent2 25 9 2 2" xfId="30964" xr:uid="{CB15CFC2-9C52-4AE6-AEEE-0D9529B6DD23}"/>
    <cellStyle name="40% - Accent2 25 9 2 2 2" xfId="30965" xr:uid="{FF34E955-5347-4766-8F78-FDFDCA0459A3}"/>
    <cellStyle name="40% - Accent2 25 9 2 3" xfId="30966" xr:uid="{94B34A70-60B9-48DC-B960-65A54391AA04}"/>
    <cellStyle name="40% - Accent2 25 9 3" xfId="30967" xr:uid="{E6DC8B39-CE1B-4DA2-8149-BBFF9D792457}"/>
    <cellStyle name="40% - Accent2 25 9 3 2" xfId="30968" xr:uid="{6BABC35C-7AC6-48E8-815D-D3A8BE513DC1}"/>
    <cellStyle name="40% - Accent2 25 9 4" xfId="30969" xr:uid="{9671DA58-F3E6-4EED-8C63-7628C006D3C5}"/>
    <cellStyle name="40% - Accent2 25 9 4 2" xfId="30970" xr:uid="{E34FC2D0-782C-4CF6-BA80-05C13EA1FAE8}"/>
    <cellStyle name="40% - Accent2 25 9 5" xfId="30971" xr:uid="{A6ED5479-B631-45D6-B891-CA2F22AF9DE4}"/>
    <cellStyle name="40% - Accent2 26" xfId="30972" xr:uid="{671F171D-9777-4802-BC13-8BE50E1D635B}"/>
    <cellStyle name="40% - Accent2 27" xfId="30973" xr:uid="{23768D72-994D-430A-94D0-20FF210F9911}"/>
    <cellStyle name="40% - Accent2 28" xfId="30974" xr:uid="{223D56A0-9D3E-4D92-88BB-C954A6AA2351}"/>
    <cellStyle name="40% - Accent2 3" xfId="554" xr:uid="{9F6226D4-BB68-4B4C-804E-8BBCE8306392}"/>
    <cellStyle name="40% - Accent2 3 10" xfId="30975" xr:uid="{6A10070D-3ABE-4EE7-A82F-751D79398607}"/>
    <cellStyle name="40% - Accent2 3 10 2" xfId="30976" xr:uid="{6D9583B2-C300-4CA3-BDA1-DAFEF77E86B5}"/>
    <cellStyle name="40% - Accent2 3 10 2 2" xfId="30977" xr:uid="{FA677C90-B489-40A0-A397-896152882A94}"/>
    <cellStyle name="40% - Accent2 3 10 2 2 2" xfId="30978" xr:uid="{B0E7B9A6-43D5-4BDB-BDE4-605DCF20A794}"/>
    <cellStyle name="40% - Accent2 3 10 2 3" xfId="30979" xr:uid="{B6E3B906-3358-4D33-9F77-E23FC205DA2F}"/>
    <cellStyle name="40% - Accent2 3 10 3" xfId="30980" xr:uid="{AD114CA7-5916-43A7-AD61-15F7EE4DE8DD}"/>
    <cellStyle name="40% - Accent2 3 10 3 2" xfId="30981" xr:uid="{8671AB07-3635-4087-A7F6-3DB73CBB92F9}"/>
    <cellStyle name="40% - Accent2 3 10 4" xfId="30982" xr:uid="{CE76C051-E3A7-4E19-8C58-E799A9DE4709}"/>
    <cellStyle name="40% - Accent2 3 10 4 2" xfId="30983" xr:uid="{CC5D4ED2-A6E6-49AF-88F1-E6F1549F70FB}"/>
    <cellStyle name="40% - Accent2 3 10 5" xfId="30984" xr:uid="{E0278164-8033-494A-AA13-512192FF751B}"/>
    <cellStyle name="40% - Accent2 3 11" xfId="30985" xr:uid="{569745F2-3CD9-44CE-88C7-AC14207DE4FC}"/>
    <cellStyle name="40% - Accent2 3 11 2" xfId="30986" xr:uid="{AC7586B0-CC43-4B1D-8EFC-37AB8FD8B8BD}"/>
    <cellStyle name="40% - Accent2 3 11 2 2" xfId="30987" xr:uid="{E0C4E092-92B7-429B-A0B1-EE494C56FAB0}"/>
    <cellStyle name="40% - Accent2 3 11 2 2 2" xfId="30988" xr:uid="{3E2CAFA2-0483-4C76-B0A2-416103AB87E5}"/>
    <cellStyle name="40% - Accent2 3 11 2 3" xfId="30989" xr:uid="{2E2AD1F4-9445-4E86-B193-50E12A93B74E}"/>
    <cellStyle name="40% - Accent2 3 11 3" xfId="30990" xr:uid="{D6D05F13-1AFB-4EE5-95DD-2A649DD41383}"/>
    <cellStyle name="40% - Accent2 3 11 3 2" xfId="30991" xr:uid="{C239DAD9-15B7-42F3-B6DE-6A1B9F275449}"/>
    <cellStyle name="40% - Accent2 3 11 4" xfId="30992" xr:uid="{E8F6BC2B-ED4D-44DD-9C29-CDC6E8FCAF5C}"/>
    <cellStyle name="40% - Accent2 3 11 4 2" xfId="30993" xr:uid="{04E8A2E7-F169-4229-9552-C5FBCF6DFFF4}"/>
    <cellStyle name="40% - Accent2 3 11 5" xfId="30994" xr:uid="{E08C0077-9FEF-4AC8-8F55-2BA4EDDA6E08}"/>
    <cellStyle name="40% - Accent2 3 12" xfId="30995" xr:uid="{02057B03-648F-4E3D-B087-E0DBD37D1C3B}"/>
    <cellStyle name="40% - Accent2 3 12 2" xfId="30996" xr:uid="{88DEFB77-1EEF-4A0F-BD8D-49C562CFBB88}"/>
    <cellStyle name="40% - Accent2 3 12 2 2" xfId="30997" xr:uid="{44FC596B-4C7F-486D-B5C4-E44198460CF3}"/>
    <cellStyle name="40% - Accent2 3 12 2 2 2" xfId="30998" xr:uid="{57FCE48E-AEA2-433F-A04A-17AF27E67C2F}"/>
    <cellStyle name="40% - Accent2 3 12 2 3" xfId="30999" xr:uid="{0EC584DC-E200-44AC-8BA0-F10C9DE33C0E}"/>
    <cellStyle name="40% - Accent2 3 12 3" xfId="31000" xr:uid="{BBB0E8F6-ED11-445B-BE4E-AEC59A4C1949}"/>
    <cellStyle name="40% - Accent2 3 12 3 2" xfId="31001" xr:uid="{667D5D6A-EA1F-4D32-821D-651E51D93022}"/>
    <cellStyle name="40% - Accent2 3 12 4" xfId="31002" xr:uid="{F96DB2B3-8FFB-47B9-A44B-42684CFA002C}"/>
    <cellStyle name="40% - Accent2 3 12 4 2" xfId="31003" xr:uid="{E7D4921A-74B9-438E-BFC1-F9649606C2E0}"/>
    <cellStyle name="40% - Accent2 3 12 5" xfId="31004" xr:uid="{86CE80B6-8E5D-47DE-81E6-9BEA755ED18C}"/>
    <cellStyle name="40% - Accent2 3 13" xfId="31005" xr:uid="{CB79B5B2-6ECB-4B63-8BF0-2BD62B94E381}"/>
    <cellStyle name="40% - Accent2 3 13 2" xfId="31006" xr:uid="{66DEB0A8-FAEE-4C3E-90BA-02A6A2922281}"/>
    <cellStyle name="40% - Accent2 3 13 2 2" xfId="31007" xr:uid="{9E44528B-5408-4275-86F0-E112743BD702}"/>
    <cellStyle name="40% - Accent2 3 13 2 2 2" xfId="31008" xr:uid="{3E286590-B02C-49DB-94B7-F9006A4AFFB6}"/>
    <cellStyle name="40% - Accent2 3 13 2 3" xfId="31009" xr:uid="{72420ED9-43B7-4565-8BD4-E066B0689512}"/>
    <cellStyle name="40% - Accent2 3 13 3" xfId="31010" xr:uid="{AC6A627C-3639-4016-871B-440AB0297683}"/>
    <cellStyle name="40% - Accent2 3 13 3 2" xfId="31011" xr:uid="{372AEEAE-AFB9-4A17-BE96-56B0526624EE}"/>
    <cellStyle name="40% - Accent2 3 13 4" xfId="31012" xr:uid="{51DEE38F-3E1C-47D3-BDDA-5AB445CE2AF1}"/>
    <cellStyle name="40% - Accent2 3 13 4 2" xfId="31013" xr:uid="{6FA30203-57F3-48FF-B357-0B5F121928D5}"/>
    <cellStyle name="40% - Accent2 3 13 5" xfId="31014" xr:uid="{E60C66B3-45E5-4526-8A38-9912908E0B49}"/>
    <cellStyle name="40% - Accent2 3 14" xfId="31015" xr:uid="{AA7EE291-AD09-4ED7-9833-F14753C10ADF}"/>
    <cellStyle name="40% - Accent2 3 14 2" xfId="31016" xr:uid="{7264E0C4-B037-4555-82A5-C3BABB95D57A}"/>
    <cellStyle name="40% - Accent2 3 14 2 2" xfId="31017" xr:uid="{12BC8DA9-E3F6-4E0F-9A44-703D4CD22751}"/>
    <cellStyle name="40% - Accent2 3 14 2 2 2" xfId="31018" xr:uid="{617C4E31-F471-47DC-8A21-875974367A28}"/>
    <cellStyle name="40% - Accent2 3 14 2 3" xfId="31019" xr:uid="{02E0632F-9C89-4014-A1C8-28D005971960}"/>
    <cellStyle name="40% - Accent2 3 14 3" xfId="31020" xr:uid="{E4E42E7D-64BC-44D2-91F7-D6138570B111}"/>
    <cellStyle name="40% - Accent2 3 14 3 2" xfId="31021" xr:uid="{94A0CC09-0B17-404C-BC6A-F4990A158AAD}"/>
    <cellStyle name="40% - Accent2 3 14 4" xfId="31022" xr:uid="{AE4A1305-36A9-439E-9373-BF67B54E99A6}"/>
    <cellStyle name="40% - Accent2 3 14 4 2" xfId="31023" xr:uid="{725AF54D-3C62-470A-83C7-236088543445}"/>
    <cellStyle name="40% - Accent2 3 14 5" xfId="31024" xr:uid="{38402BDA-F848-4C58-8431-F7CF8AA81873}"/>
    <cellStyle name="40% - Accent2 3 15" xfId="31025" xr:uid="{07294090-CB17-4751-9792-6BD30D4979E7}"/>
    <cellStyle name="40% - Accent2 3 15 2" xfId="31026" xr:uid="{33808B56-786E-4B22-A992-B27BF5EB60C4}"/>
    <cellStyle name="40% - Accent2 3 15 2 2" xfId="31027" xr:uid="{C052042D-38FC-4F95-95AF-0AFAF788795E}"/>
    <cellStyle name="40% - Accent2 3 15 2 2 2" xfId="31028" xr:uid="{9FB77DAF-529E-4828-8A90-469D9A018C27}"/>
    <cellStyle name="40% - Accent2 3 15 2 3" xfId="31029" xr:uid="{FCA16F6E-3FED-42FB-B3F4-F481D3CDE3BB}"/>
    <cellStyle name="40% - Accent2 3 15 3" xfId="31030" xr:uid="{8BC4CC9E-1592-4BDB-83F7-5BB15603E12D}"/>
    <cellStyle name="40% - Accent2 3 15 3 2" xfId="31031" xr:uid="{9EBC7659-C145-4C82-9EA7-AE7125036AA4}"/>
    <cellStyle name="40% - Accent2 3 15 4" xfId="31032" xr:uid="{400FA90F-D25B-4AE3-A5F5-58DC663FF8DA}"/>
    <cellStyle name="40% - Accent2 3 15 4 2" xfId="31033" xr:uid="{D9C3555F-B42C-498E-AC67-FE984C7A9146}"/>
    <cellStyle name="40% - Accent2 3 15 5" xfId="31034" xr:uid="{D5768A4E-A6D0-4DFF-97AF-8969D37D9C37}"/>
    <cellStyle name="40% - Accent2 3 16" xfId="31035" xr:uid="{A5BD5BC6-05DC-4C58-AF72-3934C8B10E61}"/>
    <cellStyle name="40% - Accent2 3 16 2" xfId="31036" xr:uid="{9E91727E-EEB8-47DF-8EB0-011A8A8F78BE}"/>
    <cellStyle name="40% - Accent2 3 16 2 2" xfId="31037" xr:uid="{2B1A93CE-8236-49D1-B75A-85DB82B184AB}"/>
    <cellStyle name="40% - Accent2 3 16 3" xfId="31038" xr:uid="{5D0B0F64-55E8-4B0B-A31D-DBA21F7124BB}"/>
    <cellStyle name="40% - Accent2 3 17" xfId="31039" xr:uid="{672151DF-30E9-412F-AB52-2457DDEFA2DA}"/>
    <cellStyle name="40% - Accent2 3 17 2" xfId="31040" xr:uid="{E6624FE8-B797-4468-94DB-2C15569F8929}"/>
    <cellStyle name="40% - Accent2 3 18" xfId="31041" xr:uid="{3255C40D-08CD-4AB0-8C85-A7FB6BB4C3F1}"/>
    <cellStyle name="40% - Accent2 3 18 2" xfId="31042" xr:uid="{55AFD421-6D20-47D4-8214-D935A722F253}"/>
    <cellStyle name="40% - Accent2 3 19" xfId="31043" xr:uid="{CEDA3DB2-E122-4A5D-AA95-84AD9CA7D376}"/>
    <cellStyle name="40% - Accent2 3 2" xfId="555" xr:uid="{D09EE609-CC13-4A37-8BC5-FB1433A3FE02}"/>
    <cellStyle name="40% - Accent2 3 2 2" xfId="556" xr:uid="{E31B5021-56EA-4B98-A8AA-684864E5153B}"/>
    <cellStyle name="40% - Accent2 3 2 2 2" xfId="31044" xr:uid="{3ECD2BD8-F6AA-46EA-8913-213CE3796785}"/>
    <cellStyle name="40% - Accent2 3 2 2 2 2" xfId="31045" xr:uid="{73514664-0C87-4A33-BAAF-8AEC8CB657F4}"/>
    <cellStyle name="40% - Accent2 3 2 2 3" xfId="31046" xr:uid="{42C80575-4088-4AE0-99B8-FCBA395AB2E4}"/>
    <cellStyle name="40% - Accent2 3 2 2 4" xfId="31047" xr:uid="{0011EF58-7DF6-425D-9A46-482CD9C27106}"/>
    <cellStyle name="40% - Accent2 3 2 3" xfId="31048" xr:uid="{E2895B8E-A377-4D35-9566-7F6256D5E0EE}"/>
    <cellStyle name="40% - Accent2 3 2 3 2" xfId="31049" xr:uid="{517C9818-F58A-433D-AB21-01848BBB4E45}"/>
    <cellStyle name="40% - Accent2 3 2 4" xfId="31050" xr:uid="{0E723405-D41E-45F4-9530-E740ABA88135}"/>
    <cellStyle name="40% - Accent2 3 2 4 2" xfId="31051" xr:uid="{CCD0538A-B871-4F62-8118-5E302919AE9B}"/>
    <cellStyle name="40% - Accent2 3 2 5" xfId="31052" xr:uid="{C3FCB5B2-2BF1-4F29-8FB3-41BD29F3DE0B}"/>
    <cellStyle name="40% - Accent2 3 20" xfId="31053" xr:uid="{AC615831-C7C0-4790-A815-C9618F9D083D}"/>
    <cellStyle name="40% - Accent2 3 21" xfId="31054" xr:uid="{1BFAA31D-F48C-4C46-9212-49A7DB9B0879}"/>
    <cellStyle name="40% - Accent2 3 22" xfId="31055" xr:uid="{1D4D2E98-DFC8-42E4-9A8C-17D4E3276B52}"/>
    <cellStyle name="40% - Accent2 3 23" xfId="31056" xr:uid="{6B628F87-B466-4F74-89C5-B6F0D2DBB20C}"/>
    <cellStyle name="40% - Accent2 3 24" xfId="31057" xr:uid="{02273842-37AE-4BA0-8802-08F3FCC640B5}"/>
    <cellStyle name="40% - Accent2 3 25" xfId="31058" xr:uid="{9D874545-FF25-4C90-A71C-88BBFF18753A}"/>
    <cellStyle name="40% - Accent2 3 26" xfId="31059" xr:uid="{AE14877F-28F1-4ED8-A470-5EC5680BB8F4}"/>
    <cellStyle name="40% - Accent2 3 27" xfId="31060" xr:uid="{FADAB57F-004B-459C-B163-134EFE03132E}"/>
    <cellStyle name="40% - Accent2 3 28" xfId="31061" xr:uid="{0F6CCD92-2FDE-4C29-AEA8-0D7A0FC2CEF8}"/>
    <cellStyle name="40% - Accent2 3 29" xfId="31062" xr:uid="{B9C6F028-30B0-47FA-8546-F6D6BF9B2AFC}"/>
    <cellStyle name="40% - Accent2 3 3" xfId="557" xr:uid="{8896CD6A-BF27-42E5-B09E-1CD429EB8031}"/>
    <cellStyle name="40% - Accent2 3 3 2" xfId="31063" xr:uid="{00D99376-2F6B-4AFE-B1BA-93D3D25B3EDE}"/>
    <cellStyle name="40% - Accent2 3 3 2 2" xfId="31064" xr:uid="{774BA3F1-DC6F-4C5A-91F0-9806BCC274EB}"/>
    <cellStyle name="40% - Accent2 3 3 2 2 2" xfId="31065" xr:uid="{5267ACBF-F98C-465B-9F2E-56C5A096F8BB}"/>
    <cellStyle name="40% - Accent2 3 3 2 3" xfId="31066" xr:uid="{38496502-FD1F-419F-AF60-5AE22B6F3395}"/>
    <cellStyle name="40% - Accent2 3 3 3" xfId="31067" xr:uid="{D07B43F8-1C96-4077-B084-2F66B271B9D3}"/>
    <cellStyle name="40% - Accent2 3 3 3 2" xfId="31068" xr:uid="{ECEDF914-B41C-4146-9AD4-718B32E26ADE}"/>
    <cellStyle name="40% - Accent2 3 3 4" xfId="31069" xr:uid="{539C1C5E-9E18-4577-BA40-B6D87F600DC8}"/>
    <cellStyle name="40% - Accent2 3 3 4 2" xfId="31070" xr:uid="{FDF9C05D-6B44-4295-B67D-ACC048AA97DF}"/>
    <cellStyle name="40% - Accent2 3 3 5" xfId="31071" xr:uid="{D3642721-1A13-4F5F-BB79-E7DB2ABC1574}"/>
    <cellStyle name="40% - Accent2 3 3 6" xfId="31072" xr:uid="{2FCF32EA-1F77-4DBB-9BDD-CF31544F36D0}"/>
    <cellStyle name="40% - Accent2 3 4" xfId="558" xr:uid="{916341CE-0DFF-4947-BD74-BEF49E03F89F}"/>
    <cellStyle name="40% - Accent2 3 4 2" xfId="31073" xr:uid="{0ED6249E-25E6-40F0-9ED2-9D2B7A8D9B7D}"/>
    <cellStyle name="40% - Accent2 3 4 2 2" xfId="31074" xr:uid="{0C026B0F-8AAF-4DDD-B5A9-BDB0EC74965D}"/>
    <cellStyle name="40% - Accent2 3 4 2 2 2" xfId="31075" xr:uid="{69F56E45-8388-476C-9A69-C758BD27DB9B}"/>
    <cellStyle name="40% - Accent2 3 4 2 3" xfId="31076" xr:uid="{9EDB36FD-8C44-424D-9497-11ADD8A372DA}"/>
    <cellStyle name="40% - Accent2 3 4 3" xfId="31077" xr:uid="{93618A1C-8672-4ED0-B1D9-637A739CD296}"/>
    <cellStyle name="40% - Accent2 3 4 3 2" xfId="31078" xr:uid="{9D26E290-AE33-453F-906E-8568CFDE07EB}"/>
    <cellStyle name="40% - Accent2 3 4 4" xfId="31079" xr:uid="{24FA85FA-0988-4E41-BC1E-360B23F8660A}"/>
    <cellStyle name="40% - Accent2 3 4 4 2" xfId="31080" xr:uid="{E296C92E-EA14-47AE-9C96-F6F1307373C0}"/>
    <cellStyle name="40% - Accent2 3 4 5" xfId="31081" xr:uid="{03B5FA1A-CFEB-436B-95F5-466DD53779EB}"/>
    <cellStyle name="40% - Accent2 3 4 6" xfId="31082" xr:uid="{254EED57-6039-4BBD-B776-C3B275F90B04}"/>
    <cellStyle name="40% - Accent2 3 5" xfId="559" xr:uid="{069BFFD2-794B-4220-ABA7-AB4987A7BB07}"/>
    <cellStyle name="40% - Accent2 3 5 2" xfId="31083" xr:uid="{BD74DE0A-FDAD-499A-9CC7-F1DA44CC34F6}"/>
    <cellStyle name="40% - Accent2 3 5 2 2" xfId="31084" xr:uid="{912A6A42-8017-45A9-B868-72C95A18ADCF}"/>
    <cellStyle name="40% - Accent2 3 5 2 2 2" xfId="31085" xr:uid="{1BB35110-CD6D-442B-99AF-1C9EA6AB1FE7}"/>
    <cellStyle name="40% - Accent2 3 5 2 3" xfId="31086" xr:uid="{99BECE74-3DDC-4287-A8E0-B67440A7A01E}"/>
    <cellStyle name="40% - Accent2 3 5 3" xfId="31087" xr:uid="{7BA682D3-EA7C-485E-B2DC-A7BA96348541}"/>
    <cellStyle name="40% - Accent2 3 5 3 2" xfId="31088" xr:uid="{4606B9AA-F0B8-4C31-9179-53C6819826C6}"/>
    <cellStyle name="40% - Accent2 3 5 4" xfId="31089" xr:uid="{DC3B7E3E-F86B-463F-94B8-6EC5A7D472E1}"/>
    <cellStyle name="40% - Accent2 3 5 4 2" xfId="31090" xr:uid="{88C9B110-F8D9-4DE5-B7C5-C164BA56DB43}"/>
    <cellStyle name="40% - Accent2 3 5 5" xfId="31091" xr:uid="{191DDA87-82CA-40B6-B3C8-EA4D49B4E48C}"/>
    <cellStyle name="40% - Accent2 3 5 6" xfId="31092" xr:uid="{E600CC01-90CC-481E-9F95-81A28D08F3FD}"/>
    <cellStyle name="40% - Accent2 3 6" xfId="560" xr:uid="{3F09852A-F8FF-441A-BF9D-053420E32345}"/>
    <cellStyle name="40% - Accent2 3 6 2" xfId="31093" xr:uid="{D087F42E-6DB3-44A2-A111-CB986196FB4C}"/>
    <cellStyle name="40% - Accent2 3 6 2 2" xfId="31094" xr:uid="{06000C79-3410-461C-891F-F9A187D47F07}"/>
    <cellStyle name="40% - Accent2 3 6 2 2 2" xfId="31095" xr:uid="{1B23742D-B336-4F2D-ABE8-C7040AD89318}"/>
    <cellStyle name="40% - Accent2 3 6 2 3" xfId="31096" xr:uid="{F6196E3E-B053-444D-85AC-09FDDB9483D2}"/>
    <cellStyle name="40% - Accent2 3 6 3" xfId="31097" xr:uid="{39BAE923-7E0E-421D-8C4D-3CCF16555413}"/>
    <cellStyle name="40% - Accent2 3 6 3 2" xfId="31098" xr:uid="{94542121-C1C3-4DA9-B345-26043DF51BD8}"/>
    <cellStyle name="40% - Accent2 3 6 4" xfId="31099" xr:uid="{DEB5B70C-3411-42BE-9D8D-075A04079F6A}"/>
    <cellStyle name="40% - Accent2 3 6 4 2" xfId="31100" xr:uid="{97527D64-7EB8-4A81-A8B0-94BF3B18EE41}"/>
    <cellStyle name="40% - Accent2 3 6 5" xfId="31101" xr:uid="{52E8C5D0-46D6-46AE-8510-565D13CFA450}"/>
    <cellStyle name="40% - Accent2 3 6 6" xfId="31102" xr:uid="{1A4C55FD-D5B7-4F33-98FF-32E619771BDA}"/>
    <cellStyle name="40% - Accent2 3 7" xfId="561" xr:uid="{FB7F8474-06E8-4645-87C4-A7ED86C34DAC}"/>
    <cellStyle name="40% - Accent2 3 7 2" xfId="31103" xr:uid="{D941B129-71F2-4171-9284-424187A2B048}"/>
    <cellStyle name="40% - Accent2 3 7 2 2" xfId="31104" xr:uid="{B42611AA-FCD2-4BFB-B8D3-A3014BFC2AF8}"/>
    <cellStyle name="40% - Accent2 3 7 2 2 2" xfId="31105" xr:uid="{8FA20371-0273-4016-B234-5EE2211CB425}"/>
    <cellStyle name="40% - Accent2 3 7 2 3" xfId="31106" xr:uid="{78BFD0DD-AE10-4CEA-A047-A081AAA91D0F}"/>
    <cellStyle name="40% - Accent2 3 7 3" xfId="31107" xr:uid="{DCA8DAAF-6576-4899-BD57-932655A2C8BE}"/>
    <cellStyle name="40% - Accent2 3 7 3 2" xfId="31108" xr:uid="{020A78A8-B985-4D7C-8FCA-76F283B2EE6D}"/>
    <cellStyle name="40% - Accent2 3 7 4" xfId="31109" xr:uid="{805B53AC-B9B3-4463-8CCA-0F0EDE4F9385}"/>
    <cellStyle name="40% - Accent2 3 7 4 2" xfId="31110" xr:uid="{6CB0A29E-D498-4B25-9C14-E0879A0BD795}"/>
    <cellStyle name="40% - Accent2 3 7 5" xfId="31111" xr:uid="{B4C73147-2CBA-4D2A-BE0D-D5252EBB7969}"/>
    <cellStyle name="40% - Accent2 3 7 6" xfId="31112" xr:uid="{DE747733-DFE5-4D53-A790-35DCF9BDFACE}"/>
    <cellStyle name="40% - Accent2 3 8" xfId="562" xr:uid="{98C772A9-76B7-4E74-81F8-5796C3150088}"/>
    <cellStyle name="40% - Accent2 3 8 2" xfId="31113" xr:uid="{C18A323D-178B-428E-A3B0-4B551F9155B3}"/>
    <cellStyle name="40% - Accent2 3 8 2 2" xfId="31114" xr:uid="{81111612-6871-48E0-87C5-8E45679526EC}"/>
    <cellStyle name="40% - Accent2 3 8 2 2 2" xfId="31115" xr:uid="{083F3A56-1A2D-42F7-B4C8-B4C46214C76A}"/>
    <cellStyle name="40% - Accent2 3 8 2 3" xfId="31116" xr:uid="{0071DA0D-CCAA-4394-B6B9-30E621DECC5A}"/>
    <cellStyle name="40% - Accent2 3 8 3" xfId="31117" xr:uid="{A5BEAF69-22DB-4F98-B4B5-4BABAD9A2657}"/>
    <cellStyle name="40% - Accent2 3 8 3 2" xfId="31118" xr:uid="{AA88E5EB-6492-4102-81DF-0B76CD263D49}"/>
    <cellStyle name="40% - Accent2 3 8 4" xfId="31119" xr:uid="{4C45C522-55C8-441F-9CB0-2CD8C755876E}"/>
    <cellStyle name="40% - Accent2 3 8 4 2" xfId="31120" xr:uid="{0CDDF066-929B-4C6C-8E4F-BB7674051998}"/>
    <cellStyle name="40% - Accent2 3 8 5" xfId="31121" xr:uid="{5E8A1963-5F27-49C4-B70A-D39C7CF736C5}"/>
    <cellStyle name="40% - Accent2 3 8 6" xfId="31122" xr:uid="{513358DF-C142-4855-82A2-77A9E0740588}"/>
    <cellStyle name="40% - Accent2 3 9" xfId="31123" xr:uid="{A5F9BA72-E7EF-45FE-BB8D-B62A6FB51939}"/>
    <cellStyle name="40% - Accent2 3 9 2" xfId="31124" xr:uid="{36FF16EF-51D9-4E39-93F5-B27B4BB5F3B8}"/>
    <cellStyle name="40% - Accent2 3 9 2 2" xfId="31125" xr:uid="{0D11FBA2-45D9-4821-A646-EB06EFA03BAE}"/>
    <cellStyle name="40% - Accent2 3 9 2 2 2" xfId="31126" xr:uid="{4277E52C-DDA8-4CB4-BCC6-1C7CDE644146}"/>
    <cellStyle name="40% - Accent2 3 9 2 3" xfId="31127" xr:uid="{AA9C59B7-FEBE-4840-A6E3-F2549AA0BA9A}"/>
    <cellStyle name="40% - Accent2 3 9 3" xfId="31128" xr:uid="{5375427D-89E0-482E-BA7B-DFA867755486}"/>
    <cellStyle name="40% - Accent2 3 9 3 2" xfId="31129" xr:uid="{AC01AC9E-0A21-4477-851F-531B79E40E6F}"/>
    <cellStyle name="40% - Accent2 3 9 4" xfId="31130" xr:uid="{D1924B62-3F8E-4FF8-AC44-026242E52238}"/>
    <cellStyle name="40% - Accent2 3 9 4 2" xfId="31131" xr:uid="{4320744B-22B0-4225-85B7-87E9483148CA}"/>
    <cellStyle name="40% - Accent2 3 9 5" xfId="31132" xr:uid="{D1F97D89-3C7A-4602-B160-348CD95E4418}"/>
    <cellStyle name="40% - Accent2 4" xfId="563" xr:uid="{3D0DFA84-8E1C-4738-9673-68B661550732}"/>
    <cellStyle name="40% - Accent2 4 10" xfId="31133" xr:uid="{68E8C643-956C-4516-97BC-6667CA4B79A8}"/>
    <cellStyle name="40% - Accent2 4 10 2" xfId="31134" xr:uid="{E0CA3122-9DF0-47E9-9129-94CBB822D5BE}"/>
    <cellStyle name="40% - Accent2 4 10 2 2" xfId="31135" xr:uid="{C8FABAAC-F4CC-4379-903A-18785A1651A1}"/>
    <cellStyle name="40% - Accent2 4 10 2 2 2" xfId="31136" xr:uid="{2FA0F17E-EC45-4407-AD55-9F21A8ECE578}"/>
    <cellStyle name="40% - Accent2 4 10 2 3" xfId="31137" xr:uid="{66F2826A-73DB-4C88-B050-07257A20CF80}"/>
    <cellStyle name="40% - Accent2 4 10 3" xfId="31138" xr:uid="{3255D25C-D794-414A-A436-0A71C9C8EC3A}"/>
    <cellStyle name="40% - Accent2 4 10 3 2" xfId="31139" xr:uid="{569F1563-8C3C-47A7-8BF0-04B080CF2100}"/>
    <cellStyle name="40% - Accent2 4 10 4" xfId="31140" xr:uid="{312F51F3-3A89-490E-88C7-00C6E1290A00}"/>
    <cellStyle name="40% - Accent2 4 10 4 2" xfId="31141" xr:uid="{A788AB74-EBB5-4ACA-AB44-0E513B8ADA40}"/>
    <cellStyle name="40% - Accent2 4 10 5" xfId="31142" xr:uid="{966DA991-0BF4-4F8F-BB40-8A8996739B8B}"/>
    <cellStyle name="40% - Accent2 4 11" xfId="31143" xr:uid="{EC2DDC7C-1481-4063-8441-FBA0271B6B03}"/>
    <cellStyle name="40% - Accent2 4 11 2" xfId="31144" xr:uid="{C474B56C-E49E-4F01-91BC-1E2703A54FBC}"/>
    <cellStyle name="40% - Accent2 4 11 2 2" xfId="31145" xr:uid="{34FD6F62-E24D-4A6E-9292-3F4E758E00B5}"/>
    <cellStyle name="40% - Accent2 4 11 2 2 2" xfId="31146" xr:uid="{9E488039-1953-41C6-A913-E1F219B7B4F0}"/>
    <cellStyle name="40% - Accent2 4 11 2 3" xfId="31147" xr:uid="{8D84B727-587E-46CB-AFDC-E696633B0541}"/>
    <cellStyle name="40% - Accent2 4 11 3" xfId="31148" xr:uid="{C56D7347-D116-4B12-A5C6-2C9B903AD426}"/>
    <cellStyle name="40% - Accent2 4 11 3 2" xfId="31149" xr:uid="{0034E01B-39A6-4364-B4FE-DD3DAA27324E}"/>
    <cellStyle name="40% - Accent2 4 11 4" xfId="31150" xr:uid="{B5F30CF2-8E58-4A3B-AC6D-34C6B9714268}"/>
    <cellStyle name="40% - Accent2 4 11 4 2" xfId="31151" xr:uid="{0775ED06-1D4A-4E2F-8A01-F3F6EF28634C}"/>
    <cellStyle name="40% - Accent2 4 11 5" xfId="31152" xr:uid="{4EEBB58F-B03E-41E9-B4E7-5321A5580028}"/>
    <cellStyle name="40% - Accent2 4 12" xfId="31153" xr:uid="{086D1532-D87A-4E3A-A9F7-ED4215215F14}"/>
    <cellStyle name="40% - Accent2 4 12 2" xfId="31154" xr:uid="{0905AD8B-754D-4295-8526-2072F36DEE53}"/>
    <cellStyle name="40% - Accent2 4 12 2 2" xfId="31155" xr:uid="{1B80D5AC-858C-428B-AF90-61B484F07877}"/>
    <cellStyle name="40% - Accent2 4 12 2 2 2" xfId="31156" xr:uid="{5BD28CCF-FCDA-40DD-B115-EE574141E26A}"/>
    <cellStyle name="40% - Accent2 4 12 2 3" xfId="31157" xr:uid="{9BCB23A0-D9D5-403D-A426-DBD152779AC2}"/>
    <cellStyle name="40% - Accent2 4 12 3" xfId="31158" xr:uid="{CD64F73B-33DA-4ECB-B74A-D9248DC70D8C}"/>
    <cellStyle name="40% - Accent2 4 12 3 2" xfId="31159" xr:uid="{1EF16D0C-EBA1-43F2-98EF-BB5E45F56E20}"/>
    <cellStyle name="40% - Accent2 4 12 4" xfId="31160" xr:uid="{A2FC32F6-30ED-4C4F-8E0B-E8653499B172}"/>
    <cellStyle name="40% - Accent2 4 12 4 2" xfId="31161" xr:uid="{329F0F10-A8AF-4C70-ABE8-89CD0F1A6A44}"/>
    <cellStyle name="40% - Accent2 4 12 5" xfId="31162" xr:uid="{1FE659CC-EB30-4152-8190-60AFA6EED084}"/>
    <cellStyle name="40% - Accent2 4 13" xfId="31163" xr:uid="{019EC8BD-C1D7-4B97-B913-6181B9E5212B}"/>
    <cellStyle name="40% - Accent2 4 13 2" xfId="31164" xr:uid="{777E3433-A01C-4333-AF76-5E5FDC55D80F}"/>
    <cellStyle name="40% - Accent2 4 13 2 2" xfId="31165" xr:uid="{1B661833-6D68-484F-9F49-0D741DD38A65}"/>
    <cellStyle name="40% - Accent2 4 13 2 2 2" xfId="31166" xr:uid="{9F57876F-ACD6-4D50-8459-80BE3D69A958}"/>
    <cellStyle name="40% - Accent2 4 13 2 3" xfId="31167" xr:uid="{F2916978-0C95-470D-BDCC-979041EE2E59}"/>
    <cellStyle name="40% - Accent2 4 13 3" xfId="31168" xr:uid="{588196A7-F0EC-4B37-AD4C-8FCA3C63C02A}"/>
    <cellStyle name="40% - Accent2 4 13 3 2" xfId="31169" xr:uid="{1CAEEB30-FCF8-4454-AD3A-539160BDE55E}"/>
    <cellStyle name="40% - Accent2 4 13 4" xfId="31170" xr:uid="{95E10FF0-0960-435B-8BF3-BC354F5B2ABB}"/>
    <cellStyle name="40% - Accent2 4 13 4 2" xfId="31171" xr:uid="{9E090D78-0700-455E-98D8-26174D0C2174}"/>
    <cellStyle name="40% - Accent2 4 13 5" xfId="31172" xr:uid="{1D0BBA4E-84D7-4F0C-82A6-F7FF0A13C469}"/>
    <cellStyle name="40% - Accent2 4 14" xfId="31173" xr:uid="{B2F122F0-42D2-468B-99BD-1410F6420308}"/>
    <cellStyle name="40% - Accent2 4 14 2" xfId="31174" xr:uid="{8548949F-AF69-48A9-A2C1-589CCB2D0BB5}"/>
    <cellStyle name="40% - Accent2 4 14 2 2" xfId="31175" xr:uid="{484FD3A5-5F84-47CA-B7BD-453E98E57211}"/>
    <cellStyle name="40% - Accent2 4 14 2 2 2" xfId="31176" xr:uid="{45985975-EAB8-4E23-A04F-753AEC6A306A}"/>
    <cellStyle name="40% - Accent2 4 14 2 3" xfId="31177" xr:uid="{78DFC8AE-F168-4D27-8F4E-0A33FE9364AF}"/>
    <cellStyle name="40% - Accent2 4 14 3" xfId="31178" xr:uid="{277E10DA-F620-4F46-8653-E899592B5494}"/>
    <cellStyle name="40% - Accent2 4 14 3 2" xfId="31179" xr:uid="{13E26E8E-CBCA-4BEA-9885-FC75A00B9574}"/>
    <cellStyle name="40% - Accent2 4 14 4" xfId="31180" xr:uid="{BEED72B4-E0BD-4DFA-A4BB-E4340DCED427}"/>
    <cellStyle name="40% - Accent2 4 14 4 2" xfId="31181" xr:uid="{F4E6B78D-3697-4547-842F-FA92FB001C51}"/>
    <cellStyle name="40% - Accent2 4 14 5" xfId="31182" xr:uid="{F45096EC-A7F5-4CD0-A61D-2F4CE7A8D4F3}"/>
    <cellStyle name="40% - Accent2 4 15" xfId="31183" xr:uid="{0FEF53C4-583F-4B84-8344-5E1D5E45D76E}"/>
    <cellStyle name="40% - Accent2 4 15 2" xfId="31184" xr:uid="{31F9CDD9-AB97-4953-9BA6-E524BBABE15F}"/>
    <cellStyle name="40% - Accent2 4 15 2 2" xfId="31185" xr:uid="{10882630-62DA-474C-AC8D-F4672014CF1E}"/>
    <cellStyle name="40% - Accent2 4 15 2 2 2" xfId="31186" xr:uid="{58C2002D-3DF6-46D9-AD4F-EA817E1508C9}"/>
    <cellStyle name="40% - Accent2 4 15 2 3" xfId="31187" xr:uid="{9E43B438-D5D5-4FEB-8FB7-5AFBFD2F46E2}"/>
    <cellStyle name="40% - Accent2 4 15 3" xfId="31188" xr:uid="{55F760D3-87FE-4B6F-9DA8-08BB72A62655}"/>
    <cellStyle name="40% - Accent2 4 15 3 2" xfId="31189" xr:uid="{25D293CE-B525-4BAB-B012-6A7B42DF8700}"/>
    <cellStyle name="40% - Accent2 4 15 4" xfId="31190" xr:uid="{DB638BF1-CD9B-4E9A-98E8-DC7EAF51F9FB}"/>
    <cellStyle name="40% - Accent2 4 15 4 2" xfId="31191" xr:uid="{AC2E0246-85C6-4B90-A50B-4E1BB79728BE}"/>
    <cellStyle name="40% - Accent2 4 15 5" xfId="31192" xr:uid="{45CD1734-6BC4-4699-BA87-5B8108C21191}"/>
    <cellStyle name="40% - Accent2 4 16" xfId="31193" xr:uid="{6D0C31A8-4299-48ED-BB53-0D8BE4AEBC5B}"/>
    <cellStyle name="40% - Accent2 4 16 2" xfId="31194" xr:uid="{A083C71F-D3C3-4A02-8B97-5B9504D27A8D}"/>
    <cellStyle name="40% - Accent2 4 16 2 2" xfId="31195" xr:uid="{7AFFB09C-BBC8-48A2-9D94-0D96ED1F1173}"/>
    <cellStyle name="40% - Accent2 4 16 3" xfId="31196" xr:uid="{2614C709-5C87-4C08-AC36-AA2AA95D49AC}"/>
    <cellStyle name="40% - Accent2 4 17" xfId="31197" xr:uid="{1E85BC4F-DE50-4712-B966-8A2E38DA67B4}"/>
    <cellStyle name="40% - Accent2 4 17 2" xfId="31198" xr:uid="{598E59BC-052C-4667-AA02-D4FF4DBAEE43}"/>
    <cellStyle name="40% - Accent2 4 18" xfId="31199" xr:uid="{EE94E734-94A5-48BE-ABA5-E2958E7AF6E6}"/>
    <cellStyle name="40% - Accent2 4 18 2" xfId="31200" xr:uid="{21FF1E36-C8C7-4658-8FE0-8B437A5EC0E0}"/>
    <cellStyle name="40% - Accent2 4 19" xfId="31201" xr:uid="{D9947A49-17B5-4FAB-8B0D-2E43AF5A7645}"/>
    <cellStyle name="40% - Accent2 4 2" xfId="564" xr:uid="{C5AB46F6-9AE1-482D-8E34-19C1B14B4E37}"/>
    <cellStyle name="40% - Accent2 4 2 2" xfId="565" xr:uid="{769FCA01-E8A2-4432-B9DB-551633FB5C06}"/>
    <cellStyle name="40% - Accent2 4 2 2 2" xfId="31202" xr:uid="{894F22E3-D40F-4E41-9070-33280C2E1FF0}"/>
    <cellStyle name="40% - Accent2 4 2 2 2 2" xfId="31203" xr:uid="{2B3B7A4D-07F8-4C09-8C77-1CC05597D50A}"/>
    <cellStyle name="40% - Accent2 4 2 2 3" xfId="31204" xr:uid="{1A74BB3C-EA77-4F5E-95A0-AF2C63CE5304}"/>
    <cellStyle name="40% - Accent2 4 2 2 4" xfId="31205" xr:uid="{E54631EE-6802-4969-851F-A5D78E2191D5}"/>
    <cellStyle name="40% - Accent2 4 2 3" xfId="31206" xr:uid="{04DAFF9A-5809-414B-8064-E7DB126260FB}"/>
    <cellStyle name="40% - Accent2 4 2 3 2" xfId="31207" xr:uid="{42321604-2DBA-471C-9AAF-34C9F4D99E11}"/>
    <cellStyle name="40% - Accent2 4 2 4" xfId="31208" xr:uid="{4692674A-4975-4E5A-BBC9-2D2CA6AE7608}"/>
    <cellStyle name="40% - Accent2 4 2 4 2" xfId="31209" xr:uid="{4CFB2E7D-13AB-40E9-BB9B-ED87D15D4661}"/>
    <cellStyle name="40% - Accent2 4 2 5" xfId="31210" xr:uid="{66B0A63F-1F6A-4198-A474-63F0F04E258D}"/>
    <cellStyle name="40% - Accent2 4 20" xfId="31211" xr:uid="{F2229058-2D59-4C0B-8E12-1E3D3F8A957F}"/>
    <cellStyle name="40% - Accent2 4 21" xfId="31212" xr:uid="{F9F213DE-C2E3-4E52-8EE6-648E6F0D1A34}"/>
    <cellStyle name="40% - Accent2 4 22" xfId="31213" xr:uid="{465E6404-78E9-4BB3-B418-2CC1325AFA76}"/>
    <cellStyle name="40% - Accent2 4 23" xfId="31214" xr:uid="{CED90EF7-11F4-4AC3-93FD-B429679B5900}"/>
    <cellStyle name="40% - Accent2 4 24" xfId="31215" xr:uid="{2AE1171F-AAFE-4077-85C7-181F5BD8A67A}"/>
    <cellStyle name="40% - Accent2 4 25" xfId="31216" xr:uid="{6409DE4C-6267-47A0-814D-621702D8D511}"/>
    <cellStyle name="40% - Accent2 4 26" xfId="31217" xr:uid="{BAD58FAF-87DF-4047-9C19-34F4E382C574}"/>
    <cellStyle name="40% - Accent2 4 27" xfId="31218" xr:uid="{42DFAD82-41F4-421D-A4A8-AA66352EA9B8}"/>
    <cellStyle name="40% - Accent2 4 28" xfId="31219" xr:uid="{55FA1EB1-13FF-44F4-9BF4-DE52E8DDFD5D}"/>
    <cellStyle name="40% - Accent2 4 29" xfId="31220" xr:uid="{1EC74F1C-B3AB-452C-85A6-6EE585FFB11D}"/>
    <cellStyle name="40% - Accent2 4 3" xfId="566" xr:uid="{C8026171-2FAC-4E48-9B1D-0046EBFE724F}"/>
    <cellStyle name="40% - Accent2 4 3 2" xfId="31221" xr:uid="{58447196-C5E0-4DA9-8850-A36FA3C4C3EB}"/>
    <cellStyle name="40% - Accent2 4 3 2 2" xfId="31222" xr:uid="{EEA3575E-5CF5-4373-AEEF-5980FBA0621F}"/>
    <cellStyle name="40% - Accent2 4 3 2 2 2" xfId="31223" xr:uid="{B973D24B-E906-4EC5-8D22-33F113DDB78F}"/>
    <cellStyle name="40% - Accent2 4 3 2 3" xfId="31224" xr:uid="{5B1AB4A0-CE1C-432A-A1E8-CC85E72C6254}"/>
    <cellStyle name="40% - Accent2 4 3 3" xfId="31225" xr:uid="{0775F688-9916-44D0-AFD6-2C9A53548B37}"/>
    <cellStyle name="40% - Accent2 4 3 3 2" xfId="31226" xr:uid="{E8DC7A9C-988A-44EB-804D-9645CB3F0004}"/>
    <cellStyle name="40% - Accent2 4 3 4" xfId="31227" xr:uid="{8DB8AE38-A4C7-412B-812A-2D862693A5BB}"/>
    <cellStyle name="40% - Accent2 4 3 4 2" xfId="31228" xr:uid="{DC187920-486C-4D95-940A-084311329EEE}"/>
    <cellStyle name="40% - Accent2 4 3 5" xfId="31229" xr:uid="{D3487904-ADB6-448D-B1E8-EEFA82AE19E3}"/>
    <cellStyle name="40% - Accent2 4 3 6" xfId="31230" xr:uid="{43F39A03-1E31-4800-8F8C-2F71EC4713DE}"/>
    <cellStyle name="40% - Accent2 4 4" xfId="567" xr:uid="{5A7DF799-10A3-412D-B9F0-D16A9F630AD4}"/>
    <cellStyle name="40% - Accent2 4 4 2" xfId="31231" xr:uid="{36005923-7D28-493B-A26D-6EF873534448}"/>
    <cellStyle name="40% - Accent2 4 4 2 2" xfId="31232" xr:uid="{599BD58E-3DF5-43DA-94F7-B8408EBC5A5F}"/>
    <cellStyle name="40% - Accent2 4 4 2 2 2" xfId="31233" xr:uid="{2F7DF3E8-BABA-49EB-9F12-F0A74DC38100}"/>
    <cellStyle name="40% - Accent2 4 4 2 3" xfId="31234" xr:uid="{23786346-9A06-4414-BBC2-CF021D143F41}"/>
    <cellStyle name="40% - Accent2 4 4 3" xfId="31235" xr:uid="{71AA07FA-37C1-41F1-AECD-3DA6FEDA507D}"/>
    <cellStyle name="40% - Accent2 4 4 3 2" xfId="31236" xr:uid="{5AA3B409-07A7-445F-820A-2028E1ADEB62}"/>
    <cellStyle name="40% - Accent2 4 4 4" xfId="31237" xr:uid="{37EC6D1C-221D-4D45-A6AF-546DE7A88325}"/>
    <cellStyle name="40% - Accent2 4 4 4 2" xfId="31238" xr:uid="{D601CB0E-97E3-4AAF-AD36-EA5E3857A970}"/>
    <cellStyle name="40% - Accent2 4 4 5" xfId="31239" xr:uid="{FE24046F-1437-4F61-8677-8369C20895F8}"/>
    <cellStyle name="40% - Accent2 4 4 6" xfId="31240" xr:uid="{090A49CE-F8B5-41C2-BD39-A5B79F830C73}"/>
    <cellStyle name="40% - Accent2 4 5" xfId="568" xr:uid="{F5795337-F21B-4D55-97E2-51AE7F3393AD}"/>
    <cellStyle name="40% - Accent2 4 5 2" xfId="31241" xr:uid="{154BAC0D-F9CB-497C-BD8C-5893DC3A863D}"/>
    <cellStyle name="40% - Accent2 4 5 2 2" xfId="31242" xr:uid="{F5E61D3B-1F96-4904-B511-381D8C235B64}"/>
    <cellStyle name="40% - Accent2 4 5 2 2 2" xfId="31243" xr:uid="{41B39E06-A183-4016-AFAD-82EF66D3A651}"/>
    <cellStyle name="40% - Accent2 4 5 2 3" xfId="31244" xr:uid="{362DEDDD-719F-4049-8CCA-41467A44D9BB}"/>
    <cellStyle name="40% - Accent2 4 5 3" xfId="31245" xr:uid="{A9331191-45F9-4B62-A3EF-957EA4A4A46C}"/>
    <cellStyle name="40% - Accent2 4 5 3 2" xfId="31246" xr:uid="{2F96FF20-18C6-4968-822A-52F52546DF5C}"/>
    <cellStyle name="40% - Accent2 4 5 4" xfId="31247" xr:uid="{32C17D49-2A7F-498B-9528-03F2A07F4C93}"/>
    <cellStyle name="40% - Accent2 4 5 4 2" xfId="31248" xr:uid="{288370BA-0428-4F17-9D05-FB905C9A1201}"/>
    <cellStyle name="40% - Accent2 4 5 5" xfId="31249" xr:uid="{A23D66F5-4160-44DE-BD7B-E481E7343A61}"/>
    <cellStyle name="40% - Accent2 4 5 6" xfId="31250" xr:uid="{3B8598A1-A29E-4E1F-A10F-0653B83C5CE7}"/>
    <cellStyle name="40% - Accent2 4 6" xfId="569" xr:uid="{8FFEEA2D-1EF6-4EB3-8DCF-1B317469C9DF}"/>
    <cellStyle name="40% - Accent2 4 6 2" xfId="31251" xr:uid="{FA5862ED-AED9-4EC2-94AC-49E55A48464E}"/>
    <cellStyle name="40% - Accent2 4 6 2 2" xfId="31252" xr:uid="{D668535E-1756-435C-9299-1565E3BEF4B2}"/>
    <cellStyle name="40% - Accent2 4 6 2 2 2" xfId="31253" xr:uid="{DC672A06-59FC-45A7-BA8A-255E46568E42}"/>
    <cellStyle name="40% - Accent2 4 6 2 3" xfId="31254" xr:uid="{F1BF0D5D-7B43-4351-A8D7-950BECFDF29F}"/>
    <cellStyle name="40% - Accent2 4 6 3" xfId="31255" xr:uid="{AD369389-B1AE-4D7E-9DE4-86283B14697E}"/>
    <cellStyle name="40% - Accent2 4 6 3 2" xfId="31256" xr:uid="{D58F2841-8D92-4E41-9F3E-CF257523B628}"/>
    <cellStyle name="40% - Accent2 4 6 4" xfId="31257" xr:uid="{E9D11CA0-CBC7-40D8-B29A-15F9B81818BE}"/>
    <cellStyle name="40% - Accent2 4 6 4 2" xfId="31258" xr:uid="{788FD6E4-CFCA-4FCF-A980-68ACB54CD1A9}"/>
    <cellStyle name="40% - Accent2 4 6 5" xfId="31259" xr:uid="{7C360F6E-3409-4EB6-9C8A-166976A1F37E}"/>
    <cellStyle name="40% - Accent2 4 6 6" xfId="31260" xr:uid="{389DAB25-AC5B-4E42-8957-2FB65EF70D62}"/>
    <cellStyle name="40% - Accent2 4 7" xfId="570" xr:uid="{685DFB00-2201-424D-88ED-4A0074D937CF}"/>
    <cellStyle name="40% - Accent2 4 7 2" xfId="31261" xr:uid="{3B1AB46C-B599-497D-AB0F-90D65B10204C}"/>
    <cellStyle name="40% - Accent2 4 7 2 2" xfId="31262" xr:uid="{25A38FCC-3B76-4AA2-9FA1-3D3AE79E5A92}"/>
    <cellStyle name="40% - Accent2 4 7 2 2 2" xfId="31263" xr:uid="{A4CB257A-1D93-49EF-918C-1D9C5E2583FC}"/>
    <cellStyle name="40% - Accent2 4 7 2 3" xfId="31264" xr:uid="{CF5C7762-4C14-4810-9F7C-3487EFA4E751}"/>
    <cellStyle name="40% - Accent2 4 7 3" xfId="31265" xr:uid="{6DE1D8D2-F9F0-4934-A2E9-18D81C2398BD}"/>
    <cellStyle name="40% - Accent2 4 7 3 2" xfId="31266" xr:uid="{655A2D0F-6932-4DED-BFE0-4FD3953F5D4B}"/>
    <cellStyle name="40% - Accent2 4 7 4" xfId="31267" xr:uid="{49681706-7396-40C8-9DBB-D5240A4E573E}"/>
    <cellStyle name="40% - Accent2 4 7 4 2" xfId="31268" xr:uid="{9EF965F1-9F58-4FF8-A20C-755540B6E6DC}"/>
    <cellStyle name="40% - Accent2 4 7 5" xfId="31269" xr:uid="{3CE1268B-4B77-4987-924D-085BFEA0AE1C}"/>
    <cellStyle name="40% - Accent2 4 7 6" xfId="31270" xr:uid="{4644A4D6-B7B0-4473-B581-4F56A327549E}"/>
    <cellStyle name="40% - Accent2 4 8" xfId="571" xr:uid="{AD760754-9B81-4290-B6CF-6368A50F911C}"/>
    <cellStyle name="40% - Accent2 4 8 2" xfId="31271" xr:uid="{BDBCD139-72C1-4C03-8872-7A48AAD05E79}"/>
    <cellStyle name="40% - Accent2 4 8 2 2" xfId="31272" xr:uid="{7148E745-911C-4B40-A9BE-774B94467821}"/>
    <cellStyle name="40% - Accent2 4 8 2 2 2" xfId="31273" xr:uid="{10311FAC-F6B3-442A-AB6A-FDF6338C280B}"/>
    <cellStyle name="40% - Accent2 4 8 2 3" xfId="31274" xr:uid="{324E79F8-0D40-4553-B9F3-10FEC18ACDA8}"/>
    <cellStyle name="40% - Accent2 4 8 3" xfId="31275" xr:uid="{0EFCFD30-65D5-46A5-965D-E98EF21F9DF6}"/>
    <cellStyle name="40% - Accent2 4 8 3 2" xfId="31276" xr:uid="{356B249B-9983-4EAF-A321-1E3A9C2CC287}"/>
    <cellStyle name="40% - Accent2 4 8 4" xfId="31277" xr:uid="{B74B9492-11AA-4A89-8CA2-329DADCECA10}"/>
    <cellStyle name="40% - Accent2 4 8 4 2" xfId="31278" xr:uid="{A56C7167-3DE3-4B54-A541-951B7B339AB3}"/>
    <cellStyle name="40% - Accent2 4 8 5" xfId="31279" xr:uid="{5AC320E9-1BF3-40EB-8D63-5ABE9700E056}"/>
    <cellStyle name="40% - Accent2 4 8 6" xfId="31280" xr:uid="{85D359DD-898C-4F65-B995-7018B12E9F3D}"/>
    <cellStyle name="40% - Accent2 4 9" xfId="31281" xr:uid="{A8B2BB22-411E-4383-B641-35870B360CF6}"/>
    <cellStyle name="40% - Accent2 4 9 2" xfId="31282" xr:uid="{AB990EBE-48B4-43C5-A994-A5D954F3CA0B}"/>
    <cellStyle name="40% - Accent2 4 9 2 2" xfId="31283" xr:uid="{F2BEC52B-9EB6-4BAD-BF5C-8812430C68D7}"/>
    <cellStyle name="40% - Accent2 4 9 2 2 2" xfId="31284" xr:uid="{47186D01-30C2-4447-AAD5-D2562014E931}"/>
    <cellStyle name="40% - Accent2 4 9 2 3" xfId="31285" xr:uid="{295CBF87-D6A7-4EEA-ABE8-945D2BE9F4CB}"/>
    <cellStyle name="40% - Accent2 4 9 3" xfId="31286" xr:uid="{F38F871B-E943-4F48-92B4-D49E10F2CF9A}"/>
    <cellStyle name="40% - Accent2 4 9 3 2" xfId="31287" xr:uid="{1DCB7EF8-88DB-4777-82A5-BF8314D62659}"/>
    <cellStyle name="40% - Accent2 4 9 4" xfId="31288" xr:uid="{B547CA72-3556-4EC6-A78E-8547C16E0743}"/>
    <cellStyle name="40% - Accent2 4 9 4 2" xfId="31289" xr:uid="{C3A28A74-F2AD-46DF-8384-F24D72FB3443}"/>
    <cellStyle name="40% - Accent2 4 9 5" xfId="31290" xr:uid="{818867EA-0A61-4281-A171-940DC1822C08}"/>
    <cellStyle name="40% - Accent2 5" xfId="572" xr:uid="{367DA491-F450-4D71-89B9-1F609E49D446}"/>
    <cellStyle name="40% - Accent2 5 10" xfId="31291" xr:uid="{0874F008-2E69-42A9-BE09-8BAC41FB963C}"/>
    <cellStyle name="40% - Accent2 5 10 2" xfId="31292" xr:uid="{29152FAC-40FA-474D-9A65-057705C91F42}"/>
    <cellStyle name="40% - Accent2 5 10 2 2" xfId="31293" xr:uid="{F0560689-CDFE-4BE3-BFF8-3D450AEA19EB}"/>
    <cellStyle name="40% - Accent2 5 10 2 2 2" xfId="31294" xr:uid="{D359D25B-B3A0-4B30-A2B0-CF8A5679DA65}"/>
    <cellStyle name="40% - Accent2 5 10 2 3" xfId="31295" xr:uid="{BB0B62E3-6DA7-425F-BBD2-AF9FD50A401E}"/>
    <cellStyle name="40% - Accent2 5 10 3" xfId="31296" xr:uid="{28EEBE44-C803-4871-B4C9-AD9D8BCC73FA}"/>
    <cellStyle name="40% - Accent2 5 10 3 2" xfId="31297" xr:uid="{9A14FDA7-F7FF-4D21-BF8F-981B1877D4D9}"/>
    <cellStyle name="40% - Accent2 5 10 4" xfId="31298" xr:uid="{EF19AD3C-258F-4B65-B96E-4E488715ECD5}"/>
    <cellStyle name="40% - Accent2 5 10 4 2" xfId="31299" xr:uid="{F5D0F767-A012-4BC0-B0A5-511F8C3C865A}"/>
    <cellStyle name="40% - Accent2 5 10 5" xfId="31300" xr:uid="{B98205F9-DA5B-4183-8ADA-B86D60D5C317}"/>
    <cellStyle name="40% - Accent2 5 11" xfId="31301" xr:uid="{1C446AD4-6E75-43EB-AC3B-3DF0A85DDECB}"/>
    <cellStyle name="40% - Accent2 5 11 2" xfId="31302" xr:uid="{1A6D4F1E-3F53-41CD-8736-8077DF318C0C}"/>
    <cellStyle name="40% - Accent2 5 11 2 2" xfId="31303" xr:uid="{E30C25D1-2238-4C4E-8617-A804DD3B9F6D}"/>
    <cellStyle name="40% - Accent2 5 11 2 2 2" xfId="31304" xr:uid="{B57BE6A1-BC43-4B42-8EFF-E4CF5E345872}"/>
    <cellStyle name="40% - Accent2 5 11 2 3" xfId="31305" xr:uid="{8335FE54-FA9D-4AD6-8B7F-70C92AC3EC81}"/>
    <cellStyle name="40% - Accent2 5 11 3" xfId="31306" xr:uid="{951CEE13-3633-4D72-875F-76E2B6CB85D8}"/>
    <cellStyle name="40% - Accent2 5 11 3 2" xfId="31307" xr:uid="{2D49D62F-6252-48D8-812F-1C0ABE342144}"/>
    <cellStyle name="40% - Accent2 5 11 4" xfId="31308" xr:uid="{787E4227-E2D9-4660-8085-A9E6B6F620E3}"/>
    <cellStyle name="40% - Accent2 5 11 4 2" xfId="31309" xr:uid="{298E16F2-8882-4A99-B13B-13E88921B259}"/>
    <cellStyle name="40% - Accent2 5 11 5" xfId="31310" xr:uid="{A5E7C6CA-70D4-404E-AD0D-D79BF2588673}"/>
    <cellStyle name="40% - Accent2 5 12" xfId="31311" xr:uid="{C29E71AC-F23A-4C4A-BB15-47F96FA93B33}"/>
    <cellStyle name="40% - Accent2 5 12 2" xfId="31312" xr:uid="{573A91E8-350F-4FFD-AB33-6627A192D158}"/>
    <cellStyle name="40% - Accent2 5 12 2 2" xfId="31313" xr:uid="{5125EADB-A9EC-48CB-B1FB-5BD6F9EF92D9}"/>
    <cellStyle name="40% - Accent2 5 12 2 2 2" xfId="31314" xr:uid="{EAACCD27-0662-4FD1-A7D0-86E7C8A5F3A9}"/>
    <cellStyle name="40% - Accent2 5 12 2 3" xfId="31315" xr:uid="{9AE465C4-1931-40BB-A3DE-5DEA514385E8}"/>
    <cellStyle name="40% - Accent2 5 12 3" xfId="31316" xr:uid="{EC27DD6A-8847-4C45-ADFA-48E800951D58}"/>
    <cellStyle name="40% - Accent2 5 12 3 2" xfId="31317" xr:uid="{EC7F9BB4-8649-4124-9835-FEFC86F10520}"/>
    <cellStyle name="40% - Accent2 5 12 4" xfId="31318" xr:uid="{CB5DE9B1-BA8D-44D5-9442-F4703DC93B50}"/>
    <cellStyle name="40% - Accent2 5 12 4 2" xfId="31319" xr:uid="{846A460B-1696-4258-834B-4024A6966407}"/>
    <cellStyle name="40% - Accent2 5 12 5" xfId="31320" xr:uid="{B9411636-A05A-4DBE-B4B3-CE244F4C0113}"/>
    <cellStyle name="40% - Accent2 5 13" xfId="31321" xr:uid="{C8C5C132-4577-4E5A-B228-0166992B7BE1}"/>
    <cellStyle name="40% - Accent2 5 13 2" xfId="31322" xr:uid="{0AF3CE1B-C19D-4BE7-A3BE-FF9D0AA61553}"/>
    <cellStyle name="40% - Accent2 5 13 2 2" xfId="31323" xr:uid="{179AFF0E-67AB-44B5-B41D-DD07E399AFF8}"/>
    <cellStyle name="40% - Accent2 5 13 2 2 2" xfId="31324" xr:uid="{AE9DE48B-5742-4198-816F-3F1D02DAF18B}"/>
    <cellStyle name="40% - Accent2 5 13 2 3" xfId="31325" xr:uid="{F25E233B-7746-4302-8989-F0AA8FFABE8C}"/>
    <cellStyle name="40% - Accent2 5 13 3" xfId="31326" xr:uid="{0C0877E6-9349-49A6-8CCF-AA6305559C86}"/>
    <cellStyle name="40% - Accent2 5 13 3 2" xfId="31327" xr:uid="{A47248AD-C4B3-4C7B-AE7D-9B2BA84C5BE3}"/>
    <cellStyle name="40% - Accent2 5 13 4" xfId="31328" xr:uid="{EE30C930-3E83-4444-B0C6-ACCBA3EB5057}"/>
    <cellStyle name="40% - Accent2 5 13 4 2" xfId="31329" xr:uid="{7664FE65-DDEC-461D-AAD6-132A36005211}"/>
    <cellStyle name="40% - Accent2 5 13 5" xfId="31330" xr:uid="{BDA1A343-2F88-44EF-94D0-E364C9A36814}"/>
    <cellStyle name="40% - Accent2 5 14" xfId="31331" xr:uid="{30174800-C478-4345-A2F6-B83190B8B4F3}"/>
    <cellStyle name="40% - Accent2 5 14 2" xfId="31332" xr:uid="{6B2591B7-ED71-4176-81CF-4758A9172D97}"/>
    <cellStyle name="40% - Accent2 5 14 2 2" xfId="31333" xr:uid="{33B53E5B-1A35-4CB3-BAEB-490F40810E59}"/>
    <cellStyle name="40% - Accent2 5 14 2 2 2" xfId="31334" xr:uid="{BCD2AEF8-50D7-4F32-92DB-FC15E2B71D83}"/>
    <cellStyle name="40% - Accent2 5 14 2 3" xfId="31335" xr:uid="{E4CAE599-BF8F-4AB6-85EF-D269C01DE356}"/>
    <cellStyle name="40% - Accent2 5 14 3" xfId="31336" xr:uid="{187C1FC8-9F7F-4809-B40E-AB6FEE3C335A}"/>
    <cellStyle name="40% - Accent2 5 14 3 2" xfId="31337" xr:uid="{337BA65F-22F7-4551-9D48-A4A3A3876BD7}"/>
    <cellStyle name="40% - Accent2 5 14 4" xfId="31338" xr:uid="{C9072EE2-60F1-4F33-82BA-6E5E73DBEE01}"/>
    <cellStyle name="40% - Accent2 5 14 4 2" xfId="31339" xr:uid="{3DDC3557-0874-4CF8-BEC7-A5210C373E89}"/>
    <cellStyle name="40% - Accent2 5 14 5" xfId="31340" xr:uid="{7E016274-4781-48DC-8786-E866F5164E32}"/>
    <cellStyle name="40% - Accent2 5 15" xfId="31341" xr:uid="{1D7460B0-F6D6-4C57-BA25-2A6E69595FA0}"/>
    <cellStyle name="40% - Accent2 5 15 2" xfId="31342" xr:uid="{81F94ED5-BFA0-44F2-9761-48A3DFEB8A35}"/>
    <cellStyle name="40% - Accent2 5 15 2 2" xfId="31343" xr:uid="{568F213F-5EE3-476B-8805-E13E11C9BC13}"/>
    <cellStyle name="40% - Accent2 5 15 2 2 2" xfId="31344" xr:uid="{08144E86-786D-4B6A-9CC7-74C10C46E87C}"/>
    <cellStyle name="40% - Accent2 5 15 2 3" xfId="31345" xr:uid="{BB53B787-AAD5-4F03-8347-DAC3D029AA15}"/>
    <cellStyle name="40% - Accent2 5 15 3" xfId="31346" xr:uid="{9EAB69AE-AFEF-4EA1-ADBD-E3311E9E0D4E}"/>
    <cellStyle name="40% - Accent2 5 15 3 2" xfId="31347" xr:uid="{0F6D535A-FC4C-4816-ADB4-0DB55BEED688}"/>
    <cellStyle name="40% - Accent2 5 15 4" xfId="31348" xr:uid="{D17B4C02-DA45-4AB3-8AB6-20CC284D6125}"/>
    <cellStyle name="40% - Accent2 5 15 4 2" xfId="31349" xr:uid="{54B32033-EC1A-4851-98C8-79E402A0B741}"/>
    <cellStyle name="40% - Accent2 5 15 5" xfId="31350" xr:uid="{52C1D76A-608D-4152-8538-E33BE12A1B7A}"/>
    <cellStyle name="40% - Accent2 5 16" xfId="31351" xr:uid="{58B2F947-5917-460F-A108-B0777FB0D286}"/>
    <cellStyle name="40% - Accent2 5 16 2" xfId="31352" xr:uid="{3C36E066-D241-4A70-9BAD-BE6B9C1C2710}"/>
    <cellStyle name="40% - Accent2 5 16 2 2" xfId="31353" xr:uid="{331DC33F-B1B0-4639-AF9C-7D948A509115}"/>
    <cellStyle name="40% - Accent2 5 16 3" xfId="31354" xr:uid="{499252B5-FB34-49CE-911A-8E2F1ED3A8BD}"/>
    <cellStyle name="40% - Accent2 5 17" xfId="31355" xr:uid="{184AF0A2-194D-4720-B148-AD25E19FB7E6}"/>
    <cellStyle name="40% - Accent2 5 17 2" xfId="31356" xr:uid="{6A56C926-29F4-4FF4-8649-44B09DDF614D}"/>
    <cellStyle name="40% - Accent2 5 18" xfId="31357" xr:uid="{D36EE6C8-9D31-48CF-B3C3-E9DF6C8B491C}"/>
    <cellStyle name="40% - Accent2 5 18 2" xfId="31358" xr:uid="{FDBBCBFC-61A6-4332-BE62-4C82B7425089}"/>
    <cellStyle name="40% - Accent2 5 19" xfId="31359" xr:uid="{F75630AD-1741-42F2-B14E-044D747196A1}"/>
    <cellStyle name="40% - Accent2 5 2" xfId="573" xr:uid="{CB6C0874-1521-4860-BB29-6B9E452CA123}"/>
    <cellStyle name="40% - Accent2 5 2 2" xfId="574" xr:uid="{F42B5E61-566A-4B45-A1D9-E563E9D76DC0}"/>
    <cellStyle name="40% - Accent2 5 2 2 2" xfId="31360" xr:uid="{2E5F3C6F-DF58-4009-AA9A-FE2A7A3BFA07}"/>
    <cellStyle name="40% - Accent2 5 2 2 2 2" xfId="31361" xr:uid="{371B050B-75AF-4139-9127-49DDC71DEA15}"/>
    <cellStyle name="40% - Accent2 5 2 2 3" xfId="31362" xr:uid="{41DBC62D-D562-43AD-8CB5-33FDA08DC121}"/>
    <cellStyle name="40% - Accent2 5 2 2 4" xfId="31363" xr:uid="{50C3B6B4-C234-4459-917F-2E0FC6DA9290}"/>
    <cellStyle name="40% - Accent2 5 2 3" xfId="31364" xr:uid="{1A6392C9-C6B3-4E23-A398-AF1149350B3E}"/>
    <cellStyle name="40% - Accent2 5 2 3 2" xfId="31365" xr:uid="{B233CB98-A68D-4EDE-9A91-DFC3DBE44347}"/>
    <cellStyle name="40% - Accent2 5 2 4" xfId="31366" xr:uid="{1F29A0E3-31C2-4877-8824-CE2D8AFBE0A3}"/>
    <cellStyle name="40% - Accent2 5 2 4 2" xfId="31367" xr:uid="{4A21BB0D-E404-4F91-81C6-30A7EFD1248C}"/>
    <cellStyle name="40% - Accent2 5 2 5" xfId="31368" xr:uid="{59916ED6-CA0E-4DCA-9139-2E6B306F1F05}"/>
    <cellStyle name="40% - Accent2 5 20" xfId="31369" xr:uid="{29985745-513D-426E-A878-8F375E4F6BC2}"/>
    <cellStyle name="40% - Accent2 5 21" xfId="31370" xr:uid="{2DEB7E41-072D-4E50-B829-F1E89AF27470}"/>
    <cellStyle name="40% - Accent2 5 22" xfId="31371" xr:uid="{D9449A1F-103A-4CA0-92AB-FDA25FC0B154}"/>
    <cellStyle name="40% - Accent2 5 23" xfId="31372" xr:uid="{7069985B-9B6B-4D65-9EA4-C826AF7BE436}"/>
    <cellStyle name="40% - Accent2 5 24" xfId="31373" xr:uid="{985E3F28-A116-4B77-98E5-8D40BEEB970A}"/>
    <cellStyle name="40% - Accent2 5 25" xfId="31374" xr:uid="{A5EB9379-D426-4FDB-B544-494CD309173D}"/>
    <cellStyle name="40% - Accent2 5 26" xfId="31375" xr:uid="{38F7B0D3-00A0-4834-B0BE-174C4B2F85EE}"/>
    <cellStyle name="40% - Accent2 5 27" xfId="31376" xr:uid="{6994D79B-E017-4806-869D-22967A0250E5}"/>
    <cellStyle name="40% - Accent2 5 28" xfId="31377" xr:uid="{111C2FDF-AE14-4700-AD26-EB6999F9BF69}"/>
    <cellStyle name="40% - Accent2 5 29" xfId="31378" xr:uid="{27CE62BD-5962-44B3-A312-BFC6335E272C}"/>
    <cellStyle name="40% - Accent2 5 3" xfId="575" xr:uid="{15D108D0-5E8F-4A37-AB62-874469237315}"/>
    <cellStyle name="40% - Accent2 5 3 2" xfId="31379" xr:uid="{E964ED33-3574-4666-9CA6-D8D1579ECDBE}"/>
    <cellStyle name="40% - Accent2 5 3 2 2" xfId="31380" xr:uid="{9546B45C-94BD-4DF2-8992-BD63D4993851}"/>
    <cellStyle name="40% - Accent2 5 3 2 2 2" xfId="31381" xr:uid="{2CB64C7B-CE74-410C-821B-20662874EC30}"/>
    <cellStyle name="40% - Accent2 5 3 2 3" xfId="31382" xr:uid="{3625BCCD-81A1-4D6E-843E-E59CFF454649}"/>
    <cellStyle name="40% - Accent2 5 3 3" xfId="31383" xr:uid="{0AB8C334-F2C4-41DA-8A46-095999953A82}"/>
    <cellStyle name="40% - Accent2 5 3 3 2" xfId="31384" xr:uid="{56E1FEBC-C51E-4FB9-8A76-6DAB088DA22E}"/>
    <cellStyle name="40% - Accent2 5 3 4" xfId="31385" xr:uid="{AD3F6FEA-F17F-48A7-868D-FBE339BE6DB2}"/>
    <cellStyle name="40% - Accent2 5 3 4 2" xfId="31386" xr:uid="{A8FE03BD-844A-4873-A623-6B939E99DE94}"/>
    <cellStyle name="40% - Accent2 5 3 5" xfId="31387" xr:uid="{E28ECABA-7F20-4088-8108-B49B62F1AA5F}"/>
    <cellStyle name="40% - Accent2 5 3 6" xfId="31388" xr:uid="{3F16263E-52C6-4C2B-AF08-72F431C38D14}"/>
    <cellStyle name="40% - Accent2 5 4" xfId="576" xr:uid="{EC7E3D13-0F1C-4BB7-8C18-D3886E5E7A8B}"/>
    <cellStyle name="40% - Accent2 5 4 2" xfId="31389" xr:uid="{92FF5587-7913-4B03-AA08-61A4AF53D35A}"/>
    <cellStyle name="40% - Accent2 5 4 2 2" xfId="31390" xr:uid="{1206BBD6-15EF-4CAC-9112-D518AB47C4BF}"/>
    <cellStyle name="40% - Accent2 5 4 2 2 2" xfId="31391" xr:uid="{52F65712-38E9-4AE8-93D2-4445F2A46CF6}"/>
    <cellStyle name="40% - Accent2 5 4 2 3" xfId="31392" xr:uid="{7878B9BE-E749-4B1D-90BA-F5E89C5BA5FF}"/>
    <cellStyle name="40% - Accent2 5 4 3" xfId="31393" xr:uid="{D7A36189-962E-4AC4-96ED-E9C6793B7028}"/>
    <cellStyle name="40% - Accent2 5 4 3 2" xfId="31394" xr:uid="{3F406D88-EB40-4818-BF49-F8C9638CA4C3}"/>
    <cellStyle name="40% - Accent2 5 4 4" xfId="31395" xr:uid="{3AF7AAA7-AC96-4E9C-8B28-EFB735F04EDE}"/>
    <cellStyle name="40% - Accent2 5 4 4 2" xfId="31396" xr:uid="{B42065C2-C3FF-47FD-868B-CDA2F27C77DE}"/>
    <cellStyle name="40% - Accent2 5 4 5" xfId="31397" xr:uid="{E7DA4F59-8589-46B2-8F26-A7FDE18BE927}"/>
    <cellStyle name="40% - Accent2 5 4 6" xfId="31398" xr:uid="{249474FB-6E12-4EE5-9501-8B99692E1ADB}"/>
    <cellStyle name="40% - Accent2 5 5" xfId="577" xr:uid="{901C3AC9-9679-4278-891D-AD8814873FC2}"/>
    <cellStyle name="40% - Accent2 5 5 2" xfId="31399" xr:uid="{8DCC5CB1-4EEC-484E-8873-4C12FB569112}"/>
    <cellStyle name="40% - Accent2 5 5 2 2" xfId="31400" xr:uid="{F0676E6E-3433-4DD0-A0C3-01660A7F0444}"/>
    <cellStyle name="40% - Accent2 5 5 2 2 2" xfId="31401" xr:uid="{6E19597F-ED8B-4FFF-A2F2-C915CF911CAE}"/>
    <cellStyle name="40% - Accent2 5 5 2 3" xfId="31402" xr:uid="{4F1C2405-2707-46E7-9A35-E5BBC3190226}"/>
    <cellStyle name="40% - Accent2 5 5 3" xfId="31403" xr:uid="{7DE7A6A2-128E-4E3C-B789-08F4A33F14AD}"/>
    <cellStyle name="40% - Accent2 5 5 3 2" xfId="31404" xr:uid="{96EF5D9E-02B8-4CDA-9B21-DFBC3F18D154}"/>
    <cellStyle name="40% - Accent2 5 5 4" xfId="31405" xr:uid="{BC7B4AC3-20B2-443B-9B97-0AD9410365CF}"/>
    <cellStyle name="40% - Accent2 5 5 4 2" xfId="31406" xr:uid="{64007318-AC94-41F2-A54F-5786DC64CECD}"/>
    <cellStyle name="40% - Accent2 5 5 5" xfId="31407" xr:uid="{104B1807-9964-41B6-A5D6-5DDEB1E9C98C}"/>
    <cellStyle name="40% - Accent2 5 5 6" xfId="31408" xr:uid="{A355F2C8-FC00-4458-9A22-35AC4B9D7AC4}"/>
    <cellStyle name="40% - Accent2 5 6" xfId="578" xr:uid="{9DBE10B7-5B38-40D5-9385-78DBD6548168}"/>
    <cellStyle name="40% - Accent2 5 6 2" xfId="31409" xr:uid="{264A7128-7882-45E9-9C3F-CEF70DC62CC6}"/>
    <cellStyle name="40% - Accent2 5 6 2 2" xfId="31410" xr:uid="{3C37BB3D-88E9-459B-9978-162E6E810335}"/>
    <cellStyle name="40% - Accent2 5 6 2 2 2" xfId="31411" xr:uid="{119A0CE6-FA44-482C-95B2-7185CE16D587}"/>
    <cellStyle name="40% - Accent2 5 6 2 3" xfId="31412" xr:uid="{4F00E2DA-527F-421C-90C1-7EDB9B0F4CA4}"/>
    <cellStyle name="40% - Accent2 5 6 3" xfId="31413" xr:uid="{806191BE-5E28-4EFC-89FB-5A7DFEA83803}"/>
    <cellStyle name="40% - Accent2 5 6 3 2" xfId="31414" xr:uid="{805E83D1-06E0-4FE9-90F7-E93A21E12261}"/>
    <cellStyle name="40% - Accent2 5 6 4" xfId="31415" xr:uid="{88D6C58B-DA08-4609-AA9C-30BF2B3D2074}"/>
    <cellStyle name="40% - Accent2 5 6 4 2" xfId="31416" xr:uid="{1CC0AA2E-4C60-474C-B724-D5B7B1BCC8DE}"/>
    <cellStyle name="40% - Accent2 5 6 5" xfId="31417" xr:uid="{F164B459-0C3D-4C7E-9138-3D8FC79B8508}"/>
    <cellStyle name="40% - Accent2 5 6 6" xfId="31418" xr:uid="{F14D0B7F-526A-4BB1-8EBA-4FA6ED69F21D}"/>
    <cellStyle name="40% - Accent2 5 7" xfId="579" xr:uid="{82B6DB01-D780-4144-BEEA-752677D4E6D6}"/>
    <cellStyle name="40% - Accent2 5 7 2" xfId="31419" xr:uid="{FC2FDBF6-7ED2-4E00-BFA2-34A193D8C742}"/>
    <cellStyle name="40% - Accent2 5 7 2 2" xfId="31420" xr:uid="{06E4B517-22E6-406B-998C-A3906C72D055}"/>
    <cellStyle name="40% - Accent2 5 7 2 2 2" xfId="31421" xr:uid="{59AF9CF0-935B-4EB4-8DB1-2A4A2E18526C}"/>
    <cellStyle name="40% - Accent2 5 7 2 3" xfId="31422" xr:uid="{E025267B-7710-496A-B8E5-9277A1772F65}"/>
    <cellStyle name="40% - Accent2 5 7 3" xfId="31423" xr:uid="{F38DFE86-A5C8-4625-84DE-F90546356F6E}"/>
    <cellStyle name="40% - Accent2 5 7 3 2" xfId="31424" xr:uid="{65EB43D3-F3BB-4D12-B734-B2E8D8147F6E}"/>
    <cellStyle name="40% - Accent2 5 7 4" xfId="31425" xr:uid="{C5F53DDA-2652-480F-A53B-FE4245ECBC75}"/>
    <cellStyle name="40% - Accent2 5 7 4 2" xfId="31426" xr:uid="{1805BBF7-0571-4136-B387-C05B2DEA05A4}"/>
    <cellStyle name="40% - Accent2 5 7 5" xfId="31427" xr:uid="{8E8679D5-9702-4647-8F12-95BD20386A1A}"/>
    <cellStyle name="40% - Accent2 5 7 6" xfId="31428" xr:uid="{DD0C92B1-383C-44A5-8104-238E8B3E0D32}"/>
    <cellStyle name="40% - Accent2 5 8" xfId="580" xr:uid="{8CFDDBA8-615A-4297-91DA-D2E55C2481D8}"/>
    <cellStyle name="40% - Accent2 5 8 2" xfId="31429" xr:uid="{7F6CABA7-AF5B-46F0-85A6-5489627555D0}"/>
    <cellStyle name="40% - Accent2 5 8 2 2" xfId="31430" xr:uid="{E09DBACD-4EA9-48F9-823A-C19A216BD653}"/>
    <cellStyle name="40% - Accent2 5 8 2 2 2" xfId="31431" xr:uid="{68E9AA77-AC43-4FBD-91DB-73A221BE9AB7}"/>
    <cellStyle name="40% - Accent2 5 8 2 3" xfId="31432" xr:uid="{14704709-D2FD-4F07-9985-F3D99C90C116}"/>
    <cellStyle name="40% - Accent2 5 8 3" xfId="31433" xr:uid="{E358BA01-1A1C-46FC-96D2-E44AFFC4295D}"/>
    <cellStyle name="40% - Accent2 5 8 3 2" xfId="31434" xr:uid="{588A79D2-F050-4E3A-BD9B-C16DB8A6530F}"/>
    <cellStyle name="40% - Accent2 5 8 4" xfId="31435" xr:uid="{C4E7B817-5D21-4CA5-B89B-2B62C3CA3015}"/>
    <cellStyle name="40% - Accent2 5 8 4 2" xfId="31436" xr:uid="{489EC169-E546-412D-8C73-CECDC00AB9DF}"/>
    <cellStyle name="40% - Accent2 5 8 5" xfId="31437" xr:uid="{32013D5F-FEE8-4A50-9DEE-C4093EABB153}"/>
    <cellStyle name="40% - Accent2 5 8 6" xfId="31438" xr:uid="{853EDF7C-BD61-429C-A75C-FC433232E010}"/>
    <cellStyle name="40% - Accent2 5 9" xfId="31439" xr:uid="{BABD645A-CF98-4B05-89AC-118185322F8E}"/>
    <cellStyle name="40% - Accent2 5 9 2" xfId="31440" xr:uid="{EA342355-26F0-4B70-9DCE-B349AD61099B}"/>
    <cellStyle name="40% - Accent2 5 9 2 2" xfId="31441" xr:uid="{2890E5F1-79D3-4234-A177-1342BA98138E}"/>
    <cellStyle name="40% - Accent2 5 9 2 2 2" xfId="31442" xr:uid="{3A599346-0979-448A-8ACC-BD49004C130C}"/>
    <cellStyle name="40% - Accent2 5 9 2 3" xfId="31443" xr:uid="{5B3C3C9C-8651-4BAB-A70B-99EC48D5B0D6}"/>
    <cellStyle name="40% - Accent2 5 9 3" xfId="31444" xr:uid="{D99965E9-E7CA-4AA1-A0AB-7E92A96395A5}"/>
    <cellStyle name="40% - Accent2 5 9 3 2" xfId="31445" xr:uid="{9A7A318A-1FE4-4858-9A54-3230AC3D746A}"/>
    <cellStyle name="40% - Accent2 5 9 4" xfId="31446" xr:uid="{DA76DB74-DBED-4E3D-B25B-BF88F1DD9628}"/>
    <cellStyle name="40% - Accent2 5 9 4 2" xfId="31447" xr:uid="{46CE52B6-4B51-4B47-A862-4E2E56CE1E2E}"/>
    <cellStyle name="40% - Accent2 5 9 5" xfId="31448" xr:uid="{5A5DA330-7FD0-4745-AB6A-0A40488A6753}"/>
    <cellStyle name="40% - Accent2 6" xfId="581" xr:uid="{959239E6-6D57-4ADB-9325-A3E6D974659E}"/>
    <cellStyle name="40% - Accent2 6 10" xfId="31449" xr:uid="{BD2BA5D3-A2A5-4680-806B-E53A43AE3923}"/>
    <cellStyle name="40% - Accent2 6 10 2" xfId="31450" xr:uid="{7FD213A8-22E1-4FFF-A6A1-35070B8F3009}"/>
    <cellStyle name="40% - Accent2 6 10 2 2" xfId="31451" xr:uid="{C56D9A16-CB03-46B3-B624-B0ABA3DD4535}"/>
    <cellStyle name="40% - Accent2 6 10 2 2 2" xfId="31452" xr:uid="{6C008BFF-D858-4596-8390-C939CD814E11}"/>
    <cellStyle name="40% - Accent2 6 10 2 3" xfId="31453" xr:uid="{3A6D7892-D0AB-4766-ADFC-8417BCDA6275}"/>
    <cellStyle name="40% - Accent2 6 10 3" xfId="31454" xr:uid="{223B7609-7FEF-4804-8B16-68B9E3F940E4}"/>
    <cellStyle name="40% - Accent2 6 10 3 2" xfId="31455" xr:uid="{0D43629D-B1E3-4EB7-8B17-C6910EB9BEC5}"/>
    <cellStyle name="40% - Accent2 6 10 4" xfId="31456" xr:uid="{1587CBFF-22D7-4B44-BB09-40B229ACE8A6}"/>
    <cellStyle name="40% - Accent2 6 10 4 2" xfId="31457" xr:uid="{B5E08300-4CB8-4AA9-8A41-DC16FF6EFE9C}"/>
    <cellStyle name="40% - Accent2 6 10 5" xfId="31458" xr:uid="{8F51D3F6-2D4C-41A8-B37C-1DB006201812}"/>
    <cellStyle name="40% - Accent2 6 11" xfId="31459" xr:uid="{A200ADD7-C857-4488-A73B-1D64012E3BA3}"/>
    <cellStyle name="40% - Accent2 6 11 2" xfId="31460" xr:uid="{31426AB2-D142-44A5-9D4D-72FB17D0C413}"/>
    <cellStyle name="40% - Accent2 6 11 2 2" xfId="31461" xr:uid="{3ED0A07D-05EB-40BD-947B-C50A05B4106B}"/>
    <cellStyle name="40% - Accent2 6 11 2 2 2" xfId="31462" xr:uid="{560DDA55-5D69-40D9-921E-56DAF7042C4E}"/>
    <cellStyle name="40% - Accent2 6 11 2 3" xfId="31463" xr:uid="{09433B98-776A-4955-B8E1-F6C3ADBFD001}"/>
    <cellStyle name="40% - Accent2 6 11 3" xfId="31464" xr:uid="{C6E0B9CF-8112-40D8-BD08-B33AFAFFCDD9}"/>
    <cellStyle name="40% - Accent2 6 11 3 2" xfId="31465" xr:uid="{6C44811B-0A8C-425C-984E-DE92ADD71748}"/>
    <cellStyle name="40% - Accent2 6 11 4" xfId="31466" xr:uid="{F3EDBECE-F548-41B1-87A4-A8D738D2C4BA}"/>
    <cellStyle name="40% - Accent2 6 11 4 2" xfId="31467" xr:uid="{95095F47-25BC-418A-B197-153100847FA9}"/>
    <cellStyle name="40% - Accent2 6 11 5" xfId="31468" xr:uid="{513374DC-C70D-4391-A8E1-458536C28A78}"/>
    <cellStyle name="40% - Accent2 6 12" xfId="31469" xr:uid="{3BD5B1D1-706D-4147-B6BD-AA3279AEB24F}"/>
    <cellStyle name="40% - Accent2 6 12 2" xfId="31470" xr:uid="{78E71D08-EC0D-4AF8-90B5-A51F44C8EF0F}"/>
    <cellStyle name="40% - Accent2 6 12 2 2" xfId="31471" xr:uid="{2CDE333C-7D7C-4E7E-8C82-7763A42D7A4E}"/>
    <cellStyle name="40% - Accent2 6 12 2 2 2" xfId="31472" xr:uid="{C3EC5EC6-33AE-477B-91DF-EEF28897246A}"/>
    <cellStyle name="40% - Accent2 6 12 2 3" xfId="31473" xr:uid="{813E8183-4E27-46D9-BBA0-E5E79DA30344}"/>
    <cellStyle name="40% - Accent2 6 12 3" xfId="31474" xr:uid="{627A843C-E2AE-4A75-82E8-B252C1A51E87}"/>
    <cellStyle name="40% - Accent2 6 12 3 2" xfId="31475" xr:uid="{2668E665-53FD-480B-9352-35AA6EFDC607}"/>
    <cellStyle name="40% - Accent2 6 12 4" xfId="31476" xr:uid="{BDDEC981-EB9D-44D1-8125-67D1BF5F8C6D}"/>
    <cellStyle name="40% - Accent2 6 12 4 2" xfId="31477" xr:uid="{0491A72E-E246-408D-9A64-C0CE73F24E67}"/>
    <cellStyle name="40% - Accent2 6 12 5" xfId="31478" xr:uid="{BDD1C22C-F3B5-481D-BC90-B5E75B9F205C}"/>
    <cellStyle name="40% - Accent2 6 13" xfId="31479" xr:uid="{D3E13683-0E12-4DFA-9951-899AE4A809FE}"/>
    <cellStyle name="40% - Accent2 6 13 2" xfId="31480" xr:uid="{215FF891-5292-4235-8165-28D6ED27DAEA}"/>
    <cellStyle name="40% - Accent2 6 13 2 2" xfId="31481" xr:uid="{5C171BC5-53A6-42BA-BE71-2FB2608EE8F7}"/>
    <cellStyle name="40% - Accent2 6 13 2 2 2" xfId="31482" xr:uid="{58144C75-0B13-4B44-8CE9-BF511DF3189C}"/>
    <cellStyle name="40% - Accent2 6 13 2 3" xfId="31483" xr:uid="{A2CB763E-9CB4-489E-9E71-8A0328D04808}"/>
    <cellStyle name="40% - Accent2 6 13 3" xfId="31484" xr:uid="{B876B06F-0064-4C64-83FE-1CE631819691}"/>
    <cellStyle name="40% - Accent2 6 13 3 2" xfId="31485" xr:uid="{A28D8C42-3EAB-4992-8444-659FF6C01B4C}"/>
    <cellStyle name="40% - Accent2 6 13 4" xfId="31486" xr:uid="{ABC581F3-1421-4780-A706-CA2EEAABBE15}"/>
    <cellStyle name="40% - Accent2 6 13 4 2" xfId="31487" xr:uid="{621BD098-5FEF-4020-A8FE-9DB885BD5CBE}"/>
    <cellStyle name="40% - Accent2 6 13 5" xfId="31488" xr:uid="{75077B99-7734-4D67-AFBD-EAA593DEA110}"/>
    <cellStyle name="40% - Accent2 6 14" xfId="31489" xr:uid="{E2571566-5FB2-47DE-9C88-38AB3F0AD7EB}"/>
    <cellStyle name="40% - Accent2 6 14 2" xfId="31490" xr:uid="{CB1A42F3-9B72-4536-92EC-DE8F664C3091}"/>
    <cellStyle name="40% - Accent2 6 14 2 2" xfId="31491" xr:uid="{251ED35F-A64D-4ACB-AC07-992566CBC343}"/>
    <cellStyle name="40% - Accent2 6 14 2 2 2" xfId="31492" xr:uid="{55E66E79-4541-4E34-8690-B25C069F0098}"/>
    <cellStyle name="40% - Accent2 6 14 2 3" xfId="31493" xr:uid="{C510CF7A-DB05-4F25-8FA0-D9258A49089F}"/>
    <cellStyle name="40% - Accent2 6 14 3" xfId="31494" xr:uid="{A8701EA5-5E1E-4C59-A0F7-1E7B442BB31C}"/>
    <cellStyle name="40% - Accent2 6 14 3 2" xfId="31495" xr:uid="{1B3F077E-6673-4DDA-A53F-D2A93A171BCA}"/>
    <cellStyle name="40% - Accent2 6 14 4" xfId="31496" xr:uid="{CED7431F-959B-44C0-A726-A1F9FCDA3573}"/>
    <cellStyle name="40% - Accent2 6 14 4 2" xfId="31497" xr:uid="{D983EBDF-A8DF-4514-B26F-1826C3441BBA}"/>
    <cellStyle name="40% - Accent2 6 14 5" xfId="31498" xr:uid="{850AF2A3-9A68-41A6-B73A-9085E90A9D58}"/>
    <cellStyle name="40% - Accent2 6 15" xfId="31499" xr:uid="{51DE4484-FFCF-49DE-B3F5-43CEC47A23D4}"/>
    <cellStyle name="40% - Accent2 6 15 2" xfId="31500" xr:uid="{1D6A7C4C-2ADA-49C1-8DDE-4F593ED5C1E8}"/>
    <cellStyle name="40% - Accent2 6 15 2 2" xfId="31501" xr:uid="{4C2914F5-27AC-4A26-8849-E993D6390821}"/>
    <cellStyle name="40% - Accent2 6 15 2 2 2" xfId="31502" xr:uid="{2F797BFE-CEBD-40FD-8BD6-92D62EF5E1A5}"/>
    <cellStyle name="40% - Accent2 6 15 2 3" xfId="31503" xr:uid="{803E6580-AC67-485C-909D-3876FAC6AF1A}"/>
    <cellStyle name="40% - Accent2 6 15 3" xfId="31504" xr:uid="{CD86AEDB-89B8-4D57-BB33-34AB75524FF5}"/>
    <cellStyle name="40% - Accent2 6 15 3 2" xfId="31505" xr:uid="{D0C2BF02-FB2B-402A-A284-F63D449452E2}"/>
    <cellStyle name="40% - Accent2 6 15 4" xfId="31506" xr:uid="{36FC2406-7ACB-4DBE-B1F7-74DCE3192611}"/>
    <cellStyle name="40% - Accent2 6 15 4 2" xfId="31507" xr:uid="{CE9C81F5-4345-4A02-9439-C718D82851FD}"/>
    <cellStyle name="40% - Accent2 6 15 5" xfId="31508" xr:uid="{CA6AB1C6-EFD5-48B7-9236-10C904BCF400}"/>
    <cellStyle name="40% - Accent2 6 16" xfId="31509" xr:uid="{6E3B6951-3014-41E8-A933-D3FF57C8C268}"/>
    <cellStyle name="40% - Accent2 6 16 2" xfId="31510" xr:uid="{8564E6AC-CBA2-44A9-9125-E1ADEA7EE699}"/>
    <cellStyle name="40% - Accent2 6 16 2 2" xfId="31511" xr:uid="{3D63C111-3CA9-46D9-BE9B-7038663E54E9}"/>
    <cellStyle name="40% - Accent2 6 16 3" xfId="31512" xr:uid="{53810B19-8471-4EAC-BFD4-0CDF38094D14}"/>
    <cellStyle name="40% - Accent2 6 17" xfId="31513" xr:uid="{7D46DB50-3E33-4C15-81DD-1C3402AA49BA}"/>
    <cellStyle name="40% - Accent2 6 17 2" xfId="31514" xr:uid="{DEA9D48D-9971-491A-8E95-F449A50E1158}"/>
    <cellStyle name="40% - Accent2 6 18" xfId="31515" xr:uid="{8DA3E7A2-062F-4746-A9B5-734C4949ECB9}"/>
    <cellStyle name="40% - Accent2 6 18 2" xfId="31516" xr:uid="{2E4539F8-2FE0-4F87-B003-1AF804C516A0}"/>
    <cellStyle name="40% - Accent2 6 19" xfId="31517" xr:uid="{5BAA49EF-196E-4A32-B173-614C86F613EB}"/>
    <cellStyle name="40% - Accent2 6 2" xfId="582" xr:uid="{6BA94FF1-8E72-43E5-869D-B8251B1E6689}"/>
    <cellStyle name="40% - Accent2 6 2 2" xfId="583" xr:uid="{270DFA4B-1CA7-467B-9B0C-8904091C36CA}"/>
    <cellStyle name="40% - Accent2 6 2 2 2" xfId="31518" xr:uid="{8A84CFA3-B370-45F6-9DB2-4FE3E9934DD9}"/>
    <cellStyle name="40% - Accent2 6 2 2 2 2" xfId="31519" xr:uid="{45ED52ED-4FB4-459D-9441-EFFF1A991C7A}"/>
    <cellStyle name="40% - Accent2 6 2 2 3" xfId="31520" xr:uid="{5E69E430-63FD-475B-9333-B11ABE20B045}"/>
    <cellStyle name="40% - Accent2 6 2 2 4" xfId="31521" xr:uid="{A982F239-D7D9-41E9-9F66-27023CCDD37C}"/>
    <cellStyle name="40% - Accent2 6 2 3" xfId="31522" xr:uid="{466EDF6C-840A-449B-9BD6-C4C64AC2B70A}"/>
    <cellStyle name="40% - Accent2 6 2 3 2" xfId="31523" xr:uid="{39D7B6AA-8551-4F54-B8C4-CBEB70F0137C}"/>
    <cellStyle name="40% - Accent2 6 2 4" xfId="31524" xr:uid="{C9FF57D1-D683-48D1-8F5F-2FA6DBE11EF8}"/>
    <cellStyle name="40% - Accent2 6 2 4 2" xfId="31525" xr:uid="{A8F301E5-3E61-40EB-995C-77DC2CBF7AC0}"/>
    <cellStyle name="40% - Accent2 6 2 5" xfId="31526" xr:uid="{FBE1651A-EFDE-4FD1-BAB8-16BFB8469B68}"/>
    <cellStyle name="40% - Accent2 6 20" xfId="31527" xr:uid="{8E4C520E-6B78-403A-9BB8-10B6724CF292}"/>
    <cellStyle name="40% - Accent2 6 21" xfId="31528" xr:uid="{BAC3D799-3065-4DD0-BDD2-F6368AB99078}"/>
    <cellStyle name="40% - Accent2 6 22" xfId="31529" xr:uid="{2E5931EF-3D44-4145-B300-907FA4F4409A}"/>
    <cellStyle name="40% - Accent2 6 23" xfId="31530" xr:uid="{5CA6827A-4621-46CD-9E0E-A35D9F27B33D}"/>
    <cellStyle name="40% - Accent2 6 24" xfId="31531" xr:uid="{B5380631-D0A2-4682-A51D-AABB083F80B9}"/>
    <cellStyle name="40% - Accent2 6 25" xfId="31532" xr:uid="{7D0746FA-B26E-4163-8035-193DFC01F212}"/>
    <cellStyle name="40% - Accent2 6 26" xfId="31533" xr:uid="{263B2563-CCA7-49D0-B68B-706A3739975E}"/>
    <cellStyle name="40% - Accent2 6 27" xfId="31534" xr:uid="{A22964E1-00D0-4196-9BC3-D878F7BBC2BB}"/>
    <cellStyle name="40% - Accent2 6 28" xfId="31535" xr:uid="{A11CB8FB-5150-442A-8F2E-C46B24D95DBC}"/>
    <cellStyle name="40% - Accent2 6 29" xfId="31536" xr:uid="{9176C46F-EB46-4B93-B937-B2586EA58A56}"/>
    <cellStyle name="40% - Accent2 6 3" xfId="584" xr:uid="{E40FCEC6-6EF1-41A4-91B4-25C516CA7B63}"/>
    <cellStyle name="40% - Accent2 6 3 2" xfId="31537" xr:uid="{AAA6C7A3-11E1-490D-AB1E-B31CD9C6A094}"/>
    <cellStyle name="40% - Accent2 6 3 2 2" xfId="31538" xr:uid="{7B84D562-C7B3-429A-921B-821B0F2B16B7}"/>
    <cellStyle name="40% - Accent2 6 3 2 2 2" xfId="31539" xr:uid="{278D4FC1-3C40-4BC8-99E9-B0CCB98717DB}"/>
    <cellStyle name="40% - Accent2 6 3 2 3" xfId="31540" xr:uid="{CDB660A0-0BDB-4DE5-8497-2B1122012B64}"/>
    <cellStyle name="40% - Accent2 6 3 3" xfId="31541" xr:uid="{6CC45B84-704A-4939-BAF3-5B54816F1393}"/>
    <cellStyle name="40% - Accent2 6 3 3 2" xfId="31542" xr:uid="{755564C8-681E-46EC-82C1-8A4C9433DEE8}"/>
    <cellStyle name="40% - Accent2 6 3 4" xfId="31543" xr:uid="{B1714DDD-B59E-4C46-99D8-142270380656}"/>
    <cellStyle name="40% - Accent2 6 3 4 2" xfId="31544" xr:uid="{2F21D2A5-0608-4548-B9E2-379A37E78E43}"/>
    <cellStyle name="40% - Accent2 6 3 5" xfId="31545" xr:uid="{3D0AC715-A73F-48E8-B028-530BC101C03B}"/>
    <cellStyle name="40% - Accent2 6 3 6" xfId="31546" xr:uid="{9A391120-6518-45E8-AE45-E12C039FE38D}"/>
    <cellStyle name="40% - Accent2 6 4" xfId="31547" xr:uid="{8629F2BB-688F-4637-A82A-EE2ACC3E6CE6}"/>
    <cellStyle name="40% - Accent2 6 4 2" xfId="31548" xr:uid="{F8DF40C4-ADBB-4D20-AEA3-5C172B33C0D1}"/>
    <cellStyle name="40% - Accent2 6 4 2 2" xfId="31549" xr:uid="{80CC215C-1954-4C7B-BD77-523BA081E67A}"/>
    <cellStyle name="40% - Accent2 6 4 2 2 2" xfId="31550" xr:uid="{1064B138-3B50-45D2-8BEE-A29942AF9B0C}"/>
    <cellStyle name="40% - Accent2 6 4 2 3" xfId="31551" xr:uid="{56445469-2FAE-47F3-9164-6AE5DCBF7425}"/>
    <cellStyle name="40% - Accent2 6 4 3" xfId="31552" xr:uid="{79C48F1C-FBB9-4523-80B5-EEE72ADCC13D}"/>
    <cellStyle name="40% - Accent2 6 4 3 2" xfId="31553" xr:uid="{299DDC3E-7F6B-48E4-BE9C-26D9DA3B51B1}"/>
    <cellStyle name="40% - Accent2 6 4 4" xfId="31554" xr:uid="{C33003BC-1079-4664-A41B-E941083A5207}"/>
    <cellStyle name="40% - Accent2 6 4 4 2" xfId="31555" xr:uid="{0CCD90A7-E8C4-408F-8222-5898CA857D03}"/>
    <cellStyle name="40% - Accent2 6 4 5" xfId="31556" xr:uid="{61A468CD-D643-41AA-9D96-95B0F5DA207A}"/>
    <cellStyle name="40% - Accent2 6 5" xfId="31557" xr:uid="{304DAC80-78FF-478D-BD7C-2FF5682DAD47}"/>
    <cellStyle name="40% - Accent2 6 5 2" xfId="31558" xr:uid="{E22FA17F-041D-4C04-A8B8-2B728E78FCB0}"/>
    <cellStyle name="40% - Accent2 6 5 2 2" xfId="31559" xr:uid="{DB818D7F-3194-41E5-8488-74F4FE1FEB33}"/>
    <cellStyle name="40% - Accent2 6 5 2 2 2" xfId="31560" xr:uid="{A9945FAE-70BE-48E9-9461-79195AD61484}"/>
    <cellStyle name="40% - Accent2 6 5 2 3" xfId="31561" xr:uid="{852B25EC-A280-4B1E-9C94-7A53F7C75392}"/>
    <cellStyle name="40% - Accent2 6 5 3" xfId="31562" xr:uid="{F50AE1CC-4315-4B73-B2A7-C6FDF0292324}"/>
    <cellStyle name="40% - Accent2 6 5 3 2" xfId="31563" xr:uid="{34C462F7-3E24-4148-AAFA-E42533A64833}"/>
    <cellStyle name="40% - Accent2 6 5 4" xfId="31564" xr:uid="{7D6647CE-A2B0-4832-B616-E5074F9B5B65}"/>
    <cellStyle name="40% - Accent2 6 5 4 2" xfId="31565" xr:uid="{13766652-FB3E-47D9-92B9-5750C71A667C}"/>
    <cellStyle name="40% - Accent2 6 5 5" xfId="31566" xr:uid="{AAA7CE87-74C7-475A-9112-9978D21DA6E4}"/>
    <cellStyle name="40% - Accent2 6 6" xfId="31567" xr:uid="{2F00D5A0-7A34-44A2-9BF7-482B3F31BABD}"/>
    <cellStyle name="40% - Accent2 6 6 2" xfId="31568" xr:uid="{9EF5DD32-EF2A-4EFD-9DB4-37FFF40A9A86}"/>
    <cellStyle name="40% - Accent2 6 6 2 2" xfId="31569" xr:uid="{960E6617-74DE-4B05-A9C1-2EAF74ECDBE8}"/>
    <cellStyle name="40% - Accent2 6 6 2 2 2" xfId="31570" xr:uid="{A8C52C55-8856-49F4-BF97-A8AAB1D1F615}"/>
    <cellStyle name="40% - Accent2 6 6 2 3" xfId="31571" xr:uid="{3C31CEAA-6099-46FC-9174-AE4F95978693}"/>
    <cellStyle name="40% - Accent2 6 6 3" xfId="31572" xr:uid="{55DDFAB3-CAD9-40E9-9D37-FD06E9C3BF44}"/>
    <cellStyle name="40% - Accent2 6 6 3 2" xfId="31573" xr:uid="{6A77BEFC-AE2F-4A90-B166-673F1C59AB58}"/>
    <cellStyle name="40% - Accent2 6 6 4" xfId="31574" xr:uid="{41A7F7F0-9352-4120-A5BD-C7588F9814DA}"/>
    <cellStyle name="40% - Accent2 6 6 4 2" xfId="31575" xr:uid="{88D258FE-7DE7-4AC3-A699-A57F293D5FCE}"/>
    <cellStyle name="40% - Accent2 6 6 5" xfId="31576" xr:uid="{7F2614DE-4323-473B-B14F-323D0D1EBB3D}"/>
    <cellStyle name="40% - Accent2 6 7" xfId="31577" xr:uid="{C630B9C5-9A3A-45A9-A0AA-8D07455450AB}"/>
    <cellStyle name="40% - Accent2 6 7 2" xfId="31578" xr:uid="{4A9ABCA0-8962-4E5A-A5B0-CFBBA5ED4B21}"/>
    <cellStyle name="40% - Accent2 6 7 2 2" xfId="31579" xr:uid="{E3E072E6-D60F-4AA1-98E6-C904FC82043F}"/>
    <cellStyle name="40% - Accent2 6 7 2 2 2" xfId="31580" xr:uid="{48C6FFDB-0A43-417F-A982-BC8ED2F68B7A}"/>
    <cellStyle name="40% - Accent2 6 7 2 3" xfId="31581" xr:uid="{680B343D-86EE-40EA-A1DA-3C080CA2EF88}"/>
    <cellStyle name="40% - Accent2 6 7 3" xfId="31582" xr:uid="{99CC34A9-2EA5-418C-8E1A-2536407538DC}"/>
    <cellStyle name="40% - Accent2 6 7 3 2" xfId="31583" xr:uid="{10425292-C4C3-4642-9D62-D0C4663972FD}"/>
    <cellStyle name="40% - Accent2 6 7 4" xfId="31584" xr:uid="{8262A6A2-9E27-476A-9E60-18E64F786C68}"/>
    <cellStyle name="40% - Accent2 6 7 4 2" xfId="31585" xr:uid="{DDD52F6E-3A5E-492D-A647-A9D282640FA6}"/>
    <cellStyle name="40% - Accent2 6 7 5" xfId="31586" xr:uid="{A425E6EB-4E31-46A6-AC6E-15C417A91A3F}"/>
    <cellStyle name="40% - Accent2 6 8" xfId="31587" xr:uid="{26598303-652A-4AFE-85C5-972F68C47B50}"/>
    <cellStyle name="40% - Accent2 6 8 2" xfId="31588" xr:uid="{4CC2473A-5B06-4312-A312-A3E070FD64E4}"/>
    <cellStyle name="40% - Accent2 6 8 2 2" xfId="31589" xr:uid="{BBEFBC5C-6066-4748-BCF1-472C62AF6BED}"/>
    <cellStyle name="40% - Accent2 6 8 2 2 2" xfId="31590" xr:uid="{3CF2DD46-1F39-4A19-B557-9C00E03C566D}"/>
    <cellStyle name="40% - Accent2 6 8 2 3" xfId="31591" xr:uid="{FFFFBF9E-5486-421F-B105-30F145688EEB}"/>
    <cellStyle name="40% - Accent2 6 8 3" xfId="31592" xr:uid="{81F5D2EA-6232-4CA1-9ADB-81CD601B9F65}"/>
    <cellStyle name="40% - Accent2 6 8 3 2" xfId="31593" xr:uid="{6781D627-B65F-40DF-AA87-35BDB9E3F37C}"/>
    <cellStyle name="40% - Accent2 6 8 4" xfId="31594" xr:uid="{FB2B75A7-7C9D-4879-82E1-F25DAD1BD8DB}"/>
    <cellStyle name="40% - Accent2 6 8 4 2" xfId="31595" xr:uid="{551F8070-B54D-48FF-AA5F-FEF52D1C31D9}"/>
    <cellStyle name="40% - Accent2 6 8 5" xfId="31596" xr:uid="{E5A17601-5231-4F46-949E-646E740B8B30}"/>
    <cellStyle name="40% - Accent2 6 9" xfId="31597" xr:uid="{65C809CE-8CA0-4D43-871E-BD498CF08DD2}"/>
    <cellStyle name="40% - Accent2 6 9 2" xfId="31598" xr:uid="{02EBFC66-CA6F-43E3-A7B8-B6F33092DEA3}"/>
    <cellStyle name="40% - Accent2 6 9 2 2" xfId="31599" xr:uid="{0B7710C4-8CBD-47A9-870B-FB8B04A8B5F3}"/>
    <cellStyle name="40% - Accent2 6 9 2 2 2" xfId="31600" xr:uid="{06E92314-B802-427C-BE6B-66C9FC8D27FE}"/>
    <cellStyle name="40% - Accent2 6 9 2 3" xfId="31601" xr:uid="{2471CCC3-4F70-4E25-A459-99EC345C49B7}"/>
    <cellStyle name="40% - Accent2 6 9 3" xfId="31602" xr:uid="{28573CE9-5DC6-4C70-96E4-A9B99562FD5C}"/>
    <cellStyle name="40% - Accent2 6 9 3 2" xfId="31603" xr:uid="{5DDAE766-937F-4730-B272-339F5AFE74B8}"/>
    <cellStyle name="40% - Accent2 6 9 4" xfId="31604" xr:uid="{EE775A57-4933-4B59-995B-9CD3A7894D45}"/>
    <cellStyle name="40% - Accent2 6 9 4 2" xfId="31605" xr:uid="{AB361B03-7A01-4866-8950-E548135A9511}"/>
    <cellStyle name="40% - Accent2 6 9 5" xfId="31606" xr:uid="{3053F5F6-309B-4F99-B1DE-2A36B0C016A8}"/>
    <cellStyle name="40% - Accent2 7" xfId="585" xr:uid="{7EFE83E8-1868-4ABA-8114-C012D73662E4}"/>
    <cellStyle name="40% - Accent2 7 10" xfId="31607" xr:uid="{462B9B8A-DAC9-4918-A183-99ACABE5F474}"/>
    <cellStyle name="40% - Accent2 7 10 2" xfId="31608" xr:uid="{DBA6B71C-D652-4FC9-B52E-9328BE97EFC4}"/>
    <cellStyle name="40% - Accent2 7 10 2 2" xfId="31609" xr:uid="{FC15367D-62A1-437B-B312-51D2B026CAC6}"/>
    <cellStyle name="40% - Accent2 7 10 2 2 2" xfId="31610" xr:uid="{BFC4332A-4206-4B1B-A796-A251A05F5C2A}"/>
    <cellStyle name="40% - Accent2 7 10 2 3" xfId="31611" xr:uid="{FD651F58-DFBF-49F6-BA57-28A78ED30A9D}"/>
    <cellStyle name="40% - Accent2 7 10 3" xfId="31612" xr:uid="{583FE395-0363-4A0E-94D9-6D5897F083F7}"/>
    <cellStyle name="40% - Accent2 7 10 3 2" xfId="31613" xr:uid="{F7DDEEFE-E7D4-476F-AA1B-84B2F64F5C62}"/>
    <cellStyle name="40% - Accent2 7 10 4" xfId="31614" xr:uid="{9A4BF405-19AD-498B-AF61-31003D3F1C17}"/>
    <cellStyle name="40% - Accent2 7 10 4 2" xfId="31615" xr:uid="{5D6A0349-8C93-4FA9-A0CD-AF48574436BC}"/>
    <cellStyle name="40% - Accent2 7 10 5" xfId="31616" xr:uid="{18142709-CEAE-432F-A36B-3B6D19C6DC34}"/>
    <cellStyle name="40% - Accent2 7 11" xfId="31617" xr:uid="{5E8191DD-365D-4545-B909-64506B1EB5B5}"/>
    <cellStyle name="40% - Accent2 7 11 2" xfId="31618" xr:uid="{B23FDE21-F213-4C90-A446-E418B771321A}"/>
    <cellStyle name="40% - Accent2 7 11 2 2" xfId="31619" xr:uid="{0F56286F-5D53-4F2A-84A7-63D81055236F}"/>
    <cellStyle name="40% - Accent2 7 11 2 2 2" xfId="31620" xr:uid="{9D2F34B1-7183-4217-9AAF-6840F12BF69F}"/>
    <cellStyle name="40% - Accent2 7 11 2 3" xfId="31621" xr:uid="{ECBFA4CB-3C14-4A8F-88AE-59BA7296AF41}"/>
    <cellStyle name="40% - Accent2 7 11 3" xfId="31622" xr:uid="{19FEB85C-F3EB-4EA7-A766-16899A0AC370}"/>
    <cellStyle name="40% - Accent2 7 11 3 2" xfId="31623" xr:uid="{B622E774-750B-446C-8386-976A61C6B713}"/>
    <cellStyle name="40% - Accent2 7 11 4" xfId="31624" xr:uid="{09EA3E75-E3E2-46A8-82EC-3DDB4EB69289}"/>
    <cellStyle name="40% - Accent2 7 11 4 2" xfId="31625" xr:uid="{5C5A7144-DA03-4C73-AEAC-5B8FFAED0BC5}"/>
    <cellStyle name="40% - Accent2 7 11 5" xfId="31626" xr:uid="{F353EC07-C4DA-40AC-B564-567061C48D5E}"/>
    <cellStyle name="40% - Accent2 7 12" xfId="31627" xr:uid="{E7A02BD2-8064-4687-B3E7-7BEE0B908FCF}"/>
    <cellStyle name="40% - Accent2 7 12 2" xfId="31628" xr:uid="{DCCC2D29-8315-41E6-BBEE-C2AE48A4D3A9}"/>
    <cellStyle name="40% - Accent2 7 12 2 2" xfId="31629" xr:uid="{FFFFC66D-1AE2-4267-9F95-2BD6045694C5}"/>
    <cellStyle name="40% - Accent2 7 12 2 2 2" xfId="31630" xr:uid="{7DBEF124-A179-4667-81AE-7FC7DC94F970}"/>
    <cellStyle name="40% - Accent2 7 12 2 3" xfId="31631" xr:uid="{9DA3E327-7702-46F9-8CAB-EA6132E35D46}"/>
    <cellStyle name="40% - Accent2 7 12 3" xfId="31632" xr:uid="{BC36FD0E-4D60-4D31-8A14-45084A7BB33F}"/>
    <cellStyle name="40% - Accent2 7 12 3 2" xfId="31633" xr:uid="{E15B5644-3716-47A8-9770-5010E9560573}"/>
    <cellStyle name="40% - Accent2 7 12 4" xfId="31634" xr:uid="{30C4B7F6-5112-41F7-85D9-C7BE6057EE17}"/>
    <cellStyle name="40% - Accent2 7 12 4 2" xfId="31635" xr:uid="{99BEF87A-AC9A-4700-83A6-670D9252159D}"/>
    <cellStyle name="40% - Accent2 7 12 5" xfId="31636" xr:uid="{D7B37ACD-31E5-4365-AE4A-B5FE0C653CDD}"/>
    <cellStyle name="40% - Accent2 7 13" xfId="31637" xr:uid="{382F17CC-562E-486A-AC9B-4924870AC9DE}"/>
    <cellStyle name="40% - Accent2 7 13 2" xfId="31638" xr:uid="{C75883E6-3E98-43FB-BEAD-9C64E8727C32}"/>
    <cellStyle name="40% - Accent2 7 13 2 2" xfId="31639" xr:uid="{3BF81872-7DAA-48E5-95FA-4ADCA5D59454}"/>
    <cellStyle name="40% - Accent2 7 13 2 2 2" xfId="31640" xr:uid="{F2DFDA5E-5CF2-4B3A-9112-A40F351CB21B}"/>
    <cellStyle name="40% - Accent2 7 13 2 3" xfId="31641" xr:uid="{E74217BC-75F3-4ED4-8B05-6ED4652D9412}"/>
    <cellStyle name="40% - Accent2 7 13 3" xfId="31642" xr:uid="{6D2EA93C-1FF4-45E3-BCD6-D234D5D564D2}"/>
    <cellStyle name="40% - Accent2 7 13 3 2" xfId="31643" xr:uid="{C98FA508-5F60-4D2E-8132-D8F0FAFEB1C8}"/>
    <cellStyle name="40% - Accent2 7 13 4" xfId="31644" xr:uid="{D286A2C9-EAE7-4B0C-A65D-2418AFD183FA}"/>
    <cellStyle name="40% - Accent2 7 13 4 2" xfId="31645" xr:uid="{0097FAA4-74C5-4615-A7A9-C9231AB06340}"/>
    <cellStyle name="40% - Accent2 7 13 5" xfId="31646" xr:uid="{772E7748-DDA8-4481-8570-DB44A8009198}"/>
    <cellStyle name="40% - Accent2 7 14" xfId="31647" xr:uid="{4208E2F2-C0AD-4947-9CA2-99B1A844AA67}"/>
    <cellStyle name="40% - Accent2 7 14 2" xfId="31648" xr:uid="{AA031D33-923A-46B3-87B1-F720CE3F5A99}"/>
    <cellStyle name="40% - Accent2 7 14 2 2" xfId="31649" xr:uid="{3DE69522-5818-4D73-84D7-9ACA7C160C9B}"/>
    <cellStyle name="40% - Accent2 7 14 2 2 2" xfId="31650" xr:uid="{550ECB6C-E9F7-4E00-9D5C-DAACDB0AAB00}"/>
    <cellStyle name="40% - Accent2 7 14 2 3" xfId="31651" xr:uid="{B2B52A1C-E16F-4710-8875-077D4FE7955A}"/>
    <cellStyle name="40% - Accent2 7 14 3" xfId="31652" xr:uid="{1C56F177-6653-4F62-837F-DCBD04C34182}"/>
    <cellStyle name="40% - Accent2 7 14 3 2" xfId="31653" xr:uid="{BEC77484-2022-4ADD-BBF5-3B925EFA1EA2}"/>
    <cellStyle name="40% - Accent2 7 14 4" xfId="31654" xr:uid="{49743EA3-238E-4C17-A2C0-4B88F835525F}"/>
    <cellStyle name="40% - Accent2 7 14 4 2" xfId="31655" xr:uid="{86D42DA4-F539-4D52-9174-9394ADB89A6D}"/>
    <cellStyle name="40% - Accent2 7 14 5" xfId="31656" xr:uid="{0D05B4A9-9A13-4131-A153-C55B0ED8DBC0}"/>
    <cellStyle name="40% - Accent2 7 15" xfId="31657" xr:uid="{7D505921-5FB3-4F43-B5FD-516D57DF6CC4}"/>
    <cellStyle name="40% - Accent2 7 15 2" xfId="31658" xr:uid="{397AAF28-4A06-413D-9B42-7A55A56B9028}"/>
    <cellStyle name="40% - Accent2 7 15 2 2" xfId="31659" xr:uid="{A50A957A-CF5D-44BD-B9A0-6A6D8C03ADD1}"/>
    <cellStyle name="40% - Accent2 7 15 2 2 2" xfId="31660" xr:uid="{D88A5E09-C022-47DB-B5FC-21C580B3E430}"/>
    <cellStyle name="40% - Accent2 7 15 2 3" xfId="31661" xr:uid="{2A04E5CE-4987-49D0-9598-D0B44771BA7A}"/>
    <cellStyle name="40% - Accent2 7 15 3" xfId="31662" xr:uid="{BCCB74EF-F749-4066-9E72-52469636CB8E}"/>
    <cellStyle name="40% - Accent2 7 15 3 2" xfId="31663" xr:uid="{EE5A8177-2D5A-4E47-A177-D99861E6EE9C}"/>
    <cellStyle name="40% - Accent2 7 15 4" xfId="31664" xr:uid="{2BC6F8E1-7D46-4AF5-811C-39DD98F2B94A}"/>
    <cellStyle name="40% - Accent2 7 15 4 2" xfId="31665" xr:uid="{51DA52DC-BC4B-4FFC-B7A2-9A4DB2509F82}"/>
    <cellStyle name="40% - Accent2 7 15 5" xfId="31666" xr:uid="{D25E01FD-1D1D-4ED5-98D1-E775B2A8A758}"/>
    <cellStyle name="40% - Accent2 7 16" xfId="31667" xr:uid="{F789771E-9501-455A-9F33-E9FB329C2F2E}"/>
    <cellStyle name="40% - Accent2 7 16 2" xfId="31668" xr:uid="{8AFC21D0-8764-417B-A091-D2C73F01B6A6}"/>
    <cellStyle name="40% - Accent2 7 16 2 2" xfId="31669" xr:uid="{DB553580-054D-4825-97DA-CE39E3D42BCE}"/>
    <cellStyle name="40% - Accent2 7 16 3" xfId="31670" xr:uid="{540ECFCD-0DE3-412B-BA06-C0FB8EB7AE87}"/>
    <cellStyle name="40% - Accent2 7 17" xfId="31671" xr:uid="{9174A8E3-AEB8-4F9C-A70D-8566CAB47A60}"/>
    <cellStyle name="40% - Accent2 7 17 2" xfId="31672" xr:uid="{E1DA4656-EA19-4250-BFA4-A862ACAA3985}"/>
    <cellStyle name="40% - Accent2 7 18" xfId="31673" xr:uid="{DF2ED22E-9342-42C1-8BCF-711C3C7C923E}"/>
    <cellStyle name="40% - Accent2 7 18 2" xfId="31674" xr:uid="{E27344A2-FACA-4A5F-8CD3-6DCBAF59006E}"/>
    <cellStyle name="40% - Accent2 7 19" xfId="31675" xr:uid="{58D9D56D-DB80-4219-A1E9-39600EE2AEC5}"/>
    <cellStyle name="40% - Accent2 7 2" xfId="586" xr:uid="{98E72FA8-5C7D-4214-9E4E-9C8FFAFBC41F}"/>
    <cellStyle name="40% - Accent2 7 2 2" xfId="587" xr:uid="{141157FF-D7DD-4FB5-AAC4-556F2EAA5AD2}"/>
    <cellStyle name="40% - Accent2 7 2 2 2" xfId="31676" xr:uid="{6F092930-CACB-4022-979F-63242063F30C}"/>
    <cellStyle name="40% - Accent2 7 2 2 2 2" xfId="31677" xr:uid="{64600A93-A5C7-4387-AC08-5A51D7C3EA30}"/>
    <cellStyle name="40% - Accent2 7 2 2 3" xfId="31678" xr:uid="{05F0F25B-C9F5-4E97-A549-3CC86A1C7650}"/>
    <cellStyle name="40% - Accent2 7 2 2 4" xfId="31679" xr:uid="{BACDC3C2-7FD5-4447-9FC6-F49674242A1D}"/>
    <cellStyle name="40% - Accent2 7 2 3" xfId="31680" xr:uid="{614455CB-ADAF-4B06-934A-A0A0492F1BAA}"/>
    <cellStyle name="40% - Accent2 7 2 3 2" xfId="31681" xr:uid="{D4FDEF74-0885-4011-BF96-9E71AE8596E3}"/>
    <cellStyle name="40% - Accent2 7 2 4" xfId="31682" xr:uid="{665F1BF9-7C81-49BA-8F14-FFC5740A1C68}"/>
    <cellStyle name="40% - Accent2 7 2 4 2" xfId="31683" xr:uid="{0769E6FB-E624-46C7-890F-0E019140F9AD}"/>
    <cellStyle name="40% - Accent2 7 2 5" xfId="31684" xr:uid="{125CC7A9-689D-45A5-A370-AA98098C52DC}"/>
    <cellStyle name="40% - Accent2 7 20" xfId="31685" xr:uid="{7EC087CC-F168-4593-94DE-960C0AC953F0}"/>
    <cellStyle name="40% - Accent2 7 21" xfId="31686" xr:uid="{D33E5E84-B8B9-4073-818B-28A245431657}"/>
    <cellStyle name="40% - Accent2 7 22" xfId="31687" xr:uid="{15DE3D36-7733-4C9D-8434-BC1BF70771F9}"/>
    <cellStyle name="40% - Accent2 7 23" xfId="31688" xr:uid="{D85F4C41-B284-4C91-BFEA-116133965331}"/>
    <cellStyle name="40% - Accent2 7 24" xfId="31689" xr:uid="{3A2E3E14-70FD-453B-A6FB-5F8CF3BA12A2}"/>
    <cellStyle name="40% - Accent2 7 25" xfId="31690" xr:uid="{8B35B52F-31A0-4621-BB3B-687D4F86DD27}"/>
    <cellStyle name="40% - Accent2 7 26" xfId="31691" xr:uid="{D9C29267-55AC-4D17-BC14-81EC9F92414F}"/>
    <cellStyle name="40% - Accent2 7 27" xfId="31692" xr:uid="{1404C99B-EC01-4BD7-91D3-D33AD2C080C8}"/>
    <cellStyle name="40% - Accent2 7 28" xfId="31693" xr:uid="{537AFFEB-746F-496A-8D09-DD2FDD02AA73}"/>
    <cellStyle name="40% - Accent2 7 29" xfId="31694" xr:uid="{CC49043A-0333-4D83-8532-09335E259D60}"/>
    <cellStyle name="40% - Accent2 7 3" xfId="588" xr:uid="{88882F59-66B0-4368-B8D1-1178B951D25B}"/>
    <cellStyle name="40% - Accent2 7 3 2" xfId="31695" xr:uid="{588E3E23-F799-4C11-8151-4E3BB49A4013}"/>
    <cellStyle name="40% - Accent2 7 3 2 2" xfId="31696" xr:uid="{9066E3C3-E5AC-46E9-B7CC-D9B81E3332D4}"/>
    <cellStyle name="40% - Accent2 7 3 2 2 2" xfId="31697" xr:uid="{84441C35-6230-4F7E-A540-E654BB19E351}"/>
    <cellStyle name="40% - Accent2 7 3 2 3" xfId="31698" xr:uid="{D983AC29-C682-4CF0-8951-56A22E344B2D}"/>
    <cellStyle name="40% - Accent2 7 3 3" xfId="31699" xr:uid="{806E2E68-7D6F-4B2C-A1F4-BBC1C65710B4}"/>
    <cellStyle name="40% - Accent2 7 3 3 2" xfId="31700" xr:uid="{1CD20A47-2D0B-4EE3-8EB7-8A53D5C4AB1B}"/>
    <cellStyle name="40% - Accent2 7 3 4" xfId="31701" xr:uid="{7806EEB4-F10B-49AF-BD1C-07DB9BA010D6}"/>
    <cellStyle name="40% - Accent2 7 3 4 2" xfId="31702" xr:uid="{319A9291-DDDF-44E2-996F-C6F6EF264317}"/>
    <cellStyle name="40% - Accent2 7 3 5" xfId="31703" xr:uid="{E09A249C-378F-4C67-A367-E77C9D23B408}"/>
    <cellStyle name="40% - Accent2 7 3 6" xfId="31704" xr:uid="{B323E777-704A-47D8-AD01-AFDFB400D856}"/>
    <cellStyle name="40% - Accent2 7 4" xfId="31705" xr:uid="{609B0AB4-33A9-45B6-B062-A2E6FCA96A08}"/>
    <cellStyle name="40% - Accent2 7 4 2" xfId="31706" xr:uid="{FDD698C7-CA50-42FE-AAF6-5478B8C8E8D9}"/>
    <cellStyle name="40% - Accent2 7 4 2 2" xfId="31707" xr:uid="{F4E20876-DCA4-4915-ADBB-11215A04690C}"/>
    <cellStyle name="40% - Accent2 7 4 2 2 2" xfId="31708" xr:uid="{63AB8013-DF1C-474C-A9EC-57877B85CDA1}"/>
    <cellStyle name="40% - Accent2 7 4 2 3" xfId="31709" xr:uid="{B3C609C6-6843-4586-861C-191D3D23C03F}"/>
    <cellStyle name="40% - Accent2 7 4 3" xfId="31710" xr:uid="{688D7FAE-72EE-4E93-BF3A-1D3740B425D4}"/>
    <cellStyle name="40% - Accent2 7 4 3 2" xfId="31711" xr:uid="{D3222B22-AB2B-4D81-B478-FE75CF7E9EC3}"/>
    <cellStyle name="40% - Accent2 7 4 4" xfId="31712" xr:uid="{A3F0064C-FA45-4059-8D55-73957A56FDBE}"/>
    <cellStyle name="40% - Accent2 7 4 4 2" xfId="31713" xr:uid="{611F4024-3EB2-41C1-801E-2008017A4CCB}"/>
    <cellStyle name="40% - Accent2 7 4 5" xfId="31714" xr:uid="{A732284E-693E-4E40-8793-E5897EA6FB35}"/>
    <cellStyle name="40% - Accent2 7 5" xfId="31715" xr:uid="{9077D41B-BAFF-4119-B7DA-7D1171B040F0}"/>
    <cellStyle name="40% - Accent2 7 5 2" xfId="31716" xr:uid="{BC5B20CB-94E2-404D-A08A-EFA848F87CDC}"/>
    <cellStyle name="40% - Accent2 7 5 2 2" xfId="31717" xr:uid="{1963A49F-04BE-474A-B21D-8C610AE29A02}"/>
    <cellStyle name="40% - Accent2 7 5 2 2 2" xfId="31718" xr:uid="{D519F7AD-29C1-4A12-92F3-F0780E511F16}"/>
    <cellStyle name="40% - Accent2 7 5 2 3" xfId="31719" xr:uid="{3BBFEEF1-7321-4435-9C27-CF637A945E98}"/>
    <cellStyle name="40% - Accent2 7 5 3" xfId="31720" xr:uid="{52A1B36F-7036-4861-9A71-5BE296E403E3}"/>
    <cellStyle name="40% - Accent2 7 5 3 2" xfId="31721" xr:uid="{BB1D56FA-1117-44A1-BCC1-CA461D7BB2A3}"/>
    <cellStyle name="40% - Accent2 7 5 4" xfId="31722" xr:uid="{2B627A72-6C4A-4BC2-B94D-D90B2D470471}"/>
    <cellStyle name="40% - Accent2 7 5 4 2" xfId="31723" xr:uid="{213814E7-969E-498A-AD2D-43DDEE456505}"/>
    <cellStyle name="40% - Accent2 7 5 5" xfId="31724" xr:uid="{45B046FF-5991-4DFA-BABD-8E64F57E0C79}"/>
    <cellStyle name="40% - Accent2 7 6" xfId="31725" xr:uid="{91085533-6DDB-4B05-A0FB-222FB11CAA5C}"/>
    <cellStyle name="40% - Accent2 7 6 2" xfId="31726" xr:uid="{2B7B7B9D-C1E0-49E6-AF41-D9EABC101347}"/>
    <cellStyle name="40% - Accent2 7 6 2 2" xfId="31727" xr:uid="{286C1443-3164-48FC-B78F-57037765E33E}"/>
    <cellStyle name="40% - Accent2 7 6 2 2 2" xfId="31728" xr:uid="{8B1B9614-E8DE-43A1-8219-3957B82D8DED}"/>
    <cellStyle name="40% - Accent2 7 6 2 3" xfId="31729" xr:uid="{3D2CC782-D5B8-422E-9688-DB41C7B16DAB}"/>
    <cellStyle name="40% - Accent2 7 6 3" xfId="31730" xr:uid="{B8049C45-6748-4E3F-9EB2-2EB9D09F982C}"/>
    <cellStyle name="40% - Accent2 7 6 3 2" xfId="31731" xr:uid="{0B984A9B-81BA-4011-94B3-B33233BCF78F}"/>
    <cellStyle name="40% - Accent2 7 6 4" xfId="31732" xr:uid="{E706D2D6-CA3F-4CF7-BA01-F9EF70EFC505}"/>
    <cellStyle name="40% - Accent2 7 6 4 2" xfId="31733" xr:uid="{61089C41-29BC-4827-BC54-ED6EAB41B96C}"/>
    <cellStyle name="40% - Accent2 7 6 5" xfId="31734" xr:uid="{439CE1AB-434D-4848-B8C8-96FE8C11CD36}"/>
    <cellStyle name="40% - Accent2 7 7" xfId="31735" xr:uid="{73730F35-5ADC-4CE9-AB23-2DAD4B9F84F5}"/>
    <cellStyle name="40% - Accent2 7 7 2" xfId="31736" xr:uid="{020857D5-3271-4194-A1B4-92A14F6D25F0}"/>
    <cellStyle name="40% - Accent2 7 7 2 2" xfId="31737" xr:uid="{23D143C6-7C09-4D4F-A04F-2C01BCCAD87E}"/>
    <cellStyle name="40% - Accent2 7 7 2 2 2" xfId="31738" xr:uid="{981040A9-E67C-42B6-8665-4FA7B1B7C861}"/>
    <cellStyle name="40% - Accent2 7 7 2 3" xfId="31739" xr:uid="{DF839D7F-24CB-4919-A801-E9639DA18D24}"/>
    <cellStyle name="40% - Accent2 7 7 3" xfId="31740" xr:uid="{7FC0E094-0DA6-4896-BF4C-F0F4744440BB}"/>
    <cellStyle name="40% - Accent2 7 7 3 2" xfId="31741" xr:uid="{EF4D2EBF-4BD7-453B-95DB-D15AD9C290B0}"/>
    <cellStyle name="40% - Accent2 7 7 4" xfId="31742" xr:uid="{E0B91A6E-6CF3-4F1E-88D4-F56A85DBF5F4}"/>
    <cellStyle name="40% - Accent2 7 7 4 2" xfId="31743" xr:uid="{072EBDD6-8597-4882-8588-A3FDC06B2813}"/>
    <cellStyle name="40% - Accent2 7 7 5" xfId="31744" xr:uid="{BA236DD4-B890-4AD8-B3B1-1BB8A476BB4C}"/>
    <cellStyle name="40% - Accent2 7 8" xfId="31745" xr:uid="{7930F926-1EB9-48A6-B712-36CE3CF9E9C9}"/>
    <cellStyle name="40% - Accent2 7 8 2" xfId="31746" xr:uid="{359433D8-B6BB-401D-A572-E6887969D2F3}"/>
    <cellStyle name="40% - Accent2 7 8 2 2" xfId="31747" xr:uid="{6F93EEA0-A851-46CC-A917-849746BBF603}"/>
    <cellStyle name="40% - Accent2 7 8 2 2 2" xfId="31748" xr:uid="{08BF2908-AE3A-44C9-9968-2E8BDD00E568}"/>
    <cellStyle name="40% - Accent2 7 8 2 3" xfId="31749" xr:uid="{ED05C0BA-1E89-449B-B7B1-9A40F07F07A7}"/>
    <cellStyle name="40% - Accent2 7 8 3" xfId="31750" xr:uid="{613DA5E7-97A0-4AD5-BFF1-5854E3193937}"/>
    <cellStyle name="40% - Accent2 7 8 3 2" xfId="31751" xr:uid="{E21E5C47-71B3-41A3-9C49-DA3B428E9CA6}"/>
    <cellStyle name="40% - Accent2 7 8 4" xfId="31752" xr:uid="{F3E29069-4A3E-4B47-BF66-BDE66A334750}"/>
    <cellStyle name="40% - Accent2 7 8 4 2" xfId="31753" xr:uid="{38AAD3B8-AB1D-41B0-AB37-AC670336EDC9}"/>
    <cellStyle name="40% - Accent2 7 8 5" xfId="31754" xr:uid="{470CBDEB-CA2C-4617-B8B2-F25D83BF86E2}"/>
    <cellStyle name="40% - Accent2 7 9" xfId="31755" xr:uid="{E6BF24D5-99C4-4184-909F-A7E656D09475}"/>
    <cellStyle name="40% - Accent2 7 9 2" xfId="31756" xr:uid="{74A9548A-7BEF-4284-A549-D001E8E158E4}"/>
    <cellStyle name="40% - Accent2 7 9 2 2" xfId="31757" xr:uid="{508E56B9-5FF2-4600-BA91-7EA252340338}"/>
    <cellStyle name="40% - Accent2 7 9 2 2 2" xfId="31758" xr:uid="{4F2407EF-CE48-4551-B7E5-CBA976170078}"/>
    <cellStyle name="40% - Accent2 7 9 2 3" xfId="31759" xr:uid="{BBFDA82D-FA1F-4EBC-856A-3B5ED6ED3C2D}"/>
    <cellStyle name="40% - Accent2 7 9 3" xfId="31760" xr:uid="{19159AC5-5BD1-43F9-87E4-EC43A19F9F61}"/>
    <cellStyle name="40% - Accent2 7 9 3 2" xfId="31761" xr:uid="{8E6AD033-F3EC-4605-BFA6-F237ABCC5ED2}"/>
    <cellStyle name="40% - Accent2 7 9 4" xfId="31762" xr:uid="{320638EC-DC3F-4456-A71E-8CDEE9E522C5}"/>
    <cellStyle name="40% - Accent2 7 9 4 2" xfId="31763" xr:uid="{D899AA4F-8016-4F2E-B6A3-561016F61BEB}"/>
    <cellStyle name="40% - Accent2 7 9 5" xfId="31764" xr:uid="{E2D6A796-F465-4F66-9E78-FC125F302F87}"/>
    <cellStyle name="40% - Accent2 8" xfId="589" xr:uid="{07D3FE9F-CEEE-4E15-BCD9-CC6099B8F1B9}"/>
    <cellStyle name="40% - Accent2 8 10" xfId="31765" xr:uid="{44A5925E-4AD1-4FC7-8A25-549B5242D6F9}"/>
    <cellStyle name="40% - Accent2 8 10 2" xfId="31766" xr:uid="{7D2B2C13-41C0-4D86-9E34-1CA9974E4952}"/>
    <cellStyle name="40% - Accent2 8 10 2 2" xfId="31767" xr:uid="{3761B953-655D-447F-888E-7D6A57F78DD7}"/>
    <cellStyle name="40% - Accent2 8 10 2 2 2" xfId="31768" xr:uid="{FBB924F5-ECEC-4800-8595-4114F40BE376}"/>
    <cellStyle name="40% - Accent2 8 10 2 3" xfId="31769" xr:uid="{7397AA0D-5590-4E8B-840A-BCA074DBEE98}"/>
    <cellStyle name="40% - Accent2 8 10 3" xfId="31770" xr:uid="{C53C32EC-D2F9-4FDB-986A-781BCDADA2FF}"/>
    <cellStyle name="40% - Accent2 8 10 3 2" xfId="31771" xr:uid="{45E5EA82-1049-4543-B23D-6BE56258220D}"/>
    <cellStyle name="40% - Accent2 8 10 4" xfId="31772" xr:uid="{71255724-93B1-4717-96E8-AFA7F8400748}"/>
    <cellStyle name="40% - Accent2 8 10 4 2" xfId="31773" xr:uid="{D983582B-BE0C-4811-8CB9-CA357C4E7D6D}"/>
    <cellStyle name="40% - Accent2 8 10 5" xfId="31774" xr:uid="{04186D76-1D26-42BF-88ED-B555EF75FDD2}"/>
    <cellStyle name="40% - Accent2 8 11" xfId="31775" xr:uid="{5C681385-07BA-46D8-BB59-FF0C7EC35C05}"/>
    <cellStyle name="40% - Accent2 8 11 2" xfId="31776" xr:uid="{6024768A-7849-4A31-A297-D503F8E8EF70}"/>
    <cellStyle name="40% - Accent2 8 11 2 2" xfId="31777" xr:uid="{A7CA958A-09E4-4A71-8C32-F2B0C66FECBB}"/>
    <cellStyle name="40% - Accent2 8 11 2 2 2" xfId="31778" xr:uid="{18205592-AACA-4840-B055-A2931F025699}"/>
    <cellStyle name="40% - Accent2 8 11 2 3" xfId="31779" xr:uid="{D3CF455A-5ABE-44B3-BB67-FA65F13995FC}"/>
    <cellStyle name="40% - Accent2 8 11 3" xfId="31780" xr:uid="{F3DAC637-8548-4B76-9BA0-7698FB819E75}"/>
    <cellStyle name="40% - Accent2 8 11 3 2" xfId="31781" xr:uid="{58E422BD-31DF-4224-A6F1-554EB1FCE130}"/>
    <cellStyle name="40% - Accent2 8 11 4" xfId="31782" xr:uid="{B5108929-68A3-4F59-B391-A407B2E38B60}"/>
    <cellStyle name="40% - Accent2 8 11 4 2" xfId="31783" xr:uid="{889CD68C-B4DA-4B65-BE66-5EFF726DCC9D}"/>
    <cellStyle name="40% - Accent2 8 11 5" xfId="31784" xr:uid="{8908E674-B9FA-43E0-B04D-DEEBB72DE8A3}"/>
    <cellStyle name="40% - Accent2 8 12" xfId="31785" xr:uid="{C5C2BA5F-CA32-4B22-93DD-EB5E2FE1698A}"/>
    <cellStyle name="40% - Accent2 8 12 2" xfId="31786" xr:uid="{CC8D6870-2C45-4573-92A2-FD4D3E3CC4CC}"/>
    <cellStyle name="40% - Accent2 8 12 2 2" xfId="31787" xr:uid="{CFC373D0-28B1-4756-BA50-2E77F9145E33}"/>
    <cellStyle name="40% - Accent2 8 12 2 2 2" xfId="31788" xr:uid="{90A9396D-8C49-4CF4-945A-3722A4DA14B6}"/>
    <cellStyle name="40% - Accent2 8 12 2 3" xfId="31789" xr:uid="{4DA651BD-BFE9-480E-8DC5-D3A74E98E107}"/>
    <cellStyle name="40% - Accent2 8 12 3" xfId="31790" xr:uid="{F014C6B5-5A06-48D9-8A4D-4554F7D661DD}"/>
    <cellStyle name="40% - Accent2 8 12 3 2" xfId="31791" xr:uid="{940F8065-B271-4FBD-9DEF-AF69D9C82C1B}"/>
    <cellStyle name="40% - Accent2 8 12 4" xfId="31792" xr:uid="{AB05AB22-8541-47E5-8776-E36CC1B16A93}"/>
    <cellStyle name="40% - Accent2 8 12 4 2" xfId="31793" xr:uid="{B9E244F6-DC5B-45F4-9EEA-A7E41BF4CC74}"/>
    <cellStyle name="40% - Accent2 8 12 5" xfId="31794" xr:uid="{105AE101-DCA8-41C1-B2DA-E6F82600948A}"/>
    <cellStyle name="40% - Accent2 8 13" xfId="31795" xr:uid="{2CAE2F31-7CF5-444E-8B54-D9E8568C61CF}"/>
    <cellStyle name="40% - Accent2 8 13 2" xfId="31796" xr:uid="{803EE0F4-99A7-437A-BC47-6FBC7CF787E9}"/>
    <cellStyle name="40% - Accent2 8 13 2 2" xfId="31797" xr:uid="{F1F472E6-D8AF-4476-BC46-77BB4075037A}"/>
    <cellStyle name="40% - Accent2 8 13 2 2 2" xfId="31798" xr:uid="{AEC30EC4-3E8C-4217-9BDD-33F7AC982DE3}"/>
    <cellStyle name="40% - Accent2 8 13 2 3" xfId="31799" xr:uid="{B13603D8-5C49-400A-816C-24A9EB19D478}"/>
    <cellStyle name="40% - Accent2 8 13 3" xfId="31800" xr:uid="{13EA4D8E-E5D3-4BEB-9370-76BA1331BB54}"/>
    <cellStyle name="40% - Accent2 8 13 3 2" xfId="31801" xr:uid="{4B010AFF-0F9B-4CCF-A557-3DE304A1CD81}"/>
    <cellStyle name="40% - Accent2 8 13 4" xfId="31802" xr:uid="{71238B55-7017-4F7F-8398-191A6455D967}"/>
    <cellStyle name="40% - Accent2 8 13 4 2" xfId="31803" xr:uid="{86FDAFF7-A461-4701-8A0D-68715CC5956E}"/>
    <cellStyle name="40% - Accent2 8 13 5" xfId="31804" xr:uid="{4107B815-BCD4-49EC-830B-7BAD810324CC}"/>
    <cellStyle name="40% - Accent2 8 14" xfId="31805" xr:uid="{BDFFE44D-D9CC-4463-945F-D3F2703C4929}"/>
    <cellStyle name="40% - Accent2 8 14 2" xfId="31806" xr:uid="{FAA20AD7-82F3-49F5-93D0-24D38F2DB618}"/>
    <cellStyle name="40% - Accent2 8 14 2 2" xfId="31807" xr:uid="{46ADDCA2-3E30-4CE2-854E-FA0F14105662}"/>
    <cellStyle name="40% - Accent2 8 14 2 2 2" xfId="31808" xr:uid="{FFDD3A67-130E-4A1E-A108-47D635583601}"/>
    <cellStyle name="40% - Accent2 8 14 2 3" xfId="31809" xr:uid="{D8E03971-BCBE-4408-BCEC-1435D7440A2A}"/>
    <cellStyle name="40% - Accent2 8 14 3" xfId="31810" xr:uid="{B017165E-46E1-408E-BF54-CA11E75D3431}"/>
    <cellStyle name="40% - Accent2 8 14 3 2" xfId="31811" xr:uid="{FE8BD61C-583C-4FEA-B8A2-D81C83B802D0}"/>
    <cellStyle name="40% - Accent2 8 14 4" xfId="31812" xr:uid="{235F1CFC-37EB-4B41-A43F-42BAFA543435}"/>
    <cellStyle name="40% - Accent2 8 14 4 2" xfId="31813" xr:uid="{59EDF108-3C23-4B38-A720-E4F4903CA47D}"/>
    <cellStyle name="40% - Accent2 8 14 5" xfId="31814" xr:uid="{6BBA7813-CA6A-4B0C-9976-FFB2D0F43890}"/>
    <cellStyle name="40% - Accent2 8 15" xfId="31815" xr:uid="{24DA2BCC-BDC1-4CD4-9262-1E016C3D0265}"/>
    <cellStyle name="40% - Accent2 8 15 2" xfId="31816" xr:uid="{26D5A538-DA40-4B68-8D3A-66BBD3ECF5E9}"/>
    <cellStyle name="40% - Accent2 8 15 2 2" xfId="31817" xr:uid="{BD5569F1-B64D-4D1A-B083-038DAFF8EF9F}"/>
    <cellStyle name="40% - Accent2 8 15 2 2 2" xfId="31818" xr:uid="{8AEFEED6-D2FF-4916-A5AB-0FD680EF444B}"/>
    <cellStyle name="40% - Accent2 8 15 2 3" xfId="31819" xr:uid="{D56196D2-747D-47A7-B45A-AB778C6AA62A}"/>
    <cellStyle name="40% - Accent2 8 15 3" xfId="31820" xr:uid="{96D2F3C4-EED4-4B49-9F76-2F20FFB7E451}"/>
    <cellStyle name="40% - Accent2 8 15 3 2" xfId="31821" xr:uid="{AC87F8F0-505A-4E6F-8BEF-122F9E120EAE}"/>
    <cellStyle name="40% - Accent2 8 15 4" xfId="31822" xr:uid="{9C2F3D54-FAFC-4EF7-A0F3-EF17CC84C8A8}"/>
    <cellStyle name="40% - Accent2 8 15 4 2" xfId="31823" xr:uid="{8D3F3C5A-1F73-4759-AD35-7B91F3623AC7}"/>
    <cellStyle name="40% - Accent2 8 15 5" xfId="31824" xr:uid="{A31C3F12-F143-403E-BEAC-707B30EE2DEF}"/>
    <cellStyle name="40% - Accent2 8 16" xfId="31825" xr:uid="{80F4A01B-7345-4753-94B1-FD02434778E7}"/>
    <cellStyle name="40% - Accent2 8 16 2" xfId="31826" xr:uid="{B49B479E-65DE-4C1F-B871-E7EEBE16309A}"/>
    <cellStyle name="40% - Accent2 8 16 2 2" xfId="31827" xr:uid="{D86E1F14-A789-4F48-835A-49A270320A87}"/>
    <cellStyle name="40% - Accent2 8 16 3" xfId="31828" xr:uid="{E0A90BBD-AB38-4BE5-9D65-C39E325AA38C}"/>
    <cellStyle name="40% - Accent2 8 17" xfId="31829" xr:uid="{B1B21324-AF90-4120-8BA6-11A38AB4E951}"/>
    <cellStyle name="40% - Accent2 8 17 2" xfId="31830" xr:uid="{EF4AC287-4814-4AEC-B268-08753B0A207D}"/>
    <cellStyle name="40% - Accent2 8 18" xfId="31831" xr:uid="{4AF0A062-BFDE-4C88-9A2E-82EA4719521A}"/>
    <cellStyle name="40% - Accent2 8 18 2" xfId="31832" xr:uid="{8C0E5312-F6ED-4ED0-AF94-7FA8107E0D77}"/>
    <cellStyle name="40% - Accent2 8 19" xfId="31833" xr:uid="{D5E77340-0A35-46DD-8B5A-ADB70696E4B4}"/>
    <cellStyle name="40% - Accent2 8 2" xfId="590" xr:uid="{916D0EAA-F163-4A0F-97F8-AAF7E4A46131}"/>
    <cellStyle name="40% - Accent2 8 2 2" xfId="591" xr:uid="{7C3A8CB7-5EC4-44E8-9D93-30C2FCFDC32C}"/>
    <cellStyle name="40% - Accent2 8 2 2 2" xfId="31834" xr:uid="{E1FF16FF-9335-489D-B953-9B607A261E59}"/>
    <cellStyle name="40% - Accent2 8 2 2 2 2" xfId="31835" xr:uid="{D4D7D63C-F113-4FCD-8970-CE5591ACD6FC}"/>
    <cellStyle name="40% - Accent2 8 2 2 3" xfId="31836" xr:uid="{30C983D6-E159-4A74-8664-7FFDD901F676}"/>
    <cellStyle name="40% - Accent2 8 2 2 4" xfId="31837" xr:uid="{55D50445-492A-4B5B-B5CE-9E3DD168C474}"/>
    <cellStyle name="40% - Accent2 8 2 3" xfId="31838" xr:uid="{F8FCF499-F40A-4E51-83AF-1ADB6C3DCF73}"/>
    <cellStyle name="40% - Accent2 8 2 3 2" xfId="31839" xr:uid="{A14E550D-0F92-4848-AA96-04DA448F8FF8}"/>
    <cellStyle name="40% - Accent2 8 2 4" xfId="31840" xr:uid="{0A078158-58C9-4FBF-B2E9-8C3ECF10CE60}"/>
    <cellStyle name="40% - Accent2 8 2 4 2" xfId="31841" xr:uid="{BF251C70-3C70-4D82-A26D-2BF905FAC4F3}"/>
    <cellStyle name="40% - Accent2 8 2 5" xfId="31842" xr:uid="{68B35361-720F-4C1C-87A4-370843256DC2}"/>
    <cellStyle name="40% - Accent2 8 20" xfId="31843" xr:uid="{1731D6AC-802B-4790-9C7F-B334B395271A}"/>
    <cellStyle name="40% - Accent2 8 21" xfId="31844" xr:uid="{C94D6BE2-81D9-4738-BBCF-774DA8A825B9}"/>
    <cellStyle name="40% - Accent2 8 22" xfId="31845" xr:uid="{F322C33C-8788-4082-8E14-4500698BCC60}"/>
    <cellStyle name="40% - Accent2 8 23" xfId="31846" xr:uid="{EF4E018D-1292-4985-9732-9FFAD5EDDF83}"/>
    <cellStyle name="40% - Accent2 8 24" xfId="31847" xr:uid="{8CFD50AB-B879-4C23-8652-1701DF1E83C4}"/>
    <cellStyle name="40% - Accent2 8 25" xfId="31848" xr:uid="{576E66A7-5378-4526-9D86-1F26BA2A7A9E}"/>
    <cellStyle name="40% - Accent2 8 26" xfId="31849" xr:uid="{3B2D9892-DC7F-4AE2-B009-1F59928A54C2}"/>
    <cellStyle name="40% - Accent2 8 27" xfId="31850" xr:uid="{F234FE36-28CE-45AF-A105-80A83F4729AC}"/>
    <cellStyle name="40% - Accent2 8 28" xfId="31851" xr:uid="{54784470-0AB0-4753-B171-EE6AFD5B1C81}"/>
    <cellStyle name="40% - Accent2 8 29" xfId="31852" xr:uid="{C2A7EF24-CEE4-4FE6-B0AE-5C4C9839C9C4}"/>
    <cellStyle name="40% - Accent2 8 3" xfId="592" xr:uid="{B4E22E99-616F-4F6C-9E7C-62DD0A9684C8}"/>
    <cellStyle name="40% - Accent2 8 3 2" xfId="31853" xr:uid="{47B83625-AB3D-450D-88D0-45BBCD6650D5}"/>
    <cellStyle name="40% - Accent2 8 3 2 2" xfId="31854" xr:uid="{5B5E1341-E871-431A-89CF-FC66BCF2FB7B}"/>
    <cellStyle name="40% - Accent2 8 3 2 2 2" xfId="31855" xr:uid="{676A812A-01D6-48BB-94BE-204EED803869}"/>
    <cellStyle name="40% - Accent2 8 3 2 3" xfId="31856" xr:uid="{E2FB2FCD-2EC0-4296-A1D4-BDA2DD282518}"/>
    <cellStyle name="40% - Accent2 8 3 3" xfId="31857" xr:uid="{90A86955-46B6-49A7-88FC-ACCDD9E78217}"/>
    <cellStyle name="40% - Accent2 8 3 3 2" xfId="31858" xr:uid="{CC83F57D-6423-46F1-A057-BB557605102B}"/>
    <cellStyle name="40% - Accent2 8 3 4" xfId="31859" xr:uid="{A80B3BAB-02F8-43E1-9715-01855A0061F9}"/>
    <cellStyle name="40% - Accent2 8 3 4 2" xfId="31860" xr:uid="{E4192FE4-8F57-4F57-A3C8-60877D5C50EE}"/>
    <cellStyle name="40% - Accent2 8 3 5" xfId="31861" xr:uid="{578EF702-4A1D-4798-9BB3-640BBB211E70}"/>
    <cellStyle name="40% - Accent2 8 3 6" xfId="31862" xr:uid="{0C9F2691-CDA6-433B-AF02-AC95A2C5614D}"/>
    <cellStyle name="40% - Accent2 8 4" xfId="31863" xr:uid="{F79A3FDB-B626-48C4-AE6A-FED1B3A542A2}"/>
    <cellStyle name="40% - Accent2 8 4 2" xfId="31864" xr:uid="{62A10BB5-C117-465B-B112-D07A19820B24}"/>
    <cellStyle name="40% - Accent2 8 4 2 2" xfId="31865" xr:uid="{5A1386B5-97F6-4003-A5C7-67D08F09A8B7}"/>
    <cellStyle name="40% - Accent2 8 4 2 2 2" xfId="31866" xr:uid="{2F0C75DF-F124-4440-91A0-66D9A2035A74}"/>
    <cellStyle name="40% - Accent2 8 4 2 3" xfId="31867" xr:uid="{5CA29E2A-17DA-48EA-B38F-ECBA0F73AB91}"/>
    <cellStyle name="40% - Accent2 8 4 3" xfId="31868" xr:uid="{5B8DB7F9-2870-40F7-9D9D-F3F87ABC075D}"/>
    <cellStyle name="40% - Accent2 8 4 3 2" xfId="31869" xr:uid="{88969120-83D5-4CE7-81E9-BCB2D6976E42}"/>
    <cellStyle name="40% - Accent2 8 4 4" xfId="31870" xr:uid="{13531559-AD67-4E43-9101-D5135F5F5A22}"/>
    <cellStyle name="40% - Accent2 8 4 4 2" xfId="31871" xr:uid="{04500781-3873-404A-8240-EE5B690ABCAE}"/>
    <cellStyle name="40% - Accent2 8 4 5" xfId="31872" xr:uid="{7A6FBD6A-5C18-4E66-A53A-77A32DBE2B4B}"/>
    <cellStyle name="40% - Accent2 8 5" xfId="31873" xr:uid="{753A0BC0-065D-4AAB-95DB-27FCAE676C6E}"/>
    <cellStyle name="40% - Accent2 8 5 2" xfId="31874" xr:uid="{D6A0006C-DF5B-473A-B8C1-9993EC3E7993}"/>
    <cellStyle name="40% - Accent2 8 5 2 2" xfId="31875" xr:uid="{85927A34-31BD-4B2D-A10A-2E62F716234D}"/>
    <cellStyle name="40% - Accent2 8 5 2 2 2" xfId="31876" xr:uid="{048CBF64-0B99-4517-9D9A-D3240360E1C4}"/>
    <cellStyle name="40% - Accent2 8 5 2 3" xfId="31877" xr:uid="{8685C285-2411-4AC5-BB42-BCFDEB111237}"/>
    <cellStyle name="40% - Accent2 8 5 3" xfId="31878" xr:uid="{22B08B87-4CC0-462E-AABF-AC9AC24C1674}"/>
    <cellStyle name="40% - Accent2 8 5 3 2" xfId="31879" xr:uid="{DAD59D36-359D-489C-A4AB-94C999562517}"/>
    <cellStyle name="40% - Accent2 8 5 4" xfId="31880" xr:uid="{B1293276-E495-479D-B45C-094BE67D8043}"/>
    <cellStyle name="40% - Accent2 8 5 4 2" xfId="31881" xr:uid="{4113BA8C-004E-4E2E-81D0-2FBB6CC59EBE}"/>
    <cellStyle name="40% - Accent2 8 5 5" xfId="31882" xr:uid="{4142B432-4979-4E15-83F0-16559439E74D}"/>
    <cellStyle name="40% - Accent2 8 6" xfId="31883" xr:uid="{5ADF293E-6612-4AC4-ACBC-1B0D6B04F49C}"/>
    <cellStyle name="40% - Accent2 8 6 2" xfId="31884" xr:uid="{0641B4BA-0A36-47FD-929B-5D6E7E7D6003}"/>
    <cellStyle name="40% - Accent2 8 6 2 2" xfId="31885" xr:uid="{C4B5A697-51C0-4D3D-ADDF-B8C46ABE2879}"/>
    <cellStyle name="40% - Accent2 8 6 2 2 2" xfId="31886" xr:uid="{440FB9E0-50AB-4374-9842-9E94CB60E934}"/>
    <cellStyle name="40% - Accent2 8 6 2 3" xfId="31887" xr:uid="{0B90C3EE-BA2D-4B4C-B991-5E33A5BE4ACA}"/>
    <cellStyle name="40% - Accent2 8 6 3" xfId="31888" xr:uid="{69A5C785-5B11-4F73-A853-5284FD837BDB}"/>
    <cellStyle name="40% - Accent2 8 6 3 2" xfId="31889" xr:uid="{04846628-05AE-4F15-A318-A03A497607C6}"/>
    <cellStyle name="40% - Accent2 8 6 4" xfId="31890" xr:uid="{3AA29717-3AA1-4CD9-A73F-5B322763A5CC}"/>
    <cellStyle name="40% - Accent2 8 6 4 2" xfId="31891" xr:uid="{74219EA4-1521-4476-8E87-FA04543B0B06}"/>
    <cellStyle name="40% - Accent2 8 6 5" xfId="31892" xr:uid="{9EB83575-C7A2-4C8B-84AB-D4E66E80A396}"/>
    <cellStyle name="40% - Accent2 8 7" xfId="31893" xr:uid="{7A9174E7-CED3-4C2A-8423-9115485364C6}"/>
    <cellStyle name="40% - Accent2 8 7 2" xfId="31894" xr:uid="{D751A5DC-D42B-4BB6-B245-0BB2DA06F3C1}"/>
    <cellStyle name="40% - Accent2 8 7 2 2" xfId="31895" xr:uid="{CCFF81B7-3983-4626-9443-1DE026BF5632}"/>
    <cellStyle name="40% - Accent2 8 7 2 2 2" xfId="31896" xr:uid="{FD512577-2B79-4379-90C0-2667BB2156C3}"/>
    <cellStyle name="40% - Accent2 8 7 2 3" xfId="31897" xr:uid="{1D56105C-0A5C-4E0B-B895-082DEE128380}"/>
    <cellStyle name="40% - Accent2 8 7 3" xfId="31898" xr:uid="{C3C40309-930A-42A2-9A02-013BEF009206}"/>
    <cellStyle name="40% - Accent2 8 7 3 2" xfId="31899" xr:uid="{B9EDE55D-66AF-4E64-9AB5-D0F824206262}"/>
    <cellStyle name="40% - Accent2 8 7 4" xfId="31900" xr:uid="{EFB8DA97-DB64-43FA-A650-6962BE4A4F67}"/>
    <cellStyle name="40% - Accent2 8 7 4 2" xfId="31901" xr:uid="{01ABC927-16AE-4AA5-AB4E-A15A6BDFB9A4}"/>
    <cellStyle name="40% - Accent2 8 7 5" xfId="31902" xr:uid="{70A23896-6EC9-4902-A4AD-FF98E548DD68}"/>
    <cellStyle name="40% - Accent2 8 8" xfId="31903" xr:uid="{3503C549-F464-45EE-980E-9CC555C79E12}"/>
    <cellStyle name="40% - Accent2 8 8 2" xfId="31904" xr:uid="{F7BFC706-DDCC-48E1-86A5-AAED634FC476}"/>
    <cellStyle name="40% - Accent2 8 8 2 2" xfId="31905" xr:uid="{907E57CF-D18A-4945-BC1A-53DEA0F812FB}"/>
    <cellStyle name="40% - Accent2 8 8 2 2 2" xfId="31906" xr:uid="{A00206A3-54FC-4DDF-A853-160F39211F31}"/>
    <cellStyle name="40% - Accent2 8 8 2 3" xfId="31907" xr:uid="{DD572802-3CBE-4580-B9CB-DBA74DA2822B}"/>
    <cellStyle name="40% - Accent2 8 8 3" xfId="31908" xr:uid="{17B60194-3556-4B4B-9C2F-901E3B29288D}"/>
    <cellStyle name="40% - Accent2 8 8 3 2" xfId="31909" xr:uid="{16B40A01-BA2D-4DF6-837B-672633AF7595}"/>
    <cellStyle name="40% - Accent2 8 8 4" xfId="31910" xr:uid="{38576651-92AD-4B7A-9E84-6128A514EA3E}"/>
    <cellStyle name="40% - Accent2 8 8 4 2" xfId="31911" xr:uid="{9608C7A7-800B-4186-9232-25087B040552}"/>
    <cellStyle name="40% - Accent2 8 8 5" xfId="31912" xr:uid="{FC644970-8E51-44DD-89A7-D242942572E4}"/>
    <cellStyle name="40% - Accent2 8 9" xfId="31913" xr:uid="{75CB2A68-0DB3-4AE5-B6DB-63BB4D632811}"/>
    <cellStyle name="40% - Accent2 8 9 2" xfId="31914" xr:uid="{2494793D-9FD9-4CE3-8528-58638517D81B}"/>
    <cellStyle name="40% - Accent2 8 9 2 2" xfId="31915" xr:uid="{7A172C6E-E60F-4C01-BE50-B730C9298869}"/>
    <cellStyle name="40% - Accent2 8 9 2 2 2" xfId="31916" xr:uid="{4CDA7137-5DDC-4032-9EBA-2DC8DEE66E66}"/>
    <cellStyle name="40% - Accent2 8 9 2 3" xfId="31917" xr:uid="{9BBA5B22-F5D2-49A9-B962-BF4ADC7BF192}"/>
    <cellStyle name="40% - Accent2 8 9 3" xfId="31918" xr:uid="{317BE9A1-C8FD-4B1E-A8E6-EA379E29A7C1}"/>
    <cellStyle name="40% - Accent2 8 9 3 2" xfId="31919" xr:uid="{1033ED31-6DE1-432D-9E3B-A7A99DE0050C}"/>
    <cellStyle name="40% - Accent2 8 9 4" xfId="31920" xr:uid="{186C45BC-48C3-40C3-BC0C-8237C4C3D8AC}"/>
    <cellStyle name="40% - Accent2 8 9 4 2" xfId="31921" xr:uid="{5E43F405-F09F-457A-895C-5F43297B5953}"/>
    <cellStyle name="40% - Accent2 8 9 5" xfId="31922" xr:uid="{DE3D6871-E3AF-47E0-A129-91059F17C168}"/>
    <cellStyle name="40% - Accent2 9" xfId="593" xr:uid="{7A8A64A3-982B-4318-976C-C7D2136CF5EA}"/>
    <cellStyle name="40% - Accent2 9 10" xfId="31923" xr:uid="{B3BF34A1-9B71-4EA8-B1A8-E2BEFB19F9D3}"/>
    <cellStyle name="40% - Accent2 9 10 2" xfId="31924" xr:uid="{B0C06D35-C012-439C-AE76-8E43D961708C}"/>
    <cellStyle name="40% - Accent2 9 10 2 2" xfId="31925" xr:uid="{8F6608AC-F70D-4DC2-96EC-4EDEA6BC7315}"/>
    <cellStyle name="40% - Accent2 9 10 2 2 2" xfId="31926" xr:uid="{85C70623-E44A-4D9B-8223-12C2DE277825}"/>
    <cellStyle name="40% - Accent2 9 10 2 3" xfId="31927" xr:uid="{F1026C0C-CDAE-4C4E-B754-DBB5762EB6CD}"/>
    <cellStyle name="40% - Accent2 9 10 3" xfId="31928" xr:uid="{F6B2BB76-1981-4FCF-A281-4CD523856601}"/>
    <cellStyle name="40% - Accent2 9 10 3 2" xfId="31929" xr:uid="{02DFB0D0-A523-492D-AD19-3A53D28F6942}"/>
    <cellStyle name="40% - Accent2 9 10 4" xfId="31930" xr:uid="{BDC7D792-8C0C-441B-A63C-82B800200455}"/>
    <cellStyle name="40% - Accent2 9 10 4 2" xfId="31931" xr:uid="{3A775B58-68C7-489D-8976-5263A6BD418D}"/>
    <cellStyle name="40% - Accent2 9 10 5" xfId="31932" xr:uid="{0501CFBD-6DD4-4810-9AD4-F7BCD5E7A6DD}"/>
    <cellStyle name="40% - Accent2 9 11" xfId="31933" xr:uid="{8C35672E-20F1-4EE0-9FA0-6CB6204F2A77}"/>
    <cellStyle name="40% - Accent2 9 11 2" xfId="31934" xr:uid="{DC968316-7EB2-43D7-A5A1-08E7B932F3BA}"/>
    <cellStyle name="40% - Accent2 9 11 2 2" xfId="31935" xr:uid="{25672EB0-D5BE-4C21-8E09-5C3A00E075A2}"/>
    <cellStyle name="40% - Accent2 9 11 2 2 2" xfId="31936" xr:uid="{96DB0C1C-7B7A-4813-9173-B184F80EDFB0}"/>
    <cellStyle name="40% - Accent2 9 11 2 3" xfId="31937" xr:uid="{68E8F32B-F5EA-458A-A212-A128FC67B613}"/>
    <cellStyle name="40% - Accent2 9 11 3" xfId="31938" xr:uid="{B561E68A-8F04-44E7-9FC4-7516EC10FF5B}"/>
    <cellStyle name="40% - Accent2 9 11 3 2" xfId="31939" xr:uid="{B9AAC41E-EE41-409B-8D34-25A4BEDFBDBF}"/>
    <cellStyle name="40% - Accent2 9 11 4" xfId="31940" xr:uid="{3DF6FFE0-5A47-4060-B18B-F6A8808AB9BE}"/>
    <cellStyle name="40% - Accent2 9 11 4 2" xfId="31941" xr:uid="{8CD4B159-F749-48EA-A604-C5B666EBF5F0}"/>
    <cellStyle name="40% - Accent2 9 11 5" xfId="31942" xr:uid="{81642140-34DE-431E-AC51-0F66C65889C8}"/>
    <cellStyle name="40% - Accent2 9 12" xfId="31943" xr:uid="{2895C8E6-97EF-40BE-B1CB-D19194C3DCA7}"/>
    <cellStyle name="40% - Accent2 9 12 2" xfId="31944" xr:uid="{890B922F-0B97-419E-AC77-326DA095341B}"/>
    <cellStyle name="40% - Accent2 9 12 2 2" xfId="31945" xr:uid="{DFBC6CE0-1C13-45DF-9BB3-6B7041ACDB29}"/>
    <cellStyle name="40% - Accent2 9 12 2 2 2" xfId="31946" xr:uid="{A3F6BA0F-6700-4E2E-8CA5-5C90F5EA8309}"/>
    <cellStyle name="40% - Accent2 9 12 2 3" xfId="31947" xr:uid="{2A06D39E-73B1-4BDD-8EAD-0052F00C2BC8}"/>
    <cellStyle name="40% - Accent2 9 12 3" xfId="31948" xr:uid="{99D052BD-FD6D-456B-BC27-F41594887B29}"/>
    <cellStyle name="40% - Accent2 9 12 3 2" xfId="31949" xr:uid="{AE728005-6BFD-4C7A-AFE8-95520F19752F}"/>
    <cellStyle name="40% - Accent2 9 12 4" xfId="31950" xr:uid="{7D9EB6C8-246F-401B-A33C-28AA8019FBEB}"/>
    <cellStyle name="40% - Accent2 9 12 4 2" xfId="31951" xr:uid="{EF649BEF-4012-4275-95FA-833412B8A25F}"/>
    <cellStyle name="40% - Accent2 9 12 5" xfId="31952" xr:uid="{7871578F-E7BE-453B-9C74-AC0B099E8125}"/>
    <cellStyle name="40% - Accent2 9 13" xfId="31953" xr:uid="{44538A04-C39D-41A8-A9B4-24867A1D59A3}"/>
    <cellStyle name="40% - Accent2 9 13 2" xfId="31954" xr:uid="{3F52024B-51D2-472E-8824-2D5803F6065E}"/>
    <cellStyle name="40% - Accent2 9 13 2 2" xfId="31955" xr:uid="{340CD1AA-A9BE-47AD-A772-6F236BCDA6C1}"/>
    <cellStyle name="40% - Accent2 9 13 2 2 2" xfId="31956" xr:uid="{E8E8B5F8-CDA2-48F4-8507-AEF674C6FC94}"/>
    <cellStyle name="40% - Accent2 9 13 2 3" xfId="31957" xr:uid="{C724FCDC-3F1A-4895-AF10-2B4290ACA169}"/>
    <cellStyle name="40% - Accent2 9 13 3" xfId="31958" xr:uid="{4E759A74-7AFE-4129-8FC5-06ADDEE8676C}"/>
    <cellStyle name="40% - Accent2 9 13 3 2" xfId="31959" xr:uid="{9B66B84B-B2B2-45D6-BB60-FF68386D47D0}"/>
    <cellStyle name="40% - Accent2 9 13 4" xfId="31960" xr:uid="{9FD14399-716A-496E-B0F9-F2796B5A729B}"/>
    <cellStyle name="40% - Accent2 9 13 4 2" xfId="31961" xr:uid="{F32FF3EC-9245-4756-9DD7-39835C604074}"/>
    <cellStyle name="40% - Accent2 9 13 5" xfId="31962" xr:uid="{087D7C8F-B9DD-4D59-9EFA-A9C40D8A733D}"/>
    <cellStyle name="40% - Accent2 9 14" xfId="31963" xr:uid="{A4050F3A-7D83-4981-B1EB-09E45EE0A74E}"/>
    <cellStyle name="40% - Accent2 9 14 2" xfId="31964" xr:uid="{F7A68381-5ABC-4634-B0E7-ACE4B8051636}"/>
    <cellStyle name="40% - Accent2 9 14 2 2" xfId="31965" xr:uid="{A578DE9B-68DE-4091-AFA1-6558F15DB1C4}"/>
    <cellStyle name="40% - Accent2 9 14 2 2 2" xfId="31966" xr:uid="{EC5DCB78-F880-4483-A146-FDC58710DF86}"/>
    <cellStyle name="40% - Accent2 9 14 2 3" xfId="31967" xr:uid="{ACC70FC2-0BF9-4F3E-A7D5-79173B81390A}"/>
    <cellStyle name="40% - Accent2 9 14 3" xfId="31968" xr:uid="{2411DDB2-91C2-43D8-950A-6945FD327178}"/>
    <cellStyle name="40% - Accent2 9 14 3 2" xfId="31969" xr:uid="{DBD28911-2833-455D-BAF5-49FB3B6CC142}"/>
    <cellStyle name="40% - Accent2 9 14 4" xfId="31970" xr:uid="{54104DEF-A69D-4E5C-855A-CD0FEAB49112}"/>
    <cellStyle name="40% - Accent2 9 14 4 2" xfId="31971" xr:uid="{2FC4CFA8-32C7-4707-9DBE-5A50AC124BF4}"/>
    <cellStyle name="40% - Accent2 9 14 5" xfId="31972" xr:uid="{393FCE2F-78E3-44B4-B189-BA1A1650B438}"/>
    <cellStyle name="40% - Accent2 9 15" xfId="31973" xr:uid="{6951632E-B5C6-4D97-9629-A021BBA71919}"/>
    <cellStyle name="40% - Accent2 9 15 2" xfId="31974" xr:uid="{A5346521-994B-4D92-85F1-90FD1ABE1159}"/>
    <cellStyle name="40% - Accent2 9 15 2 2" xfId="31975" xr:uid="{67ED6444-9CF7-484B-9F30-2D2C93114B27}"/>
    <cellStyle name="40% - Accent2 9 15 2 2 2" xfId="31976" xr:uid="{9C05C281-B0A8-4FA0-804D-94BAB5223586}"/>
    <cellStyle name="40% - Accent2 9 15 2 3" xfId="31977" xr:uid="{4AA54092-78AA-4FC7-8257-5F84A2D6AB5A}"/>
    <cellStyle name="40% - Accent2 9 15 3" xfId="31978" xr:uid="{5A21C28A-D912-4789-820B-D7FD2D93BD17}"/>
    <cellStyle name="40% - Accent2 9 15 3 2" xfId="31979" xr:uid="{EA123AD3-5812-481C-83FA-003FA8111680}"/>
    <cellStyle name="40% - Accent2 9 15 4" xfId="31980" xr:uid="{F73BACDB-A32A-45A6-B89E-BEF808F1729C}"/>
    <cellStyle name="40% - Accent2 9 15 4 2" xfId="31981" xr:uid="{11DE746F-613F-402A-9BA9-0EB60841FB88}"/>
    <cellStyle name="40% - Accent2 9 15 5" xfId="31982" xr:uid="{629E047A-B727-4CA0-B37B-CBA953AFA88B}"/>
    <cellStyle name="40% - Accent2 9 16" xfId="31983" xr:uid="{84ED894A-EF5B-433A-82F1-4FDFBFB13444}"/>
    <cellStyle name="40% - Accent2 9 16 2" xfId="31984" xr:uid="{109D36CE-0B69-49B5-B43E-CC282CA9FC8B}"/>
    <cellStyle name="40% - Accent2 9 16 2 2" xfId="31985" xr:uid="{51EF8B62-0802-42FC-A7DB-A2F8152FD7E9}"/>
    <cellStyle name="40% - Accent2 9 16 3" xfId="31986" xr:uid="{08DB12BC-8F8A-4625-8C15-6A83A79FCF48}"/>
    <cellStyle name="40% - Accent2 9 17" xfId="31987" xr:uid="{1357C055-F677-4ED6-875B-C0902938597C}"/>
    <cellStyle name="40% - Accent2 9 17 2" xfId="31988" xr:uid="{316B0681-71C1-49D7-AB37-D2DB40697CFB}"/>
    <cellStyle name="40% - Accent2 9 18" xfId="31989" xr:uid="{D85CCCB8-C09E-4132-BC72-9B4942DE6D2F}"/>
    <cellStyle name="40% - Accent2 9 18 2" xfId="31990" xr:uid="{E623B37F-5AEE-4027-AEE5-67316FA9581B}"/>
    <cellStyle name="40% - Accent2 9 19" xfId="31991" xr:uid="{539DA6A8-0BB5-44DA-97CB-0E9E922C40CF}"/>
    <cellStyle name="40% - Accent2 9 2" xfId="594" xr:uid="{308C2CF0-957E-46BC-96AE-9FEA9F376BD0}"/>
    <cellStyle name="40% - Accent2 9 2 2" xfId="595" xr:uid="{5E50F271-FFE9-4230-8827-EB80FA2C5F24}"/>
    <cellStyle name="40% - Accent2 9 2 2 2" xfId="31992" xr:uid="{8F4AD573-B4DB-4230-822F-9D017F9E94C8}"/>
    <cellStyle name="40% - Accent2 9 2 2 2 2" xfId="31993" xr:uid="{D721AE99-682F-4D10-AC5E-20FD30B883D7}"/>
    <cellStyle name="40% - Accent2 9 2 2 3" xfId="31994" xr:uid="{233F0C16-81D6-4EE8-BC90-5A216D6049F6}"/>
    <cellStyle name="40% - Accent2 9 2 2 4" xfId="31995" xr:uid="{67F693EB-7D89-4487-A725-8BF9D7226459}"/>
    <cellStyle name="40% - Accent2 9 2 3" xfId="31996" xr:uid="{AE0554B2-16CE-4808-92F2-6D6A83F72997}"/>
    <cellStyle name="40% - Accent2 9 2 3 2" xfId="31997" xr:uid="{9BD863D2-574B-431F-8ED5-32646C374B1E}"/>
    <cellStyle name="40% - Accent2 9 2 4" xfId="31998" xr:uid="{18AB11F3-F597-4B95-B10A-ECC50747E540}"/>
    <cellStyle name="40% - Accent2 9 2 4 2" xfId="31999" xr:uid="{5C6D22C4-7487-41A3-81D0-96F39045CC6C}"/>
    <cellStyle name="40% - Accent2 9 2 5" xfId="32000" xr:uid="{E5014CC4-771F-4498-AF26-FAD7699CB260}"/>
    <cellStyle name="40% - Accent2 9 20" xfId="32001" xr:uid="{0D4F22C0-5B22-43F7-853E-0FEEDC569E8E}"/>
    <cellStyle name="40% - Accent2 9 21" xfId="32002" xr:uid="{91DB5FBE-D53A-4FE9-8792-E1E859412E5D}"/>
    <cellStyle name="40% - Accent2 9 22" xfId="32003" xr:uid="{FE051C08-F464-4456-87AE-BFADBAD9C3C7}"/>
    <cellStyle name="40% - Accent2 9 23" xfId="32004" xr:uid="{2B9740B3-D4D4-4EE8-9F60-F47C2FD52012}"/>
    <cellStyle name="40% - Accent2 9 24" xfId="32005" xr:uid="{F10B96C9-7866-48AF-B798-FEDA416A3506}"/>
    <cellStyle name="40% - Accent2 9 25" xfId="32006" xr:uid="{167FFCF1-D9D3-422D-9C69-3B8B25CC3830}"/>
    <cellStyle name="40% - Accent2 9 26" xfId="32007" xr:uid="{3A21768C-E8A7-4DC1-9262-716705DDDDDF}"/>
    <cellStyle name="40% - Accent2 9 27" xfId="32008" xr:uid="{FC254C6C-59E6-40F2-8038-A2413B68DAF8}"/>
    <cellStyle name="40% - Accent2 9 28" xfId="32009" xr:uid="{46752974-B18B-4F46-A28A-ADBFAFB65BBC}"/>
    <cellStyle name="40% - Accent2 9 29" xfId="32010" xr:uid="{EAA3A90A-637D-4D2D-9B0A-A25BB21755AF}"/>
    <cellStyle name="40% - Accent2 9 3" xfId="596" xr:uid="{C097FDDA-DDF7-45D8-8F28-739F9C8C72BC}"/>
    <cellStyle name="40% - Accent2 9 3 2" xfId="32011" xr:uid="{5A35CCAE-16EE-4118-B115-AFBADF37863B}"/>
    <cellStyle name="40% - Accent2 9 3 2 2" xfId="32012" xr:uid="{33E13C19-9F08-4FA6-A754-349860AC16AD}"/>
    <cellStyle name="40% - Accent2 9 3 2 2 2" xfId="32013" xr:uid="{A98555E9-2604-4CD8-B94E-9839CD0C725A}"/>
    <cellStyle name="40% - Accent2 9 3 2 3" xfId="32014" xr:uid="{910CEB32-CDCA-4B84-854F-DE780E9DF1A5}"/>
    <cellStyle name="40% - Accent2 9 3 3" xfId="32015" xr:uid="{29EBB143-4FA2-485C-AC16-1002028BA990}"/>
    <cellStyle name="40% - Accent2 9 3 3 2" xfId="32016" xr:uid="{C80014F3-406A-4BA4-8FBA-051E801E6458}"/>
    <cellStyle name="40% - Accent2 9 3 4" xfId="32017" xr:uid="{C19030FC-7C05-419A-8B66-B7466E84C5B9}"/>
    <cellStyle name="40% - Accent2 9 3 4 2" xfId="32018" xr:uid="{4E86EF0E-490B-4BB6-B21F-77F98BBFDEE3}"/>
    <cellStyle name="40% - Accent2 9 3 5" xfId="32019" xr:uid="{017FB4E0-F98E-430D-836E-EA048B2C487D}"/>
    <cellStyle name="40% - Accent2 9 3 6" xfId="32020" xr:uid="{D6BFAEEB-8F59-43A4-809A-1E546B9325E9}"/>
    <cellStyle name="40% - Accent2 9 4" xfId="32021" xr:uid="{FEBA645D-FBD7-4C4A-8C16-CFA2EF8798A2}"/>
    <cellStyle name="40% - Accent2 9 4 2" xfId="32022" xr:uid="{F11EC5BB-83BB-43A0-AF7B-120646272136}"/>
    <cellStyle name="40% - Accent2 9 4 2 2" xfId="32023" xr:uid="{9262B6E5-42FB-4911-BB66-223FD9FEAEB2}"/>
    <cellStyle name="40% - Accent2 9 4 2 2 2" xfId="32024" xr:uid="{121B2D5C-FA72-46B4-AC3C-771DE6265D18}"/>
    <cellStyle name="40% - Accent2 9 4 2 3" xfId="32025" xr:uid="{35171A8A-784D-4D81-9991-7F551331979D}"/>
    <cellStyle name="40% - Accent2 9 4 3" xfId="32026" xr:uid="{FDCEF7C5-8A69-45DC-9433-D67D09DC5131}"/>
    <cellStyle name="40% - Accent2 9 4 3 2" xfId="32027" xr:uid="{76549846-8933-472A-AA15-29DF29A5CEB6}"/>
    <cellStyle name="40% - Accent2 9 4 4" xfId="32028" xr:uid="{49DF2D78-8613-48EF-8268-E813B440C833}"/>
    <cellStyle name="40% - Accent2 9 4 4 2" xfId="32029" xr:uid="{92789DAB-0801-4F31-8E5D-49AC793FF26B}"/>
    <cellStyle name="40% - Accent2 9 4 5" xfId="32030" xr:uid="{92EB19DA-73E0-4C1E-A2C4-521497440817}"/>
    <cellStyle name="40% - Accent2 9 5" xfId="32031" xr:uid="{55DBFC21-B0F7-42AE-B6D0-7E393EC87D1F}"/>
    <cellStyle name="40% - Accent2 9 5 2" xfId="32032" xr:uid="{6F8A661D-C5C0-496D-9F13-4F79BAB0929D}"/>
    <cellStyle name="40% - Accent2 9 5 2 2" xfId="32033" xr:uid="{2868D16E-6C53-4BFC-A34C-E3532B99DD14}"/>
    <cellStyle name="40% - Accent2 9 5 2 2 2" xfId="32034" xr:uid="{26752400-4D20-4EF8-9705-765F55E3FB0F}"/>
    <cellStyle name="40% - Accent2 9 5 2 3" xfId="32035" xr:uid="{2EA92CF4-2648-4354-A476-7909A02AC390}"/>
    <cellStyle name="40% - Accent2 9 5 3" xfId="32036" xr:uid="{CD434E3B-4ED4-4B60-93F1-BF119CBD41E1}"/>
    <cellStyle name="40% - Accent2 9 5 3 2" xfId="32037" xr:uid="{2B14750B-FBE9-4DE5-B9D8-140BA864C6BD}"/>
    <cellStyle name="40% - Accent2 9 5 4" xfId="32038" xr:uid="{9E98B029-F30A-4117-B72A-04A5BED32466}"/>
    <cellStyle name="40% - Accent2 9 5 4 2" xfId="32039" xr:uid="{2819F57F-B143-42CE-98D8-ABB1A2B56EDE}"/>
    <cellStyle name="40% - Accent2 9 5 5" xfId="32040" xr:uid="{F19FFCCA-E21B-41A4-9FFA-CE4CD43E513D}"/>
    <cellStyle name="40% - Accent2 9 6" xfId="32041" xr:uid="{A9540A73-3FE1-450A-92EB-302D170C1F88}"/>
    <cellStyle name="40% - Accent2 9 6 2" xfId="32042" xr:uid="{ED0316BE-14E5-41F5-9E2D-FA3E6EC40C60}"/>
    <cellStyle name="40% - Accent2 9 6 2 2" xfId="32043" xr:uid="{EFC36C62-B378-4F48-97A1-0B82764DCAC1}"/>
    <cellStyle name="40% - Accent2 9 6 2 2 2" xfId="32044" xr:uid="{3A48B131-4B11-44B7-91D0-9394DA9A055F}"/>
    <cellStyle name="40% - Accent2 9 6 2 3" xfId="32045" xr:uid="{7289D2FB-4F18-4189-8559-51E24C9FECBF}"/>
    <cellStyle name="40% - Accent2 9 6 3" xfId="32046" xr:uid="{230E16B0-8305-495E-8231-F14437FAC7B4}"/>
    <cellStyle name="40% - Accent2 9 6 3 2" xfId="32047" xr:uid="{A6280B73-5D86-485A-B3AD-24D5EFB60B6B}"/>
    <cellStyle name="40% - Accent2 9 6 4" xfId="32048" xr:uid="{DBD576C5-7ACE-4424-AA28-999397988EFF}"/>
    <cellStyle name="40% - Accent2 9 6 4 2" xfId="32049" xr:uid="{12B74001-3943-4485-8AB7-A622C2528A31}"/>
    <cellStyle name="40% - Accent2 9 6 5" xfId="32050" xr:uid="{A1F269B2-7D99-42A8-AEEA-6BFBF0D464E0}"/>
    <cellStyle name="40% - Accent2 9 7" xfId="32051" xr:uid="{10163568-2FD4-49F6-9289-6F13D549862F}"/>
    <cellStyle name="40% - Accent2 9 7 2" xfId="32052" xr:uid="{E28BAC82-65B2-4994-92F0-F569C261BAF2}"/>
    <cellStyle name="40% - Accent2 9 7 2 2" xfId="32053" xr:uid="{7A72B09B-8C82-4ADB-A500-96D6F358C55A}"/>
    <cellStyle name="40% - Accent2 9 7 2 2 2" xfId="32054" xr:uid="{3C60E791-279C-4D3A-B203-BD503B8D88C4}"/>
    <cellStyle name="40% - Accent2 9 7 2 3" xfId="32055" xr:uid="{69A5B24F-97A9-4F87-BD8A-6E228A7E3F34}"/>
    <cellStyle name="40% - Accent2 9 7 3" xfId="32056" xr:uid="{A33BF909-57D2-4030-B4C4-5DD4F647F5D0}"/>
    <cellStyle name="40% - Accent2 9 7 3 2" xfId="32057" xr:uid="{5B45EAC3-D341-4CCF-9B39-DDF821E7AC6A}"/>
    <cellStyle name="40% - Accent2 9 7 4" xfId="32058" xr:uid="{6F0D7D01-270E-4219-A173-6E6312427616}"/>
    <cellStyle name="40% - Accent2 9 7 4 2" xfId="32059" xr:uid="{FE685D07-8005-49B6-B6A0-DE2A83358BBF}"/>
    <cellStyle name="40% - Accent2 9 7 5" xfId="32060" xr:uid="{36BE5A76-1417-4611-BA07-9EB9D48BB55F}"/>
    <cellStyle name="40% - Accent2 9 8" xfId="32061" xr:uid="{6AF61F03-9300-4ECE-93A6-E35231BC1B9B}"/>
    <cellStyle name="40% - Accent2 9 8 2" xfId="32062" xr:uid="{548F6320-9909-4E5D-8FD4-421F35119AD0}"/>
    <cellStyle name="40% - Accent2 9 8 2 2" xfId="32063" xr:uid="{C92303E7-7DBA-40F3-AB4E-361273D37854}"/>
    <cellStyle name="40% - Accent2 9 8 2 2 2" xfId="32064" xr:uid="{2BDF6AF0-988C-42E4-B5A6-3582CD5FAED1}"/>
    <cellStyle name="40% - Accent2 9 8 2 3" xfId="32065" xr:uid="{87F1061A-089E-4EE3-BEFF-1E4EF5D59469}"/>
    <cellStyle name="40% - Accent2 9 8 3" xfId="32066" xr:uid="{BD0E1E8A-3AEF-4003-98E5-7B179AAC7BF5}"/>
    <cellStyle name="40% - Accent2 9 8 3 2" xfId="32067" xr:uid="{C677003C-9981-42E4-9B0D-A632ED641B4C}"/>
    <cellStyle name="40% - Accent2 9 8 4" xfId="32068" xr:uid="{BB9A65E5-75C6-4BE2-BFB1-37604CB225E5}"/>
    <cellStyle name="40% - Accent2 9 8 4 2" xfId="32069" xr:uid="{99222B5F-1D12-4B08-AB2D-B66F7E1A17DE}"/>
    <cellStyle name="40% - Accent2 9 8 5" xfId="32070" xr:uid="{AFA908B7-9E36-4E74-9E71-11AA0F0B533D}"/>
    <cellStyle name="40% - Accent2 9 9" xfId="32071" xr:uid="{5ACB5276-D8E9-4FA7-84AB-A9E5B87DFA4A}"/>
    <cellStyle name="40% - Accent2 9 9 2" xfId="32072" xr:uid="{89A78CDB-DD72-43A9-A3DE-D730A7664A97}"/>
    <cellStyle name="40% - Accent2 9 9 2 2" xfId="32073" xr:uid="{7C4DBC95-4ECA-429B-8282-5562888FF915}"/>
    <cellStyle name="40% - Accent2 9 9 2 2 2" xfId="32074" xr:uid="{E85D569C-32D1-45BD-A8D2-A77C8F3B65FF}"/>
    <cellStyle name="40% - Accent2 9 9 2 3" xfId="32075" xr:uid="{912AF1A8-2F5D-4399-9628-3DF3993F9FF2}"/>
    <cellStyle name="40% - Accent2 9 9 3" xfId="32076" xr:uid="{20C2C897-C088-475B-AA26-5CABFAF52B49}"/>
    <cellStyle name="40% - Accent2 9 9 3 2" xfId="32077" xr:uid="{161DFC4B-B3FB-43BE-90C5-02B15E3B332D}"/>
    <cellStyle name="40% - Accent2 9 9 4" xfId="32078" xr:uid="{D114F789-64D9-4E22-9CE3-8FE2204ECC30}"/>
    <cellStyle name="40% - Accent2 9 9 4 2" xfId="32079" xr:uid="{4122BFC4-5173-4951-8CC9-614AC7453099}"/>
    <cellStyle name="40% - Accent2 9 9 5" xfId="32080" xr:uid="{E93EACCF-D78C-41D4-BA56-EDAD37319476}"/>
    <cellStyle name="40% - Accent3 10" xfId="597" xr:uid="{331C0437-3F57-45EE-8843-5579676539CE}"/>
    <cellStyle name="40% - Accent3 10 10" xfId="32081" xr:uid="{A96C0936-726B-4181-B3DC-4AD3783CEE66}"/>
    <cellStyle name="40% - Accent3 10 10 2" xfId="32082" xr:uid="{14296D07-412A-40F5-A123-853343F4BCCE}"/>
    <cellStyle name="40% - Accent3 10 10 2 2" xfId="32083" xr:uid="{3BF4A4EE-2817-4276-8D66-C1F99C120A73}"/>
    <cellStyle name="40% - Accent3 10 10 2 2 2" xfId="32084" xr:uid="{11F2A62D-C6A0-4288-A085-7685D8188CC6}"/>
    <cellStyle name="40% - Accent3 10 10 2 3" xfId="32085" xr:uid="{727BEF3A-C75F-4B1D-A1C4-D2C3334B1198}"/>
    <cellStyle name="40% - Accent3 10 10 3" xfId="32086" xr:uid="{2EDB6C4F-EEF8-45C9-9DDB-95D05F3E2CB1}"/>
    <cellStyle name="40% - Accent3 10 10 3 2" xfId="32087" xr:uid="{2E7B67E3-C692-4BF4-99BE-E6265AF1DFF8}"/>
    <cellStyle name="40% - Accent3 10 10 4" xfId="32088" xr:uid="{ECCDCEF4-74CE-4005-98DE-1277F319E08F}"/>
    <cellStyle name="40% - Accent3 10 10 4 2" xfId="32089" xr:uid="{2800EAF5-004E-4E7B-8DA9-C91DA3F236BC}"/>
    <cellStyle name="40% - Accent3 10 10 5" xfId="32090" xr:uid="{8C1DB7E4-6695-440F-BABC-9CB9C164A029}"/>
    <cellStyle name="40% - Accent3 10 11" xfId="32091" xr:uid="{C7607306-9044-425E-AD7E-3DDD34421DED}"/>
    <cellStyle name="40% - Accent3 10 11 2" xfId="32092" xr:uid="{BB6531C5-0DC0-4ED3-9954-E40A6AABFD38}"/>
    <cellStyle name="40% - Accent3 10 11 2 2" xfId="32093" xr:uid="{C409BCF1-67B0-4842-9DFC-990272FAD9A5}"/>
    <cellStyle name="40% - Accent3 10 11 2 2 2" xfId="32094" xr:uid="{B2C435FF-35D5-4144-BACE-3E130A9B79AF}"/>
    <cellStyle name="40% - Accent3 10 11 2 3" xfId="32095" xr:uid="{4125322D-7ACA-4E72-86B6-DA317EFAC3DC}"/>
    <cellStyle name="40% - Accent3 10 11 3" xfId="32096" xr:uid="{A4D306CD-E66A-4125-937E-C986256039DC}"/>
    <cellStyle name="40% - Accent3 10 11 3 2" xfId="32097" xr:uid="{50D46D8B-8B1A-4703-A957-6909EB9AA57C}"/>
    <cellStyle name="40% - Accent3 10 11 4" xfId="32098" xr:uid="{BB991882-A4C4-4403-B9EF-E063E1C45E61}"/>
    <cellStyle name="40% - Accent3 10 11 4 2" xfId="32099" xr:uid="{722C47C7-54CC-4DDE-AED2-30C59A2DDE97}"/>
    <cellStyle name="40% - Accent3 10 11 5" xfId="32100" xr:uid="{6C268273-29EA-489E-AC4C-86B7670F4D9A}"/>
    <cellStyle name="40% - Accent3 10 12" xfId="32101" xr:uid="{E7B05628-C139-4CC4-919A-22E8A1D1AEC5}"/>
    <cellStyle name="40% - Accent3 10 12 2" xfId="32102" xr:uid="{938287A0-1056-4502-882B-693BCC005C87}"/>
    <cellStyle name="40% - Accent3 10 12 2 2" xfId="32103" xr:uid="{3D091DE3-984C-48AD-87F6-B4CE5E4DC168}"/>
    <cellStyle name="40% - Accent3 10 12 2 2 2" xfId="32104" xr:uid="{D852B748-2331-4216-996D-60F37ED77D1A}"/>
    <cellStyle name="40% - Accent3 10 12 2 3" xfId="32105" xr:uid="{16FA125A-C77E-476F-A31F-463D79C90FB6}"/>
    <cellStyle name="40% - Accent3 10 12 3" xfId="32106" xr:uid="{7691BA03-53C8-44E6-A3E7-4CEBA222C7B2}"/>
    <cellStyle name="40% - Accent3 10 12 3 2" xfId="32107" xr:uid="{254264E2-81FF-40D6-BF99-291F3420243E}"/>
    <cellStyle name="40% - Accent3 10 12 4" xfId="32108" xr:uid="{2CBCAD98-6F41-4ECF-A144-D2D6D6797040}"/>
    <cellStyle name="40% - Accent3 10 12 4 2" xfId="32109" xr:uid="{8ACBBA1A-1451-4E6F-BA79-920C9B3A8836}"/>
    <cellStyle name="40% - Accent3 10 12 5" xfId="32110" xr:uid="{32AD1573-BED8-47D4-8290-53FA3D7E1B0F}"/>
    <cellStyle name="40% - Accent3 10 13" xfId="32111" xr:uid="{12110707-C854-4EF3-85C5-4682E87368F3}"/>
    <cellStyle name="40% - Accent3 10 13 2" xfId="32112" xr:uid="{60594FA3-A9AB-49A9-8286-279DE87963B4}"/>
    <cellStyle name="40% - Accent3 10 13 2 2" xfId="32113" xr:uid="{3452371E-6DF7-479A-A8E3-9D8F8419970C}"/>
    <cellStyle name="40% - Accent3 10 13 2 2 2" xfId="32114" xr:uid="{22454528-9418-48DC-ADDB-1CCCC947A3E6}"/>
    <cellStyle name="40% - Accent3 10 13 2 3" xfId="32115" xr:uid="{8B4E4828-E3DD-45BF-81D5-A05F090BD504}"/>
    <cellStyle name="40% - Accent3 10 13 3" xfId="32116" xr:uid="{1091E651-F21A-4768-A5D1-5ACA6E81B318}"/>
    <cellStyle name="40% - Accent3 10 13 3 2" xfId="32117" xr:uid="{4DFB8EEB-A67C-4117-BA4D-A2096CCF900E}"/>
    <cellStyle name="40% - Accent3 10 13 4" xfId="32118" xr:uid="{14519060-80C0-405C-B71F-97B6710A00BA}"/>
    <cellStyle name="40% - Accent3 10 13 4 2" xfId="32119" xr:uid="{FD6E0C75-1052-40A7-AA8B-262D499BAD12}"/>
    <cellStyle name="40% - Accent3 10 13 5" xfId="32120" xr:uid="{E46C8F38-C040-43E3-9B3F-927C2853D116}"/>
    <cellStyle name="40% - Accent3 10 14" xfId="32121" xr:uid="{76352189-724D-4753-B1F3-9E0DC537F3BE}"/>
    <cellStyle name="40% - Accent3 10 14 2" xfId="32122" xr:uid="{E28D003A-3DC2-4726-AEA7-C371D32E0F67}"/>
    <cellStyle name="40% - Accent3 10 14 2 2" xfId="32123" xr:uid="{56B49452-BD51-42AB-A157-7E8EAA585775}"/>
    <cellStyle name="40% - Accent3 10 14 2 2 2" xfId="32124" xr:uid="{ACFD8D03-D05D-42E6-88C8-3A0B4D7DC3BA}"/>
    <cellStyle name="40% - Accent3 10 14 2 3" xfId="32125" xr:uid="{BBF5A926-5205-4070-B5F1-E032F28852A7}"/>
    <cellStyle name="40% - Accent3 10 14 3" xfId="32126" xr:uid="{DA854069-6D50-4B38-9E96-60A5A4FBC1B0}"/>
    <cellStyle name="40% - Accent3 10 14 3 2" xfId="32127" xr:uid="{8B2A5191-704C-4A8E-9575-A9B212F34E82}"/>
    <cellStyle name="40% - Accent3 10 14 4" xfId="32128" xr:uid="{BB42BF73-6DD2-412F-9E72-AA65C4E2D37C}"/>
    <cellStyle name="40% - Accent3 10 14 4 2" xfId="32129" xr:uid="{C7995E9A-D17B-4B34-B9DD-DA3D417E1FD3}"/>
    <cellStyle name="40% - Accent3 10 14 5" xfId="32130" xr:uid="{5ED86B7E-6B0F-4666-A480-1B661063B87B}"/>
    <cellStyle name="40% - Accent3 10 15" xfId="32131" xr:uid="{9D46C14B-0436-46FB-97B2-392A1AFFC5DC}"/>
    <cellStyle name="40% - Accent3 10 15 2" xfId="32132" xr:uid="{AA7DBE21-3C1F-421B-AFFA-96249E485F12}"/>
    <cellStyle name="40% - Accent3 10 15 2 2" xfId="32133" xr:uid="{EE957F06-E0A6-4E6E-8036-44608D7610A2}"/>
    <cellStyle name="40% - Accent3 10 15 2 2 2" xfId="32134" xr:uid="{A67F2304-C928-41FE-B838-D3F6BDB4BDE6}"/>
    <cellStyle name="40% - Accent3 10 15 2 3" xfId="32135" xr:uid="{94AC2078-4277-4224-8071-4F7E5357CA7F}"/>
    <cellStyle name="40% - Accent3 10 15 3" xfId="32136" xr:uid="{8C26E87B-63B0-4CFE-8A0D-FE9CAFF5B3AF}"/>
    <cellStyle name="40% - Accent3 10 15 3 2" xfId="32137" xr:uid="{2EEF061F-0965-4405-A65F-E045F34B132F}"/>
    <cellStyle name="40% - Accent3 10 15 4" xfId="32138" xr:uid="{E4FE4B6C-6B9D-4288-9E1B-34BC7B5EF5D9}"/>
    <cellStyle name="40% - Accent3 10 15 4 2" xfId="32139" xr:uid="{B2227791-0FBA-40B8-B40C-D7FD1048F599}"/>
    <cellStyle name="40% - Accent3 10 15 5" xfId="32140" xr:uid="{280C20D4-CD8F-4F0E-9916-7CB4E443E3FA}"/>
    <cellStyle name="40% - Accent3 10 16" xfId="32141" xr:uid="{A43399C9-D5F9-445C-A613-4D0093B1749A}"/>
    <cellStyle name="40% - Accent3 10 16 2" xfId="32142" xr:uid="{15833112-AC60-48AF-AB1F-C9B6B32AB699}"/>
    <cellStyle name="40% - Accent3 10 16 2 2" xfId="32143" xr:uid="{12A1E423-CD37-4301-9150-515E49D53BC9}"/>
    <cellStyle name="40% - Accent3 10 16 3" xfId="32144" xr:uid="{F8EF41DC-1CEA-49D2-8126-7CE24A3C5A10}"/>
    <cellStyle name="40% - Accent3 10 17" xfId="32145" xr:uid="{7DCC14B8-F9C7-4F16-BCA7-7E4928ED61E2}"/>
    <cellStyle name="40% - Accent3 10 17 2" xfId="32146" xr:uid="{49B07F38-B689-4895-94F6-2265026DC690}"/>
    <cellStyle name="40% - Accent3 10 18" xfId="32147" xr:uid="{E3D8883F-513A-40B3-9552-071C66924ADC}"/>
    <cellStyle name="40% - Accent3 10 18 2" xfId="32148" xr:uid="{0722A1E0-54AD-49A5-9FC2-E6DEFB393919}"/>
    <cellStyle name="40% - Accent3 10 19" xfId="32149" xr:uid="{7A597ED1-479C-47B7-895E-749C6D750DD6}"/>
    <cellStyle name="40% - Accent3 10 2" xfId="598" xr:uid="{A4DDE2C2-13BD-44E5-8015-E6493A737751}"/>
    <cellStyle name="40% - Accent3 10 2 2" xfId="599" xr:uid="{B00350E3-F548-4C71-95E6-E2AD496E23A7}"/>
    <cellStyle name="40% - Accent3 10 2 2 2" xfId="32150" xr:uid="{1DAC814A-97DB-4737-9238-58BF4EBA99A4}"/>
    <cellStyle name="40% - Accent3 10 2 2 2 2" xfId="32151" xr:uid="{B883D692-2F7C-40D7-B3CE-81C079032939}"/>
    <cellStyle name="40% - Accent3 10 2 2 3" xfId="32152" xr:uid="{9CA32FBB-E73F-4325-B396-9F5D241CCCE8}"/>
    <cellStyle name="40% - Accent3 10 2 2 4" xfId="32153" xr:uid="{F92F1088-FC63-4EF5-89DF-14679E1DEF12}"/>
    <cellStyle name="40% - Accent3 10 2 3" xfId="32154" xr:uid="{F6936CFA-8F3F-45BF-BDE0-1C6A971363F9}"/>
    <cellStyle name="40% - Accent3 10 2 3 2" xfId="32155" xr:uid="{7782EA59-5933-4057-BE18-B271BEEEE611}"/>
    <cellStyle name="40% - Accent3 10 2 4" xfId="32156" xr:uid="{9F3DE558-F9C5-4AE0-8592-7BC47D9C2023}"/>
    <cellStyle name="40% - Accent3 10 2 4 2" xfId="32157" xr:uid="{F4F12415-69D0-4B22-A293-AA904E697162}"/>
    <cellStyle name="40% - Accent3 10 2 5" xfId="32158" xr:uid="{99411A04-C774-46E6-8317-6BDCA844B5F4}"/>
    <cellStyle name="40% - Accent3 10 20" xfId="32159" xr:uid="{3E856280-B4F2-4BEF-9110-582D0CE58C5E}"/>
    <cellStyle name="40% - Accent3 10 21" xfId="32160" xr:uid="{362A41BB-CAD8-45D1-95DD-7BD9659270A1}"/>
    <cellStyle name="40% - Accent3 10 22" xfId="32161" xr:uid="{00C34EA9-A3C9-4F93-A8B1-FE708E18F438}"/>
    <cellStyle name="40% - Accent3 10 23" xfId="32162" xr:uid="{008D2043-B4F5-47A7-987A-EF4747B0252C}"/>
    <cellStyle name="40% - Accent3 10 24" xfId="32163" xr:uid="{5E110A8E-70D7-4031-A24D-DB6567F9D46E}"/>
    <cellStyle name="40% - Accent3 10 25" xfId="32164" xr:uid="{913D8858-DD18-4AC9-A3DB-65E18799188C}"/>
    <cellStyle name="40% - Accent3 10 26" xfId="32165" xr:uid="{617DEC43-D5CF-42C5-ABB5-4C446FCB72A4}"/>
    <cellStyle name="40% - Accent3 10 27" xfId="32166" xr:uid="{42F8DB06-55C5-468A-8B25-75A5B74BCD76}"/>
    <cellStyle name="40% - Accent3 10 28" xfId="32167" xr:uid="{FDD6EE33-D449-4652-99EB-238951DE5978}"/>
    <cellStyle name="40% - Accent3 10 29" xfId="32168" xr:uid="{F42E13F7-4550-40CD-AC79-8A5C2B629A35}"/>
    <cellStyle name="40% - Accent3 10 3" xfId="600" xr:uid="{68BCB0D9-EE92-4D56-AF09-FEC323DA7ED7}"/>
    <cellStyle name="40% - Accent3 10 3 2" xfId="32169" xr:uid="{4E132D92-BB54-464E-A0B5-F213A4B6EB48}"/>
    <cellStyle name="40% - Accent3 10 3 2 2" xfId="32170" xr:uid="{7C3FB1FE-ED1E-4855-B488-763716EA84C2}"/>
    <cellStyle name="40% - Accent3 10 3 2 2 2" xfId="32171" xr:uid="{D9C59A1A-9790-431C-9183-F95724DF8485}"/>
    <cellStyle name="40% - Accent3 10 3 2 3" xfId="32172" xr:uid="{37E9A58F-D928-4BCE-9948-2A90E8DA15AA}"/>
    <cellStyle name="40% - Accent3 10 3 3" xfId="32173" xr:uid="{DC18ABFD-6340-474D-B6F4-DA2248F1DD19}"/>
    <cellStyle name="40% - Accent3 10 3 3 2" xfId="32174" xr:uid="{A6BD33FD-EF9A-4853-A18A-951553B48234}"/>
    <cellStyle name="40% - Accent3 10 3 4" xfId="32175" xr:uid="{81DC2BBC-3CDD-4D31-B7AE-6D53487AFF18}"/>
    <cellStyle name="40% - Accent3 10 3 4 2" xfId="32176" xr:uid="{76D9A57C-4597-49F0-8C81-070421DC3077}"/>
    <cellStyle name="40% - Accent3 10 3 5" xfId="32177" xr:uid="{826C44CD-B46F-4AE0-8AF4-C4E89430EF57}"/>
    <cellStyle name="40% - Accent3 10 3 6" xfId="32178" xr:uid="{2F2065D0-A4E7-444D-B4FC-2ACA060EC05F}"/>
    <cellStyle name="40% - Accent3 10 4" xfId="32179" xr:uid="{D15B1CC6-15D0-43D3-8103-A0B858FE6FCA}"/>
    <cellStyle name="40% - Accent3 10 4 2" xfId="32180" xr:uid="{5063E3C0-B229-4ABC-BFC1-F23A20802976}"/>
    <cellStyle name="40% - Accent3 10 4 2 2" xfId="32181" xr:uid="{5CE5C2EC-D059-4202-B88F-933A9E99AEAC}"/>
    <cellStyle name="40% - Accent3 10 4 2 2 2" xfId="32182" xr:uid="{880033E0-7951-48D8-BED6-311E75BEB6A6}"/>
    <cellStyle name="40% - Accent3 10 4 2 3" xfId="32183" xr:uid="{B4CDA73E-1534-43C1-BF55-326A2FFA5CEA}"/>
    <cellStyle name="40% - Accent3 10 4 3" xfId="32184" xr:uid="{54D8D105-0357-426B-9ED8-C804F4D9C283}"/>
    <cellStyle name="40% - Accent3 10 4 3 2" xfId="32185" xr:uid="{E00E274A-8249-4C8D-84B9-0127C0A5D4D2}"/>
    <cellStyle name="40% - Accent3 10 4 4" xfId="32186" xr:uid="{DDF1679C-D90A-4119-AD6F-41CCE4BB1930}"/>
    <cellStyle name="40% - Accent3 10 4 4 2" xfId="32187" xr:uid="{C0F99B57-0C90-4781-AD6B-05F3CA2F5651}"/>
    <cellStyle name="40% - Accent3 10 4 5" xfId="32188" xr:uid="{6C78C14F-849D-49F9-9F76-F35832C89DF2}"/>
    <cellStyle name="40% - Accent3 10 5" xfId="32189" xr:uid="{1FF00B1A-1C46-49C3-8A73-EB75D8941E01}"/>
    <cellStyle name="40% - Accent3 10 5 2" xfId="32190" xr:uid="{01CB8A05-9F6C-491F-A6F9-D1B48AE454A5}"/>
    <cellStyle name="40% - Accent3 10 5 2 2" xfId="32191" xr:uid="{A21CA6FA-72A4-49AC-A6FC-9759C3C3A9E4}"/>
    <cellStyle name="40% - Accent3 10 5 2 2 2" xfId="32192" xr:uid="{E9B040B5-3C19-4E13-934C-545A6E4F920B}"/>
    <cellStyle name="40% - Accent3 10 5 2 3" xfId="32193" xr:uid="{7ED06C88-5F98-42BF-B927-A7FC03B9FD92}"/>
    <cellStyle name="40% - Accent3 10 5 3" xfId="32194" xr:uid="{BDDD21DB-593B-445C-B5D8-67534AA33561}"/>
    <cellStyle name="40% - Accent3 10 5 3 2" xfId="32195" xr:uid="{75538CF6-B909-4C3E-9B05-10DDDBE1F621}"/>
    <cellStyle name="40% - Accent3 10 5 4" xfId="32196" xr:uid="{C1691F39-AB16-421A-B446-0ED015DBB5A9}"/>
    <cellStyle name="40% - Accent3 10 5 4 2" xfId="32197" xr:uid="{765E5EF1-080C-4C1B-B2C8-99334607989B}"/>
    <cellStyle name="40% - Accent3 10 5 5" xfId="32198" xr:uid="{CAAE4B9F-6764-4B3A-B17E-7624D6A4CD72}"/>
    <cellStyle name="40% - Accent3 10 6" xfId="32199" xr:uid="{1D46CCAF-543A-4E75-908C-9982CC8A92CE}"/>
    <cellStyle name="40% - Accent3 10 6 2" xfId="32200" xr:uid="{60CBA6CA-1380-4222-854C-74A375B5E48F}"/>
    <cellStyle name="40% - Accent3 10 6 2 2" xfId="32201" xr:uid="{330D829C-C12B-4EC8-B9EF-7FCF204E8E91}"/>
    <cellStyle name="40% - Accent3 10 6 2 2 2" xfId="32202" xr:uid="{F7BF8CA3-2C37-49C3-A223-44B01D32BF00}"/>
    <cellStyle name="40% - Accent3 10 6 2 3" xfId="32203" xr:uid="{E7F470D8-F99A-45EA-973B-01BFD12E232B}"/>
    <cellStyle name="40% - Accent3 10 6 3" xfId="32204" xr:uid="{A3103C54-35BF-47B2-AA81-EEFB9D14F4FB}"/>
    <cellStyle name="40% - Accent3 10 6 3 2" xfId="32205" xr:uid="{DFEB29A5-3AB5-41EB-8179-3E94C52799E8}"/>
    <cellStyle name="40% - Accent3 10 6 4" xfId="32206" xr:uid="{F10AC4B2-CAC9-4195-A180-4BA04F3999A7}"/>
    <cellStyle name="40% - Accent3 10 6 4 2" xfId="32207" xr:uid="{D6A1AA82-EB86-4B3C-B419-41346FE99127}"/>
    <cellStyle name="40% - Accent3 10 6 5" xfId="32208" xr:uid="{F197673C-2707-4FF5-95C6-2D9E6F26708E}"/>
    <cellStyle name="40% - Accent3 10 7" xfId="32209" xr:uid="{039253D7-E3C7-492D-A39E-7A3FC68D2CE7}"/>
    <cellStyle name="40% - Accent3 10 7 2" xfId="32210" xr:uid="{9ECC1094-60EC-46D1-8D47-6DA7051CD012}"/>
    <cellStyle name="40% - Accent3 10 7 2 2" xfId="32211" xr:uid="{A1165E54-C385-415A-9094-42078B87C5A7}"/>
    <cellStyle name="40% - Accent3 10 7 2 2 2" xfId="32212" xr:uid="{FE108804-E853-482F-B9DC-ADB65FA49BAA}"/>
    <cellStyle name="40% - Accent3 10 7 2 3" xfId="32213" xr:uid="{7FC61DDB-3FFA-4833-B6BC-EFE4E7E12BFF}"/>
    <cellStyle name="40% - Accent3 10 7 3" xfId="32214" xr:uid="{3B7B5F4B-3819-428F-9C87-0AFF2BCA5F78}"/>
    <cellStyle name="40% - Accent3 10 7 3 2" xfId="32215" xr:uid="{19F4AE35-D45B-4996-BE92-B16E98174345}"/>
    <cellStyle name="40% - Accent3 10 7 4" xfId="32216" xr:uid="{6179DFBF-6CB5-49CF-9ADD-607D6E3AC9CA}"/>
    <cellStyle name="40% - Accent3 10 7 4 2" xfId="32217" xr:uid="{F35C9AC5-BBF7-4EEE-B237-407319538316}"/>
    <cellStyle name="40% - Accent3 10 7 5" xfId="32218" xr:uid="{65BB210A-1A29-4F4F-B64C-83E2AA117985}"/>
    <cellStyle name="40% - Accent3 10 8" xfId="32219" xr:uid="{6CA262F0-6B5F-4988-A74C-615B3CEEFD8E}"/>
    <cellStyle name="40% - Accent3 10 8 2" xfId="32220" xr:uid="{00EB26B8-3023-457E-9B91-C77A581C100C}"/>
    <cellStyle name="40% - Accent3 10 8 2 2" xfId="32221" xr:uid="{3C90ABFE-6D99-4215-A9DF-2D62BC0CE133}"/>
    <cellStyle name="40% - Accent3 10 8 2 2 2" xfId="32222" xr:uid="{D55D2254-5937-4474-9EB9-7E8EB1167D59}"/>
    <cellStyle name="40% - Accent3 10 8 2 3" xfId="32223" xr:uid="{DBCCC102-2007-469E-86DA-154EE66E97B0}"/>
    <cellStyle name="40% - Accent3 10 8 3" xfId="32224" xr:uid="{5777A7C5-947B-417F-8AC2-388ED019B82D}"/>
    <cellStyle name="40% - Accent3 10 8 3 2" xfId="32225" xr:uid="{C8CB393A-8393-4590-BBFE-353D48CEFF2E}"/>
    <cellStyle name="40% - Accent3 10 8 4" xfId="32226" xr:uid="{A51163BF-ECB3-46C7-B187-326C2D7E6AE9}"/>
    <cellStyle name="40% - Accent3 10 8 4 2" xfId="32227" xr:uid="{24841878-3021-4EBD-99E7-1230D3CE92C6}"/>
    <cellStyle name="40% - Accent3 10 8 5" xfId="32228" xr:uid="{8C18B790-235B-455F-9F03-219A095D55C1}"/>
    <cellStyle name="40% - Accent3 10 9" xfId="32229" xr:uid="{635F6F18-E088-4B81-B5BF-EA4331C4BDE2}"/>
    <cellStyle name="40% - Accent3 10 9 2" xfId="32230" xr:uid="{C0015EEC-C96D-49BB-9BF2-062F15FB0DFF}"/>
    <cellStyle name="40% - Accent3 10 9 2 2" xfId="32231" xr:uid="{CD51EED8-573F-40F0-9F86-3502C6E4EAA5}"/>
    <cellStyle name="40% - Accent3 10 9 2 2 2" xfId="32232" xr:uid="{F9284E88-CE1A-41D3-91A4-C89D584FFB26}"/>
    <cellStyle name="40% - Accent3 10 9 2 3" xfId="32233" xr:uid="{EC77481B-B38C-4C4C-A1D7-E1802F65DD7A}"/>
    <cellStyle name="40% - Accent3 10 9 3" xfId="32234" xr:uid="{61224577-B035-44D6-8BEB-890D954C6CDB}"/>
    <cellStyle name="40% - Accent3 10 9 3 2" xfId="32235" xr:uid="{F2CC38EF-5E20-4458-9494-13B0ABBE7622}"/>
    <cellStyle name="40% - Accent3 10 9 4" xfId="32236" xr:uid="{D89AA5AC-A489-4B48-B8B4-68132BD1C60F}"/>
    <cellStyle name="40% - Accent3 10 9 4 2" xfId="32237" xr:uid="{18341C05-D872-4902-85C2-A7AE50767E04}"/>
    <cellStyle name="40% - Accent3 10 9 5" xfId="32238" xr:uid="{08E12643-C88E-44AA-AA16-13CFB8024A59}"/>
    <cellStyle name="40% - Accent3 11" xfId="601" xr:uid="{1AB22DAE-DEAB-4284-9CE5-D4EC33BD933B}"/>
    <cellStyle name="40% - Accent3 11 10" xfId="32239" xr:uid="{F51C3857-8C9B-4BF8-8701-A303479567D9}"/>
    <cellStyle name="40% - Accent3 11 10 2" xfId="32240" xr:uid="{6F7E4AA6-38A0-489F-A95F-2B198191B707}"/>
    <cellStyle name="40% - Accent3 11 10 2 2" xfId="32241" xr:uid="{AC31172D-3F2B-47A4-9F40-2CED45C75CD2}"/>
    <cellStyle name="40% - Accent3 11 10 2 2 2" xfId="32242" xr:uid="{6EE0D76E-240E-4D37-989D-35084ABCD349}"/>
    <cellStyle name="40% - Accent3 11 10 2 3" xfId="32243" xr:uid="{6197EE4D-05CF-4779-BBED-CB92F7235031}"/>
    <cellStyle name="40% - Accent3 11 10 3" xfId="32244" xr:uid="{7485C721-529A-445F-920D-64ECC8B1124A}"/>
    <cellStyle name="40% - Accent3 11 10 3 2" xfId="32245" xr:uid="{DCA9B2A9-0021-4631-849C-6E162C362C37}"/>
    <cellStyle name="40% - Accent3 11 10 4" xfId="32246" xr:uid="{1CEB3D7D-A3C2-415B-9E3C-0A18379EED6E}"/>
    <cellStyle name="40% - Accent3 11 10 4 2" xfId="32247" xr:uid="{65865D1D-9BAF-45B8-8DBB-213FB43DA1A0}"/>
    <cellStyle name="40% - Accent3 11 10 5" xfId="32248" xr:uid="{AF913471-AC98-4A79-834E-9FFB911FEC3A}"/>
    <cellStyle name="40% - Accent3 11 11" xfId="32249" xr:uid="{D625E6BF-7638-4630-9CF6-EDACCA2D24EE}"/>
    <cellStyle name="40% - Accent3 11 11 2" xfId="32250" xr:uid="{9B2BA713-044A-4121-B240-1BF38F5CFC57}"/>
    <cellStyle name="40% - Accent3 11 11 2 2" xfId="32251" xr:uid="{1BC67F36-C46B-4EBE-BF89-2FE876742596}"/>
    <cellStyle name="40% - Accent3 11 11 2 2 2" xfId="32252" xr:uid="{F19B0E21-7B9B-4170-96C2-AA667D26BF26}"/>
    <cellStyle name="40% - Accent3 11 11 2 3" xfId="32253" xr:uid="{05360007-D034-4437-BEB4-25BD47EAA006}"/>
    <cellStyle name="40% - Accent3 11 11 3" xfId="32254" xr:uid="{73A7542B-8F57-46BD-9D1E-9CDC62616EAE}"/>
    <cellStyle name="40% - Accent3 11 11 3 2" xfId="32255" xr:uid="{8BDBD2C3-E0E9-4A72-8AB3-278B4F242776}"/>
    <cellStyle name="40% - Accent3 11 11 4" xfId="32256" xr:uid="{0295CC98-4A72-4DF9-944E-A4D64976857F}"/>
    <cellStyle name="40% - Accent3 11 11 4 2" xfId="32257" xr:uid="{00298A8B-0304-40FA-AEA2-D79A017CB88D}"/>
    <cellStyle name="40% - Accent3 11 11 5" xfId="32258" xr:uid="{E31FF980-01F4-459F-9CAA-7ED6A9EA1D2E}"/>
    <cellStyle name="40% - Accent3 11 12" xfId="32259" xr:uid="{DC0D11DD-FA5B-4AE7-B21C-442E16298838}"/>
    <cellStyle name="40% - Accent3 11 12 2" xfId="32260" xr:uid="{125C89B0-BD2F-4E63-A69E-A894DC9F46CB}"/>
    <cellStyle name="40% - Accent3 11 12 2 2" xfId="32261" xr:uid="{6F775D8F-6FC2-473A-9054-7DDAD50087B6}"/>
    <cellStyle name="40% - Accent3 11 12 2 2 2" xfId="32262" xr:uid="{A9CB3FF5-971F-4C11-8D6C-AF13504B8D55}"/>
    <cellStyle name="40% - Accent3 11 12 2 3" xfId="32263" xr:uid="{C26C9A90-339D-4A81-AA12-C02B453C5D33}"/>
    <cellStyle name="40% - Accent3 11 12 3" xfId="32264" xr:uid="{4B6F6CC4-7033-4F83-9A6C-16A5CB80755E}"/>
    <cellStyle name="40% - Accent3 11 12 3 2" xfId="32265" xr:uid="{9F89C96C-07B0-490B-9105-A9B741B8C334}"/>
    <cellStyle name="40% - Accent3 11 12 4" xfId="32266" xr:uid="{314304FA-5442-4D5D-A301-9F1D60B40B57}"/>
    <cellStyle name="40% - Accent3 11 12 4 2" xfId="32267" xr:uid="{213BD74E-54FB-4C29-8CE9-86C1A39608F5}"/>
    <cellStyle name="40% - Accent3 11 12 5" xfId="32268" xr:uid="{23F68FB7-3E1D-426E-AA98-1FD01A8C6525}"/>
    <cellStyle name="40% - Accent3 11 13" xfId="32269" xr:uid="{0ABADC20-D444-4BD9-B1A8-4361A6E1D83A}"/>
    <cellStyle name="40% - Accent3 11 13 2" xfId="32270" xr:uid="{1BBB6549-1CB1-4ECA-97A8-7B7DFDF7B1FB}"/>
    <cellStyle name="40% - Accent3 11 13 2 2" xfId="32271" xr:uid="{40AC3689-D2F8-4618-B035-D0F989B0BC2C}"/>
    <cellStyle name="40% - Accent3 11 13 2 2 2" xfId="32272" xr:uid="{3C5AB987-1753-4D6B-8FA9-A204EA304F15}"/>
    <cellStyle name="40% - Accent3 11 13 2 3" xfId="32273" xr:uid="{7DFF54F3-1A00-4CAB-A024-28A7C74FC289}"/>
    <cellStyle name="40% - Accent3 11 13 3" xfId="32274" xr:uid="{0E2E41EC-4E59-40FB-BC7B-12433F2481A1}"/>
    <cellStyle name="40% - Accent3 11 13 3 2" xfId="32275" xr:uid="{B600C747-C72A-4809-BB90-30D36598FAB7}"/>
    <cellStyle name="40% - Accent3 11 13 4" xfId="32276" xr:uid="{F075F2BA-1609-4827-9988-A48D90B70275}"/>
    <cellStyle name="40% - Accent3 11 13 4 2" xfId="32277" xr:uid="{487EE6D8-680F-4D6D-8979-FC7AE1C01B85}"/>
    <cellStyle name="40% - Accent3 11 13 5" xfId="32278" xr:uid="{13B62463-EC43-404F-BBCD-A61734C87F73}"/>
    <cellStyle name="40% - Accent3 11 14" xfId="32279" xr:uid="{9868BE9B-2569-4AE3-90FD-E2692F8B70B7}"/>
    <cellStyle name="40% - Accent3 11 14 2" xfId="32280" xr:uid="{26C29F17-6336-47A7-BFF1-99AAE6FFD19A}"/>
    <cellStyle name="40% - Accent3 11 14 2 2" xfId="32281" xr:uid="{FE391C35-8932-4E05-9F9B-835DE7625C34}"/>
    <cellStyle name="40% - Accent3 11 14 2 2 2" xfId="32282" xr:uid="{6E3A5B9F-8A8D-4F74-A83B-11D30AA0B59C}"/>
    <cellStyle name="40% - Accent3 11 14 2 3" xfId="32283" xr:uid="{80F7B4FE-5FE2-475F-BC74-D1EFCF3605D2}"/>
    <cellStyle name="40% - Accent3 11 14 3" xfId="32284" xr:uid="{20732223-1B86-497D-8DC2-5A211F417575}"/>
    <cellStyle name="40% - Accent3 11 14 3 2" xfId="32285" xr:uid="{EECD4919-E471-4E6C-91EB-A3A7DFCC3C52}"/>
    <cellStyle name="40% - Accent3 11 14 4" xfId="32286" xr:uid="{EB99CEA4-8BC0-4AEA-92F3-3A6E025C8542}"/>
    <cellStyle name="40% - Accent3 11 14 4 2" xfId="32287" xr:uid="{FEB68F8D-DB15-46F8-93A3-6DC52A971101}"/>
    <cellStyle name="40% - Accent3 11 14 5" xfId="32288" xr:uid="{CB10E552-6E47-474C-8BA5-7C72133809C1}"/>
    <cellStyle name="40% - Accent3 11 15" xfId="32289" xr:uid="{1EE553CE-2611-474E-887E-06ACAE1E5835}"/>
    <cellStyle name="40% - Accent3 11 15 2" xfId="32290" xr:uid="{C81FE01D-524E-4984-9E15-F4FFC107A4B0}"/>
    <cellStyle name="40% - Accent3 11 15 2 2" xfId="32291" xr:uid="{8004EB7D-F500-4C03-9292-C347C1B9F9B2}"/>
    <cellStyle name="40% - Accent3 11 15 2 2 2" xfId="32292" xr:uid="{8FE9A31F-AA7F-400A-9C2D-2B442C46E500}"/>
    <cellStyle name="40% - Accent3 11 15 2 3" xfId="32293" xr:uid="{9FD7C335-7475-4A94-8FB1-89FC08401438}"/>
    <cellStyle name="40% - Accent3 11 15 3" xfId="32294" xr:uid="{D942C46F-AA89-49F1-A3AA-1183A23DED0F}"/>
    <cellStyle name="40% - Accent3 11 15 3 2" xfId="32295" xr:uid="{6744A7F9-3A8C-4C4A-A0B2-2D1F65001FCA}"/>
    <cellStyle name="40% - Accent3 11 15 4" xfId="32296" xr:uid="{5A89183F-50AA-4DE4-B307-E2B9213D11AD}"/>
    <cellStyle name="40% - Accent3 11 15 4 2" xfId="32297" xr:uid="{8A33D2CA-8C85-4D16-BA77-DACDB9C7F380}"/>
    <cellStyle name="40% - Accent3 11 15 5" xfId="32298" xr:uid="{18EF74CE-D5D3-4188-9FC2-E49337863A07}"/>
    <cellStyle name="40% - Accent3 11 16" xfId="32299" xr:uid="{EE4F0A33-A908-42D6-B05B-AB15207EE0F1}"/>
    <cellStyle name="40% - Accent3 11 16 2" xfId="32300" xr:uid="{F4F209AD-CE8A-477F-A31F-D4A18769F426}"/>
    <cellStyle name="40% - Accent3 11 16 2 2" xfId="32301" xr:uid="{D3733E02-3994-4F6E-A9C0-2C6F485F5E1D}"/>
    <cellStyle name="40% - Accent3 11 16 3" xfId="32302" xr:uid="{5D2F1DDB-F185-4FA9-BC80-D669DA27EBCA}"/>
    <cellStyle name="40% - Accent3 11 17" xfId="32303" xr:uid="{10D29159-8963-4A35-AE1F-52550C687DB2}"/>
    <cellStyle name="40% - Accent3 11 17 2" xfId="32304" xr:uid="{5DDACA9F-CB72-4BFA-B899-8BA0747299E1}"/>
    <cellStyle name="40% - Accent3 11 18" xfId="32305" xr:uid="{1384CECE-BC83-4693-9A3F-54BF1716D637}"/>
    <cellStyle name="40% - Accent3 11 18 2" xfId="32306" xr:uid="{A96ED34E-57EF-4C22-A8B6-B493636A107A}"/>
    <cellStyle name="40% - Accent3 11 19" xfId="32307" xr:uid="{3BAB1464-CA26-40C4-A357-B8F119EB0BDE}"/>
    <cellStyle name="40% - Accent3 11 2" xfId="602" xr:uid="{8ED72809-1326-43AA-9B42-3C13FE2C079C}"/>
    <cellStyle name="40% - Accent3 11 2 2" xfId="603" xr:uid="{C804DA4E-2AFB-4143-8A22-1BD96933E99E}"/>
    <cellStyle name="40% - Accent3 11 2 2 2" xfId="32308" xr:uid="{84AD6042-C7C2-4FFD-B7E2-770C27F11D20}"/>
    <cellStyle name="40% - Accent3 11 2 2 2 2" xfId="32309" xr:uid="{206B10E4-678B-474A-A919-6DBE0352B38A}"/>
    <cellStyle name="40% - Accent3 11 2 2 3" xfId="32310" xr:uid="{5CA888CB-793F-449E-BEF4-F5F01F0A18F3}"/>
    <cellStyle name="40% - Accent3 11 2 2 4" xfId="32311" xr:uid="{189A6829-49D2-46D2-88D4-192FC2F0719F}"/>
    <cellStyle name="40% - Accent3 11 2 3" xfId="32312" xr:uid="{CE14763E-F41F-4FA1-919D-3100015B4DAC}"/>
    <cellStyle name="40% - Accent3 11 2 3 2" xfId="32313" xr:uid="{40C249C8-D596-4341-9844-D383F57214E7}"/>
    <cellStyle name="40% - Accent3 11 2 4" xfId="32314" xr:uid="{73F80686-BCF6-46DE-8A6E-E4FCAB8E5452}"/>
    <cellStyle name="40% - Accent3 11 2 4 2" xfId="32315" xr:uid="{F5D2C8B4-3D8F-4E55-9D09-5736162157F9}"/>
    <cellStyle name="40% - Accent3 11 2 5" xfId="32316" xr:uid="{3F66B7C3-F969-4E87-A073-4C6E0706311F}"/>
    <cellStyle name="40% - Accent3 11 20" xfId="32317" xr:uid="{6645414B-515B-44D4-B086-953170FB5951}"/>
    <cellStyle name="40% - Accent3 11 21" xfId="32318" xr:uid="{5560B60B-3309-4314-A64A-73AF6EE55D26}"/>
    <cellStyle name="40% - Accent3 11 22" xfId="32319" xr:uid="{243778C8-A42B-4305-8DC7-8C975E5AAF3A}"/>
    <cellStyle name="40% - Accent3 11 23" xfId="32320" xr:uid="{575AEDFD-5A59-46D5-9F44-FEF108B80F2F}"/>
    <cellStyle name="40% - Accent3 11 24" xfId="32321" xr:uid="{D07B5550-2788-48D5-A494-B122FCADB5A5}"/>
    <cellStyle name="40% - Accent3 11 25" xfId="32322" xr:uid="{5191C57D-B9C4-492A-B34B-32C24ABCB4A7}"/>
    <cellStyle name="40% - Accent3 11 26" xfId="32323" xr:uid="{58CCEB58-15AB-48AD-8DD9-7461AB81034D}"/>
    <cellStyle name="40% - Accent3 11 27" xfId="32324" xr:uid="{B207A649-9612-4E45-A77A-B6903AD032E0}"/>
    <cellStyle name="40% - Accent3 11 28" xfId="32325" xr:uid="{81079941-E8E4-44A2-A0EB-7A5DE7F77FD8}"/>
    <cellStyle name="40% - Accent3 11 29" xfId="32326" xr:uid="{197899E4-8467-409A-8548-48373C8E12FA}"/>
    <cellStyle name="40% - Accent3 11 3" xfId="604" xr:uid="{9E654FB9-F961-469F-9051-FB8742D405D0}"/>
    <cellStyle name="40% - Accent3 11 3 2" xfId="32327" xr:uid="{DC0F79CA-603D-4A0A-AD34-60FF17FE2043}"/>
    <cellStyle name="40% - Accent3 11 3 2 2" xfId="32328" xr:uid="{06E1310C-7AFB-4E69-9894-93E04BB4DE10}"/>
    <cellStyle name="40% - Accent3 11 3 2 2 2" xfId="32329" xr:uid="{CE4D46B7-18DA-40EB-8BFB-D36F464952A1}"/>
    <cellStyle name="40% - Accent3 11 3 2 3" xfId="32330" xr:uid="{E726D482-7A11-45CA-82A1-02F5C1A5AE26}"/>
    <cellStyle name="40% - Accent3 11 3 3" xfId="32331" xr:uid="{B1A63776-2871-4E1A-90D8-F7D0A0C2F9D4}"/>
    <cellStyle name="40% - Accent3 11 3 3 2" xfId="32332" xr:uid="{70E8228E-6518-477E-8153-795F1375DA2A}"/>
    <cellStyle name="40% - Accent3 11 3 4" xfId="32333" xr:uid="{FB021291-8EC0-4A12-AD42-64046E03145B}"/>
    <cellStyle name="40% - Accent3 11 3 4 2" xfId="32334" xr:uid="{97FD03B7-784A-45E6-B232-699888000FE1}"/>
    <cellStyle name="40% - Accent3 11 3 5" xfId="32335" xr:uid="{EFA16049-455F-4307-B50F-3D89E0430ACD}"/>
    <cellStyle name="40% - Accent3 11 3 6" xfId="32336" xr:uid="{6B139F4E-7C6D-412A-94C1-E43EF44A268A}"/>
    <cellStyle name="40% - Accent3 11 4" xfId="32337" xr:uid="{38203C3F-958A-4CD2-8ED9-4F335B30E278}"/>
    <cellStyle name="40% - Accent3 11 4 2" xfId="32338" xr:uid="{3A1715F1-65C1-466F-9644-5597128400FF}"/>
    <cellStyle name="40% - Accent3 11 4 2 2" xfId="32339" xr:uid="{42700928-A1CA-451A-B2E2-6C0C96FE6547}"/>
    <cellStyle name="40% - Accent3 11 4 2 2 2" xfId="32340" xr:uid="{E54CA5A0-A234-443A-83B0-E7B1AACFBE8B}"/>
    <cellStyle name="40% - Accent3 11 4 2 3" xfId="32341" xr:uid="{E98FECD5-A5C1-4EEA-B32D-8CC63156B861}"/>
    <cellStyle name="40% - Accent3 11 4 3" xfId="32342" xr:uid="{5898E2A8-B4F0-4CD3-8790-E88AAF728C15}"/>
    <cellStyle name="40% - Accent3 11 4 3 2" xfId="32343" xr:uid="{FC01C163-5B23-4C87-87A2-BD690030331D}"/>
    <cellStyle name="40% - Accent3 11 4 4" xfId="32344" xr:uid="{7E8FE8C3-AC61-40A3-B14D-59955635D165}"/>
    <cellStyle name="40% - Accent3 11 4 4 2" xfId="32345" xr:uid="{02DF5334-1AFE-45E4-B538-58366AC90ACD}"/>
    <cellStyle name="40% - Accent3 11 4 5" xfId="32346" xr:uid="{559FEE6E-0435-4319-9468-D019F9EA2AA6}"/>
    <cellStyle name="40% - Accent3 11 5" xfId="32347" xr:uid="{FA3347F6-5B74-4DFC-A21B-30F6CFD608C4}"/>
    <cellStyle name="40% - Accent3 11 5 2" xfId="32348" xr:uid="{AFC5AA9B-9156-4E0E-8504-B52371D05BDD}"/>
    <cellStyle name="40% - Accent3 11 5 2 2" xfId="32349" xr:uid="{20491CF7-BEDB-4186-95DB-41643928B5CB}"/>
    <cellStyle name="40% - Accent3 11 5 2 2 2" xfId="32350" xr:uid="{4AAD90C4-3967-41EB-B034-41A23155AA03}"/>
    <cellStyle name="40% - Accent3 11 5 2 3" xfId="32351" xr:uid="{F451F297-1E8D-4552-8A05-8265D1FE42BD}"/>
    <cellStyle name="40% - Accent3 11 5 3" xfId="32352" xr:uid="{5DBFEB3F-2F3E-4DA2-B9B4-0E1A89C58C62}"/>
    <cellStyle name="40% - Accent3 11 5 3 2" xfId="32353" xr:uid="{C780C851-5FC7-4F6E-9024-DA58CD15D2ED}"/>
    <cellStyle name="40% - Accent3 11 5 4" xfId="32354" xr:uid="{28FF5E3C-43B6-4D46-A088-03D08DF81E72}"/>
    <cellStyle name="40% - Accent3 11 5 4 2" xfId="32355" xr:uid="{73E3175E-1E32-4AC0-90FF-E8319FD464BF}"/>
    <cellStyle name="40% - Accent3 11 5 5" xfId="32356" xr:uid="{72258EB9-5629-4C14-8E6D-AEAC1FBFAB09}"/>
    <cellStyle name="40% - Accent3 11 6" xfId="32357" xr:uid="{B1E5269F-EC21-4F36-85E9-954475DF0ACB}"/>
    <cellStyle name="40% - Accent3 11 6 2" xfId="32358" xr:uid="{87F7B325-40AB-4BE3-A5FE-D0AC6E16DD24}"/>
    <cellStyle name="40% - Accent3 11 6 2 2" xfId="32359" xr:uid="{3CEC0444-CE5D-433A-B26C-86FEC2CA811E}"/>
    <cellStyle name="40% - Accent3 11 6 2 2 2" xfId="32360" xr:uid="{16854810-727C-4ED3-AB71-55756469D969}"/>
    <cellStyle name="40% - Accent3 11 6 2 3" xfId="32361" xr:uid="{470898A5-4C2E-4473-9ADB-BC3DA591686A}"/>
    <cellStyle name="40% - Accent3 11 6 3" xfId="32362" xr:uid="{5E74B03C-ECCA-4AE0-A811-A1511AFBE7F1}"/>
    <cellStyle name="40% - Accent3 11 6 3 2" xfId="32363" xr:uid="{1C77584E-710D-42E5-8B6A-92BC70C9C64A}"/>
    <cellStyle name="40% - Accent3 11 6 4" xfId="32364" xr:uid="{17A03F6F-1310-4BFF-8123-1AA2545A9A43}"/>
    <cellStyle name="40% - Accent3 11 6 4 2" xfId="32365" xr:uid="{6375026A-1E8D-413F-A1C6-BF9361E07461}"/>
    <cellStyle name="40% - Accent3 11 6 5" xfId="32366" xr:uid="{5B5A331D-44CD-4B92-BAD1-3CCE998BCECF}"/>
    <cellStyle name="40% - Accent3 11 7" xfId="32367" xr:uid="{F3E4E2F0-565B-4C25-8EFE-6B7AC9B84A29}"/>
    <cellStyle name="40% - Accent3 11 7 2" xfId="32368" xr:uid="{1FDEA4F9-69B9-4307-AD5F-D66D08EBC128}"/>
    <cellStyle name="40% - Accent3 11 7 2 2" xfId="32369" xr:uid="{80CCAB37-76E2-4246-B6B5-46C963F8D0AC}"/>
    <cellStyle name="40% - Accent3 11 7 2 2 2" xfId="32370" xr:uid="{D7D19988-B4F8-47FB-ADBA-CEFE35FCDDDA}"/>
    <cellStyle name="40% - Accent3 11 7 2 3" xfId="32371" xr:uid="{63C7558F-2F53-491F-BC9F-6C2B6CA644FF}"/>
    <cellStyle name="40% - Accent3 11 7 3" xfId="32372" xr:uid="{BE03A668-8DCB-4A9F-9A27-4F28D94FE2F3}"/>
    <cellStyle name="40% - Accent3 11 7 3 2" xfId="32373" xr:uid="{876DCDC9-67A0-4DB8-9571-1680B9D7C08E}"/>
    <cellStyle name="40% - Accent3 11 7 4" xfId="32374" xr:uid="{DDE8C3B1-ED04-4F46-A96A-A414646A73DA}"/>
    <cellStyle name="40% - Accent3 11 7 4 2" xfId="32375" xr:uid="{41E010EF-DBFE-4114-B634-579E988C0410}"/>
    <cellStyle name="40% - Accent3 11 7 5" xfId="32376" xr:uid="{3D29BBBA-C635-46FB-882D-A0BC8F606D78}"/>
    <cellStyle name="40% - Accent3 11 8" xfId="32377" xr:uid="{4FFD0562-3ADB-426F-8F35-0D8B5C354AF9}"/>
    <cellStyle name="40% - Accent3 11 8 2" xfId="32378" xr:uid="{862C850A-F878-46B5-9A0F-3F6AD91384FB}"/>
    <cellStyle name="40% - Accent3 11 8 2 2" xfId="32379" xr:uid="{BAB3009B-FB84-44F3-981D-AF17C1CAF040}"/>
    <cellStyle name="40% - Accent3 11 8 2 2 2" xfId="32380" xr:uid="{B2A40459-D6A0-4259-AD62-BFC433D80E2E}"/>
    <cellStyle name="40% - Accent3 11 8 2 3" xfId="32381" xr:uid="{B31DDD28-4386-4C96-AE49-45814C16EFB2}"/>
    <cellStyle name="40% - Accent3 11 8 3" xfId="32382" xr:uid="{4A22F132-E031-4136-A383-EBEF3292001E}"/>
    <cellStyle name="40% - Accent3 11 8 3 2" xfId="32383" xr:uid="{48EB0A17-D37D-4B74-A6B2-F235CB862475}"/>
    <cellStyle name="40% - Accent3 11 8 4" xfId="32384" xr:uid="{CE7AA7C2-336E-46EE-9A16-3A1ADC55A228}"/>
    <cellStyle name="40% - Accent3 11 8 4 2" xfId="32385" xr:uid="{39CC6665-176F-4264-AAA5-C807E27153F2}"/>
    <cellStyle name="40% - Accent3 11 8 5" xfId="32386" xr:uid="{EEF14E1F-F30C-47E7-8C1B-F377AAC80297}"/>
    <cellStyle name="40% - Accent3 11 9" xfId="32387" xr:uid="{BD4D02EF-B199-46A0-A6AA-2D3577A61779}"/>
    <cellStyle name="40% - Accent3 11 9 2" xfId="32388" xr:uid="{E3E4189C-B1FB-4A68-A452-6BD9C80FF16F}"/>
    <cellStyle name="40% - Accent3 11 9 2 2" xfId="32389" xr:uid="{5DB657FA-6B90-4BAE-BBB9-267A75947FA0}"/>
    <cellStyle name="40% - Accent3 11 9 2 2 2" xfId="32390" xr:uid="{89BA70EC-9227-43B2-A56C-A04BECDCAE10}"/>
    <cellStyle name="40% - Accent3 11 9 2 3" xfId="32391" xr:uid="{CB20DABD-5DB2-44C3-9EFF-CD37C3D27DC9}"/>
    <cellStyle name="40% - Accent3 11 9 3" xfId="32392" xr:uid="{7C2706C7-B636-4C07-BA4C-343DC5C3A801}"/>
    <cellStyle name="40% - Accent3 11 9 3 2" xfId="32393" xr:uid="{55B90B4A-2507-4CAD-BC1A-C64E76C6D6E4}"/>
    <cellStyle name="40% - Accent3 11 9 4" xfId="32394" xr:uid="{BD3C84C6-F9E0-4676-B4C8-60C9BD1E91B9}"/>
    <cellStyle name="40% - Accent3 11 9 4 2" xfId="32395" xr:uid="{E9F02FDD-5067-43EB-962E-24DEF6D57EBE}"/>
    <cellStyle name="40% - Accent3 11 9 5" xfId="32396" xr:uid="{85046970-56D4-4CD6-A194-58ADD59D929A}"/>
    <cellStyle name="40% - Accent3 12" xfId="605" xr:uid="{BDE5A8F5-F03F-48D6-A11C-BBCF9E396027}"/>
    <cellStyle name="40% - Accent3 12 10" xfId="32397" xr:uid="{C98D45E6-E24F-49A3-ABFC-A36E563A8636}"/>
    <cellStyle name="40% - Accent3 12 10 2" xfId="32398" xr:uid="{F9655DD6-7AE2-434B-B2FA-C30837EC901C}"/>
    <cellStyle name="40% - Accent3 12 10 2 2" xfId="32399" xr:uid="{84B38A8B-E355-4B5E-8B9C-98B2531565BB}"/>
    <cellStyle name="40% - Accent3 12 10 2 2 2" xfId="32400" xr:uid="{7013FA4C-52F5-4F6E-AB13-378437E4FDCE}"/>
    <cellStyle name="40% - Accent3 12 10 2 3" xfId="32401" xr:uid="{C6880645-7493-47B1-9D0B-DF0155B1D120}"/>
    <cellStyle name="40% - Accent3 12 10 3" xfId="32402" xr:uid="{22B883BA-DBA5-4308-8F52-850D78C431E3}"/>
    <cellStyle name="40% - Accent3 12 10 3 2" xfId="32403" xr:uid="{45694136-29A8-4B35-AF18-BA3910E05DA8}"/>
    <cellStyle name="40% - Accent3 12 10 4" xfId="32404" xr:uid="{0F16CCEE-9CA7-4AF7-A63B-DE04296094D2}"/>
    <cellStyle name="40% - Accent3 12 10 4 2" xfId="32405" xr:uid="{36513A05-C802-4454-B7D1-D986BF6A28D8}"/>
    <cellStyle name="40% - Accent3 12 10 5" xfId="32406" xr:uid="{7B8650DA-F81E-433E-9BD3-1CEF1C5B1F27}"/>
    <cellStyle name="40% - Accent3 12 11" xfId="32407" xr:uid="{94A045D3-50C2-4381-883E-7268C639A570}"/>
    <cellStyle name="40% - Accent3 12 11 2" xfId="32408" xr:uid="{1DD991BC-99EA-4C36-80C6-17E8BA894DBB}"/>
    <cellStyle name="40% - Accent3 12 11 2 2" xfId="32409" xr:uid="{48152759-D01C-4872-AF6C-92F7F4C73481}"/>
    <cellStyle name="40% - Accent3 12 11 2 2 2" xfId="32410" xr:uid="{95F81742-DAF4-4558-9849-D7C377624389}"/>
    <cellStyle name="40% - Accent3 12 11 2 3" xfId="32411" xr:uid="{C039C975-FF96-4BD5-A376-E9118EAE499B}"/>
    <cellStyle name="40% - Accent3 12 11 3" xfId="32412" xr:uid="{AFAC4D5C-A7AC-4EE2-B23B-AC25044D5745}"/>
    <cellStyle name="40% - Accent3 12 11 3 2" xfId="32413" xr:uid="{96C9437A-1A33-45FF-95FD-D29E1D44D713}"/>
    <cellStyle name="40% - Accent3 12 11 4" xfId="32414" xr:uid="{1B8E47AC-9F59-4F63-8CAA-FDF191E72C0A}"/>
    <cellStyle name="40% - Accent3 12 11 4 2" xfId="32415" xr:uid="{B8A0BBF8-C1E7-4047-BF3D-3F7D5F7CF94F}"/>
    <cellStyle name="40% - Accent3 12 11 5" xfId="32416" xr:uid="{A0871118-2B4F-413D-A5F1-8D10DA9CF7DD}"/>
    <cellStyle name="40% - Accent3 12 12" xfId="32417" xr:uid="{0C1F61B8-7344-4631-AF32-93E248A44668}"/>
    <cellStyle name="40% - Accent3 12 12 2" xfId="32418" xr:uid="{EFD80349-AAE9-416A-BDB5-B3E2906F35D8}"/>
    <cellStyle name="40% - Accent3 12 12 2 2" xfId="32419" xr:uid="{6173E6D4-86A8-4B88-BDA6-45C800B07553}"/>
    <cellStyle name="40% - Accent3 12 12 2 2 2" xfId="32420" xr:uid="{32109089-571D-4E4B-9D6D-9F858E02790F}"/>
    <cellStyle name="40% - Accent3 12 12 2 3" xfId="32421" xr:uid="{4DC5BDF8-44AA-4507-B7C8-5B7602265AD9}"/>
    <cellStyle name="40% - Accent3 12 12 3" xfId="32422" xr:uid="{05A060EC-95DC-4F10-BB60-7DD17925727F}"/>
    <cellStyle name="40% - Accent3 12 12 3 2" xfId="32423" xr:uid="{F179739D-00E0-4A26-B87E-A05F46DD0C35}"/>
    <cellStyle name="40% - Accent3 12 12 4" xfId="32424" xr:uid="{1F14E16D-2123-44E3-BF6A-CEF080CDC356}"/>
    <cellStyle name="40% - Accent3 12 12 4 2" xfId="32425" xr:uid="{8445CEEF-8807-4C0C-A6AA-352842ED2BC3}"/>
    <cellStyle name="40% - Accent3 12 12 5" xfId="32426" xr:uid="{FC447B8C-90EE-4826-AE89-FC7DE5DA622A}"/>
    <cellStyle name="40% - Accent3 12 13" xfId="32427" xr:uid="{9EF22892-1AFD-452E-A6BC-036477277CDA}"/>
    <cellStyle name="40% - Accent3 12 13 2" xfId="32428" xr:uid="{293701FB-6959-43A6-BE89-2709AD404AF9}"/>
    <cellStyle name="40% - Accent3 12 13 2 2" xfId="32429" xr:uid="{4AD7FE2F-5504-4905-A6BA-1D18B6B5D065}"/>
    <cellStyle name="40% - Accent3 12 13 2 2 2" xfId="32430" xr:uid="{9EC98755-58FE-4F4D-BE2C-C66838EA3744}"/>
    <cellStyle name="40% - Accent3 12 13 2 3" xfId="32431" xr:uid="{88FD5EAA-43D8-4EA8-A6E3-AA6EEF90D95B}"/>
    <cellStyle name="40% - Accent3 12 13 3" xfId="32432" xr:uid="{4E4DEC8A-87EE-45FA-A803-F0CAD3B81C7E}"/>
    <cellStyle name="40% - Accent3 12 13 3 2" xfId="32433" xr:uid="{BA613756-2194-4D1C-9092-E11DE70F3E1E}"/>
    <cellStyle name="40% - Accent3 12 13 4" xfId="32434" xr:uid="{4DB9AE81-071D-46B9-AA0A-DD325C9C979A}"/>
    <cellStyle name="40% - Accent3 12 13 4 2" xfId="32435" xr:uid="{CD2208EF-EFAE-4E9B-B1D2-0A5D3DF71E50}"/>
    <cellStyle name="40% - Accent3 12 13 5" xfId="32436" xr:uid="{E79A3077-5690-471A-88AF-EFE3007D8859}"/>
    <cellStyle name="40% - Accent3 12 14" xfId="32437" xr:uid="{065DF341-612C-4419-BDA5-74D231C4D4B7}"/>
    <cellStyle name="40% - Accent3 12 14 2" xfId="32438" xr:uid="{BBA365BE-47DE-4B92-B8CB-E5C9D234A294}"/>
    <cellStyle name="40% - Accent3 12 14 2 2" xfId="32439" xr:uid="{EA24D37F-841C-4476-973A-7E7FBB3562CE}"/>
    <cellStyle name="40% - Accent3 12 14 2 2 2" xfId="32440" xr:uid="{9E718F5E-36D9-4398-9F08-06B7407D43DA}"/>
    <cellStyle name="40% - Accent3 12 14 2 3" xfId="32441" xr:uid="{DBEFBDC0-7D41-4096-95C7-9AC1448BD6EC}"/>
    <cellStyle name="40% - Accent3 12 14 3" xfId="32442" xr:uid="{9953FCFB-780C-4065-B8DB-DF3726DEFE81}"/>
    <cellStyle name="40% - Accent3 12 14 3 2" xfId="32443" xr:uid="{428293C9-CDB2-408D-88CB-7207B4363AD3}"/>
    <cellStyle name="40% - Accent3 12 14 4" xfId="32444" xr:uid="{7AB10727-FDB9-4BE0-A740-5484D7C4D9C0}"/>
    <cellStyle name="40% - Accent3 12 14 4 2" xfId="32445" xr:uid="{E9A7C735-F845-4F1E-A3DA-99296457D01A}"/>
    <cellStyle name="40% - Accent3 12 14 5" xfId="32446" xr:uid="{86B1715C-F1D8-4CA7-8708-7E1A42CBB779}"/>
    <cellStyle name="40% - Accent3 12 15" xfId="32447" xr:uid="{2F3458DC-2F57-47F2-83AA-A781E1CDE75E}"/>
    <cellStyle name="40% - Accent3 12 15 2" xfId="32448" xr:uid="{04E123A6-0B70-4A34-8DFD-7813ADF3DB04}"/>
    <cellStyle name="40% - Accent3 12 15 2 2" xfId="32449" xr:uid="{C16E1B8E-AE56-4EC5-82CA-EE76644E22BE}"/>
    <cellStyle name="40% - Accent3 12 15 2 2 2" xfId="32450" xr:uid="{BF8A339C-D4D2-4260-983F-E000084385C8}"/>
    <cellStyle name="40% - Accent3 12 15 2 3" xfId="32451" xr:uid="{BCA5603E-08F9-4D28-9A97-A9074D7479F6}"/>
    <cellStyle name="40% - Accent3 12 15 3" xfId="32452" xr:uid="{A12DBDAC-5999-46AC-80E2-161A43621519}"/>
    <cellStyle name="40% - Accent3 12 15 3 2" xfId="32453" xr:uid="{7316CD0C-AAC6-4076-829D-B69D3098ED2D}"/>
    <cellStyle name="40% - Accent3 12 15 4" xfId="32454" xr:uid="{CB5A7E9E-35E0-4097-AD34-39A1E4284BAB}"/>
    <cellStyle name="40% - Accent3 12 15 4 2" xfId="32455" xr:uid="{9E731163-667E-497A-B13C-E0729C580FE7}"/>
    <cellStyle name="40% - Accent3 12 15 5" xfId="32456" xr:uid="{3088DBA0-45DB-4738-880A-157112EF8F35}"/>
    <cellStyle name="40% - Accent3 12 16" xfId="32457" xr:uid="{BA359E9A-A4DB-4335-9BCA-29454D8C8070}"/>
    <cellStyle name="40% - Accent3 12 16 2" xfId="32458" xr:uid="{3BDFEBEB-5956-4C86-81AA-A5F82E0393A4}"/>
    <cellStyle name="40% - Accent3 12 16 2 2" xfId="32459" xr:uid="{CD47A786-F66C-49CB-BF54-81F772D5FA58}"/>
    <cellStyle name="40% - Accent3 12 16 3" xfId="32460" xr:uid="{6C70D22C-95BB-4DC9-9E46-30735891DE09}"/>
    <cellStyle name="40% - Accent3 12 17" xfId="32461" xr:uid="{EB38984B-4D50-4361-80D3-EC408EDD3723}"/>
    <cellStyle name="40% - Accent3 12 17 2" xfId="32462" xr:uid="{092FB37C-FFA9-415D-8F85-B22B9AB0D871}"/>
    <cellStyle name="40% - Accent3 12 18" xfId="32463" xr:uid="{4239CBC4-8656-4A60-B9C0-0ECC45CB0130}"/>
    <cellStyle name="40% - Accent3 12 18 2" xfId="32464" xr:uid="{C6505981-DB7E-40CD-80B8-3EF902DFD576}"/>
    <cellStyle name="40% - Accent3 12 19" xfId="32465" xr:uid="{A8027DDD-3961-49E0-A524-C71D83222A5A}"/>
    <cellStyle name="40% - Accent3 12 2" xfId="606" xr:uid="{1B4DE785-CDA9-4933-B331-6AF3ED38EC25}"/>
    <cellStyle name="40% - Accent3 12 2 2" xfId="607" xr:uid="{CAD75C3F-A70B-4472-827E-D3557B4139FF}"/>
    <cellStyle name="40% - Accent3 12 2 2 2" xfId="32466" xr:uid="{FF90D8F2-E5BF-4D4A-9945-EB03D6B762DC}"/>
    <cellStyle name="40% - Accent3 12 2 2 2 2" xfId="32467" xr:uid="{3502EFE3-984B-40F2-8499-F924D1BC51C4}"/>
    <cellStyle name="40% - Accent3 12 2 2 3" xfId="32468" xr:uid="{AC702E7B-6245-4CDC-9DAE-4275A6E3B4AB}"/>
    <cellStyle name="40% - Accent3 12 2 2 4" xfId="32469" xr:uid="{4873C97A-8069-48AB-9EFA-290F1CBFAE63}"/>
    <cellStyle name="40% - Accent3 12 2 3" xfId="32470" xr:uid="{38CA2A19-3FAE-4703-ABAE-02430AFC199B}"/>
    <cellStyle name="40% - Accent3 12 2 3 2" xfId="32471" xr:uid="{E129BB15-1C05-4405-8087-21A202EE5430}"/>
    <cellStyle name="40% - Accent3 12 2 4" xfId="32472" xr:uid="{5984E117-8A20-476F-9ADE-0710B078EBDC}"/>
    <cellStyle name="40% - Accent3 12 2 4 2" xfId="32473" xr:uid="{0810DFA5-28B8-4CC6-B21F-C7CB7CA85044}"/>
    <cellStyle name="40% - Accent3 12 2 5" xfId="32474" xr:uid="{8975D1E0-DC83-40DF-8922-8E68BCE83035}"/>
    <cellStyle name="40% - Accent3 12 20" xfId="32475" xr:uid="{18BC8366-4629-4298-98B8-D41DFA4EFDAD}"/>
    <cellStyle name="40% - Accent3 12 21" xfId="32476" xr:uid="{6A9F62DE-3B64-4E64-A587-3F5CE1D9B225}"/>
    <cellStyle name="40% - Accent3 12 22" xfId="32477" xr:uid="{B4434BFD-0E9D-4835-8D56-DD264960C31A}"/>
    <cellStyle name="40% - Accent3 12 23" xfId="32478" xr:uid="{99DA2469-F9E1-4FB0-AFF7-EE836591F882}"/>
    <cellStyle name="40% - Accent3 12 24" xfId="32479" xr:uid="{C79FB228-FB88-4CE3-B7C7-9E167C2290D6}"/>
    <cellStyle name="40% - Accent3 12 25" xfId="32480" xr:uid="{2BE12F89-D90A-489C-8661-AA08C06E6FE1}"/>
    <cellStyle name="40% - Accent3 12 26" xfId="32481" xr:uid="{27AD2258-CB19-4761-9367-7E2C63C95AEB}"/>
    <cellStyle name="40% - Accent3 12 27" xfId="32482" xr:uid="{60D53B65-F157-47AA-92DF-486699177E9E}"/>
    <cellStyle name="40% - Accent3 12 28" xfId="32483" xr:uid="{4B2F99A6-1DDA-45E1-A317-A9DF88640B78}"/>
    <cellStyle name="40% - Accent3 12 29" xfId="32484" xr:uid="{767DD4D4-D5B8-4879-8E9D-9961076965CF}"/>
    <cellStyle name="40% - Accent3 12 3" xfId="608" xr:uid="{65BD537C-C472-4C1F-923A-3D806F264748}"/>
    <cellStyle name="40% - Accent3 12 3 2" xfId="32485" xr:uid="{476685CF-111F-476E-9F1E-29E9D58F59FA}"/>
    <cellStyle name="40% - Accent3 12 3 2 2" xfId="32486" xr:uid="{D779922F-89C8-4885-AFB3-CF8EFEB078C2}"/>
    <cellStyle name="40% - Accent3 12 3 2 2 2" xfId="32487" xr:uid="{D448B4ED-7F16-4E0E-9898-AF730BC5F349}"/>
    <cellStyle name="40% - Accent3 12 3 2 3" xfId="32488" xr:uid="{62152409-C0DF-49B7-8103-1E06164AF06C}"/>
    <cellStyle name="40% - Accent3 12 3 3" xfId="32489" xr:uid="{2C5E471F-ADC0-4F91-BD57-3E6469495FC0}"/>
    <cellStyle name="40% - Accent3 12 3 3 2" xfId="32490" xr:uid="{E4E1A92C-73A2-423E-9E9E-2F07B5E55964}"/>
    <cellStyle name="40% - Accent3 12 3 4" xfId="32491" xr:uid="{BEC5933E-5DB5-42CD-9711-2243652C0CC4}"/>
    <cellStyle name="40% - Accent3 12 3 4 2" xfId="32492" xr:uid="{5BF3C47A-CDBD-4F30-9730-B733BA3D067D}"/>
    <cellStyle name="40% - Accent3 12 3 5" xfId="32493" xr:uid="{9BCB9924-D56D-4D64-9330-8FBA03DFAB03}"/>
    <cellStyle name="40% - Accent3 12 3 6" xfId="32494" xr:uid="{7A171A4B-29F8-4378-8DC9-D533DB8A2447}"/>
    <cellStyle name="40% - Accent3 12 4" xfId="32495" xr:uid="{B5D6A257-3E94-4650-BF4E-77F871376539}"/>
    <cellStyle name="40% - Accent3 12 4 2" xfId="32496" xr:uid="{3AE295C1-C3A9-47EC-B2F8-4EF02204B556}"/>
    <cellStyle name="40% - Accent3 12 4 2 2" xfId="32497" xr:uid="{3E0FC9BE-A84C-4C7B-AC26-19A8CAE6CEDE}"/>
    <cellStyle name="40% - Accent3 12 4 2 2 2" xfId="32498" xr:uid="{A40F4ACF-657D-426D-B53C-42AB6E4278AB}"/>
    <cellStyle name="40% - Accent3 12 4 2 3" xfId="32499" xr:uid="{B8573B12-47E6-4A6E-A1FD-5EB854F5095E}"/>
    <cellStyle name="40% - Accent3 12 4 3" xfId="32500" xr:uid="{11BC429A-CAFD-4310-9982-96A31905926B}"/>
    <cellStyle name="40% - Accent3 12 4 3 2" xfId="32501" xr:uid="{59BA56A1-B295-4253-B906-63EA8F20093F}"/>
    <cellStyle name="40% - Accent3 12 4 4" xfId="32502" xr:uid="{1BA420B0-0C68-496F-87E4-6F0C0464E91B}"/>
    <cellStyle name="40% - Accent3 12 4 4 2" xfId="32503" xr:uid="{649910E4-86B9-4D66-9F41-F2985F1C3725}"/>
    <cellStyle name="40% - Accent3 12 4 5" xfId="32504" xr:uid="{3D440234-DBA9-4B7C-9123-61F1C0D27288}"/>
    <cellStyle name="40% - Accent3 12 5" xfId="32505" xr:uid="{65857D9B-A55B-496A-8C21-4DAC0ED11B57}"/>
    <cellStyle name="40% - Accent3 12 5 2" xfId="32506" xr:uid="{1546CF76-AA3B-4CA2-91BE-9B6DF4036970}"/>
    <cellStyle name="40% - Accent3 12 5 2 2" xfId="32507" xr:uid="{8797F765-A9AF-4276-BE49-55D7842C65CA}"/>
    <cellStyle name="40% - Accent3 12 5 2 2 2" xfId="32508" xr:uid="{26BBA92C-8348-4CCD-9FA5-8D9E0969BAAE}"/>
    <cellStyle name="40% - Accent3 12 5 2 3" xfId="32509" xr:uid="{A4BB38DA-78A6-408A-B73D-7CF675383C24}"/>
    <cellStyle name="40% - Accent3 12 5 3" xfId="32510" xr:uid="{7285637B-135B-4FBA-8492-7BD5C2173674}"/>
    <cellStyle name="40% - Accent3 12 5 3 2" xfId="32511" xr:uid="{3F1342AB-66A7-4B2E-846B-0C59AD94817C}"/>
    <cellStyle name="40% - Accent3 12 5 4" xfId="32512" xr:uid="{771C8AFC-246D-42D9-A46A-BC42234A877E}"/>
    <cellStyle name="40% - Accent3 12 5 4 2" xfId="32513" xr:uid="{4DE8A7C1-3F72-4804-ABCE-B735B2C5F809}"/>
    <cellStyle name="40% - Accent3 12 5 5" xfId="32514" xr:uid="{880C7A27-0D5E-4707-B30D-0FE0924B8CE4}"/>
    <cellStyle name="40% - Accent3 12 6" xfId="32515" xr:uid="{B51C8C04-BA92-4A69-B433-8CC48E3FB2A4}"/>
    <cellStyle name="40% - Accent3 12 6 2" xfId="32516" xr:uid="{60789F52-AA15-4578-BBE8-769D906267A3}"/>
    <cellStyle name="40% - Accent3 12 6 2 2" xfId="32517" xr:uid="{C5175983-E616-43C9-A354-ADF1837C4193}"/>
    <cellStyle name="40% - Accent3 12 6 2 2 2" xfId="32518" xr:uid="{CE189C1D-1CEF-4A3E-87CE-30F17E0AEF19}"/>
    <cellStyle name="40% - Accent3 12 6 2 3" xfId="32519" xr:uid="{28602966-4400-4D51-BD80-C232B9DFD31F}"/>
    <cellStyle name="40% - Accent3 12 6 3" xfId="32520" xr:uid="{597344E1-A3AE-4A58-9A07-4C31479FC4FB}"/>
    <cellStyle name="40% - Accent3 12 6 3 2" xfId="32521" xr:uid="{DADF4ECA-2B64-4AD8-BBC5-FF241146DFED}"/>
    <cellStyle name="40% - Accent3 12 6 4" xfId="32522" xr:uid="{D6ACF14D-0B04-492D-8CFF-0EEABDC552C9}"/>
    <cellStyle name="40% - Accent3 12 6 4 2" xfId="32523" xr:uid="{4B973901-AD73-4DEB-B949-4C48F6B96630}"/>
    <cellStyle name="40% - Accent3 12 6 5" xfId="32524" xr:uid="{9040CB2C-EB5C-47E9-8F5A-A1BFC6EBB9BF}"/>
    <cellStyle name="40% - Accent3 12 7" xfId="32525" xr:uid="{24595B4D-4F43-4B1B-B99F-C4CC1F7A2AFC}"/>
    <cellStyle name="40% - Accent3 12 7 2" xfId="32526" xr:uid="{B0DF6599-89A4-4626-AC38-625AD6A3566D}"/>
    <cellStyle name="40% - Accent3 12 7 2 2" xfId="32527" xr:uid="{A9A7EB3F-867E-4B67-9A4B-6961A61DB480}"/>
    <cellStyle name="40% - Accent3 12 7 2 2 2" xfId="32528" xr:uid="{66DEDA5D-89DB-4D6D-9756-06694DA3DC3B}"/>
    <cellStyle name="40% - Accent3 12 7 2 3" xfId="32529" xr:uid="{9A4D8399-168B-4A47-A4B5-AE9D3CFAA8D2}"/>
    <cellStyle name="40% - Accent3 12 7 3" xfId="32530" xr:uid="{3BA2A399-52C6-4574-8A37-7D2587F98D2A}"/>
    <cellStyle name="40% - Accent3 12 7 3 2" xfId="32531" xr:uid="{F62EB7B6-BA4A-44FC-A6AB-641FC9440D98}"/>
    <cellStyle name="40% - Accent3 12 7 4" xfId="32532" xr:uid="{7926DCCA-C36A-4A5F-B8AC-05587B5C97BD}"/>
    <cellStyle name="40% - Accent3 12 7 4 2" xfId="32533" xr:uid="{303DB7BA-E640-42DC-BD9D-3877DF922BB3}"/>
    <cellStyle name="40% - Accent3 12 7 5" xfId="32534" xr:uid="{1A34FBA1-E950-4C7D-8E76-804781B1A3BD}"/>
    <cellStyle name="40% - Accent3 12 8" xfId="32535" xr:uid="{3E95DA91-40DC-4ACA-A326-7D85761437AB}"/>
    <cellStyle name="40% - Accent3 12 8 2" xfId="32536" xr:uid="{72530EB9-FC85-42F5-AE88-B921185AE79A}"/>
    <cellStyle name="40% - Accent3 12 8 2 2" xfId="32537" xr:uid="{07408181-1354-4B44-BA35-874C74B0608D}"/>
    <cellStyle name="40% - Accent3 12 8 2 2 2" xfId="32538" xr:uid="{609FE6C5-2208-40E4-9B94-0ED2F2CA9641}"/>
    <cellStyle name="40% - Accent3 12 8 2 3" xfId="32539" xr:uid="{BE9ECE79-065B-4363-8134-D6C75A820E68}"/>
    <cellStyle name="40% - Accent3 12 8 3" xfId="32540" xr:uid="{87D84649-81BA-47C4-8539-ACF78E3EB7A6}"/>
    <cellStyle name="40% - Accent3 12 8 3 2" xfId="32541" xr:uid="{7B100B2E-CAD2-46A8-AD3A-64AC262126A2}"/>
    <cellStyle name="40% - Accent3 12 8 4" xfId="32542" xr:uid="{36AF34DF-4143-4C6A-A339-0998E107D9DE}"/>
    <cellStyle name="40% - Accent3 12 8 4 2" xfId="32543" xr:uid="{596BF9E9-B53E-4BC4-9B97-288BEC41C9E5}"/>
    <cellStyle name="40% - Accent3 12 8 5" xfId="32544" xr:uid="{3D1004CF-7F07-4BA9-8846-AB779FEBEF9D}"/>
    <cellStyle name="40% - Accent3 12 9" xfId="32545" xr:uid="{97A871D5-3E84-463A-AE48-DACD59F31054}"/>
    <cellStyle name="40% - Accent3 12 9 2" xfId="32546" xr:uid="{BABF4033-918C-440C-8EFD-987150381195}"/>
    <cellStyle name="40% - Accent3 12 9 2 2" xfId="32547" xr:uid="{4681D5D9-7AC5-460A-984C-E13CD4E99D83}"/>
    <cellStyle name="40% - Accent3 12 9 2 2 2" xfId="32548" xr:uid="{976B252D-8760-4281-8386-4C91CEA48DC0}"/>
    <cellStyle name="40% - Accent3 12 9 2 3" xfId="32549" xr:uid="{CC11E011-4611-4F73-9AAA-782B47FE4F61}"/>
    <cellStyle name="40% - Accent3 12 9 3" xfId="32550" xr:uid="{24798B93-6894-4BEA-B702-96A0AAD6BE91}"/>
    <cellStyle name="40% - Accent3 12 9 3 2" xfId="32551" xr:uid="{04334686-3B1E-479D-8839-9190E837E838}"/>
    <cellStyle name="40% - Accent3 12 9 4" xfId="32552" xr:uid="{E7F4EA97-18E7-4B33-A2BB-AB74D1F85387}"/>
    <cellStyle name="40% - Accent3 12 9 4 2" xfId="32553" xr:uid="{63FB56F2-B6C5-4C37-B321-34BD7303DA2D}"/>
    <cellStyle name="40% - Accent3 12 9 5" xfId="32554" xr:uid="{646EF249-3F42-41F0-81C9-737869D715C1}"/>
    <cellStyle name="40% - Accent3 13" xfId="609" xr:uid="{24D0BAED-F86C-46C0-A75A-8E78CE8ABA7D}"/>
    <cellStyle name="40% - Accent3 13 10" xfId="32555" xr:uid="{AE84F88B-27E6-47FB-BFC3-63905E99F11C}"/>
    <cellStyle name="40% - Accent3 13 10 2" xfId="32556" xr:uid="{32924ED7-5207-4164-ADF2-EB1C46ED978E}"/>
    <cellStyle name="40% - Accent3 13 10 2 2" xfId="32557" xr:uid="{D6E0DDA0-510C-44B2-8AD8-EC97BDB28070}"/>
    <cellStyle name="40% - Accent3 13 10 2 2 2" xfId="32558" xr:uid="{02999474-8A67-4D26-8D89-5A7B10EC948C}"/>
    <cellStyle name="40% - Accent3 13 10 2 3" xfId="32559" xr:uid="{20B3CEF3-38C6-441A-AC7C-11B62510D4EF}"/>
    <cellStyle name="40% - Accent3 13 10 3" xfId="32560" xr:uid="{361F442C-057C-47B0-973F-EF78D8E2F8F1}"/>
    <cellStyle name="40% - Accent3 13 10 3 2" xfId="32561" xr:uid="{B9B42B63-6F53-4700-99AF-8C3D14B36F7C}"/>
    <cellStyle name="40% - Accent3 13 10 4" xfId="32562" xr:uid="{BF859074-838A-4D0E-8859-9E2E0C6A3CAD}"/>
    <cellStyle name="40% - Accent3 13 10 4 2" xfId="32563" xr:uid="{F8627E16-314F-46DC-A274-78BA20CDEE89}"/>
    <cellStyle name="40% - Accent3 13 10 5" xfId="32564" xr:uid="{E4F5514D-105D-4772-9ADA-F766E7442546}"/>
    <cellStyle name="40% - Accent3 13 11" xfId="32565" xr:uid="{9048A838-2E8A-447B-8CAB-D65EAFE62313}"/>
    <cellStyle name="40% - Accent3 13 11 2" xfId="32566" xr:uid="{559C695B-EC63-485A-B2E3-E9F7885C45FF}"/>
    <cellStyle name="40% - Accent3 13 11 2 2" xfId="32567" xr:uid="{CFE4CAF3-6D00-4CB8-8625-F77044BEE980}"/>
    <cellStyle name="40% - Accent3 13 11 2 2 2" xfId="32568" xr:uid="{0C7EDEB9-9903-4605-950B-CB47D006B150}"/>
    <cellStyle name="40% - Accent3 13 11 2 3" xfId="32569" xr:uid="{2FCD4973-69FA-4F02-BD17-F857E9A83196}"/>
    <cellStyle name="40% - Accent3 13 11 3" xfId="32570" xr:uid="{F0A22672-3504-4D4E-8083-9037391EDF2F}"/>
    <cellStyle name="40% - Accent3 13 11 3 2" xfId="32571" xr:uid="{DCC02096-B016-48B0-B185-2260A9FAB3B7}"/>
    <cellStyle name="40% - Accent3 13 11 4" xfId="32572" xr:uid="{D0D0E5C6-70ED-4D61-9BE8-DD3234916D0B}"/>
    <cellStyle name="40% - Accent3 13 11 4 2" xfId="32573" xr:uid="{5A9FF433-1A95-4C3C-AC46-8F823E4D99E1}"/>
    <cellStyle name="40% - Accent3 13 11 5" xfId="32574" xr:uid="{F1F1B831-7CEB-496F-BD66-016888CCEA38}"/>
    <cellStyle name="40% - Accent3 13 12" xfId="32575" xr:uid="{C4DBB9C5-B2E3-449B-8FE0-E6F32AC43E26}"/>
    <cellStyle name="40% - Accent3 13 12 2" xfId="32576" xr:uid="{94F03322-A4BE-4C71-9E24-ECEC4EC144C3}"/>
    <cellStyle name="40% - Accent3 13 12 2 2" xfId="32577" xr:uid="{F7C62AB4-3D00-4F8C-8A60-CD5C8A840A83}"/>
    <cellStyle name="40% - Accent3 13 12 2 2 2" xfId="32578" xr:uid="{3FAD5B5D-9F46-474D-9190-435501DF88EE}"/>
    <cellStyle name="40% - Accent3 13 12 2 3" xfId="32579" xr:uid="{5BB80ED6-815B-4459-A958-8883D1C3C270}"/>
    <cellStyle name="40% - Accent3 13 12 3" xfId="32580" xr:uid="{32DB25F4-1CD8-47F1-9EBA-2BA7E5D583C4}"/>
    <cellStyle name="40% - Accent3 13 12 3 2" xfId="32581" xr:uid="{98F85ED9-3A73-4E18-B187-91C394C59906}"/>
    <cellStyle name="40% - Accent3 13 12 4" xfId="32582" xr:uid="{5F949556-8660-414A-90BD-20E9DB6B5F40}"/>
    <cellStyle name="40% - Accent3 13 12 4 2" xfId="32583" xr:uid="{5BD6820C-B0A1-49A5-B356-67330FEAA61C}"/>
    <cellStyle name="40% - Accent3 13 12 5" xfId="32584" xr:uid="{5D6B20DB-E76E-468A-9250-C428213715DE}"/>
    <cellStyle name="40% - Accent3 13 13" xfId="32585" xr:uid="{152FBBAF-1A3C-4A45-BA4C-62522FE954AD}"/>
    <cellStyle name="40% - Accent3 13 13 2" xfId="32586" xr:uid="{17F4C80F-8569-4818-A440-46DF913CE0A4}"/>
    <cellStyle name="40% - Accent3 13 13 2 2" xfId="32587" xr:uid="{F25E60A8-B901-4045-B74A-484D7C7C80CB}"/>
    <cellStyle name="40% - Accent3 13 13 2 2 2" xfId="32588" xr:uid="{12EFDF1A-468B-4E49-8E55-13A50985DC1B}"/>
    <cellStyle name="40% - Accent3 13 13 2 3" xfId="32589" xr:uid="{53AEE6B7-AD9B-49FE-B414-FDE96C0624B1}"/>
    <cellStyle name="40% - Accent3 13 13 3" xfId="32590" xr:uid="{5163F6DE-7425-40DC-8574-B1D87CAF264B}"/>
    <cellStyle name="40% - Accent3 13 13 3 2" xfId="32591" xr:uid="{EDCFA32A-DF4A-4AE8-80E7-820FCD30D60D}"/>
    <cellStyle name="40% - Accent3 13 13 4" xfId="32592" xr:uid="{AC241007-E3BD-4068-B4FF-481984D5AE6E}"/>
    <cellStyle name="40% - Accent3 13 13 4 2" xfId="32593" xr:uid="{F63E5171-2AA3-479C-961F-8B2DB82BD0BE}"/>
    <cellStyle name="40% - Accent3 13 13 5" xfId="32594" xr:uid="{0A7FEB7C-74FD-4A21-9CF5-B4A6C4733142}"/>
    <cellStyle name="40% - Accent3 13 14" xfId="32595" xr:uid="{3250858C-9518-4918-8D07-80C6E56EBE2D}"/>
    <cellStyle name="40% - Accent3 13 14 2" xfId="32596" xr:uid="{7B61303C-AE9B-4154-9919-804AB3247F0D}"/>
    <cellStyle name="40% - Accent3 13 14 2 2" xfId="32597" xr:uid="{2986C30F-0AD4-4E3A-AA47-32AA40029B10}"/>
    <cellStyle name="40% - Accent3 13 14 2 2 2" xfId="32598" xr:uid="{43D46478-2FCD-40B7-AA4C-2718BCF838FE}"/>
    <cellStyle name="40% - Accent3 13 14 2 3" xfId="32599" xr:uid="{FD32C6D9-3994-49E5-8E3F-81AF79A31A62}"/>
    <cellStyle name="40% - Accent3 13 14 3" xfId="32600" xr:uid="{A2B3E3AA-F816-43AB-B542-98306BF1CE18}"/>
    <cellStyle name="40% - Accent3 13 14 3 2" xfId="32601" xr:uid="{CFFFC35F-86D7-4237-B4E2-D26E92A7F355}"/>
    <cellStyle name="40% - Accent3 13 14 4" xfId="32602" xr:uid="{4B8CB35C-E7A9-4F44-9F98-002B6112A92A}"/>
    <cellStyle name="40% - Accent3 13 14 4 2" xfId="32603" xr:uid="{C6DCD173-CDA1-4AC0-9E55-BA01AF5513C0}"/>
    <cellStyle name="40% - Accent3 13 14 5" xfId="32604" xr:uid="{D689C730-489C-4B60-81FE-4C860660BB45}"/>
    <cellStyle name="40% - Accent3 13 15" xfId="32605" xr:uid="{B5E0171E-6920-4781-8241-E621EB6ECF22}"/>
    <cellStyle name="40% - Accent3 13 15 2" xfId="32606" xr:uid="{235D2543-B570-4087-88BD-88B37F766EF3}"/>
    <cellStyle name="40% - Accent3 13 15 2 2" xfId="32607" xr:uid="{F17663B4-F012-4322-B1C7-BDE7DAE52929}"/>
    <cellStyle name="40% - Accent3 13 15 2 2 2" xfId="32608" xr:uid="{B9DF596F-72E9-4DA0-A187-8ED4381FE68E}"/>
    <cellStyle name="40% - Accent3 13 15 2 3" xfId="32609" xr:uid="{A39617FB-05BF-4CDF-BDEB-E604379E6E17}"/>
    <cellStyle name="40% - Accent3 13 15 3" xfId="32610" xr:uid="{6E200DF6-0AB3-4576-8C62-7D00ABCBE326}"/>
    <cellStyle name="40% - Accent3 13 15 3 2" xfId="32611" xr:uid="{0204F9BF-D51B-4D61-9AED-EBC2DF0A6045}"/>
    <cellStyle name="40% - Accent3 13 15 4" xfId="32612" xr:uid="{3926D4FE-3063-40C0-83C6-9FD1393C7915}"/>
    <cellStyle name="40% - Accent3 13 15 4 2" xfId="32613" xr:uid="{39438DA2-B6C4-4659-BB3E-DB5100DD75FC}"/>
    <cellStyle name="40% - Accent3 13 15 5" xfId="32614" xr:uid="{B566BB1E-1B12-4800-9FA1-6DDBD5B30C0F}"/>
    <cellStyle name="40% - Accent3 13 16" xfId="32615" xr:uid="{127C0A43-9A8F-4323-98F9-C08B537BDDD6}"/>
    <cellStyle name="40% - Accent3 13 16 2" xfId="32616" xr:uid="{E059CC2E-7025-4C4A-B250-8F55147537A9}"/>
    <cellStyle name="40% - Accent3 13 16 2 2" xfId="32617" xr:uid="{8EA54D9B-E045-420F-9F48-8B8619E0A9EA}"/>
    <cellStyle name="40% - Accent3 13 16 3" xfId="32618" xr:uid="{F348BA40-61FC-4E1A-A9BF-E8530A630EC9}"/>
    <cellStyle name="40% - Accent3 13 17" xfId="32619" xr:uid="{9C594D99-41BE-4B39-AEC4-78DA11818EEE}"/>
    <cellStyle name="40% - Accent3 13 17 2" xfId="32620" xr:uid="{855CE4F3-120A-4DE8-9459-956C340D6143}"/>
    <cellStyle name="40% - Accent3 13 18" xfId="32621" xr:uid="{6C4F431E-ABE4-4F24-B472-DB65A76E03DD}"/>
    <cellStyle name="40% - Accent3 13 18 2" xfId="32622" xr:uid="{FB66D5B5-36B8-48AA-935C-D20592448FAD}"/>
    <cellStyle name="40% - Accent3 13 19" xfId="32623" xr:uid="{AC6C3B4B-7D3C-4BD5-A2FE-D962606D4EE9}"/>
    <cellStyle name="40% - Accent3 13 2" xfId="610" xr:uid="{EE4B1A7C-8DFF-4684-A676-045AE7077BC2}"/>
    <cellStyle name="40% - Accent3 13 2 2" xfId="611" xr:uid="{FA9957CD-0E2F-4626-B254-FD6FEDBBFFFC}"/>
    <cellStyle name="40% - Accent3 13 2 2 2" xfId="32624" xr:uid="{167963BF-526E-41B3-B041-1B56D14FF771}"/>
    <cellStyle name="40% - Accent3 13 2 2 2 2" xfId="32625" xr:uid="{C2B0137A-909B-49ED-A34A-CD0B5DFB7BC9}"/>
    <cellStyle name="40% - Accent3 13 2 2 3" xfId="32626" xr:uid="{32658CFE-89E9-4EB2-9F05-20A0FD4482F0}"/>
    <cellStyle name="40% - Accent3 13 2 2 4" xfId="32627" xr:uid="{F84C7A12-E894-4CB1-97C9-9D7EC9603CC8}"/>
    <cellStyle name="40% - Accent3 13 2 3" xfId="32628" xr:uid="{BBB82B7B-B3C1-4B9F-B10F-9DE588F7EAB8}"/>
    <cellStyle name="40% - Accent3 13 2 3 2" xfId="32629" xr:uid="{3F119702-C5A9-4BA8-AE5C-7E44B40CDCA2}"/>
    <cellStyle name="40% - Accent3 13 2 4" xfId="32630" xr:uid="{50820077-5557-4710-AC5F-C52D6395DE89}"/>
    <cellStyle name="40% - Accent3 13 2 4 2" xfId="32631" xr:uid="{5033A194-CEE6-4B51-9C0A-0CAE0B75E551}"/>
    <cellStyle name="40% - Accent3 13 2 5" xfId="32632" xr:uid="{803F53A4-EC7A-4960-A9CF-D76D4C5D743D}"/>
    <cellStyle name="40% - Accent3 13 20" xfId="32633" xr:uid="{C4AE8AD4-3C69-4775-B27E-663E8EF554E0}"/>
    <cellStyle name="40% - Accent3 13 21" xfId="32634" xr:uid="{3B0F371F-9493-41B0-B69E-735EE100DEC0}"/>
    <cellStyle name="40% - Accent3 13 22" xfId="32635" xr:uid="{3C178E67-2E99-41E2-A83D-ECA59C1DCAAD}"/>
    <cellStyle name="40% - Accent3 13 23" xfId="32636" xr:uid="{76A16065-8B1A-48F4-8BF1-4F8E1284CF68}"/>
    <cellStyle name="40% - Accent3 13 24" xfId="32637" xr:uid="{93814AA7-B206-4707-8E23-83C855E433A1}"/>
    <cellStyle name="40% - Accent3 13 25" xfId="32638" xr:uid="{7C90465E-EF3E-4BF0-AF4D-4D8A0682416B}"/>
    <cellStyle name="40% - Accent3 13 26" xfId="32639" xr:uid="{5051862F-5AC8-4C91-B14E-A2F014F9FB0C}"/>
    <cellStyle name="40% - Accent3 13 27" xfId="32640" xr:uid="{6E1BEE78-1F51-4731-96AF-28FCB8FEDCCA}"/>
    <cellStyle name="40% - Accent3 13 28" xfId="32641" xr:uid="{2D2F8FA8-0EBC-413E-9234-839BACAE553C}"/>
    <cellStyle name="40% - Accent3 13 29" xfId="32642" xr:uid="{4CFCB692-EC6B-42BE-861C-EC844867A0CC}"/>
    <cellStyle name="40% - Accent3 13 3" xfId="612" xr:uid="{1A659116-7CC4-4D46-9007-FDD360FD4904}"/>
    <cellStyle name="40% - Accent3 13 3 2" xfId="32643" xr:uid="{D63EAB37-12ED-4D80-90C9-0161D0D580FC}"/>
    <cellStyle name="40% - Accent3 13 3 2 2" xfId="32644" xr:uid="{7353AC9C-4084-46CF-B4C4-5596274E7799}"/>
    <cellStyle name="40% - Accent3 13 3 2 2 2" xfId="32645" xr:uid="{83C3A0DA-BACF-4C85-BA23-279224755288}"/>
    <cellStyle name="40% - Accent3 13 3 2 3" xfId="32646" xr:uid="{69D358F8-82AC-48BC-9FC9-7ADD37D9EA9F}"/>
    <cellStyle name="40% - Accent3 13 3 3" xfId="32647" xr:uid="{BB689307-9CF7-44BB-8AA3-EA162B861882}"/>
    <cellStyle name="40% - Accent3 13 3 3 2" xfId="32648" xr:uid="{30098D61-5EEF-4BDD-8A51-4268D097E649}"/>
    <cellStyle name="40% - Accent3 13 3 4" xfId="32649" xr:uid="{8E0E48BA-487F-42FD-859B-27C4B0EA2CAE}"/>
    <cellStyle name="40% - Accent3 13 3 4 2" xfId="32650" xr:uid="{54FA17C7-1706-43F0-9027-98765C383B21}"/>
    <cellStyle name="40% - Accent3 13 3 5" xfId="32651" xr:uid="{2DC304E5-5537-4ED1-A51B-ED0D4B401811}"/>
    <cellStyle name="40% - Accent3 13 3 6" xfId="32652" xr:uid="{51CD2F22-C282-4DAF-9E09-DAE718CACC50}"/>
    <cellStyle name="40% - Accent3 13 4" xfId="32653" xr:uid="{6F925C82-1894-4222-890B-D03702FA09D7}"/>
    <cellStyle name="40% - Accent3 13 4 2" xfId="32654" xr:uid="{34E2BB8A-10FD-44CA-AC5A-7DABC857FA8E}"/>
    <cellStyle name="40% - Accent3 13 4 2 2" xfId="32655" xr:uid="{5395CFB4-44C8-4341-BA4F-BFECCE1F0908}"/>
    <cellStyle name="40% - Accent3 13 4 2 2 2" xfId="32656" xr:uid="{3A4A4780-00E3-446E-ADF0-FD4EEC7898D4}"/>
    <cellStyle name="40% - Accent3 13 4 2 3" xfId="32657" xr:uid="{CD5B2602-3732-49F4-AD49-FFD739D055E2}"/>
    <cellStyle name="40% - Accent3 13 4 3" xfId="32658" xr:uid="{D2A04BDF-4167-42FB-A3D7-2A5A2D30C98C}"/>
    <cellStyle name="40% - Accent3 13 4 3 2" xfId="32659" xr:uid="{EC6707EE-E649-4389-8C64-38344A54B5AC}"/>
    <cellStyle name="40% - Accent3 13 4 4" xfId="32660" xr:uid="{9E2317EE-C1A0-42CB-A52D-938EF6D6FC97}"/>
    <cellStyle name="40% - Accent3 13 4 4 2" xfId="32661" xr:uid="{25567AEB-F2D5-4F7B-BDBF-9A808B9290DF}"/>
    <cellStyle name="40% - Accent3 13 4 5" xfId="32662" xr:uid="{881FD47C-C9C2-4F20-B909-AF3AD271709C}"/>
    <cellStyle name="40% - Accent3 13 5" xfId="32663" xr:uid="{D306D788-E11D-47B3-BF5B-811E362AB801}"/>
    <cellStyle name="40% - Accent3 13 5 2" xfId="32664" xr:uid="{8729515B-88CD-45D7-A5AB-295130CABF9A}"/>
    <cellStyle name="40% - Accent3 13 5 2 2" xfId="32665" xr:uid="{86606CDF-D974-42D9-853E-C0B33F6EFE61}"/>
    <cellStyle name="40% - Accent3 13 5 2 2 2" xfId="32666" xr:uid="{96FD08D8-8641-42EE-B071-FACF12A2F50B}"/>
    <cellStyle name="40% - Accent3 13 5 2 3" xfId="32667" xr:uid="{9018D4D2-9E39-40AA-9A3A-25D5D2C46D12}"/>
    <cellStyle name="40% - Accent3 13 5 3" xfId="32668" xr:uid="{A1FA8E1B-D326-46FC-AA14-C480EFA2E1F3}"/>
    <cellStyle name="40% - Accent3 13 5 3 2" xfId="32669" xr:uid="{9BC922FB-39A7-4D58-BAC5-967630F84DED}"/>
    <cellStyle name="40% - Accent3 13 5 4" xfId="32670" xr:uid="{BB126F81-310D-45BD-A19D-277225988720}"/>
    <cellStyle name="40% - Accent3 13 5 4 2" xfId="32671" xr:uid="{0E8E6238-AB55-4FA1-9922-C9940130DA50}"/>
    <cellStyle name="40% - Accent3 13 5 5" xfId="32672" xr:uid="{BE215DFE-845B-44EB-B72C-A8631B5F3AE2}"/>
    <cellStyle name="40% - Accent3 13 6" xfId="32673" xr:uid="{38811D56-78B0-4152-9256-E61272528CE0}"/>
    <cellStyle name="40% - Accent3 13 6 2" xfId="32674" xr:uid="{6661230A-140F-4432-91DE-DF9D646A7465}"/>
    <cellStyle name="40% - Accent3 13 6 2 2" xfId="32675" xr:uid="{90675FA0-1D14-4756-AA3F-3D5DB836AA3D}"/>
    <cellStyle name="40% - Accent3 13 6 2 2 2" xfId="32676" xr:uid="{22EA9082-8C85-4190-8A93-66F7BFC0893C}"/>
    <cellStyle name="40% - Accent3 13 6 2 3" xfId="32677" xr:uid="{24FC4E4B-B300-4D45-BCF8-AF5D5CCEEFC3}"/>
    <cellStyle name="40% - Accent3 13 6 3" xfId="32678" xr:uid="{B887108E-4D22-4C1B-967A-1FB6C7742D7C}"/>
    <cellStyle name="40% - Accent3 13 6 3 2" xfId="32679" xr:uid="{5F65B372-0A66-433E-82C8-6587FF5B17BF}"/>
    <cellStyle name="40% - Accent3 13 6 4" xfId="32680" xr:uid="{D643A7DA-025B-4700-B4BC-B65FC661938D}"/>
    <cellStyle name="40% - Accent3 13 6 4 2" xfId="32681" xr:uid="{C274C531-8E37-4564-8B4A-DD569DFBAC6A}"/>
    <cellStyle name="40% - Accent3 13 6 5" xfId="32682" xr:uid="{F6DA7C90-58BC-4A4E-A08F-A83C9E3922C8}"/>
    <cellStyle name="40% - Accent3 13 7" xfId="32683" xr:uid="{A44390BD-D942-41E4-B3F4-214AB1C18742}"/>
    <cellStyle name="40% - Accent3 13 7 2" xfId="32684" xr:uid="{3C3DCE5C-F1DA-4973-9466-285FB75FF5AF}"/>
    <cellStyle name="40% - Accent3 13 7 2 2" xfId="32685" xr:uid="{B7589056-1666-444D-9C06-EE940ACDECE0}"/>
    <cellStyle name="40% - Accent3 13 7 2 2 2" xfId="32686" xr:uid="{AF52B9D8-D208-44A0-91C6-D1B91E6E33ED}"/>
    <cellStyle name="40% - Accent3 13 7 2 3" xfId="32687" xr:uid="{01ECEF20-8472-466C-AF56-7D478DD63F8B}"/>
    <cellStyle name="40% - Accent3 13 7 3" xfId="32688" xr:uid="{E6954001-9925-4277-95B8-01B8A9E86900}"/>
    <cellStyle name="40% - Accent3 13 7 3 2" xfId="32689" xr:uid="{18BDC1E5-ECAA-434B-8106-AFDF566B254A}"/>
    <cellStyle name="40% - Accent3 13 7 4" xfId="32690" xr:uid="{20D2E5A8-FB08-4516-8325-DA0C568016B7}"/>
    <cellStyle name="40% - Accent3 13 7 4 2" xfId="32691" xr:uid="{F38D2A5D-5040-4957-BF9D-4494EA40F15B}"/>
    <cellStyle name="40% - Accent3 13 7 5" xfId="32692" xr:uid="{2EFEDD11-7EC1-4EC4-B7F2-C6ED22F9F6A5}"/>
    <cellStyle name="40% - Accent3 13 8" xfId="32693" xr:uid="{0FAB3358-78E5-4659-BA04-8B960A6088E2}"/>
    <cellStyle name="40% - Accent3 13 8 2" xfId="32694" xr:uid="{4383BDBF-1B16-4497-A2C3-F5D254E1B339}"/>
    <cellStyle name="40% - Accent3 13 8 2 2" xfId="32695" xr:uid="{7AED3306-2CD2-4084-8A4A-6AD0C70C36F3}"/>
    <cellStyle name="40% - Accent3 13 8 2 2 2" xfId="32696" xr:uid="{04438C12-B3FE-4E81-93B7-A207FE2E31E0}"/>
    <cellStyle name="40% - Accent3 13 8 2 3" xfId="32697" xr:uid="{848D7A4E-5ADA-46DB-A5FB-06CBCA157485}"/>
    <cellStyle name="40% - Accent3 13 8 3" xfId="32698" xr:uid="{894134A8-3DFA-48C2-B249-3BB2397AB561}"/>
    <cellStyle name="40% - Accent3 13 8 3 2" xfId="32699" xr:uid="{2A19C377-0B13-4542-BC82-82D014F8537A}"/>
    <cellStyle name="40% - Accent3 13 8 4" xfId="32700" xr:uid="{FFEDBDB5-3605-46C1-A367-36604D6A5911}"/>
    <cellStyle name="40% - Accent3 13 8 4 2" xfId="32701" xr:uid="{0A92E90A-1512-4F3C-8294-D54D0FFC5BBB}"/>
    <cellStyle name="40% - Accent3 13 8 5" xfId="32702" xr:uid="{EE15B067-569B-417A-92CA-39BC60C2C375}"/>
    <cellStyle name="40% - Accent3 13 9" xfId="32703" xr:uid="{B2AB90EC-DB1E-4506-BBAA-8AB3121A65AE}"/>
    <cellStyle name="40% - Accent3 13 9 2" xfId="32704" xr:uid="{6A1599FB-9244-4CD6-9D57-44AC846776AA}"/>
    <cellStyle name="40% - Accent3 13 9 2 2" xfId="32705" xr:uid="{7BE4F3C3-4001-4DDF-B2DC-BF9EA64272DE}"/>
    <cellStyle name="40% - Accent3 13 9 2 2 2" xfId="32706" xr:uid="{29025861-65F5-427F-AB9B-CECE4BCEC786}"/>
    <cellStyle name="40% - Accent3 13 9 2 3" xfId="32707" xr:uid="{18E4E3DE-1844-4C44-AAED-25B990BC29C1}"/>
    <cellStyle name="40% - Accent3 13 9 3" xfId="32708" xr:uid="{0D379AAA-94AD-4937-9E2E-234D77AF96B3}"/>
    <cellStyle name="40% - Accent3 13 9 3 2" xfId="32709" xr:uid="{02FF4F5E-3BF3-4C2C-80B6-1E39F3AC7B31}"/>
    <cellStyle name="40% - Accent3 13 9 4" xfId="32710" xr:uid="{09689A64-6A1E-4D6D-93B1-7E1F29483305}"/>
    <cellStyle name="40% - Accent3 13 9 4 2" xfId="32711" xr:uid="{52B60988-1A7B-4B13-A35D-DB836E648046}"/>
    <cellStyle name="40% - Accent3 13 9 5" xfId="32712" xr:uid="{238DACF7-32C0-4F99-9F3D-30AFB8466B1D}"/>
    <cellStyle name="40% - Accent3 14" xfId="613" xr:uid="{D04AE20F-7707-4BB9-A9AB-D90E2AFBC4BC}"/>
    <cellStyle name="40% - Accent3 14 10" xfId="32713" xr:uid="{D26A79AC-2CDB-4848-93D3-922B35808BC3}"/>
    <cellStyle name="40% - Accent3 14 10 2" xfId="32714" xr:uid="{D2117AF1-3244-47AB-AF60-5FF3A395DEA3}"/>
    <cellStyle name="40% - Accent3 14 10 2 2" xfId="32715" xr:uid="{FDD7B0A9-995F-496A-AB74-8E0A3F6929BE}"/>
    <cellStyle name="40% - Accent3 14 10 2 2 2" xfId="32716" xr:uid="{390752DC-335A-4F85-8B6B-849FF989E240}"/>
    <cellStyle name="40% - Accent3 14 10 2 3" xfId="32717" xr:uid="{A47EF925-B192-4858-A436-6382F797362F}"/>
    <cellStyle name="40% - Accent3 14 10 3" xfId="32718" xr:uid="{858903B6-049C-434F-A617-A9ACC20253E8}"/>
    <cellStyle name="40% - Accent3 14 10 3 2" xfId="32719" xr:uid="{962E9BD5-8F75-4301-B175-20A54B07C893}"/>
    <cellStyle name="40% - Accent3 14 10 4" xfId="32720" xr:uid="{C81BE244-F905-4F0C-B656-04253E185F42}"/>
    <cellStyle name="40% - Accent3 14 10 4 2" xfId="32721" xr:uid="{5F417BE0-71EA-4F8F-9F84-711204BB26D7}"/>
    <cellStyle name="40% - Accent3 14 10 5" xfId="32722" xr:uid="{C9ED8692-0F29-4C17-8C61-6A0929A7E61B}"/>
    <cellStyle name="40% - Accent3 14 11" xfId="32723" xr:uid="{940C8982-23FD-4419-B83E-1F11AC4F17A5}"/>
    <cellStyle name="40% - Accent3 14 11 2" xfId="32724" xr:uid="{32E7F975-C1FC-4785-AC43-6B900CDB78DC}"/>
    <cellStyle name="40% - Accent3 14 11 2 2" xfId="32725" xr:uid="{519C3533-5210-45D3-A90E-87E5F4883FC3}"/>
    <cellStyle name="40% - Accent3 14 11 2 2 2" xfId="32726" xr:uid="{E93BD069-B300-43B5-993B-081849B3F59A}"/>
    <cellStyle name="40% - Accent3 14 11 2 3" xfId="32727" xr:uid="{24E54CB0-129A-4C74-B19C-2225E54BB35A}"/>
    <cellStyle name="40% - Accent3 14 11 3" xfId="32728" xr:uid="{B6B18F7B-923D-4232-ADA4-AA1D4D2C17F2}"/>
    <cellStyle name="40% - Accent3 14 11 3 2" xfId="32729" xr:uid="{49400994-7372-4844-ABB7-6E9D4E193512}"/>
    <cellStyle name="40% - Accent3 14 11 4" xfId="32730" xr:uid="{CD36378A-ED47-40F2-BDC8-75F3F872B491}"/>
    <cellStyle name="40% - Accent3 14 11 4 2" xfId="32731" xr:uid="{07679CDD-AD00-4B13-8DD8-14B0353A3DF0}"/>
    <cellStyle name="40% - Accent3 14 11 5" xfId="32732" xr:uid="{612DBD4B-7429-4534-9C1A-62897DC84AD2}"/>
    <cellStyle name="40% - Accent3 14 12" xfId="32733" xr:uid="{FB166B45-95FC-4A28-B182-60A2A6D34039}"/>
    <cellStyle name="40% - Accent3 14 12 2" xfId="32734" xr:uid="{352D573F-FC80-4E54-A31A-4098069D9959}"/>
    <cellStyle name="40% - Accent3 14 12 2 2" xfId="32735" xr:uid="{D9F51041-FE46-4A3D-9284-1C4A770EE417}"/>
    <cellStyle name="40% - Accent3 14 12 2 2 2" xfId="32736" xr:uid="{FF52B4BE-D895-4509-B090-FB074D076A77}"/>
    <cellStyle name="40% - Accent3 14 12 2 3" xfId="32737" xr:uid="{D3725513-5FBD-45B0-ABA3-8439A2DEEB6F}"/>
    <cellStyle name="40% - Accent3 14 12 3" xfId="32738" xr:uid="{EB904A9E-58CA-434F-83F5-488563F5E4BB}"/>
    <cellStyle name="40% - Accent3 14 12 3 2" xfId="32739" xr:uid="{C7BA0B0E-0111-4F00-BD15-C03410A06934}"/>
    <cellStyle name="40% - Accent3 14 12 4" xfId="32740" xr:uid="{B1FC2F15-8D17-4274-AB91-769748149879}"/>
    <cellStyle name="40% - Accent3 14 12 4 2" xfId="32741" xr:uid="{89705834-AAF8-4293-B419-96A9CA3B2463}"/>
    <cellStyle name="40% - Accent3 14 12 5" xfId="32742" xr:uid="{41AF07FC-A0B9-414F-B639-BF44C6D01700}"/>
    <cellStyle name="40% - Accent3 14 13" xfId="32743" xr:uid="{862ABFF0-A156-4703-B8FB-E4E2A900C582}"/>
    <cellStyle name="40% - Accent3 14 13 2" xfId="32744" xr:uid="{7A292B0B-A938-4897-A58B-B7E1AB118A3C}"/>
    <cellStyle name="40% - Accent3 14 13 2 2" xfId="32745" xr:uid="{EC1FB4EF-49BB-455A-80D5-FCB3123CAC27}"/>
    <cellStyle name="40% - Accent3 14 13 2 2 2" xfId="32746" xr:uid="{74F79A7F-A4D0-49C7-9347-7DABDBAE35D9}"/>
    <cellStyle name="40% - Accent3 14 13 2 3" xfId="32747" xr:uid="{9FAE1FDE-08C3-4B32-A23D-5BD713A9E9D8}"/>
    <cellStyle name="40% - Accent3 14 13 3" xfId="32748" xr:uid="{F33DBFFA-E2E0-4DF7-9D1B-0FEB589AC8B3}"/>
    <cellStyle name="40% - Accent3 14 13 3 2" xfId="32749" xr:uid="{F304DFE6-3B3E-4C2D-8F42-C05CE3520B53}"/>
    <cellStyle name="40% - Accent3 14 13 4" xfId="32750" xr:uid="{9A5638E9-6ED0-4537-92A6-7244DDD2DAC3}"/>
    <cellStyle name="40% - Accent3 14 13 4 2" xfId="32751" xr:uid="{09A4BB2B-53B1-4BA7-8853-945CF722DC4B}"/>
    <cellStyle name="40% - Accent3 14 13 5" xfId="32752" xr:uid="{5AAFB1C7-2119-4EBE-940B-A5604FE39B75}"/>
    <cellStyle name="40% - Accent3 14 14" xfId="32753" xr:uid="{E73D7003-D25E-44A4-9604-9E5014FC6042}"/>
    <cellStyle name="40% - Accent3 14 14 2" xfId="32754" xr:uid="{2141321B-E0FC-4F11-82C6-E5B8C04933F4}"/>
    <cellStyle name="40% - Accent3 14 14 2 2" xfId="32755" xr:uid="{5AB8D1D6-FA3D-4AD2-ADCC-64A4A62FA879}"/>
    <cellStyle name="40% - Accent3 14 14 2 2 2" xfId="32756" xr:uid="{EEDE7F52-3D06-474B-ACC6-3447F92E7F96}"/>
    <cellStyle name="40% - Accent3 14 14 2 3" xfId="32757" xr:uid="{E684203B-AD0E-4F87-99A4-E1DE0665C5A8}"/>
    <cellStyle name="40% - Accent3 14 14 3" xfId="32758" xr:uid="{ED335496-6DBB-44F2-820E-28A168A685AC}"/>
    <cellStyle name="40% - Accent3 14 14 3 2" xfId="32759" xr:uid="{54CA4549-DAA7-4A1E-89F9-FF6596CF5F78}"/>
    <cellStyle name="40% - Accent3 14 14 4" xfId="32760" xr:uid="{A7344BF0-5C2E-4CBE-A1B8-D43C6B940D45}"/>
    <cellStyle name="40% - Accent3 14 14 4 2" xfId="32761" xr:uid="{D46FD80C-A277-4C51-9609-17AB06B02249}"/>
    <cellStyle name="40% - Accent3 14 14 5" xfId="32762" xr:uid="{B1D36E59-5F68-4C38-9598-DDB07C3AE9ED}"/>
    <cellStyle name="40% - Accent3 14 15" xfId="32763" xr:uid="{34D2BF83-C6AD-49E0-B75D-B58489765368}"/>
    <cellStyle name="40% - Accent3 14 15 2" xfId="32764" xr:uid="{893CF5ED-9688-4FAB-B411-6103A2EA0F26}"/>
    <cellStyle name="40% - Accent3 14 15 2 2" xfId="32765" xr:uid="{A9BB33D6-E616-4BD3-BB4D-9DABCFF6CD75}"/>
    <cellStyle name="40% - Accent3 14 15 2 2 2" xfId="32766" xr:uid="{36AAB976-4B64-458E-A9B5-E68091185FD8}"/>
    <cellStyle name="40% - Accent3 14 15 2 3" xfId="32767" xr:uid="{0F75E03E-D8F9-4A72-AF0A-29E737B21717}"/>
    <cellStyle name="40% - Accent3 14 15 3" xfId="32768" xr:uid="{73DA9114-C701-401F-8712-07B945E17A0B}"/>
    <cellStyle name="40% - Accent3 14 15 3 2" xfId="32769" xr:uid="{0978051B-C84E-43DB-BD13-A768D5F525F9}"/>
    <cellStyle name="40% - Accent3 14 15 4" xfId="32770" xr:uid="{A14B1B1F-206B-4F23-87B4-3433D8A1E601}"/>
    <cellStyle name="40% - Accent3 14 15 4 2" xfId="32771" xr:uid="{620B6A4C-17D2-4548-A956-1D4896A46B12}"/>
    <cellStyle name="40% - Accent3 14 15 5" xfId="32772" xr:uid="{DD4B1966-6BA2-48A1-B1E6-6F2C7D1F30C0}"/>
    <cellStyle name="40% - Accent3 14 16" xfId="32773" xr:uid="{8D7DB75C-A53C-4CD3-A288-B6B2B4181292}"/>
    <cellStyle name="40% - Accent3 14 16 2" xfId="32774" xr:uid="{76A0A80F-9687-47B7-99EB-0C215D402B67}"/>
    <cellStyle name="40% - Accent3 14 16 2 2" xfId="32775" xr:uid="{DC02C021-5418-4577-9070-471D85B0706C}"/>
    <cellStyle name="40% - Accent3 14 16 3" xfId="32776" xr:uid="{D3B2958C-B785-4645-A83E-593457FCE7AE}"/>
    <cellStyle name="40% - Accent3 14 17" xfId="32777" xr:uid="{5918ACAF-326E-4C1C-A82F-BF65D2397724}"/>
    <cellStyle name="40% - Accent3 14 17 2" xfId="32778" xr:uid="{D9498A28-7294-4944-A26E-FD7FA5F1FBB0}"/>
    <cellStyle name="40% - Accent3 14 18" xfId="32779" xr:uid="{37F1B7AC-FBA8-49DA-93E1-AE61D3E0B31E}"/>
    <cellStyle name="40% - Accent3 14 18 2" xfId="32780" xr:uid="{F5294D68-B250-4DF7-AE1C-60892295DDE6}"/>
    <cellStyle name="40% - Accent3 14 19" xfId="32781" xr:uid="{835CC887-C56E-41EC-8E38-9DD06E2923E9}"/>
    <cellStyle name="40% - Accent3 14 2" xfId="32782" xr:uid="{06EE1829-FA65-4A58-ACAC-89A4FF974D92}"/>
    <cellStyle name="40% - Accent3 14 2 2" xfId="32783" xr:uid="{D7BBB856-09E9-40D3-9A4B-10C46E476CC2}"/>
    <cellStyle name="40% - Accent3 14 2 2 2" xfId="32784" xr:uid="{062BC53D-2F00-468E-A3FC-0E278F3A05F9}"/>
    <cellStyle name="40% - Accent3 14 2 2 2 2" xfId="32785" xr:uid="{27E16CB9-7A28-4440-8108-EE250AA4991B}"/>
    <cellStyle name="40% - Accent3 14 2 2 3" xfId="32786" xr:uid="{78427EFA-6CEC-46A5-ACD1-558AC96F749F}"/>
    <cellStyle name="40% - Accent3 14 2 3" xfId="32787" xr:uid="{87744ADA-4A69-4F1C-84A3-0C264C4D0176}"/>
    <cellStyle name="40% - Accent3 14 2 3 2" xfId="32788" xr:uid="{E4588795-88EB-446C-8692-9FE4B727866B}"/>
    <cellStyle name="40% - Accent3 14 2 4" xfId="32789" xr:uid="{8594D83F-C19D-47EE-8B90-002802940AAC}"/>
    <cellStyle name="40% - Accent3 14 2 4 2" xfId="32790" xr:uid="{3B10F916-41EC-4FD5-9602-2B14694EF54C}"/>
    <cellStyle name="40% - Accent3 14 2 5" xfId="32791" xr:uid="{54845C48-3D39-4C98-BBD3-18A968E4C3C8}"/>
    <cellStyle name="40% - Accent3 14 20" xfId="32792" xr:uid="{5DC678BF-DBC9-4B0F-B931-E2BF1096B14D}"/>
    <cellStyle name="40% - Accent3 14 21" xfId="32793" xr:uid="{6FD518E9-9279-49FD-B3FE-01998BA68533}"/>
    <cellStyle name="40% - Accent3 14 22" xfId="32794" xr:uid="{ED211714-56A2-465E-ABCA-92EF164EF509}"/>
    <cellStyle name="40% - Accent3 14 23" xfId="32795" xr:uid="{41F35F27-4013-47A1-8029-5345E4C3098B}"/>
    <cellStyle name="40% - Accent3 14 24" xfId="32796" xr:uid="{32EA475B-759C-4BDC-8DEC-B162F4FBB01C}"/>
    <cellStyle name="40% - Accent3 14 25" xfId="32797" xr:uid="{EAB1156C-751C-4EED-AD23-41A5396DCA91}"/>
    <cellStyle name="40% - Accent3 14 26" xfId="32798" xr:uid="{F6858A7B-A8B3-4D82-B9F1-03CC0CF1DA11}"/>
    <cellStyle name="40% - Accent3 14 27" xfId="32799" xr:uid="{FEAC6D25-78DA-4C64-B5CC-957A2BF662F9}"/>
    <cellStyle name="40% - Accent3 14 28" xfId="32800" xr:uid="{BB032D26-AE41-4C04-BE2A-337CDF6FDCDC}"/>
    <cellStyle name="40% - Accent3 14 29" xfId="32801" xr:uid="{CF55D112-9961-46FF-ABB7-C4C2130AA1B2}"/>
    <cellStyle name="40% - Accent3 14 3" xfId="32802" xr:uid="{9C2F9D1D-0476-4059-9DFB-988D7D1D0D66}"/>
    <cellStyle name="40% - Accent3 14 3 2" xfId="32803" xr:uid="{E12B15EA-5F91-47E1-AE00-EADAE698B381}"/>
    <cellStyle name="40% - Accent3 14 3 2 2" xfId="32804" xr:uid="{6E3AA79D-F27C-4F56-B7C9-AAA6C1FCF3A0}"/>
    <cellStyle name="40% - Accent3 14 3 2 2 2" xfId="32805" xr:uid="{B9957A83-CE9F-4173-949A-1B552E9B32DD}"/>
    <cellStyle name="40% - Accent3 14 3 2 3" xfId="32806" xr:uid="{F33E9992-BCAC-4D64-A0AB-3A97B6D0D506}"/>
    <cellStyle name="40% - Accent3 14 3 3" xfId="32807" xr:uid="{B6FBDED2-E5A1-47CD-B49A-F111A02FECF6}"/>
    <cellStyle name="40% - Accent3 14 3 3 2" xfId="32808" xr:uid="{ADF75E57-9E08-428E-81AD-89C640393AB7}"/>
    <cellStyle name="40% - Accent3 14 3 4" xfId="32809" xr:uid="{B9DC7ADF-583C-472B-B461-42D2D820D4B2}"/>
    <cellStyle name="40% - Accent3 14 3 4 2" xfId="32810" xr:uid="{CE3355D0-D344-442F-8423-8E3A0EC6DC3B}"/>
    <cellStyle name="40% - Accent3 14 3 5" xfId="32811" xr:uid="{AEF69217-366C-4568-8786-C25437A24F8C}"/>
    <cellStyle name="40% - Accent3 14 30" xfId="32812" xr:uid="{4F080F0E-0E29-4352-B1D0-0DE358134E93}"/>
    <cellStyle name="40% - Accent3 14 4" xfId="32813" xr:uid="{5E1180AF-3217-4DF5-BF12-A67433722512}"/>
    <cellStyle name="40% - Accent3 14 4 2" xfId="32814" xr:uid="{B29B1A52-148F-40BE-9D39-BBF3BFDA152E}"/>
    <cellStyle name="40% - Accent3 14 4 2 2" xfId="32815" xr:uid="{89082399-AFA2-40AB-B8CA-7A4458EFC38D}"/>
    <cellStyle name="40% - Accent3 14 4 2 2 2" xfId="32816" xr:uid="{E1D6E438-9388-420E-AB10-0975D9AC3C05}"/>
    <cellStyle name="40% - Accent3 14 4 2 3" xfId="32817" xr:uid="{16B4B9AC-BAD9-44C9-A030-34C80263E325}"/>
    <cellStyle name="40% - Accent3 14 4 3" xfId="32818" xr:uid="{3FAFE9B7-25D5-493C-87C0-063985A974CC}"/>
    <cellStyle name="40% - Accent3 14 4 3 2" xfId="32819" xr:uid="{E6BC9C15-B60B-4F01-BB7F-92348D7777BC}"/>
    <cellStyle name="40% - Accent3 14 4 4" xfId="32820" xr:uid="{C2113012-4CFA-4DED-B658-FC1CF03DCBCE}"/>
    <cellStyle name="40% - Accent3 14 4 4 2" xfId="32821" xr:uid="{2E5714D3-F31A-45DD-AF2D-D450B5F0091F}"/>
    <cellStyle name="40% - Accent3 14 4 5" xfId="32822" xr:uid="{D43C1A50-1FD4-4877-A6AB-FBA3EB60AD32}"/>
    <cellStyle name="40% - Accent3 14 5" xfId="32823" xr:uid="{ABDB555F-AD87-40B6-9153-B31DB2173790}"/>
    <cellStyle name="40% - Accent3 14 5 2" xfId="32824" xr:uid="{26D5C1FA-8D67-4DDA-B6CD-90F02F76F413}"/>
    <cellStyle name="40% - Accent3 14 5 2 2" xfId="32825" xr:uid="{0ADDA0AE-1DF0-46F3-B61F-2F2D881003CD}"/>
    <cellStyle name="40% - Accent3 14 5 2 2 2" xfId="32826" xr:uid="{ADB9E287-AFEB-431D-943B-58F08E43E96D}"/>
    <cellStyle name="40% - Accent3 14 5 2 3" xfId="32827" xr:uid="{5A0901A6-F639-4B44-9893-1185387A1FE0}"/>
    <cellStyle name="40% - Accent3 14 5 3" xfId="32828" xr:uid="{E3AA5E31-D225-4C41-B127-35328562CB91}"/>
    <cellStyle name="40% - Accent3 14 5 3 2" xfId="32829" xr:uid="{BD1882C1-EAC4-4C8D-B662-64361A361D2F}"/>
    <cellStyle name="40% - Accent3 14 5 4" xfId="32830" xr:uid="{782E510E-32DB-422D-8304-285C6D469E57}"/>
    <cellStyle name="40% - Accent3 14 5 4 2" xfId="32831" xr:uid="{60B114A5-32E6-42D2-91DA-5F69532A7E47}"/>
    <cellStyle name="40% - Accent3 14 5 5" xfId="32832" xr:uid="{725C65ED-8378-4091-A971-B8AC674D4F9E}"/>
    <cellStyle name="40% - Accent3 14 6" xfId="32833" xr:uid="{B3A2A715-30A1-4DC7-9EB4-4813C7C0E632}"/>
    <cellStyle name="40% - Accent3 14 6 2" xfId="32834" xr:uid="{B230CD69-E03B-48C6-80DE-203DAA9F045C}"/>
    <cellStyle name="40% - Accent3 14 6 2 2" xfId="32835" xr:uid="{9D3D6312-F8E1-42D7-AB39-DA22F0F47D33}"/>
    <cellStyle name="40% - Accent3 14 6 2 2 2" xfId="32836" xr:uid="{A0D6B49B-30C6-426D-AB4B-D8946815BB4A}"/>
    <cellStyle name="40% - Accent3 14 6 2 3" xfId="32837" xr:uid="{E509900D-F159-4491-8DD6-E27B2764644A}"/>
    <cellStyle name="40% - Accent3 14 6 3" xfId="32838" xr:uid="{6362ADC5-7A21-4763-A623-306F4F48D071}"/>
    <cellStyle name="40% - Accent3 14 6 3 2" xfId="32839" xr:uid="{4C19B42A-D5A6-42C5-B980-8B971082EA7E}"/>
    <cellStyle name="40% - Accent3 14 6 4" xfId="32840" xr:uid="{2E8196A7-4008-4588-98F9-EB29EA531328}"/>
    <cellStyle name="40% - Accent3 14 6 4 2" xfId="32841" xr:uid="{CD687CD8-B446-4C32-95E7-A3A024118618}"/>
    <cellStyle name="40% - Accent3 14 6 5" xfId="32842" xr:uid="{E5C20165-E42F-4344-9D46-93625A7F6E45}"/>
    <cellStyle name="40% - Accent3 14 7" xfId="32843" xr:uid="{6A49AE97-6F99-4B47-A0F7-08CBD2D596D3}"/>
    <cellStyle name="40% - Accent3 14 7 2" xfId="32844" xr:uid="{58A8031B-4AC5-4D1C-8766-7A150D2C2C70}"/>
    <cellStyle name="40% - Accent3 14 7 2 2" xfId="32845" xr:uid="{BAB21549-579D-4E4F-ADB7-DE5F4537EEE4}"/>
    <cellStyle name="40% - Accent3 14 7 2 2 2" xfId="32846" xr:uid="{594E8793-3F03-48A4-BF6D-775B71C68B4E}"/>
    <cellStyle name="40% - Accent3 14 7 2 3" xfId="32847" xr:uid="{647D735B-B6A7-4143-8216-E490DA5E92E6}"/>
    <cellStyle name="40% - Accent3 14 7 3" xfId="32848" xr:uid="{E0B04826-4B10-4C33-AE16-9D9FD2FABB92}"/>
    <cellStyle name="40% - Accent3 14 7 3 2" xfId="32849" xr:uid="{A7393B53-9A63-4B89-AF98-D748E915F17F}"/>
    <cellStyle name="40% - Accent3 14 7 4" xfId="32850" xr:uid="{8111D9AB-55F4-47E8-AC48-5E7ED3DE21B7}"/>
    <cellStyle name="40% - Accent3 14 7 4 2" xfId="32851" xr:uid="{09E9468C-627E-49D7-A9C2-0FA81E0E1877}"/>
    <cellStyle name="40% - Accent3 14 7 5" xfId="32852" xr:uid="{B299AE01-67F8-449D-A551-3019E361C5DC}"/>
    <cellStyle name="40% - Accent3 14 8" xfId="32853" xr:uid="{167BAE6D-6313-4655-812D-73629288E97D}"/>
    <cellStyle name="40% - Accent3 14 8 2" xfId="32854" xr:uid="{DDB52F7E-78CF-4626-BA04-AC20E85B6E50}"/>
    <cellStyle name="40% - Accent3 14 8 2 2" xfId="32855" xr:uid="{F67394C7-6EBF-44D9-BF19-6978856563FE}"/>
    <cellStyle name="40% - Accent3 14 8 2 2 2" xfId="32856" xr:uid="{95A0BD69-3CF7-4E3D-B22E-2F3DD87D71FC}"/>
    <cellStyle name="40% - Accent3 14 8 2 3" xfId="32857" xr:uid="{69B0D88D-11C7-4FDE-840C-37FC07161C4D}"/>
    <cellStyle name="40% - Accent3 14 8 3" xfId="32858" xr:uid="{990348ED-7669-438D-AC8D-647C99D6BCBB}"/>
    <cellStyle name="40% - Accent3 14 8 3 2" xfId="32859" xr:uid="{7803EF73-738D-4FE9-9E09-3F88AE30A87A}"/>
    <cellStyle name="40% - Accent3 14 8 4" xfId="32860" xr:uid="{4CD89B39-34FA-4025-96C3-61F6A7B4A857}"/>
    <cellStyle name="40% - Accent3 14 8 4 2" xfId="32861" xr:uid="{D774D94B-8D17-45C8-B780-D5B085895680}"/>
    <cellStyle name="40% - Accent3 14 8 5" xfId="32862" xr:uid="{88F06134-6029-49AB-804C-89A0BC20860B}"/>
    <cellStyle name="40% - Accent3 14 9" xfId="32863" xr:uid="{F0C9E74C-A10A-4E0A-A44A-02E8D6A516E6}"/>
    <cellStyle name="40% - Accent3 14 9 2" xfId="32864" xr:uid="{36B13773-CC64-47B5-93D9-A0180B9F16ED}"/>
    <cellStyle name="40% - Accent3 14 9 2 2" xfId="32865" xr:uid="{9FC2EEDF-79C6-43F9-A3CF-FF595564FE28}"/>
    <cellStyle name="40% - Accent3 14 9 2 2 2" xfId="32866" xr:uid="{51049DB0-3D6B-440D-BC33-DD292FFA05C9}"/>
    <cellStyle name="40% - Accent3 14 9 2 3" xfId="32867" xr:uid="{988E92EC-96F4-4EC8-8D69-64831828BD5C}"/>
    <cellStyle name="40% - Accent3 14 9 3" xfId="32868" xr:uid="{31CCA855-5D53-4F92-B75F-70346F54F0B5}"/>
    <cellStyle name="40% - Accent3 14 9 3 2" xfId="32869" xr:uid="{30AD94A4-FEA0-4100-A1AE-B3FBED05E6DA}"/>
    <cellStyle name="40% - Accent3 14 9 4" xfId="32870" xr:uid="{27DA2724-68D3-4128-81E6-FCDAB4192A58}"/>
    <cellStyle name="40% - Accent3 14 9 4 2" xfId="32871" xr:uid="{1FD863E2-8A37-4B17-BDFD-22025FD8363E}"/>
    <cellStyle name="40% - Accent3 14 9 5" xfId="32872" xr:uid="{DBA04ED6-6C32-47AE-A00C-28B8960A24E1}"/>
    <cellStyle name="40% - Accent3 15" xfId="32873" xr:uid="{3340DED0-B03F-42C2-92A9-FAEBB3376B7A}"/>
    <cellStyle name="40% - Accent3 15 10" xfId="32874" xr:uid="{2411762A-7471-4020-899F-FFFCDEB9FC6F}"/>
    <cellStyle name="40% - Accent3 15 10 2" xfId="32875" xr:uid="{18D1BE83-A124-4B0F-B06A-61BCDD79D892}"/>
    <cellStyle name="40% - Accent3 15 10 2 2" xfId="32876" xr:uid="{DB762407-52FD-4317-A814-B6A4255932E0}"/>
    <cellStyle name="40% - Accent3 15 10 2 2 2" xfId="32877" xr:uid="{9E0238D6-3FBF-4C61-A1FA-3B4DFCF12F27}"/>
    <cellStyle name="40% - Accent3 15 10 2 3" xfId="32878" xr:uid="{1D69D04C-E4DD-4D6D-8A61-4C5873CC2338}"/>
    <cellStyle name="40% - Accent3 15 10 3" xfId="32879" xr:uid="{E9986B0F-0312-4623-8230-BC6F58777700}"/>
    <cellStyle name="40% - Accent3 15 10 3 2" xfId="32880" xr:uid="{74412941-2B0A-4100-96E5-4D358611D2A8}"/>
    <cellStyle name="40% - Accent3 15 10 4" xfId="32881" xr:uid="{3E124FCE-52BF-449D-BB9F-C6B13F4800F9}"/>
    <cellStyle name="40% - Accent3 15 10 4 2" xfId="32882" xr:uid="{AE64AD6B-7818-43B0-9DF7-064D72E27E6E}"/>
    <cellStyle name="40% - Accent3 15 10 5" xfId="32883" xr:uid="{F7609D13-2EB4-4FE8-8747-0402BFF7163C}"/>
    <cellStyle name="40% - Accent3 15 11" xfId="32884" xr:uid="{CDDD2134-7A09-4953-B48F-CF83A2927FBB}"/>
    <cellStyle name="40% - Accent3 15 11 2" xfId="32885" xr:uid="{E0A22239-619A-4BBA-86F7-6F08FDB158EA}"/>
    <cellStyle name="40% - Accent3 15 11 2 2" xfId="32886" xr:uid="{746B23DE-3F69-4586-B21D-DB50C464AFC1}"/>
    <cellStyle name="40% - Accent3 15 11 2 2 2" xfId="32887" xr:uid="{6E11BA11-8E36-4AF0-A47D-840F158DC9ED}"/>
    <cellStyle name="40% - Accent3 15 11 2 3" xfId="32888" xr:uid="{5132ACB4-BCC2-4D42-97D7-FE5C5FAF4758}"/>
    <cellStyle name="40% - Accent3 15 11 3" xfId="32889" xr:uid="{9B67066B-15DB-4C6E-B7E0-231C5D7C4502}"/>
    <cellStyle name="40% - Accent3 15 11 3 2" xfId="32890" xr:uid="{54A4AA0C-EC26-4CA7-8585-F9C0D8A9E28D}"/>
    <cellStyle name="40% - Accent3 15 11 4" xfId="32891" xr:uid="{C34BD7C2-8E7C-418A-AD0A-851FAD32AE81}"/>
    <cellStyle name="40% - Accent3 15 11 4 2" xfId="32892" xr:uid="{0619A50E-0824-42D0-893B-4E60202BD222}"/>
    <cellStyle name="40% - Accent3 15 11 5" xfId="32893" xr:uid="{3FF87335-291E-4E83-A52C-A7CD715E1460}"/>
    <cellStyle name="40% - Accent3 15 12" xfId="32894" xr:uid="{D93A2E57-C283-49C9-8DDA-5277A8EF52F1}"/>
    <cellStyle name="40% - Accent3 15 12 2" xfId="32895" xr:uid="{0B22C3B5-0FB2-4E09-B342-1A06C69EA6CD}"/>
    <cellStyle name="40% - Accent3 15 12 2 2" xfId="32896" xr:uid="{37E24CC9-CE22-4D2B-81DD-0E75269C6E3D}"/>
    <cellStyle name="40% - Accent3 15 12 2 2 2" xfId="32897" xr:uid="{5EC10FC3-06D0-4A2B-905B-0CCF103BB1E3}"/>
    <cellStyle name="40% - Accent3 15 12 2 3" xfId="32898" xr:uid="{718381C9-D654-4EF7-B05C-75A84D9DB858}"/>
    <cellStyle name="40% - Accent3 15 12 3" xfId="32899" xr:uid="{42E01036-1D20-4E63-8659-1177850663CE}"/>
    <cellStyle name="40% - Accent3 15 12 3 2" xfId="32900" xr:uid="{17E1F800-A436-49DC-9C36-B662A510923E}"/>
    <cellStyle name="40% - Accent3 15 12 4" xfId="32901" xr:uid="{C2D7CB3C-9570-41B8-BE79-A46B2825B68A}"/>
    <cellStyle name="40% - Accent3 15 12 4 2" xfId="32902" xr:uid="{0E33EF1A-2472-45E0-BCD5-70A145B6D207}"/>
    <cellStyle name="40% - Accent3 15 12 5" xfId="32903" xr:uid="{6993EE92-2D57-4A64-8423-871F6B4801BC}"/>
    <cellStyle name="40% - Accent3 15 13" xfId="32904" xr:uid="{2DDADC01-0AB0-4268-88D5-BDBF9F063D7A}"/>
    <cellStyle name="40% - Accent3 15 13 2" xfId="32905" xr:uid="{2879A97C-0399-4DC7-88AD-33B567C21686}"/>
    <cellStyle name="40% - Accent3 15 13 2 2" xfId="32906" xr:uid="{B4113C11-C092-4530-9BCD-641F3FE03010}"/>
    <cellStyle name="40% - Accent3 15 13 2 2 2" xfId="32907" xr:uid="{9BB66178-7133-414F-9EAB-46C7EBFA6967}"/>
    <cellStyle name="40% - Accent3 15 13 2 3" xfId="32908" xr:uid="{2B4FF82E-C9CE-4017-9E0B-3CAB4707E62A}"/>
    <cellStyle name="40% - Accent3 15 13 3" xfId="32909" xr:uid="{A9BE4625-EC4D-4B46-9C59-E7FEF5724041}"/>
    <cellStyle name="40% - Accent3 15 13 3 2" xfId="32910" xr:uid="{DA4F8B0A-67B6-4DC3-BE35-F2002A605B1C}"/>
    <cellStyle name="40% - Accent3 15 13 4" xfId="32911" xr:uid="{93BB6193-1157-4F4F-B2B7-A3AFA64A58C9}"/>
    <cellStyle name="40% - Accent3 15 13 4 2" xfId="32912" xr:uid="{6CBEE81C-18A6-4FF3-932C-789A2E199DD3}"/>
    <cellStyle name="40% - Accent3 15 13 5" xfId="32913" xr:uid="{FFF7059B-D850-4E62-93E5-4B5D54FB3220}"/>
    <cellStyle name="40% - Accent3 15 14" xfId="32914" xr:uid="{CBAA4406-6672-4769-AE70-06C04350F3F2}"/>
    <cellStyle name="40% - Accent3 15 14 2" xfId="32915" xr:uid="{26667B0F-EE77-4EE4-B11B-46B3326FB846}"/>
    <cellStyle name="40% - Accent3 15 14 2 2" xfId="32916" xr:uid="{6803C154-CFE7-40B9-94BF-F868B4EE4ECA}"/>
    <cellStyle name="40% - Accent3 15 14 2 2 2" xfId="32917" xr:uid="{1D450F20-2EF3-410C-A3A5-8D8D92F8167C}"/>
    <cellStyle name="40% - Accent3 15 14 2 3" xfId="32918" xr:uid="{F5804C19-EC69-4F66-B4E3-DE948F478651}"/>
    <cellStyle name="40% - Accent3 15 14 3" xfId="32919" xr:uid="{B6E0B8E4-3812-4956-A190-EFEE50484112}"/>
    <cellStyle name="40% - Accent3 15 14 3 2" xfId="32920" xr:uid="{66E2FD11-9551-4C07-A854-C9A8B6C1B55E}"/>
    <cellStyle name="40% - Accent3 15 14 4" xfId="32921" xr:uid="{ACB98F8D-EC02-41F4-BFBF-F900C1FE66D5}"/>
    <cellStyle name="40% - Accent3 15 14 4 2" xfId="32922" xr:uid="{C5A6C4D2-DCBB-4D1A-ABA0-E360C62D6E82}"/>
    <cellStyle name="40% - Accent3 15 14 5" xfId="32923" xr:uid="{1FD36BAB-E0C9-4AD4-942A-7662EC05B0CB}"/>
    <cellStyle name="40% - Accent3 15 15" xfId="32924" xr:uid="{17C272B4-47B7-40EE-AD1A-15BF3BB3302E}"/>
    <cellStyle name="40% - Accent3 15 15 2" xfId="32925" xr:uid="{C343A409-AF79-4EF0-8D47-36F71F25D301}"/>
    <cellStyle name="40% - Accent3 15 15 2 2" xfId="32926" xr:uid="{9ABD5D4A-E806-46E6-B33B-1FA73E872134}"/>
    <cellStyle name="40% - Accent3 15 15 2 2 2" xfId="32927" xr:uid="{EE8158EF-DF1A-449C-92E1-00DD53212609}"/>
    <cellStyle name="40% - Accent3 15 15 2 3" xfId="32928" xr:uid="{C2C74691-8372-4D69-8809-2CC1D41C8333}"/>
    <cellStyle name="40% - Accent3 15 15 3" xfId="32929" xr:uid="{D6FB4E7B-59B1-49B5-950D-EC3D500A4B17}"/>
    <cellStyle name="40% - Accent3 15 15 3 2" xfId="32930" xr:uid="{F0B9A92A-9555-43E1-B02E-45499B1EFADB}"/>
    <cellStyle name="40% - Accent3 15 15 4" xfId="32931" xr:uid="{5C9A366C-5B92-45DA-8ACC-8294A2D5A8C1}"/>
    <cellStyle name="40% - Accent3 15 15 4 2" xfId="32932" xr:uid="{6C902626-98E4-4C4C-944D-CAD78C0D87EA}"/>
    <cellStyle name="40% - Accent3 15 15 5" xfId="32933" xr:uid="{2704A8C7-BE5E-4150-9334-B3B9F753F2E9}"/>
    <cellStyle name="40% - Accent3 15 16" xfId="32934" xr:uid="{B92DF404-97D0-4360-9F7C-26AD7DC7239A}"/>
    <cellStyle name="40% - Accent3 15 16 2" xfId="32935" xr:uid="{9F426B0E-6931-479E-81A5-03026E07E823}"/>
    <cellStyle name="40% - Accent3 15 16 2 2" xfId="32936" xr:uid="{EBE0D43A-EBD7-4108-8F26-72838AC9586F}"/>
    <cellStyle name="40% - Accent3 15 16 3" xfId="32937" xr:uid="{28FED996-E37D-4FC3-959D-D7F00FE077CE}"/>
    <cellStyle name="40% - Accent3 15 17" xfId="32938" xr:uid="{7BF927BE-BCA1-4ABF-998B-1E1B45A81045}"/>
    <cellStyle name="40% - Accent3 15 17 2" xfId="32939" xr:uid="{88888EA1-9B7F-4385-AAE9-21D04C44AD04}"/>
    <cellStyle name="40% - Accent3 15 18" xfId="32940" xr:uid="{2E398EF1-6777-4087-8883-BCCF67CA8EAE}"/>
    <cellStyle name="40% - Accent3 15 18 2" xfId="32941" xr:uid="{F6C788E6-0DF1-491F-8456-9A48746FEDED}"/>
    <cellStyle name="40% - Accent3 15 19" xfId="32942" xr:uid="{0CF63FB0-CBC8-42B0-BE23-70D8555A8504}"/>
    <cellStyle name="40% - Accent3 15 2" xfId="32943" xr:uid="{6535B2FD-6A0B-4BD6-AE1A-33C789B3BC1C}"/>
    <cellStyle name="40% - Accent3 15 2 2" xfId="32944" xr:uid="{44B87530-CD27-4DE7-AE46-27E31F282604}"/>
    <cellStyle name="40% - Accent3 15 2 2 2" xfId="32945" xr:uid="{ED1D05F7-D640-4AAE-B323-F63332828901}"/>
    <cellStyle name="40% - Accent3 15 2 2 2 2" xfId="32946" xr:uid="{35C5C45C-A188-42D3-9F99-16BEC99B54D4}"/>
    <cellStyle name="40% - Accent3 15 2 2 3" xfId="32947" xr:uid="{7CBB1088-C8B6-4956-A070-8FB8EA7F14B5}"/>
    <cellStyle name="40% - Accent3 15 2 3" xfId="32948" xr:uid="{BF691D64-4503-4E69-99F5-D063C3F58ABF}"/>
    <cellStyle name="40% - Accent3 15 2 3 2" xfId="32949" xr:uid="{73B6D9CC-DFDD-427C-A934-9B9BC4F2714E}"/>
    <cellStyle name="40% - Accent3 15 2 4" xfId="32950" xr:uid="{5417883B-CCFC-4343-8245-CB8FB0976DBF}"/>
    <cellStyle name="40% - Accent3 15 2 4 2" xfId="32951" xr:uid="{2D35B627-B495-4485-8161-B106FF237445}"/>
    <cellStyle name="40% - Accent3 15 2 5" xfId="32952" xr:uid="{0BE97E69-D8DC-44AE-A04D-F3BE1764967D}"/>
    <cellStyle name="40% - Accent3 15 20" xfId="32953" xr:uid="{B0270FE1-996D-4244-8751-E21F0170232F}"/>
    <cellStyle name="40% - Accent3 15 21" xfId="32954" xr:uid="{C49B05A3-3D79-4557-9003-9B9775E78691}"/>
    <cellStyle name="40% - Accent3 15 22" xfId="32955" xr:uid="{8090E1F8-5367-42C1-B53B-3E4981F54F11}"/>
    <cellStyle name="40% - Accent3 15 23" xfId="32956" xr:uid="{1A5AF5B0-D652-405E-AB52-92341FD2BC0C}"/>
    <cellStyle name="40% - Accent3 15 24" xfId="32957" xr:uid="{97D6D9AE-0903-49EF-BE7A-FA420367437E}"/>
    <cellStyle name="40% - Accent3 15 25" xfId="32958" xr:uid="{EEC6AC9C-516B-472A-8AB4-DE2042B1DF6C}"/>
    <cellStyle name="40% - Accent3 15 26" xfId="32959" xr:uid="{7947F434-FEEB-4C6A-BE26-A9DBFD71AD76}"/>
    <cellStyle name="40% - Accent3 15 27" xfId="32960" xr:uid="{3AF7074C-3BA2-4E12-B366-E134D03BF432}"/>
    <cellStyle name="40% - Accent3 15 28" xfId="32961" xr:uid="{89298070-F3E5-40F6-A0BC-9E668F50E713}"/>
    <cellStyle name="40% - Accent3 15 29" xfId="32962" xr:uid="{E965D65D-9F47-47C3-AFA5-3C92B5CC443B}"/>
    <cellStyle name="40% - Accent3 15 3" xfId="32963" xr:uid="{66A47304-CAB7-4852-ABF6-E951F81617A5}"/>
    <cellStyle name="40% - Accent3 15 3 2" xfId="32964" xr:uid="{11799096-90CF-4FC0-B2D7-86543DB7F73E}"/>
    <cellStyle name="40% - Accent3 15 3 2 2" xfId="32965" xr:uid="{DBFFE509-FD1B-4D96-AB4D-0DF8589C7EC7}"/>
    <cellStyle name="40% - Accent3 15 3 2 2 2" xfId="32966" xr:uid="{B4F47FDD-15C6-48F5-B8DD-04FAC41F6232}"/>
    <cellStyle name="40% - Accent3 15 3 2 3" xfId="32967" xr:uid="{EEE76E14-96BB-4447-AEEC-CCE381A4547F}"/>
    <cellStyle name="40% - Accent3 15 3 3" xfId="32968" xr:uid="{19BDF316-0570-4AAD-B100-79839A1B4711}"/>
    <cellStyle name="40% - Accent3 15 3 3 2" xfId="32969" xr:uid="{38A84216-A259-4773-9CD6-4FA47DBB9149}"/>
    <cellStyle name="40% - Accent3 15 3 4" xfId="32970" xr:uid="{56689DEE-BC79-472B-AAED-708C3D737EE9}"/>
    <cellStyle name="40% - Accent3 15 3 4 2" xfId="32971" xr:uid="{1A14514A-5686-47EE-A9A3-8F812DE8142C}"/>
    <cellStyle name="40% - Accent3 15 3 5" xfId="32972" xr:uid="{E24F2A5E-7539-4CEC-8A3A-5D6FFB0987CB}"/>
    <cellStyle name="40% - Accent3 15 4" xfId="32973" xr:uid="{0C0FABB5-2C67-427C-8F14-D90787BEF086}"/>
    <cellStyle name="40% - Accent3 15 4 2" xfId="32974" xr:uid="{C7CEBD75-04FD-471E-98CB-186A2C88E7C8}"/>
    <cellStyle name="40% - Accent3 15 4 2 2" xfId="32975" xr:uid="{AEEA7B24-4640-4192-AACC-37F8A47486D3}"/>
    <cellStyle name="40% - Accent3 15 4 2 2 2" xfId="32976" xr:uid="{B1F27CD6-3E65-4DCC-B256-038ECAB4A631}"/>
    <cellStyle name="40% - Accent3 15 4 2 3" xfId="32977" xr:uid="{CE06618A-81AD-414A-8B41-FD38DD01F004}"/>
    <cellStyle name="40% - Accent3 15 4 3" xfId="32978" xr:uid="{FF39D906-4FE0-426A-9BBB-7B50CCC7D6F4}"/>
    <cellStyle name="40% - Accent3 15 4 3 2" xfId="32979" xr:uid="{FE89D193-7DF7-445A-9A1C-869258CD19AB}"/>
    <cellStyle name="40% - Accent3 15 4 4" xfId="32980" xr:uid="{0DB42C7A-3134-46B8-A977-62BBDE22A79E}"/>
    <cellStyle name="40% - Accent3 15 4 4 2" xfId="32981" xr:uid="{99414F30-8670-4870-9B05-063DF2DBE868}"/>
    <cellStyle name="40% - Accent3 15 4 5" xfId="32982" xr:uid="{B1006A87-3940-4186-BF55-796E1C483D75}"/>
    <cellStyle name="40% - Accent3 15 5" xfId="32983" xr:uid="{4C3A6773-E6DD-42CB-A1F5-3ABCCDA5FAB8}"/>
    <cellStyle name="40% - Accent3 15 5 2" xfId="32984" xr:uid="{9AD6D8F0-B04D-4EED-8CEF-747B611968F6}"/>
    <cellStyle name="40% - Accent3 15 5 2 2" xfId="32985" xr:uid="{31CCA3F2-CF91-47FC-B365-77A6B7DFC2EE}"/>
    <cellStyle name="40% - Accent3 15 5 2 2 2" xfId="32986" xr:uid="{73854289-D579-49E1-9BD8-B404CB76D479}"/>
    <cellStyle name="40% - Accent3 15 5 2 3" xfId="32987" xr:uid="{C460C28D-70ED-4C99-9EBE-4F79BB0C05A3}"/>
    <cellStyle name="40% - Accent3 15 5 3" xfId="32988" xr:uid="{22583CCD-8A1A-4382-9F4B-CFB81981C7E7}"/>
    <cellStyle name="40% - Accent3 15 5 3 2" xfId="32989" xr:uid="{7B359030-3C3B-4398-B3AA-157F87164EEF}"/>
    <cellStyle name="40% - Accent3 15 5 4" xfId="32990" xr:uid="{38CD1E3B-B247-4B1A-8586-5224E3F60821}"/>
    <cellStyle name="40% - Accent3 15 5 4 2" xfId="32991" xr:uid="{8B31548F-3A04-4674-99C2-82E32534A1EB}"/>
    <cellStyle name="40% - Accent3 15 5 5" xfId="32992" xr:uid="{2D365451-E3C2-4454-B862-AAB683FD1F1D}"/>
    <cellStyle name="40% - Accent3 15 6" xfId="32993" xr:uid="{553CEC2D-653A-4E76-A7C1-B52A4E6DF833}"/>
    <cellStyle name="40% - Accent3 15 6 2" xfId="32994" xr:uid="{B9C8F105-B829-4730-BD17-2E9D1B9FD8FA}"/>
    <cellStyle name="40% - Accent3 15 6 2 2" xfId="32995" xr:uid="{FAD956E3-6CDC-4E00-B57E-1B58007F6D12}"/>
    <cellStyle name="40% - Accent3 15 6 2 2 2" xfId="32996" xr:uid="{B3B719D8-5CD7-46DD-8DC2-BD6DA73F1FE6}"/>
    <cellStyle name="40% - Accent3 15 6 2 3" xfId="32997" xr:uid="{E0EB05B3-C3A2-4BD7-9236-E5E1BD839ED4}"/>
    <cellStyle name="40% - Accent3 15 6 3" xfId="32998" xr:uid="{7AFF76B6-154C-4A54-B7AE-23FCAC638AB0}"/>
    <cellStyle name="40% - Accent3 15 6 3 2" xfId="32999" xr:uid="{283A2E94-31AA-4D61-B03E-D886CC96C2E0}"/>
    <cellStyle name="40% - Accent3 15 6 4" xfId="33000" xr:uid="{53735CA1-C87B-4911-85C8-311F48B66B61}"/>
    <cellStyle name="40% - Accent3 15 6 4 2" xfId="33001" xr:uid="{DA27B82C-FD6E-419E-997E-832129584AC3}"/>
    <cellStyle name="40% - Accent3 15 6 5" xfId="33002" xr:uid="{1D34F618-530C-43EA-9DD8-DEA7CCC25E11}"/>
    <cellStyle name="40% - Accent3 15 7" xfId="33003" xr:uid="{D71F6F69-3FAC-4D3D-BCCB-DFC3EC5F7954}"/>
    <cellStyle name="40% - Accent3 15 7 2" xfId="33004" xr:uid="{C35F6B12-4C3A-42DE-B4D8-20249B2ECBC5}"/>
    <cellStyle name="40% - Accent3 15 7 2 2" xfId="33005" xr:uid="{3FA9BC0A-35B7-42E0-B05A-6F3705E9004E}"/>
    <cellStyle name="40% - Accent3 15 7 2 2 2" xfId="33006" xr:uid="{B188E5F0-D103-415C-887C-5E1CDEC89F53}"/>
    <cellStyle name="40% - Accent3 15 7 2 3" xfId="33007" xr:uid="{918512F8-CC9C-48ED-834B-509A89A2E2FF}"/>
    <cellStyle name="40% - Accent3 15 7 3" xfId="33008" xr:uid="{D1B40214-9C0F-419D-8C10-19AB5903EAA3}"/>
    <cellStyle name="40% - Accent3 15 7 3 2" xfId="33009" xr:uid="{CE3584FC-A4E3-4270-B688-784688129DD8}"/>
    <cellStyle name="40% - Accent3 15 7 4" xfId="33010" xr:uid="{B089B9AC-6741-4E1D-8FBA-C7099405B4C1}"/>
    <cellStyle name="40% - Accent3 15 7 4 2" xfId="33011" xr:uid="{F4114200-D5D2-4799-AEB1-8587AF45AA8B}"/>
    <cellStyle name="40% - Accent3 15 7 5" xfId="33012" xr:uid="{1F345632-78C2-47B6-BB7C-ABB5AED98902}"/>
    <cellStyle name="40% - Accent3 15 8" xfId="33013" xr:uid="{C764F71A-C725-4AAE-AE16-4FA8D2B4565A}"/>
    <cellStyle name="40% - Accent3 15 8 2" xfId="33014" xr:uid="{5A359B63-11B0-40B5-AA70-6C7D2C76B3ED}"/>
    <cellStyle name="40% - Accent3 15 8 2 2" xfId="33015" xr:uid="{B3AE2724-0139-45FB-9CA2-D4188BE8FBD9}"/>
    <cellStyle name="40% - Accent3 15 8 2 2 2" xfId="33016" xr:uid="{ECAA5D1D-30EF-44A8-8AC0-F01E0FA2F1C3}"/>
    <cellStyle name="40% - Accent3 15 8 2 3" xfId="33017" xr:uid="{7600DC5D-DEDE-48FF-838B-726B9141AD69}"/>
    <cellStyle name="40% - Accent3 15 8 3" xfId="33018" xr:uid="{826A00CD-0136-4699-8890-A2226CB77668}"/>
    <cellStyle name="40% - Accent3 15 8 3 2" xfId="33019" xr:uid="{DDF81C90-F3B6-4753-B5B5-B8BC9B20AD76}"/>
    <cellStyle name="40% - Accent3 15 8 4" xfId="33020" xr:uid="{4136F5D3-9432-431F-B930-6E90E4FA4FF6}"/>
    <cellStyle name="40% - Accent3 15 8 4 2" xfId="33021" xr:uid="{1F3211DC-CCB0-4130-949F-A55A96583D2F}"/>
    <cellStyle name="40% - Accent3 15 8 5" xfId="33022" xr:uid="{D19CDC18-339E-4A10-B21D-126F8DC6F843}"/>
    <cellStyle name="40% - Accent3 15 9" xfId="33023" xr:uid="{75658BF2-16B6-471E-B431-B89874017876}"/>
    <cellStyle name="40% - Accent3 15 9 2" xfId="33024" xr:uid="{C74D5DE6-CDC9-4117-8DFB-9E678A70184C}"/>
    <cellStyle name="40% - Accent3 15 9 2 2" xfId="33025" xr:uid="{C85886FF-C9CE-4FFB-860F-AE431459DF3C}"/>
    <cellStyle name="40% - Accent3 15 9 2 2 2" xfId="33026" xr:uid="{80E87F5E-F627-4B94-888E-01D665397D94}"/>
    <cellStyle name="40% - Accent3 15 9 2 3" xfId="33027" xr:uid="{9BA82AFD-0FE5-4F11-BB40-175D2A9176A1}"/>
    <cellStyle name="40% - Accent3 15 9 3" xfId="33028" xr:uid="{E3571E42-89DF-4C04-8120-6C55BFB2E8AD}"/>
    <cellStyle name="40% - Accent3 15 9 3 2" xfId="33029" xr:uid="{4356A30A-CFC3-4B09-9B30-682B1B1752AC}"/>
    <cellStyle name="40% - Accent3 15 9 4" xfId="33030" xr:uid="{2CB02D0D-B1E5-40AC-87C2-8CFA63F55D6C}"/>
    <cellStyle name="40% - Accent3 15 9 4 2" xfId="33031" xr:uid="{11E2628D-7B8B-4E4B-BD91-F8B83E85F3A5}"/>
    <cellStyle name="40% - Accent3 15 9 5" xfId="33032" xr:uid="{1F4A406B-43B5-4CE7-9064-291743874A0E}"/>
    <cellStyle name="40% - Accent3 16" xfId="33033" xr:uid="{4C9C8CEB-DC06-431F-873B-9438CC878187}"/>
    <cellStyle name="40% - Accent3 16 10" xfId="33034" xr:uid="{2DE5AB98-9723-4AD7-A2D1-AB6523864783}"/>
    <cellStyle name="40% - Accent3 16 10 2" xfId="33035" xr:uid="{06EBF193-7FAC-40B6-A47D-337500A0A198}"/>
    <cellStyle name="40% - Accent3 16 10 2 2" xfId="33036" xr:uid="{8BC3903D-45B9-4449-82BF-8DF03D199DB8}"/>
    <cellStyle name="40% - Accent3 16 10 2 2 2" xfId="33037" xr:uid="{2345D13F-B0F8-4EB0-B510-44040BB7BF71}"/>
    <cellStyle name="40% - Accent3 16 10 2 3" xfId="33038" xr:uid="{56BB9A0D-C009-43AA-8508-8A61964BAF40}"/>
    <cellStyle name="40% - Accent3 16 10 3" xfId="33039" xr:uid="{C91B68EB-6D77-4324-98A3-1D2EE16EF477}"/>
    <cellStyle name="40% - Accent3 16 10 3 2" xfId="33040" xr:uid="{93388294-CAE0-411A-9B3B-6BEFE47BEF36}"/>
    <cellStyle name="40% - Accent3 16 10 4" xfId="33041" xr:uid="{02D2BF05-3F43-4675-A30B-D8AA43C6144D}"/>
    <cellStyle name="40% - Accent3 16 10 4 2" xfId="33042" xr:uid="{3965F520-9D95-485B-A345-2BC4CDBB6053}"/>
    <cellStyle name="40% - Accent3 16 10 5" xfId="33043" xr:uid="{304D6BE9-068D-410F-8E8A-2915CE42D7E1}"/>
    <cellStyle name="40% - Accent3 16 11" xfId="33044" xr:uid="{90C30230-EB72-405A-9B31-47E31FC13CE6}"/>
    <cellStyle name="40% - Accent3 16 11 2" xfId="33045" xr:uid="{C7A22BE5-DFA5-4A41-845C-CD9162881EC1}"/>
    <cellStyle name="40% - Accent3 16 11 2 2" xfId="33046" xr:uid="{8E670655-8C2A-4544-8925-7F58AFD9FF3B}"/>
    <cellStyle name="40% - Accent3 16 11 2 2 2" xfId="33047" xr:uid="{3ED49CF8-A727-4F16-82E1-60FBFF77F8A9}"/>
    <cellStyle name="40% - Accent3 16 11 2 3" xfId="33048" xr:uid="{1B341113-2E1A-4062-9FDB-B3EE6BC33A3E}"/>
    <cellStyle name="40% - Accent3 16 11 3" xfId="33049" xr:uid="{0CCE3E15-A5C4-4FB4-A95C-AE20F516D845}"/>
    <cellStyle name="40% - Accent3 16 11 3 2" xfId="33050" xr:uid="{68B318EC-3CC1-452F-A0FD-C05719916DC7}"/>
    <cellStyle name="40% - Accent3 16 11 4" xfId="33051" xr:uid="{D143333B-08F2-4A17-9C6B-01F46E7C14FD}"/>
    <cellStyle name="40% - Accent3 16 11 4 2" xfId="33052" xr:uid="{6861E892-D3DE-4AAA-BFE8-211D27EF860D}"/>
    <cellStyle name="40% - Accent3 16 11 5" xfId="33053" xr:uid="{C2A2B8CD-7F89-49F7-A7BA-F7E6F1081AB7}"/>
    <cellStyle name="40% - Accent3 16 12" xfId="33054" xr:uid="{2257D8D4-3F60-4837-929A-D6915816BACC}"/>
    <cellStyle name="40% - Accent3 16 12 2" xfId="33055" xr:uid="{D31B06AC-E4C8-40C0-8655-97A1D9213DB2}"/>
    <cellStyle name="40% - Accent3 16 12 2 2" xfId="33056" xr:uid="{2912C372-DF2A-43DC-92E8-363E0FAFCE56}"/>
    <cellStyle name="40% - Accent3 16 12 2 2 2" xfId="33057" xr:uid="{D6E8C0A0-8599-40FD-912E-758B28DC03C1}"/>
    <cellStyle name="40% - Accent3 16 12 2 3" xfId="33058" xr:uid="{02A6180E-C9F2-4B12-8F66-F6B3B3BA55BA}"/>
    <cellStyle name="40% - Accent3 16 12 3" xfId="33059" xr:uid="{A0D2FEF5-7910-4ABF-933D-6089EBC6AD88}"/>
    <cellStyle name="40% - Accent3 16 12 3 2" xfId="33060" xr:uid="{0EA03951-ADA7-4EBF-9B7C-B5FF29FFE5C6}"/>
    <cellStyle name="40% - Accent3 16 12 4" xfId="33061" xr:uid="{8B1671B4-1549-4CBD-BCEF-975745471EFA}"/>
    <cellStyle name="40% - Accent3 16 12 4 2" xfId="33062" xr:uid="{BE339274-9866-40B9-B308-351DD99F1408}"/>
    <cellStyle name="40% - Accent3 16 12 5" xfId="33063" xr:uid="{30A4339F-3A9F-4B71-ACAD-B4A3036E5D1C}"/>
    <cellStyle name="40% - Accent3 16 13" xfId="33064" xr:uid="{2F5E5160-3A0D-4AF8-AE6F-B36E09B9A233}"/>
    <cellStyle name="40% - Accent3 16 13 2" xfId="33065" xr:uid="{03D81C5F-D1BA-4608-B80C-20D599E95D3B}"/>
    <cellStyle name="40% - Accent3 16 13 2 2" xfId="33066" xr:uid="{C47DEBFF-2827-45EC-BB00-9FAAD3ECA2BE}"/>
    <cellStyle name="40% - Accent3 16 13 2 2 2" xfId="33067" xr:uid="{D02A3F97-230C-4CEE-87C0-E8F1B8769F26}"/>
    <cellStyle name="40% - Accent3 16 13 2 3" xfId="33068" xr:uid="{E90A8549-2846-447C-973C-09B83F49479F}"/>
    <cellStyle name="40% - Accent3 16 13 3" xfId="33069" xr:uid="{58CDC914-F0FE-4426-A7D2-58B5E7DF5013}"/>
    <cellStyle name="40% - Accent3 16 13 3 2" xfId="33070" xr:uid="{4FE7512C-0F0F-41E5-9DFD-2E3101AE93F7}"/>
    <cellStyle name="40% - Accent3 16 13 4" xfId="33071" xr:uid="{10E53C62-0DC3-465B-BC09-F8FBCE2FF43A}"/>
    <cellStyle name="40% - Accent3 16 13 4 2" xfId="33072" xr:uid="{EABF008F-BA02-4BC2-8F6C-CDA41BF1625E}"/>
    <cellStyle name="40% - Accent3 16 13 5" xfId="33073" xr:uid="{A3AFFD0E-93F6-4080-B4E6-84CCD2CE2398}"/>
    <cellStyle name="40% - Accent3 16 14" xfId="33074" xr:uid="{F8A67ECB-E633-4C94-9E90-4E8750D26375}"/>
    <cellStyle name="40% - Accent3 16 14 2" xfId="33075" xr:uid="{C44CD964-E87F-4EC5-927C-504F581EFFC1}"/>
    <cellStyle name="40% - Accent3 16 14 2 2" xfId="33076" xr:uid="{854CB819-6E8F-41B2-9570-9F65D2CD6EDC}"/>
    <cellStyle name="40% - Accent3 16 14 2 2 2" xfId="33077" xr:uid="{A932BF8B-D276-4D9E-95A6-135468084DDD}"/>
    <cellStyle name="40% - Accent3 16 14 2 3" xfId="33078" xr:uid="{1917A3EC-F084-4B3D-BAC8-5232D435045C}"/>
    <cellStyle name="40% - Accent3 16 14 3" xfId="33079" xr:uid="{4B1BE194-AD62-4497-B207-3C5C9C8EA15C}"/>
    <cellStyle name="40% - Accent3 16 14 3 2" xfId="33080" xr:uid="{3F597920-7954-43C5-83D6-6C81E23FCA2A}"/>
    <cellStyle name="40% - Accent3 16 14 4" xfId="33081" xr:uid="{896053BA-2D12-4512-8138-99EA3C964311}"/>
    <cellStyle name="40% - Accent3 16 14 4 2" xfId="33082" xr:uid="{3A8E6D04-E634-4E2E-B15E-4B6C781C5E8D}"/>
    <cellStyle name="40% - Accent3 16 14 5" xfId="33083" xr:uid="{06623B1E-A036-4077-A4AA-4DB4FAA637A0}"/>
    <cellStyle name="40% - Accent3 16 15" xfId="33084" xr:uid="{973AAD9B-014D-4A3B-9C21-256F48BCA9E6}"/>
    <cellStyle name="40% - Accent3 16 15 2" xfId="33085" xr:uid="{8397308E-EA63-4420-9BEC-DE9EF1BF831C}"/>
    <cellStyle name="40% - Accent3 16 15 2 2" xfId="33086" xr:uid="{840DEE97-B4E0-4DEC-BD0A-C89601C5DB88}"/>
    <cellStyle name="40% - Accent3 16 15 2 2 2" xfId="33087" xr:uid="{753FEE61-22A0-47D1-8900-01ED2F1D7033}"/>
    <cellStyle name="40% - Accent3 16 15 2 3" xfId="33088" xr:uid="{E4CA5A6E-DD06-4869-8611-AD0C757EDB12}"/>
    <cellStyle name="40% - Accent3 16 15 3" xfId="33089" xr:uid="{032CA938-3931-4E56-BCAC-B981B2B686B3}"/>
    <cellStyle name="40% - Accent3 16 15 3 2" xfId="33090" xr:uid="{55E05ECD-73CB-4FF4-A09F-310FBABEE2F3}"/>
    <cellStyle name="40% - Accent3 16 15 4" xfId="33091" xr:uid="{7AE8188E-52BF-4026-AB7B-E63BCB87B1E4}"/>
    <cellStyle name="40% - Accent3 16 15 4 2" xfId="33092" xr:uid="{EB8E5FE8-F4AD-447A-B8DA-46511418440D}"/>
    <cellStyle name="40% - Accent3 16 15 5" xfId="33093" xr:uid="{901C728C-D62C-46F9-B711-DE6B08F21FEF}"/>
    <cellStyle name="40% - Accent3 16 16" xfId="33094" xr:uid="{E787896A-82C2-4F62-B47D-6ECE2B61BC20}"/>
    <cellStyle name="40% - Accent3 16 16 2" xfId="33095" xr:uid="{6E193252-5C52-4675-AADB-4C57CB1FCEE7}"/>
    <cellStyle name="40% - Accent3 16 16 2 2" xfId="33096" xr:uid="{0F0BE876-136B-4FF2-8A94-28830F02ED67}"/>
    <cellStyle name="40% - Accent3 16 16 3" xfId="33097" xr:uid="{A004F160-D96D-4889-BFF9-9CA16C8F9C06}"/>
    <cellStyle name="40% - Accent3 16 17" xfId="33098" xr:uid="{6B0421D2-0612-4637-9C53-8355C43C92D0}"/>
    <cellStyle name="40% - Accent3 16 17 2" xfId="33099" xr:uid="{DC5381D8-652C-484D-84FA-FA505FDD487B}"/>
    <cellStyle name="40% - Accent3 16 18" xfId="33100" xr:uid="{8A581226-54F2-45F7-B274-E00E51DBC375}"/>
    <cellStyle name="40% - Accent3 16 18 2" xfId="33101" xr:uid="{485E82F2-EEAF-40EA-96A5-62A03FED825B}"/>
    <cellStyle name="40% - Accent3 16 19" xfId="33102" xr:uid="{3047965C-5976-45FB-A3C1-ACCEF2F0F077}"/>
    <cellStyle name="40% - Accent3 16 2" xfId="33103" xr:uid="{EC458693-F237-413C-9CF0-8990A3CA01CF}"/>
    <cellStyle name="40% - Accent3 16 2 2" xfId="33104" xr:uid="{72E9CED6-DCB4-4F8D-AC86-A5E36FB070D4}"/>
    <cellStyle name="40% - Accent3 16 2 2 2" xfId="33105" xr:uid="{C0187A23-4C7B-43A2-8B55-F0617712B8EB}"/>
    <cellStyle name="40% - Accent3 16 2 2 2 2" xfId="33106" xr:uid="{76E2790E-64BF-470F-8188-BC61C8FB8B2F}"/>
    <cellStyle name="40% - Accent3 16 2 2 3" xfId="33107" xr:uid="{23EFDFAF-61AC-4139-A3A1-3F5BB30A6C0E}"/>
    <cellStyle name="40% - Accent3 16 2 3" xfId="33108" xr:uid="{4E85B8B1-9980-4EBC-9D7A-A620AEDDAF65}"/>
    <cellStyle name="40% - Accent3 16 2 3 2" xfId="33109" xr:uid="{5EE74062-D84F-4839-9CD8-7820A29624C5}"/>
    <cellStyle name="40% - Accent3 16 2 4" xfId="33110" xr:uid="{A36CC600-7990-41E8-9192-DE4DF3AF1B82}"/>
    <cellStyle name="40% - Accent3 16 2 4 2" xfId="33111" xr:uid="{B4F02968-999E-4CC4-B1E2-6F75689ACAFD}"/>
    <cellStyle name="40% - Accent3 16 2 5" xfId="33112" xr:uid="{C62150D3-2F8C-4466-A44D-C10930874AAB}"/>
    <cellStyle name="40% - Accent3 16 20" xfId="33113" xr:uid="{54F0E97E-74FE-4AB1-9D09-0AB99F69ADF0}"/>
    <cellStyle name="40% - Accent3 16 21" xfId="33114" xr:uid="{37443929-6258-419E-B700-993CDB852D0F}"/>
    <cellStyle name="40% - Accent3 16 22" xfId="33115" xr:uid="{AF6A08A7-48AB-4494-A2B9-1A0B3E80EBCD}"/>
    <cellStyle name="40% - Accent3 16 23" xfId="33116" xr:uid="{E823E25E-D4A3-44C5-B0CE-E7CCC0F073AC}"/>
    <cellStyle name="40% - Accent3 16 24" xfId="33117" xr:uid="{700099C6-F281-4DAA-B7FE-1219A95A44C2}"/>
    <cellStyle name="40% - Accent3 16 25" xfId="33118" xr:uid="{48FFAD1D-AE24-4CDE-AE72-AF1839306BA6}"/>
    <cellStyle name="40% - Accent3 16 26" xfId="33119" xr:uid="{88E72DDF-B7D6-4436-95AF-21CFB82DEC27}"/>
    <cellStyle name="40% - Accent3 16 27" xfId="33120" xr:uid="{7DDA6587-3CA7-4C21-B2C1-73A678BB5C06}"/>
    <cellStyle name="40% - Accent3 16 28" xfId="33121" xr:uid="{F4D48FD4-661A-4645-A4D0-C4ECE3706392}"/>
    <cellStyle name="40% - Accent3 16 29" xfId="33122" xr:uid="{CAB81BC6-891F-4B43-9260-50777D43E106}"/>
    <cellStyle name="40% - Accent3 16 3" xfId="33123" xr:uid="{FEB4EB9E-5824-466C-88ED-0B658B5E84F8}"/>
    <cellStyle name="40% - Accent3 16 3 2" xfId="33124" xr:uid="{78582FC8-0128-4025-8277-B569F0552781}"/>
    <cellStyle name="40% - Accent3 16 3 2 2" xfId="33125" xr:uid="{78E1B3D2-93BC-4637-9CBC-F5B3C063B52F}"/>
    <cellStyle name="40% - Accent3 16 3 2 2 2" xfId="33126" xr:uid="{0C733280-7D32-47D5-B7E4-0904C9BC2423}"/>
    <cellStyle name="40% - Accent3 16 3 2 3" xfId="33127" xr:uid="{A7EFE7DE-A276-47E2-97EB-A2D89BFFE277}"/>
    <cellStyle name="40% - Accent3 16 3 3" xfId="33128" xr:uid="{72994F92-95D1-47FC-BD10-1E2CC2D950AE}"/>
    <cellStyle name="40% - Accent3 16 3 3 2" xfId="33129" xr:uid="{B25ECCE4-4734-4EF7-BA53-1D6126AFFB60}"/>
    <cellStyle name="40% - Accent3 16 3 4" xfId="33130" xr:uid="{61F3EB20-886E-45A8-BE99-0BF457E077B1}"/>
    <cellStyle name="40% - Accent3 16 3 4 2" xfId="33131" xr:uid="{B33D6728-0AEB-46FD-A270-33F18D168F76}"/>
    <cellStyle name="40% - Accent3 16 3 5" xfId="33132" xr:uid="{5760B567-2DB4-4787-8536-C471854F335C}"/>
    <cellStyle name="40% - Accent3 16 4" xfId="33133" xr:uid="{E568EC1E-D7D2-4B2B-B16F-1C5B456B6DDF}"/>
    <cellStyle name="40% - Accent3 16 4 2" xfId="33134" xr:uid="{D8860349-F4E0-484C-9017-F91BA44E6F82}"/>
    <cellStyle name="40% - Accent3 16 4 2 2" xfId="33135" xr:uid="{90A683A8-2784-422C-845F-C8C4B4D94059}"/>
    <cellStyle name="40% - Accent3 16 4 2 2 2" xfId="33136" xr:uid="{769E6A58-1231-4CBE-81E3-88E11FE90B0D}"/>
    <cellStyle name="40% - Accent3 16 4 2 3" xfId="33137" xr:uid="{511C1B8E-FD7E-4F0D-A5C6-5DEC16AB9CF0}"/>
    <cellStyle name="40% - Accent3 16 4 3" xfId="33138" xr:uid="{C1925EB9-C5A9-4A9C-BFB6-0DF8BC325E71}"/>
    <cellStyle name="40% - Accent3 16 4 3 2" xfId="33139" xr:uid="{B54687B5-960F-4C41-B77A-A865251A5DB4}"/>
    <cellStyle name="40% - Accent3 16 4 4" xfId="33140" xr:uid="{1779176A-02FA-4DB9-8643-F9519D8C2140}"/>
    <cellStyle name="40% - Accent3 16 4 4 2" xfId="33141" xr:uid="{E34854B9-9F38-4032-8BDF-B4B37C70EA93}"/>
    <cellStyle name="40% - Accent3 16 4 5" xfId="33142" xr:uid="{BD40AFA8-23AD-48FC-82CF-5DE5789C91D1}"/>
    <cellStyle name="40% - Accent3 16 5" xfId="33143" xr:uid="{73E2F701-C39C-49DD-B75B-DABEF983C9A1}"/>
    <cellStyle name="40% - Accent3 16 5 2" xfId="33144" xr:uid="{AB0A1965-A84B-4D6A-8D62-0EE382F472F6}"/>
    <cellStyle name="40% - Accent3 16 5 2 2" xfId="33145" xr:uid="{D451FBF5-A06E-4F75-9D61-386D016362CE}"/>
    <cellStyle name="40% - Accent3 16 5 2 2 2" xfId="33146" xr:uid="{597120E9-F6F1-462A-B33E-08262D9BF9CA}"/>
    <cellStyle name="40% - Accent3 16 5 2 3" xfId="33147" xr:uid="{6D0873EF-C7D2-42D1-A102-68B41DD74FB3}"/>
    <cellStyle name="40% - Accent3 16 5 3" xfId="33148" xr:uid="{B8177214-D0D3-43D6-ACE1-63D9620C8A66}"/>
    <cellStyle name="40% - Accent3 16 5 3 2" xfId="33149" xr:uid="{47B5DA10-B546-4B78-893B-187B61ABBFBF}"/>
    <cellStyle name="40% - Accent3 16 5 4" xfId="33150" xr:uid="{3EE3C000-08BF-45B3-ACC1-E01CE5A0BC8E}"/>
    <cellStyle name="40% - Accent3 16 5 4 2" xfId="33151" xr:uid="{7AE5C303-554C-4277-8D8C-14C0905BF1FF}"/>
    <cellStyle name="40% - Accent3 16 5 5" xfId="33152" xr:uid="{DA53379A-E2A8-4CD8-A226-6F49011E3820}"/>
    <cellStyle name="40% - Accent3 16 6" xfId="33153" xr:uid="{4CA2DB78-A095-4C3E-85EC-EDF1D70FAB68}"/>
    <cellStyle name="40% - Accent3 16 6 2" xfId="33154" xr:uid="{EEC69A17-F39F-4DB6-8514-B06214EAED2C}"/>
    <cellStyle name="40% - Accent3 16 6 2 2" xfId="33155" xr:uid="{E0246BDD-7D88-4CC8-959F-240C385C9920}"/>
    <cellStyle name="40% - Accent3 16 6 2 2 2" xfId="33156" xr:uid="{995B1A71-7885-45C1-860C-E7E775569570}"/>
    <cellStyle name="40% - Accent3 16 6 2 3" xfId="33157" xr:uid="{6F2E5C49-E939-4D5F-A074-01432801321B}"/>
    <cellStyle name="40% - Accent3 16 6 3" xfId="33158" xr:uid="{04053F2B-4C6D-48C2-8CE3-957A64B1C81A}"/>
    <cellStyle name="40% - Accent3 16 6 3 2" xfId="33159" xr:uid="{4CD5A5E3-5754-49D3-9461-2F84C5C20F4F}"/>
    <cellStyle name="40% - Accent3 16 6 4" xfId="33160" xr:uid="{92A1F5CA-551B-4965-BE9E-3B1C3E4CC266}"/>
    <cellStyle name="40% - Accent3 16 6 4 2" xfId="33161" xr:uid="{BF4206B7-D91F-456F-9262-19E8E3BD7A3A}"/>
    <cellStyle name="40% - Accent3 16 6 5" xfId="33162" xr:uid="{B828A5BE-EC7A-4B29-A3D2-4B1BC753E683}"/>
    <cellStyle name="40% - Accent3 16 7" xfId="33163" xr:uid="{65695A94-B991-420D-A683-354725B0E762}"/>
    <cellStyle name="40% - Accent3 16 7 2" xfId="33164" xr:uid="{2575F112-B350-46C6-97D6-1C62A68B59E3}"/>
    <cellStyle name="40% - Accent3 16 7 2 2" xfId="33165" xr:uid="{2BA0236C-03CF-4453-9011-5631146E0875}"/>
    <cellStyle name="40% - Accent3 16 7 2 2 2" xfId="33166" xr:uid="{1246576A-5636-46F9-9DB9-DE6CD7775A90}"/>
    <cellStyle name="40% - Accent3 16 7 2 3" xfId="33167" xr:uid="{E3079FD0-3DEF-4E49-8952-A79D551EBA70}"/>
    <cellStyle name="40% - Accent3 16 7 3" xfId="33168" xr:uid="{B426C984-A690-4F4C-BD32-AB2BD759AFD7}"/>
    <cellStyle name="40% - Accent3 16 7 3 2" xfId="33169" xr:uid="{1140536F-0248-4025-89A0-3DB4DD724D6D}"/>
    <cellStyle name="40% - Accent3 16 7 4" xfId="33170" xr:uid="{06D8CE9B-14E7-4F63-B3CE-B112E742E005}"/>
    <cellStyle name="40% - Accent3 16 7 4 2" xfId="33171" xr:uid="{740AA2E6-866A-462B-BC83-A8D5A4DFB220}"/>
    <cellStyle name="40% - Accent3 16 7 5" xfId="33172" xr:uid="{5C98AFA9-F313-4345-B7C2-F0622578C987}"/>
    <cellStyle name="40% - Accent3 16 8" xfId="33173" xr:uid="{A2AC2779-DA4F-4638-B7AE-3E44FDD37A93}"/>
    <cellStyle name="40% - Accent3 16 8 2" xfId="33174" xr:uid="{9AA682B5-5748-4D7D-B1F7-86C89F640AFB}"/>
    <cellStyle name="40% - Accent3 16 8 2 2" xfId="33175" xr:uid="{8742B8F0-4B6B-45E3-89C8-337A22588E7D}"/>
    <cellStyle name="40% - Accent3 16 8 2 2 2" xfId="33176" xr:uid="{9269309A-1BC9-4280-93B2-5870D054850D}"/>
    <cellStyle name="40% - Accent3 16 8 2 3" xfId="33177" xr:uid="{0EFAA827-2FEB-4EFB-8B5D-36B697DE299B}"/>
    <cellStyle name="40% - Accent3 16 8 3" xfId="33178" xr:uid="{F88DC833-3F9C-4ABD-910B-B16D2EF62C2C}"/>
    <cellStyle name="40% - Accent3 16 8 3 2" xfId="33179" xr:uid="{48C29383-8685-4C8A-90F3-76CA0D3ED24F}"/>
    <cellStyle name="40% - Accent3 16 8 4" xfId="33180" xr:uid="{D1E72F01-DA16-4C99-8CB3-56098A702590}"/>
    <cellStyle name="40% - Accent3 16 8 4 2" xfId="33181" xr:uid="{25A91EA5-66DC-486E-B071-056CB1B0F43E}"/>
    <cellStyle name="40% - Accent3 16 8 5" xfId="33182" xr:uid="{22F01B50-1018-405A-869C-FB993233B8DF}"/>
    <cellStyle name="40% - Accent3 16 9" xfId="33183" xr:uid="{D091D4A3-D2E8-41D5-A016-D47BE9FA7AF2}"/>
    <cellStyle name="40% - Accent3 16 9 2" xfId="33184" xr:uid="{4F7FF317-67BA-4497-AEAC-4583D76B2E21}"/>
    <cellStyle name="40% - Accent3 16 9 2 2" xfId="33185" xr:uid="{B770FE80-0B33-475A-8F9F-C8BBEC8E3EC7}"/>
    <cellStyle name="40% - Accent3 16 9 2 2 2" xfId="33186" xr:uid="{2F385450-9DF2-457C-8463-54472322A133}"/>
    <cellStyle name="40% - Accent3 16 9 2 3" xfId="33187" xr:uid="{F9F8280A-197B-4191-9EF7-8BB61684DDC3}"/>
    <cellStyle name="40% - Accent3 16 9 3" xfId="33188" xr:uid="{D7CA5131-872B-4E85-ADF4-C88D23E819CA}"/>
    <cellStyle name="40% - Accent3 16 9 3 2" xfId="33189" xr:uid="{5667CA86-99F5-445F-BCD0-8876A592ABC8}"/>
    <cellStyle name="40% - Accent3 16 9 4" xfId="33190" xr:uid="{CC6E2527-060B-40B9-8905-90317DC80FB8}"/>
    <cellStyle name="40% - Accent3 16 9 4 2" xfId="33191" xr:uid="{4D670A8B-1A68-4B36-AFAB-A81A0A606DB3}"/>
    <cellStyle name="40% - Accent3 16 9 5" xfId="33192" xr:uid="{19AF362A-B7C1-40C1-A320-51D0B88332AF}"/>
    <cellStyle name="40% - Accent3 17" xfId="33193" xr:uid="{D4588107-F991-4C99-9F9C-D4E793464923}"/>
    <cellStyle name="40% - Accent3 17 10" xfId="33194" xr:uid="{92E4CD6B-326B-4DD2-AB6A-7332612ED412}"/>
    <cellStyle name="40% - Accent3 17 10 2" xfId="33195" xr:uid="{88B4832A-8C56-451D-9778-646F90FE9DDE}"/>
    <cellStyle name="40% - Accent3 17 10 2 2" xfId="33196" xr:uid="{29D3E765-1C12-4D58-8AB6-82B0A25BF285}"/>
    <cellStyle name="40% - Accent3 17 10 2 2 2" xfId="33197" xr:uid="{ABAE8579-C2AA-48EC-83F7-1FA312E68C5D}"/>
    <cellStyle name="40% - Accent3 17 10 2 3" xfId="33198" xr:uid="{068A3C1C-A3F8-4D8A-B384-BFBE030EC8DB}"/>
    <cellStyle name="40% - Accent3 17 10 3" xfId="33199" xr:uid="{AA34522D-BD5D-436E-9D8E-C124D9419209}"/>
    <cellStyle name="40% - Accent3 17 10 3 2" xfId="33200" xr:uid="{DAAC3C51-7D2F-49D6-AF89-3D3357E5CD55}"/>
    <cellStyle name="40% - Accent3 17 10 4" xfId="33201" xr:uid="{A394BD19-CAC4-4A6F-88C2-029F91207557}"/>
    <cellStyle name="40% - Accent3 17 10 4 2" xfId="33202" xr:uid="{AF47F973-1452-4CB7-A85B-F2ACAA0197EB}"/>
    <cellStyle name="40% - Accent3 17 10 5" xfId="33203" xr:uid="{A42072C5-6182-4937-8686-5EAF4B54BFFF}"/>
    <cellStyle name="40% - Accent3 17 11" xfId="33204" xr:uid="{2171FC4A-432B-46F1-BDF9-79EC70EAD45A}"/>
    <cellStyle name="40% - Accent3 17 11 2" xfId="33205" xr:uid="{E785358E-4B70-4E5C-AFAE-2083AFAAF924}"/>
    <cellStyle name="40% - Accent3 17 11 2 2" xfId="33206" xr:uid="{041489AA-5E53-4583-974F-821FCE060204}"/>
    <cellStyle name="40% - Accent3 17 11 2 2 2" xfId="33207" xr:uid="{E07C9BF0-3735-4D93-A2EA-660027241B37}"/>
    <cellStyle name="40% - Accent3 17 11 2 3" xfId="33208" xr:uid="{8978D551-64AC-4E13-BBF7-5356ED63E55D}"/>
    <cellStyle name="40% - Accent3 17 11 3" xfId="33209" xr:uid="{CDDFF922-FCD6-4FCB-892B-8F8EC658345E}"/>
    <cellStyle name="40% - Accent3 17 11 3 2" xfId="33210" xr:uid="{12DD966D-96BE-48ED-88D9-667724A851FC}"/>
    <cellStyle name="40% - Accent3 17 11 4" xfId="33211" xr:uid="{445EBB11-14AB-489A-A2E4-083834D8D727}"/>
    <cellStyle name="40% - Accent3 17 11 4 2" xfId="33212" xr:uid="{79F40F14-9C42-46D3-B759-649DA15A090D}"/>
    <cellStyle name="40% - Accent3 17 11 5" xfId="33213" xr:uid="{12464EB4-3AC7-4515-9CF9-0A39E124A162}"/>
    <cellStyle name="40% - Accent3 17 12" xfId="33214" xr:uid="{CFF71C6E-4831-420B-8991-6598E501BCF2}"/>
    <cellStyle name="40% - Accent3 17 12 2" xfId="33215" xr:uid="{F4020951-A536-4C5D-9B21-959D63D9CE5F}"/>
    <cellStyle name="40% - Accent3 17 12 2 2" xfId="33216" xr:uid="{9B486BED-E92B-4C85-937A-047C35EA0220}"/>
    <cellStyle name="40% - Accent3 17 12 2 2 2" xfId="33217" xr:uid="{D2E6ECE0-710B-484C-9E7D-59087678D33F}"/>
    <cellStyle name="40% - Accent3 17 12 2 3" xfId="33218" xr:uid="{92255477-FBBC-4464-AD5B-B60AABD36B5D}"/>
    <cellStyle name="40% - Accent3 17 12 3" xfId="33219" xr:uid="{FEDFCF0D-E05F-4616-B062-7FC7723C6CCB}"/>
    <cellStyle name="40% - Accent3 17 12 3 2" xfId="33220" xr:uid="{151FB33D-CED6-472E-8E32-E663A5600DF2}"/>
    <cellStyle name="40% - Accent3 17 12 4" xfId="33221" xr:uid="{35C2CFDE-F568-4AB5-8009-8FD5CBF6700A}"/>
    <cellStyle name="40% - Accent3 17 12 4 2" xfId="33222" xr:uid="{6488EF1B-B193-4111-B6BA-368B7E49D195}"/>
    <cellStyle name="40% - Accent3 17 12 5" xfId="33223" xr:uid="{C466B3D9-18A7-46BB-959B-D8E909749DA8}"/>
    <cellStyle name="40% - Accent3 17 13" xfId="33224" xr:uid="{346D2B38-A7C5-4A78-BE8F-AA40846AB541}"/>
    <cellStyle name="40% - Accent3 17 13 2" xfId="33225" xr:uid="{A7402DEB-DA1C-4AEB-A1F4-608EEC42DCC7}"/>
    <cellStyle name="40% - Accent3 17 13 2 2" xfId="33226" xr:uid="{95E2F6D0-438F-4ECC-98EF-6F7E58893E5C}"/>
    <cellStyle name="40% - Accent3 17 13 2 2 2" xfId="33227" xr:uid="{05DD622B-DD54-498A-94D4-4DBF31DE1D6B}"/>
    <cellStyle name="40% - Accent3 17 13 2 3" xfId="33228" xr:uid="{566FB2A3-032A-48ED-BC02-262050FD75AE}"/>
    <cellStyle name="40% - Accent3 17 13 3" xfId="33229" xr:uid="{C7348031-234A-4E06-89C9-2366A52E2EA1}"/>
    <cellStyle name="40% - Accent3 17 13 3 2" xfId="33230" xr:uid="{8A743D65-9182-48A8-8E49-48FC0478CD39}"/>
    <cellStyle name="40% - Accent3 17 13 4" xfId="33231" xr:uid="{DA618501-8049-422E-8F8B-13482AC95312}"/>
    <cellStyle name="40% - Accent3 17 13 4 2" xfId="33232" xr:uid="{DC17E7FD-74A4-4BF7-80CD-0256244848A1}"/>
    <cellStyle name="40% - Accent3 17 13 5" xfId="33233" xr:uid="{C93772C5-7252-4F1A-ACEB-DE97C613ED2E}"/>
    <cellStyle name="40% - Accent3 17 14" xfId="33234" xr:uid="{35D6B0CA-2D8D-4A7B-A33C-4EBF6F2455D5}"/>
    <cellStyle name="40% - Accent3 17 14 2" xfId="33235" xr:uid="{D8C1A68C-4C81-485F-A37C-95CDC817DD42}"/>
    <cellStyle name="40% - Accent3 17 14 2 2" xfId="33236" xr:uid="{23E47555-01C0-4EFA-92FC-87ED93C7FC2E}"/>
    <cellStyle name="40% - Accent3 17 14 2 2 2" xfId="33237" xr:uid="{992DB621-8779-4BF6-B572-DE065056A692}"/>
    <cellStyle name="40% - Accent3 17 14 2 3" xfId="33238" xr:uid="{9D70258D-5450-4125-8A86-CE987770FDFE}"/>
    <cellStyle name="40% - Accent3 17 14 3" xfId="33239" xr:uid="{EBC7C37A-0275-4CC1-A6B8-309985D0772D}"/>
    <cellStyle name="40% - Accent3 17 14 3 2" xfId="33240" xr:uid="{B50F5105-CC6C-47C0-89A1-EDB1CEF1E3F9}"/>
    <cellStyle name="40% - Accent3 17 14 4" xfId="33241" xr:uid="{A9E96FBB-857E-4CC1-9A8C-020C6A412320}"/>
    <cellStyle name="40% - Accent3 17 14 4 2" xfId="33242" xr:uid="{E9CAB7D0-0A5B-4184-8D76-9D916C34B991}"/>
    <cellStyle name="40% - Accent3 17 14 5" xfId="33243" xr:uid="{2BD63FF1-272A-437B-828F-A23B997D4178}"/>
    <cellStyle name="40% - Accent3 17 15" xfId="33244" xr:uid="{B46196FA-D80A-4803-8607-9FB2C6FC8735}"/>
    <cellStyle name="40% - Accent3 17 15 2" xfId="33245" xr:uid="{786624AA-FBBD-4C78-ABAC-162E62562FFB}"/>
    <cellStyle name="40% - Accent3 17 15 2 2" xfId="33246" xr:uid="{D68C17D1-205C-499F-95D8-4B80108081CE}"/>
    <cellStyle name="40% - Accent3 17 15 2 2 2" xfId="33247" xr:uid="{FEDFFFDF-F88A-4661-AAFE-A347FC7C3C4E}"/>
    <cellStyle name="40% - Accent3 17 15 2 3" xfId="33248" xr:uid="{AE28EAB2-D8B1-429D-9364-B48BF916A2EC}"/>
    <cellStyle name="40% - Accent3 17 15 3" xfId="33249" xr:uid="{37B0256D-2840-49EC-8957-6F6BCF7969AB}"/>
    <cellStyle name="40% - Accent3 17 15 3 2" xfId="33250" xr:uid="{10B0738B-2832-428A-9CCB-3F44ED1AA94E}"/>
    <cellStyle name="40% - Accent3 17 15 4" xfId="33251" xr:uid="{C76F07F1-A8B8-47AF-A146-17350D56AE07}"/>
    <cellStyle name="40% - Accent3 17 15 4 2" xfId="33252" xr:uid="{97B39EF2-33AF-4C7C-B670-6F9F9A64F547}"/>
    <cellStyle name="40% - Accent3 17 15 5" xfId="33253" xr:uid="{0D811E9B-C6B4-41AB-9DCC-02B20AB3E174}"/>
    <cellStyle name="40% - Accent3 17 16" xfId="33254" xr:uid="{6E780E55-7AB0-49FC-B2BA-8962FB6DF814}"/>
    <cellStyle name="40% - Accent3 17 16 2" xfId="33255" xr:uid="{3B083B53-75E9-4B07-9E1A-0C327756F6EA}"/>
    <cellStyle name="40% - Accent3 17 16 2 2" xfId="33256" xr:uid="{C873E01A-921B-4920-AA9F-FEF418BC282B}"/>
    <cellStyle name="40% - Accent3 17 16 3" xfId="33257" xr:uid="{9ECA421B-259A-420C-944F-A427ECC393FF}"/>
    <cellStyle name="40% - Accent3 17 17" xfId="33258" xr:uid="{6E7AC3AB-3C7A-41DD-8E29-604F405525B1}"/>
    <cellStyle name="40% - Accent3 17 17 2" xfId="33259" xr:uid="{E2E20C70-C8CC-4703-8D7A-6CE4882F3D76}"/>
    <cellStyle name="40% - Accent3 17 18" xfId="33260" xr:uid="{5432AFDF-BD52-4F17-8E69-8EF39134BA9F}"/>
    <cellStyle name="40% - Accent3 17 18 2" xfId="33261" xr:uid="{8925EB96-42B8-4EAD-B7D3-E39E3EC69041}"/>
    <cellStyle name="40% - Accent3 17 19" xfId="33262" xr:uid="{01F1EFF0-8826-429F-986A-287040E48DB2}"/>
    <cellStyle name="40% - Accent3 17 2" xfId="33263" xr:uid="{C8B9E6E6-46CE-4C99-BCAC-9020CC3AB344}"/>
    <cellStyle name="40% - Accent3 17 2 2" xfId="33264" xr:uid="{CEEFAB28-6438-4CD7-815D-B3663BC1ABAC}"/>
    <cellStyle name="40% - Accent3 17 2 2 2" xfId="33265" xr:uid="{8288D714-4FA6-46B9-B3C2-BE7A4F2C0487}"/>
    <cellStyle name="40% - Accent3 17 2 2 2 2" xfId="33266" xr:uid="{B77FB7D2-FE22-4ADB-9180-7932A909AD8D}"/>
    <cellStyle name="40% - Accent3 17 2 2 3" xfId="33267" xr:uid="{87771539-74F2-4754-AAF4-D2EFB4CDC103}"/>
    <cellStyle name="40% - Accent3 17 2 3" xfId="33268" xr:uid="{195A7F41-FA33-4608-9A27-C601D8AC17B4}"/>
    <cellStyle name="40% - Accent3 17 2 3 2" xfId="33269" xr:uid="{340B4BC2-1661-408B-97E8-6C7D98D3AAC5}"/>
    <cellStyle name="40% - Accent3 17 2 4" xfId="33270" xr:uid="{62B31F3E-6080-4291-9D8E-5A2EA7A641CF}"/>
    <cellStyle name="40% - Accent3 17 2 4 2" xfId="33271" xr:uid="{4AD59CDD-4F31-4226-9698-0415EB8D9A30}"/>
    <cellStyle name="40% - Accent3 17 2 5" xfId="33272" xr:uid="{07EF1BA1-DAAF-41BF-B160-C56ECCA26B5B}"/>
    <cellStyle name="40% - Accent3 17 20" xfId="33273" xr:uid="{2B3B09F5-6293-4DB5-ABEB-63EE6649CCE7}"/>
    <cellStyle name="40% - Accent3 17 21" xfId="33274" xr:uid="{5F34CC9F-B3BA-4563-9505-A095B9DF6418}"/>
    <cellStyle name="40% - Accent3 17 22" xfId="33275" xr:uid="{B98E177A-1DF6-4227-A8C8-832E4C0BC6B5}"/>
    <cellStyle name="40% - Accent3 17 23" xfId="33276" xr:uid="{3B3ACDC0-7452-499B-AB80-2FFC0AD99195}"/>
    <cellStyle name="40% - Accent3 17 24" xfId="33277" xr:uid="{E6560B58-5923-41AC-8DB2-D9B6F63FA653}"/>
    <cellStyle name="40% - Accent3 17 25" xfId="33278" xr:uid="{D6A38C6D-2E26-451C-BC0F-5A11CBCD79E0}"/>
    <cellStyle name="40% - Accent3 17 26" xfId="33279" xr:uid="{C4FEFADA-BE82-49DB-9BA5-CBBA2FE75BB7}"/>
    <cellStyle name="40% - Accent3 17 27" xfId="33280" xr:uid="{42C8941B-CFFA-420C-97E2-3E33C3822BDE}"/>
    <cellStyle name="40% - Accent3 17 28" xfId="33281" xr:uid="{8E970ED7-30DD-47CC-8EBF-40ADBB476D2E}"/>
    <cellStyle name="40% - Accent3 17 29" xfId="33282" xr:uid="{32A94EED-D2AA-4029-BCC8-D30041809058}"/>
    <cellStyle name="40% - Accent3 17 3" xfId="33283" xr:uid="{C338B9D4-DDC4-48F0-8706-9A6178826195}"/>
    <cellStyle name="40% - Accent3 17 3 2" xfId="33284" xr:uid="{6CD896EC-B3D0-49A5-881A-96C6330FBE3A}"/>
    <cellStyle name="40% - Accent3 17 3 2 2" xfId="33285" xr:uid="{BE4D1D06-156D-4933-B674-9B4D71EC8A3D}"/>
    <cellStyle name="40% - Accent3 17 3 2 2 2" xfId="33286" xr:uid="{C880D317-9202-47F6-AB6E-9F23712A0BA1}"/>
    <cellStyle name="40% - Accent3 17 3 2 3" xfId="33287" xr:uid="{651BFE80-5D39-4B4E-96A9-69414B52DBF6}"/>
    <cellStyle name="40% - Accent3 17 3 3" xfId="33288" xr:uid="{C6DE09EA-DF5C-495F-9DB5-8E06AB4C4B3F}"/>
    <cellStyle name="40% - Accent3 17 3 3 2" xfId="33289" xr:uid="{3C8D389F-55B4-4ECF-A293-24C0D9914A92}"/>
    <cellStyle name="40% - Accent3 17 3 4" xfId="33290" xr:uid="{105E1666-19B5-440F-B056-49F144D00300}"/>
    <cellStyle name="40% - Accent3 17 3 4 2" xfId="33291" xr:uid="{97A244F5-8DE2-46D7-80D7-B07ED350E2CC}"/>
    <cellStyle name="40% - Accent3 17 3 5" xfId="33292" xr:uid="{E8029437-0FD2-41EB-94A5-3BB3F5519A3E}"/>
    <cellStyle name="40% - Accent3 17 4" xfId="33293" xr:uid="{3686D1D5-2609-4B56-9B48-D27BFBDBA826}"/>
    <cellStyle name="40% - Accent3 17 4 2" xfId="33294" xr:uid="{6CFB22A8-5813-48A4-B0C0-908F8A49A909}"/>
    <cellStyle name="40% - Accent3 17 4 2 2" xfId="33295" xr:uid="{1CBAA80E-5E37-472A-9F57-DA830EFDAB41}"/>
    <cellStyle name="40% - Accent3 17 4 2 2 2" xfId="33296" xr:uid="{7E3D2708-3CA1-478D-82A0-F105BDAA8A9B}"/>
    <cellStyle name="40% - Accent3 17 4 2 3" xfId="33297" xr:uid="{1E765B6C-9859-4728-B538-84DE77AC2E50}"/>
    <cellStyle name="40% - Accent3 17 4 3" xfId="33298" xr:uid="{ABA39432-E011-411C-B2F8-40CD3AB83A95}"/>
    <cellStyle name="40% - Accent3 17 4 3 2" xfId="33299" xr:uid="{BEAB9F7B-651F-4198-9BE0-3E35A93D9B91}"/>
    <cellStyle name="40% - Accent3 17 4 4" xfId="33300" xr:uid="{36A4989A-4461-4077-ACA8-EA7D06B80A4F}"/>
    <cellStyle name="40% - Accent3 17 4 4 2" xfId="33301" xr:uid="{93B96B88-7670-44A1-9895-3C89F764DEBD}"/>
    <cellStyle name="40% - Accent3 17 4 5" xfId="33302" xr:uid="{3D1B9FF0-B7B7-44CC-9FF7-356792F6F6FA}"/>
    <cellStyle name="40% - Accent3 17 5" xfId="33303" xr:uid="{9BEFC5A8-17FF-4E64-B8BA-0D91C2125DCF}"/>
    <cellStyle name="40% - Accent3 17 5 2" xfId="33304" xr:uid="{77E78F8E-EF6A-4955-A4C2-CC7E85EE0EAE}"/>
    <cellStyle name="40% - Accent3 17 5 2 2" xfId="33305" xr:uid="{AB19AA0C-8784-419A-986D-11EF905650C3}"/>
    <cellStyle name="40% - Accent3 17 5 2 2 2" xfId="33306" xr:uid="{A374AB12-75F0-4B09-B7B5-1B505F6921B9}"/>
    <cellStyle name="40% - Accent3 17 5 2 3" xfId="33307" xr:uid="{A8D12C6A-C881-4CA4-A0EE-B52EE0FF886C}"/>
    <cellStyle name="40% - Accent3 17 5 3" xfId="33308" xr:uid="{4AA87F95-F0FE-471E-A3A5-9D912D3E0A0D}"/>
    <cellStyle name="40% - Accent3 17 5 3 2" xfId="33309" xr:uid="{A262FD6D-71A7-454E-B9C5-8EDC2E98CF65}"/>
    <cellStyle name="40% - Accent3 17 5 4" xfId="33310" xr:uid="{C9DA0F2F-CC00-40DC-90FD-2B682F28836C}"/>
    <cellStyle name="40% - Accent3 17 5 4 2" xfId="33311" xr:uid="{8B5D0E20-F066-4003-BCB8-B616DA6199CC}"/>
    <cellStyle name="40% - Accent3 17 5 5" xfId="33312" xr:uid="{6016DE6F-DC7D-45D5-ABDF-76EE4F6912CC}"/>
    <cellStyle name="40% - Accent3 17 6" xfId="33313" xr:uid="{D8862239-B221-43F1-99C9-44C9EE0385AC}"/>
    <cellStyle name="40% - Accent3 17 6 2" xfId="33314" xr:uid="{11FA8CA9-85A7-44BB-A908-95305F5FF52F}"/>
    <cellStyle name="40% - Accent3 17 6 2 2" xfId="33315" xr:uid="{20A3D85A-46E9-406B-8C62-B7633508477D}"/>
    <cellStyle name="40% - Accent3 17 6 2 2 2" xfId="33316" xr:uid="{6F496AAA-E7F6-486B-B95F-2099743989BF}"/>
    <cellStyle name="40% - Accent3 17 6 2 3" xfId="33317" xr:uid="{5D6428DB-7C7D-449B-BF73-78CA2A625894}"/>
    <cellStyle name="40% - Accent3 17 6 3" xfId="33318" xr:uid="{FA8D9B3C-0C77-4C81-90A4-E5E3A1BC3D46}"/>
    <cellStyle name="40% - Accent3 17 6 3 2" xfId="33319" xr:uid="{353A1A77-F87A-4D3C-87F4-E0B8C5DCF506}"/>
    <cellStyle name="40% - Accent3 17 6 4" xfId="33320" xr:uid="{F363C3C3-A01E-43F6-9F57-F03CB3D3EB5E}"/>
    <cellStyle name="40% - Accent3 17 6 4 2" xfId="33321" xr:uid="{A02145E9-D3A1-4111-824F-2246414A7E45}"/>
    <cellStyle name="40% - Accent3 17 6 5" xfId="33322" xr:uid="{A9B54711-56BD-4CB5-B8C2-920104933203}"/>
    <cellStyle name="40% - Accent3 17 7" xfId="33323" xr:uid="{B4C3811D-4D84-4C0A-90C5-70ACF41A0658}"/>
    <cellStyle name="40% - Accent3 17 7 2" xfId="33324" xr:uid="{85BE3D39-7B92-42E7-BF0D-92E75E9F0BD3}"/>
    <cellStyle name="40% - Accent3 17 7 2 2" xfId="33325" xr:uid="{AA5340E1-255D-4704-8511-B3B84BCA70F5}"/>
    <cellStyle name="40% - Accent3 17 7 2 2 2" xfId="33326" xr:uid="{BB1C2583-7C60-4AA8-AC2D-B9B31FED7C9D}"/>
    <cellStyle name="40% - Accent3 17 7 2 3" xfId="33327" xr:uid="{F0D864F9-277D-456C-BF07-E7F03A9CCF86}"/>
    <cellStyle name="40% - Accent3 17 7 3" xfId="33328" xr:uid="{20C79A5A-02CE-464F-B80A-5CB048CB0863}"/>
    <cellStyle name="40% - Accent3 17 7 3 2" xfId="33329" xr:uid="{F99DB739-113C-4359-9237-5CCDF1F90D4D}"/>
    <cellStyle name="40% - Accent3 17 7 4" xfId="33330" xr:uid="{92DE87BD-467D-400E-9FA7-134EAFE3D5AD}"/>
    <cellStyle name="40% - Accent3 17 7 4 2" xfId="33331" xr:uid="{5490FA5D-65E2-4F84-BB8D-0C9669C82A1D}"/>
    <cellStyle name="40% - Accent3 17 7 5" xfId="33332" xr:uid="{581700B9-A4B1-4E44-A9A0-4FEC09491EAD}"/>
    <cellStyle name="40% - Accent3 17 8" xfId="33333" xr:uid="{FBE40C50-6E97-4C45-AA98-2F2E8CC32DA6}"/>
    <cellStyle name="40% - Accent3 17 8 2" xfId="33334" xr:uid="{67B33EC1-2661-4495-BF93-FAD98BE2F89B}"/>
    <cellStyle name="40% - Accent3 17 8 2 2" xfId="33335" xr:uid="{47B84889-CC02-48D5-9A00-DD979EDCDAE0}"/>
    <cellStyle name="40% - Accent3 17 8 2 2 2" xfId="33336" xr:uid="{D2B74237-CD58-4FCA-AE44-679FA7CEFABF}"/>
    <cellStyle name="40% - Accent3 17 8 2 3" xfId="33337" xr:uid="{C21F7DDC-27B8-4060-AA56-7AB16873FA9C}"/>
    <cellStyle name="40% - Accent3 17 8 3" xfId="33338" xr:uid="{F242D11C-C7FA-4314-A43F-5C731D12130F}"/>
    <cellStyle name="40% - Accent3 17 8 3 2" xfId="33339" xr:uid="{47371857-A505-4D59-8545-F8DD940EE809}"/>
    <cellStyle name="40% - Accent3 17 8 4" xfId="33340" xr:uid="{72D44C4A-EFCC-458B-BA6D-BE5611443870}"/>
    <cellStyle name="40% - Accent3 17 8 4 2" xfId="33341" xr:uid="{7BD11373-63EE-4CF6-B4D7-BAEF77A02516}"/>
    <cellStyle name="40% - Accent3 17 8 5" xfId="33342" xr:uid="{696027D6-0641-4BB3-89B2-292A98E9AAB9}"/>
    <cellStyle name="40% - Accent3 17 9" xfId="33343" xr:uid="{9EB7A078-558D-49C6-A317-5F1013AAEDCD}"/>
    <cellStyle name="40% - Accent3 17 9 2" xfId="33344" xr:uid="{FAB862A3-2404-4C47-BA37-196B3E49D5AC}"/>
    <cellStyle name="40% - Accent3 17 9 2 2" xfId="33345" xr:uid="{561A2D5F-F648-4527-AFAC-2F2551A08FDF}"/>
    <cellStyle name="40% - Accent3 17 9 2 2 2" xfId="33346" xr:uid="{6048886A-D30E-4201-BD7B-AC2C1FD27CCE}"/>
    <cellStyle name="40% - Accent3 17 9 2 3" xfId="33347" xr:uid="{7B6CB280-61C0-43AE-8284-F97B8D9DBF98}"/>
    <cellStyle name="40% - Accent3 17 9 3" xfId="33348" xr:uid="{E573FB84-10E6-49A7-BA23-17B9D2508B49}"/>
    <cellStyle name="40% - Accent3 17 9 3 2" xfId="33349" xr:uid="{9E65B5D1-34E0-4A07-B3F8-B2B224EB2A2B}"/>
    <cellStyle name="40% - Accent3 17 9 4" xfId="33350" xr:uid="{6BFC8E6D-F749-4464-9D81-2BCD4FBF84B6}"/>
    <cellStyle name="40% - Accent3 17 9 4 2" xfId="33351" xr:uid="{22947BDB-4902-4175-9340-52D22CED17D1}"/>
    <cellStyle name="40% - Accent3 17 9 5" xfId="33352" xr:uid="{46D975F2-A830-4931-823A-925A55F2839F}"/>
    <cellStyle name="40% - Accent3 18" xfId="33353" xr:uid="{EE722F1B-11CA-4E40-BE4F-22728554E167}"/>
    <cellStyle name="40% - Accent3 18 10" xfId="33354" xr:uid="{A46BFAAA-27A0-4868-9CA0-8B441C65BFDB}"/>
    <cellStyle name="40% - Accent3 18 10 2" xfId="33355" xr:uid="{246F0E9A-FD78-487B-A1F0-294BE453942D}"/>
    <cellStyle name="40% - Accent3 18 10 2 2" xfId="33356" xr:uid="{39E95E35-5D6D-49DA-9A6D-72181677BE3A}"/>
    <cellStyle name="40% - Accent3 18 10 2 2 2" xfId="33357" xr:uid="{E5425038-C492-4674-BFB2-8E279B9392EA}"/>
    <cellStyle name="40% - Accent3 18 10 2 3" xfId="33358" xr:uid="{B416D672-D01F-491A-A5EB-A64F06BA8A50}"/>
    <cellStyle name="40% - Accent3 18 10 3" xfId="33359" xr:uid="{46476F18-8AEB-4F16-A3D4-947C354BDD7B}"/>
    <cellStyle name="40% - Accent3 18 10 3 2" xfId="33360" xr:uid="{93FB993B-6398-4773-9A2E-B03986DB159B}"/>
    <cellStyle name="40% - Accent3 18 10 4" xfId="33361" xr:uid="{2E716CC7-3259-41FA-9983-16C5E4D58CDF}"/>
    <cellStyle name="40% - Accent3 18 10 4 2" xfId="33362" xr:uid="{EC73503E-6793-4F15-B855-0916681F8D3E}"/>
    <cellStyle name="40% - Accent3 18 10 5" xfId="33363" xr:uid="{D1216D6F-3508-44FF-876F-08A77C39CF43}"/>
    <cellStyle name="40% - Accent3 18 11" xfId="33364" xr:uid="{E28BA2C0-12D5-4B17-9B66-A69A7ECB2992}"/>
    <cellStyle name="40% - Accent3 18 11 2" xfId="33365" xr:uid="{58975FF5-9BB1-442B-94CC-28CD344467A2}"/>
    <cellStyle name="40% - Accent3 18 11 2 2" xfId="33366" xr:uid="{E27C994C-98EB-4EAD-8AA9-E07CE48501EB}"/>
    <cellStyle name="40% - Accent3 18 11 2 2 2" xfId="33367" xr:uid="{626F7C72-AD5C-4BE7-B292-DA35106725FB}"/>
    <cellStyle name="40% - Accent3 18 11 2 3" xfId="33368" xr:uid="{9893854B-247F-4972-B52F-773DE166A13D}"/>
    <cellStyle name="40% - Accent3 18 11 3" xfId="33369" xr:uid="{5D8472F2-6364-4466-8B30-BDA3B7D0CFDF}"/>
    <cellStyle name="40% - Accent3 18 11 3 2" xfId="33370" xr:uid="{4988B106-9BA5-44D6-A023-648406408EE4}"/>
    <cellStyle name="40% - Accent3 18 11 4" xfId="33371" xr:uid="{A08753EF-E164-4DBF-8C8B-0119669E87DA}"/>
    <cellStyle name="40% - Accent3 18 11 4 2" xfId="33372" xr:uid="{602E19CB-F8DC-402E-BFDB-B3F5230D9BF3}"/>
    <cellStyle name="40% - Accent3 18 11 5" xfId="33373" xr:uid="{5AA4EB94-E29D-40BB-9D4B-C711AE7391CE}"/>
    <cellStyle name="40% - Accent3 18 12" xfId="33374" xr:uid="{082FB770-F147-4667-8AC6-D59C12D6B07F}"/>
    <cellStyle name="40% - Accent3 18 12 2" xfId="33375" xr:uid="{29D866D1-43F2-410C-81D0-5B9613863823}"/>
    <cellStyle name="40% - Accent3 18 12 2 2" xfId="33376" xr:uid="{AD0A5B60-0451-47B7-9513-7EFD41EBF4BA}"/>
    <cellStyle name="40% - Accent3 18 12 2 2 2" xfId="33377" xr:uid="{798057E1-8F8E-4ABB-AA08-A39865AF2F25}"/>
    <cellStyle name="40% - Accent3 18 12 2 3" xfId="33378" xr:uid="{F691CFDD-58FF-4795-A576-9A216B8B4C7E}"/>
    <cellStyle name="40% - Accent3 18 12 3" xfId="33379" xr:uid="{3422A114-EA58-4E1D-96E4-7FC85A921736}"/>
    <cellStyle name="40% - Accent3 18 12 3 2" xfId="33380" xr:uid="{C4CA416F-82AD-4FAB-BE3A-4762F1086858}"/>
    <cellStyle name="40% - Accent3 18 12 4" xfId="33381" xr:uid="{2592D669-E7BE-4950-9E22-C74DAE012F37}"/>
    <cellStyle name="40% - Accent3 18 12 4 2" xfId="33382" xr:uid="{DF9EC9FE-1A2F-47DA-AAB3-529678295892}"/>
    <cellStyle name="40% - Accent3 18 12 5" xfId="33383" xr:uid="{B584DB07-C5AE-4F05-8EBB-CCB1794176E9}"/>
    <cellStyle name="40% - Accent3 18 13" xfId="33384" xr:uid="{D6795B82-885D-42A2-9FDC-963D06A4ACE2}"/>
    <cellStyle name="40% - Accent3 18 13 2" xfId="33385" xr:uid="{DE44DD3A-90A0-4CD7-A751-425BBE5A1053}"/>
    <cellStyle name="40% - Accent3 18 13 2 2" xfId="33386" xr:uid="{64CAE1D7-D26D-41ED-83FF-780E3F041169}"/>
    <cellStyle name="40% - Accent3 18 13 2 2 2" xfId="33387" xr:uid="{2BD303DD-567C-40F4-B282-97655BE375B5}"/>
    <cellStyle name="40% - Accent3 18 13 2 3" xfId="33388" xr:uid="{CCE5FCE5-7115-4970-ACEB-493ECA24B332}"/>
    <cellStyle name="40% - Accent3 18 13 3" xfId="33389" xr:uid="{59BAB735-A1E0-455E-8583-C7767D54A697}"/>
    <cellStyle name="40% - Accent3 18 13 3 2" xfId="33390" xr:uid="{B104335B-017B-4BB8-AC87-B19BA9A79A73}"/>
    <cellStyle name="40% - Accent3 18 13 4" xfId="33391" xr:uid="{8FC64AB2-E4DA-4B63-A636-932F4E89FB1D}"/>
    <cellStyle name="40% - Accent3 18 13 4 2" xfId="33392" xr:uid="{1E82F015-5CDA-400E-A6A6-51031F48BD42}"/>
    <cellStyle name="40% - Accent3 18 13 5" xfId="33393" xr:uid="{0B24437C-F65A-4FAD-AEBC-4F7E3545180E}"/>
    <cellStyle name="40% - Accent3 18 14" xfId="33394" xr:uid="{F009A5A2-17A5-4577-82B2-D35C8373A58E}"/>
    <cellStyle name="40% - Accent3 18 14 2" xfId="33395" xr:uid="{FC2EA6B5-1D80-4F5B-9C9F-F14A5B68CFA9}"/>
    <cellStyle name="40% - Accent3 18 14 2 2" xfId="33396" xr:uid="{14FEE44B-884B-4F92-83B5-88B31022F918}"/>
    <cellStyle name="40% - Accent3 18 14 2 2 2" xfId="33397" xr:uid="{6A6921B8-F153-46CA-BD89-55E5032E9DF3}"/>
    <cellStyle name="40% - Accent3 18 14 2 3" xfId="33398" xr:uid="{B64F6AC6-3B10-45FA-B374-DB2B178F0E15}"/>
    <cellStyle name="40% - Accent3 18 14 3" xfId="33399" xr:uid="{21D8F49E-4B0D-4DD2-A610-05D561565EF6}"/>
    <cellStyle name="40% - Accent3 18 14 3 2" xfId="33400" xr:uid="{DF244CBB-AACF-4885-8345-58CE2416F277}"/>
    <cellStyle name="40% - Accent3 18 14 4" xfId="33401" xr:uid="{43DA3BEF-A961-42B6-8D18-54C70089F436}"/>
    <cellStyle name="40% - Accent3 18 14 4 2" xfId="33402" xr:uid="{3C694AA7-CCC1-44CB-A6DD-E67415C8BCFD}"/>
    <cellStyle name="40% - Accent3 18 14 5" xfId="33403" xr:uid="{51EC53CF-09DC-44A8-B9B4-71A9946D099D}"/>
    <cellStyle name="40% - Accent3 18 15" xfId="33404" xr:uid="{BEAB4A4E-A615-4EA3-97A5-957350E54EC8}"/>
    <cellStyle name="40% - Accent3 18 15 2" xfId="33405" xr:uid="{4C2405BC-0D9B-467D-9D59-54C335EBB700}"/>
    <cellStyle name="40% - Accent3 18 15 2 2" xfId="33406" xr:uid="{9CE09152-B0FB-4187-87F1-A119D1652AE2}"/>
    <cellStyle name="40% - Accent3 18 15 2 2 2" xfId="33407" xr:uid="{5B96C4ED-AFDD-4010-992A-E9829581C099}"/>
    <cellStyle name="40% - Accent3 18 15 2 3" xfId="33408" xr:uid="{8FC1116F-F51D-4DB8-AD67-8E256407B572}"/>
    <cellStyle name="40% - Accent3 18 15 3" xfId="33409" xr:uid="{5FEFF8BB-3510-4C2F-B27E-B20DF26AFCD6}"/>
    <cellStyle name="40% - Accent3 18 15 3 2" xfId="33410" xr:uid="{F2A77AD1-A080-4A14-86C9-99E467DE55F3}"/>
    <cellStyle name="40% - Accent3 18 15 4" xfId="33411" xr:uid="{410ED45B-49FA-4D12-881C-5D7A5AA1C8BB}"/>
    <cellStyle name="40% - Accent3 18 15 4 2" xfId="33412" xr:uid="{107FA57C-6758-4B6A-B1F8-1F2B8D9E86C7}"/>
    <cellStyle name="40% - Accent3 18 15 5" xfId="33413" xr:uid="{C5623E2B-B050-4D4C-BF3C-6AFDF2362ADA}"/>
    <cellStyle name="40% - Accent3 18 16" xfId="33414" xr:uid="{489E7175-68D7-4AD1-9D25-C85EDF39F02E}"/>
    <cellStyle name="40% - Accent3 18 16 2" xfId="33415" xr:uid="{A297A74B-6035-4B14-AE92-318997A4ABF6}"/>
    <cellStyle name="40% - Accent3 18 16 2 2" xfId="33416" xr:uid="{82FD3DB2-F18D-4DD8-814A-D799B0430C19}"/>
    <cellStyle name="40% - Accent3 18 16 3" xfId="33417" xr:uid="{6751EDCD-8F6A-4A92-B849-A32D3CE4819D}"/>
    <cellStyle name="40% - Accent3 18 17" xfId="33418" xr:uid="{4B27945E-2FE4-4030-B3DF-35755B9D8338}"/>
    <cellStyle name="40% - Accent3 18 17 2" xfId="33419" xr:uid="{A662145C-5C64-4397-90EC-B8C1C52604B3}"/>
    <cellStyle name="40% - Accent3 18 18" xfId="33420" xr:uid="{E30BE3B3-F276-4C32-8A63-6391686800E6}"/>
    <cellStyle name="40% - Accent3 18 18 2" xfId="33421" xr:uid="{C6A4E595-EFC9-4F05-B386-898C5587E36C}"/>
    <cellStyle name="40% - Accent3 18 19" xfId="33422" xr:uid="{8E34764C-8B7A-4C80-BF68-E85C1E8EF04E}"/>
    <cellStyle name="40% - Accent3 18 2" xfId="33423" xr:uid="{59A7F76D-C7B6-45B1-B006-44132D20CBC9}"/>
    <cellStyle name="40% - Accent3 18 2 2" xfId="33424" xr:uid="{6CDE20D9-D63C-46CA-A5D0-1AD31EFA8F10}"/>
    <cellStyle name="40% - Accent3 18 2 2 2" xfId="33425" xr:uid="{6CA14E89-5EF1-4E0F-A9C5-68CD9ACFE186}"/>
    <cellStyle name="40% - Accent3 18 2 2 2 2" xfId="33426" xr:uid="{87D07D95-73B4-4527-95BF-9B9E478C8B3D}"/>
    <cellStyle name="40% - Accent3 18 2 2 3" xfId="33427" xr:uid="{E4B266C9-BBD0-48CE-BB7D-BE3E9F7FD122}"/>
    <cellStyle name="40% - Accent3 18 2 3" xfId="33428" xr:uid="{4FBBC4B2-6EF7-4951-966C-C88E064F5C4A}"/>
    <cellStyle name="40% - Accent3 18 2 3 2" xfId="33429" xr:uid="{06659C21-5528-40FF-934B-46566EC56872}"/>
    <cellStyle name="40% - Accent3 18 2 4" xfId="33430" xr:uid="{8D41868C-3CE4-40A6-AD10-A026D00C1CE9}"/>
    <cellStyle name="40% - Accent3 18 2 4 2" xfId="33431" xr:uid="{CB0A0DA3-DFC1-4631-82A8-297F820F2D9E}"/>
    <cellStyle name="40% - Accent3 18 2 5" xfId="33432" xr:uid="{5C4F6BB6-F688-49B7-8033-9CAC8F7BC7CC}"/>
    <cellStyle name="40% - Accent3 18 20" xfId="33433" xr:uid="{87E3AA0A-1351-4704-876A-BC1D2B4C906C}"/>
    <cellStyle name="40% - Accent3 18 21" xfId="33434" xr:uid="{D096529D-87F9-4256-A039-FE4D42E36A8D}"/>
    <cellStyle name="40% - Accent3 18 22" xfId="33435" xr:uid="{0C8DBC02-F111-4F3A-8227-517A3DDB6109}"/>
    <cellStyle name="40% - Accent3 18 23" xfId="33436" xr:uid="{B58164A5-E66E-4193-BFFC-5F73083C9D13}"/>
    <cellStyle name="40% - Accent3 18 24" xfId="33437" xr:uid="{8B53BC01-E7D2-4794-84C3-1D76E98ED54C}"/>
    <cellStyle name="40% - Accent3 18 25" xfId="33438" xr:uid="{1E168B53-CDC8-4FCD-B7A2-E6A8F71B52B8}"/>
    <cellStyle name="40% - Accent3 18 26" xfId="33439" xr:uid="{505AEC1C-4BA7-46A7-8A51-972464758465}"/>
    <cellStyle name="40% - Accent3 18 27" xfId="33440" xr:uid="{FFED43D4-E127-462F-B40C-245870A5064A}"/>
    <cellStyle name="40% - Accent3 18 28" xfId="33441" xr:uid="{26FB8892-6209-49E7-8752-BF71CA9F123B}"/>
    <cellStyle name="40% - Accent3 18 29" xfId="33442" xr:uid="{D988731F-0356-4868-8CD1-8188F6777C54}"/>
    <cellStyle name="40% - Accent3 18 3" xfId="33443" xr:uid="{E1621981-6C63-4345-806E-B8FC275CD68F}"/>
    <cellStyle name="40% - Accent3 18 3 2" xfId="33444" xr:uid="{5447CD8F-BB6B-4681-AC37-3173B01E07AB}"/>
    <cellStyle name="40% - Accent3 18 3 2 2" xfId="33445" xr:uid="{ABBD1C9B-CEBA-482A-B6C9-4C6C9EF0380B}"/>
    <cellStyle name="40% - Accent3 18 3 2 2 2" xfId="33446" xr:uid="{37AF8261-E7B2-46B6-851B-99620F05DC35}"/>
    <cellStyle name="40% - Accent3 18 3 2 3" xfId="33447" xr:uid="{C8A5F67F-B26B-4B31-991D-BD5125C672A4}"/>
    <cellStyle name="40% - Accent3 18 3 3" xfId="33448" xr:uid="{0E4AF794-345F-42F5-AC73-07F84ADB061E}"/>
    <cellStyle name="40% - Accent3 18 3 3 2" xfId="33449" xr:uid="{24E49D62-8C11-40B2-A855-FE53E07CB082}"/>
    <cellStyle name="40% - Accent3 18 3 4" xfId="33450" xr:uid="{77B4D576-9505-4C82-BA9A-496DC672488E}"/>
    <cellStyle name="40% - Accent3 18 3 4 2" xfId="33451" xr:uid="{5D8AB770-3BB6-4601-B0C3-4B3E557F06E1}"/>
    <cellStyle name="40% - Accent3 18 3 5" xfId="33452" xr:uid="{685FB02F-3B71-4765-8E76-4F793404EA7E}"/>
    <cellStyle name="40% - Accent3 18 4" xfId="33453" xr:uid="{08EDBEE9-0DE4-4E08-A6FD-9B294C0B75E9}"/>
    <cellStyle name="40% - Accent3 18 4 2" xfId="33454" xr:uid="{8C1970EF-320A-4A98-9EDC-C100707E61D4}"/>
    <cellStyle name="40% - Accent3 18 4 2 2" xfId="33455" xr:uid="{4F2AEBAF-9018-402D-BCF5-9F15898E1FDC}"/>
    <cellStyle name="40% - Accent3 18 4 2 2 2" xfId="33456" xr:uid="{22DD1AC1-5044-4058-A272-31B319DAB229}"/>
    <cellStyle name="40% - Accent3 18 4 2 3" xfId="33457" xr:uid="{475750ED-7D08-48B8-B9EE-AE6AC56C8DBA}"/>
    <cellStyle name="40% - Accent3 18 4 3" xfId="33458" xr:uid="{E41D580B-3270-415F-874C-E1E2C696D6E7}"/>
    <cellStyle name="40% - Accent3 18 4 3 2" xfId="33459" xr:uid="{4E4A2475-AA41-4874-993F-276954265E12}"/>
    <cellStyle name="40% - Accent3 18 4 4" xfId="33460" xr:uid="{CE2A5E10-C679-4123-90B9-2F512008A328}"/>
    <cellStyle name="40% - Accent3 18 4 4 2" xfId="33461" xr:uid="{A47748EB-092B-4B31-A29D-15A21942ACBC}"/>
    <cellStyle name="40% - Accent3 18 4 5" xfId="33462" xr:uid="{31228CCC-378C-4B2C-B1BB-3745F5E3E676}"/>
    <cellStyle name="40% - Accent3 18 5" xfId="33463" xr:uid="{CF6B94A1-E259-46D5-94DA-AF894B6F4708}"/>
    <cellStyle name="40% - Accent3 18 5 2" xfId="33464" xr:uid="{37A83351-EB0E-4006-93D8-733EA4ABA357}"/>
    <cellStyle name="40% - Accent3 18 5 2 2" xfId="33465" xr:uid="{D4C94993-8AF9-4469-9445-B4BF34459CBE}"/>
    <cellStyle name="40% - Accent3 18 5 2 2 2" xfId="33466" xr:uid="{C6C9176F-CBCF-4FFB-98AC-31F657B51263}"/>
    <cellStyle name="40% - Accent3 18 5 2 3" xfId="33467" xr:uid="{73B35E84-D47F-4DE5-8AA5-435D122F500A}"/>
    <cellStyle name="40% - Accent3 18 5 3" xfId="33468" xr:uid="{57798A6F-5601-438D-95B5-03C45F39AB2B}"/>
    <cellStyle name="40% - Accent3 18 5 3 2" xfId="33469" xr:uid="{BD38B4C6-5F04-41FF-AF32-FF389F76D463}"/>
    <cellStyle name="40% - Accent3 18 5 4" xfId="33470" xr:uid="{4A42722B-8268-46B9-AE06-81AD30A90887}"/>
    <cellStyle name="40% - Accent3 18 5 4 2" xfId="33471" xr:uid="{7F70DDE5-C615-46B8-87FB-45FED4CBF4BD}"/>
    <cellStyle name="40% - Accent3 18 5 5" xfId="33472" xr:uid="{3BAC6FE5-A38E-4528-B7C1-DFF25A428810}"/>
    <cellStyle name="40% - Accent3 18 6" xfId="33473" xr:uid="{8FADE821-52C8-4866-94E0-F4F6F080B2BB}"/>
    <cellStyle name="40% - Accent3 18 6 2" xfId="33474" xr:uid="{AC05DD2B-6302-420F-AA59-A26A0D8123ED}"/>
    <cellStyle name="40% - Accent3 18 6 2 2" xfId="33475" xr:uid="{F29A9686-307D-4498-A4A7-32FF7029EAED}"/>
    <cellStyle name="40% - Accent3 18 6 2 2 2" xfId="33476" xr:uid="{1B57759D-331B-46B6-8EAE-75676AEB31A0}"/>
    <cellStyle name="40% - Accent3 18 6 2 3" xfId="33477" xr:uid="{6BA1E5B3-8677-4C0C-8083-595DA932911C}"/>
    <cellStyle name="40% - Accent3 18 6 3" xfId="33478" xr:uid="{9FE9D714-A68F-4012-966A-D2CDBAAD259D}"/>
    <cellStyle name="40% - Accent3 18 6 3 2" xfId="33479" xr:uid="{66E1B20A-4086-4BF0-B227-E8721F9A1E0F}"/>
    <cellStyle name="40% - Accent3 18 6 4" xfId="33480" xr:uid="{25063C0B-56E1-49D7-90B7-7B62D603CE44}"/>
    <cellStyle name="40% - Accent3 18 6 4 2" xfId="33481" xr:uid="{F9C4C1F1-04BE-447C-B700-A1CCDF3F948E}"/>
    <cellStyle name="40% - Accent3 18 6 5" xfId="33482" xr:uid="{2ECDD1AF-E034-4C9F-82B2-BD48CE3D5F11}"/>
    <cellStyle name="40% - Accent3 18 7" xfId="33483" xr:uid="{6176D2CD-AC65-4730-8EA7-F8F68A6320F8}"/>
    <cellStyle name="40% - Accent3 18 7 2" xfId="33484" xr:uid="{C90E4110-E1BD-441C-B0E0-46D9ACFD7BF4}"/>
    <cellStyle name="40% - Accent3 18 7 2 2" xfId="33485" xr:uid="{2986B294-DBD1-49A1-BC16-FC32536B041D}"/>
    <cellStyle name="40% - Accent3 18 7 2 2 2" xfId="33486" xr:uid="{6AF9639B-96D0-4EC6-89E8-FBB9F18897BC}"/>
    <cellStyle name="40% - Accent3 18 7 2 3" xfId="33487" xr:uid="{8726D09D-51A9-4E0C-9A65-2C68F7D98DEF}"/>
    <cellStyle name="40% - Accent3 18 7 3" xfId="33488" xr:uid="{7F353FBC-2402-42FC-BF80-8577FF95321E}"/>
    <cellStyle name="40% - Accent3 18 7 3 2" xfId="33489" xr:uid="{1725F290-CFE1-4445-A4DC-FE99D8B0F3ED}"/>
    <cellStyle name="40% - Accent3 18 7 4" xfId="33490" xr:uid="{C99E5ABE-5F29-4B3A-91CC-F28595A66126}"/>
    <cellStyle name="40% - Accent3 18 7 4 2" xfId="33491" xr:uid="{23C96628-2334-4B8A-BBD3-9D28606D3A70}"/>
    <cellStyle name="40% - Accent3 18 7 5" xfId="33492" xr:uid="{8CE96415-9DF2-424C-A1E8-8E6349A83BBE}"/>
    <cellStyle name="40% - Accent3 18 8" xfId="33493" xr:uid="{0457C0F4-642F-4DA3-970A-A6B052650552}"/>
    <cellStyle name="40% - Accent3 18 8 2" xfId="33494" xr:uid="{285341B3-C7D4-4F1F-AB82-D30F9BF897E8}"/>
    <cellStyle name="40% - Accent3 18 8 2 2" xfId="33495" xr:uid="{A7E5B7CC-EC25-44A6-82D0-2855962AEEA5}"/>
    <cellStyle name="40% - Accent3 18 8 2 2 2" xfId="33496" xr:uid="{0405A5CC-A41E-4CB6-8187-FD698EEB0E21}"/>
    <cellStyle name="40% - Accent3 18 8 2 3" xfId="33497" xr:uid="{4C5839DE-2F94-4207-8D7F-3CA2C251B18F}"/>
    <cellStyle name="40% - Accent3 18 8 3" xfId="33498" xr:uid="{B82BEA7E-EC0C-4237-88CA-780B17DE9690}"/>
    <cellStyle name="40% - Accent3 18 8 3 2" xfId="33499" xr:uid="{0BC6D653-8BB5-4DFE-B531-02AA637F3F76}"/>
    <cellStyle name="40% - Accent3 18 8 4" xfId="33500" xr:uid="{BEDA3CB8-160B-4437-9EBF-F54F036241BA}"/>
    <cellStyle name="40% - Accent3 18 8 4 2" xfId="33501" xr:uid="{31F3079F-D3B3-495F-921E-57812BF166F7}"/>
    <cellStyle name="40% - Accent3 18 8 5" xfId="33502" xr:uid="{8EF67455-6CB1-4060-809E-7E492605BF8B}"/>
    <cellStyle name="40% - Accent3 18 9" xfId="33503" xr:uid="{4C1C0F16-ECFA-4DB0-9A60-3C36BCF1B20F}"/>
    <cellStyle name="40% - Accent3 18 9 2" xfId="33504" xr:uid="{3311D99F-B600-4603-9AD2-B9995413C548}"/>
    <cellStyle name="40% - Accent3 18 9 2 2" xfId="33505" xr:uid="{ED8C2DD7-5865-46F8-B03B-163F9D1D9B41}"/>
    <cellStyle name="40% - Accent3 18 9 2 2 2" xfId="33506" xr:uid="{EBD930B2-4771-4D10-B7F0-8B0ABFDEA040}"/>
    <cellStyle name="40% - Accent3 18 9 2 3" xfId="33507" xr:uid="{28961991-7065-4CB9-AE11-F535E45527FF}"/>
    <cellStyle name="40% - Accent3 18 9 3" xfId="33508" xr:uid="{50B8BB3F-FCE8-4F88-AFCA-FA568AC0DAA7}"/>
    <cellStyle name="40% - Accent3 18 9 3 2" xfId="33509" xr:uid="{344915B8-90C8-427B-B32D-AA44CAAB0095}"/>
    <cellStyle name="40% - Accent3 18 9 4" xfId="33510" xr:uid="{90893122-83F7-4ABD-8066-3E295F69769A}"/>
    <cellStyle name="40% - Accent3 18 9 4 2" xfId="33511" xr:uid="{776EF6A5-340B-42B7-985B-CBC176063070}"/>
    <cellStyle name="40% - Accent3 18 9 5" xfId="33512" xr:uid="{7BC99397-6100-487D-9654-8B07CAC2DA8C}"/>
    <cellStyle name="40% - Accent3 19" xfId="33513" xr:uid="{37F7FA91-C4EF-45AF-8B23-2003F71DB7BF}"/>
    <cellStyle name="40% - Accent3 19 10" xfId="33514" xr:uid="{0C77EEA6-D2D3-4FB0-8D2F-01137142FA71}"/>
    <cellStyle name="40% - Accent3 19 10 2" xfId="33515" xr:uid="{FE958EE3-EABA-48F2-9F89-9DA0A6981F55}"/>
    <cellStyle name="40% - Accent3 19 10 2 2" xfId="33516" xr:uid="{798F60CA-78C5-4C63-883A-79BCA825092F}"/>
    <cellStyle name="40% - Accent3 19 10 2 2 2" xfId="33517" xr:uid="{C0AC9049-813E-42C6-BEBC-A717432505B5}"/>
    <cellStyle name="40% - Accent3 19 10 2 3" xfId="33518" xr:uid="{CAA01FB9-F2E2-4FD9-9E59-B1DAFC62BA6F}"/>
    <cellStyle name="40% - Accent3 19 10 3" xfId="33519" xr:uid="{D04C4C8B-2A3D-40B9-AEA9-B76DCC949522}"/>
    <cellStyle name="40% - Accent3 19 10 3 2" xfId="33520" xr:uid="{13B68957-B878-4FCA-91C1-0F4F7C48B690}"/>
    <cellStyle name="40% - Accent3 19 10 4" xfId="33521" xr:uid="{0F03D8FF-E170-4A61-A8DE-16228FBA92C6}"/>
    <cellStyle name="40% - Accent3 19 10 4 2" xfId="33522" xr:uid="{B3DE2E31-55E2-4448-933B-FE188A8A5A45}"/>
    <cellStyle name="40% - Accent3 19 10 5" xfId="33523" xr:uid="{771B7412-E46F-4835-B707-406A62A65A03}"/>
    <cellStyle name="40% - Accent3 19 11" xfId="33524" xr:uid="{7EFE7573-0C87-4075-8C55-13CA6615B382}"/>
    <cellStyle name="40% - Accent3 19 11 2" xfId="33525" xr:uid="{5B1B7FDF-A817-49C8-B505-B1F1A6B17106}"/>
    <cellStyle name="40% - Accent3 19 11 2 2" xfId="33526" xr:uid="{2C8CCD3B-0496-45D5-BB73-B5B932E2A78E}"/>
    <cellStyle name="40% - Accent3 19 11 2 2 2" xfId="33527" xr:uid="{42B9BE69-9250-4551-B84C-4ECF58957441}"/>
    <cellStyle name="40% - Accent3 19 11 2 3" xfId="33528" xr:uid="{C1CD5589-BDCF-4D43-8025-17D3CFD152E0}"/>
    <cellStyle name="40% - Accent3 19 11 3" xfId="33529" xr:uid="{6E8F8D16-2D84-4126-B947-D52B94AAED67}"/>
    <cellStyle name="40% - Accent3 19 11 3 2" xfId="33530" xr:uid="{8170D6A7-E8F9-40B3-B8D8-0BF5AC9B0120}"/>
    <cellStyle name="40% - Accent3 19 11 4" xfId="33531" xr:uid="{7015FEA6-8816-451F-9269-5E2AC808581D}"/>
    <cellStyle name="40% - Accent3 19 11 4 2" xfId="33532" xr:uid="{CC9D6EE5-CA30-448F-82DD-FD49D69D1FE1}"/>
    <cellStyle name="40% - Accent3 19 11 5" xfId="33533" xr:uid="{A531AFEB-CEE0-476D-81F0-150B7B529068}"/>
    <cellStyle name="40% - Accent3 19 12" xfId="33534" xr:uid="{4DCE1C08-2A98-4AAA-9D44-0AEE5AC91D52}"/>
    <cellStyle name="40% - Accent3 19 12 2" xfId="33535" xr:uid="{5442A2EE-8103-4213-8193-98EEBD217202}"/>
    <cellStyle name="40% - Accent3 19 12 2 2" xfId="33536" xr:uid="{5FFEFCC4-2F15-430F-896B-D89BCD03649A}"/>
    <cellStyle name="40% - Accent3 19 12 2 2 2" xfId="33537" xr:uid="{1206EF9C-F4BD-4374-A0D0-BB1D7A1C70ED}"/>
    <cellStyle name="40% - Accent3 19 12 2 3" xfId="33538" xr:uid="{7CD89B0B-485F-44E6-9A62-B6D699FB36DA}"/>
    <cellStyle name="40% - Accent3 19 12 3" xfId="33539" xr:uid="{07162351-9EC4-4718-82EF-E808351EE97A}"/>
    <cellStyle name="40% - Accent3 19 12 3 2" xfId="33540" xr:uid="{E897364C-04A0-4759-9E1E-44E2CC3ED472}"/>
    <cellStyle name="40% - Accent3 19 12 4" xfId="33541" xr:uid="{E447D266-B870-4AAC-92CA-18E99EEE28CA}"/>
    <cellStyle name="40% - Accent3 19 12 4 2" xfId="33542" xr:uid="{AFD7B8FF-5BD4-4CFF-941D-675832AECBE9}"/>
    <cellStyle name="40% - Accent3 19 12 5" xfId="33543" xr:uid="{A6A649C6-1733-4E58-9DE4-1E19397F18C2}"/>
    <cellStyle name="40% - Accent3 19 13" xfId="33544" xr:uid="{383D23EA-F577-4D48-890D-D831B5D3E869}"/>
    <cellStyle name="40% - Accent3 19 13 2" xfId="33545" xr:uid="{A68F3630-ACC2-4C09-89F5-145AC04EFA24}"/>
    <cellStyle name="40% - Accent3 19 13 2 2" xfId="33546" xr:uid="{1D39A599-7F20-40EC-A473-C65F1E58F0A5}"/>
    <cellStyle name="40% - Accent3 19 13 2 2 2" xfId="33547" xr:uid="{35F9F32D-D9A0-41C4-A7B6-343ABB51F021}"/>
    <cellStyle name="40% - Accent3 19 13 2 3" xfId="33548" xr:uid="{EFC74E7A-BA89-4009-BA5F-42492FEA0DC1}"/>
    <cellStyle name="40% - Accent3 19 13 3" xfId="33549" xr:uid="{37E2FE4E-070A-4362-A043-EA4A91D3F617}"/>
    <cellStyle name="40% - Accent3 19 13 3 2" xfId="33550" xr:uid="{FAAC85CD-9B9B-453B-9ED4-8C65EFD29AAD}"/>
    <cellStyle name="40% - Accent3 19 13 4" xfId="33551" xr:uid="{6CC2ED0B-FF57-437E-80B2-195B337913F9}"/>
    <cellStyle name="40% - Accent3 19 13 4 2" xfId="33552" xr:uid="{D8EC3CA5-E741-4053-B1FB-32E1D461A841}"/>
    <cellStyle name="40% - Accent3 19 13 5" xfId="33553" xr:uid="{9EE2D9F7-EA66-4F6E-AA2E-08CD12716509}"/>
    <cellStyle name="40% - Accent3 19 14" xfId="33554" xr:uid="{5EE0F2C5-1577-4ABF-985A-AFBB68167567}"/>
    <cellStyle name="40% - Accent3 19 14 2" xfId="33555" xr:uid="{47A89291-B6DE-473D-8897-44DCDD009657}"/>
    <cellStyle name="40% - Accent3 19 14 2 2" xfId="33556" xr:uid="{57800EB0-81BE-45BD-9ECC-B7F0A41D43B3}"/>
    <cellStyle name="40% - Accent3 19 14 2 2 2" xfId="33557" xr:uid="{76E4DB37-7D30-4B1E-851C-CC1128C8AE8C}"/>
    <cellStyle name="40% - Accent3 19 14 2 3" xfId="33558" xr:uid="{06490C51-40B2-40A6-8E00-ADE832922F96}"/>
    <cellStyle name="40% - Accent3 19 14 3" xfId="33559" xr:uid="{C1C9600B-FCDA-44B4-8A09-291DBA22A239}"/>
    <cellStyle name="40% - Accent3 19 14 3 2" xfId="33560" xr:uid="{0637546A-0A21-401D-93D4-08B1941E0C2F}"/>
    <cellStyle name="40% - Accent3 19 14 4" xfId="33561" xr:uid="{C22DA1D9-FEA3-4C22-9882-DA7C089471CF}"/>
    <cellStyle name="40% - Accent3 19 14 4 2" xfId="33562" xr:uid="{62702879-8B28-48B7-B3AC-381A7A1FC011}"/>
    <cellStyle name="40% - Accent3 19 14 5" xfId="33563" xr:uid="{3C634D1E-C8FB-48B6-AF0D-2A3F4FEDA6F2}"/>
    <cellStyle name="40% - Accent3 19 15" xfId="33564" xr:uid="{819370D5-707D-4D89-8CDE-22FB94EA99D0}"/>
    <cellStyle name="40% - Accent3 19 15 2" xfId="33565" xr:uid="{DFA9D178-1715-4CA4-A508-EAF8A7053215}"/>
    <cellStyle name="40% - Accent3 19 15 2 2" xfId="33566" xr:uid="{1EAE722A-37C7-4EFB-879C-65DDEF9DFCD7}"/>
    <cellStyle name="40% - Accent3 19 15 2 2 2" xfId="33567" xr:uid="{274230FD-3FAE-4C2E-B1B6-6C95966CA0AF}"/>
    <cellStyle name="40% - Accent3 19 15 2 3" xfId="33568" xr:uid="{E7F8ADB7-AA68-4E42-9335-1F081E649472}"/>
    <cellStyle name="40% - Accent3 19 15 3" xfId="33569" xr:uid="{07C76635-BF26-4CAA-A913-6748966B5E7F}"/>
    <cellStyle name="40% - Accent3 19 15 3 2" xfId="33570" xr:uid="{769999E4-7019-4129-AC46-59EDE59C88B4}"/>
    <cellStyle name="40% - Accent3 19 15 4" xfId="33571" xr:uid="{F53A263F-1AEF-4B9C-9CFE-D04ADC935324}"/>
    <cellStyle name="40% - Accent3 19 15 4 2" xfId="33572" xr:uid="{8A6E3D98-A484-4FCC-8A19-3DF4F0DB269E}"/>
    <cellStyle name="40% - Accent3 19 15 5" xfId="33573" xr:uid="{319ED7F5-944C-4713-8D07-A49A811E336F}"/>
    <cellStyle name="40% - Accent3 19 16" xfId="33574" xr:uid="{B02BA36E-4895-448A-A507-2C477C108614}"/>
    <cellStyle name="40% - Accent3 19 16 2" xfId="33575" xr:uid="{57F0F7DD-5595-4EBE-A6B3-E4127E1C42CF}"/>
    <cellStyle name="40% - Accent3 19 16 2 2" xfId="33576" xr:uid="{D3DDB2A6-868F-4D99-B011-95861F08C4FD}"/>
    <cellStyle name="40% - Accent3 19 16 3" xfId="33577" xr:uid="{E9601A6B-8E71-4C99-8A78-0D60D61233C5}"/>
    <cellStyle name="40% - Accent3 19 17" xfId="33578" xr:uid="{6D2CED4F-2270-4FDF-9F96-A2A2366B8342}"/>
    <cellStyle name="40% - Accent3 19 17 2" xfId="33579" xr:uid="{417F304D-F798-41FB-856E-F99EA4BB8A88}"/>
    <cellStyle name="40% - Accent3 19 18" xfId="33580" xr:uid="{729C827D-5D09-4165-9554-46DC9309CBBB}"/>
    <cellStyle name="40% - Accent3 19 18 2" xfId="33581" xr:uid="{66F89AB4-9664-47AA-A991-7CB4325F20FC}"/>
    <cellStyle name="40% - Accent3 19 19" xfId="33582" xr:uid="{7ED945C7-B3EC-43AF-8378-040CDCCFC4EA}"/>
    <cellStyle name="40% - Accent3 19 2" xfId="33583" xr:uid="{BE67984F-F280-4E3C-B795-16491EBD0A4A}"/>
    <cellStyle name="40% - Accent3 19 2 2" xfId="33584" xr:uid="{00859813-F216-41C2-8177-511AA3016138}"/>
    <cellStyle name="40% - Accent3 19 2 2 2" xfId="33585" xr:uid="{E01D28AD-A808-41A8-9743-46CBF239BF2F}"/>
    <cellStyle name="40% - Accent3 19 2 2 2 2" xfId="33586" xr:uid="{B5EEDB7E-9C83-4490-9E5B-5DE48A5E8B27}"/>
    <cellStyle name="40% - Accent3 19 2 2 3" xfId="33587" xr:uid="{16FF34FB-AFE3-4420-B249-77B6DAD5299A}"/>
    <cellStyle name="40% - Accent3 19 2 3" xfId="33588" xr:uid="{6247F912-2A39-45AB-B951-F491B002A667}"/>
    <cellStyle name="40% - Accent3 19 2 3 2" xfId="33589" xr:uid="{4BCCE0AE-89A9-4FF4-8A82-3F982CCEC2C5}"/>
    <cellStyle name="40% - Accent3 19 2 4" xfId="33590" xr:uid="{B115F187-3A44-47C7-BC0E-6F1997CB4674}"/>
    <cellStyle name="40% - Accent3 19 2 4 2" xfId="33591" xr:uid="{005EEC04-AAFE-410A-B8D0-DCCA0D9DF57A}"/>
    <cellStyle name="40% - Accent3 19 2 5" xfId="33592" xr:uid="{6E06A4A2-3496-4D8B-B55D-4D38A5806883}"/>
    <cellStyle name="40% - Accent3 19 20" xfId="33593" xr:uid="{385402E8-9471-42B6-8B23-D4C18E6F5F62}"/>
    <cellStyle name="40% - Accent3 19 21" xfId="33594" xr:uid="{94A7E393-FD9B-4E7B-A1B5-BBC721B442C9}"/>
    <cellStyle name="40% - Accent3 19 22" xfId="33595" xr:uid="{A75994DD-C426-4E28-B93E-5DFA57341A22}"/>
    <cellStyle name="40% - Accent3 19 23" xfId="33596" xr:uid="{1AF354C7-83A4-4292-810D-FF35E5800E0F}"/>
    <cellStyle name="40% - Accent3 19 24" xfId="33597" xr:uid="{2D1B4D50-3661-4D9B-B5E3-40B2FAA4540A}"/>
    <cellStyle name="40% - Accent3 19 25" xfId="33598" xr:uid="{084F1575-6A8A-46B4-B71A-82C3C85D7B47}"/>
    <cellStyle name="40% - Accent3 19 26" xfId="33599" xr:uid="{F9C6009C-DAF3-4072-83AF-8074F5BC5D35}"/>
    <cellStyle name="40% - Accent3 19 27" xfId="33600" xr:uid="{62C58534-D17E-4D26-8390-2D82FFB606D4}"/>
    <cellStyle name="40% - Accent3 19 28" xfId="33601" xr:uid="{DE187CEC-2853-4641-82B1-C1ED045BBD3F}"/>
    <cellStyle name="40% - Accent3 19 29" xfId="33602" xr:uid="{BF52FB0D-3AC5-44DB-B53D-F9C2E6E9F35E}"/>
    <cellStyle name="40% - Accent3 19 3" xfId="33603" xr:uid="{BEF379D3-06F7-4104-8D2F-81ABB6A3F4B1}"/>
    <cellStyle name="40% - Accent3 19 3 2" xfId="33604" xr:uid="{CF8E54B3-CF15-4BC8-A193-BDBFE85B01B4}"/>
    <cellStyle name="40% - Accent3 19 3 2 2" xfId="33605" xr:uid="{EBAF886D-9194-482E-8F04-1057B6BA7FDF}"/>
    <cellStyle name="40% - Accent3 19 3 2 2 2" xfId="33606" xr:uid="{33D54A4F-3BC6-47FB-B15E-5055AB7D8F32}"/>
    <cellStyle name="40% - Accent3 19 3 2 3" xfId="33607" xr:uid="{9CD0287E-AB92-4180-B1AA-8272624E8326}"/>
    <cellStyle name="40% - Accent3 19 3 3" xfId="33608" xr:uid="{255CC100-8FD1-4B7C-BBCA-B674854656A9}"/>
    <cellStyle name="40% - Accent3 19 3 3 2" xfId="33609" xr:uid="{9EE3084D-EFC4-4806-B7A6-D09A061F3623}"/>
    <cellStyle name="40% - Accent3 19 3 4" xfId="33610" xr:uid="{1F8FE0E7-7314-4754-A262-62ADC9390809}"/>
    <cellStyle name="40% - Accent3 19 3 4 2" xfId="33611" xr:uid="{A2197ED8-4C98-4B79-B06D-53BC60DE7DC3}"/>
    <cellStyle name="40% - Accent3 19 3 5" xfId="33612" xr:uid="{08B9D61B-A849-412B-BFFC-50463BD26EB1}"/>
    <cellStyle name="40% - Accent3 19 4" xfId="33613" xr:uid="{899C741A-AEED-4805-8FB6-9B0AEDE6E88E}"/>
    <cellStyle name="40% - Accent3 19 4 2" xfId="33614" xr:uid="{7DDF6BB4-1F4E-417D-B2C5-0910C8132C43}"/>
    <cellStyle name="40% - Accent3 19 4 2 2" xfId="33615" xr:uid="{2493DDC8-1504-4E9B-8ECF-24210B982BD3}"/>
    <cellStyle name="40% - Accent3 19 4 2 2 2" xfId="33616" xr:uid="{C9FB2435-F5F8-447D-A782-F74D800EA388}"/>
    <cellStyle name="40% - Accent3 19 4 2 3" xfId="33617" xr:uid="{F66CD7A1-0D39-45D9-9EF7-14CC47952B87}"/>
    <cellStyle name="40% - Accent3 19 4 3" xfId="33618" xr:uid="{5352F612-20E1-4EBC-8A29-1F7B547A62FF}"/>
    <cellStyle name="40% - Accent3 19 4 3 2" xfId="33619" xr:uid="{811DE66D-D58A-47A3-8D45-6FD2C22359BD}"/>
    <cellStyle name="40% - Accent3 19 4 4" xfId="33620" xr:uid="{3ACDDE43-DB42-460C-896D-AEEDB7359B4E}"/>
    <cellStyle name="40% - Accent3 19 4 4 2" xfId="33621" xr:uid="{2BC87155-3975-4007-949B-1BED0C6CC575}"/>
    <cellStyle name="40% - Accent3 19 4 5" xfId="33622" xr:uid="{0E4C3E01-0F84-4273-B292-9D9CA719C2EB}"/>
    <cellStyle name="40% - Accent3 19 5" xfId="33623" xr:uid="{7FD455A7-8C5B-41DE-AE2D-EB87036BAE53}"/>
    <cellStyle name="40% - Accent3 19 5 2" xfId="33624" xr:uid="{9E6B2AED-E011-4112-9AB3-1149B93691CE}"/>
    <cellStyle name="40% - Accent3 19 5 2 2" xfId="33625" xr:uid="{F3D17888-12FD-47A0-A026-6A19FF0A4F02}"/>
    <cellStyle name="40% - Accent3 19 5 2 2 2" xfId="33626" xr:uid="{5BEA6B34-5926-4078-A73B-108F7C85E452}"/>
    <cellStyle name="40% - Accent3 19 5 2 3" xfId="33627" xr:uid="{8DA16675-68F3-43A6-9D15-81F150C4F81D}"/>
    <cellStyle name="40% - Accent3 19 5 3" xfId="33628" xr:uid="{F1BB280C-06BA-4DBE-B783-0F46A4D3D45B}"/>
    <cellStyle name="40% - Accent3 19 5 3 2" xfId="33629" xr:uid="{94A10B2D-3718-44E7-9BB8-31809C74037C}"/>
    <cellStyle name="40% - Accent3 19 5 4" xfId="33630" xr:uid="{6CA1EDDC-411F-4F7C-9923-61A7DE286C86}"/>
    <cellStyle name="40% - Accent3 19 5 4 2" xfId="33631" xr:uid="{2BC1DC1E-59B5-412C-8F88-DFD413B45BDE}"/>
    <cellStyle name="40% - Accent3 19 5 5" xfId="33632" xr:uid="{211FD94E-F468-4571-B169-90463602C638}"/>
    <cellStyle name="40% - Accent3 19 6" xfId="33633" xr:uid="{68AC296A-DDF3-499B-BCE0-F0772C699107}"/>
    <cellStyle name="40% - Accent3 19 6 2" xfId="33634" xr:uid="{1F42C2EC-433A-4622-BCA7-185865F89AD1}"/>
    <cellStyle name="40% - Accent3 19 6 2 2" xfId="33635" xr:uid="{1510B9C3-C045-4194-A36D-F8C812811F33}"/>
    <cellStyle name="40% - Accent3 19 6 2 2 2" xfId="33636" xr:uid="{6540D6E8-7CB3-45A3-B6B3-A533580070EE}"/>
    <cellStyle name="40% - Accent3 19 6 2 3" xfId="33637" xr:uid="{5857B034-2751-4C42-BF39-0E24EAB7C979}"/>
    <cellStyle name="40% - Accent3 19 6 3" xfId="33638" xr:uid="{3CB6D580-9DEC-43F4-B4AD-993E88B16C38}"/>
    <cellStyle name="40% - Accent3 19 6 3 2" xfId="33639" xr:uid="{09D1DA1F-924C-4EB0-826D-679F83A9E540}"/>
    <cellStyle name="40% - Accent3 19 6 4" xfId="33640" xr:uid="{82A19F3F-73B7-44DA-8C6E-7DA6EC4550F2}"/>
    <cellStyle name="40% - Accent3 19 6 4 2" xfId="33641" xr:uid="{DC0BEC64-5A08-4D86-B182-B75E4E85E031}"/>
    <cellStyle name="40% - Accent3 19 6 5" xfId="33642" xr:uid="{0B842ADC-9BE9-49CA-8FD2-08BAFB8190D5}"/>
    <cellStyle name="40% - Accent3 19 7" xfId="33643" xr:uid="{D64CFCB0-3F57-4F00-A5AB-0887E325E147}"/>
    <cellStyle name="40% - Accent3 19 7 2" xfId="33644" xr:uid="{723C0CB7-3579-4F14-A55C-DF1E6E66E6CE}"/>
    <cellStyle name="40% - Accent3 19 7 2 2" xfId="33645" xr:uid="{CA9C8E60-E5DA-407F-AD1B-D6B12603AA54}"/>
    <cellStyle name="40% - Accent3 19 7 2 2 2" xfId="33646" xr:uid="{07DF4D3E-9DB3-4480-AEE8-16CF1AE55DCE}"/>
    <cellStyle name="40% - Accent3 19 7 2 3" xfId="33647" xr:uid="{4518ED4B-7D0C-4D6F-909D-3871B15A9220}"/>
    <cellStyle name="40% - Accent3 19 7 3" xfId="33648" xr:uid="{95403CB8-C0A1-47C8-A2F0-13A57ADA9DC3}"/>
    <cellStyle name="40% - Accent3 19 7 3 2" xfId="33649" xr:uid="{E9877081-CAFC-404E-8121-B1A1940FF488}"/>
    <cellStyle name="40% - Accent3 19 7 4" xfId="33650" xr:uid="{F8AB42A3-7E22-403E-947B-9F15E41634AD}"/>
    <cellStyle name="40% - Accent3 19 7 4 2" xfId="33651" xr:uid="{83FC1230-FAFF-40E3-8F26-CD016D1BD0B0}"/>
    <cellStyle name="40% - Accent3 19 7 5" xfId="33652" xr:uid="{19AA8684-A912-48FD-BB8B-E5D3C97EBD5B}"/>
    <cellStyle name="40% - Accent3 19 8" xfId="33653" xr:uid="{9079D438-15B0-4A43-826C-43E37B8EF953}"/>
    <cellStyle name="40% - Accent3 19 8 2" xfId="33654" xr:uid="{9A3F12E0-035F-498D-8A67-C57D39F8D7A2}"/>
    <cellStyle name="40% - Accent3 19 8 2 2" xfId="33655" xr:uid="{B0EF274B-1425-4531-AD6B-5C366480E4D1}"/>
    <cellStyle name="40% - Accent3 19 8 2 2 2" xfId="33656" xr:uid="{464C9FCF-18D2-42B2-AADE-CF7527309BE4}"/>
    <cellStyle name="40% - Accent3 19 8 2 3" xfId="33657" xr:uid="{4D6C1C51-05B5-493A-ABDC-5368087D6006}"/>
    <cellStyle name="40% - Accent3 19 8 3" xfId="33658" xr:uid="{3FE218AB-729A-42D8-92EB-FCFC99472679}"/>
    <cellStyle name="40% - Accent3 19 8 3 2" xfId="33659" xr:uid="{93F1C926-2099-4790-9C70-A0E74B1B8506}"/>
    <cellStyle name="40% - Accent3 19 8 4" xfId="33660" xr:uid="{6F398CFA-E15B-402C-86AE-F91D68773195}"/>
    <cellStyle name="40% - Accent3 19 8 4 2" xfId="33661" xr:uid="{A3F00C34-39D1-4B16-9D10-F70CA6998861}"/>
    <cellStyle name="40% - Accent3 19 8 5" xfId="33662" xr:uid="{EF204C94-7AF2-4938-B79D-F6A9F2CD29B5}"/>
    <cellStyle name="40% - Accent3 19 9" xfId="33663" xr:uid="{B6A4CFBB-1DAC-430A-9D6C-9D0DD029E21D}"/>
    <cellStyle name="40% - Accent3 19 9 2" xfId="33664" xr:uid="{042D7EE7-5145-4013-9FB3-E738FC875844}"/>
    <cellStyle name="40% - Accent3 19 9 2 2" xfId="33665" xr:uid="{D9FF75F5-8866-4426-AE8C-C03E401CFC9B}"/>
    <cellStyle name="40% - Accent3 19 9 2 2 2" xfId="33666" xr:uid="{ACEF3250-6C6D-455A-ADA8-5D0095195960}"/>
    <cellStyle name="40% - Accent3 19 9 2 3" xfId="33667" xr:uid="{72D5BD60-C605-42B6-ADD5-CBFE79906581}"/>
    <cellStyle name="40% - Accent3 19 9 3" xfId="33668" xr:uid="{FE8E5DC0-C7B7-41BC-9221-9AA663F3C193}"/>
    <cellStyle name="40% - Accent3 19 9 3 2" xfId="33669" xr:uid="{A3C94780-C5A3-4F24-9A04-DDCC57C2C826}"/>
    <cellStyle name="40% - Accent3 19 9 4" xfId="33670" xr:uid="{49AE9F16-4945-41FD-83B1-6B7F85B5BEC1}"/>
    <cellStyle name="40% - Accent3 19 9 4 2" xfId="33671" xr:uid="{DAB8D2F2-B433-4CD7-B8E5-85C40C301D83}"/>
    <cellStyle name="40% - Accent3 19 9 5" xfId="33672" xr:uid="{37E5C273-53DB-425D-B4A4-C27F7E39F59C}"/>
    <cellStyle name="40% - Accent3 2" xfId="614" xr:uid="{CEACEF86-4B4B-44A6-861E-51ED5ACA3342}"/>
    <cellStyle name="40% - Accent3 2 10" xfId="33673" xr:uid="{98B6AD42-8A3F-4EA2-8150-87FA1FD50B28}"/>
    <cellStyle name="40% - Accent3 2 11" xfId="33674" xr:uid="{1DD2C3D9-2237-4CA0-9ADA-04070886953E}"/>
    <cellStyle name="40% - Accent3 2 12" xfId="33675" xr:uid="{AE337DD5-D606-4365-BC06-E249D9C7F3A1}"/>
    <cellStyle name="40% - Accent3 2 13" xfId="33676" xr:uid="{4EE018E2-E357-4DD2-97F7-B5CEE835B5B9}"/>
    <cellStyle name="40% - Accent3 2 14" xfId="33677" xr:uid="{E2C2A6B6-D095-4656-BE9B-9ECFA3F0C875}"/>
    <cellStyle name="40% - Accent3 2 15" xfId="33678" xr:uid="{7134000E-2D40-4009-BC36-18DA86A9691F}"/>
    <cellStyle name="40% - Accent3 2 16" xfId="33679" xr:uid="{EF14AA5F-7D42-4670-B716-DDC0A2BBBAAF}"/>
    <cellStyle name="40% - Accent3 2 17" xfId="33680" xr:uid="{8E1FBD3D-631C-4964-ADDC-4DB72FA86955}"/>
    <cellStyle name="40% - Accent3 2 18" xfId="33681" xr:uid="{95898372-AFDB-40F7-9871-03006772EECE}"/>
    <cellStyle name="40% - Accent3 2 19" xfId="33682" xr:uid="{3555C222-30F7-4382-BF91-D221BB5FF14E}"/>
    <cellStyle name="40% - Accent3 2 2" xfId="615" xr:uid="{3234F6D6-FDE5-42EF-8A95-1884A34F4BE3}"/>
    <cellStyle name="40% - Accent3 2 2 2" xfId="616" xr:uid="{515F6686-0660-4957-94AB-5C50683CB3D2}"/>
    <cellStyle name="40% - Accent3 2 2 2 2" xfId="33683" xr:uid="{61642B70-7F26-469A-BF45-0D2B85568A07}"/>
    <cellStyle name="40% - Accent3 2 2 2 3" xfId="33684" xr:uid="{EDECFB63-E9B2-4325-B0BF-9EFEA9844675}"/>
    <cellStyle name="40% - Accent3 2 2 2 4" xfId="33685" xr:uid="{C19570A4-2B31-4A89-90D0-AFAB6B28D74F}"/>
    <cellStyle name="40% - Accent3 2 2 3" xfId="33686" xr:uid="{6A829F5B-1276-4E6D-A152-063FDB090E4F}"/>
    <cellStyle name="40% - Accent3 2 2 4" xfId="33687" xr:uid="{C1D7C02F-54B5-406E-9921-6C9A41198623}"/>
    <cellStyle name="40% - Accent3 2 20" xfId="33688" xr:uid="{307A6769-4408-442B-9ED5-1E76B8367209}"/>
    <cellStyle name="40% - Accent3 2 21" xfId="33689" xr:uid="{A177ECAF-C389-479A-9142-7B3A5C8FB517}"/>
    <cellStyle name="40% - Accent3 2 22" xfId="33690" xr:uid="{1640B5C5-D34D-4BDA-B298-F376DAE7C83B}"/>
    <cellStyle name="40% - Accent3 2 23" xfId="33691" xr:uid="{A9D81857-0B27-4611-B09D-A9B6DF36638E}"/>
    <cellStyle name="40% - Accent3 2 24" xfId="33692" xr:uid="{9870099D-FFC6-45EB-B1AF-8B34B749516D}"/>
    <cellStyle name="40% - Accent3 2 25" xfId="33693" xr:uid="{46CEAD38-8CD9-4A54-8010-02E23D0A1568}"/>
    <cellStyle name="40% - Accent3 2 26" xfId="33694" xr:uid="{7F87FF21-7585-4516-BDF8-4A0B322EE80E}"/>
    <cellStyle name="40% - Accent3 2 27" xfId="33695" xr:uid="{737A0B0E-AE7C-48B4-874F-70BE5DB5B3DC}"/>
    <cellStyle name="40% - Accent3 2 28" xfId="33696" xr:uid="{DB9D56FD-BB0A-46EA-9890-0F346926A5DA}"/>
    <cellStyle name="40% - Accent3 2 29" xfId="33697" xr:uid="{88C81B37-CED8-47EB-A432-4F4EB7BB6333}"/>
    <cellStyle name="40% - Accent3 2 3" xfId="617" xr:uid="{4D890182-5798-4E65-8A41-D5F7EB0812EC}"/>
    <cellStyle name="40% - Accent3 2 3 2" xfId="33698" xr:uid="{E27CBB7C-1800-4BE0-A089-3099DDBF95E3}"/>
    <cellStyle name="40% - Accent3 2 3 2 2" xfId="33699" xr:uid="{9C801E77-D98A-47F3-A7B7-176D4BDD02C9}"/>
    <cellStyle name="40% - Accent3 2 3 2 3" xfId="33700" xr:uid="{06298B87-4CB9-4414-959F-19E9B2E42B35}"/>
    <cellStyle name="40% - Accent3 2 3 3" xfId="33701" xr:uid="{6194168D-756F-4CD7-AE31-08137B8F3557}"/>
    <cellStyle name="40% - Accent3 2 3 4" xfId="33702" xr:uid="{E610FB46-70FE-4988-8311-4C0E381BA6B0}"/>
    <cellStyle name="40% - Accent3 2 3 5" xfId="33703" xr:uid="{1A681CD4-42EB-4FA7-8CE7-EEAD105B8FF4}"/>
    <cellStyle name="40% - Accent3 2 30" xfId="33704" xr:uid="{16A587DC-1EA0-40F1-AB5A-2B7E52F10E97}"/>
    <cellStyle name="40% - Accent3 2 31" xfId="33705" xr:uid="{FA5DE4E2-466A-4E96-82FB-257203E203B9}"/>
    <cellStyle name="40% - Accent3 2 32" xfId="33706" xr:uid="{6C1D5542-755B-4519-A399-C951381EAB06}"/>
    <cellStyle name="40% - Accent3 2 33" xfId="33707" xr:uid="{9B0726F1-72C6-4884-9930-5C03396CB750}"/>
    <cellStyle name="40% - Accent3 2 4" xfId="618" xr:uid="{C9E95641-AD51-4BD6-B82A-EFAEA3C75BF8}"/>
    <cellStyle name="40% - Accent3 2 4 2" xfId="33708" xr:uid="{126EE722-B755-44D1-8534-2EBA83A5FE64}"/>
    <cellStyle name="40% - Accent3 2 4 2 2" xfId="33709" xr:uid="{21E2CED2-6260-4ECE-B9F3-002C34BD2267}"/>
    <cellStyle name="40% - Accent3 2 4 2 3" xfId="33710" xr:uid="{E4CF107A-0301-427E-8541-0CBB404F9567}"/>
    <cellStyle name="40% - Accent3 2 4 3" xfId="33711" xr:uid="{6B47A531-A531-4E8A-8275-239053DDB8CA}"/>
    <cellStyle name="40% - Accent3 2 4 4" xfId="33712" xr:uid="{5E270019-5184-4A96-AD86-53D22B878255}"/>
    <cellStyle name="40% - Accent3 2 4 5" xfId="33713" xr:uid="{538683AD-D659-4EEC-BE91-0E0705DCA286}"/>
    <cellStyle name="40% - Accent3 2 5" xfId="619" xr:uid="{0E75230B-BDB4-4F8C-8690-1D4587E0DD38}"/>
    <cellStyle name="40% - Accent3 2 5 2" xfId="33714" xr:uid="{1AF31E2E-460A-46A6-BF2A-3D431F3DABD8}"/>
    <cellStyle name="40% - Accent3 2 5 3" xfId="33715" xr:uid="{B3A4EBF6-D407-42E9-B576-8CE24919BBA6}"/>
    <cellStyle name="40% - Accent3 2 5 4" xfId="33716" xr:uid="{01D8D674-2949-434D-BF35-B6596E82E7F6}"/>
    <cellStyle name="40% - Accent3 2 6" xfId="620" xr:uid="{ED7864C3-02F4-4394-88D2-7CCA66FBB661}"/>
    <cellStyle name="40% - Accent3 2 6 2" xfId="33717" xr:uid="{199DB709-67A7-44E2-AD56-73A78F81CA1B}"/>
    <cellStyle name="40% - Accent3 2 6 3" xfId="33718" xr:uid="{8C667E17-476A-4CAA-BD2E-E06E32F79141}"/>
    <cellStyle name="40% - Accent3 2 6 4" xfId="33719" xr:uid="{F6B79DB3-98F1-4CF1-ACD5-42767F88EA2E}"/>
    <cellStyle name="40% - Accent3 2 7" xfId="621" xr:uid="{A838DE41-1284-479D-8432-8EA3B9CEA1AD}"/>
    <cellStyle name="40% - Accent3 2 7 2" xfId="33720" xr:uid="{3578C8FD-0C54-4D13-BA06-75D84F4229A4}"/>
    <cellStyle name="40% - Accent3 2 7 3" xfId="33721" xr:uid="{D5254B5A-3AF8-45BD-B268-646493F5F850}"/>
    <cellStyle name="40% - Accent3 2 8" xfId="622" xr:uid="{30CECD62-6822-4C4E-BD04-19D3A8A2034A}"/>
    <cellStyle name="40% - Accent3 2 8 2" xfId="33722" xr:uid="{967578C6-7E5D-4DCD-896E-2508A4207D98}"/>
    <cellStyle name="40% - Accent3 2 9" xfId="2363" xr:uid="{0B84F64A-F090-40A9-BDBA-F5F9F2ACB8BB}"/>
    <cellStyle name="40% - Accent3 20" xfId="33723" xr:uid="{EC87870A-0C77-4E3F-91B6-2F5833C2A0B6}"/>
    <cellStyle name="40% - Accent3 20 10" xfId="33724" xr:uid="{8E15C33E-4395-428C-945E-FD09FEAC6D2E}"/>
    <cellStyle name="40% - Accent3 20 10 2" xfId="33725" xr:uid="{20F6D66E-970B-4A8A-961D-2EE317500FF6}"/>
    <cellStyle name="40% - Accent3 20 10 2 2" xfId="33726" xr:uid="{83872233-B6B8-471B-BFA9-C27579AE49EA}"/>
    <cellStyle name="40% - Accent3 20 10 2 2 2" xfId="33727" xr:uid="{4BAC0A13-A89D-462D-AA89-8F359969AAAA}"/>
    <cellStyle name="40% - Accent3 20 10 2 3" xfId="33728" xr:uid="{C656EA82-96C4-4299-9721-8139FF4F411D}"/>
    <cellStyle name="40% - Accent3 20 10 3" xfId="33729" xr:uid="{2D9416FF-08A6-4A39-A0D9-369F9D83338F}"/>
    <cellStyle name="40% - Accent3 20 10 3 2" xfId="33730" xr:uid="{1D0BFC25-BAC3-4440-9DB3-2089D5D2CCC2}"/>
    <cellStyle name="40% - Accent3 20 10 4" xfId="33731" xr:uid="{C93670F5-3D56-4BA5-9AE2-72A48E919A93}"/>
    <cellStyle name="40% - Accent3 20 10 4 2" xfId="33732" xr:uid="{C5EC70A1-9E38-46B8-B7A3-04AC6ABFB929}"/>
    <cellStyle name="40% - Accent3 20 10 5" xfId="33733" xr:uid="{88134F27-0B15-4B23-A536-C8577DF88F60}"/>
    <cellStyle name="40% - Accent3 20 11" xfId="33734" xr:uid="{D21BF3C4-391B-4D07-82DC-88D712A6FE53}"/>
    <cellStyle name="40% - Accent3 20 11 2" xfId="33735" xr:uid="{D90960F4-0482-4285-ACBE-B1B0DEEDA390}"/>
    <cellStyle name="40% - Accent3 20 11 2 2" xfId="33736" xr:uid="{86E7E6F6-F2DA-40F9-9FE7-C78BEEDCC62B}"/>
    <cellStyle name="40% - Accent3 20 11 2 2 2" xfId="33737" xr:uid="{173DA205-54B6-40C9-A170-C0D2D269A975}"/>
    <cellStyle name="40% - Accent3 20 11 2 3" xfId="33738" xr:uid="{0C7290CC-BA2A-4DFE-9266-CA7E9458F75E}"/>
    <cellStyle name="40% - Accent3 20 11 3" xfId="33739" xr:uid="{40FBF11F-1B59-4BD7-85B1-503E59FF0EA7}"/>
    <cellStyle name="40% - Accent3 20 11 3 2" xfId="33740" xr:uid="{C4418289-5707-4781-B586-91B879DB9635}"/>
    <cellStyle name="40% - Accent3 20 11 4" xfId="33741" xr:uid="{D61FC356-C938-4F03-837A-1E377233973E}"/>
    <cellStyle name="40% - Accent3 20 11 4 2" xfId="33742" xr:uid="{5B5A099A-FABF-428D-8144-F8D6DB009A53}"/>
    <cellStyle name="40% - Accent3 20 11 5" xfId="33743" xr:uid="{F7E5996C-8012-485F-8333-E94E2408BAFB}"/>
    <cellStyle name="40% - Accent3 20 12" xfId="33744" xr:uid="{50FFF586-CD93-4E93-A56C-A6F76EDD4C66}"/>
    <cellStyle name="40% - Accent3 20 12 2" xfId="33745" xr:uid="{50636D80-3E47-4443-9F67-F33026B42CD0}"/>
    <cellStyle name="40% - Accent3 20 12 2 2" xfId="33746" xr:uid="{5A1947B1-4509-40FB-A777-13F5B0DFA7CA}"/>
    <cellStyle name="40% - Accent3 20 12 2 2 2" xfId="33747" xr:uid="{C9353127-1B82-4EAA-8C03-73857F2AA62F}"/>
    <cellStyle name="40% - Accent3 20 12 2 3" xfId="33748" xr:uid="{76B04039-366B-4FD4-BEE7-BEF2742BCFCE}"/>
    <cellStyle name="40% - Accent3 20 12 3" xfId="33749" xr:uid="{48830ADF-CE44-4D94-86E5-D55CA8224A9A}"/>
    <cellStyle name="40% - Accent3 20 12 3 2" xfId="33750" xr:uid="{B5D3AB22-687B-434D-B684-41D2DD1DCB18}"/>
    <cellStyle name="40% - Accent3 20 12 4" xfId="33751" xr:uid="{873A09A7-A7B0-4B53-A7F0-2B9CED9ED78F}"/>
    <cellStyle name="40% - Accent3 20 12 4 2" xfId="33752" xr:uid="{CED2C4B8-52F7-40AA-AE16-87D1AB966EB4}"/>
    <cellStyle name="40% - Accent3 20 12 5" xfId="33753" xr:uid="{99ABC690-6279-40B3-9AA5-5F746DA05AB5}"/>
    <cellStyle name="40% - Accent3 20 13" xfId="33754" xr:uid="{5E419344-07DF-4DD7-9A33-D5F07BEC9FE1}"/>
    <cellStyle name="40% - Accent3 20 13 2" xfId="33755" xr:uid="{718B8C16-55F1-40A8-9A48-E5D199B67F90}"/>
    <cellStyle name="40% - Accent3 20 13 2 2" xfId="33756" xr:uid="{0E03F9E2-B753-4467-B44C-B312489C938F}"/>
    <cellStyle name="40% - Accent3 20 13 2 2 2" xfId="33757" xr:uid="{0CD8FFCF-17EB-4A1D-8678-C3496A74F9B0}"/>
    <cellStyle name="40% - Accent3 20 13 2 3" xfId="33758" xr:uid="{DEA120C4-A834-4A9A-8ACF-BD037C46C8FC}"/>
    <cellStyle name="40% - Accent3 20 13 3" xfId="33759" xr:uid="{4ACC69CE-2903-418A-B521-C70666122FD5}"/>
    <cellStyle name="40% - Accent3 20 13 3 2" xfId="33760" xr:uid="{C99B16C0-2AAA-41F1-973C-DD78EDF7BFD0}"/>
    <cellStyle name="40% - Accent3 20 13 4" xfId="33761" xr:uid="{C89237E3-FE6A-4036-8772-E4C25C4BCF7F}"/>
    <cellStyle name="40% - Accent3 20 13 4 2" xfId="33762" xr:uid="{CC99A522-053A-4E8E-965B-724726187ADE}"/>
    <cellStyle name="40% - Accent3 20 13 5" xfId="33763" xr:uid="{8CFE5AE6-E601-418F-A49F-88BE12B7C26B}"/>
    <cellStyle name="40% - Accent3 20 14" xfId="33764" xr:uid="{EBCF41C6-FA95-487B-8B2D-51863848BF87}"/>
    <cellStyle name="40% - Accent3 20 14 2" xfId="33765" xr:uid="{AA2EC0B3-D81C-4EB1-9C88-A5EDBD8F6FE7}"/>
    <cellStyle name="40% - Accent3 20 14 2 2" xfId="33766" xr:uid="{EB71ACC4-60B9-421B-A9B4-D2396CFE5230}"/>
    <cellStyle name="40% - Accent3 20 14 2 2 2" xfId="33767" xr:uid="{2BB7ABFE-6576-4F1E-A56A-64897206CFD3}"/>
    <cellStyle name="40% - Accent3 20 14 2 3" xfId="33768" xr:uid="{B568031B-C30E-4F01-A940-539888483A61}"/>
    <cellStyle name="40% - Accent3 20 14 3" xfId="33769" xr:uid="{C79580A8-A9B2-4DB9-A3F1-64B4EB553EB3}"/>
    <cellStyle name="40% - Accent3 20 14 3 2" xfId="33770" xr:uid="{F022F8A4-3C1B-47A0-98FE-20BB6C212736}"/>
    <cellStyle name="40% - Accent3 20 14 4" xfId="33771" xr:uid="{1D6C2C27-E53F-47FF-9284-F4849BFBDE5C}"/>
    <cellStyle name="40% - Accent3 20 14 4 2" xfId="33772" xr:uid="{3342042A-AFEA-4A36-9AE2-B74E4F49C62A}"/>
    <cellStyle name="40% - Accent3 20 14 5" xfId="33773" xr:uid="{5B0798F2-4070-40F5-9448-6A9FCC3D9BCC}"/>
    <cellStyle name="40% - Accent3 20 15" xfId="33774" xr:uid="{C1DFEB39-8B81-435B-B450-BFC851273A41}"/>
    <cellStyle name="40% - Accent3 20 15 2" xfId="33775" xr:uid="{AEB3EF9D-8076-4163-A12D-81A9BF6BB06B}"/>
    <cellStyle name="40% - Accent3 20 15 2 2" xfId="33776" xr:uid="{9B07A789-C699-46E5-887E-8FAE5395BE46}"/>
    <cellStyle name="40% - Accent3 20 15 2 2 2" xfId="33777" xr:uid="{8AE97FEE-69FE-43B3-A2A2-8A592C9BD6F3}"/>
    <cellStyle name="40% - Accent3 20 15 2 3" xfId="33778" xr:uid="{47F05223-7677-49FB-95CB-639612205491}"/>
    <cellStyle name="40% - Accent3 20 15 3" xfId="33779" xr:uid="{589931F5-7A75-4819-A660-BBB5849E9DDB}"/>
    <cellStyle name="40% - Accent3 20 15 3 2" xfId="33780" xr:uid="{FBD4EB08-83FB-45FD-A566-8F66085B5501}"/>
    <cellStyle name="40% - Accent3 20 15 4" xfId="33781" xr:uid="{E62307F7-2CED-4C0B-B3A4-FC8923C712F5}"/>
    <cellStyle name="40% - Accent3 20 15 4 2" xfId="33782" xr:uid="{CE8C82C6-55D2-47BC-A39B-0AE1298B06A2}"/>
    <cellStyle name="40% - Accent3 20 15 5" xfId="33783" xr:uid="{E99BF377-4522-491E-95E4-B9420C78DD99}"/>
    <cellStyle name="40% - Accent3 20 16" xfId="33784" xr:uid="{4F454DE6-99EC-4C8B-A723-9724919B6A2E}"/>
    <cellStyle name="40% - Accent3 20 16 2" xfId="33785" xr:uid="{50AEF742-AA29-4A36-98B9-84EB94BB52B9}"/>
    <cellStyle name="40% - Accent3 20 16 2 2" xfId="33786" xr:uid="{FEF1149C-9B3B-415D-86D2-A5FEE4C0C67E}"/>
    <cellStyle name="40% - Accent3 20 16 3" xfId="33787" xr:uid="{56177B0E-88C9-4F95-9537-B174CA5823D0}"/>
    <cellStyle name="40% - Accent3 20 17" xfId="33788" xr:uid="{3B2C0483-20B2-4B8A-BD7B-29263C43DEBD}"/>
    <cellStyle name="40% - Accent3 20 17 2" xfId="33789" xr:uid="{5A561F8C-66B3-40DD-BB1C-89EC7E67F523}"/>
    <cellStyle name="40% - Accent3 20 18" xfId="33790" xr:uid="{7C2D51FE-CB08-463B-801B-A4D9881DD5EF}"/>
    <cellStyle name="40% - Accent3 20 18 2" xfId="33791" xr:uid="{20C09B1B-8BA7-40D5-9150-FACFBE62D045}"/>
    <cellStyle name="40% - Accent3 20 19" xfId="33792" xr:uid="{323200A1-FC74-44FE-91F8-E645340C9A62}"/>
    <cellStyle name="40% - Accent3 20 2" xfId="33793" xr:uid="{A479B4B6-B8FC-481C-B13C-46E07D9A9333}"/>
    <cellStyle name="40% - Accent3 20 2 2" xfId="33794" xr:uid="{B2C9675D-C9F0-46C6-8966-03F0C7A909CE}"/>
    <cellStyle name="40% - Accent3 20 2 2 2" xfId="33795" xr:uid="{15414AAE-0E86-45A0-8EB7-09F60B663925}"/>
    <cellStyle name="40% - Accent3 20 2 2 2 2" xfId="33796" xr:uid="{B4C7F183-8DA1-4026-A55C-06EEDA754A06}"/>
    <cellStyle name="40% - Accent3 20 2 2 3" xfId="33797" xr:uid="{CA5A415D-2DBA-4464-979E-B2098FBF821F}"/>
    <cellStyle name="40% - Accent3 20 2 3" xfId="33798" xr:uid="{F5E760ED-7172-4CEC-ABA1-5A9BC7043F0D}"/>
    <cellStyle name="40% - Accent3 20 2 3 2" xfId="33799" xr:uid="{748EF4BB-68CC-420F-836B-F690734C9572}"/>
    <cellStyle name="40% - Accent3 20 2 4" xfId="33800" xr:uid="{957911C5-F21E-4102-912F-5E6C0DBAD2D0}"/>
    <cellStyle name="40% - Accent3 20 2 4 2" xfId="33801" xr:uid="{7A3854A1-8142-4A0C-BF26-D2E332FDB132}"/>
    <cellStyle name="40% - Accent3 20 2 5" xfId="33802" xr:uid="{E10CC94D-63E0-4179-9FBA-0835C37DA845}"/>
    <cellStyle name="40% - Accent3 20 20" xfId="33803" xr:uid="{7362EAC3-8284-4633-B045-CCFD81D0236D}"/>
    <cellStyle name="40% - Accent3 20 21" xfId="33804" xr:uid="{2A10FFBC-BDCE-4F6C-8E6D-AA9FF84CAF18}"/>
    <cellStyle name="40% - Accent3 20 22" xfId="33805" xr:uid="{5378A45C-68DF-4A36-8483-9021BC3AAF4A}"/>
    <cellStyle name="40% - Accent3 20 23" xfId="33806" xr:uid="{DD1BD4EF-0BF0-452F-9565-8B47E8CC404F}"/>
    <cellStyle name="40% - Accent3 20 24" xfId="33807" xr:uid="{D4AE0AE1-4321-4213-8517-4D504018D413}"/>
    <cellStyle name="40% - Accent3 20 25" xfId="33808" xr:uid="{5A6638EA-0540-494A-980C-368358C0CECD}"/>
    <cellStyle name="40% - Accent3 20 26" xfId="33809" xr:uid="{E98E6ADA-2185-492B-859C-25425BAD9811}"/>
    <cellStyle name="40% - Accent3 20 27" xfId="33810" xr:uid="{5BCEC7E4-CBD3-47DC-BCDF-BD990B6BBDB0}"/>
    <cellStyle name="40% - Accent3 20 28" xfId="33811" xr:uid="{3323EA52-A268-4DEC-8A86-D7A86715D486}"/>
    <cellStyle name="40% - Accent3 20 29" xfId="33812" xr:uid="{B1A540D7-0FD6-4518-848C-A1D6DA1E6F01}"/>
    <cellStyle name="40% - Accent3 20 3" xfId="33813" xr:uid="{63C67A8E-9C73-4073-88A6-A8CA7F71711A}"/>
    <cellStyle name="40% - Accent3 20 3 2" xfId="33814" xr:uid="{E9E985B2-F150-435A-A8EF-84D525EBC2DA}"/>
    <cellStyle name="40% - Accent3 20 3 2 2" xfId="33815" xr:uid="{13142FB2-24A8-436D-8C42-960BA75B9609}"/>
    <cellStyle name="40% - Accent3 20 3 2 2 2" xfId="33816" xr:uid="{4322CB10-01CC-463A-B8B5-FA142BB93465}"/>
    <cellStyle name="40% - Accent3 20 3 2 3" xfId="33817" xr:uid="{EF42531D-658A-4427-A497-CFD3101F59CC}"/>
    <cellStyle name="40% - Accent3 20 3 3" xfId="33818" xr:uid="{E35C6A46-7FB9-4EBE-9C9D-A9CBC6E7B23E}"/>
    <cellStyle name="40% - Accent3 20 3 3 2" xfId="33819" xr:uid="{819170D8-71DD-4D44-B5E6-41127689841F}"/>
    <cellStyle name="40% - Accent3 20 3 4" xfId="33820" xr:uid="{1F7084A8-B6CA-482C-9464-DFBB672D3A6F}"/>
    <cellStyle name="40% - Accent3 20 3 4 2" xfId="33821" xr:uid="{6693F377-8008-4012-B5AC-0E8B19AC0D97}"/>
    <cellStyle name="40% - Accent3 20 3 5" xfId="33822" xr:uid="{09F9A6FE-B1CD-4970-BBC6-721A5196575A}"/>
    <cellStyle name="40% - Accent3 20 4" xfId="33823" xr:uid="{4E2B50F3-EC43-4575-82A6-1A247F926E7E}"/>
    <cellStyle name="40% - Accent3 20 4 2" xfId="33824" xr:uid="{C9E1AFC2-2569-4043-9099-59D4B2B0F61D}"/>
    <cellStyle name="40% - Accent3 20 4 2 2" xfId="33825" xr:uid="{E00353AF-EE7E-459A-85A2-E5EE19A26787}"/>
    <cellStyle name="40% - Accent3 20 4 2 2 2" xfId="33826" xr:uid="{93342DBF-5C8C-4DB2-A7DE-ECDD32D74701}"/>
    <cellStyle name="40% - Accent3 20 4 2 3" xfId="33827" xr:uid="{25B18A3C-A757-468F-87E6-C38669945C03}"/>
    <cellStyle name="40% - Accent3 20 4 3" xfId="33828" xr:uid="{7F1F3D5E-A9BF-448B-9954-E3CEC9266275}"/>
    <cellStyle name="40% - Accent3 20 4 3 2" xfId="33829" xr:uid="{829C0B6D-8E3D-4808-9E5C-B48854F5AE6A}"/>
    <cellStyle name="40% - Accent3 20 4 4" xfId="33830" xr:uid="{B29C69EB-F886-4875-A2D1-807249DBA4F3}"/>
    <cellStyle name="40% - Accent3 20 4 4 2" xfId="33831" xr:uid="{82D1FCF4-E915-49B2-B889-CDF274EB5048}"/>
    <cellStyle name="40% - Accent3 20 4 5" xfId="33832" xr:uid="{EF777AD0-A84F-4414-BF47-3901A1846581}"/>
    <cellStyle name="40% - Accent3 20 5" xfId="33833" xr:uid="{CDD1D447-3D82-4FFA-863D-01B512BB8C7A}"/>
    <cellStyle name="40% - Accent3 20 5 2" xfId="33834" xr:uid="{D4D322AE-6F7E-4D19-9836-C547D0C07895}"/>
    <cellStyle name="40% - Accent3 20 5 2 2" xfId="33835" xr:uid="{3FF055CA-131B-4B4D-A60F-FADB5908BA36}"/>
    <cellStyle name="40% - Accent3 20 5 2 2 2" xfId="33836" xr:uid="{E3E677C1-A601-4DFC-AF95-3A94C01F2C2B}"/>
    <cellStyle name="40% - Accent3 20 5 2 3" xfId="33837" xr:uid="{9BE6F04E-2814-485F-8C9D-37D12AB7B570}"/>
    <cellStyle name="40% - Accent3 20 5 3" xfId="33838" xr:uid="{18D9EA14-6492-45DA-92EB-68F2104700E6}"/>
    <cellStyle name="40% - Accent3 20 5 3 2" xfId="33839" xr:uid="{B8E8C48C-C504-44E4-B1C7-3361DFE1C463}"/>
    <cellStyle name="40% - Accent3 20 5 4" xfId="33840" xr:uid="{0D6D4725-6B6F-4C2D-8B91-0459328D3B0E}"/>
    <cellStyle name="40% - Accent3 20 5 4 2" xfId="33841" xr:uid="{825292A2-BCD8-46AD-ABF0-778C8A4051BD}"/>
    <cellStyle name="40% - Accent3 20 5 5" xfId="33842" xr:uid="{2AD7E1D1-0387-44CB-8AFD-599531E75DCC}"/>
    <cellStyle name="40% - Accent3 20 6" xfId="33843" xr:uid="{E381BA87-E6B9-40A7-A17F-633E2710B5E2}"/>
    <cellStyle name="40% - Accent3 20 6 2" xfId="33844" xr:uid="{071E67BC-2DCA-47DA-A4EE-B20D6388B2B3}"/>
    <cellStyle name="40% - Accent3 20 6 2 2" xfId="33845" xr:uid="{5B564F5A-5CEA-420E-BDF2-CC7B26533892}"/>
    <cellStyle name="40% - Accent3 20 6 2 2 2" xfId="33846" xr:uid="{3D90815A-FC43-420E-82BA-10439D734629}"/>
    <cellStyle name="40% - Accent3 20 6 2 3" xfId="33847" xr:uid="{C95DD923-170E-4C84-9204-142A632B2020}"/>
    <cellStyle name="40% - Accent3 20 6 3" xfId="33848" xr:uid="{81398D7F-A127-48D6-9D03-524BD675637C}"/>
    <cellStyle name="40% - Accent3 20 6 3 2" xfId="33849" xr:uid="{92A0AEE3-6266-4886-B108-BEECC35322B7}"/>
    <cellStyle name="40% - Accent3 20 6 4" xfId="33850" xr:uid="{125B1775-5842-4AD7-9787-E79AFD6847E1}"/>
    <cellStyle name="40% - Accent3 20 6 4 2" xfId="33851" xr:uid="{8718E4B5-E910-40ED-B701-AEB00C896CD2}"/>
    <cellStyle name="40% - Accent3 20 6 5" xfId="33852" xr:uid="{EB33FFB4-B7E0-44D6-AEA3-DB0A0518D425}"/>
    <cellStyle name="40% - Accent3 20 7" xfId="33853" xr:uid="{0C69F625-EA85-4337-B311-33577D27FD67}"/>
    <cellStyle name="40% - Accent3 20 7 2" xfId="33854" xr:uid="{BDB156E5-3C7E-45BC-AA01-E9C80EB3ED5E}"/>
    <cellStyle name="40% - Accent3 20 7 2 2" xfId="33855" xr:uid="{06009F41-9DDB-441E-BE6A-B1F50911C034}"/>
    <cellStyle name="40% - Accent3 20 7 2 2 2" xfId="33856" xr:uid="{384BE74E-315F-4513-98E1-0DEEDF782ED0}"/>
    <cellStyle name="40% - Accent3 20 7 2 3" xfId="33857" xr:uid="{44B09F57-08EF-4F92-88BC-6F7B217DDE68}"/>
    <cellStyle name="40% - Accent3 20 7 3" xfId="33858" xr:uid="{7B5DB44A-CDE4-4E1B-8279-49E4C89B57B6}"/>
    <cellStyle name="40% - Accent3 20 7 3 2" xfId="33859" xr:uid="{B6E65B49-C53D-4755-B193-8B4F4EAE1BEB}"/>
    <cellStyle name="40% - Accent3 20 7 4" xfId="33860" xr:uid="{F3199EE3-D9C4-4BEC-BADD-C28569B823DA}"/>
    <cellStyle name="40% - Accent3 20 7 4 2" xfId="33861" xr:uid="{E5EF13C2-9B1D-4B7E-AE1C-9A4D4C85AF9B}"/>
    <cellStyle name="40% - Accent3 20 7 5" xfId="33862" xr:uid="{0F9BCEBC-3A46-4860-8213-43C5F7D4A901}"/>
    <cellStyle name="40% - Accent3 20 8" xfId="33863" xr:uid="{F8391274-5731-481B-A8C9-A9C51736BF25}"/>
    <cellStyle name="40% - Accent3 20 8 2" xfId="33864" xr:uid="{74FADF0B-9EF5-4EED-884C-BF3298F86199}"/>
    <cellStyle name="40% - Accent3 20 8 2 2" xfId="33865" xr:uid="{78089CA5-FDD0-48FA-B909-192B6A86A638}"/>
    <cellStyle name="40% - Accent3 20 8 2 2 2" xfId="33866" xr:uid="{A3FA9F7D-D559-4E5A-AA91-564B8F00F8BE}"/>
    <cellStyle name="40% - Accent3 20 8 2 3" xfId="33867" xr:uid="{22DFA674-E68A-48DA-8ECC-9C991F0AD3D9}"/>
    <cellStyle name="40% - Accent3 20 8 3" xfId="33868" xr:uid="{B6DCB5D5-CB33-4155-808D-F4B9CF88B6AD}"/>
    <cellStyle name="40% - Accent3 20 8 3 2" xfId="33869" xr:uid="{7F825BF5-1B06-4CF9-9E7A-F7F5137309E0}"/>
    <cellStyle name="40% - Accent3 20 8 4" xfId="33870" xr:uid="{BF03ACF0-70F2-4A0D-8C8F-170863EDB7ED}"/>
    <cellStyle name="40% - Accent3 20 8 4 2" xfId="33871" xr:uid="{828FC1F3-F6FD-4D81-8151-83651A526052}"/>
    <cellStyle name="40% - Accent3 20 8 5" xfId="33872" xr:uid="{AF6773A7-0D4A-4F5D-8D17-D1D6E4486F8E}"/>
    <cellStyle name="40% - Accent3 20 9" xfId="33873" xr:uid="{CA20B545-1332-4D18-B27F-79901B502FAB}"/>
    <cellStyle name="40% - Accent3 20 9 2" xfId="33874" xr:uid="{E045ACE3-2985-4B9F-8C26-4E996DDD4582}"/>
    <cellStyle name="40% - Accent3 20 9 2 2" xfId="33875" xr:uid="{7CB46AA0-F67F-4890-A221-22EC202CB7BD}"/>
    <cellStyle name="40% - Accent3 20 9 2 2 2" xfId="33876" xr:uid="{09A56313-A412-4341-BE69-392F56489F9D}"/>
    <cellStyle name="40% - Accent3 20 9 2 3" xfId="33877" xr:uid="{386F3F8D-9932-4031-9DE8-8AA48F3A01CD}"/>
    <cellStyle name="40% - Accent3 20 9 3" xfId="33878" xr:uid="{338A3687-3CB2-456C-99C2-0DDD2ADCECFE}"/>
    <cellStyle name="40% - Accent3 20 9 3 2" xfId="33879" xr:uid="{9837816C-DBD6-4653-BEAE-36E6A6E97CE3}"/>
    <cellStyle name="40% - Accent3 20 9 4" xfId="33880" xr:uid="{6CD86884-12DB-456E-AA9C-A93B1CAC06C5}"/>
    <cellStyle name="40% - Accent3 20 9 4 2" xfId="33881" xr:uid="{5C29CC58-FCDA-4A5C-A184-8FA905E698DF}"/>
    <cellStyle name="40% - Accent3 20 9 5" xfId="33882" xr:uid="{C8075E18-42F3-43D8-B648-72000F4A7DEB}"/>
    <cellStyle name="40% - Accent3 21" xfId="33883" xr:uid="{73014D84-B042-4CB5-B681-39C97EFA7704}"/>
    <cellStyle name="40% - Accent3 21 10" xfId="33884" xr:uid="{A939935D-030D-45FD-B81A-9306BE26A3F1}"/>
    <cellStyle name="40% - Accent3 21 10 2" xfId="33885" xr:uid="{92524425-F0BE-4DF1-96B6-B9F9240EB48E}"/>
    <cellStyle name="40% - Accent3 21 10 2 2" xfId="33886" xr:uid="{ACFEA0AB-6FFD-454E-98F6-A35AB72F0C6E}"/>
    <cellStyle name="40% - Accent3 21 10 2 2 2" xfId="33887" xr:uid="{6C979C84-26EF-4074-B7BF-12DE409F6F87}"/>
    <cellStyle name="40% - Accent3 21 10 2 3" xfId="33888" xr:uid="{072FAF6C-9ADA-4D99-84A7-FD896C50FC89}"/>
    <cellStyle name="40% - Accent3 21 10 3" xfId="33889" xr:uid="{BEB459C4-0ED1-4F7A-8E7D-B8C847ED71A5}"/>
    <cellStyle name="40% - Accent3 21 10 3 2" xfId="33890" xr:uid="{ECA5916E-9E10-4039-8970-150B0524DD22}"/>
    <cellStyle name="40% - Accent3 21 10 4" xfId="33891" xr:uid="{54B8B66C-A8CD-4C8B-8586-53A08E1A0C68}"/>
    <cellStyle name="40% - Accent3 21 10 4 2" xfId="33892" xr:uid="{F171B624-3CA3-4F88-8611-4C042590CE98}"/>
    <cellStyle name="40% - Accent3 21 10 5" xfId="33893" xr:uid="{0A76C998-7E88-497E-9AD6-364C54A3BE2F}"/>
    <cellStyle name="40% - Accent3 21 11" xfId="33894" xr:uid="{61AAC262-0CDC-4340-92C9-FA3B5021F488}"/>
    <cellStyle name="40% - Accent3 21 11 2" xfId="33895" xr:uid="{DD72458B-D9A9-494D-A526-9C30BB56B462}"/>
    <cellStyle name="40% - Accent3 21 11 2 2" xfId="33896" xr:uid="{CD2762A6-99D2-4CF6-B66D-DC53EB57835B}"/>
    <cellStyle name="40% - Accent3 21 11 2 2 2" xfId="33897" xr:uid="{F34A3357-26FF-4CE9-B472-E8583AE7F514}"/>
    <cellStyle name="40% - Accent3 21 11 2 3" xfId="33898" xr:uid="{85145CDA-4FB6-4D2A-BFA6-07A43763DD87}"/>
    <cellStyle name="40% - Accent3 21 11 3" xfId="33899" xr:uid="{367EFBB9-F9DD-4149-8D12-A9ED1594F4AB}"/>
    <cellStyle name="40% - Accent3 21 11 3 2" xfId="33900" xr:uid="{905323C7-E5B0-4415-80FC-CA8F95DD88EF}"/>
    <cellStyle name="40% - Accent3 21 11 4" xfId="33901" xr:uid="{1ED38B20-2B2A-4066-8CC3-4D6A58FDAF2C}"/>
    <cellStyle name="40% - Accent3 21 11 4 2" xfId="33902" xr:uid="{B46AF3B6-2665-49AB-A5BD-8A1F57B932C1}"/>
    <cellStyle name="40% - Accent3 21 11 5" xfId="33903" xr:uid="{D2307766-3EDB-469F-A1A9-FF6296D0F8A8}"/>
    <cellStyle name="40% - Accent3 21 12" xfId="33904" xr:uid="{F52FCB75-C244-41DF-82D6-5813F1AB1E92}"/>
    <cellStyle name="40% - Accent3 21 12 2" xfId="33905" xr:uid="{F6707ACE-0B1C-4638-8C16-3700093EDDF5}"/>
    <cellStyle name="40% - Accent3 21 12 2 2" xfId="33906" xr:uid="{2502FBEC-D94D-4C63-9399-E6EC9F4BF568}"/>
    <cellStyle name="40% - Accent3 21 12 2 2 2" xfId="33907" xr:uid="{4341FF9C-A7AC-4938-8C16-C43AC76C9B7B}"/>
    <cellStyle name="40% - Accent3 21 12 2 3" xfId="33908" xr:uid="{6F700D0B-BD58-47EB-8B4B-5923DD1B01C1}"/>
    <cellStyle name="40% - Accent3 21 12 3" xfId="33909" xr:uid="{A7814B1C-0C40-420A-B02A-45310ECA4129}"/>
    <cellStyle name="40% - Accent3 21 12 3 2" xfId="33910" xr:uid="{543339E3-B969-45F3-8C39-DEB3CA5A091B}"/>
    <cellStyle name="40% - Accent3 21 12 4" xfId="33911" xr:uid="{D57677BB-191C-4284-B39B-92D80486AF2E}"/>
    <cellStyle name="40% - Accent3 21 12 4 2" xfId="33912" xr:uid="{BE9981E4-C7FD-43BE-8368-0FB2D8A7FDBB}"/>
    <cellStyle name="40% - Accent3 21 12 5" xfId="33913" xr:uid="{A7C48C57-0934-4DC1-9CB8-094981EEBB8A}"/>
    <cellStyle name="40% - Accent3 21 13" xfId="33914" xr:uid="{8EF7432A-1DB4-4F17-AFC7-3441BEC61EE5}"/>
    <cellStyle name="40% - Accent3 21 13 2" xfId="33915" xr:uid="{53D1914A-D5C9-4C25-BC69-13A87FD96237}"/>
    <cellStyle name="40% - Accent3 21 13 2 2" xfId="33916" xr:uid="{1560C567-E58C-4678-858E-DD245B7245CC}"/>
    <cellStyle name="40% - Accent3 21 13 2 2 2" xfId="33917" xr:uid="{8EBA5B5D-D030-4ECC-BAF7-0D3CF66AE94F}"/>
    <cellStyle name="40% - Accent3 21 13 2 3" xfId="33918" xr:uid="{468F02C2-801E-4DEB-B202-8448EC09D53D}"/>
    <cellStyle name="40% - Accent3 21 13 3" xfId="33919" xr:uid="{832BBAD7-8ADC-438C-A54F-81ABA962820F}"/>
    <cellStyle name="40% - Accent3 21 13 3 2" xfId="33920" xr:uid="{FF19A259-F682-41F1-99D7-873FB3749FF2}"/>
    <cellStyle name="40% - Accent3 21 13 4" xfId="33921" xr:uid="{20AC2D9F-EB4D-4116-BEAF-839B6DA68E8A}"/>
    <cellStyle name="40% - Accent3 21 13 4 2" xfId="33922" xr:uid="{60114304-96FE-4968-A3FC-33005087C8FE}"/>
    <cellStyle name="40% - Accent3 21 13 5" xfId="33923" xr:uid="{ECB8C932-6008-4283-BED0-DC6ABBF49CFC}"/>
    <cellStyle name="40% - Accent3 21 14" xfId="33924" xr:uid="{7D27699A-D632-4D0C-9507-F869C394D929}"/>
    <cellStyle name="40% - Accent3 21 14 2" xfId="33925" xr:uid="{AD55625F-2151-41B8-A884-EF0D90863649}"/>
    <cellStyle name="40% - Accent3 21 14 2 2" xfId="33926" xr:uid="{AFA34E55-2CB8-4764-B481-EBA4CA05EC09}"/>
    <cellStyle name="40% - Accent3 21 14 2 2 2" xfId="33927" xr:uid="{16515A7A-7A83-4AA2-9A95-98EA5B515996}"/>
    <cellStyle name="40% - Accent3 21 14 2 3" xfId="33928" xr:uid="{E17A3AB0-A737-418C-A60F-0BC05A95F7A2}"/>
    <cellStyle name="40% - Accent3 21 14 3" xfId="33929" xr:uid="{7E756220-3922-4757-B567-2FA551AE57BA}"/>
    <cellStyle name="40% - Accent3 21 14 3 2" xfId="33930" xr:uid="{D83C18FD-AA5C-4883-8608-E4E7451996C4}"/>
    <cellStyle name="40% - Accent3 21 14 4" xfId="33931" xr:uid="{C4D137D6-F452-4C62-BC82-2B0DC1B7DB09}"/>
    <cellStyle name="40% - Accent3 21 14 4 2" xfId="33932" xr:uid="{A16B962E-D10A-45A2-AD41-784935FA3A07}"/>
    <cellStyle name="40% - Accent3 21 14 5" xfId="33933" xr:uid="{4D45367D-C463-406D-BED2-8E040E064B84}"/>
    <cellStyle name="40% - Accent3 21 15" xfId="33934" xr:uid="{E463AFF2-7CF7-4704-ADB9-36588DAC3C14}"/>
    <cellStyle name="40% - Accent3 21 15 2" xfId="33935" xr:uid="{6399F6E1-6D13-42F2-AA8B-48703CD6EA83}"/>
    <cellStyle name="40% - Accent3 21 15 2 2" xfId="33936" xr:uid="{E67A27E1-E9D7-4107-9111-96F916704C08}"/>
    <cellStyle name="40% - Accent3 21 15 2 2 2" xfId="33937" xr:uid="{94A7BF98-2289-4FD3-93BE-744A7379AD8F}"/>
    <cellStyle name="40% - Accent3 21 15 2 3" xfId="33938" xr:uid="{3876A8C5-9B1B-46F6-9C76-BDC739C793B3}"/>
    <cellStyle name="40% - Accent3 21 15 3" xfId="33939" xr:uid="{9E11CFE8-9695-4136-8A4B-A498339BFE69}"/>
    <cellStyle name="40% - Accent3 21 15 3 2" xfId="33940" xr:uid="{6937339E-9F27-4394-873F-0B1E6B72F4E1}"/>
    <cellStyle name="40% - Accent3 21 15 4" xfId="33941" xr:uid="{1888DB89-3EDA-4537-BD6F-B37F9FCE6ED5}"/>
    <cellStyle name="40% - Accent3 21 15 4 2" xfId="33942" xr:uid="{0E17EDDA-1E67-463E-BF3F-C09A22C4349C}"/>
    <cellStyle name="40% - Accent3 21 15 5" xfId="33943" xr:uid="{5F792CA2-8F41-4875-8741-9640BBC03E05}"/>
    <cellStyle name="40% - Accent3 21 16" xfId="33944" xr:uid="{4D08E40E-4FDD-443A-8D51-1C74A7D26431}"/>
    <cellStyle name="40% - Accent3 21 16 2" xfId="33945" xr:uid="{50B26560-8BDB-4EA0-AB7B-E6F917B43C80}"/>
    <cellStyle name="40% - Accent3 21 16 2 2" xfId="33946" xr:uid="{CACAC196-6AC2-411D-8F4C-12211A167766}"/>
    <cellStyle name="40% - Accent3 21 16 3" xfId="33947" xr:uid="{BB77280A-1F6E-4B0E-A54F-FD507D968347}"/>
    <cellStyle name="40% - Accent3 21 17" xfId="33948" xr:uid="{CBDC3F4D-DC95-4D15-849A-C05C6D027E3F}"/>
    <cellStyle name="40% - Accent3 21 17 2" xfId="33949" xr:uid="{584FE655-7F21-4B3F-A155-55DEE66A7823}"/>
    <cellStyle name="40% - Accent3 21 18" xfId="33950" xr:uid="{54ADAFF8-A038-4EC4-A7B5-9DCBD7505CCE}"/>
    <cellStyle name="40% - Accent3 21 18 2" xfId="33951" xr:uid="{7B5DB126-2EBF-4E6C-84B7-7CC58D10DB14}"/>
    <cellStyle name="40% - Accent3 21 19" xfId="33952" xr:uid="{3EFCAC0B-FDC6-4093-A5AB-AA015D6210A2}"/>
    <cellStyle name="40% - Accent3 21 2" xfId="33953" xr:uid="{F02DED18-670B-4544-A3B8-D76799876BED}"/>
    <cellStyle name="40% - Accent3 21 2 2" xfId="33954" xr:uid="{B86BCA27-A3B7-448D-8586-6ED783FE9AA6}"/>
    <cellStyle name="40% - Accent3 21 2 2 2" xfId="33955" xr:uid="{5EABBA07-F798-4924-A537-C2CA2531D744}"/>
    <cellStyle name="40% - Accent3 21 2 2 2 2" xfId="33956" xr:uid="{90B236B6-B2C0-41A4-9D75-858A45B3A9F0}"/>
    <cellStyle name="40% - Accent3 21 2 2 3" xfId="33957" xr:uid="{77C43280-8A08-4FB9-B9AB-4EB40353EE19}"/>
    <cellStyle name="40% - Accent3 21 2 3" xfId="33958" xr:uid="{FC37A7A0-D298-4C9B-A7E8-D354A795AE02}"/>
    <cellStyle name="40% - Accent3 21 2 3 2" xfId="33959" xr:uid="{89E879E4-1166-44C5-A643-7C0FF7EE564C}"/>
    <cellStyle name="40% - Accent3 21 2 4" xfId="33960" xr:uid="{680E008C-5754-4D78-8780-9B528591EF47}"/>
    <cellStyle name="40% - Accent3 21 2 4 2" xfId="33961" xr:uid="{A318C608-4573-4F95-9578-A371D1D0D34F}"/>
    <cellStyle name="40% - Accent3 21 2 5" xfId="33962" xr:uid="{1D32FD7D-B8FD-497F-9CDB-8BD34D607BFE}"/>
    <cellStyle name="40% - Accent3 21 20" xfId="33963" xr:uid="{1AEDFBF0-0FE7-4E75-9C7B-99F8BA8D0DB6}"/>
    <cellStyle name="40% - Accent3 21 21" xfId="33964" xr:uid="{07EEF502-38CC-456C-86CD-854C9783178A}"/>
    <cellStyle name="40% - Accent3 21 22" xfId="33965" xr:uid="{C9847427-2682-4B09-89AE-5EBEC2751667}"/>
    <cellStyle name="40% - Accent3 21 23" xfId="33966" xr:uid="{BE274CBE-B85D-4B86-AE70-7211D24EBB33}"/>
    <cellStyle name="40% - Accent3 21 24" xfId="33967" xr:uid="{24F17015-348F-48E3-BE50-5D44827EB15F}"/>
    <cellStyle name="40% - Accent3 21 25" xfId="33968" xr:uid="{8A211ACC-F5D8-4FB2-AA46-9A7336DDF399}"/>
    <cellStyle name="40% - Accent3 21 26" xfId="33969" xr:uid="{1D1CA8A0-568E-4E4D-BD6C-F31B11C42C69}"/>
    <cellStyle name="40% - Accent3 21 27" xfId="33970" xr:uid="{F2A59205-4DC7-4618-A525-0FF7C015F902}"/>
    <cellStyle name="40% - Accent3 21 28" xfId="33971" xr:uid="{6FFA60CC-FEE8-48B2-A493-0300E6D7AA9B}"/>
    <cellStyle name="40% - Accent3 21 29" xfId="33972" xr:uid="{C758B355-1886-4150-B028-14F6D1060170}"/>
    <cellStyle name="40% - Accent3 21 3" xfId="33973" xr:uid="{9B07614D-65C8-44B7-A471-C6B14411CC2A}"/>
    <cellStyle name="40% - Accent3 21 3 2" xfId="33974" xr:uid="{DD2201B6-2B6A-4010-8C05-207BE4DEDC66}"/>
    <cellStyle name="40% - Accent3 21 3 2 2" xfId="33975" xr:uid="{AFB0CD18-554C-4F16-80F9-700475BE531F}"/>
    <cellStyle name="40% - Accent3 21 3 2 2 2" xfId="33976" xr:uid="{B7ADF208-D530-4AD8-A9CB-1C26C3211BC2}"/>
    <cellStyle name="40% - Accent3 21 3 2 3" xfId="33977" xr:uid="{FE73C578-DCA1-4B3B-80DB-4960477D426C}"/>
    <cellStyle name="40% - Accent3 21 3 3" xfId="33978" xr:uid="{ED49DA24-6575-48C0-91DB-36B326F5388F}"/>
    <cellStyle name="40% - Accent3 21 3 3 2" xfId="33979" xr:uid="{BCFF7B03-E834-49E7-9C5E-1FDC2C3AF6B5}"/>
    <cellStyle name="40% - Accent3 21 3 4" xfId="33980" xr:uid="{7EC4628B-1E66-4351-B829-AF59A1FBF894}"/>
    <cellStyle name="40% - Accent3 21 3 4 2" xfId="33981" xr:uid="{623556E2-F6AC-4108-9DE4-DC27193BEFDF}"/>
    <cellStyle name="40% - Accent3 21 3 5" xfId="33982" xr:uid="{8343B4EC-BA30-4CC5-B175-39ADA2559B59}"/>
    <cellStyle name="40% - Accent3 21 4" xfId="33983" xr:uid="{74F78849-F427-42B9-8792-1941B235EAA0}"/>
    <cellStyle name="40% - Accent3 21 4 2" xfId="33984" xr:uid="{DAFE9625-F5CD-45E0-A9A8-D6EA7726F156}"/>
    <cellStyle name="40% - Accent3 21 4 2 2" xfId="33985" xr:uid="{78DD67A3-76C6-46B1-8919-AF07B76FCBB9}"/>
    <cellStyle name="40% - Accent3 21 4 2 2 2" xfId="33986" xr:uid="{70B519F2-DE53-4BB5-B811-FDBE30E3C4E4}"/>
    <cellStyle name="40% - Accent3 21 4 2 3" xfId="33987" xr:uid="{09BD037B-BCAB-419C-BCF6-54A00686323A}"/>
    <cellStyle name="40% - Accent3 21 4 3" xfId="33988" xr:uid="{0AE360C0-F345-4052-B27E-8866F1099A35}"/>
    <cellStyle name="40% - Accent3 21 4 3 2" xfId="33989" xr:uid="{7B966088-1559-4239-9DBF-BA137DEB7817}"/>
    <cellStyle name="40% - Accent3 21 4 4" xfId="33990" xr:uid="{E3BB123D-EDBA-416D-AD6F-7D0ECA014FAF}"/>
    <cellStyle name="40% - Accent3 21 4 4 2" xfId="33991" xr:uid="{401E94B9-CC2E-41DA-95CF-A4B15569B9C0}"/>
    <cellStyle name="40% - Accent3 21 4 5" xfId="33992" xr:uid="{3F9FF117-8BC8-4438-9FDE-4ED2F7B444ED}"/>
    <cellStyle name="40% - Accent3 21 5" xfId="33993" xr:uid="{015FB122-E943-4D15-9C5C-D2A6C59B5FEA}"/>
    <cellStyle name="40% - Accent3 21 5 2" xfId="33994" xr:uid="{8F03D73D-2591-41E8-8E81-1DF2BEE064D7}"/>
    <cellStyle name="40% - Accent3 21 5 2 2" xfId="33995" xr:uid="{23F88021-44E2-416A-AF00-0B120D26C6CA}"/>
    <cellStyle name="40% - Accent3 21 5 2 2 2" xfId="33996" xr:uid="{528959F2-6E38-4C6F-9C9D-865A79ED3079}"/>
    <cellStyle name="40% - Accent3 21 5 2 3" xfId="33997" xr:uid="{7BC8502A-FD2A-4535-90D5-60B043A1DF84}"/>
    <cellStyle name="40% - Accent3 21 5 3" xfId="33998" xr:uid="{A0975B94-1EC9-47F7-BC1E-ECC8C4019B08}"/>
    <cellStyle name="40% - Accent3 21 5 3 2" xfId="33999" xr:uid="{B481995F-5096-4672-ADBA-84E566B415B4}"/>
    <cellStyle name="40% - Accent3 21 5 4" xfId="34000" xr:uid="{0F77B220-4CE4-423B-8112-835ED6D42A8D}"/>
    <cellStyle name="40% - Accent3 21 5 4 2" xfId="34001" xr:uid="{C471D198-79E9-4200-9B7E-E84D978FE659}"/>
    <cellStyle name="40% - Accent3 21 5 5" xfId="34002" xr:uid="{3B855370-C251-4BA7-935E-1531E595A8A6}"/>
    <cellStyle name="40% - Accent3 21 6" xfId="34003" xr:uid="{953CD9BE-229D-4E3A-AAE5-00BA9549BD73}"/>
    <cellStyle name="40% - Accent3 21 6 2" xfId="34004" xr:uid="{F25B1086-713D-49D6-9322-5C3D2A13A12D}"/>
    <cellStyle name="40% - Accent3 21 6 2 2" xfId="34005" xr:uid="{D64FEE06-BD3B-4179-9337-8E59A732D045}"/>
    <cellStyle name="40% - Accent3 21 6 2 2 2" xfId="34006" xr:uid="{35B7F1B0-D4AA-45D4-B049-1E4DACC4246E}"/>
    <cellStyle name="40% - Accent3 21 6 2 3" xfId="34007" xr:uid="{3C51B697-1CC0-4641-8B3C-463D4379A886}"/>
    <cellStyle name="40% - Accent3 21 6 3" xfId="34008" xr:uid="{713A4F80-2359-440D-9097-C71A4CD87BEA}"/>
    <cellStyle name="40% - Accent3 21 6 3 2" xfId="34009" xr:uid="{D4F5C7A6-AF07-412A-B061-DB0AC35B5781}"/>
    <cellStyle name="40% - Accent3 21 6 4" xfId="34010" xr:uid="{C03D4011-C1DB-40DC-8079-2B54961C6179}"/>
    <cellStyle name="40% - Accent3 21 6 4 2" xfId="34011" xr:uid="{C1314A50-4D98-49A9-A6DA-2D5C5B38BB37}"/>
    <cellStyle name="40% - Accent3 21 6 5" xfId="34012" xr:uid="{A011EC36-F5C7-400B-BD38-B1B42893C91E}"/>
    <cellStyle name="40% - Accent3 21 7" xfId="34013" xr:uid="{D553B877-0E0E-4AA6-9B78-7FB1CCA88303}"/>
    <cellStyle name="40% - Accent3 21 7 2" xfId="34014" xr:uid="{0DEC6AA2-BC5C-4437-8F52-B81F6E859B1D}"/>
    <cellStyle name="40% - Accent3 21 7 2 2" xfId="34015" xr:uid="{9820FAA1-BEE6-4BF5-A280-40D2E2555623}"/>
    <cellStyle name="40% - Accent3 21 7 2 2 2" xfId="34016" xr:uid="{8B289103-61CD-461B-9399-0CB37AA297FD}"/>
    <cellStyle name="40% - Accent3 21 7 2 3" xfId="34017" xr:uid="{B7C5288B-D2F6-4E95-B2EF-A9BF8F5F6316}"/>
    <cellStyle name="40% - Accent3 21 7 3" xfId="34018" xr:uid="{C3D283F3-28F7-4ADA-A0E5-510B91BA6916}"/>
    <cellStyle name="40% - Accent3 21 7 3 2" xfId="34019" xr:uid="{0E0E5E67-5AB4-4BAB-96FE-424A9C6B2FE5}"/>
    <cellStyle name="40% - Accent3 21 7 4" xfId="34020" xr:uid="{0AF49D01-76DD-44C2-9827-6F895D4FBC84}"/>
    <cellStyle name="40% - Accent3 21 7 4 2" xfId="34021" xr:uid="{63DD9ABA-015C-47E0-80BA-8D5607F8884C}"/>
    <cellStyle name="40% - Accent3 21 7 5" xfId="34022" xr:uid="{18B9A24E-2C3C-4EDF-AFA7-3AFB2C4AB925}"/>
    <cellStyle name="40% - Accent3 21 8" xfId="34023" xr:uid="{669974CC-C11A-4E8A-A028-FBC8BBD21975}"/>
    <cellStyle name="40% - Accent3 21 8 2" xfId="34024" xr:uid="{F6BF2A88-37CD-4F8C-963C-E1677CF04341}"/>
    <cellStyle name="40% - Accent3 21 8 2 2" xfId="34025" xr:uid="{3CB52842-F99E-411B-B323-F3741818F1EB}"/>
    <cellStyle name="40% - Accent3 21 8 2 2 2" xfId="34026" xr:uid="{858D1BF1-0D31-498F-A9D9-360527F0FD21}"/>
    <cellStyle name="40% - Accent3 21 8 2 3" xfId="34027" xr:uid="{FE2ECF57-0F57-431C-8876-B8C55B45F91B}"/>
    <cellStyle name="40% - Accent3 21 8 3" xfId="34028" xr:uid="{9574A3B1-C145-428F-94F8-778D70F5EA3F}"/>
    <cellStyle name="40% - Accent3 21 8 3 2" xfId="34029" xr:uid="{FEE0F320-CEF3-46CA-8BA6-494A0663B0D8}"/>
    <cellStyle name="40% - Accent3 21 8 4" xfId="34030" xr:uid="{13B35844-4701-4D37-93A0-1C73F46EA821}"/>
    <cellStyle name="40% - Accent3 21 8 4 2" xfId="34031" xr:uid="{65D03D43-8C52-4ABC-A70F-B727052AED4C}"/>
    <cellStyle name="40% - Accent3 21 8 5" xfId="34032" xr:uid="{A3F2E7D9-F317-4CE1-9D92-B31DB90A262D}"/>
    <cellStyle name="40% - Accent3 21 9" xfId="34033" xr:uid="{DA5B266A-7907-4A01-B572-149B8E096802}"/>
    <cellStyle name="40% - Accent3 21 9 2" xfId="34034" xr:uid="{16A8E991-2009-4EC9-8C3E-7D166CAFC7C5}"/>
    <cellStyle name="40% - Accent3 21 9 2 2" xfId="34035" xr:uid="{411B9A32-D194-4CD1-8CE8-661F6C1EA8DE}"/>
    <cellStyle name="40% - Accent3 21 9 2 2 2" xfId="34036" xr:uid="{3B54D877-7158-41CC-8E4F-D2253AA5D509}"/>
    <cellStyle name="40% - Accent3 21 9 2 3" xfId="34037" xr:uid="{C205AEE7-D93C-4646-A5BC-AB1935C8BA30}"/>
    <cellStyle name="40% - Accent3 21 9 3" xfId="34038" xr:uid="{02922F11-27B3-4343-84B0-B37B9CA92BFD}"/>
    <cellStyle name="40% - Accent3 21 9 3 2" xfId="34039" xr:uid="{0B966FC1-DDB4-45B2-B919-9ACE5BEA7EB7}"/>
    <cellStyle name="40% - Accent3 21 9 4" xfId="34040" xr:uid="{D5502EC3-AE74-4281-AE7B-0388E9ED9FEB}"/>
    <cellStyle name="40% - Accent3 21 9 4 2" xfId="34041" xr:uid="{C05C42F5-A365-4663-9B2A-41B62D446A9A}"/>
    <cellStyle name="40% - Accent3 21 9 5" xfId="34042" xr:uid="{0E64AC32-930A-4308-AEAE-D248DCFA75CB}"/>
    <cellStyle name="40% - Accent3 22" xfId="34043" xr:uid="{BA12C6C6-C310-4064-BEEF-8485EDA6EF9E}"/>
    <cellStyle name="40% - Accent3 22 10" xfId="34044" xr:uid="{0B0372AA-DFA1-4108-85E8-7B26433CE9AB}"/>
    <cellStyle name="40% - Accent3 22 10 2" xfId="34045" xr:uid="{15401B9F-7461-416A-8254-287C0A0FFCD1}"/>
    <cellStyle name="40% - Accent3 22 10 2 2" xfId="34046" xr:uid="{50E3AF21-4A46-4EEE-908F-B94CA7973C7E}"/>
    <cellStyle name="40% - Accent3 22 10 2 2 2" xfId="34047" xr:uid="{32BBDD5E-0BEB-4190-AAC4-36543CEEE4C6}"/>
    <cellStyle name="40% - Accent3 22 10 2 3" xfId="34048" xr:uid="{F6968C43-52E0-43EB-A6BD-AC5DC1D471B6}"/>
    <cellStyle name="40% - Accent3 22 10 3" xfId="34049" xr:uid="{DD89A636-F499-4421-B300-85E0B3681E4E}"/>
    <cellStyle name="40% - Accent3 22 10 3 2" xfId="34050" xr:uid="{6338B7CB-ED07-43D8-880D-81AF7FEFDE89}"/>
    <cellStyle name="40% - Accent3 22 10 4" xfId="34051" xr:uid="{6F491A30-1F24-4CC4-9D2E-FBEA2C3DBDE9}"/>
    <cellStyle name="40% - Accent3 22 10 4 2" xfId="34052" xr:uid="{DA74C122-33D1-4646-9583-8972AFF02E12}"/>
    <cellStyle name="40% - Accent3 22 10 5" xfId="34053" xr:uid="{978E854B-C777-415B-BD12-53CEB37F2922}"/>
    <cellStyle name="40% - Accent3 22 11" xfId="34054" xr:uid="{3BB46E08-7E63-4654-B21E-A4241B21BA80}"/>
    <cellStyle name="40% - Accent3 22 11 2" xfId="34055" xr:uid="{636055C6-893D-48E1-9072-B75D26236C52}"/>
    <cellStyle name="40% - Accent3 22 11 2 2" xfId="34056" xr:uid="{EEA88275-A818-4F84-8649-C6C2EBA40333}"/>
    <cellStyle name="40% - Accent3 22 11 2 2 2" xfId="34057" xr:uid="{651A8E3B-F37C-46D3-86CD-BC46CCBD2E8A}"/>
    <cellStyle name="40% - Accent3 22 11 2 3" xfId="34058" xr:uid="{820523D6-58AC-45F4-9823-BF9943419A5D}"/>
    <cellStyle name="40% - Accent3 22 11 3" xfId="34059" xr:uid="{F7DDF8E6-61A3-4E79-90D3-906CCC461885}"/>
    <cellStyle name="40% - Accent3 22 11 3 2" xfId="34060" xr:uid="{324D687F-45DD-45BF-9290-2C0D0979F842}"/>
    <cellStyle name="40% - Accent3 22 11 4" xfId="34061" xr:uid="{61F061E0-6286-4AB1-91FC-00B19BFAFBCF}"/>
    <cellStyle name="40% - Accent3 22 11 4 2" xfId="34062" xr:uid="{FB072DCD-954F-4AA2-8649-081578B72938}"/>
    <cellStyle name="40% - Accent3 22 11 5" xfId="34063" xr:uid="{FC825D7A-7197-4EBC-8BEE-1907292AA771}"/>
    <cellStyle name="40% - Accent3 22 12" xfId="34064" xr:uid="{90F1BDC8-F3EA-470B-A373-503E5ECF9B0A}"/>
    <cellStyle name="40% - Accent3 22 12 2" xfId="34065" xr:uid="{12BACBD0-C5FB-4FC3-89E4-9E06D105612C}"/>
    <cellStyle name="40% - Accent3 22 12 2 2" xfId="34066" xr:uid="{6CC0AF4C-2CA1-4A29-84FA-DDA9EA16D54F}"/>
    <cellStyle name="40% - Accent3 22 12 2 2 2" xfId="34067" xr:uid="{C4BA9254-1E94-4119-B713-D4435A8A30EE}"/>
    <cellStyle name="40% - Accent3 22 12 2 3" xfId="34068" xr:uid="{953BD6A7-C076-4E1A-A81B-E12ACA507EAB}"/>
    <cellStyle name="40% - Accent3 22 12 3" xfId="34069" xr:uid="{C89BF811-C66D-4F50-8646-70C8598A81D8}"/>
    <cellStyle name="40% - Accent3 22 12 3 2" xfId="34070" xr:uid="{867DAA11-DDE5-47F4-AF3A-2CDBB4C1BBD0}"/>
    <cellStyle name="40% - Accent3 22 12 4" xfId="34071" xr:uid="{2B4F24A0-F569-4B7A-AF0C-C03E940F0A37}"/>
    <cellStyle name="40% - Accent3 22 12 4 2" xfId="34072" xr:uid="{43073A1B-5E4C-4DED-B999-8DA89E370A80}"/>
    <cellStyle name="40% - Accent3 22 12 5" xfId="34073" xr:uid="{EBA7F48A-9D6E-4534-A186-D9FC5C5D2620}"/>
    <cellStyle name="40% - Accent3 22 13" xfId="34074" xr:uid="{2B8A9934-15C2-4E05-A1A1-B05A0BDC57CE}"/>
    <cellStyle name="40% - Accent3 22 13 2" xfId="34075" xr:uid="{9CC3C46E-669C-4FCA-8CC5-67C6B01C330F}"/>
    <cellStyle name="40% - Accent3 22 13 2 2" xfId="34076" xr:uid="{578135B6-C336-4028-8C37-96C6395AA5F0}"/>
    <cellStyle name="40% - Accent3 22 13 2 2 2" xfId="34077" xr:uid="{E8E43D1B-3F5E-4D8A-8658-CA09F0DA5E0A}"/>
    <cellStyle name="40% - Accent3 22 13 2 3" xfId="34078" xr:uid="{1207E000-B4F3-4CA5-9683-BD5EC257BE42}"/>
    <cellStyle name="40% - Accent3 22 13 3" xfId="34079" xr:uid="{76B586BD-19BA-4651-838E-90ED37F51EE1}"/>
    <cellStyle name="40% - Accent3 22 13 3 2" xfId="34080" xr:uid="{6834490D-5989-4B41-BB3D-55F835D6B341}"/>
    <cellStyle name="40% - Accent3 22 13 4" xfId="34081" xr:uid="{3C83AA6A-824D-4117-ADD3-E9687CEDC4A6}"/>
    <cellStyle name="40% - Accent3 22 13 4 2" xfId="34082" xr:uid="{817439C2-9E5F-4AC3-8D0F-2E11B9E35173}"/>
    <cellStyle name="40% - Accent3 22 13 5" xfId="34083" xr:uid="{C5C5D533-4E34-48B3-A2A9-2C11AA8F0CAA}"/>
    <cellStyle name="40% - Accent3 22 14" xfId="34084" xr:uid="{749C5638-D438-41E4-910D-0DEB77629BB4}"/>
    <cellStyle name="40% - Accent3 22 14 2" xfId="34085" xr:uid="{C28CF9C2-DBBC-4CF9-88FA-80B83F7C2D6A}"/>
    <cellStyle name="40% - Accent3 22 14 2 2" xfId="34086" xr:uid="{AEACD170-F4EA-4437-8FBB-8372A225D64D}"/>
    <cellStyle name="40% - Accent3 22 14 2 2 2" xfId="34087" xr:uid="{D6AFB65F-C784-447A-9EB5-7DA1063B3290}"/>
    <cellStyle name="40% - Accent3 22 14 2 3" xfId="34088" xr:uid="{80E6082A-55CD-4EA0-9EF2-48148C884EFD}"/>
    <cellStyle name="40% - Accent3 22 14 3" xfId="34089" xr:uid="{E55FB6DB-A018-4094-80C3-81193F684533}"/>
    <cellStyle name="40% - Accent3 22 14 3 2" xfId="34090" xr:uid="{0ED53DDF-EF36-4557-B88B-8E6148DF2C40}"/>
    <cellStyle name="40% - Accent3 22 14 4" xfId="34091" xr:uid="{860C6A21-3C31-4673-9A29-3228646FD1DC}"/>
    <cellStyle name="40% - Accent3 22 14 4 2" xfId="34092" xr:uid="{FBEF1CB8-8162-4747-A911-28FB3F0095F7}"/>
    <cellStyle name="40% - Accent3 22 14 5" xfId="34093" xr:uid="{8B0FA81C-C339-4074-878C-7E4BA1F758F4}"/>
    <cellStyle name="40% - Accent3 22 15" xfId="34094" xr:uid="{FE8CE369-41B2-4257-80C2-55450142290F}"/>
    <cellStyle name="40% - Accent3 22 15 2" xfId="34095" xr:uid="{B756DD23-19D3-4C9D-A8D5-7156E66D3B2E}"/>
    <cellStyle name="40% - Accent3 22 15 2 2" xfId="34096" xr:uid="{E18A8221-83A3-4ABE-A478-F1A900540E61}"/>
    <cellStyle name="40% - Accent3 22 15 2 2 2" xfId="34097" xr:uid="{46BB62AA-F6A5-4C02-8E76-0702A28F3E30}"/>
    <cellStyle name="40% - Accent3 22 15 2 3" xfId="34098" xr:uid="{2E7D756C-6558-46AF-A2F3-932A1019058A}"/>
    <cellStyle name="40% - Accent3 22 15 3" xfId="34099" xr:uid="{1AC05461-1EEC-40AB-BEFF-A66B7AD90748}"/>
    <cellStyle name="40% - Accent3 22 15 3 2" xfId="34100" xr:uid="{3A3B7409-62E2-46A5-A86B-8E6F386A14F9}"/>
    <cellStyle name="40% - Accent3 22 15 4" xfId="34101" xr:uid="{1B6C0527-3096-4EC3-A675-3F873953B5AB}"/>
    <cellStyle name="40% - Accent3 22 15 4 2" xfId="34102" xr:uid="{8159DDAC-33DB-498E-AC26-62E36885946C}"/>
    <cellStyle name="40% - Accent3 22 15 5" xfId="34103" xr:uid="{9F49F7DA-3DEF-49BE-BAE3-C8E3CAE1301E}"/>
    <cellStyle name="40% - Accent3 22 16" xfId="34104" xr:uid="{D2809ECC-D0FF-4CCC-B4D5-7C28ECB54C96}"/>
    <cellStyle name="40% - Accent3 22 16 2" xfId="34105" xr:uid="{34CC1A72-FFA4-4D7B-9B98-B971F5B15B3F}"/>
    <cellStyle name="40% - Accent3 22 16 2 2" xfId="34106" xr:uid="{3345A0CC-64E7-48D3-9C7A-6F88CD5C6C94}"/>
    <cellStyle name="40% - Accent3 22 16 3" xfId="34107" xr:uid="{2F6B8A7C-0B66-4CE9-B6F6-78CF0E5B2DF0}"/>
    <cellStyle name="40% - Accent3 22 17" xfId="34108" xr:uid="{D23C4E4D-7816-45C2-BBB6-8DF799DAA740}"/>
    <cellStyle name="40% - Accent3 22 17 2" xfId="34109" xr:uid="{0AE03271-DD63-430F-A9DC-746370B78037}"/>
    <cellStyle name="40% - Accent3 22 18" xfId="34110" xr:uid="{7DCAB98F-F47F-44AC-990C-C7DD698C7EB1}"/>
    <cellStyle name="40% - Accent3 22 18 2" xfId="34111" xr:uid="{F3321DD1-0A9D-4002-9C0D-A61AF5187536}"/>
    <cellStyle name="40% - Accent3 22 19" xfId="34112" xr:uid="{93FA5415-99E9-448B-83AE-FA1743D9049C}"/>
    <cellStyle name="40% - Accent3 22 2" xfId="34113" xr:uid="{41048AD3-5CB5-4045-B62D-353723CA60CE}"/>
    <cellStyle name="40% - Accent3 22 2 2" xfId="34114" xr:uid="{37CC6DFD-0D36-4CF0-B0C7-B0EA4AC260B1}"/>
    <cellStyle name="40% - Accent3 22 2 2 2" xfId="34115" xr:uid="{37EC17B8-5BD6-4312-B4A9-CBA495CB659C}"/>
    <cellStyle name="40% - Accent3 22 2 2 2 2" xfId="34116" xr:uid="{D9064E6C-7674-4084-A3C5-E32818E4453D}"/>
    <cellStyle name="40% - Accent3 22 2 2 3" xfId="34117" xr:uid="{2A4C8612-21BC-4ED9-97F4-CD9C671FA672}"/>
    <cellStyle name="40% - Accent3 22 2 3" xfId="34118" xr:uid="{1AFFA48E-8772-4F98-B7CC-C1FFD8C66AC6}"/>
    <cellStyle name="40% - Accent3 22 2 3 2" xfId="34119" xr:uid="{E0954312-A006-4150-A84A-717A36EB33C6}"/>
    <cellStyle name="40% - Accent3 22 2 4" xfId="34120" xr:uid="{333781F8-43E4-4C1D-B03F-799FDE272625}"/>
    <cellStyle name="40% - Accent3 22 2 4 2" xfId="34121" xr:uid="{87408C13-5502-4B26-BB7D-0C437D79BD32}"/>
    <cellStyle name="40% - Accent3 22 2 5" xfId="34122" xr:uid="{D9EB8B66-1B44-4367-8C31-9F88A49140B5}"/>
    <cellStyle name="40% - Accent3 22 20" xfId="34123" xr:uid="{D140F96D-E351-4758-8E85-E2F732E83631}"/>
    <cellStyle name="40% - Accent3 22 21" xfId="34124" xr:uid="{4DF177CD-F3B5-425B-853F-C3E9B7D4BD22}"/>
    <cellStyle name="40% - Accent3 22 22" xfId="34125" xr:uid="{72D15520-57E4-474C-8314-BB6CCC02C7DE}"/>
    <cellStyle name="40% - Accent3 22 23" xfId="34126" xr:uid="{180CBB92-2520-4E24-86CB-EBC06C974E9A}"/>
    <cellStyle name="40% - Accent3 22 24" xfId="34127" xr:uid="{7BB8D218-C7DB-4879-BC9D-A8DC4CB6E0C4}"/>
    <cellStyle name="40% - Accent3 22 25" xfId="34128" xr:uid="{2E692DB7-4DCE-4968-A42B-FE8C22FEC0B5}"/>
    <cellStyle name="40% - Accent3 22 26" xfId="34129" xr:uid="{10B11D10-12A8-42E6-8402-E3C441F2951C}"/>
    <cellStyle name="40% - Accent3 22 27" xfId="34130" xr:uid="{63C36E1F-47A0-4BA3-877A-524112A28FAF}"/>
    <cellStyle name="40% - Accent3 22 28" xfId="34131" xr:uid="{F17D7B0C-7141-4D31-A6DB-D9F4AFCAD339}"/>
    <cellStyle name="40% - Accent3 22 29" xfId="34132" xr:uid="{6C57026D-2C85-44A6-A8B0-0016808946F4}"/>
    <cellStyle name="40% - Accent3 22 3" xfId="34133" xr:uid="{AA4B7A92-C340-42C6-B5AC-E243C0EAB415}"/>
    <cellStyle name="40% - Accent3 22 3 2" xfId="34134" xr:uid="{0C2E6AB3-6990-4E66-B4AF-9EEC3E664520}"/>
    <cellStyle name="40% - Accent3 22 3 2 2" xfId="34135" xr:uid="{47170A48-73D6-40C9-A8F0-5D8389BB000D}"/>
    <cellStyle name="40% - Accent3 22 3 2 2 2" xfId="34136" xr:uid="{96A0CFAF-DEDB-463B-BE7D-1FFD9BE5EF63}"/>
    <cellStyle name="40% - Accent3 22 3 2 3" xfId="34137" xr:uid="{37C7ABD0-9AEC-4265-A59F-7E903DCFAA83}"/>
    <cellStyle name="40% - Accent3 22 3 3" xfId="34138" xr:uid="{F5213B50-6AE4-45CB-87A3-93046A6F5F83}"/>
    <cellStyle name="40% - Accent3 22 3 3 2" xfId="34139" xr:uid="{D74F672A-CF7F-4E45-BD60-2436EB54D7E7}"/>
    <cellStyle name="40% - Accent3 22 3 4" xfId="34140" xr:uid="{626ADACD-32F8-4755-A568-FEEEBCD20E92}"/>
    <cellStyle name="40% - Accent3 22 3 4 2" xfId="34141" xr:uid="{C7BFB093-0FF8-4270-8D98-5560C45A90B1}"/>
    <cellStyle name="40% - Accent3 22 3 5" xfId="34142" xr:uid="{3D93A0E8-D1BD-456D-BE5F-8852F7DD9510}"/>
    <cellStyle name="40% - Accent3 22 4" xfId="34143" xr:uid="{D66DCFC8-76EF-4069-84F5-21D2373398A7}"/>
    <cellStyle name="40% - Accent3 22 4 2" xfId="34144" xr:uid="{C1930B36-BABD-42AC-9B17-46427DE83D69}"/>
    <cellStyle name="40% - Accent3 22 4 2 2" xfId="34145" xr:uid="{F01F04DB-4438-43E4-869D-9564A473124C}"/>
    <cellStyle name="40% - Accent3 22 4 2 2 2" xfId="34146" xr:uid="{7A7EE78C-172A-4D42-8043-1E1F7F2B5E30}"/>
    <cellStyle name="40% - Accent3 22 4 2 3" xfId="34147" xr:uid="{2B3001FF-E9DD-428B-9F90-F61E4D6FE454}"/>
    <cellStyle name="40% - Accent3 22 4 3" xfId="34148" xr:uid="{1E0CA620-E1EC-4ADE-8AF0-952EC44B8C0A}"/>
    <cellStyle name="40% - Accent3 22 4 3 2" xfId="34149" xr:uid="{3C474279-6270-401E-87A5-7EEE39E34B63}"/>
    <cellStyle name="40% - Accent3 22 4 4" xfId="34150" xr:uid="{6391F604-0350-40BB-80D7-8CEB14992C8D}"/>
    <cellStyle name="40% - Accent3 22 4 4 2" xfId="34151" xr:uid="{5423B7DF-A7F3-4512-9B0D-09A737950B11}"/>
    <cellStyle name="40% - Accent3 22 4 5" xfId="34152" xr:uid="{0D9894B3-A839-4E90-BAA5-BEB1F11E9240}"/>
    <cellStyle name="40% - Accent3 22 5" xfId="34153" xr:uid="{EC7F50F1-00EB-4D20-8E49-E068B989CFA7}"/>
    <cellStyle name="40% - Accent3 22 5 2" xfId="34154" xr:uid="{316653DA-F8B3-48BE-BD3C-88ABD64E936D}"/>
    <cellStyle name="40% - Accent3 22 5 2 2" xfId="34155" xr:uid="{9E664A57-1DD4-457C-B44B-22FA4139A62F}"/>
    <cellStyle name="40% - Accent3 22 5 2 2 2" xfId="34156" xr:uid="{AD28902A-F204-4101-993F-EE77B73CC964}"/>
    <cellStyle name="40% - Accent3 22 5 2 3" xfId="34157" xr:uid="{4E083E4A-1146-4955-8453-09AFFD366DB3}"/>
    <cellStyle name="40% - Accent3 22 5 3" xfId="34158" xr:uid="{9FB48BDF-34F4-4FA8-BE76-30AE40D110D0}"/>
    <cellStyle name="40% - Accent3 22 5 3 2" xfId="34159" xr:uid="{C41E253C-7E94-4606-BF9A-9BF4926931F6}"/>
    <cellStyle name="40% - Accent3 22 5 4" xfId="34160" xr:uid="{CA3FE38F-BC53-4ECB-BCF2-A1EB6231BCDB}"/>
    <cellStyle name="40% - Accent3 22 5 4 2" xfId="34161" xr:uid="{3954379D-65BA-42D4-B553-2B2C8E0501D0}"/>
    <cellStyle name="40% - Accent3 22 5 5" xfId="34162" xr:uid="{81924B16-BA4C-47C6-8596-D5DDB0B31C7D}"/>
    <cellStyle name="40% - Accent3 22 6" xfId="34163" xr:uid="{DE982CE8-36F9-4993-A174-C3686DCA6C43}"/>
    <cellStyle name="40% - Accent3 22 6 2" xfId="34164" xr:uid="{3086E4C9-D4F6-4E98-B0A0-95781B483EAF}"/>
    <cellStyle name="40% - Accent3 22 6 2 2" xfId="34165" xr:uid="{ACA0F49D-5A7A-4C9D-A922-9B541D90440D}"/>
    <cellStyle name="40% - Accent3 22 6 2 2 2" xfId="34166" xr:uid="{DC4534F7-43FF-433E-91FC-4383C8264B71}"/>
    <cellStyle name="40% - Accent3 22 6 2 3" xfId="34167" xr:uid="{07B07CC3-716F-4DE8-AF8A-0F79357ACDE0}"/>
    <cellStyle name="40% - Accent3 22 6 3" xfId="34168" xr:uid="{A7901447-C671-4DED-82D3-C76CB5EBB5E7}"/>
    <cellStyle name="40% - Accent3 22 6 3 2" xfId="34169" xr:uid="{1B935C44-AC5F-4927-9B96-A65966AE91BF}"/>
    <cellStyle name="40% - Accent3 22 6 4" xfId="34170" xr:uid="{D68D9E0B-6D46-4C25-B16B-63B6B344807E}"/>
    <cellStyle name="40% - Accent3 22 6 4 2" xfId="34171" xr:uid="{8B026DB7-20E0-4FDA-9324-C7E01D5779FE}"/>
    <cellStyle name="40% - Accent3 22 6 5" xfId="34172" xr:uid="{7D638921-610F-46FF-B86B-1ECC73611280}"/>
    <cellStyle name="40% - Accent3 22 7" xfId="34173" xr:uid="{03463A37-7759-4A1F-8CE8-5A30DCBFCAA2}"/>
    <cellStyle name="40% - Accent3 22 7 2" xfId="34174" xr:uid="{C277CCB4-0C68-4199-8726-A1EF9895D9DD}"/>
    <cellStyle name="40% - Accent3 22 7 2 2" xfId="34175" xr:uid="{35B99FAA-F958-4F2A-A7F6-6D147D175A20}"/>
    <cellStyle name="40% - Accent3 22 7 2 2 2" xfId="34176" xr:uid="{CAFCE2AB-E1C1-4F39-AF21-B790A356A1AF}"/>
    <cellStyle name="40% - Accent3 22 7 2 3" xfId="34177" xr:uid="{87EB4052-ACD0-4B58-8DE2-92B5D7743FFF}"/>
    <cellStyle name="40% - Accent3 22 7 3" xfId="34178" xr:uid="{28DF1544-DFF9-4F8B-8209-A2617E3BD6FB}"/>
    <cellStyle name="40% - Accent3 22 7 3 2" xfId="34179" xr:uid="{42422122-7F5B-4EFD-8AAE-20DFB3C3B7FC}"/>
    <cellStyle name="40% - Accent3 22 7 4" xfId="34180" xr:uid="{E636CF14-0581-4E25-A438-5E4D1EEFAC98}"/>
    <cellStyle name="40% - Accent3 22 7 4 2" xfId="34181" xr:uid="{690970C6-3226-49C1-B314-8594EBECB6CB}"/>
    <cellStyle name="40% - Accent3 22 7 5" xfId="34182" xr:uid="{7D6B3A1D-356E-4E28-A3A5-34B110ED68D0}"/>
    <cellStyle name="40% - Accent3 22 8" xfId="34183" xr:uid="{229252EC-892B-4007-9DFA-E08ECFE8947B}"/>
    <cellStyle name="40% - Accent3 22 8 2" xfId="34184" xr:uid="{F3F72F6F-F019-4E4B-A168-7F4E3A044FDD}"/>
    <cellStyle name="40% - Accent3 22 8 2 2" xfId="34185" xr:uid="{3EAFBD48-1BE9-43FD-A777-1F6A6FBC875E}"/>
    <cellStyle name="40% - Accent3 22 8 2 2 2" xfId="34186" xr:uid="{08880DCB-5D5A-43CD-8CA8-CB2DD6A4B6B1}"/>
    <cellStyle name="40% - Accent3 22 8 2 3" xfId="34187" xr:uid="{C8853D9D-2843-4208-95BD-0DB5BE7FD5E8}"/>
    <cellStyle name="40% - Accent3 22 8 3" xfId="34188" xr:uid="{D5833EDF-4652-4104-A016-5DD67724F7AE}"/>
    <cellStyle name="40% - Accent3 22 8 3 2" xfId="34189" xr:uid="{D5AE6DCA-56F7-4FE8-8C8E-B4043D676F94}"/>
    <cellStyle name="40% - Accent3 22 8 4" xfId="34190" xr:uid="{8FC7F144-310C-4937-836C-3F7AF393D9A4}"/>
    <cellStyle name="40% - Accent3 22 8 4 2" xfId="34191" xr:uid="{A70CF0AD-941D-46C3-86DD-B1E06BC83AD2}"/>
    <cellStyle name="40% - Accent3 22 8 5" xfId="34192" xr:uid="{2ABB8C36-B345-4993-8CD3-2E0A9F05FF45}"/>
    <cellStyle name="40% - Accent3 22 9" xfId="34193" xr:uid="{721AFED1-41F7-4D31-A5A2-37DF0F91D340}"/>
    <cellStyle name="40% - Accent3 22 9 2" xfId="34194" xr:uid="{F6C08975-4867-476D-AC17-1853E2826F86}"/>
    <cellStyle name="40% - Accent3 22 9 2 2" xfId="34195" xr:uid="{99CD28E9-CBEE-45F3-BBA5-BBE3FD30F232}"/>
    <cellStyle name="40% - Accent3 22 9 2 2 2" xfId="34196" xr:uid="{079022B8-ECCE-47C2-9ED1-3E6A78F5BB0D}"/>
    <cellStyle name="40% - Accent3 22 9 2 3" xfId="34197" xr:uid="{8958868A-0034-4C5C-96BB-3F5738CDDBFC}"/>
    <cellStyle name="40% - Accent3 22 9 3" xfId="34198" xr:uid="{810C7C6B-AD1F-4731-AAF8-39EE529F00B1}"/>
    <cellStyle name="40% - Accent3 22 9 3 2" xfId="34199" xr:uid="{503320FE-D67A-4C9C-B82D-3FD54396A596}"/>
    <cellStyle name="40% - Accent3 22 9 4" xfId="34200" xr:uid="{A6748301-F492-45A2-9507-6F35657AD7C6}"/>
    <cellStyle name="40% - Accent3 22 9 4 2" xfId="34201" xr:uid="{6C9110E6-9241-4EAA-90EC-878B3537DB9B}"/>
    <cellStyle name="40% - Accent3 22 9 5" xfId="34202" xr:uid="{4ACC357B-6CFE-4BA0-BD46-D2008FB2B83B}"/>
    <cellStyle name="40% - Accent3 23" xfId="34203" xr:uid="{4483ABF0-2BD6-45BA-BBBE-A772FBC418CD}"/>
    <cellStyle name="40% - Accent3 23 10" xfId="34204" xr:uid="{DBE68E65-4B40-4A5C-90D2-83A8683AC969}"/>
    <cellStyle name="40% - Accent3 23 10 2" xfId="34205" xr:uid="{24DA83D3-3891-42F7-8E54-B45398704974}"/>
    <cellStyle name="40% - Accent3 23 10 2 2" xfId="34206" xr:uid="{F7EF16A2-074F-43B0-8F99-158DB2197E78}"/>
    <cellStyle name="40% - Accent3 23 10 2 2 2" xfId="34207" xr:uid="{98DE499F-10BC-4101-ADE9-3CD982D9844A}"/>
    <cellStyle name="40% - Accent3 23 10 2 3" xfId="34208" xr:uid="{DD7B24E9-D1E0-4253-8004-985BCD92579C}"/>
    <cellStyle name="40% - Accent3 23 10 3" xfId="34209" xr:uid="{D5C5804D-AF5C-47BC-815A-BBEBAC00BF76}"/>
    <cellStyle name="40% - Accent3 23 10 3 2" xfId="34210" xr:uid="{B17FE9F2-A9DB-452B-800A-B83B13F5293A}"/>
    <cellStyle name="40% - Accent3 23 10 4" xfId="34211" xr:uid="{EDB66510-AA60-49B9-90FA-E6A5DF9AA5FA}"/>
    <cellStyle name="40% - Accent3 23 10 4 2" xfId="34212" xr:uid="{A862D5EF-A0F5-4E5C-B131-34655E8DF23E}"/>
    <cellStyle name="40% - Accent3 23 10 5" xfId="34213" xr:uid="{045E9F81-DE40-42B6-97A8-7117274CA787}"/>
    <cellStyle name="40% - Accent3 23 11" xfId="34214" xr:uid="{B85CFD46-A776-4122-8C7A-3E4D421FD713}"/>
    <cellStyle name="40% - Accent3 23 11 2" xfId="34215" xr:uid="{EBB94CD7-59EC-4499-91F2-EDE82FFCF257}"/>
    <cellStyle name="40% - Accent3 23 11 2 2" xfId="34216" xr:uid="{0A54F30D-2DBB-4103-B504-0E5E3764AAB2}"/>
    <cellStyle name="40% - Accent3 23 11 2 2 2" xfId="34217" xr:uid="{D13D8FF5-110B-489C-A22D-663A35CEA1ED}"/>
    <cellStyle name="40% - Accent3 23 11 2 3" xfId="34218" xr:uid="{95D4C369-473C-46F3-B00A-5328586D57B4}"/>
    <cellStyle name="40% - Accent3 23 11 3" xfId="34219" xr:uid="{C4F2A8C5-C985-478B-BBBD-CE3CD29ED7E0}"/>
    <cellStyle name="40% - Accent3 23 11 3 2" xfId="34220" xr:uid="{5A455A2D-5803-4AEE-8221-CD45AAA58206}"/>
    <cellStyle name="40% - Accent3 23 11 4" xfId="34221" xr:uid="{F9B14081-F499-4B99-B5D6-B10C0AA10EE3}"/>
    <cellStyle name="40% - Accent3 23 11 4 2" xfId="34222" xr:uid="{E36C3389-3DE3-46F2-9BFD-EAE13A5974D4}"/>
    <cellStyle name="40% - Accent3 23 11 5" xfId="34223" xr:uid="{C78CBA13-4456-412E-8EEE-6535B0F58523}"/>
    <cellStyle name="40% - Accent3 23 12" xfId="34224" xr:uid="{8E3FEF17-F712-40CE-853E-778214F5982B}"/>
    <cellStyle name="40% - Accent3 23 12 2" xfId="34225" xr:uid="{831E2ED5-B757-4080-B71D-8F4C88E7E254}"/>
    <cellStyle name="40% - Accent3 23 12 2 2" xfId="34226" xr:uid="{89F2EF9D-C990-40B3-BA5E-F05335EC8A19}"/>
    <cellStyle name="40% - Accent3 23 12 2 2 2" xfId="34227" xr:uid="{C4D22F07-96C2-4DC6-915E-D2BDC12BA803}"/>
    <cellStyle name="40% - Accent3 23 12 2 3" xfId="34228" xr:uid="{9FC44DEF-5F97-4F4E-9B71-99F3B761E671}"/>
    <cellStyle name="40% - Accent3 23 12 3" xfId="34229" xr:uid="{ECD6BD70-BA7B-408B-A841-5B3E08E38B46}"/>
    <cellStyle name="40% - Accent3 23 12 3 2" xfId="34230" xr:uid="{84FDFFE8-47D6-4D78-A398-CE4884E77CC6}"/>
    <cellStyle name="40% - Accent3 23 12 4" xfId="34231" xr:uid="{5C08C6AE-C80E-4A0E-9626-F767E2BB2303}"/>
    <cellStyle name="40% - Accent3 23 12 4 2" xfId="34232" xr:uid="{D5A0CA9F-7981-4229-8A51-DD10B619352D}"/>
    <cellStyle name="40% - Accent3 23 12 5" xfId="34233" xr:uid="{15C08977-8FA5-4A0C-83CF-92AD8C084818}"/>
    <cellStyle name="40% - Accent3 23 13" xfId="34234" xr:uid="{BE7C95AE-12D9-42AE-BB16-70A3BD506AAB}"/>
    <cellStyle name="40% - Accent3 23 13 2" xfId="34235" xr:uid="{82A452F7-F4B0-46A9-9B92-A2A45F3F5757}"/>
    <cellStyle name="40% - Accent3 23 13 2 2" xfId="34236" xr:uid="{D676492B-C156-45DE-9945-81FF8A933F93}"/>
    <cellStyle name="40% - Accent3 23 13 2 2 2" xfId="34237" xr:uid="{64BF76A0-6B48-4819-B493-075EE5917A76}"/>
    <cellStyle name="40% - Accent3 23 13 2 3" xfId="34238" xr:uid="{25F1097C-329D-476D-85DB-17B58D45D9B2}"/>
    <cellStyle name="40% - Accent3 23 13 3" xfId="34239" xr:uid="{9B62D8AA-E8C9-4D16-8F85-44D7784F37A2}"/>
    <cellStyle name="40% - Accent3 23 13 3 2" xfId="34240" xr:uid="{B31F6609-269B-484B-90A1-922592FF38CE}"/>
    <cellStyle name="40% - Accent3 23 13 4" xfId="34241" xr:uid="{9DA5E039-8C15-4476-AD5A-312E566706A1}"/>
    <cellStyle name="40% - Accent3 23 13 4 2" xfId="34242" xr:uid="{74115038-630E-45A5-B37D-29EC611D2794}"/>
    <cellStyle name="40% - Accent3 23 13 5" xfId="34243" xr:uid="{3A50F6FF-9A3C-4D31-AE6F-DED705D584DC}"/>
    <cellStyle name="40% - Accent3 23 14" xfId="34244" xr:uid="{274FAAD0-F178-4F1A-9259-6085AA1C1BBD}"/>
    <cellStyle name="40% - Accent3 23 14 2" xfId="34245" xr:uid="{92ECDF87-EBD6-45E6-B5AF-4C68A4E8A4C9}"/>
    <cellStyle name="40% - Accent3 23 14 2 2" xfId="34246" xr:uid="{4938B7EC-2C50-4653-93B4-7963D4262F76}"/>
    <cellStyle name="40% - Accent3 23 14 2 2 2" xfId="34247" xr:uid="{F7759447-0C2E-4053-B0DF-A65D19D0AA13}"/>
    <cellStyle name="40% - Accent3 23 14 2 3" xfId="34248" xr:uid="{DC03857C-0F71-4F82-AB83-D89CD944526A}"/>
    <cellStyle name="40% - Accent3 23 14 3" xfId="34249" xr:uid="{68C4D9F0-0B85-4AA3-9FFB-2898C2327739}"/>
    <cellStyle name="40% - Accent3 23 14 3 2" xfId="34250" xr:uid="{74973E6F-1B82-4F24-9383-159C683FAB4F}"/>
    <cellStyle name="40% - Accent3 23 14 4" xfId="34251" xr:uid="{84E7ADD4-8D26-42BE-8D01-C3C5BDD1AFC2}"/>
    <cellStyle name="40% - Accent3 23 14 4 2" xfId="34252" xr:uid="{F5E5D8F4-8115-4E28-A301-AA6505DDE7D2}"/>
    <cellStyle name="40% - Accent3 23 14 5" xfId="34253" xr:uid="{7F2CA9E5-C658-47CB-812B-8B2CA543090C}"/>
    <cellStyle name="40% - Accent3 23 15" xfId="34254" xr:uid="{510D7F82-9499-4D2E-927C-EA185D86CCCA}"/>
    <cellStyle name="40% - Accent3 23 15 2" xfId="34255" xr:uid="{49DEBAB0-E9AB-43D5-AA56-00A53890756A}"/>
    <cellStyle name="40% - Accent3 23 15 2 2" xfId="34256" xr:uid="{FC04CBFD-0000-4C5C-BEFF-BF29948F36CC}"/>
    <cellStyle name="40% - Accent3 23 15 2 2 2" xfId="34257" xr:uid="{5DA6DD41-C87F-4775-B8F2-047400EE1F6C}"/>
    <cellStyle name="40% - Accent3 23 15 2 3" xfId="34258" xr:uid="{631A1C68-C5CC-4C41-AEF7-DBF7D18F425E}"/>
    <cellStyle name="40% - Accent3 23 15 3" xfId="34259" xr:uid="{3724A085-9DD9-48F8-9741-8ED1A2FADEFE}"/>
    <cellStyle name="40% - Accent3 23 15 3 2" xfId="34260" xr:uid="{A9E4B9D6-3B2D-4C0E-88BB-BA3319BFADD2}"/>
    <cellStyle name="40% - Accent3 23 15 4" xfId="34261" xr:uid="{85C953B4-5F07-4BA3-97AC-9B26D94F0E31}"/>
    <cellStyle name="40% - Accent3 23 15 4 2" xfId="34262" xr:uid="{81A1B3C7-27AD-45C0-BE89-1290F0CA9357}"/>
    <cellStyle name="40% - Accent3 23 15 5" xfId="34263" xr:uid="{F93AE3BC-FB8F-46DD-81A8-F88E39EF3222}"/>
    <cellStyle name="40% - Accent3 23 16" xfId="34264" xr:uid="{79D9C2A7-7CCB-43CB-A39A-09F9C8F32B70}"/>
    <cellStyle name="40% - Accent3 23 16 2" xfId="34265" xr:uid="{F6080B0C-A6DD-40D4-89D6-C330DF7DE8D5}"/>
    <cellStyle name="40% - Accent3 23 16 2 2" xfId="34266" xr:uid="{B041B03B-8DE1-4FD1-9056-4A56E7C06C52}"/>
    <cellStyle name="40% - Accent3 23 16 3" xfId="34267" xr:uid="{7B37E8B7-7306-49F9-A828-EADB36F7A725}"/>
    <cellStyle name="40% - Accent3 23 17" xfId="34268" xr:uid="{7B410C16-8F3A-4D4C-A5EF-C962CC09CF46}"/>
    <cellStyle name="40% - Accent3 23 17 2" xfId="34269" xr:uid="{FA606F91-2F9C-432C-8B74-13196FEA0644}"/>
    <cellStyle name="40% - Accent3 23 18" xfId="34270" xr:uid="{3CAB5308-AF82-4BE6-A7F4-AA57C8B5B984}"/>
    <cellStyle name="40% - Accent3 23 18 2" xfId="34271" xr:uid="{2599D59C-9B16-42A8-8C48-D5C445687974}"/>
    <cellStyle name="40% - Accent3 23 19" xfId="34272" xr:uid="{F937CB7A-A907-4601-977F-741A41650E11}"/>
    <cellStyle name="40% - Accent3 23 2" xfId="34273" xr:uid="{C4ABE3B8-3802-42B7-9486-F33CADEE6CED}"/>
    <cellStyle name="40% - Accent3 23 2 2" xfId="34274" xr:uid="{EC839D73-1462-49EB-AAB0-B6C8D65C990B}"/>
    <cellStyle name="40% - Accent3 23 2 2 2" xfId="34275" xr:uid="{1668B42A-952A-4DBB-B825-437D5A6DB999}"/>
    <cellStyle name="40% - Accent3 23 2 2 2 2" xfId="34276" xr:uid="{49D8B5EE-65F0-455F-8AC9-DCD26A4C3600}"/>
    <cellStyle name="40% - Accent3 23 2 2 3" xfId="34277" xr:uid="{12D6D572-293F-4416-AB7B-4D986808E703}"/>
    <cellStyle name="40% - Accent3 23 2 3" xfId="34278" xr:uid="{514FEE9B-98D3-4B7E-8D03-A192957BE922}"/>
    <cellStyle name="40% - Accent3 23 2 3 2" xfId="34279" xr:uid="{94494B1D-A20A-4E22-82EF-AC775D8004DF}"/>
    <cellStyle name="40% - Accent3 23 2 4" xfId="34280" xr:uid="{1DA13D02-3466-4D00-BA65-343E26F1CAE9}"/>
    <cellStyle name="40% - Accent3 23 2 4 2" xfId="34281" xr:uid="{BAEF1600-A0B9-4C5D-A0E0-8F59CAAFAE2B}"/>
    <cellStyle name="40% - Accent3 23 2 5" xfId="34282" xr:uid="{1BA154E5-8D81-4B2A-8B23-D6871931ED1B}"/>
    <cellStyle name="40% - Accent3 23 20" xfId="34283" xr:uid="{85F447F9-DA12-444D-B831-E173AFF91073}"/>
    <cellStyle name="40% - Accent3 23 21" xfId="34284" xr:uid="{BDB33BB7-563B-4EB6-ADE5-E7D023FB8E26}"/>
    <cellStyle name="40% - Accent3 23 22" xfId="34285" xr:uid="{D8837096-E511-4E6A-B247-D7669617C3E4}"/>
    <cellStyle name="40% - Accent3 23 23" xfId="34286" xr:uid="{E9789C18-28E2-4012-809F-F31C9CB0250D}"/>
    <cellStyle name="40% - Accent3 23 24" xfId="34287" xr:uid="{1AAFC1DC-A809-4891-961C-AEF290036949}"/>
    <cellStyle name="40% - Accent3 23 25" xfId="34288" xr:uid="{431E61BA-A261-47C9-AAF5-57EAE7B99D5B}"/>
    <cellStyle name="40% - Accent3 23 26" xfId="34289" xr:uid="{8CD3A1DD-9775-49BF-A4B9-9F16DDAD0933}"/>
    <cellStyle name="40% - Accent3 23 27" xfId="34290" xr:uid="{82608275-B340-440E-B63E-D7EACFFC7638}"/>
    <cellStyle name="40% - Accent3 23 28" xfId="34291" xr:uid="{420E678E-FFDC-43BF-BD40-2A511D692FAD}"/>
    <cellStyle name="40% - Accent3 23 29" xfId="34292" xr:uid="{4A58B31E-D2F3-4674-9B96-D535D69D13F3}"/>
    <cellStyle name="40% - Accent3 23 3" xfId="34293" xr:uid="{79369350-8E7D-4E64-92AF-10AC441A3282}"/>
    <cellStyle name="40% - Accent3 23 3 2" xfId="34294" xr:uid="{EFBCA126-2D3F-4B0C-9D11-DAF28A8DE861}"/>
    <cellStyle name="40% - Accent3 23 3 2 2" xfId="34295" xr:uid="{258AD14F-A321-46A9-A60F-5680203CF920}"/>
    <cellStyle name="40% - Accent3 23 3 2 2 2" xfId="34296" xr:uid="{94F50FCC-1746-48B5-B3E7-7DA0BE7C79B6}"/>
    <cellStyle name="40% - Accent3 23 3 2 3" xfId="34297" xr:uid="{99D3E49D-2818-4AEE-9EBE-8B6CFA9E39E7}"/>
    <cellStyle name="40% - Accent3 23 3 3" xfId="34298" xr:uid="{00B52CCD-3475-4774-AF30-EA18002B8301}"/>
    <cellStyle name="40% - Accent3 23 3 3 2" xfId="34299" xr:uid="{25A6767E-FAA4-46F2-AEFA-2C9CE5A1FF94}"/>
    <cellStyle name="40% - Accent3 23 3 4" xfId="34300" xr:uid="{37F7338B-2DAB-4D7D-99C2-BB64B6AD18A1}"/>
    <cellStyle name="40% - Accent3 23 3 4 2" xfId="34301" xr:uid="{89D83617-BE8E-4243-B91E-3589D412938D}"/>
    <cellStyle name="40% - Accent3 23 3 5" xfId="34302" xr:uid="{48C15397-47E0-4C7A-9D23-3A38ED60AC13}"/>
    <cellStyle name="40% - Accent3 23 4" xfId="34303" xr:uid="{D85FED75-0767-4F59-9A56-601F6A342445}"/>
    <cellStyle name="40% - Accent3 23 4 2" xfId="34304" xr:uid="{53CFB5B1-2F23-446D-B160-CD7C3723FD17}"/>
    <cellStyle name="40% - Accent3 23 4 2 2" xfId="34305" xr:uid="{9265CEAD-9863-42C7-A6B7-07AB36766EAF}"/>
    <cellStyle name="40% - Accent3 23 4 2 2 2" xfId="34306" xr:uid="{269B23F8-6ABB-42CB-A7B6-30C166B98C51}"/>
    <cellStyle name="40% - Accent3 23 4 2 3" xfId="34307" xr:uid="{DE179DD2-67B9-4078-821B-3D22FF887317}"/>
    <cellStyle name="40% - Accent3 23 4 3" xfId="34308" xr:uid="{3D7E9EF8-957F-42A5-813F-853A324E158D}"/>
    <cellStyle name="40% - Accent3 23 4 3 2" xfId="34309" xr:uid="{2CD4ECC6-3F75-44DA-B23F-639F955FA976}"/>
    <cellStyle name="40% - Accent3 23 4 4" xfId="34310" xr:uid="{865F3A2C-0355-4726-BE9E-2B72E3F2FF4F}"/>
    <cellStyle name="40% - Accent3 23 4 4 2" xfId="34311" xr:uid="{375700E6-9BA2-494A-AE0F-DFC4741D68AC}"/>
    <cellStyle name="40% - Accent3 23 4 5" xfId="34312" xr:uid="{8E17A120-F2FD-4E55-904D-FD5817EC7B36}"/>
    <cellStyle name="40% - Accent3 23 5" xfId="34313" xr:uid="{ACCA2B1B-D263-4A88-AE5C-4EDF87AFDE51}"/>
    <cellStyle name="40% - Accent3 23 5 2" xfId="34314" xr:uid="{16838A0C-FA9A-4813-B215-46F4F0F1F0A4}"/>
    <cellStyle name="40% - Accent3 23 5 2 2" xfId="34315" xr:uid="{D79AF853-CFB5-4CAF-BA96-0A46FC8345ED}"/>
    <cellStyle name="40% - Accent3 23 5 2 2 2" xfId="34316" xr:uid="{7F9F07C4-9572-4BB3-A9BF-B10A8D1EEF44}"/>
    <cellStyle name="40% - Accent3 23 5 2 3" xfId="34317" xr:uid="{607AB500-5D9F-489D-AD37-497ACB70EFD9}"/>
    <cellStyle name="40% - Accent3 23 5 3" xfId="34318" xr:uid="{5FAEC4C3-5054-4F24-A89D-AA7727001AC3}"/>
    <cellStyle name="40% - Accent3 23 5 3 2" xfId="34319" xr:uid="{ED95DBAB-3E11-4EE1-9428-8A93246CD823}"/>
    <cellStyle name="40% - Accent3 23 5 4" xfId="34320" xr:uid="{03C241DC-D6F3-4E0E-9117-D516280A22C6}"/>
    <cellStyle name="40% - Accent3 23 5 4 2" xfId="34321" xr:uid="{A08709F3-2FF2-4380-A288-ED85B18719C3}"/>
    <cellStyle name="40% - Accent3 23 5 5" xfId="34322" xr:uid="{CDC71A25-6D90-4CDB-94D1-04052C8A8DBB}"/>
    <cellStyle name="40% - Accent3 23 6" xfId="34323" xr:uid="{2BABA232-9F2F-48A6-82E3-AD20A08C750C}"/>
    <cellStyle name="40% - Accent3 23 6 2" xfId="34324" xr:uid="{3CDC117E-304D-4890-B3B6-5681943C2460}"/>
    <cellStyle name="40% - Accent3 23 6 2 2" xfId="34325" xr:uid="{6B01B5A4-6228-4B52-84F2-72208FF58DA9}"/>
    <cellStyle name="40% - Accent3 23 6 2 2 2" xfId="34326" xr:uid="{83C2CA3A-698E-471E-B1BB-A5890655BB75}"/>
    <cellStyle name="40% - Accent3 23 6 2 3" xfId="34327" xr:uid="{568EB02E-3C22-4154-93DB-5B509CF4F323}"/>
    <cellStyle name="40% - Accent3 23 6 3" xfId="34328" xr:uid="{3AD3F682-E9F2-4967-BADF-23111919F48E}"/>
    <cellStyle name="40% - Accent3 23 6 3 2" xfId="34329" xr:uid="{2FDCB44E-00A6-4EB7-9A5F-E0AEE242B57C}"/>
    <cellStyle name="40% - Accent3 23 6 4" xfId="34330" xr:uid="{934426F4-B35B-4C60-AA06-B3FBF547F856}"/>
    <cellStyle name="40% - Accent3 23 6 4 2" xfId="34331" xr:uid="{D97381A4-C0D8-4992-9023-E7F39A2D8707}"/>
    <cellStyle name="40% - Accent3 23 6 5" xfId="34332" xr:uid="{0CD874C4-C873-4628-AE74-249E67801EC2}"/>
    <cellStyle name="40% - Accent3 23 7" xfId="34333" xr:uid="{6726D908-5592-4F7F-9BA2-C3C9E94D83E1}"/>
    <cellStyle name="40% - Accent3 23 7 2" xfId="34334" xr:uid="{DDDE7E5E-2AD6-4868-94E4-C20E8C86C6CB}"/>
    <cellStyle name="40% - Accent3 23 7 2 2" xfId="34335" xr:uid="{9D7CE747-3412-400B-ADB9-0A58E3F64BFA}"/>
    <cellStyle name="40% - Accent3 23 7 2 2 2" xfId="34336" xr:uid="{D5DD56E4-A1B1-4E47-9106-1C682645713B}"/>
    <cellStyle name="40% - Accent3 23 7 2 3" xfId="34337" xr:uid="{0E418B25-DA2B-4BCD-89DA-7378C0BE715A}"/>
    <cellStyle name="40% - Accent3 23 7 3" xfId="34338" xr:uid="{37E42C2C-90C9-4C13-8CCE-5CDE7C35E03D}"/>
    <cellStyle name="40% - Accent3 23 7 3 2" xfId="34339" xr:uid="{C7C16360-EDB8-452A-9BD8-F9F03DAE70D9}"/>
    <cellStyle name="40% - Accent3 23 7 4" xfId="34340" xr:uid="{F4814293-CECE-4DF0-9645-46FD01B1A7D3}"/>
    <cellStyle name="40% - Accent3 23 7 4 2" xfId="34341" xr:uid="{FA5E72EE-B7B8-4E8A-B4B7-D336D0CFDA47}"/>
    <cellStyle name="40% - Accent3 23 7 5" xfId="34342" xr:uid="{31A580FE-4323-48C9-8AF9-67B8D8BB8140}"/>
    <cellStyle name="40% - Accent3 23 8" xfId="34343" xr:uid="{1742F952-2E8E-4C30-983F-06E5653DE745}"/>
    <cellStyle name="40% - Accent3 23 8 2" xfId="34344" xr:uid="{E5AAF6EF-7F84-4C46-AD8E-4ADFD424EED9}"/>
    <cellStyle name="40% - Accent3 23 8 2 2" xfId="34345" xr:uid="{0638A867-7729-47BB-9E48-6D2EEB644169}"/>
    <cellStyle name="40% - Accent3 23 8 2 2 2" xfId="34346" xr:uid="{0C5752E2-C0DC-48B0-AF17-C6B72DAE8556}"/>
    <cellStyle name="40% - Accent3 23 8 2 3" xfId="34347" xr:uid="{C0FCAF72-39CF-44AA-AACD-32F490C4844F}"/>
    <cellStyle name="40% - Accent3 23 8 3" xfId="34348" xr:uid="{C8F1313C-55A8-48BB-B0E9-173E3EBAD86F}"/>
    <cellStyle name="40% - Accent3 23 8 3 2" xfId="34349" xr:uid="{E3223028-FDAF-46C7-8F80-50CE755FC764}"/>
    <cellStyle name="40% - Accent3 23 8 4" xfId="34350" xr:uid="{A02FA41A-79F5-4DE8-8CE3-9F443FED5D9D}"/>
    <cellStyle name="40% - Accent3 23 8 4 2" xfId="34351" xr:uid="{E5684E36-5BE2-4F09-BC3C-B798C912A157}"/>
    <cellStyle name="40% - Accent3 23 8 5" xfId="34352" xr:uid="{8B86714E-CA5E-411E-AC10-C86923D5125F}"/>
    <cellStyle name="40% - Accent3 23 9" xfId="34353" xr:uid="{2993E8A9-0264-4791-BB1A-57232FB3D4C1}"/>
    <cellStyle name="40% - Accent3 23 9 2" xfId="34354" xr:uid="{155525DA-E813-47B8-9D6E-E34389003A7A}"/>
    <cellStyle name="40% - Accent3 23 9 2 2" xfId="34355" xr:uid="{914FCF2E-74A9-4D47-ADB8-639D8AA7AF8E}"/>
    <cellStyle name="40% - Accent3 23 9 2 2 2" xfId="34356" xr:uid="{14D8C6A5-7488-4D65-909E-AB5BEBE71CD2}"/>
    <cellStyle name="40% - Accent3 23 9 2 3" xfId="34357" xr:uid="{BDD64B68-53AA-4877-BF0B-8DF3E9625833}"/>
    <cellStyle name="40% - Accent3 23 9 3" xfId="34358" xr:uid="{EEE9E0BB-5901-4FDB-A92A-46D2C47CAB99}"/>
    <cellStyle name="40% - Accent3 23 9 3 2" xfId="34359" xr:uid="{EF9B37D3-E5BB-4886-9AA1-E04CAF4FF20E}"/>
    <cellStyle name="40% - Accent3 23 9 4" xfId="34360" xr:uid="{C1DCA8FB-681D-4A5F-826A-FCCA14E440F9}"/>
    <cellStyle name="40% - Accent3 23 9 4 2" xfId="34361" xr:uid="{A0F2BE1E-2FA1-4463-9489-3520E3110DB7}"/>
    <cellStyle name="40% - Accent3 23 9 5" xfId="34362" xr:uid="{06982541-F475-4017-A7D0-4E81EA7C6224}"/>
    <cellStyle name="40% - Accent3 24" xfId="34363" xr:uid="{C8FEB817-50D5-4282-8C8F-F97D78025614}"/>
    <cellStyle name="40% - Accent3 24 10" xfId="34364" xr:uid="{EE193383-08C2-4BC2-8059-08DD3474163B}"/>
    <cellStyle name="40% - Accent3 24 10 2" xfId="34365" xr:uid="{744DEA24-2D59-45C5-871D-5E1245F738A0}"/>
    <cellStyle name="40% - Accent3 24 10 2 2" xfId="34366" xr:uid="{5D70A88C-A2E5-4AAD-A568-EF4EEFD07185}"/>
    <cellStyle name="40% - Accent3 24 10 2 2 2" xfId="34367" xr:uid="{7D986A40-F3B8-438D-8B69-D293BF80ED13}"/>
    <cellStyle name="40% - Accent3 24 10 2 3" xfId="34368" xr:uid="{4E9D2283-B6DE-4D8C-8191-717F33BC787E}"/>
    <cellStyle name="40% - Accent3 24 10 3" xfId="34369" xr:uid="{DE76F2BE-33DD-41BF-87E4-78780D586002}"/>
    <cellStyle name="40% - Accent3 24 10 3 2" xfId="34370" xr:uid="{BD0B035B-A700-4BEC-B567-CD1877AD8A7C}"/>
    <cellStyle name="40% - Accent3 24 10 4" xfId="34371" xr:uid="{9948D0E6-618E-4A1E-AE6B-DFBB5C66EBFE}"/>
    <cellStyle name="40% - Accent3 24 10 4 2" xfId="34372" xr:uid="{CF5A7F09-EC7B-400F-B247-4129FFFC7E55}"/>
    <cellStyle name="40% - Accent3 24 10 5" xfId="34373" xr:uid="{8A4341CE-FE84-4632-9C8E-1478DA52C6B8}"/>
    <cellStyle name="40% - Accent3 24 11" xfId="34374" xr:uid="{89053F2C-FEFD-49E3-8F0D-E124C846930F}"/>
    <cellStyle name="40% - Accent3 24 11 2" xfId="34375" xr:uid="{27C5E17F-DAC6-4464-B35F-7C1F0AA44A8F}"/>
    <cellStyle name="40% - Accent3 24 11 2 2" xfId="34376" xr:uid="{A14AA2A9-E1B6-4AAD-9824-19ED23582A3D}"/>
    <cellStyle name="40% - Accent3 24 11 2 2 2" xfId="34377" xr:uid="{42355236-AD96-4582-B821-9B12FBA2CDFF}"/>
    <cellStyle name="40% - Accent3 24 11 2 3" xfId="34378" xr:uid="{AB174612-1861-4BCA-9A85-FD25DD3C777D}"/>
    <cellStyle name="40% - Accent3 24 11 3" xfId="34379" xr:uid="{960DFA5A-D4F5-4886-9AE8-BDED5E73DB47}"/>
    <cellStyle name="40% - Accent3 24 11 3 2" xfId="34380" xr:uid="{CC131717-3D94-40D3-A054-4D7666D0F55A}"/>
    <cellStyle name="40% - Accent3 24 11 4" xfId="34381" xr:uid="{4A8C6A3C-C4A9-44B1-9670-AD8887B5C79C}"/>
    <cellStyle name="40% - Accent3 24 11 4 2" xfId="34382" xr:uid="{B03E033B-CDC2-4557-9CFB-A3C7C2A074B4}"/>
    <cellStyle name="40% - Accent3 24 11 5" xfId="34383" xr:uid="{B274B407-833B-4C96-8767-28A0CA46221A}"/>
    <cellStyle name="40% - Accent3 24 12" xfId="34384" xr:uid="{9A55907B-5A8A-4995-B043-BF423F3B1E19}"/>
    <cellStyle name="40% - Accent3 24 12 2" xfId="34385" xr:uid="{ED6733D5-8FD3-4004-AAB8-4D928138D592}"/>
    <cellStyle name="40% - Accent3 24 12 2 2" xfId="34386" xr:uid="{44B9569E-4F3E-475F-8794-D118819EA02D}"/>
    <cellStyle name="40% - Accent3 24 12 2 2 2" xfId="34387" xr:uid="{EF30231A-BC27-4540-8A9E-2BD6408911B6}"/>
    <cellStyle name="40% - Accent3 24 12 2 3" xfId="34388" xr:uid="{5252ED4B-E0A5-4F8E-95AB-073E4C5BD20F}"/>
    <cellStyle name="40% - Accent3 24 12 3" xfId="34389" xr:uid="{B6DBF33C-7967-4620-9C0F-B6C30AA6F70D}"/>
    <cellStyle name="40% - Accent3 24 12 3 2" xfId="34390" xr:uid="{91BCFF58-5987-4386-B732-96764CCAA8C8}"/>
    <cellStyle name="40% - Accent3 24 12 4" xfId="34391" xr:uid="{C05DBA09-1AEE-404F-A779-0AFA8C93593A}"/>
    <cellStyle name="40% - Accent3 24 12 4 2" xfId="34392" xr:uid="{CB63DDF2-A307-4836-AF0F-D0601FB43923}"/>
    <cellStyle name="40% - Accent3 24 12 5" xfId="34393" xr:uid="{668F66CC-9389-42A8-A3C0-2768AEFC7F20}"/>
    <cellStyle name="40% - Accent3 24 13" xfId="34394" xr:uid="{0C0FEC1F-DBEF-4C27-92FB-1BF91C7BFD80}"/>
    <cellStyle name="40% - Accent3 24 13 2" xfId="34395" xr:uid="{3A5075EA-BEA2-4031-9675-DC9DEB16B57F}"/>
    <cellStyle name="40% - Accent3 24 13 2 2" xfId="34396" xr:uid="{C2E823EE-7CA9-4FC9-AC00-A5CD9B859A7A}"/>
    <cellStyle name="40% - Accent3 24 13 2 2 2" xfId="34397" xr:uid="{D853F64E-4F62-44CB-8DDE-91B8D7C49357}"/>
    <cellStyle name="40% - Accent3 24 13 2 3" xfId="34398" xr:uid="{17F6397A-AF91-4015-B96F-691F3822A513}"/>
    <cellStyle name="40% - Accent3 24 13 3" xfId="34399" xr:uid="{2D8B298E-304B-4046-869E-E4498D77C11F}"/>
    <cellStyle name="40% - Accent3 24 13 3 2" xfId="34400" xr:uid="{35B3FBB4-2357-420D-9F71-E09897F5F5D0}"/>
    <cellStyle name="40% - Accent3 24 13 4" xfId="34401" xr:uid="{98685DEF-0692-42DD-A7BC-18819A643CA6}"/>
    <cellStyle name="40% - Accent3 24 13 4 2" xfId="34402" xr:uid="{1665BCD6-4DAC-4BD7-9364-74589F6191F4}"/>
    <cellStyle name="40% - Accent3 24 13 5" xfId="34403" xr:uid="{5DD92A55-9E8F-4A7B-95EB-CBA92492F6E5}"/>
    <cellStyle name="40% - Accent3 24 14" xfId="34404" xr:uid="{74CA9CCF-33DB-45E6-97E5-A8214F680525}"/>
    <cellStyle name="40% - Accent3 24 14 2" xfId="34405" xr:uid="{8D0C0F28-4B83-4A5D-AE00-5DD8B3AE39DE}"/>
    <cellStyle name="40% - Accent3 24 14 2 2" xfId="34406" xr:uid="{C3CCF0F6-4F34-4178-A958-7571485A4CB2}"/>
    <cellStyle name="40% - Accent3 24 14 2 2 2" xfId="34407" xr:uid="{B06C3DDA-D77E-418F-B9A0-6BD9E869E9C6}"/>
    <cellStyle name="40% - Accent3 24 14 2 3" xfId="34408" xr:uid="{C3F749E1-8617-41FB-9B9D-FD7146B1995D}"/>
    <cellStyle name="40% - Accent3 24 14 3" xfId="34409" xr:uid="{ED640946-273B-4857-8ED7-586CF7862669}"/>
    <cellStyle name="40% - Accent3 24 14 3 2" xfId="34410" xr:uid="{3E2D46CA-A6E2-4947-AAC7-5DC0B780740F}"/>
    <cellStyle name="40% - Accent3 24 14 4" xfId="34411" xr:uid="{2096C74F-D15D-4F13-A0AF-CFAC4A8646C2}"/>
    <cellStyle name="40% - Accent3 24 14 4 2" xfId="34412" xr:uid="{7D1B8424-F188-42FC-A23B-DEA4E510C2B5}"/>
    <cellStyle name="40% - Accent3 24 14 5" xfId="34413" xr:uid="{107BF971-DC82-49A5-910B-956F3FF3196C}"/>
    <cellStyle name="40% - Accent3 24 15" xfId="34414" xr:uid="{1A0A2BEE-03F0-4BB3-A216-0B9E7881D641}"/>
    <cellStyle name="40% - Accent3 24 15 2" xfId="34415" xr:uid="{6258E533-0635-498E-BFD6-43F01312441C}"/>
    <cellStyle name="40% - Accent3 24 15 2 2" xfId="34416" xr:uid="{E512C38A-B5C0-4FB7-95C6-D4671A567488}"/>
    <cellStyle name="40% - Accent3 24 15 2 2 2" xfId="34417" xr:uid="{460A7EB8-81B7-456C-93F6-7DB54BD54ADD}"/>
    <cellStyle name="40% - Accent3 24 15 2 3" xfId="34418" xr:uid="{945A1025-5AB7-430F-AA94-DE3158801347}"/>
    <cellStyle name="40% - Accent3 24 15 3" xfId="34419" xr:uid="{6CC29A81-D1F6-4F41-9C01-D96AB1A2B38D}"/>
    <cellStyle name="40% - Accent3 24 15 3 2" xfId="34420" xr:uid="{7628EE34-BD55-4F72-B879-A158136DFA72}"/>
    <cellStyle name="40% - Accent3 24 15 4" xfId="34421" xr:uid="{AF0093CE-268A-4D48-9CAF-0300245E072E}"/>
    <cellStyle name="40% - Accent3 24 15 4 2" xfId="34422" xr:uid="{348BDB6A-73E5-40DD-93D1-5B4220AEF928}"/>
    <cellStyle name="40% - Accent3 24 15 5" xfId="34423" xr:uid="{CCB32487-EEB5-4D3A-9172-D3C0AF6970BF}"/>
    <cellStyle name="40% - Accent3 24 16" xfId="34424" xr:uid="{C527D21A-3590-47B2-A327-070BC6C999D5}"/>
    <cellStyle name="40% - Accent3 24 16 2" xfId="34425" xr:uid="{5A1CA83E-9B84-43B3-9FC4-861551355B70}"/>
    <cellStyle name="40% - Accent3 24 16 2 2" xfId="34426" xr:uid="{326E9032-698B-4271-B3A3-E27F0738B505}"/>
    <cellStyle name="40% - Accent3 24 16 3" xfId="34427" xr:uid="{1E963BEC-3B1C-42DD-A823-B75A7674F4E5}"/>
    <cellStyle name="40% - Accent3 24 17" xfId="34428" xr:uid="{918B8C5E-9930-4135-BD48-3B992097DCFC}"/>
    <cellStyle name="40% - Accent3 24 17 2" xfId="34429" xr:uid="{923F7463-C17E-4E00-A5C3-CD5C37678E0A}"/>
    <cellStyle name="40% - Accent3 24 18" xfId="34430" xr:uid="{50DE2B1A-6893-4BA0-A0C6-D27459DD8E7C}"/>
    <cellStyle name="40% - Accent3 24 18 2" xfId="34431" xr:uid="{A388E6B8-2D13-4B60-9E00-099B363C616E}"/>
    <cellStyle name="40% - Accent3 24 19" xfId="34432" xr:uid="{38AC1636-3E0F-49D5-AD07-809CF23E32BE}"/>
    <cellStyle name="40% - Accent3 24 2" xfId="34433" xr:uid="{45BEDC71-C1D0-42EF-A622-48E97CB17372}"/>
    <cellStyle name="40% - Accent3 24 2 2" xfId="34434" xr:uid="{A9FA15CB-C01A-4DBB-9EB4-63E4D1022F98}"/>
    <cellStyle name="40% - Accent3 24 2 2 2" xfId="34435" xr:uid="{70B2B98D-A00D-4B9F-8FE9-E634926AC34D}"/>
    <cellStyle name="40% - Accent3 24 2 2 2 2" xfId="34436" xr:uid="{CB36952B-37D2-42F2-A9F0-5A4DCB333CE6}"/>
    <cellStyle name="40% - Accent3 24 2 2 3" xfId="34437" xr:uid="{E7306AE9-4119-4511-BBEA-8BAAA33664DD}"/>
    <cellStyle name="40% - Accent3 24 2 3" xfId="34438" xr:uid="{2D32DD1B-8550-4D48-BAC9-CDF240CAFA6D}"/>
    <cellStyle name="40% - Accent3 24 2 3 2" xfId="34439" xr:uid="{07FA8AE3-A9C4-4039-AF24-6CE37166836E}"/>
    <cellStyle name="40% - Accent3 24 2 4" xfId="34440" xr:uid="{BFEFD134-4778-4DEB-969F-8AC0E7D05366}"/>
    <cellStyle name="40% - Accent3 24 2 4 2" xfId="34441" xr:uid="{F961AF27-4D96-42D0-A5F8-E7D2E0A336D5}"/>
    <cellStyle name="40% - Accent3 24 2 5" xfId="34442" xr:uid="{1ED0C93F-F98D-4D70-B964-67EFA279C812}"/>
    <cellStyle name="40% - Accent3 24 20" xfId="34443" xr:uid="{F7C024EB-8BBE-45BA-82CF-A913F7E6944E}"/>
    <cellStyle name="40% - Accent3 24 21" xfId="34444" xr:uid="{3D1ED233-DDA3-485F-8CF4-6D80C1102294}"/>
    <cellStyle name="40% - Accent3 24 22" xfId="34445" xr:uid="{F8800267-EB35-471C-A110-1D1358E42369}"/>
    <cellStyle name="40% - Accent3 24 23" xfId="34446" xr:uid="{550DF4F0-6F4C-4983-9E70-95BAD3C3C263}"/>
    <cellStyle name="40% - Accent3 24 24" xfId="34447" xr:uid="{1D4DB2E5-5D1B-4732-B1F8-9B89187BA730}"/>
    <cellStyle name="40% - Accent3 24 25" xfId="34448" xr:uid="{DCF26883-AEBF-4ADA-AE81-928953491649}"/>
    <cellStyle name="40% - Accent3 24 26" xfId="34449" xr:uid="{F8FC99CB-B769-42EE-A921-464B7158BAB3}"/>
    <cellStyle name="40% - Accent3 24 27" xfId="34450" xr:uid="{27417776-81DA-4FAF-B1AF-AB02797E9E6B}"/>
    <cellStyle name="40% - Accent3 24 28" xfId="34451" xr:uid="{82F68EDE-C2F8-42A4-80FF-B7506BAF9A04}"/>
    <cellStyle name="40% - Accent3 24 29" xfId="34452" xr:uid="{8DBABA9D-7156-49BA-89BF-48616DE9063B}"/>
    <cellStyle name="40% - Accent3 24 3" xfId="34453" xr:uid="{83050B16-917F-4D7D-843C-2D196AC0F376}"/>
    <cellStyle name="40% - Accent3 24 3 2" xfId="34454" xr:uid="{BD920D31-6B2F-412D-A131-85DBC6E3F4D1}"/>
    <cellStyle name="40% - Accent3 24 3 2 2" xfId="34455" xr:uid="{0C37F0F1-E851-46EB-9BFC-BEAA53353D0D}"/>
    <cellStyle name="40% - Accent3 24 3 2 2 2" xfId="34456" xr:uid="{86F59748-D09E-48C1-B4B8-DAE52184C9A5}"/>
    <cellStyle name="40% - Accent3 24 3 2 3" xfId="34457" xr:uid="{0A97A9F3-F8B8-4A18-AA69-5FEE18308A57}"/>
    <cellStyle name="40% - Accent3 24 3 3" xfId="34458" xr:uid="{772418E6-BE38-4CF5-8B92-1D2FECE47631}"/>
    <cellStyle name="40% - Accent3 24 3 3 2" xfId="34459" xr:uid="{A9D49701-AF65-4E9A-B236-843712DF890F}"/>
    <cellStyle name="40% - Accent3 24 3 4" xfId="34460" xr:uid="{C48EAB30-7EA9-4BB8-BD30-338A428BD13B}"/>
    <cellStyle name="40% - Accent3 24 3 4 2" xfId="34461" xr:uid="{1631B034-3D40-456E-9614-D740B08E4F08}"/>
    <cellStyle name="40% - Accent3 24 3 5" xfId="34462" xr:uid="{C927BDD1-FE4C-451E-A018-463DD4478D3C}"/>
    <cellStyle name="40% - Accent3 24 4" xfId="34463" xr:uid="{51687F07-048B-4F02-9BEE-0FDA57D743D0}"/>
    <cellStyle name="40% - Accent3 24 4 2" xfId="34464" xr:uid="{25ACD165-C969-4AC6-8CB3-3456898A73A2}"/>
    <cellStyle name="40% - Accent3 24 4 2 2" xfId="34465" xr:uid="{022D69BC-BD68-4AB5-BAF4-56B3C4793F56}"/>
    <cellStyle name="40% - Accent3 24 4 2 2 2" xfId="34466" xr:uid="{D1917D6E-369F-40A4-87CE-C2D767089F92}"/>
    <cellStyle name="40% - Accent3 24 4 2 3" xfId="34467" xr:uid="{B5B9D2DE-2CEA-4DAF-B509-9C4688EDEA8B}"/>
    <cellStyle name="40% - Accent3 24 4 3" xfId="34468" xr:uid="{2F7BB9F7-E166-41C7-915C-1DC7C2F0F2DF}"/>
    <cellStyle name="40% - Accent3 24 4 3 2" xfId="34469" xr:uid="{547BF768-BE9F-404E-960E-12163737D643}"/>
    <cellStyle name="40% - Accent3 24 4 4" xfId="34470" xr:uid="{60C6EC8A-C62D-4A1A-95EF-77A8BFFB150C}"/>
    <cellStyle name="40% - Accent3 24 4 4 2" xfId="34471" xr:uid="{93BB274F-1656-420B-AF40-3F139266A580}"/>
    <cellStyle name="40% - Accent3 24 4 5" xfId="34472" xr:uid="{AC2DA6F0-009A-45B4-A31C-BFCEE1DD58B7}"/>
    <cellStyle name="40% - Accent3 24 5" xfId="34473" xr:uid="{F192F914-B858-41D1-AD0A-3D3F9F77CDAE}"/>
    <cellStyle name="40% - Accent3 24 5 2" xfId="34474" xr:uid="{7306D6D0-2823-4BAA-AA72-E3F311D0B455}"/>
    <cellStyle name="40% - Accent3 24 5 2 2" xfId="34475" xr:uid="{7D4BE585-498C-4C09-A2A1-88445ABA768A}"/>
    <cellStyle name="40% - Accent3 24 5 2 2 2" xfId="34476" xr:uid="{795F3684-B4B5-423A-8E25-649685BDBEA0}"/>
    <cellStyle name="40% - Accent3 24 5 2 3" xfId="34477" xr:uid="{B27D2CFF-2A6A-4C62-AAE6-055561CA2DDD}"/>
    <cellStyle name="40% - Accent3 24 5 3" xfId="34478" xr:uid="{9C087402-CC11-482C-8FB6-5AA2FE024ACD}"/>
    <cellStyle name="40% - Accent3 24 5 3 2" xfId="34479" xr:uid="{514AFC60-E5AF-4DBC-B15A-3A39BB7CB088}"/>
    <cellStyle name="40% - Accent3 24 5 4" xfId="34480" xr:uid="{7F832C35-3030-45DF-AB37-BBDD923E6273}"/>
    <cellStyle name="40% - Accent3 24 5 4 2" xfId="34481" xr:uid="{A3EAE561-C794-422D-967B-0AD3FC9D343B}"/>
    <cellStyle name="40% - Accent3 24 5 5" xfId="34482" xr:uid="{27AF1411-D7C6-44A4-8B24-91DBEB926552}"/>
    <cellStyle name="40% - Accent3 24 6" xfId="34483" xr:uid="{24C61D82-54B7-4881-B39D-412819709FB1}"/>
    <cellStyle name="40% - Accent3 24 6 2" xfId="34484" xr:uid="{95037C1A-135E-4EC3-9CA0-5FA423DC2198}"/>
    <cellStyle name="40% - Accent3 24 6 2 2" xfId="34485" xr:uid="{6AF6E555-5AD2-4290-ACBE-E31712AA6333}"/>
    <cellStyle name="40% - Accent3 24 6 2 2 2" xfId="34486" xr:uid="{B20FB344-A4E0-42C2-9532-C9C4C2836169}"/>
    <cellStyle name="40% - Accent3 24 6 2 3" xfId="34487" xr:uid="{CC91ECF6-2846-4440-AC97-94C361065932}"/>
    <cellStyle name="40% - Accent3 24 6 3" xfId="34488" xr:uid="{278E8826-E706-4C03-A6C0-3E787DF36C40}"/>
    <cellStyle name="40% - Accent3 24 6 3 2" xfId="34489" xr:uid="{FE2D4897-10AA-4844-91F4-34B9D6A90DF6}"/>
    <cellStyle name="40% - Accent3 24 6 4" xfId="34490" xr:uid="{358686DC-C0C7-49DC-8D20-D646F2F73737}"/>
    <cellStyle name="40% - Accent3 24 6 4 2" xfId="34491" xr:uid="{D30064E8-A892-4A04-BC67-F98766CCE33D}"/>
    <cellStyle name="40% - Accent3 24 6 5" xfId="34492" xr:uid="{8249A11E-14D2-402E-879B-880D90BB4C6A}"/>
    <cellStyle name="40% - Accent3 24 7" xfId="34493" xr:uid="{BB96BA09-2327-413F-80F5-0D8CCB301094}"/>
    <cellStyle name="40% - Accent3 24 7 2" xfId="34494" xr:uid="{5FCE72FD-AAAB-4360-B0AC-58D8A02A97C2}"/>
    <cellStyle name="40% - Accent3 24 7 2 2" xfId="34495" xr:uid="{CDB16FF2-2547-49AC-BF84-EFEB797107F7}"/>
    <cellStyle name="40% - Accent3 24 7 2 2 2" xfId="34496" xr:uid="{629C90A1-C7BC-405E-BAD0-8127BE86BCC4}"/>
    <cellStyle name="40% - Accent3 24 7 2 3" xfId="34497" xr:uid="{4F775CB3-31D8-4A51-A7D3-9C7EF4C2A0F4}"/>
    <cellStyle name="40% - Accent3 24 7 3" xfId="34498" xr:uid="{081DDEAF-04E2-41AF-92E2-B6D80694DA8F}"/>
    <cellStyle name="40% - Accent3 24 7 3 2" xfId="34499" xr:uid="{14FB517D-B9B2-4739-A50B-A33CE0BF2DB2}"/>
    <cellStyle name="40% - Accent3 24 7 4" xfId="34500" xr:uid="{410C9EA5-9FEC-4149-BCF0-E5765A83DD6E}"/>
    <cellStyle name="40% - Accent3 24 7 4 2" xfId="34501" xr:uid="{4505BB6A-82DD-44DA-A107-B9EE5601AC1D}"/>
    <cellStyle name="40% - Accent3 24 7 5" xfId="34502" xr:uid="{11399FF8-9673-425C-99E8-797CA5EEF55A}"/>
    <cellStyle name="40% - Accent3 24 8" xfId="34503" xr:uid="{C6199856-A12C-4405-ABD5-A973E3D18F80}"/>
    <cellStyle name="40% - Accent3 24 8 2" xfId="34504" xr:uid="{CF2BB19F-9900-487F-8320-C9AAE35022F3}"/>
    <cellStyle name="40% - Accent3 24 8 2 2" xfId="34505" xr:uid="{FA302670-0AA7-4DB5-87DC-85DAE9999DD3}"/>
    <cellStyle name="40% - Accent3 24 8 2 2 2" xfId="34506" xr:uid="{F07FAFDF-DE2E-4E6A-8A7E-5D366D78D1A2}"/>
    <cellStyle name="40% - Accent3 24 8 2 3" xfId="34507" xr:uid="{AD39B1EF-32C8-422A-9EF9-99BC738CA34D}"/>
    <cellStyle name="40% - Accent3 24 8 3" xfId="34508" xr:uid="{C8673D27-4546-41DE-988D-283BFB156F26}"/>
    <cellStyle name="40% - Accent3 24 8 3 2" xfId="34509" xr:uid="{C1D3A056-0879-45FA-A644-10AA138082F7}"/>
    <cellStyle name="40% - Accent3 24 8 4" xfId="34510" xr:uid="{AA88836A-D621-454E-BD27-F7E9941C8830}"/>
    <cellStyle name="40% - Accent3 24 8 4 2" xfId="34511" xr:uid="{F8521560-FBA5-46B4-A6A4-CDB9B8BAD0C3}"/>
    <cellStyle name="40% - Accent3 24 8 5" xfId="34512" xr:uid="{68F074F7-E678-4D34-9A61-8391AD0C8C86}"/>
    <cellStyle name="40% - Accent3 24 9" xfId="34513" xr:uid="{CE38D323-CFE7-48A1-9A4D-26D6C7245B42}"/>
    <cellStyle name="40% - Accent3 24 9 2" xfId="34514" xr:uid="{45FDB813-BC03-47AC-BF23-67C4368D0019}"/>
    <cellStyle name="40% - Accent3 24 9 2 2" xfId="34515" xr:uid="{E1255CB4-5F74-450A-BADC-83E57B177246}"/>
    <cellStyle name="40% - Accent3 24 9 2 2 2" xfId="34516" xr:uid="{4CEBC6E4-F457-4CD1-B207-038734F0F1B6}"/>
    <cellStyle name="40% - Accent3 24 9 2 3" xfId="34517" xr:uid="{00002556-B92A-4174-B8E8-02D0FE190913}"/>
    <cellStyle name="40% - Accent3 24 9 3" xfId="34518" xr:uid="{6816DEBF-49C7-4C2E-8864-94D976C5C4A8}"/>
    <cellStyle name="40% - Accent3 24 9 3 2" xfId="34519" xr:uid="{8CDCAAEE-F399-4243-97C2-1A8526027108}"/>
    <cellStyle name="40% - Accent3 24 9 4" xfId="34520" xr:uid="{17241F9E-0808-4F62-8DFB-EE21514A4F4D}"/>
    <cellStyle name="40% - Accent3 24 9 4 2" xfId="34521" xr:uid="{277AE26F-B83E-47BE-878B-43932A680F83}"/>
    <cellStyle name="40% - Accent3 24 9 5" xfId="34522" xr:uid="{CF3C9B51-DF38-4132-9260-96704002E6FA}"/>
    <cellStyle name="40% - Accent3 25" xfId="34523" xr:uid="{06CE7C7C-1D2C-4470-835F-32AA4FF90792}"/>
    <cellStyle name="40% - Accent3 25 10" xfId="34524" xr:uid="{5C548AB9-72DD-4F61-96A7-C5D0051324B9}"/>
    <cellStyle name="40% - Accent3 25 10 2" xfId="34525" xr:uid="{44C3598C-AAA8-4931-ACCA-D6D1C9F3FAE1}"/>
    <cellStyle name="40% - Accent3 25 10 2 2" xfId="34526" xr:uid="{838B66BF-3325-47D2-A313-0228D65555DA}"/>
    <cellStyle name="40% - Accent3 25 10 2 2 2" xfId="34527" xr:uid="{A11000EF-8AE0-4AFA-8035-26368AA271FF}"/>
    <cellStyle name="40% - Accent3 25 10 2 3" xfId="34528" xr:uid="{E3356536-43EF-44EF-9777-7919EC196E99}"/>
    <cellStyle name="40% - Accent3 25 10 3" xfId="34529" xr:uid="{D292FFBA-AC08-4889-B589-7B32A4B8A1BC}"/>
    <cellStyle name="40% - Accent3 25 10 3 2" xfId="34530" xr:uid="{CB3947B6-85A9-4D69-9C46-1C5EB86A0363}"/>
    <cellStyle name="40% - Accent3 25 10 4" xfId="34531" xr:uid="{AF40BADC-E786-46F3-A26D-8C3A96DB7920}"/>
    <cellStyle name="40% - Accent3 25 10 4 2" xfId="34532" xr:uid="{3D94A056-F8A6-49A2-9EEF-0BD9CFBECA4C}"/>
    <cellStyle name="40% - Accent3 25 10 5" xfId="34533" xr:uid="{5FA8E10E-A286-4A75-9FCC-86F29546E452}"/>
    <cellStyle name="40% - Accent3 25 11" xfId="34534" xr:uid="{300E6FEA-9AD5-473B-8B47-F3529206F1F8}"/>
    <cellStyle name="40% - Accent3 25 11 2" xfId="34535" xr:uid="{036AE151-665A-466F-B7BE-19D7F7CD85AD}"/>
    <cellStyle name="40% - Accent3 25 11 2 2" xfId="34536" xr:uid="{FF3B854F-74D1-45A4-AA0B-B555C9AC4804}"/>
    <cellStyle name="40% - Accent3 25 11 2 2 2" xfId="34537" xr:uid="{ABD389A0-EEA2-4F1A-9FB8-1091A337B9EC}"/>
    <cellStyle name="40% - Accent3 25 11 2 3" xfId="34538" xr:uid="{3D3516AE-6258-4529-9921-7343910F6335}"/>
    <cellStyle name="40% - Accent3 25 11 3" xfId="34539" xr:uid="{BBDF56F9-2143-43D7-AACF-2D4097682AA6}"/>
    <cellStyle name="40% - Accent3 25 11 3 2" xfId="34540" xr:uid="{E52CC4EB-05A1-4E78-8DAA-56B83AE91F01}"/>
    <cellStyle name="40% - Accent3 25 11 4" xfId="34541" xr:uid="{E0F28245-F663-4D8E-AEEF-93BAA6A1F690}"/>
    <cellStyle name="40% - Accent3 25 11 4 2" xfId="34542" xr:uid="{EC0C0708-9FD5-403B-99A5-C5A34261BAD0}"/>
    <cellStyle name="40% - Accent3 25 11 5" xfId="34543" xr:uid="{D9CD098B-1BA1-4A40-BBE7-8D35AF37277C}"/>
    <cellStyle name="40% - Accent3 25 12" xfId="34544" xr:uid="{EED1C9D2-4D58-4914-8444-56C6167A4D33}"/>
    <cellStyle name="40% - Accent3 25 12 2" xfId="34545" xr:uid="{779478E3-F663-41C4-AB83-DC72AD5D37B0}"/>
    <cellStyle name="40% - Accent3 25 12 2 2" xfId="34546" xr:uid="{5C6D30D0-E316-4DEC-84AD-111272619873}"/>
    <cellStyle name="40% - Accent3 25 12 2 2 2" xfId="34547" xr:uid="{8E308503-E15D-477F-A94C-1BC05EBC11F4}"/>
    <cellStyle name="40% - Accent3 25 12 2 3" xfId="34548" xr:uid="{8994265D-0F92-4BCD-9366-991CBEC536C4}"/>
    <cellStyle name="40% - Accent3 25 12 3" xfId="34549" xr:uid="{F297E92C-46E5-4DD3-BA91-78932C1A0653}"/>
    <cellStyle name="40% - Accent3 25 12 3 2" xfId="34550" xr:uid="{B7647B7D-38B2-40AB-A1FE-54A45AD67B3D}"/>
    <cellStyle name="40% - Accent3 25 12 4" xfId="34551" xr:uid="{E34A3A43-4801-4089-8523-52F18F2FF160}"/>
    <cellStyle name="40% - Accent3 25 12 4 2" xfId="34552" xr:uid="{2C2632D8-F9A5-4730-B5F0-8299EA7F4664}"/>
    <cellStyle name="40% - Accent3 25 12 5" xfId="34553" xr:uid="{DC2DA163-3A05-4CFA-8445-5D4E25425781}"/>
    <cellStyle name="40% - Accent3 25 13" xfId="34554" xr:uid="{5119DB74-F43E-4EEE-8C3D-3EAA1C490ABF}"/>
    <cellStyle name="40% - Accent3 25 13 2" xfId="34555" xr:uid="{60D2B5A9-DB58-437E-BE3F-38AE10D8F097}"/>
    <cellStyle name="40% - Accent3 25 13 2 2" xfId="34556" xr:uid="{75878327-A7EC-4831-BC32-D5ED9CB70FCE}"/>
    <cellStyle name="40% - Accent3 25 13 2 2 2" xfId="34557" xr:uid="{3C16EA5F-C191-46F6-8544-B255F70FCC98}"/>
    <cellStyle name="40% - Accent3 25 13 2 3" xfId="34558" xr:uid="{7EAB7B39-5688-49F4-BAA9-DF54CCF9EBCF}"/>
    <cellStyle name="40% - Accent3 25 13 3" xfId="34559" xr:uid="{F81B3EA1-BBDE-4785-A73C-4113A9D4C753}"/>
    <cellStyle name="40% - Accent3 25 13 3 2" xfId="34560" xr:uid="{D699D9E7-9F64-4E6B-92F7-D3D15F18586D}"/>
    <cellStyle name="40% - Accent3 25 13 4" xfId="34561" xr:uid="{6D51D7D7-9263-4FF6-ADC8-AC4A7D3134E6}"/>
    <cellStyle name="40% - Accent3 25 13 4 2" xfId="34562" xr:uid="{678AE5B0-10A9-4451-A17E-242E41561413}"/>
    <cellStyle name="40% - Accent3 25 13 5" xfId="34563" xr:uid="{B28AE4CC-AFB0-4425-A741-ABB00ECD96D9}"/>
    <cellStyle name="40% - Accent3 25 14" xfId="34564" xr:uid="{68FB2262-0FC1-4962-8D6F-DB19D9DA0CE6}"/>
    <cellStyle name="40% - Accent3 25 14 2" xfId="34565" xr:uid="{82D7FFBE-C34C-42FA-B10B-DE98F923F0DC}"/>
    <cellStyle name="40% - Accent3 25 14 2 2" xfId="34566" xr:uid="{3E1485BA-6D0D-4832-B3C9-F83D2FB60FBF}"/>
    <cellStyle name="40% - Accent3 25 14 2 2 2" xfId="34567" xr:uid="{5762F610-EDD2-4C9A-9D1C-D0F9BBDDE033}"/>
    <cellStyle name="40% - Accent3 25 14 2 3" xfId="34568" xr:uid="{95EB9D34-12A2-4C0C-AB8E-6B183683B4C3}"/>
    <cellStyle name="40% - Accent3 25 14 3" xfId="34569" xr:uid="{DEC03222-7F61-40A6-AB15-8683BDE6D3E3}"/>
    <cellStyle name="40% - Accent3 25 14 3 2" xfId="34570" xr:uid="{FEEC724D-BE13-40FB-A1E2-644EE55A480D}"/>
    <cellStyle name="40% - Accent3 25 14 4" xfId="34571" xr:uid="{1C31408E-1F45-4631-9CC1-FE00F3B04488}"/>
    <cellStyle name="40% - Accent3 25 14 4 2" xfId="34572" xr:uid="{703EF939-8721-460C-A83F-96FC0F3CFFAD}"/>
    <cellStyle name="40% - Accent3 25 14 5" xfId="34573" xr:uid="{18715DC5-4C63-4840-A3BB-233062F2C23E}"/>
    <cellStyle name="40% - Accent3 25 15" xfId="34574" xr:uid="{37F8D528-BA07-448B-98CD-F4B6A4A95747}"/>
    <cellStyle name="40% - Accent3 25 15 2" xfId="34575" xr:uid="{7B473C42-4F4C-4FC8-BB56-7F8076805F92}"/>
    <cellStyle name="40% - Accent3 25 15 2 2" xfId="34576" xr:uid="{00CC74BB-52C5-4673-8368-DC9115CC894A}"/>
    <cellStyle name="40% - Accent3 25 15 2 2 2" xfId="34577" xr:uid="{E54A3134-04FF-4ACC-B7D7-DAAD78C8F657}"/>
    <cellStyle name="40% - Accent3 25 15 2 3" xfId="34578" xr:uid="{C939BCE3-5769-4BEF-93E6-BE04E5037589}"/>
    <cellStyle name="40% - Accent3 25 15 3" xfId="34579" xr:uid="{3A214BA2-D2A3-409C-9CDE-DF56D284507D}"/>
    <cellStyle name="40% - Accent3 25 15 3 2" xfId="34580" xr:uid="{A2CA3CE8-969F-49E6-9F76-72F9B702FA4D}"/>
    <cellStyle name="40% - Accent3 25 15 4" xfId="34581" xr:uid="{2E9A22D4-3E59-4A07-B7BC-B542A068F876}"/>
    <cellStyle name="40% - Accent3 25 15 4 2" xfId="34582" xr:uid="{407AD096-681C-468B-B1DF-AE4A98D76CA7}"/>
    <cellStyle name="40% - Accent3 25 15 5" xfId="34583" xr:uid="{62091F27-25BC-4790-8DD1-270AD2534EF2}"/>
    <cellStyle name="40% - Accent3 25 16" xfId="34584" xr:uid="{6335EEA4-756B-432D-B665-A574B0F21A13}"/>
    <cellStyle name="40% - Accent3 25 16 2" xfId="34585" xr:uid="{7D1D568A-F74B-4F32-B945-9F857523238A}"/>
    <cellStyle name="40% - Accent3 25 16 2 2" xfId="34586" xr:uid="{E7FEF21F-58E7-4EA4-B225-1E836D44B9AA}"/>
    <cellStyle name="40% - Accent3 25 16 3" xfId="34587" xr:uid="{5AC4F408-6504-47F9-821D-612759456848}"/>
    <cellStyle name="40% - Accent3 25 17" xfId="34588" xr:uid="{794A3DFB-C576-4FBA-AABB-9195837E5073}"/>
    <cellStyle name="40% - Accent3 25 17 2" xfId="34589" xr:uid="{B4AC10B0-843A-4330-A06B-858003F1E5E1}"/>
    <cellStyle name="40% - Accent3 25 18" xfId="34590" xr:uid="{23893B66-B6AA-4485-84F2-3C54815A264C}"/>
    <cellStyle name="40% - Accent3 25 18 2" xfId="34591" xr:uid="{EDFA6FFA-ECF4-489C-86C0-262116542172}"/>
    <cellStyle name="40% - Accent3 25 19" xfId="34592" xr:uid="{E9E96C6F-1ACC-4F60-BD50-F319367AA148}"/>
    <cellStyle name="40% - Accent3 25 2" xfId="34593" xr:uid="{7535D01D-0726-4232-8A78-389B0B005E82}"/>
    <cellStyle name="40% - Accent3 25 2 2" xfId="34594" xr:uid="{C07AFF79-21A9-4CF1-B276-61988DF4FE96}"/>
    <cellStyle name="40% - Accent3 25 2 2 2" xfId="34595" xr:uid="{8E9F9B98-7E28-4A02-BFE3-924EB0148A11}"/>
    <cellStyle name="40% - Accent3 25 2 2 2 2" xfId="34596" xr:uid="{E585D18A-761F-41D6-B870-05BD6D30BDC2}"/>
    <cellStyle name="40% - Accent3 25 2 2 3" xfId="34597" xr:uid="{4087C14A-D7A7-4538-AA10-B8A1E0AF44DD}"/>
    <cellStyle name="40% - Accent3 25 2 3" xfId="34598" xr:uid="{27D7A6A6-6FB6-49D6-A80A-86E82E7B8569}"/>
    <cellStyle name="40% - Accent3 25 2 3 2" xfId="34599" xr:uid="{6F1B8046-1CE1-437B-A2B2-A0668556F249}"/>
    <cellStyle name="40% - Accent3 25 2 4" xfId="34600" xr:uid="{11CC133C-E54B-486F-B41A-A339D6B44397}"/>
    <cellStyle name="40% - Accent3 25 2 4 2" xfId="34601" xr:uid="{EA56DEC7-8196-4355-88A6-77E574E9D4B5}"/>
    <cellStyle name="40% - Accent3 25 2 5" xfId="34602" xr:uid="{FC03B046-7425-4354-9B35-D3D016E73161}"/>
    <cellStyle name="40% - Accent3 25 20" xfId="34603" xr:uid="{EA4638EE-2030-466F-BC15-78D69AE18D52}"/>
    <cellStyle name="40% - Accent3 25 21" xfId="34604" xr:uid="{46C642C7-E04A-40DA-929B-3662D6F76580}"/>
    <cellStyle name="40% - Accent3 25 22" xfId="34605" xr:uid="{2A84C521-561C-44EA-A33A-7BDFF1B49C5B}"/>
    <cellStyle name="40% - Accent3 25 23" xfId="34606" xr:uid="{C09B7A4A-1B28-476F-A47B-13EA9B13738B}"/>
    <cellStyle name="40% - Accent3 25 24" xfId="34607" xr:uid="{009AD183-6A5F-4E65-90E6-D406F4F412BF}"/>
    <cellStyle name="40% - Accent3 25 25" xfId="34608" xr:uid="{D306C7A3-CCFA-46E4-99F1-93D8C18383F5}"/>
    <cellStyle name="40% - Accent3 25 26" xfId="34609" xr:uid="{74D4434A-5388-412F-B123-B7C9509291E9}"/>
    <cellStyle name="40% - Accent3 25 27" xfId="34610" xr:uid="{E53482B5-3530-4F3F-83E3-2FD34128F4A1}"/>
    <cellStyle name="40% - Accent3 25 28" xfId="34611" xr:uid="{E4169DFB-005C-48FA-B201-0B42B4639F2A}"/>
    <cellStyle name="40% - Accent3 25 29" xfId="34612" xr:uid="{57BB1B2E-4A2B-46F5-8F73-72FAB36FB772}"/>
    <cellStyle name="40% - Accent3 25 3" xfId="34613" xr:uid="{4A24D1CE-6AFC-4F8D-9C3E-EC83FD19CCFF}"/>
    <cellStyle name="40% - Accent3 25 3 2" xfId="34614" xr:uid="{DCBCA41E-2D42-4B58-8F25-F5511DA18382}"/>
    <cellStyle name="40% - Accent3 25 3 2 2" xfId="34615" xr:uid="{5628A8BF-8603-4B13-8F53-A67365FE0623}"/>
    <cellStyle name="40% - Accent3 25 3 2 2 2" xfId="34616" xr:uid="{B6C1FA50-904E-4C16-9E8B-09624D3B589C}"/>
    <cellStyle name="40% - Accent3 25 3 2 3" xfId="34617" xr:uid="{42A26E7E-9C6A-4F4D-A52F-466F223C1505}"/>
    <cellStyle name="40% - Accent3 25 3 3" xfId="34618" xr:uid="{722863B9-7EE7-4CB7-822E-30EA2DF71BC3}"/>
    <cellStyle name="40% - Accent3 25 3 3 2" xfId="34619" xr:uid="{37FC1316-846F-4015-8465-AC86C5B42244}"/>
    <cellStyle name="40% - Accent3 25 3 4" xfId="34620" xr:uid="{8E546E08-EA35-4D80-A5B8-9F2FA7402208}"/>
    <cellStyle name="40% - Accent3 25 3 4 2" xfId="34621" xr:uid="{2E49D277-75D3-4C9A-99E1-F44E8191F079}"/>
    <cellStyle name="40% - Accent3 25 3 5" xfId="34622" xr:uid="{3432252D-49E1-4B3D-A4D0-0792F5D849E7}"/>
    <cellStyle name="40% - Accent3 25 4" xfId="34623" xr:uid="{6EA7C50C-0DC2-4871-A36E-304139CF7A15}"/>
    <cellStyle name="40% - Accent3 25 4 2" xfId="34624" xr:uid="{EEF1C3D6-E3B0-4869-A94C-DCD9EE0E2F80}"/>
    <cellStyle name="40% - Accent3 25 4 2 2" xfId="34625" xr:uid="{3331A171-FEDB-4890-8A83-A0EFB8D1051A}"/>
    <cellStyle name="40% - Accent3 25 4 2 2 2" xfId="34626" xr:uid="{EEA2AA8B-F57F-41AB-9054-99E4F9DDEC4E}"/>
    <cellStyle name="40% - Accent3 25 4 2 3" xfId="34627" xr:uid="{DECF3E44-01CD-43CD-AD76-BE1D0F47B200}"/>
    <cellStyle name="40% - Accent3 25 4 3" xfId="34628" xr:uid="{59D21A00-83E4-4234-9A46-9A5D79F554AC}"/>
    <cellStyle name="40% - Accent3 25 4 3 2" xfId="34629" xr:uid="{1289CDF3-DC4D-4DD1-AFC1-9D21E2BADCFB}"/>
    <cellStyle name="40% - Accent3 25 4 4" xfId="34630" xr:uid="{C38D1562-5880-4511-BD78-5107A9F4FCD1}"/>
    <cellStyle name="40% - Accent3 25 4 4 2" xfId="34631" xr:uid="{572CD555-2B4F-49B0-A376-CE5221C4CBB5}"/>
    <cellStyle name="40% - Accent3 25 4 5" xfId="34632" xr:uid="{E34FC5D2-22CE-4E9D-8116-1998F0A130D8}"/>
    <cellStyle name="40% - Accent3 25 5" xfId="34633" xr:uid="{DC891504-7491-4C9C-A1EF-2707794DF678}"/>
    <cellStyle name="40% - Accent3 25 5 2" xfId="34634" xr:uid="{81F0AFE9-0CF0-4377-AA0E-BE8CD18695CF}"/>
    <cellStyle name="40% - Accent3 25 5 2 2" xfId="34635" xr:uid="{B18FB591-682D-48B8-9FF5-97D0619596BE}"/>
    <cellStyle name="40% - Accent3 25 5 2 2 2" xfId="34636" xr:uid="{C7D323A9-E21F-41E1-A590-4C7AD9A79544}"/>
    <cellStyle name="40% - Accent3 25 5 2 3" xfId="34637" xr:uid="{70D354EE-553C-4E77-BB21-2A984CB736DE}"/>
    <cellStyle name="40% - Accent3 25 5 3" xfId="34638" xr:uid="{EA421215-04AD-4A5E-8D4D-1E836487A676}"/>
    <cellStyle name="40% - Accent3 25 5 3 2" xfId="34639" xr:uid="{E5ADD82C-C03F-46C5-B1E8-C9061F5FE0E9}"/>
    <cellStyle name="40% - Accent3 25 5 4" xfId="34640" xr:uid="{48F8A215-C51B-4811-A582-BF4C46CED3FC}"/>
    <cellStyle name="40% - Accent3 25 5 4 2" xfId="34641" xr:uid="{9DBD62A8-49A3-4F97-8F3B-BF8DECD7DFB6}"/>
    <cellStyle name="40% - Accent3 25 5 5" xfId="34642" xr:uid="{4DF63FD8-D845-4BB8-BAC6-9A01EFF42A12}"/>
    <cellStyle name="40% - Accent3 25 6" xfId="34643" xr:uid="{876C205B-329A-46E4-8E6F-DE1E9FFEBA93}"/>
    <cellStyle name="40% - Accent3 25 6 2" xfId="34644" xr:uid="{D7FCD519-9164-45C0-97B3-60DFE5A86A15}"/>
    <cellStyle name="40% - Accent3 25 6 2 2" xfId="34645" xr:uid="{78A7C051-50BA-4B09-86B3-3AEBB0DE619E}"/>
    <cellStyle name="40% - Accent3 25 6 2 2 2" xfId="34646" xr:uid="{3407816A-D7D3-4B2B-A0B9-EB92C975167F}"/>
    <cellStyle name="40% - Accent3 25 6 2 3" xfId="34647" xr:uid="{61FE7601-82DE-44D1-BF78-322B42EAC783}"/>
    <cellStyle name="40% - Accent3 25 6 3" xfId="34648" xr:uid="{76F963DE-2104-4820-84A3-B037AB155B51}"/>
    <cellStyle name="40% - Accent3 25 6 3 2" xfId="34649" xr:uid="{F17EA3EE-844E-4793-8F74-C809AF1A285E}"/>
    <cellStyle name="40% - Accent3 25 6 4" xfId="34650" xr:uid="{5F7B7026-AB75-42E2-8FF7-B1F748CD8EA0}"/>
    <cellStyle name="40% - Accent3 25 6 4 2" xfId="34651" xr:uid="{384A04E8-2500-4B2C-9072-6B2E35FBCC1E}"/>
    <cellStyle name="40% - Accent3 25 6 5" xfId="34652" xr:uid="{ABD9F851-6BEF-42AE-ACAA-BEDB057C4EDD}"/>
    <cellStyle name="40% - Accent3 25 7" xfId="34653" xr:uid="{084AC34A-11C8-4278-AF94-B76D5468A3C1}"/>
    <cellStyle name="40% - Accent3 25 7 2" xfId="34654" xr:uid="{829A8946-8713-42C1-A227-45006A924DED}"/>
    <cellStyle name="40% - Accent3 25 7 2 2" xfId="34655" xr:uid="{5EAE72E5-2335-4894-9AA1-5F12CFDBA7F5}"/>
    <cellStyle name="40% - Accent3 25 7 2 2 2" xfId="34656" xr:uid="{BA3CD727-0933-467D-BEC6-71D2DF10E05F}"/>
    <cellStyle name="40% - Accent3 25 7 2 3" xfId="34657" xr:uid="{D2B67BCD-5D41-42FE-A60C-A29631A56BA1}"/>
    <cellStyle name="40% - Accent3 25 7 3" xfId="34658" xr:uid="{48CB1F2C-9BDD-4CB6-BC6D-E7A967B3C105}"/>
    <cellStyle name="40% - Accent3 25 7 3 2" xfId="34659" xr:uid="{8578AF41-192B-4ABB-9106-063C71CA618B}"/>
    <cellStyle name="40% - Accent3 25 7 4" xfId="34660" xr:uid="{7FC36DAE-2733-47FD-A78B-015D0FEC1ECF}"/>
    <cellStyle name="40% - Accent3 25 7 4 2" xfId="34661" xr:uid="{364A269A-D398-42C3-8135-94031882B933}"/>
    <cellStyle name="40% - Accent3 25 7 5" xfId="34662" xr:uid="{9A45BFFE-49B1-4BAC-AE24-B9CA969CB074}"/>
    <cellStyle name="40% - Accent3 25 8" xfId="34663" xr:uid="{B01542AE-F623-464E-8C45-0453AADD75D2}"/>
    <cellStyle name="40% - Accent3 25 8 2" xfId="34664" xr:uid="{8AEB61CA-E4A1-40EF-A830-DF409F0F5D51}"/>
    <cellStyle name="40% - Accent3 25 8 2 2" xfId="34665" xr:uid="{104F81F7-986C-4D6C-9D9B-8E9E5687D427}"/>
    <cellStyle name="40% - Accent3 25 8 2 2 2" xfId="34666" xr:uid="{DBD5245E-1A2A-494F-B02E-203B047E62FB}"/>
    <cellStyle name="40% - Accent3 25 8 2 3" xfId="34667" xr:uid="{4880893F-7BE8-4C3D-ABFD-F6B5261F6710}"/>
    <cellStyle name="40% - Accent3 25 8 3" xfId="34668" xr:uid="{C2687637-4F31-4378-960B-C2276905B4A4}"/>
    <cellStyle name="40% - Accent3 25 8 3 2" xfId="34669" xr:uid="{9C3F3034-BE81-44BF-A838-1C4BC094DD43}"/>
    <cellStyle name="40% - Accent3 25 8 4" xfId="34670" xr:uid="{DFD237A2-C71B-4AB8-99DA-5AFE73E63223}"/>
    <cellStyle name="40% - Accent3 25 8 4 2" xfId="34671" xr:uid="{42322583-A189-4B77-859E-FE733E42F559}"/>
    <cellStyle name="40% - Accent3 25 8 5" xfId="34672" xr:uid="{8868C43D-BC71-4B73-9914-DBB15BB3E402}"/>
    <cellStyle name="40% - Accent3 25 9" xfId="34673" xr:uid="{461AE059-B643-4347-AA6A-6886DE92818C}"/>
    <cellStyle name="40% - Accent3 25 9 2" xfId="34674" xr:uid="{05622407-3380-437A-83D4-EC65C62034F3}"/>
    <cellStyle name="40% - Accent3 25 9 2 2" xfId="34675" xr:uid="{FFA2AFE7-831F-4EE0-AA78-D0F346B9E1FC}"/>
    <cellStyle name="40% - Accent3 25 9 2 2 2" xfId="34676" xr:uid="{9BEC77BA-1A27-4B65-A25B-6DFEC5EE3EF8}"/>
    <cellStyle name="40% - Accent3 25 9 2 3" xfId="34677" xr:uid="{C123159D-A71E-4DDC-AB78-57A9948F52DC}"/>
    <cellStyle name="40% - Accent3 25 9 3" xfId="34678" xr:uid="{20CB2DE1-CA73-4F2A-ADB2-AF9BF7DC69CB}"/>
    <cellStyle name="40% - Accent3 25 9 3 2" xfId="34679" xr:uid="{CE492306-5AAD-45ED-A34B-3152BE39BD72}"/>
    <cellStyle name="40% - Accent3 25 9 4" xfId="34680" xr:uid="{14D77BEC-F0D9-41CA-8D08-FF79D6186724}"/>
    <cellStyle name="40% - Accent3 25 9 4 2" xfId="34681" xr:uid="{31D24161-469C-48A3-B515-3C23FE9DE64F}"/>
    <cellStyle name="40% - Accent3 25 9 5" xfId="34682" xr:uid="{A38B6E8C-41CB-4CAF-8030-BA9D6B5423F9}"/>
    <cellStyle name="40% - Accent3 26" xfId="34683" xr:uid="{502180F1-D761-44DB-A6B4-A847B2F635E9}"/>
    <cellStyle name="40% - Accent3 27" xfId="34684" xr:uid="{CD6C3D8C-31DF-450D-947E-94F0DB1F4EB8}"/>
    <cellStyle name="40% - Accent3 28" xfId="34685" xr:uid="{D24E0C19-E5F3-42AB-90BF-7A144C9B509F}"/>
    <cellStyle name="40% - Accent3 3" xfId="623" xr:uid="{F3B428AC-BBDF-49B7-96B2-00855837ED22}"/>
    <cellStyle name="40% - Accent3 3 10" xfId="34686" xr:uid="{6C965706-5A34-4917-88A4-4973E4542334}"/>
    <cellStyle name="40% - Accent3 3 10 2" xfId="34687" xr:uid="{3EDB7529-BE4A-49D7-ADE3-5FF489694FBF}"/>
    <cellStyle name="40% - Accent3 3 10 2 2" xfId="34688" xr:uid="{E380FA53-57C2-4911-9236-1F92C824B26D}"/>
    <cellStyle name="40% - Accent3 3 10 2 2 2" xfId="34689" xr:uid="{62F8D566-FB3E-4013-84A9-F94961C17372}"/>
    <cellStyle name="40% - Accent3 3 10 2 3" xfId="34690" xr:uid="{B5954E16-8A39-44C0-BB7E-AEAFBFF8E7D6}"/>
    <cellStyle name="40% - Accent3 3 10 3" xfId="34691" xr:uid="{1533088E-D6EC-470E-AC1D-E557432300D0}"/>
    <cellStyle name="40% - Accent3 3 10 3 2" xfId="34692" xr:uid="{B02689AE-DEE6-4281-B127-ADCB8704F425}"/>
    <cellStyle name="40% - Accent3 3 10 4" xfId="34693" xr:uid="{AE98F22E-2E2A-44DD-B6D1-490598121715}"/>
    <cellStyle name="40% - Accent3 3 10 4 2" xfId="34694" xr:uid="{854090BD-2B16-4639-A436-A4454A12B8CF}"/>
    <cellStyle name="40% - Accent3 3 10 5" xfId="34695" xr:uid="{824D0D2E-9B11-46BB-8909-47A708C7DA1C}"/>
    <cellStyle name="40% - Accent3 3 11" xfId="34696" xr:uid="{3C152BA7-1D1D-4A93-A9E7-B77E2D17D361}"/>
    <cellStyle name="40% - Accent3 3 11 2" xfId="34697" xr:uid="{3BBDF1A0-386B-44AB-91E8-2B0DB6E058EB}"/>
    <cellStyle name="40% - Accent3 3 11 2 2" xfId="34698" xr:uid="{6D9A074D-51C8-4017-8123-83965C0D6987}"/>
    <cellStyle name="40% - Accent3 3 11 2 2 2" xfId="34699" xr:uid="{0B68AC94-72CA-41F5-8425-5F4DA12512FE}"/>
    <cellStyle name="40% - Accent3 3 11 2 3" xfId="34700" xr:uid="{F8C28771-87C7-4FEC-B302-BFEFBB120BB8}"/>
    <cellStyle name="40% - Accent3 3 11 3" xfId="34701" xr:uid="{F34C1C45-AA72-4298-8C94-99BC42A894F7}"/>
    <cellStyle name="40% - Accent3 3 11 3 2" xfId="34702" xr:uid="{D1E90CC1-0EB2-4A42-B46A-150510E58198}"/>
    <cellStyle name="40% - Accent3 3 11 4" xfId="34703" xr:uid="{19BA8D8A-5F52-4569-A0DF-0FA4A45FC1D3}"/>
    <cellStyle name="40% - Accent3 3 11 4 2" xfId="34704" xr:uid="{AA17CA2C-8069-4488-B396-7D4C7F366C6A}"/>
    <cellStyle name="40% - Accent3 3 11 5" xfId="34705" xr:uid="{7A2C5F98-9044-4938-929D-6D3AF1653567}"/>
    <cellStyle name="40% - Accent3 3 12" xfId="34706" xr:uid="{B5F30541-B68C-44C8-8243-3935ACDF6EC2}"/>
    <cellStyle name="40% - Accent3 3 12 2" xfId="34707" xr:uid="{67AA3EF7-4B28-40F5-963E-922E7A1B66FB}"/>
    <cellStyle name="40% - Accent3 3 12 2 2" xfId="34708" xr:uid="{58D80CCD-4908-4E36-9961-EDA898CAC3A9}"/>
    <cellStyle name="40% - Accent3 3 12 2 2 2" xfId="34709" xr:uid="{DC1F5BE3-D89B-4A67-A61C-312DF0E24FA1}"/>
    <cellStyle name="40% - Accent3 3 12 2 3" xfId="34710" xr:uid="{2B927123-454E-43A2-B17F-3DA92293FB02}"/>
    <cellStyle name="40% - Accent3 3 12 3" xfId="34711" xr:uid="{4F6E685B-D89C-4DD2-9E16-7D37811BA413}"/>
    <cellStyle name="40% - Accent3 3 12 3 2" xfId="34712" xr:uid="{575BC25B-F70C-45D0-B81F-DE6C61195357}"/>
    <cellStyle name="40% - Accent3 3 12 4" xfId="34713" xr:uid="{0AB3A72C-04DF-4033-A747-571529A8E4F9}"/>
    <cellStyle name="40% - Accent3 3 12 4 2" xfId="34714" xr:uid="{2D409BC9-8A9D-4372-B0EC-EFDDA6E02E37}"/>
    <cellStyle name="40% - Accent3 3 12 5" xfId="34715" xr:uid="{0F18ECBE-4F82-494C-B8AD-C60CFA18C018}"/>
    <cellStyle name="40% - Accent3 3 13" xfId="34716" xr:uid="{E6D4E3D0-BFAB-4DE3-9E00-A32DD140BDC9}"/>
    <cellStyle name="40% - Accent3 3 13 2" xfId="34717" xr:uid="{BB24057C-FB00-40C5-8CEF-8D1542DC75E2}"/>
    <cellStyle name="40% - Accent3 3 13 2 2" xfId="34718" xr:uid="{47DEBDD6-6E8F-4600-8798-24177DC99B0D}"/>
    <cellStyle name="40% - Accent3 3 13 2 2 2" xfId="34719" xr:uid="{0C746DA5-CDD9-4486-861D-D1CF57EC4301}"/>
    <cellStyle name="40% - Accent3 3 13 2 3" xfId="34720" xr:uid="{FE5021AA-6175-496A-9633-3436F32C8809}"/>
    <cellStyle name="40% - Accent3 3 13 3" xfId="34721" xr:uid="{3AF1D851-D8B0-4350-B9AB-76D1EB42E2EE}"/>
    <cellStyle name="40% - Accent3 3 13 3 2" xfId="34722" xr:uid="{2ABFC3B6-2D88-45F1-B612-269792F5CAC3}"/>
    <cellStyle name="40% - Accent3 3 13 4" xfId="34723" xr:uid="{F6CDB1F9-3603-4549-9462-429957E86FB7}"/>
    <cellStyle name="40% - Accent3 3 13 4 2" xfId="34724" xr:uid="{1A63FA91-BFC2-4C31-AFF4-8FA6AC98B3F9}"/>
    <cellStyle name="40% - Accent3 3 13 5" xfId="34725" xr:uid="{67CF9F83-541E-4B3E-B802-388422D9CE8A}"/>
    <cellStyle name="40% - Accent3 3 14" xfId="34726" xr:uid="{A9AA3537-295C-419D-9729-95C4E8DFB43A}"/>
    <cellStyle name="40% - Accent3 3 14 2" xfId="34727" xr:uid="{8481CFD0-DAC9-4578-8E2A-AF1D9C395F3D}"/>
    <cellStyle name="40% - Accent3 3 14 2 2" xfId="34728" xr:uid="{FB7102C1-AE31-4F2B-BDC6-321DE9D09283}"/>
    <cellStyle name="40% - Accent3 3 14 2 2 2" xfId="34729" xr:uid="{131F0B23-4FA9-4645-8CBC-C80F38AED6BC}"/>
    <cellStyle name="40% - Accent3 3 14 2 3" xfId="34730" xr:uid="{DB229ED6-5251-4A67-A2DF-10BB36787527}"/>
    <cellStyle name="40% - Accent3 3 14 3" xfId="34731" xr:uid="{6AED6598-D8E5-4BC1-ADC7-69F84110DEDC}"/>
    <cellStyle name="40% - Accent3 3 14 3 2" xfId="34732" xr:uid="{27BABD20-3DA1-4467-A26B-A8307099EBC6}"/>
    <cellStyle name="40% - Accent3 3 14 4" xfId="34733" xr:uid="{1A84BAD1-EC18-420F-8974-A13745FEE483}"/>
    <cellStyle name="40% - Accent3 3 14 4 2" xfId="34734" xr:uid="{70243EFF-5D6E-44CC-9A05-34F1880917D4}"/>
    <cellStyle name="40% - Accent3 3 14 5" xfId="34735" xr:uid="{23871291-2846-48E4-A522-BBD16668B511}"/>
    <cellStyle name="40% - Accent3 3 15" xfId="34736" xr:uid="{63F7264A-6432-4673-B886-383B5A0A8486}"/>
    <cellStyle name="40% - Accent3 3 15 2" xfId="34737" xr:uid="{85C214F9-FE18-4993-9162-23B05099AE74}"/>
    <cellStyle name="40% - Accent3 3 15 2 2" xfId="34738" xr:uid="{3DFD164B-F888-4787-A6CF-63F245B37B46}"/>
    <cellStyle name="40% - Accent3 3 15 2 2 2" xfId="34739" xr:uid="{3D72A294-3EC9-4345-A5EF-EF9B059F7D03}"/>
    <cellStyle name="40% - Accent3 3 15 2 3" xfId="34740" xr:uid="{24B5D636-DD81-457C-9555-FB8EAF503451}"/>
    <cellStyle name="40% - Accent3 3 15 3" xfId="34741" xr:uid="{663134DC-6817-48E7-85D9-97B946B31772}"/>
    <cellStyle name="40% - Accent3 3 15 3 2" xfId="34742" xr:uid="{61317D4D-1A63-45CC-AAEE-E967E0B74624}"/>
    <cellStyle name="40% - Accent3 3 15 4" xfId="34743" xr:uid="{5A4E4986-2C25-4980-9418-6BF5606C59FD}"/>
    <cellStyle name="40% - Accent3 3 15 4 2" xfId="34744" xr:uid="{515C81B9-6082-465D-BDE1-0674BB06AB3E}"/>
    <cellStyle name="40% - Accent3 3 15 5" xfId="34745" xr:uid="{92DC83C8-6D6B-428F-8017-82602531B836}"/>
    <cellStyle name="40% - Accent3 3 16" xfId="34746" xr:uid="{C4C31535-57E0-44E4-9022-A9F0F5D06738}"/>
    <cellStyle name="40% - Accent3 3 16 2" xfId="34747" xr:uid="{F489543F-9458-4084-97BF-4F58ABAAC608}"/>
    <cellStyle name="40% - Accent3 3 16 2 2" xfId="34748" xr:uid="{903CC18A-A6AC-4B65-B770-3A5588D0E0AA}"/>
    <cellStyle name="40% - Accent3 3 16 3" xfId="34749" xr:uid="{2B52F1E0-2837-4A8E-93F7-B55C3AC62BE4}"/>
    <cellStyle name="40% - Accent3 3 17" xfId="34750" xr:uid="{59E6B555-D9CC-4717-B581-EDAA83E58522}"/>
    <cellStyle name="40% - Accent3 3 17 2" xfId="34751" xr:uid="{11B15F6E-60B3-436D-8B73-9564B4CC33E8}"/>
    <cellStyle name="40% - Accent3 3 18" xfId="34752" xr:uid="{B0EBAE78-ED2A-459A-A121-7A1C2AEB9A11}"/>
    <cellStyle name="40% - Accent3 3 18 2" xfId="34753" xr:uid="{94244285-580A-4EB9-8D34-D730A827B485}"/>
    <cellStyle name="40% - Accent3 3 19" xfId="34754" xr:uid="{FD290DF7-1495-4686-BE68-1DDEA241F532}"/>
    <cellStyle name="40% - Accent3 3 2" xfId="624" xr:uid="{8BF52F7B-B2E8-45B8-94D6-FEECD489725B}"/>
    <cellStyle name="40% - Accent3 3 2 2" xfId="625" xr:uid="{EC6F7EA2-94D1-424F-AB55-9959F6C37CE2}"/>
    <cellStyle name="40% - Accent3 3 2 2 2" xfId="34755" xr:uid="{D4203F31-4237-4442-BB32-90DE22C12BAD}"/>
    <cellStyle name="40% - Accent3 3 2 2 2 2" xfId="34756" xr:uid="{441B7234-1559-4947-AA1C-B2C9FC7F3F58}"/>
    <cellStyle name="40% - Accent3 3 2 2 3" xfId="34757" xr:uid="{C223E866-A863-4325-AAE9-391AD3D4ECFB}"/>
    <cellStyle name="40% - Accent3 3 2 2 4" xfId="34758" xr:uid="{91027A2D-FE05-41F1-B7D9-0B3D49A07BAE}"/>
    <cellStyle name="40% - Accent3 3 2 3" xfId="34759" xr:uid="{5AEE7BF4-77F7-400F-BE4A-C988E1A8B8EB}"/>
    <cellStyle name="40% - Accent3 3 2 3 2" xfId="34760" xr:uid="{BDF341E9-6250-4D0D-BA4B-AEC0C7A20875}"/>
    <cellStyle name="40% - Accent3 3 2 4" xfId="34761" xr:uid="{8B3C0FFE-5BAF-4364-9473-C19D3396C719}"/>
    <cellStyle name="40% - Accent3 3 2 4 2" xfId="34762" xr:uid="{F5A17BC4-17C8-42D5-AB68-5204D0FB4FD9}"/>
    <cellStyle name="40% - Accent3 3 2 5" xfId="34763" xr:uid="{6E754743-668F-4AA8-9EAC-C3D2BDAF4A2B}"/>
    <cellStyle name="40% - Accent3 3 20" xfId="34764" xr:uid="{604D817D-A140-4176-8326-021CB781A507}"/>
    <cellStyle name="40% - Accent3 3 21" xfId="34765" xr:uid="{020E4C9D-8447-46CD-85B3-BD7208E4D256}"/>
    <cellStyle name="40% - Accent3 3 22" xfId="34766" xr:uid="{7F3DD24D-D159-4739-BAF7-F41120921560}"/>
    <cellStyle name="40% - Accent3 3 23" xfId="34767" xr:uid="{90B5BF96-0A16-4CCF-B451-ED3BB276F849}"/>
    <cellStyle name="40% - Accent3 3 24" xfId="34768" xr:uid="{0E3D7FD8-EE79-4E67-BD0D-668FF2B571DC}"/>
    <cellStyle name="40% - Accent3 3 25" xfId="34769" xr:uid="{AD71D613-8165-45DD-AACE-92A53B10896C}"/>
    <cellStyle name="40% - Accent3 3 26" xfId="34770" xr:uid="{83BA7B3D-24A3-4195-AD14-A0FC337D1FB4}"/>
    <cellStyle name="40% - Accent3 3 27" xfId="34771" xr:uid="{5DF91F3A-F3EC-4F80-AB10-739FFB931137}"/>
    <cellStyle name="40% - Accent3 3 28" xfId="34772" xr:uid="{780BF62E-4353-4761-BB18-B691D7A808D7}"/>
    <cellStyle name="40% - Accent3 3 29" xfId="34773" xr:uid="{977A807D-73A6-432C-A58C-E28AED50CA55}"/>
    <cellStyle name="40% - Accent3 3 3" xfId="626" xr:uid="{2AF56594-6A10-4B24-A9F4-0038BB422ECD}"/>
    <cellStyle name="40% - Accent3 3 3 2" xfId="34774" xr:uid="{3B74C66C-B346-4E1A-9B80-FDEA8D8987C6}"/>
    <cellStyle name="40% - Accent3 3 3 2 2" xfId="34775" xr:uid="{60871787-F32A-4B4D-98C0-E2F61E1DB2A4}"/>
    <cellStyle name="40% - Accent3 3 3 2 2 2" xfId="34776" xr:uid="{7AF4B3AF-DCB6-458A-8018-D4322B08D194}"/>
    <cellStyle name="40% - Accent3 3 3 2 3" xfId="34777" xr:uid="{235A60E3-D8B8-448D-8446-BC7A901234D6}"/>
    <cellStyle name="40% - Accent3 3 3 3" xfId="34778" xr:uid="{CF7EF006-AE05-41A0-953F-E0281BCFEB35}"/>
    <cellStyle name="40% - Accent3 3 3 3 2" xfId="34779" xr:uid="{45C509BC-4FEE-4413-8E1D-87C9974A45D7}"/>
    <cellStyle name="40% - Accent3 3 3 4" xfId="34780" xr:uid="{79A398F4-5F16-40F4-ABAC-ACCBAF6A4C4C}"/>
    <cellStyle name="40% - Accent3 3 3 4 2" xfId="34781" xr:uid="{6927AE1F-DE9C-44C9-9FD4-67C1F9520C96}"/>
    <cellStyle name="40% - Accent3 3 3 5" xfId="34782" xr:uid="{AA51F52A-64A5-45BE-97E7-DA21F531A0D4}"/>
    <cellStyle name="40% - Accent3 3 3 6" xfId="34783" xr:uid="{DBD344F5-19F2-4916-A4FE-36F655DA9996}"/>
    <cellStyle name="40% - Accent3 3 4" xfId="627" xr:uid="{DDED15BB-60DE-432C-BB52-BC024A82391E}"/>
    <cellStyle name="40% - Accent3 3 4 2" xfId="34784" xr:uid="{ACCD91E8-09AB-4184-90C2-9BA560922673}"/>
    <cellStyle name="40% - Accent3 3 4 2 2" xfId="34785" xr:uid="{F66E1C80-FFCB-4D1E-9206-3FD6A627BA0F}"/>
    <cellStyle name="40% - Accent3 3 4 2 2 2" xfId="34786" xr:uid="{5C4E59E8-6188-4645-864F-35EC8F26B503}"/>
    <cellStyle name="40% - Accent3 3 4 2 3" xfId="34787" xr:uid="{27706C61-B895-4DE1-9363-7035369BE9AF}"/>
    <cellStyle name="40% - Accent3 3 4 3" xfId="34788" xr:uid="{1A75C67E-A7F5-4BB2-8188-68976DF9197D}"/>
    <cellStyle name="40% - Accent3 3 4 3 2" xfId="34789" xr:uid="{0F04795F-68C3-4C90-999E-CEBF1A547938}"/>
    <cellStyle name="40% - Accent3 3 4 4" xfId="34790" xr:uid="{30896CD1-407B-4340-A0BE-1605E018AC57}"/>
    <cellStyle name="40% - Accent3 3 4 4 2" xfId="34791" xr:uid="{59991B7D-B01F-4D27-AC63-E22B31A5050F}"/>
    <cellStyle name="40% - Accent3 3 4 5" xfId="34792" xr:uid="{4AB83DD6-FE80-4153-B44F-ADEAFE437254}"/>
    <cellStyle name="40% - Accent3 3 4 6" xfId="34793" xr:uid="{743B5255-4DE7-4320-B804-2F5623CE361C}"/>
    <cellStyle name="40% - Accent3 3 5" xfId="628" xr:uid="{B610ABDD-822A-4232-87B5-221B82745BB3}"/>
    <cellStyle name="40% - Accent3 3 5 2" xfId="34794" xr:uid="{0C674EA2-A460-4BBF-81FE-3364EA8AD18F}"/>
    <cellStyle name="40% - Accent3 3 5 2 2" xfId="34795" xr:uid="{F173DDF4-F22C-4285-B8E0-DCCC0178B553}"/>
    <cellStyle name="40% - Accent3 3 5 2 2 2" xfId="34796" xr:uid="{ECF1834B-3B53-4826-8CD9-33EE2626D636}"/>
    <cellStyle name="40% - Accent3 3 5 2 3" xfId="34797" xr:uid="{23403D84-8008-4CA9-B3C7-ADCB43E228D6}"/>
    <cellStyle name="40% - Accent3 3 5 3" xfId="34798" xr:uid="{0647015A-56F1-4670-A360-99C183EEE257}"/>
    <cellStyle name="40% - Accent3 3 5 3 2" xfId="34799" xr:uid="{C9291265-4620-49D6-B1FC-34AF4A01B505}"/>
    <cellStyle name="40% - Accent3 3 5 4" xfId="34800" xr:uid="{8F9E8FBE-319B-4A96-A6DA-61A729ACECE2}"/>
    <cellStyle name="40% - Accent3 3 5 4 2" xfId="34801" xr:uid="{99B5C723-B6BA-4C94-9E90-578E10C40543}"/>
    <cellStyle name="40% - Accent3 3 5 5" xfId="34802" xr:uid="{F3252B50-F919-4608-9357-103C6C499E1C}"/>
    <cellStyle name="40% - Accent3 3 5 6" xfId="34803" xr:uid="{D7325C9C-E7FD-49F1-BED9-76A5CCBE9D41}"/>
    <cellStyle name="40% - Accent3 3 6" xfId="629" xr:uid="{C5A29780-8639-47CF-B0A5-E26A6B6578E1}"/>
    <cellStyle name="40% - Accent3 3 6 2" xfId="34804" xr:uid="{F25DD86A-B2CE-4443-8341-526117FE785A}"/>
    <cellStyle name="40% - Accent3 3 6 2 2" xfId="34805" xr:uid="{1E870136-E60F-4AF6-8A39-159ACFF60946}"/>
    <cellStyle name="40% - Accent3 3 6 2 2 2" xfId="34806" xr:uid="{4EEEDCE5-0DB8-4EAC-A3F9-61690BD63822}"/>
    <cellStyle name="40% - Accent3 3 6 2 3" xfId="34807" xr:uid="{DBAB6EED-0088-4C57-9AAA-1C05F5283846}"/>
    <cellStyle name="40% - Accent3 3 6 3" xfId="34808" xr:uid="{D76BBA56-536A-40C0-9C87-E0EF91318B5D}"/>
    <cellStyle name="40% - Accent3 3 6 3 2" xfId="34809" xr:uid="{7C129C44-2DBD-4667-97F5-BBE47A28BBCE}"/>
    <cellStyle name="40% - Accent3 3 6 4" xfId="34810" xr:uid="{3E101A09-E680-4A62-8079-FA010CB06F03}"/>
    <cellStyle name="40% - Accent3 3 6 4 2" xfId="34811" xr:uid="{B146B659-5BD4-4E60-9AEC-5758304C22D1}"/>
    <cellStyle name="40% - Accent3 3 6 5" xfId="34812" xr:uid="{A8D9A0DB-11A0-4EBA-87B1-7372B6D8862B}"/>
    <cellStyle name="40% - Accent3 3 6 6" xfId="34813" xr:uid="{A9B20647-BC60-4052-80D6-DB829E04C677}"/>
    <cellStyle name="40% - Accent3 3 7" xfId="630" xr:uid="{A9E739DF-310C-4DF4-ADDE-C5B34160FF96}"/>
    <cellStyle name="40% - Accent3 3 7 2" xfId="34814" xr:uid="{357965DC-84D2-4BDE-8433-8EAA0839D708}"/>
    <cellStyle name="40% - Accent3 3 7 2 2" xfId="34815" xr:uid="{F47391EC-3E7F-4504-A1A4-B0ACF606F917}"/>
    <cellStyle name="40% - Accent3 3 7 2 2 2" xfId="34816" xr:uid="{7320EE28-3F08-4066-AA73-80EFC069C76B}"/>
    <cellStyle name="40% - Accent3 3 7 2 3" xfId="34817" xr:uid="{16AB958B-CBE5-409D-ABF3-F25927C0B4A4}"/>
    <cellStyle name="40% - Accent3 3 7 3" xfId="34818" xr:uid="{856BF60F-91FD-4BCD-8F48-9FA3ABE66CB1}"/>
    <cellStyle name="40% - Accent3 3 7 3 2" xfId="34819" xr:uid="{73A3423E-54C4-44F5-A1A5-A6E422CEBBF1}"/>
    <cellStyle name="40% - Accent3 3 7 4" xfId="34820" xr:uid="{9C4C5D62-DDFF-4D19-889F-03B6511FC97F}"/>
    <cellStyle name="40% - Accent3 3 7 4 2" xfId="34821" xr:uid="{DF1F2F03-8B73-4D64-BF22-54A6FC7FE5E9}"/>
    <cellStyle name="40% - Accent3 3 7 5" xfId="34822" xr:uid="{5B7EA340-684B-4139-BA43-BD9EA4DB6A5F}"/>
    <cellStyle name="40% - Accent3 3 7 6" xfId="34823" xr:uid="{8B3A56DC-6C99-4074-B383-3933EEE56C73}"/>
    <cellStyle name="40% - Accent3 3 8" xfId="631" xr:uid="{521668D6-2EFD-4623-907F-27796008F29D}"/>
    <cellStyle name="40% - Accent3 3 8 2" xfId="34824" xr:uid="{A34D8BCC-4BE2-41F0-88FF-D21A80C3A607}"/>
    <cellStyle name="40% - Accent3 3 8 2 2" xfId="34825" xr:uid="{848055B2-EBA3-4230-BFF1-23C738D9F0BA}"/>
    <cellStyle name="40% - Accent3 3 8 2 2 2" xfId="34826" xr:uid="{2050988D-BB88-416E-8521-6A5E59098680}"/>
    <cellStyle name="40% - Accent3 3 8 2 3" xfId="34827" xr:uid="{945E0A80-47ED-41C0-AC3D-D949A554E282}"/>
    <cellStyle name="40% - Accent3 3 8 3" xfId="34828" xr:uid="{A60C953D-1D71-4C42-AF53-07A6B7C48B77}"/>
    <cellStyle name="40% - Accent3 3 8 3 2" xfId="34829" xr:uid="{F1A67046-459B-4308-B546-751824F1CB07}"/>
    <cellStyle name="40% - Accent3 3 8 4" xfId="34830" xr:uid="{85C7857A-C96D-47D4-8BF2-9AFE5578B137}"/>
    <cellStyle name="40% - Accent3 3 8 4 2" xfId="34831" xr:uid="{B3328BD0-6BE7-45DC-B24B-2E2602A71DC6}"/>
    <cellStyle name="40% - Accent3 3 8 5" xfId="34832" xr:uid="{977408DA-2548-4EC5-B04D-2F41061C53CA}"/>
    <cellStyle name="40% - Accent3 3 8 6" xfId="34833" xr:uid="{86909E80-9336-4394-BC13-A6219D08F7B6}"/>
    <cellStyle name="40% - Accent3 3 9" xfId="34834" xr:uid="{856DC4CA-8C81-4494-9216-6AC50CC8447F}"/>
    <cellStyle name="40% - Accent3 3 9 2" xfId="34835" xr:uid="{1D238322-09BE-4266-B971-B50C09815DE0}"/>
    <cellStyle name="40% - Accent3 3 9 2 2" xfId="34836" xr:uid="{120B4770-714A-4E11-A176-B9EFE4D88802}"/>
    <cellStyle name="40% - Accent3 3 9 2 2 2" xfId="34837" xr:uid="{87F902DC-5F36-4E6C-B7A5-BFFB111E0697}"/>
    <cellStyle name="40% - Accent3 3 9 2 3" xfId="34838" xr:uid="{2A18A6D8-95A4-473F-92E2-B18ABF7744B8}"/>
    <cellStyle name="40% - Accent3 3 9 3" xfId="34839" xr:uid="{A625FEF0-76B9-4FCD-BAD8-488B7BC078DF}"/>
    <cellStyle name="40% - Accent3 3 9 3 2" xfId="34840" xr:uid="{39333504-072A-4783-A72D-421C0BA66D7A}"/>
    <cellStyle name="40% - Accent3 3 9 4" xfId="34841" xr:uid="{C3F6613C-3B2E-44C7-A86A-6E7556CB9C76}"/>
    <cellStyle name="40% - Accent3 3 9 4 2" xfId="34842" xr:uid="{52407971-9761-4537-B9B9-55F630674141}"/>
    <cellStyle name="40% - Accent3 3 9 5" xfId="34843" xr:uid="{38EA48F3-3FE3-466B-B17C-82A961AED274}"/>
    <cellStyle name="40% - Accent3 4" xfId="632" xr:uid="{F5552237-1B1B-45A5-AF38-53AE0E23F611}"/>
    <cellStyle name="40% - Accent3 4 10" xfId="34844" xr:uid="{F0DA92EE-8A28-4431-9655-70159E074BF6}"/>
    <cellStyle name="40% - Accent3 4 10 2" xfId="34845" xr:uid="{AF59B82B-277B-47FA-86E4-536413525655}"/>
    <cellStyle name="40% - Accent3 4 10 2 2" xfId="34846" xr:uid="{39C8909A-9B13-44E8-91FD-61A8800BC955}"/>
    <cellStyle name="40% - Accent3 4 10 2 2 2" xfId="34847" xr:uid="{8DB48754-339B-4034-B2E8-D299D07063BC}"/>
    <cellStyle name="40% - Accent3 4 10 2 3" xfId="34848" xr:uid="{2FDBB387-191B-4599-A4C8-D9987BEC6A07}"/>
    <cellStyle name="40% - Accent3 4 10 3" xfId="34849" xr:uid="{A2D41037-E8D1-4827-A5B8-4B3B780879DC}"/>
    <cellStyle name="40% - Accent3 4 10 3 2" xfId="34850" xr:uid="{9E66F2AC-E2E4-491D-8D2C-2F4A490DDF5A}"/>
    <cellStyle name="40% - Accent3 4 10 4" xfId="34851" xr:uid="{A0EBE6D1-5305-416D-BA7D-638DC0F681B6}"/>
    <cellStyle name="40% - Accent3 4 10 4 2" xfId="34852" xr:uid="{89F11875-91A4-4CA9-953E-0E33636A6466}"/>
    <cellStyle name="40% - Accent3 4 10 5" xfId="34853" xr:uid="{46FA7504-9AC7-4565-8608-12DCC986D867}"/>
    <cellStyle name="40% - Accent3 4 11" xfId="34854" xr:uid="{980A7D56-0D84-404F-83B6-E6CD36F1D7F4}"/>
    <cellStyle name="40% - Accent3 4 11 2" xfId="34855" xr:uid="{E818D8AA-6966-404F-A604-00E2A1B4458E}"/>
    <cellStyle name="40% - Accent3 4 11 2 2" xfId="34856" xr:uid="{B690DF5A-F6C2-4B4C-8031-7135997DB1EF}"/>
    <cellStyle name="40% - Accent3 4 11 2 2 2" xfId="34857" xr:uid="{D4B189CE-9157-471F-8941-BFDBC9840D8A}"/>
    <cellStyle name="40% - Accent3 4 11 2 3" xfId="34858" xr:uid="{D5571A7A-8D08-4B99-906A-CEB7102FB5D2}"/>
    <cellStyle name="40% - Accent3 4 11 3" xfId="34859" xr:uid="{80E9E2C9-E00C-4AC6-8062-206C73F80449}"/>
    <cellStyle name="40% - Accent3 4 11 3 2" xfId="34860" xr:uid="{4FDAF1B8-951B-496B-A617-9CE536FF6056}"/>
    <cellStyle name="40% - Accent3 4 11 4" xfId="34861" xr:uid="{4B67D93F-F2D3-4E16-9A14-5C5CCE814A0F}"/>
    <cellStyle name="40% - Accent3 4 11 4 2" xfId="34862" xr:uid="{FD64888D-AED0-46D4-8D65-7E90A919EBCB}"/>
    <cellStyle name="40% - Accent3 4 11 5" xfId="34863" xr:uid="{F636A26B-BDC0-4F38-B270-E04002642EA6}"/>
    <cellStyle name="40% - Accent3 4 12" xfId="34864" xr:uid="{1CBE5953-3F7C-49E7-9881-926FADD12210}"/>
    <cellStyle name="40% - Accent3 4 12 2" xfId="34865" xr:uid="{2CF43935-72D3-4B72-A14B-CB0A3B1CF0EB}"/>
    <cellStyle name="40% - Accent3 4 12 2 2" xfId="34866" xr:uid="{4CBCB315-D8D6-43EA-A0BA-EEBBEC055EC1}"/>
    <cellStyle name="40% - Accent3 4 12 2 2 2" xfId="34867" xr:uid="{4016774D-9152-4237-943C-3812B8105ACC}"/>
    <cellStyle name="40% - Accent3 4 12 2 3" xfId="34868" xr:uid="{A3E2AF08-157A-4119-B4AF-089425EC9928}"/>
    <cellStyle name="40% - Accent3 4 12 3" xfId="34869" xr:uid="{F79BBB88-A553-4134-B1E9-7398642EED1F}"/>
    <cellStyle name="40% - Accent3 4 12 3 2" xfId="34870" xr:uid="{963616B6-6D69-4649-BD4B-5FF1FC123AB5}"/>
    <cellStyle name="40% - Accent3 4 12 4" xfId="34871" xr:uid="{15A79463-AC47-419C-A9D8-247336B472EB}"/>
    <cellStyle name="40% - Accent3 4 12 4 2" xfId="34872" xr:uid="{A1E7BCE7-878D-4F76-BA98-054FCDA92CF4}"/>
    <cellStyle name="40% - Accent3 4 12 5" xfId="34873" xr:uid="{ABA4B4D6-5282-47F2-976D-2A1A822D4276}"/>
    <cellStyle name="40% - Accent3 4 13" xfId="34874" xr:uid="{42667DE7-A325-4BB1-A7A1-C7071B86F049}"/>
    <cellStyle name="40% - Accent3 4 13 2" xfId="34875" xr:uid="{9C0652EF-7F49-4B41-A30A-1D2AABC61E02}"/>
    <cellStyle name="40% - Accent3 4 13 2 2" xfId="34876" xr:uid="{2C073304-BFE0-4021-BB61-B88E382B194A}"/>
    <cellStyle name="40% - Accent3 4 13 2 2 2" xfId="34877" xr:uid="{5E2256CB-AD34-443B-93AB-BC2C23CD6CD3}"/>
    <cellStyle name="40% - Accent3 4 13 2 3" xfId="34878" xr:uid="{48D627CE-D456-4E0D-9026-B8E7942C6F39}"/>
    <cellStyle name="40% - Accent3 4 13 3" xfId="34879" xr:uid="{85B9C492-EECC-4252-AEC3-40A64438EE58}"/>
    <cellStyle name="40% - Accent3 4 13 3 2" xfId="34880" xr:uid="{CBF1D397-6DF4-4071-8DEC-3B3BE01E0F2D}"/>
    <cellStyle name="40% - Accent3 4 13 4" xfId="34881" xr:uid="{5B1969FF-7A4A-418E-BFAE-D621AC0F0090}"/>
    <cellStyle name="40% - Accent3 4 13 4 2" xfId="34882" xr:uid="{CE4E19D7-32BA-4D00-8062-CCDE9A51A62F}"/>
    <cellStyle name="40% - Accent3 4 13 5" xfId="34883" xr:uid="{EF3FA0B4-C321-4E3A-970C-1ED798CE89B0}"/>
    <cellStyle name="40% - Accent3 4 14" xfId="34884" xr:uid="{C18732A7-D838-48D1-BDB5-72C6F63ECBF2}"/>
    <cellStyle name="40% - Accent3 4 14 2" xfId="34885" xr:uid="{3F59F896-AAF1-45ED-95F6-7CBFADEDA5B6}"/>
    <cellStyle name="40% - Accent3 4 14 2 2" xfId="34886" xr:uid="{BAF4DAD7-4BF1-49AB-A8BF-DA6B3133201F}"/>
    <cellStyle name="40% - Accent3 4 14 2 2 2" xfId="34887" xr:uid="{314C0DDD-C8B1-4050-A89E-0FCF78EB9FAF}"/>
    <cellStyle name="40% - Accent3 4 14 2 3" xfId="34888" xr:uid="{BF689F46-DCD5-4AC9-8E83-60960F409E92}"/>
    <cellStyle name="40% - Accent3 4 14 3" xfId="34889" xr:uid="{E26A36B2-3A14-4306-9A7C-E9DB464CD98B}"/>
    <cellStyle name="40% - Accent3 4 14 3 2" xfId="34890" xr:uid="{94F9B10C-AF4E-4689-8D75-6239496880C4}"/>
    <cellStyle name="40% - Accent3 4 14 4" xfId="34891" xr:uid="{0074009C-FEB1-4BBB-90D1-78E4CF391C55}"/>
    <cellStyle name="40% - Accent3 4 14 4 2" xfId="34892" xr:uid="{D6FF187B-FD56-411B-BDEB-162B674E6CCF}"/>
    <cellStyle name="40% - Accent3 4 14 5" xfId="34893" xr:uid="{1E578B57-47B6-430F-A8FA-66E9A96FCA95}"/>
    <cellStyle name="40% - Accent3 4 15" xfId="34894" xr:uid="{F3120672-EB80-4DA9-BF88-4E8C920FAF6D}"/>
    <cellStyle name="40% - Accent3 4 15 2" xfId="34895" xr:uid="{3250C60C-E7AA-44F9-A7EC-B4085E550751}"/>
    <cellStyle name="40% - Accent3 4 15 2 2" xfId="34896" xr:uid="{27AEB0BD-1633-4E91-9C43-976A384D302B}"/>
    <cellStyle name="40% - Accent3 4 15 2 2 2" xfId="34897" xr:uid="{35AD73B4-D1D7-4D85-A73E-D6BF383E9655}"/>
    <cellStyle name="40% - Accent3 4 15 2 3" xfId="34898" xr:uid="{20B9B333-957C-4E25-8EFF-3458C08EC322}"/>
    <cellStyle name="40% - Accent3 4 15 3" xfId="34899" xr:uid="{CB5C185A-6702-4AA1-987D-78E2497C4537}"/>
    <cellStyle name="40% - Accent3 4 15 3 2" xfId="34900" xr:uid="{AA0B0283-90BE-4269-840F-4F0022F08B30}"/>
    <cellStyle name="40% - Accent3 4 15 4" xfId="34901" xr:uid="{0911094D-8DE0-4972-A0B8-AE14C8207105}"/>
    <cellStyle name="40% - Accent3 4 15 4 2" xfId="34902" xr:uid="{58BC0594-C072-46C4-A3E5-646DFA17C14E}"/>
    <cellStyle name="40% - Accent3 4 15 5" xfId="34903" xr:uid="{3321AC3C-539A-4952-A697-30B7D992BCB2}"/>
    <cellStyle name="40% - Accent3 4 16" xfId="34904" xr:uid="{776FD5D8-7D6D-4083-92A5-85DD923A5E46}"/>
    <cellStyle name="40% - Accent3 4 16 2" xfId="34905" xr:uid="{0BA7A13E-7D20-4F35-ACC0-C6C2B5DD0F13}"/>
    <cellStyle name="40% - Accent3 4 16 2 2" xfId="34906" xr:uid="{82F8E54C-0725-4F30-9852-52D73D319F25}"/>
    <cellStyle name="40% - Accent3 4 16 3" xfId="34907" xr:uid="{7A46E7FD-6E18-455B-BC9C-CA0AAE2E22A0}"/>
    <cellStyle name="40% - Accent3 4 17" xfId="34908" xr:uid="{610B93C7-048B-43AF-B4E4-7C03E9DE444A}"/>
    <cellStyle name="40% - Accent3 4 17 2" xfId="34909" xr:uid="{1CA6798B-C4BD-4510-955E-9AF91AF078DB}"/>
    <cellStyle name="40% - Accent3 4 18" xfId="34910" xr:uid="{04582A70-476A-4BFC-AB8E-A343C18DFAA4}"/>
    <cellStyle name="40% - Accent3 4 18 2" xfId="34911" xr:uid="{9383C171-7297-44E2-A713-83C07464827A}"/>
    <cellStyle name="40% - Accent3 4 19" xfId="34912" xr:uid="{B66AC544-606B-4836-82C3-04CC851F43CE}"/>
    <cellStyle name="40% - Accent3 4 2" xfId="633" xr:uid="{2E9747ED-E19A-48C4-81B8-EB4A04D7D8E0}"/>
    <cellStyle name="40% - Accent3 4 2 2" xfId="634" xr:uid="{22931437-EC0D-43C2-A25F-8EAED717D2EB}"/>
    <cellStyle name="40% - Accent3 4 2 2 2" xfId="34913" xr:uid="{181668C9-9D43-42EC-95BE-24300CA300B5}"/>
    <cellStyle name="40% - Accent3 4 2 2 2 2" xfId="34914" xr:uid="{FE0F70C1-8489-4925-9432-1E95A5198490}"/>
    <cellStyle name="40% - Accent3 4 2 2 3" xfId="34915" xr:uid="{18BE7A58-F1F7-4286-B0FF-DB77A8609D7B}"/>
    <cellStyle name="40% - Accent3 4 2 2 4" xfId="34916" xr:uid="{F61FE345-254E-4EC9-8DC4-C0E5A946F458}"/>
    <cellStyle name="40% - Accent3 4 2 3" xfId="34917" xr:uid="{1CCEC3F2-F63E-4BA3-8518-549E8E3C8621}"/>
    <cellStyle name="40% - Accent3 4 2 3 2" xfId="34918" xr:uid="{4546649D-3E8A-4898-AD30-9DD48F17BFF3}"/>
    <cellStyle name="40% - Accent3 4 2 4" xfId="34919" xr:uid="{1A8FBD9E-5CF1-4DB9-A362-506F63B364E1}"/>
    <cellStyle name="40% - Accent3 4 2 4 2" xfId="34920" xr:uid="{451A6AF0-8658-4F1D-9F3B-612DDAFEBCF4}"/>
    <cellStyle name="40% - Accent3 4 2 5" xfId="34921" xr:uid="{4ACE3954-35D3-4101-BA27-79246CD8FB19}"/>
    <cellStyle name="40% - Accent3 4 20" xfId="34922" xr:uid="{A709573F-97D5-41F9-B187-F853EBDA36F3}"/>
    <cellStyle name="40% - Accent3 4 21" xfId="34923" xr:uid="{40DA87ED-ABAD-42AD-B835-A1ED2F99969C}"/>
    <cellStyle name="40% - Accent3 4 22" xfId="34924" xr:uid="{14BF75F3-6B1F-4515-B1AB-6D653922E3CE}"/>
    <cellStyle name="40% - Accent3 4 23" xfId="34925" xr:uid="{10DBF1CA-BF08-4EAA-88CA-9FEDF213850E}"/>
    <cellStyle name="40% - Accent3 4 24" xfId="34926" xr:uid="{3790A07D-41CB-4C40-8FF0-7645B3981FE1}"/>
    <cellStyle name="40% - Accent3 4 25" xfId="34927" xr:uid="{3A3F4951-1B25-4270-A793-98501F80100A}"/>
    <cellStyle name="40% - Accent3 4 26" xfId="34928" xr:uid="{A91BED8E-A1F7-40FA-9556-4FA680C9BBDE}"/>
    <cellStyle name="40% - Accent3 4 27" xfId="34929" xr:uid="{B8F89731-E259-446B-A4D2-F5D43E79E613}"/>
    <cellStyle name="40% - Accent3 4 28" xfId="34930" xr:uid="{CAA74C06-41BD-4C8F-A0EB-A110CF936D44}"/>
    <cellStyle name="40% - Accent3 4 29" xfId="34931" xr:uid="{E7D6C6DE-FDDD-4CDA-9E84-78C445D1D4F2}"/>
    <cellStyle name="40% - Accent3 4 3" xfId="635" xr:uid="{447B88F3-A9A9-43EB-AB2A-804838A52C96}"/>
    <cellStyle name="40% - Accent3 4 3 2" xfId="34932" xr:uid="{962E76CD-D866-4DBA-88D5-3CE239C4B2E4}"/>
    <cellStyle name="40% - Accent3 4 3 2 2" xfId="34933" xr:uid="{BEE2327A-339A-4F35-B0F3-0E489956EAA2}"/>
    <cellStyle name="40% - Accent3 4 3 2 2 2" xfId="34934" xr:uid="{ED95FA91-CF71-4BD5-B5D6-19930D0300CB}"/>
    <cellStyle name="40% - Accent3 4 3 2 3" xfId="34935" xr:uid="{BE257A5D-9CDE-4A43-AEB4-161F534CA460}"/>
    <cellStyle name="40% - Accent3 4 3 3" xfId="34936" xr:uid="{041338D8-7E0D-4D16-9E7C-086333432829}"/>
    <cellStyle name="40% - Accent3 4 3 3 2" xfId="34937" xr:uid="{2A476592-C553-4F09-9DAC-15D8B0F2634B}"/>
    <cellStyle name="40% - Accent3 4 3 4" xfId="34938" xr:uid="{90FB3D39-7E37-4513-8C0D-A7C82DD93A5B}"/>
    <cellStyle name="40% - Accent3 4 3 4 2" xfId="34939" xr:uid="{7762B311-76F4-444A-8A0F-CA9EAC9BC452}"/>
    <cellStyle name="40% - Accent3 4 3 5" xfId="34940" xr:uid="{10E297FF-9FF7-4D23-99F8-65C56149C3A8}"/>
    <cellStyle name="40% - Accent3 4 3 6" xfId="34941" xr:uid="{8D88BDCA-E6AB-4148-88BE-D068C6F32B8E}"/>
    <cellStyle name="40% - Accent3 4 4" xfId="636" xr:uid="{B1129739-639C-4BB8-84E1-D19AAF30A170}"/>
    <cellStyle name="40% - Accent3 4 4 2" xfId="34942" xr:uid="{B7A1F00C-09F7-40A8-AA3C-F0E97702C616}"/>
    <cellStyle name="40% - Accent3 4 4 2 2" xfId="34943" xr:uid="{CB292174-09B1-4D71-B9A9-23776C4ED68A}"/>
    <cellStyle name="40% - Accent3 4 4 2 2 2" xfId="34944" xr:uid="{896234DD-D532-458A-AF03-44E24DB864EE}"/>
    <cellStyle name="40% - Accent3 4 4 2 3" xfId="34945" xr:uid="{D88E0BD6-90E0-46EA-8B6D-8D3BDE36952E}"/>
    <cellStyle name="40% - Accent3 4 4 3" xfId="34946" xr:uid="{892105D4-9C29-4223-8872-A9E84A97C1F7}"/>
    <cellStyle name="40% - Accent3 4 4 3 2" xfId="34947" xr:uid="{D4A54970-F742-4149-B359-9B2289B29096}"/>
    <cellStyle name="40% - Accent3 4 4 4" xfId="34948" xr:uid="{2F05DC97-2F12-4BB7-B33C-2650DC8F3F72}"/>
    <cellStyle name="40% - Accent3 4 4 4 2" xfId="34949" xr:uid="{C76E5800-D175-4A0F-80E7-4DEDECAA4611}"/>
    <cellStyle name="40% - Accent3 4 4 5" xfId="34950" xr:uid="{2693903A-4A6C-40F4-84D3-7B7DE7CF0C6B}"/>
    <cellStyle name="40% - Accent3 4 4 6" xfId="34951" xr:uid="{DD467D5F-1645-4A13-8567-CF15D0249223}"/>
    <cellStyle name="40% - Accent3 4 5" xfId="637" xr:uid="{12313E91-2EDB-4338-98DD-F43AB4088F7F}"/>
    <cellStyle name="40% - Accent3 4 5 2" xfId="34952" xr:uid="{0A6E7765-E5F5-432E-8BA9-A70B6DF05370}"/>
    <cellStyle name="40% - Accent3 4 5 2 2" xfId="34953" xr:uid="{3750CD77-DD30-4947-B1BF-A66F762EA539}"/>
    <cellStyle name="40% - Accent3 4 5 2 2 2" xfId="34954" xr:uid="{7D38BBF8-DB40-4837-9522-0D029A20119D}"/>
    <cellStyle name="40% - Accent3 4 5 2 3" xfId="34955" xr:uid="{2857F37C-150D-421D-8727-AFA834A12C54}"/>
    <cellStyle name="40% - Accent3 4 5 3" xfId="34956" xr:uid="{B9AF4FAF-4F75-439C-8349-DD180CA4BE37}"/>
    <cellStyle name="40% - Accent3 4 5 3 2" xfId="34957" xr:uid="{740ED35A-6DA4-4D62-BFE8-74D023744FCD}"/>
    <cellStyle name="40% - Accent3 4 5 4" xfId="34958" xr:uid="{A757F653-04AE-4FA8-A20E-5754B3588339}"/>
    <cellStyle name="40% - Accent3 4 5 4 2" xfId="34959" xr:uid="{035F8259-330F-4D44-82C0-F62342EFD567}"/>
    <cellStyle name="40% - Accent3 4 5 5" xfId="34960" xr:uid="{31869F55-D9C2-4FB1-A2CE-6CE2CEC41C21}"/>
    <cellStyle name="40% - Accent3 4 5 6" xfId="34961" xr:uid="{8478A63D-B120-48A0-B0FE-9FA3716FDFB3}"/>
    <cellStyle name="40% - Accent3 4 6" xfId="638" xr:uid="{FB9E71AC-7477-478A-B539-28F3934E8342}"/>
    <cellStyle name="40% - Accent3 4 6 2" xfId="34962" xr:uid="{21598E75-F1D5-4B91-8F18-874BBD61D85D}"/>
    <cellStyle name="40% - Accent3 4 6 2 2" xfId="34963" xr:uid="{452F3B78-54BF-4BA3-A60B-C67E5F06729F}"/>
    <cellStyle name="40% - Accent3 4 6 2 2 2" xfId="34964" xr:uid="{C3DEF87B-20FC-4CBE-899F-99CF177CF1B1}"/>
    <cellStyle name="40% - Accent3 4 6 2 3" xfId="34965" xr:uid="{1DC42011-B241-4C52-846E-88D76D66B8AD}"/>
    <cellStyle name="40% - Accent3 4 6 3" xfId="34966" xr:uid="{B186FF69-BB6D-4BB5-B5C2-04FD533EE3F7}"/>
    <cellStyle name="40% - Accent3 4 6 3 2" xfId="34967" xr:uid="{C76466B1-F3A1-4908-9CDE-6B34990996DA}"/>
    <cellStyle name="40% - Accent3 4 6 4" xfId="34968" xr:uid="{7703ADED-227B-4C70-B7BF-5DB02A668E00}"/>
    <cellStyle name="40% - Accent3 4 6 4 2" xfId="34969" xr:uid="{537B5F1C-98F4-46F2-966D-939DCB14E324}"/>
    <cellStyle name="40% - Accent3 4 6 5" xfId="34970" xr:uid="{A05066D2-E0B5-48DE-A97A-6C402585B68F}"/>
    <cellStyle name="40% - Accent3 4 6 6" xfId="34971" xr:uid="{DCC19FA4-7BAA-4C41-911F-C9480AE6B38D}"/>
    <cellStyle name="40% - Accent3 4 7" xfId="639" xr:uid="{4E63B44A-C95D-4803-AA29-250104A9D61B}"/>
    <cellStyle name="40% - Accent3 4 7 2" xfId="34972" xr:uid="{89CDC31B-70FF-4D4C-BF64-5BB56DBBB2E9}"/>
    <cellStyle name="40% - Accent3 4 7 2 2" xfId="34973" xr:uid="{87DBB745-C2C3-49FE-85FE-344DAF408AF8}"/>
    <cellStyle name="40% - Accent3 4 7 2 2 2" xfId="34974" xr:uid="{8A71F898-FF57-4F78-97D7-3156F54FAC4D}"/>
    <cellStyle name="40% - Accent3 4 7 2 3" xfId="34975" xr:uid="{90D4773C-C542-4FF8-9B18-98EABD160B79}"/>
    <cellStyle name="40% - Accent3 4 7 3" xfId="34976" xr:uid="{082DC26F-A123-4A27-92E8-255B82506389}"/>
    <cellStyle name="40% - Accent3 4 7 3 2" xfId="34977" xr:uid="{F8030917-928E-4D8A-978F-43DAC899FBE0}"/>
    <cellStyle name="40% - Accent3 4 7 4" xfId="34978" xr:uid="{CDCC8C5D-566E-4D25-8333-C561F614BDE3}"/>
    <cellStyle name="40% - Accent3 4 7 4 2" xfId="34979" xr:uid="{B62F9FAA-2B9B-448D-B913-235F0DB772C2}"/>
    <cellStyle name="40% - Accent3 4 7 5" xfId="34980" xr:uid="{6DCC06FE-457C-4ABF-971C-BF0ED3CD9912}"/>
    <cellStyle name="40% - Accent3 4 7 6" xfId="34981" xr:uid="{F77FB6C8-5EC9-471F-8D2E-334E642E7EB2}"/>
    <cellStyle name="40% - Accent3 4 8" xfId="640" xr:uid="{36F20CB4-A512-4AE5-A5CD-2A7FFBD2D15E}"/>
    <cellStyle name="40% - Accent3 4 8 2" xfId="34982" xr:uid="{C8E9E504-31A0-48AA-8ADA-1FD6E559D6A5}"/>
    <cellStyle name="40% - Accent3 4 8 2 2" xfId="34983" xr:uid="{9CCCFEE5-63B8-4C2D-8814-C0C278D4ABB4}"/>
    <cellStyle name="40% - Accent3 4 8 2 2 2" xfId="34984" xr:uid="{7F25F334-1B7C-4DBE-8DD9-67C79F161363}"/>
    <cellStyle name="40% - Accent3 4 8 2 3" xfId="34985" xr:uid="{2510E92F-0E02-4E9A-9107-B8688D9E88F5}"/>
    <cellStyle name="40% - Accent3 4 8 3" xfId="34986" xr:uid="{0580F7AF-E927-4100-9EDE-32D73384CBDC}"/>
    <cellStyle name="40% - Accent3 4 8 3 2" xfId="34987" xr:uid="{12F07723-4598-499F-879A-AF8059FE4B96}"/>
    <cellStyle name="40% - Accent3 4 8 4" xfId="34988" xr:uid="{0F32844D-E811-465E-8390-AFE21714286D}"/>
    <cellStyle name="40% - Accent3 4 8 4 2" xfId="34989" xr:uid="{0084642D-E142-4B89-8F1C-A35422BDD090}"/>
    <cellStyle name="40% - Accent3 4 8 5" xfId="34990" xr:uid="{48496D22-A7D1-414D-8137-D023474349D1}"/>
    <cellStyle name="40% - Accent3 4 8 6" xfId="34991" xr:uid="{C59E8BD7-F70B-4853-AE5A-7FA2235B4BBA}"/>
    <cellStyle name="40% - Accent3 4 9" xfId="34992" xr:uid="{79EEA81D-78C6-420E-AD67-808B3E9B94C5}"/>
    <cellStyle name="40% - Accent3 4 9 2" xfId="34993" xr:uid="{4A987D99-551C-4284-8BFD-976EB046FF16}"/>
    <cellStyle name="40% - Accent3 4 9 2 2" xfId="34994" xr:uid="{330F1A22-10C2-42F1-98B6-FE1A41426CAC}"/>
    <cellStyle name="40% - Accent3 4 9 2 2 2" xfId="34995" xr:uid="{17D9FA22-0229-449A-A276-4BD55F30502E}"/>
    <cellStyle name="40% - Accent3 4 9 2 3" xfId="34996" xr:uid="{D5E16143-BBED-4EE3-8119-FF3072A29F3E}"/>
    <cellStyle name="40% - Accent3 4 9 3" xfId="34997" xr:uid="{42009AE4-6C8A-4653-98A6-7A211A9C5307}"/>
    <cellStyle name="40% - Accent3 4 9 3 2" xfId="34998" xr:uid="{1CBD551C-0C51-4AC0-ACDF-0BC687A785D8}"/>
    <cellStyle name="40% - Accent3 4 9 4" xfId="34999" xr:uid="{A680FBD3-A841-495A-A99F-EFAF46721E71}"/>
    <cellStyle name="40% - Accent3 4 9 4 2" xfId="35000" xr:uid="{BE3BA256-6038-4317-A7DF-DE7EE059C2AF}"/>
    <cellStyle name="40% - Accent3 4 9 5" xfId="35001" xr:uid="{0424166E-C674-431F-923E-81066DF2AA90}"/>
    <cellStyle name="40% - Accent3 5" xfId="641" xr:uid="{861A1108-C8C4-4F52-9FFB-144B0BBFEEDB}"/>
    <cellStyle name="40% - Accent3 5 10" xfId="35002" xr:uid="{4F9892DA-2E35-4E70-A65A-D01F7E255980}"/>
    <cellStyle name="40% - Accent3 5 10 2" xfId="35003" xr:uid="{A4F6813F-A9EC-4A55-8314-4D371FB2D069}"/>
    <cellStyle name="40% - Accent3 5 10 2 2" xfId="35004" xr:uid="{212DC7F0-C43E-495A-8DC6-E952A335B887}"/>
    <cellStyle name="40% - Accent3 5 10 2 2 2" xfId="35005" xr:uid="{B4203038-152E-45D7-A580-0D98DD770C38}"/>
    <cellStyle name="40% - Accent3 5 10 2 3" xfId="35006" xr:uid="{0E62E0A9-84ED-4B31-AB13-240B3EF89286}"/>
    <cellStyle name="40% - Accent3 5 10 3" xfId="35007" xr:uid="{6609164E-C520-40AF-9869-F6E28C2229D0}"/>
    <cellStyle name="40% - Accent3 5 10 3 2" xfId="35008" xr:uid="{76A98F29-CA0D-4D17-83B8-D544E9EE09C1}"/>
    <cellStyle name="40% - Accent3 5 10 4" xfId="35009" xr:uid="{D859AF62-93CA-4E88-A699-6C8AB1FB1557}"/>
    <cellStyle name="40% - Accent3 5 10 4 2" xfId="35010" xr:uid="{41E37CB3-40D2-4573-8E74-DB35C6BC49CF}"/>
    <cellStyle name="40% - Accent3 5 10 5" xfId="35011" xr:uid="{185E920B-CE8C-41C1-B9B8-0DD195F809C2}"/>
    <cellStyle name="40% - Accent3 5 11" xfId="35012" xr:uid="{45077B38-5641-4E9E-A41E-25D4644BCE08}"/>
    <cellStyle name="40% - Accent3 5 11 2" xfId="35013" xr:uid="{0A266A2F-F5F7-4A88-A612-108B56E7CAD6}"/>
    <cellStyle name="40% - Accent3 5 11 2 2" xfId="35014" xr:uid="{E892C312-CFE5-4AAC-8D3D-A8EDE1BB5497}"/>
    <cellStyle name="40% - Accent3 5 11 2 2 2" xfId="35015" xr:uid="{EB58A750-E2C2-4E87-8B74-737A92339C98}"/>
    <cellStyle name="40% - Accent3 5 11 2 3" xfId="35016" xr:uid="{CF8DAD6E-EBD3-465A-8B47-89263204E675}"/>
    <cellStyle name="40% - Accent3 5 11 3" xfId="35017" xr:uid="{0ADC9892-E1EF-4676-9A53-936FD86B0E15}"/>
    <cellStyle name="40% - Accent3 5 11 3 2" xfId="35018" xr:uid="{1F459AC1-42F0-4EBD-8C6B-8C9CE353AFED}"/>
    <cellStyle name="40% - Accent3 5 11 4" xfId="35019" xr:uid="{FCB82083-1FF4-49AC-B38A-7B0CEF1C618A}"/>
    <cellStyle name="40% - Accent3 5 11 4 2" xfId="35020" xr:uid="{7ED0FBD0-4EED-4992-AE46-4223868C6890}"/>
    <cellStyle name="40% - Accent3 5 11 5" xfId="35021" xr:uid="{7B778F87-7B75-47B2-97AD-5052E2B12478}"/>
    <cellStyle name="40% - Accent3 5 12" xfId="35022" xr:uid="{97C5DC8E-6D3A-4FCA-B15C-61E0D748CA13}"/>
    <cellStyle name="40% - Accent3 5 12 2" xfId="35023" xr:uid="{5B5FF84D-00D3-4B97-81D1-38CC32919BF6}"/>
    <cellStyle name="40% - Accent3 5 12 2 2" xfId="35024" xr:uid="{3F868FD0-144F-4DA9-A6C4-410F1B4ADA4B}"/>
    <cellStyle name="40% - Accent3 5 12 2 2 2" xfId="35025" xr:uid="{40054A98-39EB-42C9-9CEB-BC6A09F65451}"/>
    <cellStyle name="40% - Accent3 5 12 2 3" xfId="35026" xr:uid="{8348B1EB-838E-4F6C-AF1A-32EB289B6850}"/>
    <cellStyle name="40% - Accent3 5 12 3" xfId="35027" xr:uid="{C9919E48-5990-4382-9E68-5934FF9C58AE}"/>
    <cellStyle name="40% - Accent3 5 12 3 2" xfId="35028" xr:uid="{E2EBA396-0ABB-4D7D-8B7D-7E456A2AE4D5}"/>
    <cellStyle name="40% - Accent3 5 12 4" xfId="35029" xr:uid="{4384E908-C924-4E50-BDB7-08D96D475971}"/>
    <cellStyle name="40% - Accent3 5 12 4 2" xfId="35030" xr:uid="{30862C5D-360E-4FF5-9D46-208E90A3769B}"/>
    <cellStyle name="40% - Accent3 5 12 5" xfId="35031" xr:uid="{B85BA6C7-B151-42EF-A480-7842E244161F}"/>
    <cellStyle name="40% - Accent3 5 13" xfId="35032" xr:uid="{6FAF43F8-AC68-4D19-B4C4-A42CE1E07ECC}"/>
    <cellStyle name="40% - Accent3 5 13 2" xfId="35033" xr:uid="{A24D5EAF-30FD-4C2D-B312-4562159DD685}"/>
    <cellStyle name="40% - Accent3 5 13 2 2" xfId="35034" xr:uid="{DAE59BA8-5423-423F-8AAC-B0D59F017DD3}"/>
    <cellStyle name="40% - Accent3 5 13 2 2 2" xfId="35035" xr:uid="{E0E9BDC0-F166-47E6-8990-72446BB19B3A}"/>
    <cellStyle name="40% - Accent3 5 13 2 3" xfId="35036" xr:uid="{1F700726-4D52-47A0-84C2-EE470B6254F0}"/>
    <cellStyle name="40% - Accent3 5 13 3" xfId="35037" xr:uid="{024D370F-0707-425D-AFB9-DDC677528360}"/>
    <cellStyle name="40% - Accent3 5 13 3 2" xfId="35038" xr:uid="{53191DC0-071A-45E9-9CEC-E210CD7C648C}"/>
    <cellStyle name="40% - Accent3 5 13 4" xfId="35039" xr:uid="{351E593A-E731-443E-96E2-5F35170D4757}"/>
    <cellStyle name="40% - Accent3 5 13 4 2" xfId="35040" xr:uid="{6C4062DB-4EA4-41F4-8E6C-B1D49DC87864}"/>
    <cellStyle name="40% - Accent3 5 13 5" xfId="35041" xr:uid="{D86F0C4F-3837-491E-BE5B-35409398D203}"/>
    <cellStyle name="40% - Accent3 5 14" xfId="35042" xr:uid="{28AFDFEE-83E3-44C6-8D0B-18DBEBCF0483}"/>
    <cellStyle name="40% - Accent3 5 14 2" xfId="35043" xr:uid="{6A0952D5-7BBF-4607-8A94-E38E1F7F2450}"/>
    <cellStyle name="40% - Accent3 5 14 2 2" xfId="35044" xr:uid="{C3C223E5-DAA0-4C58-95F7-7D43E8098B8E}"/>
    <cellStyle name="40% - Accent3 5 14 2 2 2" xfId="35045" xr:uid="{02EE91F4-FA69-4ED8-8F4B-47B43A9A8F21}"/>
    <cellStyle name="40% - Accent3 5 14 2 3" xfId="35046" xr:uid="{EDBFEF78-A855-44F6-9E97-0B6DF6D2CEEC}"/>
    <cellStyle name="40% - Accent3 5 14 3" xfId="35047" xr:uid="{C6AAD0E2-68AE-4834-A0BA-EF2582083E3A}"/>
    <cellStyle name="40% - Accent3 5 14 3 2" xfId="35048" xr:uid="{DB80F018-FBDE-46A4-89DC-DEFAC66DC943}"/>
    <cellStyle name="40% - Accent3 5 14 4" xfId="35049" xr:uid="{45FB7BFB-346E-4570-B68F-D4B60A3DD588}"/>
    <cellStyle name="40% - Accent3 5 14 4 2" xfId="35050" xr:uid="{BDD840EF-FCD6-4417-A716-6EEC571C8CB8}"/>
    <cellStyle name="40% - Accent3 5 14 5" xfId="35051" xr:uid="{8ABC0521-8DA5-44D0-9B6C-7E206FD915E4}"/>
    <cellStyle name="40% - Accent3 5 15" xfId="35052" xr:uid="{D6412C0C-AAF5-4AA8-9D72-DB2ACFCADC45}"/>
    <cellStyle name="40% - Accent3 5 15 2" xfId="35053" xr:uid="{7B8085EA-904F-4EA7-928B-629229818FB5}"/>
    <cellStyle name="40% - Accent3 5 15 2 2" xfId="35054" xr:uid="{96268D7A-BC0B-4684-BF7E-007D88021485}"/>
    <cellStyle name="40% - Accent3 5 15 2 2 2" xfId="35055" xr:uid="{A05CDF5C-84A3-49CC-971F-A7D0F2C58047}"/>
    <cellStyle name="40% - Accent3 5 15 2 3" xfId="35056" xr:uid="{4F140B83-4FE3-4CF6-A701-D3D5F130F652}"/>
    <cellStyle name="40% - Accent3 5 15 3" xfId="35057" xr:uid="{7FB14ADD-F67B-46CE-8159-582C89CF5D63}"/>
    <cellStyle name="40% - Accent3 5 15 3 2" xfId="35058" xr:uid="{A5B1A876-F6FA-456D-A06A-33E4297F1DC3}"/>
    <cellStyle name="40% - Accent3 5 15 4" xfId="35059" xr:uid="{01845265-58C7-4EE1-BAD9-BC57DE165E09}"/>
    <cellStyle name="40% - Accent3 5 15 4 2" xfId="35060" xr:uid="{BB444986-AE90-43EC-9B5F-A6C66BDEC326}"/>
    <cellStyle name="40% - Accent3 5 15 5" xfId="35061" xr:uid="{CDDE6FB0-3EE0-4CFE-82F6-2BBC5EE607BD}"/>
    <cellStyle name="40% - Accent3 5 16" xfId="35062" xr:uid="{7656C89F-D0A7-420E-A03A-2C278675EBA7}"/>
    <cellStyle name="40% - Accent3 5 16 2" xfId="35063" xr:uid="{5156E080-C6A4-4A77-909B-D36E22F1BBD1}"/>
    <cellStyle name="40% - Accent3 5 16 2 2" xfId="35064" xr:uid="{787EBA0E-668D-4A39-A72C-B491F4477269}"/>
    <cellStyle name="40% - Accent3 5 16 3" xfId="35065" xr:uid="{AEEA3AE8-6AE2-4280-BBEF-F15B222B6C8D}"/>
    <cellStyle name="40% - Accent3 5 17" xfId="35066" xr:uid="{62B99F3A-E01A-481F-9946-62378B22B58C}"/>
    <cellStyle name="40% - Accent3 5 17 2" xfId="35067" xr:uid="{3C541BD9-D1C4-4300-B8D0-9FEF590C4A5A}"/>
    <cellStyle name="40% - Accent3 5 18" xfId="35068" xr:uid="{007B34BB-AD96-4E78-976F-38C9BD1D8633}"/>
    <cellStyle name="40% - Accent3 5 18 2" xfId="35069" xr:uid="{9C3B445F-7F12-4F98-BB5B-2C12CB68B378}"/>
    <cellStyle name="40% - Accent3 5 19" xfId="35070" xr:uid="{E86C0352-129A-4631-BD72-30814D794367}"/>
    <cellStyle name="40% - Accent3 5 2" xfId="642" xr:uid="{FECA5ECF-E9D9-4846-8CB3-1E669712CD2B}"/>
    <cellStyle name="40% - Accent3 5 2 2" xfId="643" xr:uid="{DE0E27F5-4C22-402A-93FF-23AE6F586629}"/>
    <cellStyle name="40% - Accent3 5 2 2 2" xfId="35071" xr:uid="{259A00B2-CCAA-4DBC-929B-3F85128263DC}"/>
    <cellStyle name="40% - Accent3 5 2 2 2 2" xfId="35072" xr:uid="{10F95EE2-3A02-4A6A-A9E8-C5B752BA1606}"/>
    <cellStyle name="40% - Accent3 5 2 2 3" xfId="35073" xr:uid="{DF7C441D-776F-47B3-9C75-3AA50AFADAC2}"/>
    <cellStyle name="40% - Accent3 5 2 2 4" xfId="35074" xr:uid="{5F09273F-BAA9-4D38-B184-AF123AA56F5D}"/>
    <cellStyle name="40% - Accent3 5 2 3" xfId="35075" xr:uid="{3662B9CE-4AC1-410A-929B-65FA9F2277F8}"/>
    <cellStyle name="40% - Accent3 5 2 3 2" xfId="35076" xr:uid="{E94B7522-01D5-4094-A589-FE2791A0CBD7}"/>
    <cellStyle name="40% - Accent3 5 2 4" xfId="35077" xr:uid="{5CDA20A7-6762-4EAF-96F4-77CDCBDE98F7}"/>
    <cellStyle name="40% - Accent3 5 2 4 2" xfId="35078" xr:uid="{BDACC794-DD13-459E-A4FE-BB02CEC13755}"/>
    <cellStyle name="40% - Accent3 5 2 5" xfId="35079" xr:uid="{8002A517-A620-49B9-95A4-3E0EACDAD5E2}"/>
    <cellStyle name="40% - Accent3 5 20" xfId="35080" xr:uid="{B5D6ED26-E9F1-4D15-AE43-4E9DD1ED9E02}"/>
    <cellStyle name="40% - Accent3 5 21" xfId="35081" xr:uid="{FE4BC5C8-8223-4348-B3AA-0EE498094E56}"/>
    <cellStyle name="40% - Accent3 5 22" xfId="35082" xr:uid="{865A6A97-73AE-4A0C-9F55-557E7425470D}"/>
    <cellStyle name="40% - Accent3 5 23" xfId="35083" xr:uid="{20C9309E-97E5-4737-887A-00B88FF6C1CE}"/>
    <cellStyle name="40% - Accent3 5 24" xfId="35084" xr:uid="{34E1485B-5A47-4A56-B507-6D12FA6F3AA1}"/>
    <cellStyle name="40% - Accent3 5 25" xfId="35085" xr:uid="{25CB494C-08C6-45D3-BB26-32CDDDB5C25A}"/>
    <cellStyle name="40% - Accent3 5 26" xfId="35086" xr:uid="{09067341-861D-4590-AEF3-1627ADC94871}"/>
    <cellStyle name="40% - Accent3 5 27" xfId="35087" xr:uid="{6B6CDBE7-102E-4017-AB8C-C1700378C52D}"/>
    <cellStyle name="40% - Accent3 5 28" xfId="35088" xr:uid="{8CC402C5-4BF3-4B6D-87C7-250D605D63CE}"/>
    <cellStyle name="40% - Accent3 5 29" xfId="35089" xr:uid="{91284557-C74E-4D02-84D1-EE56C13D69E8}"/>
    <cellStyle name="40% - Accent3 5 3" xfId="644" xr:uid="{FD0FED0E-AAC9-43AB-876B-D607388E572F}"/>
    <cellStyle name="40% - Accent3 5 3 2" xfId="35090" xr:uid="{052945E3-9F17-48A9-AE51-0C67AD5A519F}"/>
    <cellStyle name="40% - Accent3 5 3 2 2" xfId="35091" xr:uid="{B74748B7-460D-4158-A706-D3B05678FD8E}"/>
    <cellStyle name="40% - Accent3 5 3 2 2 2" xfId="35092" xr:uid="{72E5F512-C952-48DA-A620-4E4C78D6A52A}"/>
    <cellStyle name="40% - Accent3 5 3 2 3" xfId="35093" xr:uid="{010E3F9B-3C85-41A7-B8AE-2E806A1F8A34}"/>
    <cellStyle name="40% - Accent3 5 3 3" xfId="35094" xr:uid="{F13F29F6-6BAC-4920-ADE0-AD89655F7BFA}"/>
    <cellStyle name="40% - Accent3 5 3 3 2" xfId="35095" xr:uid="{91D85037-33E9-4C5D-8F3C-D06B451DE405}"/>
    <cellStyle name="40% - Accent3 5 3 4" xfId="35096" xr:uid="{CE2C6AEA-5BF5-4127-AF55-CE88ACD07DA4}"/>
    <cellStyle name="40% - Accent3 5 3 4 2" xfId="35097" xr:uid="{916C6E4D-CF8F-4CC3-9D38-87B803137C17}"/>
    <cellStyle name="40% - Accent3 5 3 5" xfId="35098" xr:uid="{349FC8DC-C96D-4215-8C0E-153D0A79E437}"/>
    <cellStyle name="40% - Accent3 5 3 6" xfId="35099" xr:uid="{681708BC-1A01-4555-8C54-6CBA6E6AC1E5}"/>
    <cellStyle name="40% - Accent3 5 4" xfId="645" xr:uid="{39B37F1C-050D-45B1-9ADA-F98BF2F3460F}"/>
    <cellStyle name="40% - Accent3 5 4 2" xfId="35100" xr:uid="{EDA1E189-7BFF-451E-A04B-7034F221FC4C}"/>
    <cellStyle name="40% - Accent3 5 4 2 2" xfId="35101" xr:uid="{CA7F5F6C-A47D-4A63-A331-628F0F1246A8}"/>
    <cellStyle name="40% - Accent3 5 4 2 2 2" xfId="35102" xr:uid="{18039598-36A2-49C9-B6C4-1021333A1408}"/>
    <cellStyle name="40% - Accent3 5 4 2 3" xfId="35103" xr:uid="{5CDE6B98-4521-46AB-ADC0-5412EC126E56}"/>
    <cellStyle name="40% - Accent3 5 4 3" xfId="35104" xr:uid="{4CEA3F1C-ADD6-4B4E-8E62-F45BA5814B4A}"/>
    <cellStyle name="40% - Accent3 5 4 3 2" xfId="35105" xr:uid="{BF3747A0-C36A-4EA2-A8C0-899A72A43197}"/>
    <cellStyle name="40% - Accent3 5 4 4" xfId="35106" xr:uid="{A50E0F77-E925-44DB-B40F-3C28004EB8B0}"/>
    <cellStyle name="40% - Accent3 5 4 4 2" xfId="35107" xr:uid="{06A9CEB8-7E49-48DC-BE0A-9DFE370C2673}"/>
    <cellStyle name="40% - Accent3 5 4 5" xfId="35108" xr:uid="{1FECFBFB-2AB4-470E-BD0E-1031CC4F6253}"/>
    <cellStyle name="40% - Accent3 5 4 6" xfId="35109" xr:uid="{EB8025A4-300F-4999-B3D1-69CCDF9BE960}"/>
    <cellStyle name="40% - Accent3 5 5" xfId="646" xr:uid="{E3F8D516-B4E8-41B2-A045-A80B6E129AC6}"/>
    <cellStyle name="40% - Accent3 5 5 2" xfId="35110" xr:uid="{75C6D574-051D-415F-B528-81B09F96B4CF}"/>
    <cellStyle name="40% - Accent3 5 5 2 2" xfId="35111" xr:uid="{235C00FB-81FC-431C-BBF9-918BB102C98C}"/>
    <cellStyle name="40% - Accent3 5 5 2 2 2" xfId="35112" xr:uid="{928CAC89-7FEF-4D98-B2EB-95F8324A1FE9}"/>
    <cellStyle name="40% - Accent3 5 5 2 3" xfId="35113" xr:uid="{47D78E52-AA35-42E9-BCC6-80E689BD2DC4}"/>
    <cellStyle name="40% - Accent3 5 5 3" xfId="35114" xr:uid="{766AD654-3212-429C-9158-8862FC821F53}"/>
    <cellStyle name="40% - Accent3 5 5 3 2" xfId="35115" xr:uid="{358F5FB5-BE60-4845-B5BA-722840BB1987}"/>
    <cellStyle name="40% - Accent3 5 5 4" xfId="35116" xr:uid="{32563E6A-5795-4EF9-936E-1505987D580F}"/>
    <cellStyle name="40% - Accent3 5 5 4 2" xfId="35117" xr:uid="{5328542C-0B12-4ABF-B590-866D486C0F6C}"/>
    <cellStyle name="40% - Accent3 5 5 5" xfId="35118" xr:uid="{B4C7BFE7-1C9F-441D-891B-81149F49AC85}"/>
    <cellStyle name="40% - Accent3 5 5 6" xfId="35119" xr:uid="{A7174647-B99C-4F94-8AC4-C7B977C131AA}"/>
    <cellStyle name="40% - Accent3 5 6" xfId="647" xr:uid="{CAB39546-F5C5-4ED0-A464-94AFA2EA4661}"/>
    <cellStyle name="40% - Accent3 5 6 2" xfId="35120" xr:uid="{43D32D93-102E-4609-A7F4-5EE70A0E84EC}"/>
    <cellStyle name="40% - Accent3 5 6 2 2" xfId="35121" xr:uid="{1EEB068E-3322-4577-BDBC-6951837AB22B}"/>
    <cellStyle name="40% - Accent3 5 6 2 2 2" xfId="35122" xr:uid="{2A202C7B-7753-4420-A78F-DCEDF81830DC}"/>
    <cellStyle name="40% - Accent3 5 6 2 3" xfId="35123" xr:uid="{265BFAED-985D-47F4-93DE-B0FCB3F90A2F}"/>
    <cellStyle name="40% - Accent3 5 6 3" xfId="35124" xr:uid="{A13C2123-499F-4497-A16E-FF3AD465801D}"/>
    <cellStyle name="40% - Accent3 5 6 3 2" xfId="35125" xr:uid="{1E7232AC-A599-4E3F-A711-64CFCF8C7B1C}"/>
    <cellStyle name="40% - Accent3 5 6 4" xfId="35126" xr:uid="{9FA1B6F7-B921-486B-8139-8C61E7BDF66C}"/>
    <cellStyle name="40% - Accent3 5 6 4 2" xfId="35127" xr:uid="{9B485E62-6E23-4038-86F8-2FE26B9B7DF6}"/>
    <cellStyle name="40% - Accent3 5 6 5" xfId="35128" xr:uid="{B7BEC39C-99EF-4C77-9502-D1ABC5935F90}"/>
    <cellStyle name="40% - Accent3 5 6 6" xfId="35129" xr:uid="{DC7AD0A9-9E1F-4B7B-A740-0BBD46DEF48F}"/>
    <cellStyle name="40% - Accent3 5 7" xfId="648" xr:uid="{473887E9-84B7-46E6-991A-DCE508F76D1A}"/>
    <cellStyle name="40% - Accent3 5 7 2" xfId="35130" xr:uid="{3B9DB766-D278-4D54-B734-9A13F90F27DD}"/>
    <cellStyle name="40% - Accent3 5 7 2 2" xfId="35131" xr:uid="{E77C9D31-6D44-4500-8878-F7420C1ECE2B}"/>
    <cellStyle name="40% - Accent3 5 7 2 2 2" xfId="35132" xr:uid="{75676321-0FB1-4DC6-BC21-9B576FD161A5}"/>
    <cellStyle name="40% - Accent3 5 7 2 3" xfId="35133" xr:uid="{613B162B-B416-4A2A-8CA8-C4901963F64A}"/>
    <cellStyle name="40% - Accent3 5 7 3" xfId="35134" xr:uid="{1EF32BA0-EAC3-4B29-AEF3-B5A8BCCB0A0C}"/>
    <cellStyle name="40% - Accent3 5 7 3 2" xfId="35135" xr:uid="{2DE1012C-23FA-4B45-85D3-F55840342434}"/>
    <cellStyle name="40% - Accent3 5 7 4" xfId="35136" xr:uid="{F6F350A1-6859-493D-9636-1159E480702B}"/>
    <cellStyle name="40% - Accent3 5 7 4 2" xfId="35137" xr:uid="{E507186D-1FCE-4A1B-B3AE-D618D321D887}"/>
    <cellStyle name="40% - Accent3 5 7 5" xfId="35138" xr:uid="{E3A038E2-ECCC-4A53-BAD6-A8E2C6E4A6EC}"/>
    <cellStyle name="40% - Accent3 5 7 6" xfId="35139" xr:uid="{2A1A7E04-DF29-44D2-B24C-76E5B81B4A9F}"/>
    <cellStyle name="40% - Accent3 5 8" xfId="649" xr:uid="{8F32EFEB-2877-412B-814A-C12934F8545A}"/>
    <cellStyle name="40% - Accent3 5 8 2" xfId="35140" xr:uid="{677EA2B6-7F51-4BA4-B99D-94084079C9D9}"/>
    <cellStyle name="40% - Accent3 5 8 2 2" xfId="35141" xr:uid="{5283B7D5-255F-488F-A728-6CB0C0DC2466}"/>
    <cellStyle name="40% - Accent3 5 8 2 2 2" xfId="35142" xr:uid="{EBDA0452-8E2D-4C05-9F97-7EB5FD81ACDD}"/>
    <cellStyle name="40% - Accent3 5 8 2 3" xfId="35143" xr:uid="{CFDD646A-F450-4233-966A-C0A739DF9EEA}"/>
    <cellStyle name="40% - Accent3 5 8 3" xfId="35144" xr:uid="{DBBB7CA8-A7D7-426A-8323-E594E1A76913}"/>
    <cellStyle name="40% - Accent3 5 8 3 2" xfId="35145" xr:uid="{824B6BDF-4413-48C4-AE85-F0289B094003}"/>
    <cellStyle name="40% - Accent3 5 8 4" xfId="35146" xr:uid="{EEF76DE2-7FAA-4501-9B56-E33199E3F7CF}"/>
    <cellStyle name="40% - Accent3 5 8 4 2" xfId="35147" xr:uid="{40F2048F-8C96-488C-B84E-9D37F7AB0BCD}"/>
    <cellStyle name="40% - Accent3 5 8 5" xfId="35148" xr:uid="{26DB1E14-B99C-4AC7-9625-4233201129FE}"/>
    <cellStyle name="40% - Accent3 5 8 6" xfId="35149" xr:uid="{ED0F88FA-2432-43D9-A6F7-23CC772A5D99}"/>
    <cellStyle name="40% - Accent3 5 9" xfId="35150" xr:uid="{B55FA124-0F79-49A5-9C21-47ED3064A7B8}"/>
    <cellStyle name="40% - Accent3 5 9 2" xfId="35151" xr:uid="{950B973D-F955-4CF6-BEE2-28B2C6CA863D}"/>
    <cellStyle name="40% - Accent3 5 9 2 2" xfId="35152" xr:uid="{CAE4B293-71DA-4ACD-BB24-BB855EF326F2}"/>
    <cellStyle name="40% - Accent3 5 9 2 2 2" xfId="35153" xr:uid="{B6E1F34C-CD4F-4E86-89A9-0F4EEAD398E1}"/>
    <cellStyle name="40% - Accent3 5 9 2 3" xfId="35154" xr:uid="{1DA96DFA-DF76-4A9A-B390-792EF0ECBE1E}"/>
    <cellStyle name="40% - Accent3 5 9 3" xfId="35155" xr:uid="{AC43D044-81C2-4556-930C-7F4618B50786}"/>
    <cellStyle name="40% - Accent3 5 9 3 2" xfId="35156" xr:uid="{6ADD590E-F8DC-4165-BE85-521B60B2A142}"/>
    <cellStyle name="40% - Accent3 5 9 4" xfId="35157" xr:uid="{041F6AD2-A886-4753-8878-778D970AE562}"/>
    <cellStyle name="40% - Accent3 5 9 4 2" xfId="35158" xr:uid="{89D2F0D6-DC2B-454D-9675-783E513EE4C0}"/>
    <cellStyle name="40% - Accent3 5 9 5" xfId="35159" xr:uid="{7F2CC0F9-C581-407C-93FA-2DB6B676D843}"/>
    <cellStyle name="40% - Accent3 6" xfId="650" xr:uid="{77E210FF-4567-46C0-AC46-1F927EE4A1A6}"/>
    <cellStyle name="40% - Accent3 6 10" xfId="35160" xr:uid="{9969292C-B6B2-45B5-975C-81FF862BBA78}"/>
    <cellStyle name="40% - Accent3 6 10 2" xfId="35161" xr:uid="{1635C67A-F22E-4F29-9A60-88BFC7BE641B}"/>
    <cellStyle name="40% - Accent3 6 10 2 2" xfId="35162" xr:uid="{BE147259-966F-4F90-9F4C-EDC00A75F76B}"/>
    <cellStyle name="40% - Accent3 6 10 2 2 2" xfId="35163" xr:uid="{1BDC00FC-D581-457A-8CB3-352F5F9CE628}"/>
    <cellStyle name="40% - Accent3 6 10 2 3" xfId="35164" xr:uid="{491CCA7B-679D-4B3F-8FC8-DB1E61742838}"/>
    <cellStyle name="40% - Accent3 6 10 3" xfId="35165" xr:uid="{5B4BBCB1-1E54-43E4-9DDE-1EEEEB439B11}"/>
    <cellStyle name="40% - Accent3 6 10 3 2" xfId="35166" xr:uid="{A6D8AA2F-B96A-4942-B41C-D04DB2652044}"/>
    <cellStyle name="40% - Accent3 6 10 4" xfId="35167" xr:uid="{6432A59E-9842-426D-B165-581410AD0A4A}"/>
    <cellStyle name="40% - Accent3 6 10 4 2" xfId="35168" xr:uid="{74D1823D-B0FF-4EFB-9C5D-8525F9BB2223}"/>
    <cellStyle name="40% - Accent3 6 10 5" xfId="35169" xr:uid="{C41AFE57-56DE-4DF5-AC97-FF2C3218AA39}"/>
    <cellStyle name="40% - Accent3 6 11" xfId="35170" xr:uid="{EC275367-6D20-46B8-991E-447892872290}"/>
    <cellStyle name="40% - Accent3 6 11 2" xfId="35171" xr:uid="{0503730D-5069-439B-9E2A-7AB32E99E597}"/>
    <cellStyle name="40% - Accent3 6 11 2 2" xfId="35172" xr:uid="{BDD04D97-BCF3-41DF-ACA1-BE62428DE498}"/>
    <cellStyle name="40% - Accent3 6 11 2 2 2" xfId="35173" xr:uid="{18E5EC8F-CC64-43F8-B4D5-D5CDBAE6B060}"/>
    <cellStyle name="40% - Accent3 6 11 2 3" xfId="35174" xr:uid="{5767072B-C47C-47D8-9B16-5439E69555A8}"/>
    <cellStyle name="40% - Accent3 6 11 3" xfId="35175" xr:uid="{F601F486-266D-46B7-B7D8-BBF59034468C}"/>
    <cellStyle name="40% - Accent3 6 11 3 2" xfId="35176" xr:uid="{7B0C7DB2-FFEA-4EE4-BB0A-EBEA54191E18}"/>
    <cellStyle name="40% - Accent3 6 11 4" xfId="35177" xr:uid="{711B8B75-E3A2-4CCB-8E99-B0A9A3608B63}"/>
    <cellStyle name="40% - Accent3 6 11 4 2" xfId="35178" xr:uid="{D9CCBABF-7BC7-4763-97DC-F68165B46580}"/>
    <cellStyle name="40% - Accent3 6 11 5" xfId="35179" xr:uid="{CFC68F41-60CF-4052-8C0B-39828E37F393}"/>
    <cellStyle name="40% - Accent3 6 12" xfId="35180" xr:uid="{C025DD75-1ABE-4A1A-8CCC-385F201B2B99}"/>
    <cellStyle name="40% - Accent3 6 12 2" xfId="35181" xr:uid="{FD28A486-F229-4561-B7E1-C07F0CA82924}"/>
    <cellStyle name="40% - Accent3 6 12 2 2" xfId="35182" xr:uid="{0EDB7DFA-B400-4D53-BA52-9D68E9DE06CE}"/>
    <cellStyle name="40% - Accent3 6 12 2 2 2" xfId="35183" xr:uid="{4D1397D0-0FAE-4BBC-A4C5-A20933033787}"/>
    <cellStyle name="40% - Accent3 6 12 2 3" xfId="35184" xr:uid="{7A458343-7D7E-48F4-BBE4-5009C26CA4D9}"/>
    <cellStyle name="40% - Accent3 6 12 3" xfId="35185" xr:uid="{08AC8D21-8B77-4020-88CF-257DDA7287C2}"/>
    <cellStyle name="40% - Accent3 6 12 3 2" xfId="35186" xr:uid="{FC167DC0-7B6D-411A-841F-E3C30B50C4E5}"/>
    <cellStyle name="40% - Accent3 6 12 4" xfId="35187" xr:uid="{5ECBCD81-50DA-4064-8B35-59B924973711}"/>
    <cellStyle name="40% - Accent3 6 12 4 2" xfId="35188" xr:uid="{6830C4BB-AAFE-4D3A-BFE5-B5E019D06373}"/>
    <cellStyle name="40% - Accent3 6 12 5" xfId="35189" xr:uid="{CCBE734A-FFC5-45C0-9826-BC2329C8A645}"/>
    <cellStyle name="40% - Accent3 6 13" xfId="35190" xr:uid="{7D63C3AB-958E-4D20-B773-A478F8273231}"/>
    <cellStyle name="40% - Accent3 6 13 2" xfId="35191" xr:uid="{0DF1F696-6425-4128-8FF6-11032727B7CC}"/>
    <cellStyle name="40% - Accent3 6 13 2 2" xfId="35192" xr:uid="{6C86395D-85FE-45B2-AFB1-A38FF8D2DA74}"/>
    <cellStyle name="40% - Accent3 6 13 2 2 2" xfId="35193" xr:uid="{EB798E51-08C7-4BDF-9048-0CE74DF9F838}"/>
    <cellStyle name="40% - Accent3 6 13 2 3" xfId="35194" xr:uid="{A3FCBE3B-CCF1-4A5C-BC02-AEC2FAB8E998}"/>
    <cellStyle name="40% - Accent3 6 13 3" xfId="35195" xr:uid="{7032380C-5AB2-4F3D-9C66-482814456CF7}"/>
    <cellStyle name="40% - Accent3 6 13 3 2" xfId="35196" xr:uid="{7A30E5C3-1D04-469B-AEAB-6C983455DD32}"/>
    <cellStyle name="40% - Accent3 6 13 4" xfId="35197" xr:uid="{593B6748-C453-4AF6-8CD3-9DEF65ED699C}"/>
    <cellStyle name="40% - Accent3 6 13 4 2" xfId="35198" xr:uid="{CD3FD148-4AFB-4570-9A4A-646D9BDC60FB}"/>
    <cellStyle name="40% - Accent3 6 13 5" xfId="35199" xr:uid="{FAEBB33F-49DF-454C-9372-3E183E4CA388}"/>
    <cellStyle name="40% - Accent3 6 14" xfId="35200" xr:uid="{018DB61C-3D8F-4B3F-B9D9-83AB814FAEBA}"/>
    <cellStyle name="40% - Accent3 6 14 2" xfId="35201" xr:uid="{77FD7CCF-8958-49F2-A278-F5C1F4F361B3}"/>
    <cellStyle name="40% - Accent3 6 14 2 2" xfId="35202" xr:uid="{C1911BBB-DEB1-4004-A992-835570B62917}"/>
    <cellStyle name="40% - Accent3 6 14 2 2 2" xfId="35203" xr:uid="{28AA596B-AEDD-4BB4-AA1D-1E9311E02D0D}"/>
    <cellStyle name="40% - Accent3 6 14 2 3" xfId="35204" xr:uid="{5F8E274C-2ECD-49D7-A41E-B3895C261461}"/>
    <cellStyle name="40% - Accent3 6 14 3" xfId="35205" xr:uid="{457908AA-329D-49FD-AC65-1FEA8BB2499A}"/>
    <cellStyle name="40% - Accent3 6 14 3 2" xfId="35206" xr:uid="{D37CD2BC-5ED7-492F-9B5A-F2B80ED18C06}"/>
    <cellStyle name="40% - Accent3 6 14 4" xfId="35207" xr:uid="{896A9AC3-FBC7-4CED-AF69-C8740B61E1D2}"/>
    <cellStyle name="40% - Accent3 6 14 4 2" xfId="35208" xr:uid="{D3FA60D8-3D19-4284-A00B-067A9F5B27C1}"/>
    <cellStyle name="40% - Accent3 6 14 5" xfId="35209" xr:uid="{B0E0F54E-4045-450B-ABC1-FE61EC9192DC}"/>
    <cellStyle name="40% - Accent3 6 15" xfId="35210" xr:uid="{824FC9F9-F796-489A-A34A-79492654EFA9}"/>
    <cellStyle name="40% - Accent3 6 15 2" xfId="35211" xr:uid="{21A012C4-6BBB-464B-84F9-066F1FA81CD5}"/>
    <cellStyle name="40% - Accent3 6 15 2 2" xfId="35212" xr:uid="{1BF88B12-1BED-4372-BABF-D861F7A981A0}"/>
    <cellStyle name="40% - Accent3 6 15 2 2 2" xfId="35213" xr:uid="{29359055-DA8C-4BDB-81CD-1DB6BF72E571}"/>
    <cellStyle name="40% - Accent3 6 15 2 3" xfId="35214" xr:uid="{9B37A16D-140D-4F6F-9520-94F67D821BD2}"/>
    <cellStyle name="40% - Accent3 6 15 3" xfId="35215" xr:uid="{021D8AF4-8EC1-4967-AF3E-09A69D2DEA68}"/>
    <cellStyle name="40% - Accent3 6 15 3 2" xfId="35216" xr:uid="{9153EB3D-D9FF-4429-AE36-32110112F3C6}"/>
    <cellStyle name="40% - Accent3 6 15 4" xfId="35217" xr:uid="{FEB212C0-A57F-4411-8586-0AED9B81C2ED}"/>
    <cellStyle name="40% - Accent3 6 15 4 2" xfId="35218" xr:uid="{89F8EECC-B36B-4C19-8632-7482068F7082}"/>
    <cellStyle name="40% - Accent3 6 15 5" xfId="35219" xr:uid="{1B6D4ADD-C952-4F44-BBD9-77A4AF26C130}"/>
    <cellStyle name="40% - Accent3 6 16" xfId="35220" xr:uid="{9BF2F37C-50DE-4180-9E0A-0F2A9D49618F}"/>
    <cellStyle name="40% - Accent3 6 16 2" xfId="35221" xr:uid="{BFF32434-5C49-494D-AD2C-B1D2989F4C69}"/>
    <cellStyle name="40% - Accent3 6 16 2 2" xfId="35222" xr:uid="{29BB6BA2-609D-4467-A7C3-8D6C5F2E5E4D}"/>
    <cellStyle name="40% - Accent3 6 16 3" xfId="35223" xr:uid="{4D90A8F0-71CF-4256-A7F7-3709D00A7CCA}"/>
    <cellStyle name="40% - Accent3 6 17" xfId="35224" xr:uid="{7CF3F601-D193-42F1-9C80-B7099E60BBF6}"/>
    <cellStyle name="40% - Accent3 6 17 2" xfId="35225" xr:uid="{81EFC13A-E612-4B5B-9F9B-5C69645A0395}"/>
    <cellStyle name="40% - Accent3 6 18" xfId="35226" xr:uid="{1A8323F2-253F-4531-B686-893719724E48}"/>
    <cellStyle name="40% - Accent3 6 18 2" xfId="35227" xr:uid="{4C6B1736-F1DA-4127-9463-804F7422842E}"/>
    <cellStyle name="40% - Accent3 6 19" xfId="35228" xr:uid="{C549B42B-9A59-47DE-9D43-06333BE2B280}"/>
    <cellStyle name="40% - Accent3 6 2" xfId="651" xr:uid="{E8D6389D-C5AD-4995-8F18-70D409936FF9}"/>
    <cellStyle name="40% - Accent3 6 2 2" xfId="652" xr:uid="{07932657-3C7E-4A26-95DC-C0A2D8F1BBB5}"/>
    <cellStyle name="40% - Accent3 6 2 2 2" xfId="35229" xr:uid="{EDA25F1F-CBD0-44B1-8A30-23EA63CC6A62}"/>
    <cellStyle name="40% - Accent3 6 2 2 2 2" xfId="35230" xr:uid="{3AEFE4A6-B024-4CAF-9C70-F919283C2A2B}"/>
    <cellStyle name="40% - Accent3 6 2 2 3" xfId="35231" xr:uid="{84291228-E211-4919-A4AE-50E4D9B3D3C8}"/>
    <cellStyle name="40% - Accent3 6 2 2 4" xfId="35232" xr:uid="{BFF41AED-D880-4F81-844F-E86765E1D9B7}"/>
    <cellStyle name="40% - Accent3 6 2 3" xfId="35233" xr:uid="{BE251997-5CD8-44FE-B6F5-112188772CA2}"/>
    <cellStyle name="40% - Accent3 6 2 3 2" xfId="35234" xr:uid="{D2DED681-49ED-41C6-829F-E62FFD537355}"/>
    <cellStyle name="40% - Accent3 6 2 4" xfId="35235" xr:uid="{453B42AF-6676-49C4-89F0-1B6A116B9C11}"/>
    <cellStyle name="40% - Accent3 6 2 4 2" xfId="35236" xr:uid="{C5D6278E-2BDB-4017-9BE4-00E463201716}"/>
    <cellStyle name="40% - Accent3 6 2 5" xfId="35237" xr:uid="{3F96C88D-F72A-4F26-8AD1-5123CF78C84D}"/>
    <cellStyle name="40% - Accent3 6 20" xfId="35238" xr:uid="{FD470E9C-FAC5-441C-AA80-2613CF1CF300}"/>
    <cellStyle name="40% - Accent3 6 21" xfId="35239" xr:uid="{D22EB79D-408B-4366-B159-C724358697BC}"/>
    <cellStyle name="40% - Accent3 6 22" xfId="35240" xr:uid="{E139FFAD-E749-4408-A05A-C40E04C77DC6}"/>
    <cellStyle name="40% - Accent3 6 23" xfId="35241" xr:uid="{84FB212A-7CF3-4279-B6DE-CD9269C65B4B}"/>
    <cellStyle name="40% - Accent3 6 24" xfId="35242" xr:uid="{28FD0E94-699E-4D8B-B5A0-9E63C92AB4EB}"/>
    <cellStyle name="40% - Accent3 6 25" xfId="35243" xr:uid="{2B3B71ED-C469-4420-BE30-A1D1D02CE335}"/>
    <cellStyle name="40% - Accent3 6 26" xfId="35244" xr:uid="{8CC1F446-D407-4D3E-A6E3-BE57839938B0}"/>
    <cellStyle name="40% - Accent3 6 27" xfId="35245" xr:uid="{6F749DDF-2F95-45CF-9CBE-038CD6B8BB7B}"/>
    <cellStyle name="40% - Accent3 6 28" xfId="35246" xr:uid="{07181A47-BE69-49D3-BECD-6226962F248C}"/>
    <cellStyle name="40% - Accent3 6 29" xfId="35247" xr:uid="{62EEF10F-4A8F-47F6-894F-835BB4B41205}"/>
    <cellStyle name="40% - Accent3 6 3" xfId="653" xr:uid="{DF8E0BCC-7201-4CF4-8E44-CC7B96AADF54}"/>
    <cellStyle name="40% - Accent3 6 3 2" xfId="35248" xr:uid="{1C87CB1E-6CC7-42E2-94BF-E203F76057D0}"/>
    <cellStyle name="40% - Accent3 6 3 2 2" xfId="35249" xr:uid="{E4B69EF4-7932-4FA5-957F-E67A3C3C3AAA}"/>
    <cellStyle name="40% - Accent3 6 3 2 2 2" xfId="35250" xr:uid="{08915FE7-6003-4D06-B759-DDF93A4FAAA8}"/>
    <cellStyle name="40% - Accent3 6 3 2 3" xfId="35251" xr:uid="{E02A3688-083D-4C92-B8E7-B7140983814F}"/>
    <cellStyle name="40% - Accent3 6 3 3" xfId="35252" xr:uid="{FCB62561-09B1-4F08-8DFD-523154A0ECAB}"/>
    <cellStyle name="40% - Accent3 6 3 3 2" xfId="35253" xr:uid="{5D2FC563-E68E-40FB-86DF-15E45459C961}"/>
    <cellStyle name="40% - Accent3 6 3 4" xfId="35254" xr:uid="{DE1578E9-C9A5-416B-9FB1-00EA592F3FA3}"/>
    <cellStyle name="40% - Accent3 6 3 4 2" xfId="35255" xr:uid="{BC330EC5-2D7E-44D2-8183-EADD56103A88}"/>
    <cellStyle name="40% - Accent3 6 3 5" xfId="35256" xr:uid="{D1F21722-9B37-4CB1-8486-34AF1019D3F3}"/>
    <cellStyle name="40% - Accent3 6 3 6" xfId="35257" xr:uid="{315D8A7B-9030-49FB-BA58-01A919BDDCBB}"/>
    <cellStyle name="40% - Accent3 6 4" xfId="35258" xr:uid="{C32DEC5F-3709-4097-A828-AD37347DD843}"/>
    <cellStyle name="40% - Accent3 6 4 2" xfId="35259" xr:uid="{8AF34DE1-ED7F-4964-9B9A-3C9093D1EA56}"/>
    <cellStyle name="40% - Accent3 6 4 2 2" xfId="35260" xr:uid="{9FA9FD49-B50F-4339-B531-4C8DF7F3F08B}"/>
    <cellStyle name="40% - Accent3 6 4 2 2 2" xfId="35261" xr:uid="{98E716D0-7786-457D-AFD5-CDD521BA1EB0}"/>
    <cellStyle name="40% - Accent3 6 4 2 3" xfId="35262" xr:uid="{5A64A607-6FAB-4D63-A065-E108C65394CF}"/>
    <cellStyle name="40% - Accent3 6 4 3" xfId="35263" xr:uid="{7BCC8B54-5D14-427E-B471-B0BB52C1A644}"/>
    <cellStyle name="40% - Accent3 6 4 3 2" xfId="35264" xr:uid="{4F728938-3FBB-48DF-B100-38BDB5601875}"/>
    <cellStyle name="40% - Accent3 6 4 4" xfId="35265" xr:uid="{B4FDD4DA-C5EC-4E91-B3E0-FC3396111F87}"/>
    <cellStyle name="40% - Accent3 6 4 4 2" xfId="35266" xr:uid="{B6F78596-E778-4059-82A0-C55842C193C5}"/>
    <cellStyle name="40% - Accent3 6 4 5" xfId="35267" xr:uid="{7A71AF91-D142-49A3-8B1E-9ED7C1A9E0A9}"/>
    <cellStyle name="40% - Accent3 6 5" xfId="35268" xr:uid="{82AFDC1E-0578-4E0E-BDF3-848D1256F6A6}"/>
    <cellStyle name="40% - Accent3 6 5 2" xfId="35269" xr:uid="{CCF1E8D5-4178-4FC0-8672-571D81BFCA2F}"/>
    <cellStyle name="40% - Accent3 6 5 2 2" xfId="35270" xr:uid="{176BB347-A090-44B7-A12E-9009EB479196}"/>
    <cellStyle name="40% - Accent3 6 5 2 2 2" xfId="35271" xr:uid="{3F63C1EB-0550-4F06-B87F-5636CF50D6CB}"/>
    <cellStyle name="40% - Accent3 6 5 2 3" xfId="35272" xr:uid="{D75E3AC9-D3EB-4A15-A16A-5A1A8354DE28}"/>
    <cellStyle name="40% - Accent3 6 5 3" xfId="35273" xr:uid="{1C555273-CD59-4823-956C-05D38FC96EE9}"/>
    <cellStyle name="40% - Accent3 6 5 3 2" xfId="35274" xr:uid="{115D1843-067B-4D33-B037-A6C6328D8498}"/>
    <cellStyle name="40% - Accent3 6 5 4" xfId="35275" xr:uid="{0E450389-D0EF-43E4-8692-1504B6610C9B}"/>
    <cellStyle name="40% - Accent3 6 5 4 2" xfId="35276" xr:uid="{B7C0CD35-F9BB-423B-AB1A-6CF1D9B7921E}"/>
    <cellStyle name="40% - Accent3 6 5 5" xfId="35277" xr:uid="{18F4FE39-C992-4AE7-83E4-EF4434C0A17A}"/>
    <cellStyle name="40% - Accent3 6 6" xfId="35278" xr:uid="{81F2DFB7-589C-4EEE-AFCF-14207B3BE728}"/>
    <cellStyle name="40% - Accent3 6 6 2" xfId="35279" xr:uid="{285B6BF7-C60A-45A9-BF04-60E6EFEC4106}"/>
    <cellStyle name="40% - Accent3 6 6 2 2" xfId="35280" xr:uid="{24BF788A-C03E-4266-B118-AF6E82C5501A}"/>
    <cellStyle name="40% - Accent3 6 6 2 2 2" xfId="35281" xr:uid="{60A7F8AF-CA2A-4DE8-B8E5-BF0DC76A18AB}"/>
    <cellStyle name="40% - Accent3 6 6 2 3" xfId="35282" xr:uid="{E33883B1-8AF8-4B60-8711-86F306D8D335}"/>
    <cellStyle name="40% - Accent3 6 6 3" xfId="35283" xr:uid="{736CD3F1-9583-4452-BE26-63C85ED6A1BA}"/>
    <cellStyle name="40% - Accent3 6 6 3 2" xfId="35284" xr:uid="{2F8418C1-7F3D-40EB-92D6-3FECE1FEB5FF}"/>
    <cellStyle name="40% - Accent3 6 6 4" xfId="35285" xr:uid="{2A9140C8-67E5-45BE-8C66-E83045A69EA7}"/>
    <cellStyle name="40% - Accent3 6 6 4 2" xfId="35286" xr:uid="{B17E161E-B516-49E0-8585-9E4B63FB2A0B}"/>
    <cellStyle name="40% - Accent3 6 6 5" xfId="35287" xr:uid="{6BC278BE-4238-4D49-ABED-6F21B8DFEE53}"/>
    <cellStyle name="40% - Accent3 6 7" xfId="35288" xr:uid="{FFF907B5-2325-4920-A5AD-40D6EC694B2F}"/>
    <cellStyle name="40% - Accent3 6 7 2" xfId="35289" xr:uid="{3D0491BE-991A-4853-84B5-0695E509AF31}"/>
    <cellStyle name="40% - Accent3 6 7 2 2" xfId="35290" xr:uid="{7227D54E-D821-4145-B1C1-203E157703E4}"/>
    <cellStyle name="40% - Accent3 6 7 2 2 2" xfId="35291" xr:uid="{6114D82B-A27F-433D-B58A-B0DACA4C1541}"/>
    <cellStyle name="40% - Accent3 6 7 2 3" xfId="35292" xr:uid="{357696C0-8EE5-4BD4-9F3E-CCBFDDC7CF55}"/>
    <cellStyle name="40% - Accent3 6 7 3" xfId="35293" xr:uid="{97B98D52-E3B3-4ED2-99B3-72635E435D31}"/>
    <cellStyle name="40% - Accent3 6 7 3 2" xfId="35294" xr:uid="{792BD15C-515F-4ACE-A670-E3E88B1C6A0C}"/>
    <cellStyle name="40% - Accent3 6 7 4" xfId="35295" xr:uid="{753239FF-3101-424C-B730-A4EB46FB7963}"/>
    <cellStyle name="40% - Accent3 6 7 4 2" xfId="35296" xr:uid="{4E5A3CD6-8B08-48E1-B412-8B978C519D08}"/>
    <cellStyle name="40% - Accent3 6 7 5" xfId="35297" xr:uid="{6EEF3813-A10E-49EB-9991-9BD34F17B802}"/>
    <cellStyle name="40% - Accent3 6 8" xfId="35298" xr:uid="{AB0731FA-D567-43AD-8ED1-FD77BAB2E6E4}"/>
    <cellStyle name="40% - Accent3 6 8 2" xfId="35299" xr:uid="{494EFCCC-ED45-4147-9990-324D3B830D63}"/>
    <cellStyle name="40% - Accent3 6 8 2 2" xfId="35300" xr:uid="{E41B6A57-453A-402D-B71E-889BAA68546A}"/>
    <cellStyle name="40% - Accent3 6 8 2 2 2" xfId="35301" xr:uid="{87ED1B92-AAE7-4F48-BFD6-1E74A825B4E0}"/>
    <cellStyle name="40% - Accent3 6 8 2 3" xfId="35302" xr:uid="{7B49EF36-D624-4BE9-B484-0E3B2AA6B02E}"/>
    <cellStyle name="40% - Accent3 6 8 3" xfId="35303" xr:uid="{0D6EC48F-78D6-4669-983A-149C3F955090}"/>
    <cellStyle name="40% - Accent3 6 8 3 2" xfId="35304" xr:uid="{8D19D77D-1EB2-40D6-8CDF-742BB70CEB92}"/>
    <cellStyle name="40% - Accent3 6 8 4" xfId="35305" xr:uid="{26C59D9F-A2B8-47A5-A9E4-A39645299B81}"/>
    <cellStyle name="40% - Accent3 6 8 4 2" xfId="35306" xr:uid="{D581D7C3-EC51-4C2A-98FF-E4843EA706E0}"/>
    <cellStyle name="40% - Accent3 6 8 5" xfId="35307" xr:uid="{E01398C3-1140-4C9E-B218-96F4BF7EB90D}"/>
    <cellStyle name="40% - Accent3 6 9" xfId="35308" xr:uid="{24AE8EA6-83EB-4EE6-8E6B-0B1A20781875}"/>
    <cellStyle name="40% - Accent3 6 9 2" xfId="35309" xr:uid="{92E3155B-58C5-4AC8-B9B4-A02725B83812}"/>
    <cellStyle name="40% - Accent3 6 9 2 2" xfId="35310" xr:uid="{B66007BD-2FAF-4292-9E14-5B523097D737}"/>
    <cellStyle name="40% - Accent3 6 9 2 2 2" xfId="35311" xr:uid="{AA55D348-F06A-4A9A-9D44-C162536E84BD}"/>
    <cellStyle name="40% - Accent3 6 9 2 3" xfId="35312" xr:uid="{E1B56B8C-6710-4E89-AC8B-9B4EAAB82D9E}"/>
    <cellStyle name="40% - Accent3 6 9 3" xfId="35313" xr:uid="{7585255D-8734-4379-8B66-88FFCAF383C0}"/>
    <cellStyle name="40% - Accent3 6 9 3 2" xfId="35314" xr:uid="{3D03189F-60AF-4159-BA31-383DCF917DD4}"/>
    <cellStyle name="40% - Accent3 6 9 4" xfId="35315" xr:uid="{C7C93CE3-0ED7-41CA-9189-62B695A5E116}"/>
    <cellStyle name="40% - Accent3 6 9 4 2" xfId="35316" xr:uid="{B8C6E11D-A073-45D8-A7F3-7D10FD2F58FF}"/>
    <cellStyle name="40% - Accent3 6 9 5" xfId="35317" xr:uid="{6FB07DD1-0C6D-4C7E-A7E4-8BEB60B9C793}"/>
    <cellStyle name="40% - Accent3 7" xfId="654" xr:uid="{35B8B478-CDDE-4971-9BE9-FC190D75D095}"/>
    <cellStyle name="40% - Accent3 7 10" xfId="35318" xr:uid="{A24D5611-6CC1-4F9A-BEEE-0C3D4A874437}"/>
    <cellStyle name="40% - Accent3 7 10 2" xfId="35319" xr:uid="{02961F67-2E71-4BDA-BB1A-CC1C85C48D69}"/>
    <cellStyle name="40% - Accent3 7 10 2 2" xfId="35320" xr:uid="{A24C772D-E585-4894-8B90-4FBAAF493365}"/>
    <cellStyle name="40% - Accent3 7 10 2 2 2" xfId="35321" xr:uid="{AB7BBBD7-52FE-4B87-A1A1-DCE8C30F2773}"/>
    <cellStyle name="40% - Accent3 7 10 2 3" xfId="35322" xr:uid="{5A616DE1-12B5-43F5-9A79-6BA62DFDE34D}"/>
    <cellStyle name="40% - Accent3 7 10 3" xfId="35323" xr:uid="{2BADD873-DFC6-48F9-9017-30FF32635546}"/>
    <cellStyle name="40% - Accent3 7 10 3 2" xfId="35324" xr:uid="{E85CF17F-E548-4F1E-A319-AC9985A918AE}"/>
    <cellStyle name="40% - Accent3 7 10 4" xfId="35325" xr:uid="{03FEDDFA-D66B-43D2-A7DD-4536EE833840}"/>
    <cellStyle name="40% - Accent3 7 10 4 2" xfId="35326" xr:uid="{01372A25-9A49-4EEA-81A3-86C6CEBD56A6}"/>
    <cellStyle name="40% - Accent3 7 10 5" xfId="35327" xr:uid="{4DA92901-BEF9-4D19-9B72-1AF6BF75CEAA}"/>
    <cellStyle name="40% - Accent3 7 11" xfId="35328" xr:uid="{F9B2E9A8-718F-4277-A0EC-356EDFBC0181}"/>
    <cellStyle name="40% - Accent3 7 11 2" xfId="35329" xr:uid="{D5181DC3-059D-4322-B9FD-E8EADC39E8A9}"/>
    <cellStyle name="40% - Accent3 7 11 2 2" xfId="35330" xr:uid="{026E5756-8F31-47B0-B2D4-017DA00EFC13}"/>
    <cellStyle name="40% - Accent3 7 11 2 2 2" xfId="35331" xr:uid="{6A3AF302-A16B-4627-A73E-7F993BEFDC9B}"/>
    <cellStyle name="40% - Accent3 7 11 2 3" xfId="35332" xr:uid="{33C47E9F-7C01-415A-8AB6-BE64B9CE1A64}"/>
    <cellStyle name="40% - Accent3 7 11 3" xfId="35333" xr:uid="{28D91433-4F65-4BEE-9FA8-C8DDBCBF6D4C}"/>
    <cellStyle name="40% - Accent3 7 11 3 2" xfId="35334" xr:uid="{DC95FF56-4385-405E-9CB2-7117B509A8B0}"/>
    <cellStyle name="40% - Accent3 7 11 4" xfId="35335" xr:uid="{DDF6A6C5-5CB5-451D-9F9C-54A4B57D2477}"/>
    <cellStyle name="40% - Accent3 7 11 4 2" xfId="35336" xr:uid="{FB63D701-AC5A-4A29-8A26-23E007B19CC0}"/>
    <cellStyle name="40% - Accent3 7 11 5" xfId="35337" xr:uid="{ED2E079C-20A6-40EA-A8C5-998E477BE5E6}"/>
    <cellStyle name="40% - Accent3 7 12" xfId="35338" xr:uid="{835285E2-0339-41B3-8325-020101A29D92}"/>
    <cellStyle name="40% - Accent3 7 12 2" xfId="35339" xr:uid="{AE35E7B0-1733-41AA-B709-5DD681F764B0}"/>
    <cellStyle name="40% - Accent3 7 12 2 2" xfId="35340" xr:uid="{551FED2A-2BA7-4DC1-B043-768B3CAF347E}"/>
    <cellStyle name="40% - Accent3 7 12 2 2 2" xfId="35341" xr:uid="{62157141-E238-447B-8B35-5DAF19F51125}"/>
    <cellStyle name="40% - Accent3 7 12 2 3" xfId="35342" xr:uid="{D5760A54-3727-4555-A3C0-DA324076CBB2}"/>
    <cellStyle name="40% - Accent3 7 12 3" xfId="35343" xr:uid="{62BF56EC-4F84-4C38-8717-A3EE2A115EFC}"/>
    <cellStyle name="40% - Accent3 7 12 3 2" xfId="35344" xr:uid="{55343329-F37A-4DFD-9B68-85A3DBC72D53}"/>
    <cellStyle name="40% - Accent3 7 12 4" xfId="35345" xr:uid="{78EA74BB-F4AB-4AB4-9798-560F9C9BC291}"/>
    <cellStyle name="40% - Accent3 7 12 4 2" xfId="35346" xr:uid="{3A5FF206-05B3-4949-B8A3-D78FD66EC0CF}"/>
    <cellStyle name="40% - Accent3 7 12 5" xfId="35347" xr:uid="{D9CBBB8A-C059-4C04-9D8F-01CA962F5178}"/>
    <cellStyle name="40% - Accent3 7 13" xfId="35348" xr:uid="{C6AB07B6-837D-4A5D-805B-9A3B0CF7C015}"/>
    <cellStyle name="40% - Accent3 7 13 2" xfId="35349" xr:uid="{23F33DB0-34FB-43D0-9C43-847EF053A6EE}"/>
    <cellStyle name="40% - Accent3 7 13 2 2" xfId="35350" xr:uid="{ADA1F5AB-1DA6-4034-8444-AD0DC4B3867B}"/>
    <cellStyle name="40% - Accent3 7 13 2 2 2" xfId="35351" xr:uid="{5826984E-F62F-4984-98F3-257244B7B5CE}"/>
    <cellStyle name="40% - Accent3 7 13 2 3" xfId="35352" xr:uid="{AC1723D3-ACA0-4C21-940A-E952B5AE8C10}"/>
    <cellStyle name="40% - Accent3 7 13 3" xfId="35353" xr:uid="{FDB32382-FA97-4566-B688-96DE6CD282F4}"/>
    <cellStyle name="40% - Accent3 7 13 3 2" xfId="35354" xr:uid="{A1B50BBA-82F5-4B63-90EB-8787516B82D8}"/>
    <cellStyle name="40% - Accent3 7 13 4" xfId="35355" xr:uid="{1C01954E-7224-42DC-9737-F32EA8B5F263}"/>
    <cellStyle name="40% - Accent3 7 13 4 2" xfId="35356" xr:uid="{48AD6C23-5DF5-43BC-A7A5-12228FCCB68B}"/>
    <cellStyle name="40% - Accent3 7 13 5" xfId="35357" xr:uid="{C9A15CC4-8093-4754-BC95-06D04552266C}"/>
    <cellStyle name="40% - Accent3 7 14" xfId="35358" xr:uid="{F4D2451D-2B8C-44FF-8F95-2B31659F4EBC}"/>
    <cellStyle name="40% - Accent3 7 14 2" xfId="35359" xr:uid="{E673721F-06BE-499E-8B4B-3379626C3E0A}"/>
    <cellStyle name="40% - Accent3 7 14 2 2" xfId="35360" xr:uid="{4166B782-4161-4BE7-A6DC-719EA0B1AC1D}"/>
    <cellStyle name="40% - Accent3 7 14 2 2 2" xfId="35361" xr:uid="{4258A733-8F53-4DAE-804B-153338DCC184}"/>
    <cellStyle name="40% - Accent3 7 14 2 3" xfId="35362" xr:uid="{4F08BF18-8990-4F6E-9C15-3815BB7D4BD2}"/>
    <cellStyle name="40% - Accent3 7 14 3" xfId="35363" xr:uid="{D738199C-2FE8-4628-AAA1-27017BABCBDB}"/>
    <cellStyle name="40% - Accent3 7 14 3 2" xfId="35364" xr:uid="{623C692A-F1D5-48C4-B6ED-59139B0E64AD}"/>
    <cellStyle name="40% - Accent3 7 14 4" xfId="35365" xr:uid="{49DF6AEF-62B7-4FAC-8017-EF682ADF693B}"/>
    <cellStyle name="40% - Accent3 7 14 4 2" xfId="35366" xr:uid="{7E268FE6-4E62-483F-8EA0-1B0BF37BB8DD}"/>
    <cellStyle name="40% - Accent3 7 14 5" xfId="35367" xr:uid="{156A76A9-D41B-406F-B2FD-ABAEBCEFCCF0}"/>
    <cellStyle name="40% - Accent3 7 15" xfId="35368" xr:uid="{3CE9AB79-45E2-4521-919F-5E55AC537007}"/>
    <cellStyle name="40% - Accent3 7 15 2" xfId="35369" xr:uid="{D6844174-EC96-4706-98EA-BCB9820A535A}"/>
    <cellStyle name="40% - Accent3 7 15 2 2" xfId="35370" xr:uid="{047DDA85-24D7-43F5-A7B8-0FD6AEB60E23}"/>
    <cellStyle name="40% - Accent3 7 15 2 2 2" xfId="35371" xr:uid="{31395E14-1498-4A4E-813E-E0E644F92E55}"/>
    <cellStyle name="40% - Accent3 7 15 2 3" xfId="35372" xr:uid="{9FEDA2F1-7CEB-4B1D-BAB7-EC2474145548}"/>
    <cellStyle name="40% - Accent3 7 15 3" xfId="35373" xr:uid="{0E2D8E3B-CDB5-427C-95C2-CCE0FD858DE2}"/>
    <cellStyle name="40% - Accent3 7 15 3 2" xfId="35374" xr:uid="{2705151D-EC5A-46AB-B5E9-1C7315407C49}"/>
    <cellStyle name="40% - Accent3 7 15 4" xfId="35375" xr:uid="{E2E84438-5F54-4314-85EB-DA5139D63CB3}"/>
    <cellStyle name="40% - Accent3 7 15 4 2" xfId="35376" xr:uid="{0DC60D9C-CF72-4B85-A587-3C04472614AB}"/>
    <cellStyle name="40% - Accent3 7 15 5" xfId="35377" xr:uid="{BEB7A0DE-2B09-4A35-9EB6-8962E9B8A23F}"/>
    <cellStyle name="40% - Accent3 7 16" xfId="35378" xr:uid="{C930820C-C466-4192-A44B-BA433582BA8F}"/>
    <cellStyle name="40% - Accent3 7 16 2" xfId="35379" xr:uid="{10941193-B081-4CE3-9710-C79B3BCDA55E}"/>
    <cellStyle name="40% - Accent3 7 16 2 2" xfId="35380" xr:uid="{6FEACCDC-6189-4CB0-8086-7E9F14D378CA}"/>
    <cellStyle name="40% - Accent3 7 16 3" xfId="35381" xr:uid="{5A752A07-66D8-4A01-BCF3-E56703C88AEF}"/>
    <cellStyle name="40% - Accent3 7 17" xfId="35382" xr:uid="{145FA59D-C291-45D4-A328-31964D58C79F}"/>
    <cellStyle name="40% - Accent3 7 17 2" xfId="35383" xr:uid="{2B02B90D-43B8-4975-955F-FF650A214F04}"/>
    <cellStyle name="40% - Accent3 7 18" xfId="35384" xr:uid="{BF3FD878-BB07-45A4-9B48-06AB8B5E499C}"/>
    <cellStyle name="40% - Accent3 7 18 2" xfId="35385" xr:uid="{D772D99E-F627-4C78-8CA3-EB55A52F631A}"/>
    <cellStyle name="40% - Accent3 7 19" xfId="35386" xr:uid="{552E3B27-B4D0-446D-8EC4-587D254E91FD}"/>
    <cellStyle name="40% - Accent3 7 2" xfId="655" xr:uid="{7DC39AE9-ED3A-49C7-8208-4EC9434B6463}"/>
    <cellStyle name="40% - Accent3 7 2 2" xfId="656" xr:uid="{2AA25058-2F17-491C-A927-6A95081EAC00}"/>
    <cellStyle name="40% - Accent3 7 2 2 2" xfId="35387" xr:uid="{5D1391C7-A61F-45E5-8C7C-AE454E4DE5F6}"/>
    <cellStyle name="40% - Accent3 7 2 2 2 2" xfId="35388" xr:uid="{68B3143D-BD25-45DE-9F1D-01857C0F066B}"/>
    <cellStyle name="40% - Accent3 7 2 2 3" xfId="35389" xr:uid="{7FA340E3-540D-4571-95EE-F06315F0E08F}"/>
    <cellStyle name="40% - Accent3 7 2 2 4" xfId="35390" xr:uid="{FEB0B22E-CF0E-4C6C-9820-F0F50CF4B790}"/>
    <cellStyle name="40% - Accent3 7 2 3" xfId="35391" xr:uid="{D9393310-1BEB-4E5E-B699-93C050834471}"/>
    <cellStyle name="40% - Accent3 7 2 3 2" xfId="35392" xr:uid="{62640960-D69F-40FB-A5CC-84A80B0A2D71}"/>
    <cellStyle name="40% - Accent3 7 2 4" xfId="35393" xr:uid="{4759DE36-F315-4B60-BCC6-3B5B5DB72CBA}"/>
    <cellStyle name="40% - Accent3 7 2 4 2" xfId="35394" xr:uid="{941F83F6-208A-4B92-8A5B-B974B23CB754}"/>
    <cellStyle name="40% - Accent3 7 2 5" xfId="35395" xr:uid="{25C6DDB8-F39D-41CE-8D3E-4CF65D2A78BF}"/>
    <cellStyle name="40% - Accent3 7 20" xfId="35396" xr:uid="{5913D273-0EB0-4B5D-8B66-B11CE136FD5C}"/>
    <cellStyle name="40% - Accent3 7 21" xfId="35397" xr:uid="{36952DCA-1900-4293-84BC-AF96E9F6F91A}"/>
    <cellStyle name="40% - Accent3 7 22" xfId="35398" xr:uid="{24B04981-DE05-4DEA-801A-B1A7535CF95B}"/>
    <cellStyle name="40% - Accent3 7 23" xfId="35399" xr:uid="{12F80365-1D87-41C8-8765-C95F004CE312}"/>
    <cellStyle name="40% - Accent3 7 24" xfId="35400" xr:uid="{C3656BB5-E5AA-4A1D-A8DA-5726BBCBB228}"/>
    <cellStyle name="40% - Accent3 7 25" xfId="35401" xr:uid="{FA122708-F10B-4558-87F1-A5A1EFF1810E}"/>
    <cellStyle name="40% - Accent3 7 26" xfId="35402" xr:uid="{F535F929-E9BF-4D0B-8E2E-25CC2EE69B53}"/>
    <cellStyle name="40% - Accent3 7 27" xfId="35403" xr:uid="{8DC36939-BF30-49C7-9B93-3A77953598D6}"/>
    <cellStyle name="40% - Accent3 7 28" xfId="35404" xr:uid="{0EC4174B-7ED8-4842-B063-9F6EFF360827}"/>
    <cellStyle name="40% - Accent3 7 29" xfId="35405" xr:uid="{FF814FEC-D72B-4246-8E40-DAD84F4306D6}"/>
    <cellStyle name="40% - Accent3 7 3" xfId="657" xr:uid="{F6E56A05-7A8F-4C21-80A0-90C69066D486}"/>
    <cellStyle name="40% - Accent3 7 3 2" xfId="35406" xr:uid="{6754D283-EA15-4D40-AA41-989F2D5A806C}"/>
    <cellStyle name="40% - Accent3 7 3 2 2" xfId="35407" xr:uid="{FD35C16B-00B4-4396-9B46-D56AD5004C94}"/>
    <cellStyle name="40% - Accent3 7 3 2 2 2" xfId="35408" xr:uid="{C1B3F60D-DAB4-4C9A-A487-3810983A0A05}"/>
    <cellStyle name="40% - Accent3 7 3 2 3" xfId="35409" xr:uid="{195B3A10-B455-4C8D-B22E-FF77A758ED99}"/>
    <cellStyle name="40% - Accent3 7 3 3" xfId="35410" xr:uid="{4DDF6A6D-3472-48CE-83C6-483D58403E85}"/>
    <cellStyle name="40% - Accent3 7 3 3 2" xfId="35411" xr:uid="{7906C61B-D046-4FB2-9797-518C84AAA9C1}"/>
    <cellStyle name="40% - Accent3 7 3 4" xfId="35412" xr:uid="{FA1C2CEC-6AC7-484A-9E81-4066D2DEC912}"/>
    <cellStyle name="40% - Accent3 7 3 4 2" xfId="35413" xr:uid="{A27A3684-9A51-455A-B3B0-CAC4F6202E34}"/>
    <cellStyle name="40% - Accent3 7 3 5" xfId="35414" xr:uid="{21866FCC-7974-4169-B076-54FA8A36670D}"/>
    <cellStyle name="40% - Accent3 7 3 6" xfId="35415" xr:uid="{27F1C0AE-F047-4CD6-AE10-DA1579B5249A}"/>
    <cellStyle name="40% - Accent3 7 4" xfId="35416" xr:uid="{EFF2B04F-61DA-429E-A9A3-063270D086E3}"/>
    <cellStyle name="40% - Accent3 7 4 2" xfId="35417" xr:uid="{9AD3EE2D-ED69-4BEC-AFD2-C10205810019}"/>
    <cellStyle name="40% - Accent3 7 4 2 2" xfId="35418" xr:uid="{0D867548-BF40-46B8-BEC8-77AA76733EB5}"/>
    <cellStyle name="40% - Accent3 7 4 2 2 2" xfId="35419" xr:uid="{4BCC30EF-5ABB-4264-9293-43FDEB833521}"/>
    <cellStyle name="40% - Accent3 7 4 2 3" xfId="35420" xr:uid="{E56D58D3-832E-45D0-9F27-D39B92BAA45F}"/>
    <cellStyle name="40% - Accent3 7 4 3" xfId="35421" xr:uid="{B27B7977-B56B-494B-B78D-364E05330A0D}"/>
    <cellStyle name="40% - Accent3 7 4 3 2" xfId="35422" xr:uid="{E8DA55A5-7234-438A-870B-502E67F9E177}"/>
    <cellStyle name="40% - Accent3 7 4 4" xfId="35423" xr:uid="{FF3D7551-5039-487B-8951-7C269388F363}"/>
    <cellStyle name="40% - Accent3 7 4 4 2" xfId="35424" xr:uid="{AA0FB9A1-50DC-4702-BE77-93CE4D49AC7B}"/>
    <cellStyle name="40% - Accent3 7 4 5" xfId="35425" xr:uid="{55AB1254-BC1F-4BF8-B0F5-7B112DA16CDD}"/>
    <cellStyle name="40% - Accent3 7 5" xfId="35426" xr:uid="{8A9D3116-FE71-41AF-AAAF-11AE744099D7}"/>
    <cellStyle name="40% - Accent3 7 5 2" xfId="35427" xr:uid="{16B0FC02-124D-416D-9E3F-517E242CCB80}"/>
    <cellStyle name="40% - Accent3 7 5 2 2" xfId="35428" xr:uid="{BC460FAC-E753-42CB-94E8-EA1C8E115E69}"/>
    <cellStyle name="40% - Accent3 7 5 2 2 2" xfId="35429" xr:uid="{B11395C6-973C-4328-ADB8-96F40BA6E193}"/>
    <cellStyle name="40% - Accent3 7 5 2 3" xfId="35430" xr:uid="{29BF2783-2612-4ACF-B017-AE5841CA8815}"/>
    <cellStyle name="40% - Accent3 7 5 3" xfId="35431" xr:uid="{CCB1AF36-95CA-47FA-BE0B-F4F9035BA123}"/>
    <cellStyle name="40% - Accent3 7 5 3 2" xfId="35432" xr:uid="{34A6E221-ED0C-4A31-BD6C-BE16AE720046}"/>
    <cellStyle name="40% - Accent3 7 5 4" xfId="35433" xr:uid="{76D08260-18BB-4931-9D87-FB4E986DFFE7}"/>
    <cellStyle name="40% - Accent3 7 5 4 2" xfId="35434" xr:uid="{3C126176-ED47-4DE6-8B31-A77BB16B54E0}"/>
    <cellStyle name="40% - Accent3 7 5 5" xfId="35435" xr:uid="{C9D7196C-75B9-4B9E-B968-1EA3410CA1D9}"/>
    <cellStyle name="40% - Accent3 7 6" xfId="35436" xr:uid="{C3985175-AB2E-423D-9E79-940F72E11924}"/>
    <cellStyle name="40% - Accent3 7 6 2" xfId="35437" xr:uid="{C75CEC8E-CF24-496F-AE12-19ED4B08F5AB}"/>
    <cellStyle name="40% - Accent3 7 6 2 2" xfId="35438" xr:uid="{016E4C97-39EA-4567-8B61-B586B11E5478}"/>
    <cellStyle name="40% - Accent3 7 6 2 2 2" xfId="35439" xr:uid="{FEF21E38-CB66-4D7E-A6A4-4E212A9E773D}"/>
    <cellStyle name="40% - Accent3 7 6 2 3" xfId="35440" xr:uid="{79AF41EB-47A4-477B-A3C3-7415CD510281}"/>
    <cellStyle name="40% - Accent3 7 6 3" xfId="35441" xr:uid="{01FB1ADE-9098-4CA3-A91D-FFECD756ED4A}"/>
    <cellStyle name="40% - Accent3 7 6 3 2" xfId="35442" xr:uid="{3945FF9F-534F-4B01-9D13-5AF2E7550CEE}"/>
    <cellStyle name="40% - Accent3 7 6 4" xfId="35443" xr:uid="{FD368BD0-F9A9-4A3F-877A-16FF75E5A7E3}"/>
    <cellStyle name="40% - Accent3 7 6 4 2" xfId="35444" xr:uid="{2FA3830B-0D73-41DA-A07A-E14CE70012F7}"/>
    <cellStyle name="40% - Accent3 7 6 5" xfId="35445" xr:uid="{6956C453-F456-408F-AF05-7131B302C735}"/>
    <cellStyle name="40% - Accent3 7 7" xfId="35446" xr:uid="{FDAA198A-FEE1-4F5A-86FC-385A52295DF9}"/>
    <cellStyle name="40% - Accent3 7 7 2" xfId="35447" xr:uid="{529AA665-3355-4539-BBCB-696F0EA89B41}"/>
    <cellStyle name="40% - Accent3 7 7 2 2" xfId="35448" xr:uid="{6FE9FA10-FAE0-4B27-B1D8-2E5D52AD6C55}"/>
    <cellStyle name="40% - Accent3 7 7 2 2 2" xfId="35449" xr:uid="{6948D51D-8BF3-4D0E-9093-112D8D46FCB7}"/>
    <cellStyle name="40% - Accent3 7 7 2 3" xfId="35450" xr:uid="{A8B51295-391E-4146-9A21-71480FE32C70}"/>
    <cellStyle name="40% - Accent3 7 7 3" xfId="35451" xr:uid="{71EF442D-7E3C-4814-8775-CF7A37733457}"/>
    <cellStyle name="40% - Accent3 7 7 3 2" xfId="35452" xr:uid="{9F4D1A02-30AD-458A-8695-E0BD8F24F4BE}"/>
    <cellStyle name="40% - Accent3 7 7 4" xfId="35453" xr:uid="{AD65E311-9BCC-47FC-847C-1C4DF23103E4}"/>
    <cellStyle name="40% - Accent3 7 7 4 2" xfId="35454" xr:uid="{A6D22041-5D72-4A5C-AF5A-63367BCA78E0}"/>
    <cellStyle name="40% - Accent3 7 7 5" xfId="35455" xr:uid="{42AA61B4-C916-4D24-A095-68C7AC4F0548}"/>
    <cellStyle name="40% - Accent3 7 8" xfId="35456" xr:uid="{A2A7256B-6988-41AC-B428-1BC4D9D68D2C}"/>
    <cellStyle name="40% - Accent3 7 8 2" xfId="35457" xr:uid="{DED6AAE9-8B49-41C0-B99A-E71FC10849DD}"/>
    <cellStyle name="40% - Accent3 7 8 2 2" xfId="35458" xr:uid="{915FBB76-66BC-4D63-AC7E-2417ABC27B4B}"/>
    <cellStyle name="40% - Accent3 7 8 2 2 2" xfId="35459" xr:uid="{E27F97A7-634F-477E-A412-4F4686F96189}"/>
    <cellStyle name="40% - Accent3 7 8 2 3" xfId="35460" xr:uid="{278806A9-2433-4AEB-AAF0-12B0AFE65557}"/>
    <cellStyle name="40% - Accent3 7 8 3" xfId="35461" xr:uid="{2180AFA5-3781-4382-813B-72142AC53E46}"/>
    <cellStyle name="40% - Accent3 7 8 3 2" xfId="35462" xr:uid="{9E9C58D7-D53C-4407-8099-37FBE671A1DF}"/>
    <cellStyle name="40% - Accent3 7 8 4" xfId="35463" xr:uid="{D270E2BA-B32F-4E2A-AA85-B862F6BFFE7F}"/>
    <cellStyle name="40% - Accent3 7 8 4 2" xfId="35464" xr:uid="{AC3FBB78-FC6E-401C-BECB-01305467D85E}"/>
    <cellStyle name="40% - Accent3 7 8 5" xfId="35465" xr:uid="{D4375692-2549-4132-80D5-241B6A8EFD39}"/>
    <cellStyle name="40% - Accent3 7 9" xfId="35466" xr:uid="{88EFFE76-024C-4FCB-A75D-5BB337481778}"/>
    <cellStyle name="40% - Accent3 7 9 2" xfId="35467" xr:uid="{E53C4F20-A559-4165-A5F2-6AF5143A907F}"/>
    <cellStyle name="40% - Accent3 7 9 2 2" xfId="35468" xr:uid="{75F98465-97A3-4FA6-ADB8-42AA41D8009E}"/>
    <cellStyle name="40% - Accent3 7 9 2 2 2" xfId="35469" xr:uid="{55FAB8EF-BF8A-4DAC-8677-90C8EC731801}"/>
    <cellStyle name="40% - Accent3 7 9 2 3" xfId="35470" xr:uid="{4CC6F217-3302-4581-9F83-601FF1074944}"/>
    <cellStyle name="40% - Accent3 7 9 3" xfId="35471" xr:uid="{12F3788F-CBC1-4281-825E-B645F6E7EA7E}"/>
    <cellStyle name="40% - Accent3 7 9 3 2" xfId="35472" xr:uid="{3552690C-EAFE-421E-A8D2-5319A9AEC27C}"/>
    <cellStyle name="40% - Accent3 7 9 4" xfId="35473" xr:uid="{117B9E0C-D33C-4446-89A4-5B29EC0B8679}"/>
    <cellStyle name="40% - Accent3 7 9 4 2" xfId="35474" xr:uid="{FBFEE1C4-4740-4BE5-98D4-3E161FA21290}"/>
    <cellStyle name="40% - Accent3 7 9 5" xfId="35475" xr:uid="{59FF41C0-9878-47B7-B191-A6705C186EB1}"/>
    <cellStyle name="40% - Accent3 8" xfId="658" xr:uid="{D19ED340-9DAC-4073-82C5-65CA0C477B5E}"/>
    <cellStyle name="40% - Accent3 8 10" xfId="35476" xr:uid="{1CDACD91-4114-47A5-8F3E-E67119D8683D}"/>
    <cellStyle name="40% - Accent3 8 10 2" xfId="35477" xr:uid="{F2BBCFB0-50E2-44B8-BCD9-41380EFC2F3A}"/>
    <cellStyle name="40% - Accent3 8 10 2 2" xfId="35478" xr:uid="{F9953EBB-3E66-4D7F-A0EC-6064A2F20FB6}"/>
    <cellStyle name="40% - Accent3 8 10 2 2 2" xfId="35479" xr:uid="{A81FBF05-5FCF-4F61-9C3D-E082A65F7819}"/>
    <cellStyle name="40% - Accent3 8 10 2 3" xfId="35480" xr:uid="{B53DCAA3-ACA0-4653-BB36-440688D42C52}"/>
    <cellStyle name="40% - Accent3 8 10 3" xfId="35481" xr:uid="{E8634BE6-491D-482A-805B-C60D33A0D485}"/>
    <cellStyle name="40% - Accent3 8 10 3 2" xfId="35482" xr:uid="{F3F6C416-EFAE-4BBC-A620-128296D52536}"/>
    <cellStyle name="40% - Accent3 8 10 4" xfId="35483" xr:uid="{BBFF1F9A-59A0-47C6-9635-04A4285D2D06}"/>
    <cellStyle name="40% - Accent3 8 10 4 2" xfId="35484" xr:uid="{B3BB8709-0372-4500-901B-D72CACED32ED}"/>
    <cellStyle name="40% - Accent3 8 10 5" xfId="35485" xr:uid="{D4F7ACCC-E60C-49D8-A032-A93A62065514}"/>
    <cellStyle name="40% - Accent3 8 11" xfId="35486" xr:uid="{BE301421-0BC3-4196-88FC-C14D8A35C5EE}"/>
    <cellStyle name="40% - Accent3 8 11 2" xfId="35487" xr:uid="{C4D1B909-74FF-40BF-B36D-F40D8098BA38}"/>
    <cellStyle name="40% - Accent3 8 11 2 2" xfId="35488" xr:uid="{323CAD79-8831-4F38-909E-CC8E7F244625}"/>
    <cellStyle name="40% - Accent3 8 11 2 2 2" xfId="35489" xr:uid="{47E0464F-0ECB-41CB-BF2B-413C39659658}"/>
    <cellStyle name="40% - Accent3 8 11 2 3" xfId="35490" xr:uid="{D2ABE01B-7475-46AF-88EE-55EB9B43CB7C}"/>
    <cellStyle name="40% - Accent3 8 11 3" xfId="35491" xr:uid="{A7F5B1CA-FAE5-4404-AD04-468822516DB1}"/>
    <cellStyle name="40% - Accent3 8 11 3 2" xfId="35492" xr:uid="{669E0643-A6FE-4F85-8B17-8A0B36F08609}"/>
    <cellStyle name="40% - Accent3 8 11 4" xfId="35493" xr:uid="{F767A413-446F-4415-BA55-E07EBDE09D85}"/>
    <cellStyle name="40% - Accent3 8 11 4 2" xfId="35494" xr:uid="{73BFF367-4CEB-4A15-A011-21EE751A8E94}"/>
    <cellStyle name="40% - Accent3 8 11 5" xfId="35495" xr:uid="{605CF365-7954-4872-833B-A42F1F85E623}"/>
    <cellStyle name="40% - Accent3 8 12" xfId="35496" xr:uid="{142F28C6-5773-48C0-8F4E-92E336208C67}"/>
    <cellStyle name="40% - Accent3 8 12 2" xfId="35497" xr:uid="{1900B5D6-EC0F-4F3B-B1D8-0B86A04CA790}"/>
    <cellStyle name="40% - Accent3 8 12 2 2" xfId="35498" xr:uid="{9807A125-E826-435C-86B4-A3084F3E8700}"/>
    <cellStyle name="40% - Accent3 8 12 2 2 2" xfId="35499" xr:uid="{E8CD58E6-5E88-47C8-B984-26375620D2E1}"/>
    <cellStyle name="40% - Accent3 8 12 2 3" xfId="35500" xr:uid="{68BC40C1-9AB4-4775-93A2-0DE798EAE60C}"/>
    <cellStyle name="40% - Accent3 8 12 3" xfId="35501" xr:uid="{CC36AEB0-D408-4C0A-9808-1823B95B5135}"/>
    <cellStyle name="40% - Accent3 8 12 3 2" xfId="35502" xr:uid="{E80B84FE-888C-4545-82DC-65566A79A09E}"/>
    <cellStyle name="40% - Accent3 8 12 4" xfId="35503" xr:uid="{C12BBEDC-BD42-4102-A2CE-E97219206BC2}"/>
    <cellStyle name="40% - Accent3 8 12 4 2" xfId="35504" xr:uid="{F4D7D843-81FA-451D-8AAB-98FE31D70AFE}"/>
    <cellStyle name="40% - Accent3 8 12 5" xfId="35505" xr:uid="{95F26B85-E2AB-41BE-A17F-74E2B70B32D0}"/>
    <cellStyle name="40% - Accent3 8 13" xfId="35506" xr:uid="{353FA826-165F-4E4A-86A7-242959D4A67A}"/>
    <cellStyle name="40% - Accent3 8 13 2" xfId="35507" xr:uid="{BFCA6250-A097-428B-A116-66C86B5EA78C}"/>
    <cellStyle name="40% - Accent3 8 13 2 2" xfId="35508" xr:uid="{96F6B757-049F-4E8E-8A5A-DE5FBAA50D1A}"/>
    <cellStyle name="40% - Accent3 8 13 2 2 2" xfId="35509" xr:uid="{47002059-35D9-4071-8DC4-5E19234CC686}"/>
    <cellStyle name="40% - Accent3 8 13 2 3" xfId="35510" xr:uid="{D43A9DEC-98C8-4676-8102-07DEACFCDB48}"/>
    <cellStyle name="40% - Accent3 8 13 3" xfId="35511" xr:uid="{366D901D-7BD2-4DA7-8723-F69AEFE3C32E}"/>
    <cellStyle name="40% - Accent3 8 13 3 2" xfId="35512" xr:uid="{F6297715-9432-4E2B-9D53-641DBD5897C7}"/>
    <cellStyle name="40% - Accent3 8 13 4" xfId="35513" xr:uid="{0695B397-995A-4F25-9422-C09271FF0C2E}"/>
    <cellStyle name="40% - Accent3 8 13 4 2" xfId="35514" xr:uid="{093D49BF-D34F-4599-94D7-763A883D2676}"/>
    <cellStyle name="40% - Accent3 8 13 5" xfId="35515" xr:uid="{74D3C8F0-BC7D-45D9-BB2B-93A9DB77883C}"/>
    <cellStyle name="40% - Accent3 8 14" xfId="35516" xr:uid="{33F8BACE-9CAE-49E1-A8FB-73DC18D5C400}"/>
    <cellStyle name="40% - Accent3 8 14 2" xfId="35517" xr:uid="{4D758F7A-B4B3-4EF5-95F4-76C96E7041B1}"/>
    <cellStyle name="40% - Accent3 8 14 2 2" xfId="35518" xr:uid="{AE774572-6CE2-4727-B0D9-4D4615DCEC97}"/>
    <cellStyle name="40% - Accent3 8 14 2 2 2" xfId="35519" xr:uid="{670EB51C-081A-4EA6-9620-45AC95293280}"/>
    <cellStyle name="40% - Accent3 8 14 2 3" xfId="35520" xr:uid="{0C524F81-F3F5-4082-B856-5AE3815DCBDB}"/>
    <cellStyle name="40% - Accent3 8 14 3" xfId="35521" xr:uid="{24BABC29-C68D-49C3-915B-3B3585623868}"/>
    <cellStyle name="40% - Accent3 8 14 3 2" xfId="35522" xr:uid="{DC360D4E-C446-4A4D-9C67-711536060DBD}"/>
    <cellStyle name="40% - Accent3 8 14 4" xfId="35523" xr:uid="{FEEAC339-8D6F-4AE6-B129-5CF3DF1C6E25}"/>
    <cellStyle name="40% - Accent3 8 14 4 2" xfId="35524" xr:uid="{969F64FF-385F-400D-A6A6-4AFF3718E1A2}"/>
    <cellStyle name="40% - Accent3 8 14 5" xfId="35525" xr:uid="{42932CE6-F6AC-45D1-8666-3FF117D60729}"/>
    <cellStyle name="40% - Accent3 8 15" xfId="35526" xr:uid="{2DC95926-25A8-4D7D-A23F-4B7C30992872}"/>
    <cellStyle name="40% - Accent3 8 15 2" xfId="35527" xr:uid="{DD5F50B5-D90C-4627-B9D3-A78F4EC95937}"/>
    <cellStyle name="40% - Accent3 8 15 2 2" xfId="35528" xr:uid="{9508CB64-0B9E-4541-838C-8FD242CFD4D6}"/>
    <cellStyle name="40% - Accent3 8 15 2 2 2" xfId="35529" xr:uid="{7C99AD4A-FBF8-4C67-9049-CBF602C64175}"/>
    <cellStyle name="40% - Accent3 8 15 2 3" xfId="35530" xr:uid="{9FE4A750-909F-4880-88C4-6ECA005C3FB7}"/>
    <cellStyle name="40% - Accent3 8 15 3" xfId="35531" xr:uid="{54E44006-C27A-4523-B601-4C8D63C6B678}"/>
    <cellStyle name="40% - Accent3 8 15 3 2" xfId="35532" xr:uid="{235C48CB-AF8B-4E3F-8F7F-989CB1CCDBA7}"/>
    <cellStyle name="40% - Accent3 8 15 4" xfId="35533" xr:uid="{8F571553-EA58-4A43-85DC-CA3300133E04}"/>
    <cellStyle name="40% - Accent3 8 15 4 2" xfId="35534" xr:uid="{2F3BB961-0AF8-4EFB-857C-77D8BB8705C8}"/>
    <cellStyle name="40% - Accent3 8 15 5" xfId="35535" xr:uid="{D86D5247-252F-4D1F-9090-BF621EF7FD13}"/>
    <cellStyle name="40% - Accent3 8 16" xfId="35536" xr:uid="{CD5F2A2A-40A7-409A-A280-7686F7538794}"/>
    <cellStyle name="40% - Accent3 8 16 2" xfId="35537" xr:uid="{D917CEB8-3AFA-4D79-852A-35BA202F6EF2}"/>
    <cellStyle name="40% - Accent3 8 16 2 2" xfId="35538" xr:uid="{4C8D8C29-C0DE-4C85-9BD1-433975208003}"/>
    <cellStyle name="40% - Accent3 8 16 3" xfId="35539" xr:uid="{534CFC68-D75E-485C-9B2E-26D09DF7047A}"/>
    <cellStyle name="40% - Accent3 8 17" xfId="35540" xr:uid="{46C5E3BA-21FE-4B37-900B-0CA08E46DD9F}"/>
    <cellStyle name="40% - Accent3 8 17 2" xfId="35541" xr:uid="{F8C6345C-1BA9-4EE3-BA97-7A65F34B9382}"/>
    <cellStyle name="40% - Accent3 8 18" xfId="35542" xr:uid="{6B4240F0-5CBA-49A4-A959-E3B148DB5BCD}"/>
    <cellStyle name="40% - Accent3 8 18 2" xfId="35543" xr:uid="{ADC3B159-12BE-4785-B6F0-36FB4E363C87}"/>
    <cellStyle name="40% - Accent3 8 19" xfId="35544" xr:uid="{33118B4A-35A8-4910-B403-5ED3DAF8C371}"/>
    <cellStyle name="40% - Accent3 8 2" xfId="659" xr:uid="{1B42461F-48F3-4CFA-A122-FA31D4B18296}"/>
    <cellStyle name="40% - Accent3 8 2 2" xfId="660" xr:uid="{76980BD9-63B8-411B-A583-ABFA89BBA084}"/>
    <cellStyle name="40% - Accent3 8 2 2 2" xfId="35545" xr:uid="{6D3F8EE9-9E40-4BDB-A0C0-9B2EB6E6752D}"/>
    <cellStyle name="40% - Accent3 8 2 2 2 2" xfId="35546" xr:uid="{FE8C3C39-BEEA-455C-B3EB-9FBFC720CD26}"/>
    <cellStyle name="40% - Accent3 8 2 2 3" xfId="35547" xr:uid="{15821814-28AD-4DE1-B276-43D259E2B238}"/>
    <cellStyle name="40% - Accent3 8 2 2 4" xfId="35548" xr:uid="{11D76A31-9D57-49DF-9FA4-1E7CA5AA6362}"/>
    <cellStyle name="40% - Accent3 8 2 3" xfId="35549" xr:uid="{FB25E4B6-6861-4BA2-900E-CED98ED0DD99}"/>
    <cellStyle name="40% - Accent3 8 2 3 2" xfId="35550" xr:uid="{5722C31C-E1BF-43AF-812A-47484DDDFDFC}"/>
    <cellStyle name="40% - Accent3 8 2 4" xfId="35551" xr:uid="{13CE0439-0B2E-4491-8869-DAB967A240C6}"/>
    <cellStyle name="40% - Accent3 8 2 4 2" xfId="35552" xr:uid="{D6F44904-5453-4CC0-91D1-E5933CDD9602}"/>
    <cellStyle name="40% - Accent3 8 2 5" xfId="35553" xr:uid="{5E982224-9E75-4943-B7EA-C0D2147BFED1}"/>
    <cellStyle name="40% - Accent3 8 20" xfId="35554" xr:uid="{CCC46ABD-377F-4D8C-BE7E-A2C9A6B2AF50}"/>
    <cellStyle name="40% - Accent3 8 21" xfId="35555" xr:uid="{833C8492-B4BC-4AF6-97B8-9BC1CF0CB525}"/>
    <cellStyle name="40% - Accent3 8 22" xfId="35556" xr:uid="{65421B7A-07CF-46E7-9BB9-8E3EB556D213}"/>
    <cellStyle name="40% - Accent3 8 23" xfId="35557" xr:uid="{AD8C7B1F-B645-45C1-9A11-52B93B33B13F}"/>
    <cellStyle name="40% - Accent3 8 24" xfId="35558" xr:uid="{6F706BD9-FF30-4250-8A07-E2CF7DC74349}"/>
    <cellStyle name="40% - Accent3 8 25" xfId="35559" xr:uid="{71729976-D7EB-4A79-87F8-32D9205120F1}"/>
    <cellStyle name="40% - Accent3 8 26" xfId="35560" xr:uid="{E0D2CD19-58A6-4D08-A501-E853A07A7C2F}"/>
    <cellStyle name="40% - Accent3 8 27" xfId="35561" xr:uid="{6502604C-9AF7-442F-9F22-2E683E2ECE95}"/>
    <cellStyle name="40% - Accent3 8 28" xfId="35562" xr:uid="{BCBCAD8C-2F71-40A9-8FB0-31D45A458332}"/>
    <cellStyle name="40% - Accent3 8 29" xfId="35563" xr:uid="{620A1761-D8E9-434E-9E8D-594061B44860}"/>
    <cellStyle name="40% - Accent3 8 3" xfId="661" xr:uid="{B4330BE1-237E-4F83-A944-4B9B81A1AF1F}"/>
    <cellStyle name="40% - Accent3 8 3 2" xfId="35564" xr:uid="{A2F9C7E5-135A-45E5-9927-F9CD8C4493AD}"/>
    <cellStyle name="40% - Accent3 8 3 2 2" xfId="35565" xr:uid="{FCDCF545-A0E5-4BA6-A7C4-9B05767C2DD3}"/>
    <cellStyle name="40% - Accent3 8 3 2 2 2" xfId="35566" xr:uid="{9544902D-DBBD-4A5C-B936-986686C01197}"/>
    <cellStyle name="40% - Accent3 8 3 2 3" xfId="35567" xr:uid="{E14F5ACA-AE8B-41C9-84BE-3271EB458804}"/>
    <cellStyle name="40% - Accent3 8 3 3" xfId="35568" xr:uid="{839BACAA-64A8-4B65-9790-4F6EF96B7D01}"/>
    <cellStyle name="40% - Accent3 8 3 3 2" xfId="35569" xr:uid="{6495360A-1970-4C2D-94B8-7005E82B4ABF}"/>
    <cellStyle name="40% - Accent3 8 3 4" xfId="35570" xr:uid="{AEB65717-39B0-4FED-9817-C8C71C6E6449}"/>
    <cellStyle name="40% - Accent3 8 3 4 2" xfId="35571" xr:uid="{7D79AD7E-D4C6-406C-AD98-4D190277D15B}"/>
    <cellStyle name="40% - Accent3 8 3 5" xfId="35572" xr:uid="{99A3628B-8C66-4DE5-A416-3AF131EF0D4F}"/>
    <cellStyle name="40% - Accent3 8 3 6" xfId="35573" xr:uid="{26F725BE-FF84-4133-AC91-F4D8ABE34038}"/>
    <cellStyle name="40% - Accent3 8 4" xfId="35574" xr:uid="{8052198A-0DAC-4E31-B82A-B4277A86513C}"/>
    <cellStyle name="40% - Accent3 8 4 2" xfId="35575" xr:uid="{82723B24-0190-4A09-AD49-3B32E7C6BF1A}"/>
    <cellStyle name="40% - Accent3 8 4 2 2" xfId="35576" xr:uid="{C5420C0D-B332-47FC-91CD-0784DBF3F7D1}"/>
    <cellStyle name="40% - Accent3 8 4 2 2 2" xfId="35577" xr:uid="{97734B26-76D2-4FB2-83A6-CC23862E3226}"/>
    <cellStyle name="40% - Accent3 8 4 2 3" xfId="35578" xr:uid="{5B614DB1-916E-4A65-921B-62DF89AD14AA}"/>
    <cellStyle name="40% - Accent3 8 4 3" xfId="35579" xr:uid="{0FBCACC6-B9B1-4800-9D09-8F53D9F9C573}"/>
    <cellStyle name="40% - Accent3 8 4 3 2" xfId="35580" xr:uid="{9CBF430F-5BAB-450F-952B-5ED68AB7B122}"/>
    <cellStyle name="40% - Accent3 8 4 4" xfId="35581" xr:uid="{21F258EA-F18E-4E7D-9C4E-D47198EAE982}"/>
    <cellStyle name="40% - Accent3 8 4 4 2" xfId="35582" xr:uid="{43076BE9-3455-489E-A9F0-018339348601}"/>
    <cellStyle name="40% - Accent3 8 4 5" xfId="35583" xr:uid="{A3631D7E-269D-43CF-BED2-1ECECB022961}"/>
    <cellStyle name="40% - Accent3 8 5" xfId="35584" xr:uid="{7C0D2CBF-0EB0-43ED-A273-EDC60896B02B}"/>
    <cellStyle name="40% - Accent3 8 5 2" xfId="35585" xr:uid="{822A7374-6191-49E0-A32F-4509FB4F39A4}"/>
    <cellStyle name="40% - Accent3 8 5 2 2" xfId="35586" xr:uid="{D4067D12-8C35-45FF-B7AA-4A6DF569DB5A}"/>
    <cellStyle name="40% - Accent3 8 5 2 2 2" xfId="35587" xr:uid="{B7EC0BF0-9859-4018-9C2A-4722DA6A9B5E}"/>
    <cellStyle name="40% - Accent3 8 5 2 3" xfId="35588" xr:uid="{16BCDBC7-1617-42C5-8ABA-60900E77386D}"/>
    <cellStyle name="40% - Accent3 8 5 3" xfId="35589" xr:uid="{D46BE398-16F1-4689-A940-9E9559BFDBC6}"/>
    <cellStyle name="40% - Accent3 8 5 3 2" xfId="35590" xr:uid="{FCB9CBEA-AEBF-421E-9142-8875383DECDE}"/>
    <cellStyle name="40% - Accent3 8 5 4" xfId="35591" xr:uid="{27345FB5-0769-47BC-A55B-AF2930D88572}"/>
    <cellStyle name="40% - Accent3 8 5 4 2" xfId="35592" xr:uid="{7ACF69B0-4776-4F49-87DD-B21F3CDBDB75}"/>
    <cellStyle name="40% - Accent3 8 5 5" xfId="35593" xr:uid="{31832DAB-18EC-4AD3-9DA4-9C78CFDC5811}"/>
    <cellStyle name="40% - Accent3 8 6" xfId="35594" xr:uid="{EFA3FD84-BB76-4E1C-96E8-E1B14980A3F3}"/>
    <cellStyle name="40% - Accent3 8 6 2" xfId="35595" xr:uid="{AB6B455F-98E8-439D-98BB-276C4C6C1A78}"/>
    <cellStyle name="40% - Accent3 8 6 2 2" xfId="35596" xr:uid="{0221BBC7-FE8D-49E0-907D-8DCC64BC3C55}"/>
    <cellStyle name="40% - Accent3 8 6 2 2 2" xfId="35597" xr:uid="{7C7DC118-901F-4512-94F5-96215E314AD9}"/>
    <cellStyle name="40% - Accent3 8 6 2 3" xfId="35598" xr:uid="{BA7FFDD4-DBDF-410B-8BBC-793BE66093D6}"/>
    <cellStyle name="40% - Accent3 8 6 3" xfId="35599" xr:uid="{01E8C7DF-5616-4B38-86B2-A286E9DFD293}"/>
    <cellStyle name="40% - Accent3 8 6 3 2" xfId="35600" xr:uid="{3FE6EA41-B163-4C75-97E8-23E999F56C89}"/>
    <cellStyle name="40% - Accent3 8 6 4" xfId="35601" xr:uid="{BA6127B9-917C-405B-9091-4DD9DF7D3FBE}"/>
    <cellStyle name="40% - Accent3 8 6 4 2" xfId="35602" xr:uid="{003EFDFD-7B20-4FB6-A7C3-95DA51F9F2AF}"/>
    <cellStyle name="40% - Accent3 8 6 5" xfId="35603" xr:uid="{310432E7-0A3D-47A9-B81E-80100B58118E}"/>
    <cellStyle name="40% - Accent3 8 7" xfId="35604" xr:uid="{122694FD-4CA5-4B16-935A-EDDA81BA9356}"/>
    <cellStyle name="40% - Accent3 8 7 2" xfId="35605" xr:uid="{EB5B9561-688B-40B1-8DC4-956C13DAD20F}"/>
    <cellStyle name="40% - Accent3 8 7 2 2" xfId="35606" xr:uid="{FEDEB39D-31B5-4965-B277-AFF84E98AEEB}"/>
    <cellStyle name="40% - Accent3 8 7 2 2 2" xfId="35607" xr:uid="{D3E46052-0C88-4A6C-A60E-E941BDDEAF72}"/>
    <cellStyle name="40% - Accent3 8 7 2 3" xfId="35608" xr:uid="{D843CC58-E89B-4AB6-9897-32A80569FA0A}"/>
    <cellStyle name="40% - Accent3 8 7 3" xfId="35609" xr:uid="{437FA21A-704A-471F-890A-56053A40CF5F}"/>
    <cellStyle name="40% - Accent3 8 7 3 2" xfId="35610" xr:uid="{6D345B7F-908D-47CB-B9FF-553D9F9584A4}"/>
    <cellStyle name="40% - Accent3 8 7 4" xfId="35611" xr:uid="{4A76C870-86CF-4436-871D-0D02BA8201E5}"/>
    <cellStyle name="40% - Accent3 8 7 4 2" xfId="35612" xr:uid="{9699AE6F-B4DB-4179-AE9F-0B7FD66FC9DB}"/>
    <cellStyle name="40% - Accent3 8 7 5" xfId="35613" xr:uid="{09A694FE-A09A-4A7E-9131-E88F486CB524}"/>
    <cellStyle name="40% - Accent3 8 8" xfId="35614" xr:uid="{8340C865-BC8E-4D22-99F1-E9438728B895}"/>
    <cellStyle name="40% - Accent3 8 8 2" xfId="35615" xr:uid="{DEFBA869-C0BE-40B6-A82C-D5FFB1FEF07E}"/>
    <cellStyle name="40% - Accent3 8 8 2 2" xfId="35616" xr:uid="{1997DDEF-5E12-4A82-A67D-AF8889821FEE}"/>
    <cellStyle name="40% - Accent3 8 8 2 2 2" xfId="35617" xr:uid="{C05F990C-BA15-40A2-8EEF-91412DB8AC0F}"/>
    <cellStyle name="40% - Accent3 8 8 2 3" xfId="35618" xr:uid="{3A19F264-EA23-46EE-9041-6BD4B2D7CAB8}"/>
    <cellStyle name="40% - Accent3 8 8 3" xfId="35619" xr:uid="{F067316E-2608-4FC7-97C0-ED8472DC17CC}"/>
    <cellStyle name="40% - Accent3 8 8 3 2" xfId="35620" xr:uid="{EAB090CC-D70A-4DF9-BF9B-99273BFE2815}"/>
    <cellStyle name="40% - Accent3 8 8 4" xfId="35621" xr:uid="{B63627E3-9B59-4EED-A8A2-3D5201F79DDF}"/>
    <cellStyle name="40% - Accent3 8 8 4 2" xfId="35622" xr:uid="{9C0DEA1A-D6BF-4220-A3F1-4040AA2EE803}"/>
    <cellStyle name="40% - Accent3 8 8 5" xfId="35623" xr:uid="{DD745B13-CBBA-40CC-A177-5EAC71098E66}"/>
    <cellStyle name="40% - Accent3 8 9" xfId="35624" xr:uid="{03B4FB32-4983-43CA-A659-59F3EEA25378}"/>
    <cellStyle name="40% - Accent3 8 9 2" xfId="35625" xr:uid="{19E04122-CF16-4740-9B06-3A05B1C62547}"/>
    <cellStyle name="40% - Accent3 8 9 2 2" xfId="35626" xr:uid="{3BAB5EE8-261C-4D8B-8EED-0E6A46A2BD35}"/>
    <cellStyle name="40% - Accent3 8 9 2 2 2" xfId="35627" xr:uid="{3DF03333-DE59-4FBB-9143-6DE1949DB96E}"/>
    <cellStyle name="40% - Accent3 8 9 2 3" xfId="35628" xr:uid="{8813E247-5F84-4109-96EA-1589BF7B9A18}"/>
    <cellStyle name="40% - Accent3 8 9 3" xfId="35629" xr:uid="{186097B0-178F-44B2-99B3-E42550CB7655}"/>
    <cellStyle name="40% - Accent3 8 9 3 2" xfId="35630" xr:uid="{26585F56-123A-451A-B294-8F15B188C2CE}"/>
    <cellStyle name="40% - Accent3 8 9 4" xfId="35631" xr:uid="{35A3ECF3-B075-4624-BF51-44559D4AF5E5}"/>
    <cellStyle name="40% - Accent3 8 9 4 2" xfId="35632" xr:uid="{D43A4462-F307-4CCD-A326-009D0CAFF492}"/>
    <cellStyle name="40% - Accent3 8 9 5" xfId="35633" xr:uid="{E83C3870-8FB5-4A01-8209-213CC9BE5816}"/>
    <cellStyle name="40% - Accent3 9" xfId="662" xr:uid="{296F805B-457A-42DF-955C-A8948588098D}"/>
    <cellStyle name="40% - Accent3 9 10" xfId="35634" xr:uid="{47866956-7156-4454-A8CB-1AD6734B9121}"/>
    <cellStyle name="40% - Accent3 9 10 2" xfId="35635" xr:uid="{6386FCEE-EBAE-482C-8043-7FA77D7679DC}"/>
    <cellStyle name="40% - Accent3 9 10 2 2" xfId="35636" xr:uid="{DF738C86-6AA3-462A-B5AE-A4219D5E273E}"/>
    <cellStyle name="40% - Accent3 9 10 2 2 2" xfId="35637" xr:uid="{00DE609E-7A5E-443C-9CD3-DBEC414F5128}"/>
    <cellStyle name="40% - Accent3 9 10 2 3" xfId="35638" xr:uid="{FB51A1D6-0A54-4984-9CCE-1A55BF531AB6}"/>
    <cellStyle name="40% - Accent3 9 10 3" xfId="35639" xr:uid="{51D92AF7-9AC4-4E62-9414-D457FBFBE1EA}"/>
    <cellStyle name="40% - Accent3 9 10 3 2" xfId="35640" xr:uid="{63F6B328-835A-410C-B74C-4E7F2119E93C}"/>
    <cellStyle name="40% - Accent3 9 10 4" xfId="35641" xr:uid="{35DF7831-D937-4E4B-BD6F-CFA738BEAC76}"/>
    <cellStyle name="40% - Accent3 9 10 4 2" xfId="35642" xr:uid="{0F912355-F636-463E-9523-66F7F15A9BBB}"/>
    <cellStyle name="40% - Accent3 9 10 5" xfId="35643" xr:uid="{0171C4E7-0403-4370-B9FB-AEB1DF40E7F8}"/>
    <cellStyle name="40% - Accent3 9 11" xfId="35644" xr:uid="{F07D8DB8-ADB3-4711-ABE5-D3B6E0053E1B}"/>
    <cellStyle name="40% - Accent3 9 11 2" xfId="35645" xr:uid="{490BF178-C0E6-400D-82F0-34EBC337CDE4}"/>
    <cellStyle name="40% - Accent3 9 11 2 2" xfId="35646" xr:uid="{46487DEF-4234-49DF-BCAB-15B1A578043B}"/>
    <cellStyle name="40% - Accent3 9 11 2 2 2" xfId="35647" xr:uid="{57C53E96-BD38-4E9A-A079-4F682D522BDC}"/>
    <cellStyle name="40% - Accent3 9 11 2 3" xfId="35648" xr:uid="{C9FB019A-0834-4C73-AF50-7F2B0ED467CA}"/>
    <cellStyle name="40% - Accent3 9 11 3" xfId="35649" xr:uid="{4C437067-20E5-4F6C-806B-B0FD03D09A60}"/>
    <cellStyle name="40% - Accent3 9 11 3 2" xfId="35650" xr:uid="{5E620E67-D80B-49E0-8697-CE3D5472FBA8}"/>
    <cellStyle name="40% - Accent3 9 11 4" xfId="35651" xr:uid="{6E7FB85F-3DED-4321-8704-B24C659BA6CF}"/>
    <cellStyle name="40% - Accent3 9 11 4 2" xfId="35652" xr:uid="{096E3CD3-A607-49BC-B178-693856446CB2}"/>
    <cellStyle name="40% - Accent3 9 11 5" xfId="35653" xr:uid="{99049A52-058B-49AE-AFB7-56674D7DD1A6}"/>
    <cellStyle name="40% - Accent3 9 12" xfId="35654" xr:uid="{99423267-0D7A-472C-AC69-32041DCE9764}"/>
    <cellStyle name="40% - Accent3 9 12 2" xfId="35655" xr:uid="{782DDB6B-7415-4F57-9CA0-16DA274C1EFD}"/>
    <cellStyle name="40% - Accent3 9 12 2 2" xfId="35656" xr:uid="{533AE4EE-9BA0-4A5D-B31E-5740DA254005}"/>
    <cellStyle name="40% - Accent3 9 12 2 2 2" xfId="35657" xr:uid="{B26EC03E-EB0D-4B6E-B7DC-0B6A13DEB973}"/>
    <cellStyle name="40% - Accent3 9 12 2 3" xfId="35658" xr:uid="{E64DED4F-5CFB-4CCF-B514-BAF087360011}"/>
    <cellStyle name="40% - Accent3 9 12 3" xfId="35659" xr:uid="{85CF10C4-9E44-4067-ACF0-2D4B853A9EE3}"/>
    <cellStyle name="40% - Accent3 9 12 3 2" xfId="35660" xr:uid="{9FD0DAD2-5B21-4676-8556-0CA885CF99E8}"/>
    <cellStyle name="40% - Accent3 9 12 4" xfId="35661" xr:uid="{B5462B3A-0D21-4F27-BA57-B7B6477D5814}"/>
    <cellStyle name="40% - Accent3 9 12 4 2" xfId="35662" xr:uid="{66D838BF-0CA4-48BA-BF2C-559DC17B33A4}"/>
    <cellStyle name="40% - Accent3 9 12 5" xfId="35663" xr:uid="{F72A0198-21F5-4079-863F-74DC2FF8343F}"/>
    <cellStyle name="40% - Accent3 9 13" xfId="35664" xr:uid="{9518BF3F-CD4B-4E97-BE97-353CEA30439C}"/>
    <cellStyle name="40% - Accent3 9 13 2" xfId="35665" xr:uid="{57A5395A-2195-4421-9ACB-59ECD8364250}"/>
    <cellStyle name="40% - Accent3 9 13 2 2" xfId="35666" xr:uid="{79EEF656-8247-40FC-B477-A5CF2FDF77FE}"/>
    <cellStyle name="40% - Accent3 9 13 2 2 2" xfId="35667" xr:uid="{90116A12-AB49-4C1C-BD81-1A6166BF7D55}"/>
    <cellStyle name="40% - Accent3 9 13 2 3" xfId="35668" xr:uid="{0640DA75-2FB8-4F58-8D45-5289C6775063}"/>
    <cellStyle name="40% - Accent3 9 13 3" xfId="35669" xr:uid="{0A2F172E-EC32-4DA0-9831-B9D55A056F4E}"/>
    <cellStyle name="40% - Accent3 9 13 3 2" xfId="35670" xr:uid="{B5A0DE45-87C6-453F-BCC4-374B3B986243}"/>
    <cellStyle name="40% - Accent3 9 13 4" xfId="35671" xr:uid="{6E4ECE32-06B0-4CFF-A9C6-82542B41E79F}"/>
    <cellStyle name="40% - Accent3 9 13 4 2" xfId="35672" xr:uid="{8D941455-D45F-47AD-A463-6C9287F991BD}"/>
    <cellStyle name="40% - Accent3 9 13 5" xfId="35673" xr:uid="{A34F4A72-7956-43FC-8EF7-C9EA606160E2}"/>
    <cellStyle name="40% - Accent3 9 14" xfId="35674" xr:uid="{943306E0-9E24-4A31-B625-0D750F90A688}"/>
    <cellStyle name="40% - Accent3 9 14 2" xfId="35675" xr:uid="{AE210164-C0DD-4AC3-99AD-E75EF9EA17E9}"/>
    <cellStyle name="40% - Accent3 9 14 2 2" xfId="35676" xr:uid="{52324285-1772-4595-B986-6BA259B0D833}"/>
    <cellStyle name="40% - Accent3 9 14 2 2 2" xfId="35677" xr:uid="{9C7394FD-A85A-448B-B2AA-425FA92AC0A9}"/>
    <cellStyle name="40% - Accent3 9 14 2 3" xfId="35678" xr:uid="{DC98C39C-765B-4169-A53A-4821AA09E63A}"/>
    <cellStyle name="40% - Accent3 9 14 3" xfId="35679" xr:uid="{83DCBFC8-48C0-4988-87E6-0854D5141490}"/>
    <cellStyle name="40% - Accent3 9 14 3 2" xfId="35680" xr:uid="{C04E0A1E-820A-4B34-9E26-B9FA78E956B0}"/>
    <cellStyle name="40% - Accent3 9 14 4" xfId="35681" xr:uid="{C90490BE-4F77-485F-B2FC-844B45CCA3F0}"/>
    <cellStyle name="40% - Accent3 9 14 4 2" xfId="35682" xr:uid="{EE6DADF0-BFBB-416D-9577-02C8488D00AC}"/>
    <cellStyle name="40% - Accent3 9 14 5" xfId="35683" xr:uid="{D2F4E64A-1CB7-4A0D-A541-4BD44C507F00}"/>
    <cellStyle name="40% - Accent3 9 15" xfId="35684" xr:uid="{3CBF69B6-B3C3-457B-809B-E3DD332E4ADC}"/>
    <cellStyle name="40% - Accent3 9 15 2" xfId="35685" xr:uid="{FE713946-4E13-4781-8C8B-776B4413989F}"/>
    <cellStyle name="40% - Accent3 9 15 2 2" xfId="35686" xr:uid="{C5F89082-53CA-41D2-B759-6FC51A7C8402}"/>
    <cellStyle name="40% - Accent3 9 15 2 2 2" xfId="35687" xr:uid="{48B93A54-3F7B-4376-848C-DC98182DF002}"/>
    <cellStyle name="40% - Accent3 9 15 2 3" xfId="35688" xr:uid="{8DBEC049-E6A6-44C1-A62A-CF576C0A3BA5}"/>
    <cellStyle name="40% - Accent3 9 15 3" xfId="35689" xr:uid="{55EC3B40-7467-4F7C-AF51-2706D9257CA3}"/>
    <cellStyle name="40% - Accent3 9 15 3 2" xfId="35690" xr:uid="{28FD0E85-A736-4969-935D-5D6C56A9A13B}"/>
    <cellStyle name="40% - Accent3 9 15 4" xfId="35691" xr:uid="{96EE220E-35EB-44A9-851F-1D83E3453E09}"/>
    <cellStyle name="40% - Accent3 9 15 4 2" xfId="35692" xr:uid="{3F44E0BA-FF4D-4C8B-A501-E65B10C8564B}"/>
    <cellStyle name="40% - Accent3 9 15 5" xfId="35693" xr:uid="{04009299-C38C-461B-A844-3FE46E63657F}"/>
    <cellStyle name="40% - Accent3 9 16" xfId="35694" xr:uid="{A973BCFB-1112-49B9-AEFE-6260839E5419}"/>
    <cellStyle name="40% - Accent3 9 16 2" xfId="35695" xr:uid="{AC609BC7-57F8-4CF5-A321-B0AD006233AB}"/>
    <cellStyle name="40% - Accent3 9 16 2 2" xfId="35696" xr:uid="{8C13512E-D6DC-4BFE-8B99-93FCA6979A1D}"/>
    <cellStyle name="40% - Accent3 9 16 3" xfId="35697" xr:uid="{97B1F2DF-A886-4657-9EC7-4C3723690D31}"/>
    <cellStyle name="40% - Accent3 9 17" xfId="35698" xr:uid="{86F54A48-82C7-46FB-B233-47888FDD01ED}"/>
    <cellStyle name="40% - Accent3 9 17 2" xfId="35699" xr:uid="{47B762B8-754C-4DB9-B820-8E5D3BA18E59}"/>
    <cellStyle name="40% - Accent3 9 18" xfId="35700" xr:uid="{06D6AACE-5BD8-480D-B1EE-945D75B009C1}"/>
    <cellStyle name="40% - Accent3 9 18 2" xfId="35701" xr:uid="{94F4C1F8-CB5C-4EF2-B7F6-EB02622258F2}"/>
    <cellStyle name="40% - Accent3 9 19" xfId="35702" xr:uid="{9DACCAA4-C7D8-4092-BCE4-0FADBB33154B}"/>
    <cellStyle name="40% - Accent3 9 2" xfId="663" xr:uid="{3484C0C9-E0A7-439A-8C75-CBA62DD650EA}"/>
    <cellStyle name="40% - Accent3 9 2 2" xfId="664" xr:uid="{299C451F-D785-42C4-827F-B317FDF25A87}"/>
    <cellStyle name="40% - Accent3 9 2 2 2" xfId="35703" xr:uid="{E3B6B693-2204-4FDD-840C-E1DE3EA1D186}"/>
    <cellStyle name="40% - Accent3 9 2 2 2 2" xfId="35704" xr:uid="{58FD2092-70E0-4A4D-A784-A0FB310C0208}"/>
    <cellStyle name="40% - Accent3 9 2 2 3" xfId="35705" xr:uid="{E1927FAC-67ED-4DE2-B845-80FDCC294636}"/>
    <cellStyle name="40% - Accent3 9 2 2 4" xfId="35706" xr:uid="{04748174-7C4F-45CE-891F-4073D91C2AB2}"/>
    <cellStyle name="40% - Accent3 9 2 3" xfId="35707" xr:uid="{BF88EE9A-DF68-4591-B210-1537D3B8F334}"/>
    <cellStyle name="40% - Accent3 9 2 3 2" xfId="35708" xr:uid="{3C85C326-FF2A-40D9-9ACE-31A9D68B3826}"/>
    <cellStyle name="40% - Accent3 9 2 4" xfId="35709" xr:uid="{966B17C0-5656-4D38-A0E7-12A1D4062A69}"/>
    <cellStyle name="40% - Accent3 9 2 4 2" xfId="35710" xr:uid="{3C450848-9914-4A6C-935B-0F27E9DFBA62}"/>
    <cellStyle name="40% - Accent3 9 2 5" xfId="35711" xr:uid="{FE8DBC7D-8E39-4ABE-9758-5C23C8B81338}"/>
    <cellStyle name="40% - Accent3 9 20" xfId="35712" xr:uid="{D09C5DA4-F0C9-48C5-9AB2-5A4D5A8CAE45}"/>
    <cellStyle name="40% - Accent3 9 21" xfId="35713" xr:uid="{50A46158-A8D5-4EC6-8634-B07A9B39A784}"/>
    <cellStyle name="40% - Accent3 9 22" xfId="35714" xr:uid="{B399A21E-6FA9-4E3A-B12D-99529C98B92A}"/>
    <cellStyle name="40% - Accent3 9 23" xfId="35715" xr:uid="{2E3DB183-EFDA-4A3F-9BCB-0F3915FDC421}"/>
    <cellStyle name="40% - Accent3 9 24" xfId="35716" xr:uid="{916CA2C7-5CBF-4745-8B99-A12212304EA4}"/>
    <cellStyle name="40% - Accent3 9 25" xfId="35717" xr:uid="{5938E8B0-B709-42A3-8615-34690CF4D026}"/>
    <cellStyle name="40% - Accent3 9 26" xfId="35718" xr:uid="{E7F35F3E-D3C3-4C95-A5A8-BBC640FFC0FF}"/>
    <cellStyle name="40% - Accent3 9 27" xfId="35719" xr:uid="{39174D57-D59A-4E4E-8D7A-72A8F232C219}"/>
    <cellStyle name="40% - Accent3 9 28" xfId="35720" xr:uid="{0D1D202F-7ACD-4DAB-9BFF-BF1468E9B093}"/>
    <cellStyle name="40% - Accent3 9 29" xfId="35721" xr:uid="{4B77F914-FC4B-40D8-941F-257CB291219B}"/>
    <cellStyle name="40% - Accent3 9 3" xfId="665" xr:uid="{07822BA5-6E83-4759-BB88-A6F50E2190EF}"/>
    <cellStyle name="40% - Accent3 9 3 2" xfId="35722" xr:uid="{40D5AF0F-E896-4306-BC40-F8A59E63952A}"/>
    <cellStyle name="40% - Accent3 9 3 2 2" xfId="35723" xr:uid="{E29F5778-BF89-4B88-8248-E4FD70EE19E8}"/>
    <cellStyle name="40% - Accent3 9 3 2 2 2" xfId="35724" xr:uid="{0DF9B924-96C9-44C8-9CFA-933D85F957D4}"/>
    <cellStyle name="40% - Accent3 9 3 2 3" xfId="35725" xr:uid="{1420BBA9-7857-4CCE-9E1F-71E565AD45FC}"/>
    <cellStyle name="40% - Accent3 9 3 3" xfId="35726" xr:uid="{6174CFF0-DE71-4A6C-A79C-4A162F4AC8CD}"/>
    <cellStyle name="40% - Accent3 9 3 3 2" xfId="35727" xr:uid="{47FCFADD-8E74-4681-A4C8-EE16E685AB80}"/>
    <cellStyle name="40% - Accent3 9 3 4" xfId="35728" xr:uid="{DEE89B02-2A5A-46C3-AC39-5FEF0D736672}"/>
    <cellStyle name="40% - Accent3 9 3 4 2" xfId="35729" xr:uid="{AA66218A-8C31-4735-AACB-52600DA402E5}"/>
    <cellStyle name="40% - Accent3 9 3 5" xfId="35730" xr:uid="{BE4A2E46-5F20-4E26-9418-3C1D914DE19D}"/>
    <cellStyle name="40% - Accent3 9 3 6" xfId="35731" xr:uid="{E92D506B-8DB4-4974-876F-07243334E367}"/>
    <cellStyle name="40% - Accent3 9 4" xfId="35732" xr:uid="{24FE91D7-37B5-44F5-848E-F65E607185C5}"/>
    <cellStyle name="40% - Accent3 9 4 2" xfId="35733" xr:uid="{28F290F6-28BF-4904-A3CE-60D7EBF6989A}"/>
    <cellStyle name="40% - Accent3 9 4 2 2" xfId="35734" xr:uid="{E74E9F68-9179-4539-8D4E-67FEEA8555F7}"/>
    <cellStyle name="40% - Accent3 9 4 2 2 2" xfId="35735" xr:uid="{DAE7DE2F-6E56-4139-A85A-9F903E232AE9}"/>
    <cellStyle name="40% - Accent3 9 4 2 3" xfId="35736" xr:uid="{0AE797B4-41FB-4D3D-93ED-0ECDF6E172C7}"/>
    <cellStyle name="40% - Accent3 9 4 3" xfId="35737" xr:uid="{69A74273-431D-4031-9CF4-B39F1A620AF9}"/>
    <cellStyle name="40% - Accent3 9 4 3 2" xfId="35738" xr:uid="{9C5AEF6D-75A8-446B-AD16-D14BC0C8EEFF}"/>
    <cellStyle name="40% - Accent3 9 4 4" xfId="35739" xr:uid="{6ADB723D-D131-48ED-B3B9-3B1FC3A24CFF}"/>
    <cellStyle name="40% - Accent3 9 4 4 2" xfId="35740" xr:uid="{702E44D8-D9B6-4C47-8D0F-C1CAF407BDD0}"/>
    <cellStyle name="40% - Accent3 9 4 5" xfId="35741" xr:uid="{8B90A06F-65D1-4E5B-8AAB-DDFAEB494FD1}"/>
    <cellStyle name="40% - Accent3 9 5" xfId="35742" xr:uid="{FC482C12-0C7B-4ED4-8082-683EA0BB7144}"/>
    <cellStyle name="40% - Accent3 9 5 2" xfId="35743" xr:uid="{C9AE0AF4-4796-44BF-A3F5-96DB9B6825AF}"/>
    <cellStyle name="40% - Accent3 9 5 2 2" xfId="35744" xr:uid="{266DE55A-2551-4F69-ACD0-1945E5CFC16A}"/>
    <cellStyle name="40% - Accent3 9 5 2 2 2" xfId="35745" xr:uid="{1C9A6085-F06A-4F59-80F7-1C58BF4ED3C9}"/>
    <cellStyle name="40% - Accent3 9 5 2 3" xfId="35746" xr:uid="{05D36BB3-F61D-415D-BD90-9A3434929C4F}"/>
    <cellStyle name="40% - Accent3 9 5 3" xfId="35747" xr:uid="{B1D682F1-B514-4B14-9BC9-6754AA7DAED6}"/>
    <cellStyle name="40% - Accent3 9 5 3 2" xfId="35748" xr:uid="{4BFDB94F-774D-4687-9CB7-73FD167AD1E0}"/>
    <cellStyle name="40% - Accent3 9 5 4" xfId="35749" xr:uid="{31D87A78-EF6D-42CF-941C-C53FBBA995FE}"/>
    <cellStyle name="40% - Accent3 9 5 4 2" xfId="35750" xr:uid="{3584DDB0-4E99-4CEA-965C-3D195423D672}"/>
    <cellStyle name="40% - Accent3 9 5 5" xfId="35751" xr:uid="{470333E0-963E-40A1-A674-0B00D74542A1}"/>
    <cellStyle name="40% - Accent3 9 6" xfId="35752" xr:uid="{97BA45B8-71FB-40F1-8CC7-A9D000FD37FD}"/>
    <cellStyle name="40% - Accent3 9 6 2" xfId="35753" xr:uid="{1660A12F-A44B-4A46-9EB2-A73FDFC3BD46}"/>
    <cellStyle name="40% - Accent3 9 6 2 2" xfId="35754" xr:uid="{AB54AC5E-BA13-4D9F-8FF2-EED09FAD3C6A}"/>
    <cellStyle name="40% - Accent3 9 6 2 2 2" xfId="35755" xr:uid="{76ACB5B4-58F6-4F93-9A18-9FF8A6E8F08D}"/>
    <cellStyle name="40% - Accent3 9 6 2 3" xfId="35756" xr:uid="{E31506E8-940D-44E4-A543-D1BFB09340C2}"/>
    <cellStyle name="40% - Accent3 9 6 3" xfId="35757" xr:uid="{F93686E2-EDA9-4E76-A0A3-C3644922779A}"/>
    <cellStyle name="40% - Accent3 9 6 3 2" xfId="35758" xr:uid="{D4E58ABD-47BE-44A7-A924-FE2D177B00EA}"/>
    <cellStyle name="40% - Accent3 9 6 4" xfId="35759" xr:uid="{213C6CE6-2E21-4874-A577-C2CA80DEB4E2}"/>
    <cellStyle name="40% - Accent3 9 6 4 2" xfId="35760" xr:uid="{8AC25186-B163-426B-B587-4E81636C5D23}"/>
    <cellStyle name="40% - Accent3 9 6 5" xfId="35761" xr:uid="{AD29AEEB-B4F1-4D0B-BA40-76AE1160DEAB}"/>
    <cellStyle name="40% - Accent3 9 7" xfId="35762" xr:uid="{1EA0AD43-0B78-4212-B87B-086B201A210B}"/>
    <cellStyle name="40% - Accent3 9 7 2" xfId="35763" xr:uid="{1EDDA15A-AF4D-4ABE-B3FB-74EAE36AB001}"/>
    <cellStyle name="40% - Accent3 9 7 2 2" xfId="35764" xr:uid="{933299A3-500B-4E31-A20D-918BB5BC8CFE}"/>
    <cellStyle name="40% - Accent3 9 7 2 2 2" xfId="35765" xr:uid="{D4982274-9003-4DB0-B0C4-73E060121520}"/>
    <cellStyle name="40% - Accent3 9 7 2 3" xfId="35766" xr:uid="{2D536D89-4B5B-4E12-B6CB-76AB0F8B8817}"/>
    <cellStyle name="40% - Accent3 9 7 3" xfId="35767" xr:uid="{7E31D991-0574-40FA-80AD-D7F541C65A91}"/>
    <cellStyle name="40% - Accent3 9 7 3 2" xfId="35768" xr:uid="{8FE2F135-02AB-4861-905A-7D25D6839801}"/>
    <cellStyle name="40% - Accent3 9 7 4" xfId="35769" xr:uid="{B3B4B257-1D94-49EE-84BF-7957912A461F}"/>
    <cellStyle name="40% - Accent3 9 7 4 2" xfId="35770" xr:uid="{5BF26B8F-053B-4BFF-922A-B1B8ECC7B46D}"/>
    <cellStyle name="40% - Accent3 9 7 5" xfId="35771" xr:uid="{52861791-5A8D-46DF-8485-FDF22FFB5E4C}"/>
    <cellStyle name="40% - Accent3 9 8" xfId="35772" xr:uid="{A1324308-C825-43EA-98CB-4E6FDB4E71F6}"/>
    <cellStyle name="40% - Accent3 9 8 2" xfId="35773" xr:uid="{B2E56443-1E39-4486-A877-FB7BE6DAFA47}"/>
    <cellStyle name="40% - Accent3 9 8 2 2" xfId="35774" xr:uid="{2978C9BA-5C16-4BEE-8890-5F31E1F9F5F9}"/>
    <cellStyle name="40% - Accent3 9 8 2 2 2" xfId="35775" xr:uid="{A4B9FDA2-FCF8-4961-9892-A21CF929E0BA}"/>
    <cellStyle name="40% - Accent3 9 8 2 3" xfId="35776" xr:uid="{C6828892-4B10-4CBD-904E-5A859D7BE7E3}"/>
    <cellStyle name="40% - Accent3 9 8 3" xfId="35777" xr:uid="{C934ED7E-D666-4D6A-A84F-B3BDB35C2321}"/>
    <cellStyle name="40% - Accent3 9 8 3 2" xfId="35778" xr:uid="{E4F25A85-163B-490D-8A0D-5E3EF4FBD755}"/>
    <cellStyle name="40% - Accent3 9 8 4" xfId="35779" xr:uid="{31EFC705-3324-4525-9EA6-5324B50A4B4A}"/>
    <cellStyle name="40% - Accent3 9 8 4 2" xfId="35780" xr:uid="{B1982471-3BBB-4FAF-BB97-CA3951410DCB}"/>
    <cellStyle name="40% - Accent3 9 8 5" xfId="35781" xr:uid="{1F172910-A4E0-4A79-8584-3AB533F4D054}"/>
    <cellStyle name="40% - Accent3 9 9" xfId="35782" xr:uid="{BDB80E31-E8E0-4B20-8C21-1540C9D5EDA1}"/>
    <cellStyle name="40% - Accent3 9 9 2" xfId="35783" xr:uid="{3F764374-A94A-482B-B52D-602EF946FE99}"/>
    <cellStyle name="40% - Accent3 9 9 2 2" xfId="35784" xr:uid="{14DADD2D-FE77-4817-8D2F-8D390DAF7AE1}"/>
    <cellStyle name="40% - Accent3 9 9 2 2 2" xfId="35785" xr:uid="{ACEDA932-2F3B-4419-AC11-BEFC1E7B0ED0}"/>
    <cellStyle name="40% - Accent3 9 9 2 3" xfId="35786" xr:uid="{7B971342-99C1-4A6C-B3A7-28EF547D09B5}"/>
    <cellStyle name="40% - Accent3 9 9 3" xfId="35787" xr:uid="{CD9645B4-BF0B-4B6E-8393-56519A0690C3}"/>
    <cellStyle name="40% - Accent3 9 9 3 2" xfId="35788" xr:uid="{4FD6A73C-8EE4-48CC-8211-D8A828D46C50}"/>
    <cellStyle name="40% - Accent3 9 9 4" xfId="35789" xr:uid="{2E7E5FC6-B93C-4637-A603-C6EEBF4638B6}"/>
    <cellStyle name="40% - Accent3 9 9 4 2" xfId="35790" xr:uid="{7E312CE4-A555-4773-AF03-82B7B13B4031}"/>
    <cellStyle name="40% - Accent3 9 9 5" xfId="35791" xr:uid="{B1FFFDE0-A0B8-4073-B9EC-98B1789F8DC8}"/>
    <cellStyle name="40% - Accent4 10" xfId="666" xr:uid="{61B8B215-C942-4C35-9986-74D26F26A46F}"/>
    <cellStyle name="40% - Accent4 10 10" xfId="35792" xr:uid="{5597CDE6-EF58-49BA-8707-71CFF9069C5E}"/>
    <cellStyle name="40% - Accent4 10 10 2" xfId="35793" xr:uid="{D9A30C85-302F-4F2D-B2D1-51AD4AAF96B8}"/>
    <cellStyle name="40% - Accent4 10 10 2 2" xfId="35794" xr:uid="{D67F4104-7037-4F82-AFF3-0AE466E5C4B6}"/>
    <cellStyle name="40% - Accent4 10 10 2 2 2" xfId="35795" xr:uid="{25140C17-CD1E-4DA2-8C68-FDD2DEF81E9D}"/>
    <cellStyle name="40% - Accent4 10 10 2 3" xfId="35796" xr:uid="{E9CB2971-BF30-41DF-9F3F-F2A2E5909901}"/>
    <cellStyle name="40% - Accent4 10 10 3" xfId="35797" xr:uid="{6D0E3358-2C04-4A7B-A9A3-0C044DE2AE77}"/>
    <cellStyle name="40% - Accent4 10 10 3 2" xfId="35798" xr:uid="{5B2A8632-9718-42F4-8A4A-F038B7D51D0C}"/>
    <cellStyle name="40% - Accent4 10 10 4" xfId="35799" xr:uid="{4E94EFFA-2720-4FDE-832D-EB25B40A3DFF}"/>
    <cellStyle name="40% - Accent4 10 10 4 2" xfId="35800" xr:uid="{12B706FD-5E28-450E-BD24-1D7B31AB5280}"/>
    <cellStyle name="40% - Accent4 10 10 5" xfId="35801" xr:uid="{FFEE6523-F05F-4F07-B084-DE9279CAFAAB}"/>
    <cellStyle name="40% - Accent4 10 11" xfId="35802" xr:uid="{8552DADC-1ACE-4BE7-9B0D-FE5EBCB7CA7F}"/>
    <cellStyle name="40% - Accent4 10 11 2" xfId="35803" xr:uid="{E505AE34-2182-4870-8DB3-8389E6A7C785}"/>
    <cellStyle name="40% - Accent4 10 11 2 2" xfId="35804" xr:uid="{68C9EE77-0F7C-4957-8509-7C03852B0DC0}"/>
    <cellStyle name="40% - Accent4 10 11 2 2 2" xfId="35805" xr:uid="{4B6E016E-C948-4171-8AAE-208028BD4DC7}"/>
    <cellStyle name="40% - Accent4 10 11 2 3" xfId="35806" xr:uid="{8BFB1344-C240-40CF-A90E-D31B86AC8426}"/>
    <cellStyle name="40% - Accent4 10 11 3" xfId="35807" xr:uid="{C19525C6-A2F6-4ED1-9E66-0667D7EBAA60}"/>
    <cellStyle name="40% - Accent4 10 11 3 2" xfId="35808" xr:uid="{971379C7-8BC5-472D-AC45-F798F9AE5F2E}"/>
    <cellStyle name="40% - Accent4 10 11 4" xfId="35809" xr:uid="{EBF6DE87-B4CE-4E26-B10F-4706B633C938}"/>
    <cellStyle name="40% - Accent4 10 11 4 2" xfId="35810" xr:uid="{CF14F6DF-C6D2-4F79-BF53-BC6AE9E3507B}"/>
    <cellStyle name="40% - Accent4 10 11 5" xfId="35811" xr:uid="{50C4340C-C5E4-428C-A270-52A129689434}"/>
    <cellStyle name="40% - Accent4 10 12" xfId="35812" xr:uid="{F3559D47-03EC-4ED0-89E7-7B2BB29DD954}"/>
    <cellStyle name="40% - Accent4 10 12 2" xfId="35813" xr:uid="{D8867D19-2B0F-441E-8EEE-3C7F73F976C3}"/>
    <cellStyle name="40% - Accent4 10 12 2 2" xfId="35814" xr:uid="{8E6AD327-4241-4763-A1C0-65EB73D5D1F0}"/>
    <cellStyle name="40% - Accent4 10 12 2 2 2" xfId="35815" xr:uid="{7D3AB7E0-D3EA-4586-88B9-E62F9821175E}"/>
    <cellStyle name="40% - Accent4 10 12 2 3" xfId="35816" xr:uid="{4F50288F-2309-4A6B-A8B2-35E5F2236B93}"/>
    <cellStyle name="40% - Accent4 10 12 3" xfId="35817" xr:uid="{C950479F-CECA-4D94-B9D0-A5D387223509}"/>
    <cellStyle name="40% - Accent4 10 12 3 2" xfId="35818" xr:uid="{0F0B13FD-F825-40AD-B93C-3DA5ADE541A9}"/>
    <cellStyle name="40% - Accent4 10 12 4" xfId="35819" xr:uid="{784CF8B5-1E43-40AB-A66B-3B14EFB8124A}"/>
    <cellStyle name="40% - Accent4 10 12 4 2" xfId="35820" xr:uid="{B5FB7021-9832-4253-99B3-7303595D5C97}"/>
    <cellStyle name="40% - Accent4 10 12 5" xfId="35821" xr:uid="{74FAF328-443F-49E3-A29E-561FEEF08798}"/>
    <cellStyle name="40% - Accent4 10 13" xfId="35822" xr:uid="{954DF68F-4D22-4CCB-A80E-4E2035690C7A}"/>
    <cellStyle name="40% - Accent4 10 13 2" xfId="35823" xr:uid="{8EAF653D-D646-43F4-9184-627F957F8537}"/>
    <cellStyle name="40% - Accent4 10 13 2 2" xfId="35824" xr:uid="{BF1DD014-B01B-4101-8342-466DA47FE9B0}"/>
    <cellStyle name="40% - Accent4 10 13 2 2 2" xfId="35825" xr:uid="{A5C828B1-B065-42C9-B57F-09B7C0AB6503}"/>
    <cellStyle name="40% - Accent4 10 13 2 3" xfId="35826" xr:uid="{1F814803-59E2-4A7B-B9BB-4870B279E35E}"/>
    <cellStyle name="40% - Accent4 10 13 3" xfId="35827" xr:uid="{7D9082AD-BA71-4011-9424-D6F368BE210A}"/>
    <cellStyle name="40% - Accent4 10 13 3 2" xfId="35828" xr:uid="{96A25C58-4656-41EA-BDFF-7C5405D497C4}"/>
    <cellStyle name="40% - Accent4 10 13 4" xfId="35829" xr:uid="{23C12AA8-7C8D-43F5-8F82-C5BDE8644B71}"/>
    <cellStyle name="40% - Accent4 10 13 4 2" xfId="35830" xr:uid="{FEDCF55A-2359-4ECA-9DB3-A99D78718F1B}"/>
    <cellStyle name="40% - Accent4 10 13 5" xfId="35831" xr:uid="{94ABA5E1-EABD-40BD-98A3-276591BCE4E1}"/>
    <cellStyle name="40% - Accent4 10 14" xfId="35832" xr:uid="{0D54278A-36AA-48ED-AF46-49C6EB2DC6E4}"/>
    <cellStyle name="40% - Accent4 10 14 2" xfId="35833" xr:uid="{9DD19377-EAAF-467F-B1B3-2AC8D61D52A8}"/>
    <cellStyle name="40% - Accent4 10 14 2 2" xfId="35834" xr:uid="{45D344E6-FA03-4B73-863B-CED11E5E0E40}"/>
    <cellStyle name="40% - Accent4 10 14 2 2 2" xfId="35835" xr:uid="{EBB7A519-6A14-4F3D-8319-26C1F747BC08}"/>
    <cellStyle name="40% - Accent4 10 14 2 3" xfId="35836" xr:uid="{D6A55030-4B85-4C03-ABA8-DE9A9BE1409D}"/>
    <cellStyle name="40% - Accent4 10 14 3" xfId="35837" xr:uid="{03F56C30-581E-43FF-A862-10697EAA380F}"/>
    <cellStyle name="40% - Accent4 10 14 3 2" xfId="35838" xr:uid="{058807FC-874E-432B-BB62-E99F658BC193}"/>
    <cellStyle name="40% - Accent4 10 14 4" xfId="35839" xr:uid="{1E6F498C-1E9F-40A5-A6AA-190E5F863CA9}"/>
    <cellStyle name="40% - Accent4 10 14 4 2" xfId="35840" xr:uid="{0ACD6F9E-CD1A-454B-B00D-B51D878478D4}"/>
    <cellStyle name="40% - Accent4 10 14 5" xfId="35841" xr:uid="{18298559-3AAC-49A1-941F-EC8E2A64C8BD}"/>
    <cellStyle name="40% - Accent4 10 15" xfId="35842" xr:uid="{1D2126AA-0A54-4534-8372-77AED9857758}"/>
    <cellStyle name="40% - Accent4 10 15 2" xfId="35843" xr:uid="{C89097F7-6C18-4FB9-AFD0-6646AFE55E9C}"/>
    <cellStyle name="40% - Accent4 10 15 2 2" xfId="35844" xr:uid="{A573A0A7-9947-4E54-A6D7-502C2A281BB1}"/>
    <cellStyle name="40% - Accent4 10 15 2 2 2" xfId="35845" xr:uid="{B1C9B307-2732-4FA2-869D-6F30631020E8}"/>
    <cellStyle name="40% - Accent4 10 15 2 3" xfId="35846" xr:uid="{382EDC68-8092-4F2B-8E26-9A5135ED4165}"/>
    <cellStyle name="40% - Accent4 10 15 3" xfId="35847" xr:uid="{2E9A48AB-8C69-41F9-8C8C-F858C5E26646}"/>
    <cellStyle name="40% - Accent4 10 15 3 2" xfId="35848" xr:uid="{D3C2B77F-1D63-4DCD-9DE8-01917BDD23CC}"/>
    <cellStyle name="40% - Accent4 10 15 4" xfId="35849" xr:uid="{D1FE82DA-4782-454A-A8FF-A5BDD6BDBB65}"/>
    <cellStyle name="40% - Accent4 10 15 4 2" xfId="35850" xr:uid="{7D300C7A-4443-4388-9E38-19792D01A43A}"/>
    <cellStyle name="40% - Accent4 10 15 5" xfId="35851" xr:uid="{7325D8F5-D2B9-4379-8CE2-B0E133604A2E}"/>
    <cellStyle name="40% - Accent4 10 16" xfId="35852" xr:uid="{D8EBE74A-4C87-45C7-9266-E00987D72A26}"/>
    <cellStyle name="40% - Accent4 10 16 2" xfId="35853" xr:uid="{94F40401-E44E-47DF-BF39-8206AF1731C9}"/>
    <cellStyle name="40% - Accent4 10 16 2 2" xfId="35854" xr:uid="{49E2E49F-1E21-4042-BB04-FDA70CC1BDBA}"/>
    <cellStyle name="40% - Accent4 10 16 3" xfId="35855" xr:uid="{CCCC1F9E-C9F3-4BB0-B239-7C6FA90C2CAB}"/>
    <cellStyle name="40% - Accent4 10 17" xfId="35856" xr:uid="{FE8304FB-87FC-42FE-8D08-39E34CA7B985}"/>
    <cellStyle name="40% - Accent4 10 17 2" xfId="35857" xr:uid="{52850C66-15BE-4B7B-9649-7230D081FE2C}"/>
    <cellStyle name="40% - Accent4 10 18" xfId="35858" xr:uid="{2D5C9413-1BD3-4ACC-AD04-066DA44E41A1}"/>
    <cellStyle name="40% - Accent4 10 18 2" xfId="35859" xr:uid="{200087F4-434B-451D-803A-300345A6C6F8}"/>
    <cellStyle name="40% - Accent4 10 19" xfId="35860" xr:uid="{D85EFCA6-21BC-4F8B-9BD8-0723E6A6F154}"/>
    <cellStyle name="40% - Accent4 10 2" xfId="667" xr:uid="{8909FA62-1596-4461-805F-B9CEE3A1CE37}"/>
    <cellStyle name="40% - Accent4 10 2 2" xfId="668" xr:uid="{497FFF36-A0E0-4D54-99A0-25E85FF55748}"/>
    <cellStyle name="40% - Accent4 10 2 2 2" xfId="35861" xr:uid="{61C2EFB0-B44C-43A1-A9E6-18CC9C8CCC2A}"/>
    <cellStyle name="40% - Accent4 10 2 2 2 2" xfId="35862" xr:uid="{C573711E-AEA2-4728-A0F1-94F55E88A955}"/>
    <cellStyle name="40% - Accent4 10 2 2 3" xfId="35863" xr:uid="{8F09AE22-6296-4E7C-9511-B4D71C02C55C}"/>
    <cellStyle name="40% - Accent4 10 2 2 4" xfId="35864" xr:uid="{4D66C2BF-EAE8-402E-A588-9447EBDFA889}"/>
    <cellStyle name="40% - Accent4 10 2 3" xfId="35865" xr:uid="{7DDA4406-7CEC-47DB-A66B-8CB9588E6500}"/>
    <cellStyle name="40% - Accent4 10 2 3 2" xfId="35866" xr:uid="{2C1C2BDB-CFA1-47E2-9DCD-0E0333434D2E}"/>
    <cellStyle name="40% - Accent4 10 2 4" xfId="35867" xr:uid="{F262B229-9B01-46E9-A4BA-7CF2B43B1A42}"/>
    <cellStyle name="40% - Accent4 10 2 4 2" xfId="35868" xr:uid="{34E94E9C-0D63-458B-B0C8-425D785281CF}"/>
    <cellStyle name="40% - Accent4 10 2 5" xfId="35869" xr:uid="{70B537C9-F697-443F-BC3F-AFB0D4A843C4}"/>
    <cellStyle name="40% - Accent4 10 20" xfId="35870" xr:uid="{89D8FD43-5BEC-43B3-9E24-0FBA56F79380}"/>
    <cellStyle name="40% - Accent4 10 21" xfId="35871" xr:uid="{BBDC757A-000F-4CB1-AC23-412FD7457E61}"/>
    <cellStyle name="40% - Accent4 10 22" xfId="35872" xr:uid="{35346600-8B46-4F28-B2B2-8516650A7E0E}"/>
    <cellStyle name="40% - Accent4 10 23" xfId="35873" xr:uid="{42F8EE35-6BAA-4231-A086-2CE6410407DF}"/>
    <cellStyle name="40% - Accent4 10 24" xfId="35874" xr:uid="{92227235-D929-4088-B1E9-AAB3FD93F1BE}"/>
    <cellStyle name="40% - Accent4 10 25" xfId="35875" xr:uid="{3E353F91-B0C5-4878-B0B9-1E8D2AA00B80}"/>
    <cellStyle name="40% - Accent4 10 26" xfId="35876" xr:uid="{2B17F4D4-DB77-4129-A537-29CA74392022}"/>
    <cellStyle name="40% - Accent4 10 27" xfId="35877" xr:uid="{80B6B656-FC58-4F4C-BBC0-E14B8EEAA873}"/>
    <cellStyle name="40% - Accent4 10 28" xfId="35878" xr:uid="{08EF084D-EC8D-465A-9E31-9CD460DFDB13}"/>
    <cellStyle name="40% - Accent4 10 29" xfId="35879" xr:uid="{4FBD1258-654D-49AE-9CDA-177D35F92B96}"/>
    <cellStyle name="40% - Accent4 10 3" xfId="669" xr:uid="{F6343248-B5DD-4622-B955-94C819AFE88D}"/>
    <cellStyle name="40% - Accent4 10 3 2" xfId="35880" xr:uid="{0DBEA01B-453E-46A2-8138-0DEEBA5A408F}"/>
    <cellStyle name="40% - Accent4 10 3 2 2" xfId="35881" xr:uid="{31A04463-8C31-4C2F-A79F-000729266F1C}"/>
    <cellStyle name="40% - Accent4 10 3 2 2 2" xfId="35882" xr:uid="{600D9C36-45BF-4E5C-8D46-F377E19BD327}"/>
    <cellStyle name="40% - Accent4 10 3 2 3" xfId="35883" xr:uid="{AE30D9B3-6287-4BCB-913A-D81A96226EEC}"/>
    <cellStyle name="40% - Accent4 10 3 3" xfId="35884" xr:uid="{D8832116-F862-435F-87FC-6FDB4EFD3546}"/>
    <cellStyle name="40% - Accent4 10 3 3 2" xfId="35885" xr:uid="{187E77F5-D1B2-401E-98FE-01C065984F2E}"/>
    <cellStyle name="40% - Accent4 10 3 4" xfId="35886" xr:uid="{20FAD26C-4970-42F8-9534-652D66A56472}"/>
    <cellStyle name="40% - Accent4 10 3 4 2" xfId="35887" xr:uid="{B2F7A4DA-7099-480C-A094-B21214C9D835}"/>
    <cellStyle name="40% - Accent4 10 3 5" xfId="35888" xr:uid="{E48D0A07-C77D-4700-A521-03C05C6B52F2}"/>
    <cellStyle name="40% - Accent4 10 3 6" xfId="35889" xr:uid="{635C4495-33F2-4EBB-A15B-4966A067FD4D}"/>
    <cellStyle name="40% - Accent4 10 4" xfId="35890" xr:uid="{684D56CD-A6F7-4877-B274-3462AF2DC92F}"/>
    <cellStyle name="40% - Accent4 10 4 2" xfId="35891" xr:uid="{17C44A38-2125-4D90-BAC5-B0DB86536077}"/>
    <cellStyle name="40% - Accent4 10 4 2 2" xfId="35892" xr:uid="{3AD5ED91-C035-4F1B-A79A-9E2D319581E9}"/>
    <cellStyle name="40% - Accent4 10 4 2 2 2" xfId="35893" xr:uid="{8AF778E4-5403-48CC-83A4-58FB2B18D378}"/>
    <cellStyle name="40% - Accent4 10 4 2 3" xfId="35894" xr:uid="{9ECEBF97-5A01-4C57-875F-3365C845BA6F}"/>
    <cellStyle name="40% - Accent4 10 4 3" xfId="35895" xr:uid="{048554D3-5C87-46E4-8737-706591647225}"/>
    <cellStyle name="40% - Accent4 10 4 3 2" xfId="35896" xr:uid="{6FE30C30-0E55-47AC-AAB5-6660132C4DC0}"/>
    <cellStyle name="40% - Accent4 10 4 4" xfId="35897" xr:uid="{B635BFF1-4A7D-478E-A516-9456EAF18831}"/>
    <cellStyle name="40% - Accent4 10 4 4 2" xfId="35898" xr:uid="{A2105C62-1504-421C-99A6-A13252C3A302}"/>
    <cellStyle name="40% - Accent4 10 4 5" xfId="35899" xr:uid="{49AF7EF5-302D-462B-A5EB-321C25B905F7}"/>
    <cellStyle name="40% - Accent4 10 5" xfId="35900" xr:uid="{27178B59-66DE-4746-934E-1CDEAA806CEE}"/>
    <cellStyle name="40% - Accent4 10 5 2" xfId="35901" xr:uid="{512591B4-6B18-4C1C-B4F7-DA3D744C761E}"/>
    <cellStyle name="40% - Accent4 10 5 2 2" xfId="35902" xr:uid="{27600CB8-5916-4D73-9742-E07E06967C70}"/>
    <cellStyle name="40% - Accent4 10 5 2 2 2" xfId="35903" xr:uid="{89E9E3C7-83E2-41FF-A784-1B248E2936BA}"/>
    <cellStyle name="40% - Accent4 10 5 2 3" xfId="35904" xr:uid="{5BE29B0E-C5CF-4EDD-911B-2B0D167BCEE6}"/>
    <cellStyle name="40% - Accent4 10 5 3" xfId="35905" xr:uid="{5752837A-D37A-4341-8351-287F5FCF27AA}"/>
    <cellStyle name="40% - Accent4 10 5 3 2" xfId="35906" xr:uid="{DBA7861A-F316-45D4-BA22-7BBD315AB878}"/>
    <cellStyle name="40% - Accent4 10 5 4" xfId="35907" xr:uid="{83F46D62-39BA-4333-960E-3C2BD5F3C966}"/>
    <cellStyle name="40% - Accent4 10 5 4 2" xfId="35908" xr:uid="{23309ED7-DC7A-444A-91F7-97A19C5BA25F}"/>
    <cellStyle name="40% - Accent4 10 5 5" xfId="35909" xr:uid="{BD90A630-1F23-47D3-BE2D-08FFD4C8C435}"/>
    <cellStyle name="40% - Accent4 10 6" xfId="35910" xr:uid="{0CB42C2B-138D-486E-9F6C-4619B40962B8}"/>
    <cellStyle name="40% - Accent4 10 6 2" xfId="35911" xr:uid="{71F24DE7-57AB-4019-971C-AB2EA3E26A97}"/>
    <cellStyle name="40% - Accent4 10 6 2 2" xfId="35912" xr:uid="{7F2DEAB6-3799-4333-9761-D067FD1FBA34}"/>
    <cellStyle name="40% - Accent4 10 6 2 2 2" xfId="35913" xr:uid="{8693F4A3-7DE1-4CE0-B421-DE5803DA56F3}"/>
    <cellStyle name="40% - Accent4 10 6 2 3" xfId="35914" xr:uid="{E5DD64E0-C734-4CFF-A415-CB339E2A5A68}"/>
    <cellStyle name="40% - Accent4 10 6 3" xfId="35915" xr:uid="{5C7DF8E5-B1C3-4A88-8633-2E8756FF950A}"/>
    <cellStyle name="40% - Accent4 10 6 3 2" xfId="35916" xr:uid="{3F6E429B-F435-4BCA-9C52-99DCA7D2DA60}"/>
    <cellStyle name="40% - Accent4 10 6 4" xfId="35917" xr:uid="{ADE7CD3C-EBEA-410C-A248-1DFF9277739F}"/>
    <cellStyle name="40% - Accent4 10 6 4 2" xfId="35918" xr:uid="{C94F4AD2-2D4C-457B-980F-E1A8015F1BAE}"/>
    <cellStyle name="40% - Accent4 10 6 5" xfId="35919" xr:uid="{F27F0A7F-0028-47C9-9151-382946807397}"/>
    <cellStyle name="40% - Accent4 10 7" xfId="35920" xr:uid="{CC1D0773-EBD9-45E1-90E6-EFA1CC5882EC}"/>
    <cellStyle name="40% - Accent4 10 7 2" xfId="35921" xr:uid="{3447FA77-69E8-4F41-A940-EB8504DB50AF}"/>
    <cellStyle name="40% - Accent4 10 7 2 2" xfId="35922" xr:uid="{FEF8D2B9-5C2E-4AA6-9D30-D24005310341}"/>
    <cellStyle name="40% - Accent4 10 7 2 2 2" xfId="35923" xr:uid="{02C0DA8E-2F12-404F-885B-90105E511434}"/>
    <cellStyle name="40% - Accent4 10 7 2 3" xfId="35924" xr:uid="{98E10534-F6E5-4AD8-B537-245E1C37D736}"/>
    <cellStyle name="40% - Accent4 10 7 3" xfId="35925" xr:uid="{7F5CA4DE-4F59-41A2-A05E-0BC975624574}"/>
    <cellStyle name="40% - Accent4 10 7 3 2" xfId="35926" xr:uid="{AFEF8CE7-48D8-4D5D-BBA2-093F2F5B2B84}"/>
    <cellStyle name="40% - Accent4 10 7 4" xfId="35927" xr:uid="{37760338-F538-4044-A6B6-A57C39D49785}"/>
    <cellStyle name="40% - Accent4 10 7 4 2" xfId="35928" xr:uid="{D6CB63D1-3C36-4110-99B3-A0BB56E4DD4C}"/>
    <cellStyle name="40% - Accent4 10 7 5" xfId="35929" xr:uid="{1B2707DA-8811-4D62-BD32-B3408F526892}"/>
    <cellStyle name="40% - Accent4 10 8" xfId="35930" xr:uid="{5947EBD1-788B-4365-93A6-FF89F34CC847}"/>
    <cellStyle name="40% - Accent4 10 8 2" xfId="35931" xr:uid="{5C3D81D9-DB0A-439F-9EF5-36E2C2DB7BC2}"/>
    <cellStyle name="40% - Accent4 10 8 2 2" xfId="35932" xr:uid="{5E1F0AC0-B6FB-40C9-AF0E-F9B59EEA0F0A}"/>
    <cellStyle name="40% - Accent4 10 8 2 2 2" xfId="35933" xr:uid="{A02FFFBE-F105-4D89-ADBE-D528BB4FAFD7}"/>
    <cellStyle name="40% - Accent4 10 8 2 3" xfId="35934" xr:uid="{5F297BA9-BD13-49C7-BFAF-CF0A29E04603}"/>
    <cellStyle name="40% - Accent4 10 8 3" xfId="35935" xr:uid="{0F52C307-2B57-41A7-A3F4-6DAC9E1276F4}"/>
    <cellStyle name="40% - Accent4 10 8 3 2" xfId="35936" xr:uid="{06079EF5-21CC-4403-9698-FF9FA4544251}"/>
    <cellStyle name="40% - Accent4 10 8 4" xfId="35937" xr:uid="{884A8417-05C5-4D2B-B357-85D96663F04D}"/>
    <cellStyle name="40% - Accent4 10 8 4 2" xfId="35938" xr:uid="{671D97C8-5836-4E64-91E2-CD86B17AA1B9}"/>
    <cellStyle name="40% - Accent4 10 8 5" xfId="35939" xr:uid="{FD1D2FE9-9C19-450E-8A5B-B84D355ECEE8}"/>
    <cellStyle name="40% - Accent4 10 9" xfId="35940" xr:uid="{3EBC58B8-FBB1-4462-BA28-B5898B1F6778}"/>
    <cellStyle name="40% - Accent4 10 9 2" xfId="35941" xr:uid="{09844D5B-0EC2-4336-A4AC-2BC6FE7A862B}"/>
    <cellStyle name="40% - Accent4 10 9 2 2" xfId="35942" xr:uid="{9811E9B3-933D-41EB-9AA5-BB4F1060438D}"/>
    <cellStyle name="40% - Accent4 10 9 2 2 2" xfId="35943" xr:uid="{4899ABF2-6110-4F7B-A9C6-8F2EA22F632A}"/>
    <cellStyle name="40% - Accent4 10 9 2 3" xfId="35944" xr:uid="{1192C56E-BE7B-4B63-ACBA-86077D16C81E}"/>
    <cellStyle name="40% - Accent4 10 9 3" xfId="35945" xr:uid="{6FBF30B9-5F5C-43D5-BFC6-6ABE6FEB33C5}"/>
    <cellStyle name="40% - Accent4 10 9 3 2" xfId="35946" xr:uid="{8C64D408-2B4E-4D7B-875E-2EC45AF5EEEC}"/>
    <cellStyle name="40% - Accent4 10 9 4" xfId="35947" xr:uid="{48E9B9C6-79D5-4FE7-B708-55E148C586C1}"/>
    <cellStyle name="40% - Accent4 10 9 4 2" xfId="35948" xr:uid="{A487389A-8E5E-402B-9AE6-71F004010E6B}"/>
    <cellStyle name="40% - Accent4 10 9 5" xfId="35949" xr:uid="{65A82EEF-73E3-4BBB-834A-200AE13A154F}"/>
    <cellStyle name="40% - Accent4 11" xfId="670" xr:uid="{E53E466C-E20F-4C90-909B-C4848728A19E}"/>
    <cellStyle name="40% - Accent4 11 10" xfId="35950" xr:uid="{60BE3670-44D3-4525-AC55-9F9E1A888492}"/>
    <cellStyle name="40% - Accent4 11 10 2" xfId="35951" xr:uid="{AD58E6DF-0ED9-4226-B610-E8F232262124}"/>
    <cellStyle name="40% - Accent4 11 10 2 2" xfId="35952" xr:uid="{A25DB9AC-FF83-47C8-8780-9D93EFC5F708}"/>
    <cellStyle name="40% - Accent4 11 10 2 2 2" xfId="35953" xr:uid="{B0047DD0-B892-4C16-A2C8-51DABDCA8CFC}"/>
    <cellStyle name="40% - Accent4 11 10 2 3" xfId="35954" xr:uid="{CE8ECAC8-6B31-4208-9159-3C3360D86BCD}"/>
    <cellStyle name="40% - Accent4 11 10 3" xfId="35955" xr:uid="{0F0FA6B6-DCD3-4CDD-9E85-E98E61CD9247}"/>
    <cellStyle name="40% - Accent4 11 10 3 2" xfId="35956" xr:uid="{9BCDDA66-E8FD-4E75-99C4-B10079252A85}"/>
    <cellStyle name="40% - Accent4 11 10 4" xfId="35957" xr:uid="{2354CA32-50D3-420E-8BB2-C07FDAC7B48F}"/>
    <cellStyle name="40% - Accent4 11 10 4 2" xfId="35958" xr:uid="{98A0E184-1ABD-4DBF-833E-CB468C178CFD}"/>
    <cellStyle name="40% - Accent4 11 10 5" xfId="35959" xr:uid="{C6BD4C96-18C3-4D36-AE71-C74AC0411D41}"/>
    <cellStyle name="40% - Accent4 11 11" xfId="35960" xr:uid="{A0B19CBD-9202-45BB-B7EE-D0528440AA3B}"/>
    <cellStyle name="40% - Accent4 11 11 2" xfId="35961" xr:uid="{846ECA59-DF99-4780-AF74-14F754EDF7AF}"/>
    <cellStyle name="40% - Accent4 11 11 2 2" xfId="35962" xr:uid="{0FDDEFE0-EAB7-4A82-AD53-4FE51980DAF2}"/>
    <cellStyle name="40% - Accent4 11 11 2 2 2" xfId="35963" xr:uid="{5F0FE2BA-C603-408E-9C26-DFEC5F866671}"/>
    <cellStyle name="40% - Accent4 11 11 2 3" xfId="35964" xr:uid="{E8120992-BA2B-4F10-BAF0-7207D1E02974}"/>
    <cellStyle name="40% - Accent4 11 11 3" xfId="35965" xr:uid="{0E6AF149-5C8F-4984-93E3-A44F9D0C2B12}"/>
    <cellStyle name="40% - Accent4 11 11 3 2" xfId="35966" xr:uid="{B4A30062-E243-4E2D-8825-2C476F78EDD2}"/>
    <cellStyle name="40% - Accent4 11 11 4" xfId="35967" xr:uid="{FB3AD935-C1B4-410C-ABCA-6CA1CB483057}"/>
    <cellStyle name="40% - Accent4 11 11 4 2" xfId="35968" xr:uid="{7FCBC819-5B1C-47DE-AED4-AD5FF2666C1B}"/>
    <cellStyle name="40% - Accent4 11 11 5" xfId="35969" xr:uid="{8C12D320-304C-45D5-82EB-D720110D3070}"/>
    <cellStyle name="40% - Accent4 11 12" xfId="35970" xr:uid="{4FE75009-CEC4-48ED-B8BF-9CEAE1A75261}"/>
    <cellStyle name="40% - Accent4 11 12 2" xfId="35971" xr:uid="{6FD7ECEB-61FF-4B0F-A63E-209A0A4C3735}"/>
    <cellStyle name="40% - Accent4 11 12 2 2" xfId="35972" xr:uid="{0B01389A-81CD-4F45-9646-5F1A243ADB92}"/>
    <cellStyle name="40% - Accent4 11 12 2 2 2" xfId="35973" xr:uid="{D9E415B6-16E8-4EF8-85BF-283750C9F34E}"/>
    <cellStyle name="40% - Accent4 11 12 2 3" xfId="35974" xr:uid="{D21D6E49-9D0B-45F0-B8EE-89C5FD49FE99}"/>
    <cellStyle name="40% - Accent4 11 12 3" xfId="35975" xr:uid="{33B25DEE-6703-4521-B9D5-6B3D07B160F9}"/>
    <cellStyle name="40% - Accent4 11 12 3 2" xfId="35976" xr:uid="{D4B7084F-050E-4439-8A40-C3970F35FB14}"/>
    <cellStyle name="40% - Accent4 11 12 4" xfId="35977" xr:uid="{1452629C-95BB-4940-9321-68B57A80D5F5}"/>
    <cellStyle name="40% - Accent4 11 12 4 2" xfId="35978" xr:uid="{9A7A0262-C906-44F2-95F4-4818730FA89F}"/>
    <cellStyle name="40% - Accent4 11 12 5" xfId="35979" xr:uid="{4FA08E6B-600D-418E-BAB6-7C883B512910}"/>
    <cellStyle name="40% - Accent4 11 13" xfId="35980" xr:uid="{3B057591-82D5-4633-A813-944B543CBF27}"/>
    <cellStyle name="40% - Accent4 11 13 2" xfId="35981" xr:uid="{A65FB08C-3E4C-486B-9849-F25F0D8F7144}"/>
    <cellStyle name="40% - Accent4 11 13 2 2" xfId="35982" xr:uid="{A62ADE07-3C9D-4C02-A14B-98A0E2B93583}"/>
    <cellStyle name="40% - Accent4 11 13 2 2 2" xfId="35983" xr:uid="{8B693464-5BF0-4E6C-8703-C951E332B6D3}"/>
    <cellStyle name="40% - Accent4 11 13 2 3" xfId="35984" xr:uid="{8AEB9C96-B6B6-448C-B1B4-524BCE065FC6}"/>
    <cellStyle name="40% - Accent4 11 13 3" xfId="35985" xr:uid="{7E831B84-5B82-4C67-BF2F-69DEAE535649}"/>
    <cellStyle name="40% - Accent4 11 13 3 2" xfId="35986" xr:uid="{9F6DAECE-897C-425C-BA5F-FBD2E596C2D2}"/>
    <cellStyle name="40% - Accent4 11 13 4" xfId="35987" xr:uid="{C386EBA3-0AD0-4BE1-99A4-0E4A53A5688A}"/>
    <cellStyle name="40% - Accent4 11 13 4 2" xfId="35988" xr:uid="{535BCC40-5D40-4426-9335-B5C28DFDCABD}"/>
    <cellStyle name="40% - Accent4 11 13 5" xfId="35989" xr:uid="{9FBD1394-9D97-46C6-BE24-02951B0D2BBE}"/>
    <cellStyle name="40% - Accent4 11 14" xfId="35990" xr:uid="{CC6B16B0-598E-4876-92FB-4AFE256117EA}"/>
    <cellStyle name="40% - Accent4 11 14 2" xfId="35991" xr:uid="{FBF38895-6A71-470B-A0E3-832A34B18399}"/>
    <cellStyle name="40% - Accent4 11 14 2 2" xfId="35992" xr:uid="{A9258315-9790-4D92-921F-817077942350}"/>
    <cellStyle name="40% - Accent4 11 14 2 2 2" xfId="35993" xr:uid="{08C93F1A-EE60-42A7-A0CF-10F72B0B6FDC}"/>
    <cellStyle name="40% - Accent4 11 14 2 3" xfId="35994" xr:uid="{07533D36-BA6B-446F-B53D-405EEA92AEBC}"/>
    <cellStyle name="40% - Accent4 11 14 3" xfId="35995" xr:uid="{E7E5864A-986D-4169-8445-1F6762FB67D3}"/>
    <cellStyle name="40% - Accent4 11 14 3 2" xfId="35996" xr:uid="{57D97B08-C795-4913-AEC3-C256533A54B7}"/>
    <cellStyle name="40% - Accent4 11 14 4" xfId="35997" xr:uid="{2F5C5686-DE9A-4911-94D3-FE49DD58401E}"/>
    <cellStyle name="40% - Accent4 11 14 4 2" xfId="35998" xr:uid="{474558A1-65A2-4DF6-B25F-E8F7AD0E6140}"/>
    <cellStyle name="40% - Accent4 11 14 5" xfId="35999" xr:uid="{2E0D13D8-D80A-46A0-BB14-4349C92AF349}"/>
    <cellStyle name="40% - Accent4 11 15" xfId="36000" xr:uid="{F75F3BEA-DB45-4B05-A17F-E0D7C9256D23}"/>
    <cellStyle name="40% - Accent4 11 15 2" xfId="36001" xr:uid="{F4425E4B-AC93-41A6-AFA3-7943A356DA56}"/>
    <cellStyle name="40% - Accent4 11 15 2 2" xfId="36002" xr:uid="{FEEE330E-7852-454F-8CB0-CF63D8C511DA}"/>
    <cellStyle name="40% - Accent4 11 15 2 2 2" xfId="36003" xr:uid="{7D157A58-8D37-44C3-BB3A-E8F7A9C15511}"/>
    <cellStyle name="40% - Accent4 11 15 2 3" xfId="36004" xr:uid="{0FF84C45-5426-4064-B6C0-F275EC645BCD}"/>
    <cellStyle name="40% - Accent4 11 15 3" xfId="36005" xr:uid="{5F7C1B86-7F4B-490B-8E0A-72EFBA43AC18}"/>
    <cellStyle name="40% - Accent4 11 15 3 2" xfId="36006" xr:uid="{F899EE76-6CAB-4C3A-956B-F38B9D24F58E}"/>
    <cellStyle name="40% - Accent4 11 15 4" xfId="36007" xr:uid="{879F117B-86E5-4513-846D-64F0EBF32B51}"/>
    <cellStyle name="40% - Accent4 11 15 4 2" xfId="36008" xr:uid="{C46617B6-5769-4F5B-8368-47C11B2AB5CF}"/>
    <cellStyle name="40% - Accent4 11 15 5" xfId="36009" xr:uid="{50C3A103-9428-4A5B-AB12-FF0E3C54E4E7}"/>
    <cellStyle name="40% - Accent4 11 16" xfId="36010" xr:uid="{C5707D80-5083-408B-9C22-516BB62FBCAA}"/>
    <cellStyle name="40% - Accent4 11 16 2" xfId="36011" xr:uid="{D9FCF05E-8E76-4AE7-909E-42CEE46CCC95}"/>
    <cellStyle name="40% - Accent4 11 16 2 2" xfId="36012" xr:uid="{A07D32E3-E141-4B3C-ADEE-0A50305DA8D5}"/>
    <cellStyle name="40% - Accent4 11 16 3" xfId="36013" xr:uid="{37C5EAB4-47FF-4296-B71B-6FA11AFFB412}"/>
    <cellStyle name="40% - Accent4 11 17" xfId="36014" xr:uid="{93593272-F31E-4165-967B-64F0AC32B351}"/>
    <cellStyle name="40% - Accent4 11 17 2" xfId="36015" xr:uid="{B1321896-A6AE-47D9-8003-9B880C9D1BEF}"/>
    <cellStyle name="40% - Accent4 11 18" xfId="36016" xr:uid="{E6E7B5E0-D43B-4D14-B86A-92E821A4E8C9}"/>
    <cellStyle name="40% - Accent4 11 18 2" xfId="36017" xr:uid="{190F4333-E1C3-45D0-BDB2-027335245264}"/>
    <cellStyle name="40% - Accent4 11 19" xfId="36018" xr:uid="{8069E2E0-EBCB-4A8B-9DF2-2D152B438AE0}"/>
    <cellStyle name="40% - Accent4 11 2" xfId="671" xr:uid="{A996D841-77FC-4D9E-8F48-97E6939B5B36}"/>
    <cellStyle name="40% - Accent4 11 2 2" xfId="672" xr:uid="{DB19DB23-B932-41A0-9B65-DCF2C77FE8DA}"/>
    <cellStyle name="40% - Accent4 11 2 2 2" xfId="36019" xr:uid="{516B70AB-E9D1-469C-9F96-89853CCC1F6E}"/>
    <cellStyle name="40% - Accent4 11 2 2 2 2" xfId="36020" xr:uid="{A06A47BB-B199-4D25-86D2-427E95D2DB88}"/>
    <cellStyle name="40% - Accent4 11 2 2 3" xfId="36021" xr:uid="{AFCD2CA3-07A6-4A1A-B66F-BA1BA6C14C3A}"/>
    <cellStyle name="40% - Accent4 11 2 2 4" xfId="36022" xr:uid="{E20363F3-A9BE-4B64-AC1C-2E12571A128C}"/>
    <cellStyle name="40% - Accent4 11 2 3" xfId="36023" xr:uid="{2C33D246-C092-4A13-8D21-F476F4DFD30C}"/>
    <cellStyle name="40% - Accent4 11 2 3 2" xfId="36024" xr:uid="{F233DEF5-CEA4-4696-9C10-416F17D9AB08}"/>
    <cellStyle name="40% - Accent4 11 2 4" xfId="36025" xr:uid="{134B9CA4-BA6C-4C4A-BD71-96DE7C39A91B}"/>
    <cellStyle name="40% - Accent4 11 2 4 2" xfId="36026" xr:uid="{FBEBB900-B307-4083-9240-FA6587E3A66F}"/>
    <cellStyle name="40% - Accent4 11 2 5" xfId="36027" xr:uid="{A93A51F0-484B-432F-B32B-C1C05AAAF5A0}"/>
    <cellStyle name="40% - Accent4 11 20" xfId="36028" xr:uid="{B03B6201-19B0-4A1A-A80D-681A0FD43921}"/>
    <cellStyle name="40% - Accent4 11 21" xfId="36029" xr:uid="{CAF88388-A44B-4E2C-9CC7-A4040EBF4B5D}"/>
    <cellStyle name="40% - Accent4 11 22" xfId="36030" xr:uid="{1DCED501-AA79-4820-819A-4D19256D8CE2}"/>
    <cellStyle name="40% - Accent4 11 23" xfId="36031" xr:uid="{C80F4B75-D8E5-4777-8090-4A65157BC76B}"/>
    <cellStyle name="40% - Accent4 11 24" xfId="36032" xr:uid="{4FF5375B-0BD5-4760-8939-45A69E22E169}"/>
    <cellStyle name="40% - Accent4 11 25" xfId="36033" xr:uid="{9D37CA67-3C42-4837-9880-EDDC95247282}"/>
    <cellStyle name="40% - Accent4 11 26" xfId="36034" xr:uid="{FE748114-ED6A-4B2E-83F0-5AAE4F30B5F2}"/>
    <cellStyle name="40% - Accent4 11 27" xfId="36035" xr:uid="{3D645CB7-571C-4873-BBD8-05C7E5331896}"/>
    <cellStyle name="40% - Accent4 11 28" xfId="36036" xr:uid="{30C63517-36A6-4B3D-8EF3-E26BB7866F6D}"/>
    <cellStyle name="40% - Accent4 11 29" xfId="36037" xr:uid="{2FFAB64F-4E7D-49B7-B386-51FDB344ACD7}"/>
    <cellStyle name="40% - Accent4 11 3" xfId="673" xr:uid="{850D4C36-357B-4B04-AE28-1BE26A00BCF9}"/>
    <cellStyle name="40% - Accent4 11 3 2" xfId="36038" xr:uid="{939C2931-754B-4278-A464-38F8D5E2120F}"/>
    <cellStyle name="40% - Accent4 11 3 2 2" xfId="36039" xr:uid="{FD9FFD8F-6E5B-4929-B49A-C351A0229582}"/>
    <cellStyle name="40% - Accent4 11 3 2 2 2" xfId="36040" xr:uid="{32D66895-694D-4EE3-8683-9F89F80773C4}"/>
    <cellStyle name="40% - Accent4 11 3 2 3" xfId="36041" xr:uid="{EC292AD6-2555-4161-ACAC-652F773C5924}"/>
    <cellStyle name="40% - Accent4 11 3 3" xfId="36042" xr:uid="{E084F20E-8F14-4656-A116-214F9BFAE645}"/>
    <cellStyle name="40% - Accent4 11 3 3 2" xfId="36043" xr:uid="{6F0A2494-DBC0-42B9-ADD9-974355334EF2}"/>
    <cellStyle name="40% - Accent4 11 3 4" xfId="36044" xr:uid="{981849F4-BA56-46F6-AD36-EB4C9CA5CB29}"/>
    <cellStyle name="40% - Accent4 11 3 4 2" xfId="36045" xr:uid="{B07E0FCC-0681-4D7A-BD53-0A871752F43D}"/>
    <cellStyle name="40% - Accent4 11 3 5" xfId="36046" xr:uid="{0B62E391-A0B6-49AE-BDFF-1DCC1F3BE04F}"/>
    <cellStyle name="40% - Accent4 11 3 6" xfId="36047" xr:uid="{41EE784A-45D6-4E36-BDA1-634251F8CB10}"/>
    <cellStyle name="40% - Accent4 11 4" xfId="36048" xr:uid="{A86AE370-E068-4E60-83EE-11355DBCF014}"/>
    <cellStyle name="40% - Accent4 11 4 2" xfId="36049" xr:uid="{56BA2160-A4AA-4289-8E2A-CE20D88C94F2}"/>
    <cellStyle name="40% - Accent4 11 4 2 2" xfId="36050" xr:uid="{BE897A80-8812-426E-AA74-EBC0EC976561}"/>
    <cellStyle name="40% - Accent4 11 4 2 2 2" xfId="36051" xr:uid="{73F28136-041B-412B-92F3-33E0B27EED2F}"/>
    <cellStyle name="40% - Accent4 11 4 2 3" xfId="36052" xr:uid="{099C0D53-AEA3-46AA-A3D9-65DB4E68B7EB}"/>
    <cellStyle name="40% - Accent4 11 4 3" xfId="36053" xr:uid="{AB4E9B52-96EA-4D12-8FFF-2010F16AB59F}"/>
    <cellStyle name="40% - Accent4 11 4 3 2" xfId="36054" xr:uid="{4E5BE232-B94C-4DDD-9476-0AD6F4BF172F}"/>
    <cellStyle name="40% - Accent4 11 4 4" xfId="36055" xr:uid="{10A51924-9B46-426E-8396-DD37A0057092}"/>
    <cellStyle name="40% - Accent4 11 4 4 2" xfId="36056" xr:uid="{F418C899-1E29-431F-80C8-FF73D65B1DF9}"/>
    <cellStyle name="40% - Accent4 11 4 5" xfId="36057" xr:uid="{1B920581-3509-4493-9FA7-19BB010DA42C}"/>
    <cellStyle name="40% - Accent4 11 5" xfId="36058" xr:uid="{D2D06DB8-17BF-46B5-B885-9726FCC87A01}"/>
    <cellStyle name="40% - Accent4 11 5 2" xfId="36059" xr:uid="{ECEF2059-684F-413F-97C3-7F29D25F6705}"/>
    <cellStyle name="40% - Accent4 11 5 2 2" xfId="36060" xr:uid="{3786785A-90C4-498F-B2A2-1321BA3D97FC}"/>
    <cellStyle name="40% - Accent4 11 5 2 2 2" xfId="36061" xr:uid="{6630B344-2FC8-42CB-8DC7-F00908EB6FE1}"/>
    <cellStyle name="40% - Accent4 11 5 2 3" xfId="36062" xr:uid="{A01D3801-A4A1-4BDB-A066-5475247F98E4}"/>
    <cellStyle name="40% - Accent4 11 5 3" xfId="36063" xr:uid="{510D4071-A754-4F5E-B798-4322982D1BBC}"/>
    <cellStyle name="40% - Accent4 11 5 3 2" xfId="36064" xr:uid="{CA39B24A-C6DF-4FB2-8A98-D60C61ACAC03}"/>
    <cellStyle name="40% - Accent4 11 5 4" xfId="36065" xr:uid="{18B92FA4-6A91-4242-9875-D2D345CA9EC0}"/>
    <cellStyle name="40% - Accent4 11 5 4 2" xfId="36066" xr:uid="{300F90F7-9603-416A-8146-1FDB63C2F46B}"/>
    <cellStyle name="40% - Accent4 11 5 5" xfId="36067" xr:uid="{4822B308-D76A-47D7-A282-D782FE9117CF}"/>
    <cellStyle name="40% - Accent4 11 6" xfId="36068" xr:uid="{1A689D9E-B86F-4D27-B3BC-FDCC3EF767E9}"/>
    <cellStyle name="40% - Accent4 11 6 2" xfId="36069" xr:uid="{006BA3D6-5B4F-4DDE-AED9-72927D9F5695}"/>
    <cellStyle name="40% - Accent4 11 6 2 2" xfId="36070" xr:uid="{A9F19A4C-610F-46A3-A357-1D6D18925457}"/>
    <cellStyle name="40% - Accent4 11 6 2 2 2" xfId="36071" xr:uid="{97F28DCA-632B-4A93-B456-04F4637E4B9B}"/>
    <cellStyle name="40% - Accent4 11 6 2 3" xfId="36072" xr:uid="{4A0381F3-F457-4574-8389-502971B0F8A1}"/>
    <cellStyle name="40% - Accent4 11 6 3" xfId="36073" xr:uid="{D5B40A02-29D9-42EF-9E75-2FE797AEB334}"/>
    <cellStyle name="40% - Accent4 11 6 3 2" xfId="36074" xr:uid="{E5A3B1F9-6016-4392-9925-B3353BD5A8DF}"/>
    <cellStyle name="40% - Accent4 11 6 4" xfId="36075" xr:uid="{2CE1826E-1D88-41C5-8810-A8964F467C03}"/>
    <cellStyle name="40% - Accent4 11 6 4 2" xfId="36076" xr:uid="{937EBD24-DB6B-4686-AF91-4D1809E783BE}"/>
    <cellStyle name="40% - Accent4 11 6 5" xfId="36077" xr:uid="{89E79209-4F92-4EFB-B731-31EDC625893F}"/>
    <cellStyle name="40% - Accent4 11 7" xfId="36078" xr:uid="{E17AA8FE-3D65-4675-AE30-FF85A535D0CD}"/>
    <cellStyle name="40% - Accent4 11 7 2" xfId="36079" xr:uid="{D698B175-092A-4653-996F-A3150BF702B1}"/>
    <cellStyle name="40% - Accent4 11 7 2 2" xfId="36080" xr:uid="{31DAC1C1-2928-4DAE-AB2A-01919AB8B82F}"/>
    <cellStyle name="40% - Accent4 11 7 2 2 2" xfId="36081" xr:uid="{D0AC50C6-B443-4DC8-AFC9-F9B2DA21C7A0}"/>
    <cellStyle name="40% - Accent4 11 7 2 3" xfId="36082" xr:uid="{BC95FEAD-BAD0-4023-89E3-37E35D03C632}"/>
    <cellStyle name="40% - Accent4 11 7 3" xfId="36083" xr:uid="{06353412-7D7D-4E8A-AAD6-7A8078AC9858}"/>
    <cellStyle name="40% - Accent4 11 7 3 2" xfId="36084" xr:uid="{D12A963A-C757-4B0F-8EBF-297985D69418}"/>
    <cellStyle name="40% - Accent4 11 7 4" xfId="36085" xr:uid="{CD43E763-F655-4F46-A8E0-671B5DECE10E}"/>
    <cellStyle name="40% - Accent4 11 7 4 2" xfId="36086" xr:uid="{71E73B76-8AD9-4378-A6AC-3016DF110DCA}"/>
    <cellStyle name="40% - Accent4 11 7 5" xfId="36087" xr:uid="{D9E780C6-C016-48A6-A5B1-407698995362}"/>
    <cellStyle name="40% - Accent4 11 8" xfId="36088" xr:uid="{FA34CEEF-E507-4683-8A5E-97803A910DC9}"/>
    <cellStyle name="40% - Accent4 11 8 2" xfId="36089" xr:uid="{3E305520-B502-4D38-9CEF-8EBFCD3D81EE}"/>
    <cellStyle name="40% - Accent4 11 8 2 2" xfId="36090" xr:uid="{60407A4D-E3EA-468D-A5C1-D0586D715419}"/>
    <cellStyle name="40% - Accent4 11 8 2 2 2" xfId="36091" xr:uid="{C47F2A00-E4F0-49B0-ADE6-0B35E3E3DE09}"/>
    <cellStyle name="40% - Accent4 11 8 2 3" xfId="36092" xr:uid="{FF8E027C-C794-441B-86D5-7DE989D0D7D4}"/>
    <cellStyle name="40% - Accent4 11 8 3" xfId="36093" xr:uid="{C7E51F1F-4954-403D-B6E6-89AABD528BB6}"/>
    <cellStyle name="40% - Accent4 11 8 3 2" xfId="36094" xr:uid="{30E015B0-7E50-479C-A451-09253D83BFD0}"/>
    <cellStyle name="40% - Accent4 11 8 4" xfId="36095" xr:uid="{2602D8B5-AD29-4D05-9A47-FFFC77F37934}"/>
    <cellStyle name="40% - Accent4 11 8 4 2" xfId="36096" xr:uid="{2A7EBBAB-3942-4184-8A1C-D7BEB7B34C6B}"/>
    <cellStyle name="40% - Accent4 11 8 5" xfId="36097" xr:uid="{92C5DBB4-5973-446D-9434-C82B660C5D12}"/>
    <cellStyle name="40% - Accent4 11 9" xfId="36098" xr:uid="{85FDE0D7-7DD5-4D05-999D-6264109015C8}"/>
    <cellStyle name="40% - Accent4 11 9 2" xfId="36099" xr:uid="{BFB51C13-3D27-4477-957F-1112C808F981}"/>
    <cellStyle name="40% - Accent4 11 9 2 2" xfId="36100" xr:uid="{9989F2A2-238F-47D4-98C3-FB80FC7360DA}"/>
    <cellStyle name="40% - Accent4 11 9 2 2 2" xfId="36101" xr:uid="{97AE408A-CEEE-4E66-AFAE-C4CD7173F674}"/>
    <cellStyle name="40% - Accent4 11 9 2 3" xfId="36102" xr:uid="{0736CD04-0FAF-4545-AB5C-C9959A426B16}"/>
    <cellStyle name="40% - Accent4 11 9 3" xfId="36103" xr:uid="{5F125E6F-B79C-4271-A7FF-77DBDC170FD7}"/>
    <cellStyle name="40% - Accent4 11 9 3 2" xfId="36104" xr:uid="{9A234D9A-B570-42A8-BFFB-87DDE659CB2A}"/>
    <cellStyle name="40% - Accent4 11 9 4" xfId="36105" xr:uid="{7BFC95F3-CDC7-436B-97D9-D803E4428EB0}"/>
    <cellStyle name="40% - Accent4 11 9 4 2" xfId="36106" xr:uid="{77423CB0-DF49-4A10-BADF-C1410DC168F9}"/>
    <cellStyle name="40% - Accent4 11 9 5" xfId="36107" xr:uid="{6BA8658F-7765-41CF-B191-0205F77469B8}"/>
    <cellStyle name="40% - Accent4 12" xfId="674" xr:uid="{0B53474C-F7F3-4E0D-8216-96E8F5B55BB2}"/>
    <cellStyle name="40% - Accent4 12 10" xfId="36108" xr:uid="{3958FEA8-5618-45EC-835A-D90F7EC2D3C8}"/>
    <cellStyle name="40% - Accent4 12 10 2" xfId="36109" xr:uid="{640F14D7-D33D-4094-97F3-D8A8011DD432}"/>
    <cellStyle name="40% - Accent4 12 10 2 2" xfId="36110" xr:uid="{98DB7A8C-7AA2-41EF-862E-FC9216EC1B2B}"/>
    <cellStyle name="40% - Accent4 12 10 2 2 2" xfId="36111" xr:uid="{2FA76089-1896-4212-AFC4-C97A9CAC58AB}"/>
    <cellStyle name="40% - Accent4 12 10 2 3" xfId="36112" xr:uid="{6A4584CC-DCA1-4FC9-9925-5B87898EC9E6}"/>
    <cellStyle name="40% - Accent4 12 10 3" xfId="36113" xr:uid="{15D5A04C-27E3-4C4F-A3F0-C965E17BDC6A}"/>
    <cellStyle name="40% - Accent4 12 10 3 2" xfId="36114" xr:uid="{00DF202C-3CA4-47F5-9FE6-D9FC47BEF203}"/>
    <cellStyle name="40% - Accent4 12 10 4" xfId="36115" xr:uid="{8DD88282-4FFA-416D-BA6C-DDEE9FC8E22E}"/>
    <cellStyle name="40% - Accent4 12 10 4 2" xfId="36116" xr:uid="{9CEAB47A-4586-45EC-95B0-A3578DA65388}"/>
    <cellStyle name="40% - Accent4 12 10 5" xfId="36117" xr:uid="{A989B608-D779-498B-929B-67941BBC6C6B}"/>
    <cellStyle name="40% - Accent4 12 11" xfId="36118" xr:uid="{6553682D-C2C2-4A61-84D8-F7D245834323}"/>
    <cellStyle name="40% - Accent4 12 11 2" xfId="36119" xr:uid="{B10D175A-E7F6-4636-A109-28394D0FFC55}"/>
    <cellStyle name="40% - Accent4 12 11 2 2" xfId="36120" xr:uid="{AAA1B5D9-53E0-487C-83BC-2CE67E3A1968}"/>
    <cellStyle name="40% - Accent4 12 11 2 2 2" xfId="36121" xr:uid="{18D3B5CD-F848-47FE-8733-A46E85312534}"/>
    <cellStyle name="40% - Accent4 12 11 2 3" xfId="36122" xr:uid="{E6CEA4B9-A05A-4A0A-886B-143B829F42D8}"/>
    <cellStyle name="40% - Accent4 12 11 3" xfId="36123" xr:uid="{83E4E495-7BBB-4FF6-BA3B-B8854C31D444}"/>
    <cellStyle name="40% - Accent4 12 11 3 2" xfId="36124" xr:uid="{326AC36B-822A-4452-82E0-1FA6BDFC136D}"/>
    <cellStyle name="40% - Accent4 12 11 4" xfId="36125" xr:uid="{8B428120-BA81-4F08-AC94-B0A73AC2D8AD}"/>
    <cellStyle name="40% - Accent4 12 11 4 2" xfId="36126" xr:uid="{E81295E6-7E30-4976-8C8E-276B8543DF7D}"/>
    <cellStyle name="40% - Accent4 12 11 5" xfId="36127" xr:uid="{840FB181-F5CD-4EE9-B155-DF75090F5B10}"/>
    <cellStyle name="40% - Accent4 12 12" xfId="36128" xr:uid="{CE03AF15-6907-49CB-BF31-1BF189169F45}"/>
    <cellStyle name="40% - Accent4 12 12 2" xfId="36129" xr:uid="{464C3C9E-CB5B-4E4A-BFB8-93CC14C18731}"/>
    <cellStyle name="40% - Accent4 12 12 2 2" xfId="36130" xr:uid="{FF8F46ED-B0AA-48B8-8F1C-118D7C3F4FA2}"/>
    <cellStyle name="40% - Accent4 12 12 2 2 2" xfId="36131" xr:uid="{9D3B81B6-F5D6-4688-A7B4-512BE4A8978E}"/>
    <cellStyle name="40% - Accent4 12 12 2 3" xfId="36132" xr:uid="{2D28DB8A-3A7F-45E5-9DA5-5C4F9B9FF65F}"/>
    <cellStyle name="40% - Accent4 12 12 3" xfId="36133" xr:uid="{ABD912A5-0202-4EB9-8861-9D77A09F43D2}"/>
    <cellStyle name="40% - Accent4 12 12 3 2" xfId="36134" xr:uid="{B8812554-83AB-43B2-BB71-FF570D06FDB2}"/>
    <cellStyle name="40% - Accent4 12 12 4" xfId="36135" xr:uid="{86BC98FB-C71A-4A00-9A27-3EB036748871}"/>
    <cellStyle name="40% - Accent4 12 12 4 2" xfId="36136" xr:uid="{5EDFB6B5-178C-4F25-A94A-2AFD1677741F}"/>
    <cellStyle name="40% - Accent4 12 12 5" xfId="36137" xr:uid="{F4AB4654-6EFC-47BF-B537-56973A2E664D}"/>
    <cellStyle name="40% - Accent4 12 13" xfId="36138" xr:uid="{2087D1F3-25C5-40EA-B96F-49F1D9E12F95}"/>
    <cellStyle name="40% - Accent4 12 13 2" xfId="36139" xr:uid="{A5CD3762-CE1F-4E5A-AFC2-0AA08D793214}"/>
    <cellStyle name="40% - Accent4 12 13 2 2" xfId="36140" xr:uid="{3EF1E7BF-4F92-422C-89B4-261693BC2C6F}"/>
    <cellStyle name="40% - Accent4 12 13 2 2 2" xfId="36141" xr:uid="{4C3169D9-9619-4AFC-97B7-B283249344C8}"/>
    <cellStyle name="40% - Accent4 12 13 2 3" xfId="36142" xr:uid="{60F7FC2E-8BEC-47E9-B162-AC9B6CCE48D1}"/>
    <cellStyle name="40% - Accent4 12 13 3" xfId="36143" xr:uid="{A57DF127-887E-49D3-8CF9-DD9987C2B116}"/>
    <cellStyle name="40% - Accent4 12 13 3 2" xfId="36144" xr:uid="{6DE2A751-B8B1-4B52-8400-B22EB86583D2}"/>
    <cellStyle name="40% - Accent4 12 13 4" xfId="36145" xr:uid="{C73F5C06-6AC6-4B1D-858E-C858E647E856}"/>
    <cellStyle name="40% - Accent4 12 13 4 2" xfId="36146" xr:uid="{A9AFD416-0E1C-4796-8C9F-CBF9E13E7BBF}"/>
    <cellStyle name="40% - Accent4 12 13 5" xfId="36147" xr:uid="{C8DDBF59-145A-4FAF-AFE3-4C0F80EAE5D7}"/>
    <cellStyle name="40% - Accent4 12 14" xfId="36148" xr:uid="{D0B8CE3A-8711-4AAD-A50B-5A839A064ADA}"/>
    <cellStyle name="40% - Accent4 12 14 2" xfId="36149" xr:uid="{93380A95-724C-465A-A294-84733FBBB546}"/>
    <cellStyle name="40% - Accent4 12 14 2 2" xfId="36150" xr:uid="{7A4D3924-0736-490A-8841-A604802EBF51}"/>
    <cellStyle name="40% - Accent4 12 14 2 2 2" xfId="36151" xr:uid="{E59FE6B5-DC81-4D76-875B-9DB74120C7F4}"/>
    <cellStyle name="40% - Accent4 12 14 2 3" xfId="36152" xr:uid="{673B8EA9-D532-4DC2-B1FB-0F57FEDC4044}"/>
    <cellStyle name="40% - Accent4 12 14 3" xfId="36153" xr:uid="{D3FEA677-17CD-4A74-A11C-DE8894DD3B86}"/>
    <cellStyle name="40% - Accent4 12 14 3 2" xfId="36154" xr:uid="{1DD759A7-F15B-4557-A665-C48F41A1A99D}"/>
    <cellStyle name="40% - Accent4 12 14 4" xfId="36155" xr:uid="{2259032C-0323-47A2-ABD6-3338FA63D4FE}"/>
    <cellStyle name="40% - Accent4 12 14 4 2" xfId="36156" xr:uid="{4FE41F4C-18FE-4732-B585-7EF161A38935}"/>
    <cellStyle name="40% - Accent4 12 14 5" xfId="36157" xr:uid="{C8BC6FE7-6F97-4010-8BDF-85CF8EFD4B38}"/>
    <cellStyle name="40% - Accent4 12 15" xfId="36158" xr:uid="{6FE3130B-A4A8-411D-8670-535797C97210}"/>
    <cellStyle name="40% - Accent4 12 15 2" xfId="36159" xr:uid="{27D08BE1-3E8B-43EA-B3DF-EA2D949D178A}"/>
    <cellStyle name="40% - Accent4 12 15 2 2" xfId="36160" xr:uid="{4D20C7F8-F4F0-4892-A205-E8DDD03BE66D}"/>
    <cellStyle name="40% - Accent4 12 15 2 2 2" xfId="36161" xr:uid="{11235509-E999-437A-8701-13252D1858DD}"/>
    <cellStyle name="40% - Accent4 12 15 2 3" xfId="36162" xr:uid="{945F84A3-DFE9-4053-91D2-2CA1F4768E9B}"/>
    <cellStyle name="40% - Accent4 12 15 3" xfId="36163" xr:uid="{E26FE74E-D3FD-418D-B007-8942D30DF7EB}"/>
    <cellStyle name="40% - Accent4 12 15 3 2" xfId="36164" xr:uid="{B2E228C4-59E4-4DA2-A244-3E41B8AF3B09}"/>
    <cellStyle name="40% - Accent4 12 15 4" xfId="36165" xr:uid="{9C313DD8-356A-4885-99D5-3AF38949D8AE}"/>
    <cellStyle name="40% - Accent4 12 15 4 2" xfId="36166" xr:uid="{552F3206-46EB-4AEA-AC12-0EB42702E071}"/>
    <cellStyle name="40% - Accent4 12 15 5" xfId="36167" xr:uid="{59F0F5F5-FB25-47DA-85F7-1DB206484303}"/>
    <cellStyle name="40% - Accent4 12 16" xfId="36168" xr:uid="{F58A53F0-50C5-467A-8C05-2F94E9471252}"/>
    <cellStyle name="40% - Accent4 12 16 2" xfId="36169" xr:uid="{CE406431-E2E6-4F49-8C39-AEAB15166184}"/>
    <cellStyle name="40% - Accent4 12 16 2 2" xfId="36170" xr:uid="{461F8A38-2A54-40DA-A995-BFDB8C22BBA7}"/>
    <cellStyle name="40% - Accent4 12 16 3" xfId="36171" xr:uid="{A509FC41-C032-42A2-AF2E-01EF0172E54C}"/>
    <cellStyle name="40% - Accent4 12 17" xfId="36172" xr:uid="{572F9294-7552-43A9-9C21-CFF81B1C77BA}"/>
    <cellStyle name="40% - Accent4 12 17 2" xfId="36173" xr:uid="{567873BD-07F0-433E-84F4-E45724CE5D00}"/>
    <cellStyle name="40% - Accent4 12 18" xfId="36174" xr:uid="{799C0298-D70C-47FA-8093-11F915D1C157}"/>
    <cellStyle name="40% - Accent4 12 18 2" xfId="36175" xr:uid="{24B28A90-6BA0-4509-9BA6-706D246FBA4B}"/>
    <cellStyle name="40% - Accent4 12 19" xfId="36176" xr:uid="{2B0C344A-0AAD-4A24-B5D6-C8023559180E}"/>
    <cellStyle name="40% - Accent4 12 2" xfId="675" xr:uid="{C7D5CEBB-EECD-4508-BAF0-FDD1010D378A}"/>
    <cellStyle name="40% - Accent4 12 2 2" xfId="676" xr:uid="{41A28200-8A09-4007-94CF-D1AE9BD3DD62}"/>
    <cellStyle name="40% - Accent4 12 2 2 2" xfId="36177" xr:uid="{8CE6C93E-6B2E-4782-824F-F82D7F708B05}"/>
    <cellStyle name="40% - Accent4 12 2 2 2 2" xfId="36178" xr:uid="{C6699BEE-436E-4A92-8AB9-A5FCFEA0E636}"/>
    <cellStyle name="40% - Accent4 12 2 2 3" xfId="36179" xr:uid="{A351209A-F6C8-43C4-8B57-AB82DA483979}"/>
    <cellStyle name="40% - Accent4 12 2 2 4" xfId="36180" xr:uid="{070BBD15-89E9-4DAD-A194-186C6047EC0A}"/>
    <cellStyle name="40% - Accent4 12 2 3" xfId="36181" xr:uid="{DFB162A8-7CCF-4090-826E-61E90E303F0E}"/>
    <cellStyle name="40% - Accent4 12 2 3 2" xfId="36182" xr:uid="{BA23D3AC-0CEC-483B-8914-DCB805FABC1B}"/>
    <cellStyle name="40% - Accent4 12 2 4" xfId="36183" xr:uid="{772E8B3B-3965-4AAD-8116-4885A5629990}"/>
    <cellStyle name="40% - Accent4 12 2 4 2" xfId="36184" xr:uid="{F8A49FDA-C666-420A-ADE1-5C269916FB78}"/>
    <cellStyle name="40% - Accent4 12 2 5" xfId="36185" xr:uid="{ACCC40F2-AF5B-48B2-9EA7-F0FCB9B2DEEE}"/>
    <cellStyle name="40% - Accent4 12 20" xfId="36186" xr:uid="{1B4D98E5-5797-4A55-B4E9-8EE6A81CB15D}"/>
    <cellStyle name="40% - Accent4 12 21" xfId="36187" xr:uid="{1E9E75B7-E120-4558-A2DC-D0ACAC967C28}"/>
    <cellStyle name="40% - Accent4 12 22" xfId="36188" xr:uid="{F339E815-2123-416F-AFE9-4175566C7D1E}"/>
    <cellStyle name="40% - Accent4 12 23" xfId="36189" xr:uid="{53272D0D-EFA7-45E0-B1A6-AD8D9A559FA1}"/>
    <cellStyle name="40% - Accent4 12 24" xfId="36190" xr:uid="{EAE3B085-F154-418D-BEAE-BBC3D0CA9B40}"/>
    <cellStyle name="40% - Accent4 12 25" xfId="36191" xr:uid="{405C74D4-89D2-4556-9971-ACB1864985A4}"/>
    <cellStyle name="40% - Accent4 12 26" xfId="36192" xr:uid="{BEE8C604-3152-4452-A644-B697A46C093C}"/>
    <cellStyle name="40% - Accent4 12 27" xfId="36193" xr:uid="{A24F19F9-C0EC-46B9-9C8A-4745B851522C}"/>
    <cellStyle name="40% - Accent4 12 28" xfId="36194" xr:uid="{8B1EDEE5-B946-41B0-85C0-C715709F5DE6}"/>
    <cellStyle name="40% - Accent4 12 29" xfId="36195" xr:uid="{A4F56CD8-9499-44D6-BD25-50CEAA696191}"/>
    <cellStyle name="40% - Accent4 12 3" xfId="677" xr:uid="{CC837B79-76CF-4984-97C3-EF951B3F9736}"/>
    <cellStyle name="40% - Accent4 12 3 2" xfId="36196" xr:uid="{DAB232C9-16C6-4807-A4AD-B2E909CDCFAD}"/>
    <cellStyle name="40% - Accent4 12 3 2 2" xfId="36197" xr:uid="{DADA1906-30AE-494C-A4EA-76B91C104667}"/>
    <cellStyle name="40% - Accent4 12 3 2 2 2" xfId="36198" xr:uid="{C47FB153-B6E5-4A40-A191-D40E70F1667C}"/>
    <cellStyle name="40% - Accent4 12 3 2 3" xfId="36199" xr:uid="{E491B70F-3E3A-48A3-A97E-6B75543DB064}"/>
    <cellStyle name="40% - Accent4 12 3 3" xfId="36200" xr:uid="{7FDE783D-9E99-49E4-BDAC-F75EEDF08FF5}"/>
    <cellStyle name="40% - Accent4 12 3 3 2" xfId="36201" xr:uid="{FC8C2D1B-1197-498C-80D1-8A2353390189}"/>
    <cellStyle name="40% - Accent4 12 3 4" xfId="36202" xr:uid="{2987EB65-C278-44BA-8EC2-4D5B9D910A60}"/>
    <cellStyle name="40% - Accent4 12 3 4 2" xfId="36203" xr:uid="{1E8B902A-EA27-4443-BD56-890B3391282C}"/>
    <cellStyle name="40% - Accent4 12 3 5" xfId="36204" xr:uid="{45B446F0-364A-4D54-A9DB-0F3AF894E4A5}"/>
    <cellStyle name="40% - Accent4 12 3 6" xfId="36205" xr:uid="{9DE9872A-4B56-44D8-886A-9B54DCB6DA51}"/>
    <cellStyle name="40% - Accent4 12 4" xfId="36206" xr:uid="{7892A562-55E6-4E2B-ABB2-B80732072A07}"/>
    <cellStyle name="40% - Accent4 12 4 2" xfId="36207" xr:uid="{38EF6313-FB74-4DEF-BEE1-82535AC4CE5F}"/>
    <cellStyle name="40% - Accent4 12 4 2 2" xfId="36208" xr:uid="{345E2837-3064-4295-8678-C85EF50088C1}"/>
    <cellStyle name="40% - Accent4 12 4 2 2 2" xfId="36209" xr:uid="{B26A524B-D6BB-4480-8976-F3AF70763BDA}"/>
    <cellStyle name="40% - Accent4 12 4 2 3" xfId="36210" xr:uid="{0505EFF7-BA40-40F5-B8F6-C109D24BFFAE}"/>
    <cellStyle name="40% - Accent4 12 4 3" xfId="36211" xr:uid="{F5B02994-A31B-4F4B-8F48-D7E6209BF910}"/>
    <cellStyle name="40% - Accent4 12 4 3 2" xfId="36212" xr:uid="{EF095AF6-3FAB-4FF3-866F-A2D0460A6BFD}"/>
    <cellStyle name="40% - Accent4 12 4 4" xfId="36213" xr:uid="{125E74E7-1A71-442E-B81C-85186C250D3E}"/>
    <cellStyle name="40% - Accent4 12 4 4 2" xfId="36214" xr:uid="{6B29808F-9692-4B3F-BEF5-E96E10D368E6}"/>
    <cellStyle name="40% - Accent4 12 4 5" xfId="36215" xr:uid="{FB7D5B47-F2CB-4987-A769-33214E35528C}"/>
    <cellStyle name="40% - Accent4 12 5" xfId="36216" xr:uid="{9E5982FE-486D-4DFD-AD5C-41AFB691227A}"/>
    <cellStyle name="40% - Accent4 12 5 2" xfId="36217" xr:uid="{0920D313-89DE-4705-B762-39030DF745AE}"/>
    <cellStyle name="40% - Accent4 12 5 2 2" xfId="36218" xr:uid="{71BED703-B7B5-4009-AC4C-81D765DC28AD}"/>
    <cellStyle name="40% - Accent4 12 5 2 2 2" xfId="36219" xr:uid="{417674DB-78DF-4796-B471-4B5BFB1DEF63}"/>
    <cellStyle name="40% - Accent4 12 5 2 3" xfId="36220" xr:uid="{FF9C9FCC-16C1-4B1B-9B2F-970993FFD55E}"/>
    <cellStyle name="40% - Accent4 12 5 3" xfId="36221" xr:uid="{A6682451-0825-4B34-836E-67F463A53C02}"/>
    <cellStyle name="40% - Accent4 12 5 3 2" xfId="36222" xr:uid="{EAC47FEA-52E5-4A22-8054-F48CD365BF5B}"/>
    <cellStyle name="40% - Accent4 12 5 4" xfId="36223" xr:uid="{CC88A552-F6E8-471D-8E17-C184ABB048A5}"/>
    <cellStyle name="40% - Accent4 12 5 4 2" xfId="36224" xr:uid="{7079D222-0426-41A5-9AE5-AB495A615B68}"/>
    <cellStyle name="40% - Accent4 12 5 5" xfId="36225" xr:uid="{C8199DB8-8F99-471B-A9F7-4FC2B83A0401}"/>
    <cellStyle name="40% - Accent4 12 6" xfId="36226" xr:uid="{3A4E57A8-F968-4823-947C-E71B6D85BE89}"/>
    <cellStyle name="40% - Accent4 12 6 2" xfId="36227" xr:uid="{C5742FE1-5E38-41A0-85DF-0511F1E05621}"/>
    <cellStyle name="40% - Accent4 12 6 2 2" xfId="36228" xr:uid="{A39EA358-DEDA-4931-A671-227AE925FE8C}"/>
    <cellStyle name="40% - Accent4 12 6 2 2 2" xfId="36229" xr:uid="{3EA8CE94-68CD-4407-8BFE-8714717266F7}"/>
    <cellStyle name="40% - Accent4 12 6 2 3" xfId="36230" xr:uid="{B28CA130-B30C-4271-A72F-5BAE7C2EF6CF}"/>
    <cellStyle name="40% - Accent4 12 6 3" xfId="36231" xr:uid="{D416627B-5AE9-447C-A967-46596911ACF3}"/>
    <cellStyle name="40% - Accent4 12 6 3 2" xfId="36232" xr:uid="{B66A2B6B-26CE-4866-9EE8-12349DAA12DD}"/>
    <cellStyle name="40% - Accent4 12 6 4" xfId="36233" xr:uid="{98419F62-7C99-4079-9101-A3C0432EA6BD}"/>
    <cellStyle name="40% - Accent4 12 6 4 2" xfId="36234" xr:uid="{BD89FD53-8D9F-4A38-9850-BE589C9C7B70}"/>
    <cellStyle name="40% - Accent4 12 6 5" xfId="36235" xr:uid="{025F08AC-0AA1-4F90-8428-3095E6C9D0FC}"/>
    <cellStyle name="40% - Accent4 12 7" xfId="36236" xr:uid="{D82C735D-BD3D-4038-97C9-0DFABCB72070}"/>
    <cellStyle name="40% - Accent4 12 7 2" xfId="36237" xr:uid="{5933EA22-E504-47F2-9177-670F7F66D3EE}"/>
    <cellStyle name="40% - Accent4 12 7 2 2" xfId="36238" xr:uid="{9D29C310-4C40-4AE9-A578-DA3DB81D462C}"/>
    <cellStyle name="40% - Accent4 12 7 2 2 2" xfId="36239" xr:uid="{75CB2C44-77E8-43D7-B9AD-D189904D98E9}"/>
    <cellStyle name="40% - Accent4 12 7 2 3" xfId="36240" xr:uid="{7A9CA3F6-D74B-4FBC-B7BC-90681B79DF9B}"/>
    <cellStyle name="40% - Accent4 12 7 3" xfId="36241" xr:uid="{4874E975-C633-41B1-8EDD-B03BF7A9EDD1}"/>
    <cellStyle name="40% - Accent4 12 7 3 2" xfId="36242" xr:uid="{D6938921-D79A-44C7-B523-DEAA1304040D}"/>
    <cellStyle name="40% - Accent4 12 7 4" xfId="36243" xr:uid="{D3C0A444-D1E9-448A-82C0-87F86136EADC}"/>
    <cellStyle name="40% - Accent4 12 7 4 2" xfId="36244" xr:uid="{7D830193-7FD7-4CE3-B479-9CE201396A3E}"/>
    <cellStyle name="40% - Accent4 12 7 5" xfId="36245" xr:uid="{D62CB811-1B94-4756-B815-8D61615D664A}"/>
    <cellStyle name="40% - Accent4 12 8" xfId="36246" xr:uid="{07BF452C-47CC-4E45-9DF4-36941F87056B}"/>
    <cellStyle name="40% - Accent4 12 8 2" xfId="36247" xr:uid="{67D76C6D-97C2-4505-9865-E3810B904E81}"/>
    <cellStyle name="40% - Accent4 12 8 2 2" xfId="36248" xr:uid="{A1D50E0A-C4A9-4487-918C-B08C298E927A}"/>
    <cellStyle name="40% - Accent4 12 8 2 2 2" xfId="36249" xr:uid="{282B202C-1FB5-41D8-AD0A-DB40D875AA9F}"/>
    <cellStyle name="40% - Accent4 12 8 2 3" xfId="36250" xr:uid="{8DB91E15-85FB-46B4-8F06-8D59C16486DE}"/>
    <cellStyle name="40% - Accent4 12 8 3" xfId="36251" xr:uid="{D4AB326B-B3CE-4E91-B540-A48A31C3C378}"/>
    <cellStyle name="40% - Accent4 12 8 3 2" xfId="36252" xr:uid="{2AE4A45E-2F4E-4BE0-9A52-514ACCABBE29}"/>
    <cellStyle name="40% - Accent4 12 8 4" xfId="36253" xr:uid="{B8407B37-B81F-48CF-BD9A-86DC07097FE3}"/>
    <cellStyle name="40% - Accent4 12 8 4 2" xfId="36254" xr:uid="{C4A9E551-D8A8-4B0E-87BF-AAB99227A830}"/>
    <cellStyle name="40% - Accent4 12 8 5" xfId="36255" xr:uid="{4281E8AB-2CC5-46FE-8604-05F6618C87D9}"/>
    <cellStyle name="40% - Accent4 12 9" xfId="36256" xr:uid="{44ACD317-3E00-40E6-B701-5AB4C8CA9384}"/>
    <cellStyle name="40% - Accent4 12 9 2" xfId="36257" xr:uid="{DC90E847-FDBF-49CD-BF00-C5DC797B2813}"/>
    <cellStyle name="40% - Accent4 12 9 2 2" xfId="36258" xr:uid="{EE06F5B4-C438-4541-95DC-403C90801B34}"/>
    <cellStyle name="40% - Accent4 12 9 2 2 2" xfId="36259" xr:uid="{8221DF20-CF81-4E88-9DEC-0C35C3CB7BA3}"/>
    <cellStyle name="40% - Accent4 12 9 2 3" xfId="36260" xr:uid="{139D0B9D-162B-485C-918A-EBE1C9EA12F3}"/>
    <cellStyle name="40% - Accent4 12 9 3" xfId="36261" xr:uid="{931C9C2B-75B7-46B5-B64F-BDC42EDFCAD2}"/>
    <cellStyle name="40% - Accent4 12 9 3 2" xfId="36262" xr:uid="{2631011E-A629-449D-8198-E4F81747581E}"/>
    <cellStyle name="40% - Accent4 12 9 4" xfId="36263" xr:uid="{40462C7B-5B67-4DE5-865E-7CFED3A116A1}"/>
    <cellStyle name="40% - Accent4 12 9 4 2" xfId="36264" xr:uid="{72531A70-4727-4272-B5FF-6B3AEB6DBCB8}"/>
    <cellStyle name="40% - Accent4 12 9 5" xfId="36265" xr:uid="{CEBC2664-E404-4E5A-8981-968F6FEC93CA}"/>
    <cellStyle name="40% - Accent4 13" xfId="678" xr:uid="{663F860B-7C0A-4CB1-8F8C-EC1924717FCF}"/>
    <cellStyle name="40% - Accent4 13 10" xfId="36266" xr:uid="{67641EB0-2673-4358-8569-FB24DDFB5FEC}"/>
    <cellStyle name="40% - Accent4 13 10 2" xfId="36267" xr:uid="{1B35ABCC-E781-430B-8EF6-68A1F801D036}"/>
    <cellStyle name="40% - Accent4 13 10 2 2" xfId="36268" xr:uid="{D414618C-95DF-4975-AF21-6BD5C8D1C70D}"/>
    <cellStyle name="40% - Accent4 13 10 2 2 2" xfId="36269" xr:uid="{D3E79075-EBA9-4E10-97F7-1451CF6EC968}"/>
    <cellStyle name="40% - Accent4 13 10 2 3" xfId="36270" xr:uid="{4E45B98E-26F9-4225-A103-194DDF25CB13}"/>
    <cellStyle name="40% - Accent4 13 10 3" xfId="36271" xr:uid="{332FFE25-5A19-4FB5-8A55-E51A09AA0FA7}"/>
    <cellStyle name="40% - Accent4 13 10 3 2" xfId="36272" xr:uid="{BBB30B99-4238-4ACE-8EA1-BA102CC35626}"/>
    <cellStyle name="40% - Accent4 13 10 4" xfId="36273" xr:uid="{BEBDCDDC-F734-4F62-8235-C56DA2EB5C2D}"/>
    <cellStyle name="40% - Accent4 13 10 4 2" xfId="36274" xr:uid="{A59851FE-1E2C-4312-B85C-E8A532612B70}"/>
    <cellStyle name="40% - Accent4 13 10 5" xfId="36275" xr:uid="{5158AFB0-D7E6-42EE-8564-4580B8A92C63}"/>
    <cellStyle name="40% - Accent4 13 11" xfId="36276" xr:uid="{DB85DFE9-92FB-46EF-AB91-38F0037312B5}"/>
    <cellStyle name="40% - Accent4 13 11 2" xfId="36277" xr:uid="{CC080EE3-545E-4B8C-8F88-B3929D013045}"/>
    <cellStyle name="40% - Accent4 13 11 2 2" xfId="36278" xr:uid="{F1E4108C-191E-48F6-8003-F6E2F3F33CAF}"/>
    <cellStyle name="40% - Accent4 13 11 2 2 2" xfId="36279" xr:uid="{261DB438-6ECE-4BA4-AF2F-C8ED4B83A59D}"/>
    <cellStyle name="40% - Accent4 13 11 2 3" xfId="36280" xr:uid="{F2C1B155-77A6-4B99-8DAE-0D21D8D5052F}"/>
    <cellStyle name="40% - Accent4 13 11 3" xfId="36281" xr:uid="{74C59B31-D1FA-4F49-837E-A39DC402D64D}"/>
    <cellStyle name="40% - Accent4 13 11 3 2" xfId="36282" xr:uid="{8196E705-3EDF-4382-A113-B0DF3666E0F4}"/>
    <cellStyle name="40% - Accent4 13 11 4" xfId="36283" xr:uid="{524D48F4-180D-4993-85D0-FD0CD72DA0A2}"/>
    <cellStyle name="40% - Accent4 13 11 4 2" xfId="36284" xr:uid="{38BC58A8-32EB-477A-88E8-6E1FC008132D}"/>
    <cellStyle name="40% - Accent4 13 11 5" xfId="36285" xr:uid="{BF551FC0-1A2C-4675-81CA-29B6848E4C6B}"/>
    <cellStyle name="40% - Accent4 13 12" xfId="36286" xr:uid="{5D59C561-CEA2-43CD-8ABB-CBC66F8F0E15}"/>
    <cellStyle name="40% - Accent4 13 12 2" xfId="36287" xr:uid="{41BD0404-4857-47E7-A52F-DDD419AF8FF3}"/>
    <cellStyle name="40% - Accent4 13 12 2 2" xfId="36288" xr:uid="{75B23A3B-61DB-41F7-B3E4-17897D70C490}"/>
    <cellStyle name="40% - Accent4 13 12 2 2 2" xfId="36289" xr:uid="{5BFADBC5-33F7-42E4-A81F-F501E9DB54EC}"/>
    <cellStyle name="40% - Accent4 13 12 2 3" xfId="36290" xr:uid="{E826D1EC-9F06-48E3-B7A3-C9C497EE00B4}"/>
    <cellStyle name="40% - Accent4 13 12 3" xfId="36291" xr:uid="{4AD52A0B-D0B4-4BAC-832C-AC8B618642B1}"/>
    <cellStyle name="40% - Accent4 13 12 3 2" xfId="36292" xr:uid="{73CE6777-998F-4529-97D6-C2F65E8244DA}"/>
    <cellStyle name="40% - Accent4 13 12 4" xfId="36293" xr:uid="{5E01FA5C-0741-4CD3-BC81-B14903CAB5D0}"/>
    <cellStyle name="40% - Accent4 13 12 4 2" xfId="36294" xr:uid="{2C7A354C-1630-492C-B6B3-A1915C6803B4}"/>
    <cellStyle name="40% - Accent4 13 12 5" xfId="36295" xr:uid="{C19C3486-752F-4CF7-B645-CD3FF0D91CED}"/>
    <cellStyle name="40% - Accent4 13 13" xfId="36296" xr:uid="{7F8EEFF0-2BF8-436E-A449-EB60FF8925C0}"/>
    <cellStyle name="40% - Accent4 13 13 2" xfId="36297" xr:uid="{CB8D9D9C-8279-4303-9CD6-246051BFB383}"/>
    <cellStyle name="40% - Accent4 13 13 2 2" xfId="36298" xr:uid="{37154ABB-0E0C-433E-8DEB-F957A5B5A617}"/>
    <cellStyle name="40% - Accent4 13 13 2 2 2" xfId="36299" xr:uid="{B836F746-C6CE-47CB-8663-6B3B72FEBF53}"/>
    <cellStyle name="40% - Accent4 13 13 2 3" xfId="36300" xr:uid="{F6042355-EC6F-4420-B0AB-6A00B7E840FC}"/>
    <cellStyle name="40% - Accent4 13 13 3" xfId="36301" xr:uid="{A0496738-4F72-45DC-944B-787D9C45039D}"/>
    <cellStyle name="40% - Accent4 13 13 3 2" xfId="36302" xr:uid="{9A180916-23F2-4DFA-9494-57C4C620050B}"/>
    <cellStyle name="40% - Accent4 13 13 4" xfId="36303" xr:uid="{2DDF4479-E147-4B46-B95E-B009F9930DA3}"/>
    <cellStyle name="40% - Accent4 13 13 4 2" xfId="36304" xr:uid="{3189CEC9-45E1-4E71-AF71-01A92022F095}"/>
    <cellStyle name="40% - Accent4 13 13 5" xfId="36305" xr:uid="{9180CF26-9FBB-46A8-8F88-03B68F9FCF3F}"/>
    <cellStyle name="40% - Accent4 13 14" xfId="36306" xr:uid="{4A21EB1C-BE95-44FE-BEDB-AFBDD78AB582}"/>
    <cellStyle name="40% - Accent4 13 14 2" xfId="36307" xr:uid="{856F763F-6B46-4DED-9E7D-0DF47467899E}"/>
    <cellStyle name="40% - Accent4 13 14 2 2" xfId="36308" xr:uid="{13FF7929-9632-48E1-860C-701ABB933292}"/>
    <cellStyle name="40% - Accent4 13 14 2 2 2" xfId="36309" xr:uid="{179B3ECD-BEEE-4EF2-BEFD-ED0891E8B39D}"/>
    <cellStyle name="40% - Accent4 13 14 2 3" xfId="36310" xr:uid="{9D4ECF5E-67A8-4EDE-9B0E-916871948900}"/>
    <cellStyle name="40% - Accent4 13 14 3" xfId="36311" xr:uid="{42F5E5F2-F70C-4CEA-AF87-0116C9363D25}"/>
    <cellStyle name="40% - Accent4 13 14 3 2" xfId="36312" xr:uid="{97CA1395-01A9-4AFF-8F0A-5180839025DF}"/>
    <cellStyle name="40% - Accent4 13 14 4" xfId="36313" xr:uid="{D842D17F-29D1-49BB-A3C8-7AF04DD64FE5}"/>
    <cellStyle name="40% - Accent4 13 14 4 2" xfId="36314" xr:uid="{AAB88A19-A719-4012-A732-C7355F7A59CA}"/>
    <cellStyle name="40% - Accent4 13 14 5" xfId="36315" xr:uid="{427E04D6-55BD-46A5-AD3F-94A4C446BD55}"/>
    <cellStyle name="40% - Accent4 13 15" xfId="36316" xr:uid="{6CCD6CDF-F6D8-4170-97BC-8DD90E8B1E25}"/>
    <cellStyle name="40% - Accent4 13 15 2" xfId="36317" xr:uid="{37A9A4FE-DB72-445B-912D-036FC1EFA9D0}"/>
    <cellStyle name="40% - Accent4 13 15 2 2" xfId="36318" xr:uid="{6C0A9E8F-5CC1-4C38-87CD-0841A687C312}"/>
    <cellStyle name="40% - Accent4 13 15 2 2 2" xfId="36319" xr:uid="{D62D28BC-FB74-48A4-9475-4D6CFC389ACD}"/>
    <cellStyle name="40% - Accent4 13 15 2 3" xfId="36320" xr:uid="{CFE94A52-71B0-455D-B43D-878500C0F4A8}"/>
    <cellStyle name="40% - Accent4 13 15 3" xfId="36321" xr:uid="{CCEAD5D0-492B-4ED0-AD29-8D87E1721274}"/>
    <cellStyle name="40% - Accent4 13 15 3 2" xfId="36322" xr:uid="{224C2F61-2721-4EDC-BACC-D1E466639C01}"/>
    <cellStyle name="40% - Accent4 13 15 4" xfId="36323" xr:uid="{EDBD6136-D60B-41CD-A44D-8466CB7F6948}"/>
    <cellStyle name="40% - Accent4 13 15 4 2" xfId="36324" xr:uid="{76438751-3F42-44E5-9D10-545F0D6D90F7}"/>
    <cellStyle name="40% - Accent4 13 15 5" xfId="36325" xr:uid="{755C03A0-84A2-45F1-979D-525318737E4B}"/>
    <cellStyle name="40% - Accent4 13 16" xfId="36326" xr:uid="{7F63B6AA-246A-41DB-9F04-BC26A2A214BF}"/>
    <cellStyle name="40% - Accent4 13 16 2" xfId="36327" xr:uid="{0A410948-4F9A-4C34-ACD9-6D20D6611EFF}"/>
    <cellStyle name="40% - Accent4 13 16 2 2" xfId="36328" xr:uid="{EFBB2033-ECB7-4F74-B842-E9D90C274F5F}"/>
    <cellStyle name="40% - Accent4 13 16 3" xfId="36329" xr:uid="{90BC9D60-5065-41B9-8C60-BE6D91C2E929}"/>
    <cellStyle name="40% - Accent4 13 17" xfId="36330" xr:uid="{B392241F-3858-433F-9481-7DC2DDAD3763}"/>
    <cellStyle name="40% - Accent4 13 17 2" xfId="36331" xr:uid="{BD7E5522-B537-4DF0-AD2F-C41ECB04E253}"/>
    <cellStyle name="40% - Accent4 13 18" xfId="36332" xr:uid="{A2D42104-1DD7-430C-A9E6-5A1AD4A89682}"/>
    <cellStyle name="40% - Accent4 13 18 2" xfId="36333" xr:uid="{9B378BFB-B375-4AB8-854A-6606EFCB609B}"/>
    <cellStyle name="40% - Accent4 13 19" xfId="36334" xr:uid="{8BC7B5B7-31F4-4E7B-8D01-35C68289935E}"/>
    <cellStyle name="40% - Accent4 13 2" xfId="679" xr:uid="{77843D75-E5D6-4A66-9DBC-CF8DC3F1EC01}"/>
    <cellStyle name="40% - Accent4 13 2 2" xfId="680" xr:uid="{440FBC4C-D264-4E11-B356-1953CB365510}"/>
    <cellStyle name="40% - Accent4 13 2 2 2" xfId="36335" xr:uid="{829580B3-0788-4636-83FB-ABB146CFCD1B}"/>
    <cellStyle name="40% - Accent4 13 2 2 2 2" xfId="36336" xr:uid="{213349A4-8BFB-4DED-8B11-23D13AE2DBC6}"/>
    <cellStyle name="40% - Accent4 13 2 2 3" xfId="36337" xr:uid="{25D6CF45-70E1-4682-8014-6494C20E4875}"/>
    <cellStyle name="40% - Accent4 13 2 2 4" xfId="36338" xr:uid="{46BA30ED-C64A-49DB-82E8-4827ACD12D74}"/>
    <cellStyle name="40% - Accent4 13 2 3" xfId="36339" xr:uid="{045B8C6F-F9D6-4DDC-AE5E-C30A19E7CEF4}"/>
    <cellStyle name="40% - Accent4 13 2 3 2" xfId="36340" xr:uid="{5FAB2D36-2432-4234-8C5E-0E0DEF7F25BD}"/>
    <cellStyle name="40% - Accent4 13 2 4" xfId="36341" xr:uid="{928C6DB3-DD26-4309-B214-2957EB57DD0B}"/>
    <cellStyle name="40% - Accent4 13 2 4 2" xfId="36342" xr:uid="{188FB8FD-CC77-4F70-B3B0-0CFB91E49D8E}"/>
    <cellStyle name="40% - Accent4 13 2 5" xfId="36343" xr:uid="{E640E66E-79AD-4BAB-8BE8-3CB765AE294C}"/>
    <cellStyle name="40% - Accent4 13 20" xfId="36344" xr:uid="{7E69EAA7-4D47-4D10-9703-7F58A81F2E9B}"/>
    <cellStyle name="40% - Accent4 13 21" xfId="36345" xr:uid="{BE029227-0A7B-45C1-875C-45F0975A1388}"/>
    <cellStyle name="40% - Accent4 13 22" xfId="36346" xr:uid="{48A06831-BB20-464E-A064-4D2B787D9BA3}"/>
    <cellStyle name="40% - Accent4 13 23" xfId="36347" xr:uid="{95BE044B-9B6A-4E47-BE1B-18B1AABBE24E}"/>
    <cellStyle name="40% - Accent4 13 24" xfId="36348" xr:uid="{313286A1-1849-4007-8EB6-4ED6A7A8CFAF}"/>
    <cellStyle name="40% - Accent4 13 25" xfId="36349" xr:uid="{86750BE0-0F53-4869-94E6-FDE1E3B4DEC3}"/>
    <cellStyle name="40% - Accent4 13 26" xfId="36350" xr:uid="{96B98D80-507D-4CC0-94DE-8F75671F519D}"/>
    <cellStyle name="40% - Accent4 13 27" xfId="36351" xr:uid="{8B2FD0B5-865D-4D7C-8F76-2C4ACAD6EEA7}"/>
    <cellStyle name="40% - Accent4 13 28" xfId="36352" xr:uid="{1321BD3D-365B-4614-B835-AC275DFB8C86}"/>
    <cellStyle name="40% - Accent4 13 29" xfId="36353" xr:uid="{86BC9D71-CB77-447B-842D-C8F5A0294F47}"/>
    <cellStyle name="40% - Accent4 13 3" xfId="681" xr:uid="{578D0514-9570-4155-AA47-A7C08F4CE629}"/>
    <cellStyle name="40% - Accent4 13 3 2" xfId="36354" xr:uid="{C1A69528-ECA1-4E7D-A307-A0BA0CC809F3}"/>
    <cellStyle name="40% - Accent4 13 3 2 2" xfId="36355" xr:uid="{08D09C11-8288-49E1-82D7-D7FAD3A5E8D2}"/>
    <cellStyle name="40% - Accent4 13 3 2 2 2" xfId="36356" xr:uid="{5B9EE6E7-7BBB-4B39-A781-AA0E747608A2}"/>
    <cellStyle name="40% - Accent4 13 3 2 3" xfId="36357" xr:uid="{58C5DABD-7C04-492C-AF16-54EE772ACE73}"/>
    <cellStyle name="40% - Accent4 13 3 3" xfId="36358" xr:uid="{C74DAD15-5540-44FE-97E5-E47E54F0EB51}"/>
    <cellStyle name="40% - Accent4 13 3 3 2" xfId="36359" xr:uid="{485BDE73-6751-4117-A604-5902FD1577AF}"/>
    <cellStyle name="40% - Accent4 13 3 4" xfId="36360" xr:uid="{3E971E96-7609-452A-896B-5F881B33C809}"/>
    <cellStyle name="40% - Accent4 13 3 4 2" xfId="36361" xr:uid="{4359165F-E528-4710-804C-D29431AACC02}"/>
    <cellStyle name="40% - Accent4 13 3 5" xfId="36362" xr:uid="{A87C95E9-6350-4376-85C9-85728ECB7134}"/>
    <cellStyle name="40% - Accent4 13 3 6" xfId="36363" xr:uid="{6CDB6759-AB3D-4F71-A634-37BF30FCA1B7}"/>
    <cellStyle name="40% - Accent4 13 4" xfId="36364" xr:uid="{EF50B750-516C-47B1-A5F7-333415099BF3}"/>
    <cellStyle name="40% - Accent4 13 4 2" xfId="36365" xr:uid="{37ED5AFF-7517-4847-ADB0-CEBD476681C8}"/>
    <cellStyle name="40% - Accent4 13 4 2 2" xfId="36366" xr:uid="{DF8540B2-4948-40F9-81AC-6EA691F231A1}"/>
    <cellStyle name="40% - Accent4 13 4 2 2 2" xfId="36367" xr:uid="{D4892ED0-521D-4E50-87F0-790766FCD77F}"/>
    <cellStyle name="40% - Accent4 13 4 2 3" xfId="36368" xr:uid="{AAF36CC3-2F5A-4890-8351-A8DA4D19ECE3}"/>
    <cellStyle name="40% - Accent4 13 4 3" xfId="36369" xr:uid="{654D3898-E25D-4772-8B25-B989705059F2}"/>
    <cellStyle name="40% - Accent4 13 4 3 2" xfId="36370" xr:uid="{AE669609-8E5F-4BF6-8356-6B4E131F95F2}"/>
    <cellStyle name="40% - Accent4 13 4 4" xfId="36371" xr:uid="{7BF7C4BA-1FBB-4C14-92F3-317599BCF663}"/>
    <cellStyle name="40% - Accent4 13 4 4 2" xfId="36372" xr:uid="{B2508E9F-36B7-4240-A7E6-9A3C4E825480}"/>
    <cellStyle name="40% - Accent4 13 4 5" xfId="36373" xr:uid="{73E83E65-4578-453C-B462-83F6FB7807D3}"/>
    <cellStyle name="40% - Accent4 13 5" xfId="36374" xr:uid="{73C1060A-3BA8-4CDB-B049-F96BEFCA1EC4}"/>
    <cellStyle name="40% - Accent4 13 5 2" xfId="36375" xr:uid="{3D51A5F3-2162-47AF-B144-B23F33CD0C17}"/>
    <cellStyle name="40% - Accent4 13 5 2 2" xfId="36376" xr:uid="{27AF00BB-8D30-4A1E-83AF-B17C451DF698}"/>
    <cellStyle name="40% - Accent4 13 5 2 2 2" xfId="36377" xr:uid="{A0930912-B2DF-46FF-B8F9-052E9A8B89C7}"/>
    <cellStyle name="40% - Accent4 13 5 2 3" xfId="36378" xr:uid="{A60ED481-40F3-4573-9959-E32B162FAF6C}"/>
    <cellStyle name="40% - Accent4 13 5 3" xfId="36379" xr:uid="{6F09E3FA-7AAA-4CC6-87EB-CD0312421B07}"/>
    <cellStyle name="40% - Accent4 13 5 3 2" xfId="36380" xr:uid="{96F93A2E-F122-44D3-A700-F9DCE593F1FE}"/>
    <cellStyle name="40% - Accent4 13 5 4" xfId="36381" xr:uid="{B2E88D39-39D4-47F1-9360-0FCF7D4D5FE0}"/>
    <cellStyle name="40% - Accent4 13 5 4 2" xfId="36382" xr:uid="{CF0E1750-A875-47F0-9DBE-6564BB01997B}"/>
    <cellStyle name="40% - Accent4 13 5 5" xfId="36383" xr:uid="{0308A711-BBD9-454F-B66F-9DF1986B642C}"/>
    <cellStyle name="40% - Accent4 13 6" xfId="36384" xr:uid="{40679611-9710-4296-ACFA-89B52C414FBA}"/>
    <cellStyle name="40% - Accent4 13 6 2" xfId="36385" xr:uid="{08F1FB33-85DC-488C-87AD-68BB5B136A19}"/>
    <cellStyle name="40% - Accent4 13 6 2 2" xfId="36386" xr:uid="{28470D3C-4339-4EFE-9F53-BCBDAB5D8DCA}"/>
    <cellStyle name="40% - Accent4 13 6 2 2 2" xfId="36387" xr:uid="{59293AE5-DCF9-4655-B078-2979D4BFB723}"/>
    <cellStyle name="40% - Accent4 13 6 2 3" xfId="36388" xr:uid="{8D4513F3-F0E5-4B31-A3BA-ABE325F555AA}"/>
    <cellStyle name="40% - Accent4 13 6 3" xfId="36389" xr:uid="{4C0C44C0-AC01-4202-9E34-130BC46D51F4}"/>
    <cellStyle name="40% - Accent4 13 6 3 2" xfId="36390" xr:uid="{07A6E3B3-BBE5-4D5D-810C-9E2161CD83F2}"/>
    <cellStyle name="40% - Accent4 13 6 4" xfId="36391" xr:uid="{CAFEBB19-C795-4E95-96BB-048D9A79C696}"/>
    <cellStyle name="40% - Accent4 13 6 4 2" xfId="36392" xr:uid="{CC500046-BD6C-4D12-8235-F29A561552B7}"/>
    <cellStyle name="40% - Accent4 13 6 5" xfId="36393" xr:uid="{A1C78122-F59B-4BF1-89CC-535BC315A220}"/>
    <cellStyle name="40% - Accent4 13 7" xfId="36394" xr:uid="{1B94A579-8B15-4088-98FA-5045E4050F21}"/>
    <cellStyle name="40% - Accent4 13 7 2" xfId="36395" xr:uid="{C053C329-286F-4159-9BC1-E7C5490DEDCB}"/>
    <cellStyle name="40% - Accent4 13 7 2 2" xfId="36396" xr:uid="{6A25F3FB-1947-44FE-A30A-856B095EF69A}"/>
    <cellStyle name="40% - Accent4 13 7 2 2 2" xfId="36397" xr:uid="{B0B622B3-94F5-4BF0-B98F-97A28DE8C892}"/>
    <cellStyle name="40% - Accent4 13 7 2 3" xfId="36398" xr:uid="{9EA16E04-9351-4CA8-8A68-0C8E687EA549}"/>
    <cellStyle name="40% - Accent4 13 7 3" xfId="36399" xr:uid="{B0AE73CD-7B7C-4E70-927D-5C3EE00BF6A6}"/>
    <cellStyle name="40% - Accent4 13 7 3 2" xfId="36400" xr:uid="{DB74DC48-FDC0-45C6-A246-FC4C034E46A4}"/>
    <cellStyle name="40% - Accent4 13 7 4" xfId="36401" xr:uid="{7541E9C5-5271-4A09-911E-545D9C3E6752}"/>
    <cellStyle name="40% - Accent4 13 7 4 2" xfId="36402" xr:uid="{D1A71259-5950-4202-A139-9272704E26C8}"/>
    <cellStyle name="40% - Accent4 13 7 5" xfId="36403" xr:uid="{D710975E-5FB3-417F-B0AC-50E920AA3C57}"/>
    <cellStyle name="40% - Accent4 13 8" xfId="36404" xr:uid="{2DEEFBA1-1F50-460D-AABA-312C21E754C2}"/>
    <cellStyle name="40% - Accent4 13 8 2" xfId="36405" xr:uid="{0FCC9079-C664-420D-8482-B5F8916257D3}"/>
    <cellStyle name="40% - Accent4 13 8 2 2" xfId="36406" xr:uid="{F387B22F-7235-43E9-929C-9AFF67B82C48}"/>
    <cellStyle name="40% - Accent4 13 8 2 2 2" xfId="36407" xr:uid="{9747BA8C-FF8F-4DED-A495-5CCDD967E8E8}"/>
    <cellStyle name="40% - Accent4 13 8 2 3" xfId="36408" xr:uid="{40713870-E8AE-4DCE-8FDD-F1F983F123D0}"/>
    <cellStyle name="40% - Accent4 13 8 3" xfId="36409" xr:uid="{A554549E-DD9A-4281-98B4-02D7BE65D204}"/>
    <cellStyle name="40% - Accent4 13 8 3 2" xfId="36410" xr:uid="{FDDC3103-830C-4E36-A230-74BD3C7D36C9}"/>
    <cellStyle name="40% - Accent4 13 8 4" xfId="36411" xr:uid="{9368558F-0E39-4E33-B547-0AFC6C46693A}"/>
    <cellStyle name="40% - Accent4 13 8 4 2" xfId="36412" xr:uid="{7470A091-E050-469A-95D1-FF8AE03606B5}"/>
    <cellStyle name="40% - Accent4 13 8 5" xfId="36413" xr:uid="{FA21C617-75DD-43CE-B391-D3B3EE4B88B5}"/>
    <cellStyle name="40% - Accent4 13 9" xfId="36414" xr:uid="{37961C5E-9E72-441A-8C2C-5EB0A616DCC8}"/>
    <cellStyle name="40% - Accent4 13 9 2" xfId="36415" xr:uid="{BA5245AB-6482-4D0F-B478-33860D4AA56C}"/>
    <cellStyle name="40% - Accent4 13 9 2 2" xfId="36416" xr:uid="{5AAE0C6B-0FCC-4BAB-9F67-DCCBA6E3367A}"/>
    <cellStyle name="40% - Accent4 13 9 2 2 2" xfId="36417" xr:uid="{52FE0E35-920F-4509-9A68-05070D134695}"/>
    <cellStyle name="40% - Accent4 13 9 2 3" xfId="36418" xr:uid="{5F0E9DD0-2C8A-40CC-9B39-CE87670057BD}"/>
    <cellStyle name="40% - Accent4 13 9 3" xfId="36419" xr:uid="{2D312A3F-1B98-4ED1-8547-146595FB4DEA}"/>
    <cellStyle name="40% - Accent4 13 9 3 2" xfId="36420" xr:uid="{17D67DF9-2EDF-4FCB-A59C-A7B6C20871A7}"/>
    <cellStyle name="40% - Accent4 13 9 4" xfId="36421" xr:uid="{14DC055C-5393-4552-8B66-F24186C4EC99}"/>
    <cellStyle name="40% - Accent4 13 9 4 2" xfId="36422" xr:uid="{57CA5408-B64D-4FE5-BC22-C0BBB62FC411}"/>
    <cellStyle name="40% - Accent4 13 9 5" xfId="36423" xr:uid="{8F0285E8-B85C-4A7C-B367-353462DF9623}"/>
    <cellStyle name="40% - Accent4 14" xfId="682" xr:uid="{8CC5C284-BF8E-4B28-A29D-399E41319717}"/>
    <cellStyle name="40% - Accent4 14 10" xfId="36424" xr:uid="{AB152F77-90D9-45FD-8CF5-6980B2300FD6}"/>
    <cellStyle name="40% - Accent4 14 10 2" xfId="36425" xr:uid="{FC6518B5-B4D7-473D-8B60-71139437875F}"/>
    <cellStyle name="40% - Accent4 14 10 2 2" xfId="36426" xr:uid="{A7A745B9-5F53-4F93-81AA-6A456FA3C116}"/>
    <cellStyle name="40% - Accent4 14 10 2 2 2" xfId="36427" xr:uid="{5D32997C-26F2-46C9-ABFA-FE08A8653D38}"/>
    <cellStyle name="40% - Accent4 14 10 2 3" xfId="36428" xr:uid="{FAFC7E78-B16D-485D-9BA6-D7056CBC7BF5}"/>
    <cellStyle name="40% - Accent4 14 10 3" xfId="36429" xr:uid="{ABC68D10-971D-4012-BD00-2D4F2FF07A2C}"/>
    <cellStyle name="40% - Accent4 14 10 3 2" xfId="36430" xr:uid="{231971E2-6394-4053-9201-8BDDEA1B0FAD}"/>
    <cellStyle name="40% - Accent4 14 10 4" xfId="36431" xr:uid="{8331207E-0D11-46F8-8BA1-A5AF43F34438}"/>
    <cellStyle name="40% - Accent4 14 10 4 2" xfId="36432" xr:uid="{F920CB89-5674-494F-90F2-9B3DA04A51E3}"/>
    <cellStyle name="40% - Accent4 14 10 5" xfId="36433" xr:uid="{9588FC84-DEBB-4E24-A0B7-5A53974679DB}"/>
    <cellStyle name="40% - Accent4 14 11" xfId="36434" xr:uid="{F57B726A-18EE-4FC8-9664-DF461E2C2EC5}"/>
    <cellStyle name="40% - Accent4 14 11 2" xfId="36435" xr:uid="{9CF3CE0E-285F-4E27-8C58-EF879ED19C3D}"/>
    <cellStyle name="40% - Accent4 14 11 2 2" xfId="36436" xr:uid="{850F94EB-18CE-48A3-9BE6-460BEC4758EA}"/>
    <cellStyle name="40% - Accent4 14 11 2 2 2" xfId="36437" xr:uid="{BD7529CA-2D6A-44A2-88CF-2B72D1789C73}"/>
    <cellStyle name="40% - Accent4 14 11 2 3" xfId="36438" xr:uid="{3B62489D-88C6-4D2E-9557-C81E49B8CF26}"/>
    <cellStyle name="40% - Accent4 14 11 3" xfId="36439" xr:uid="{56460649-2044-4A73-8537-677F99C52254}"/>
    <cellStyle name="40% - Accent4 14 11 3 2" xfId="36440" xr:uid="{1B364A0C-73B5-4C20-A1D5-8327A1A9F24F}"/>
    <cellStyle name="40% - Accent4 14 11 4" xfId="36441" xr:uid="{61950A7C-CCD4-45D1-AA6D-8C627E59A4AA}"/>
    <cellStyle name="40% - Accent4 14 11 4 2" xfId="36442" xr:uid="{805AE8AB-B282-41B6-BE78-7BCD7C127B40}"/>
    <cellStyle name="40% - Accent4 14 11 5" xfId="36443" xr:uid="{644DB1A6-1BB5-429D-B8D8-ECFF23776429}"/>
    <cellStyle name="40% - Accent4 14 12" xfId="36444" xr:uid="{ADC01832-24E1-4B12-8EEA-938A062EB135}"/>
    <cellStyle name="40% - Accent4 14 12 2" xfId="36445" xr:uid="{BFE16DC8-AC10-4945-ABD4-CD5DEE9BE7C7}"/>
    <cellStyle name="40% - Accent4 14 12 2 2" xfId="36446" xr:uid="{7717EE07-2869-4FD4-8FE6-512A2DD829F5}"/>
    <cellStyle name="40% - Accent4 14 12 2 2 2" xfId="36447" xr:uid="{C0A7E65E-F6C8-400D-8336-90F9764D1E33}"/>
    <cellStyle name="40% - Accent4 14 12 2 3" xfId="36448" xr:uid="{266D01E1-1C21-43B7-A68E-5609BC1847DA}"/>
    <cellStyle name="40% - Accent4 14 12 3" xfId="36449" xr:uid="{9D0A2D72-82D6-4047-8388-544998D862D5}"/>
    <cellStyle name="40% - Accent4 14 12 3 2" xfId="36450" xr:uid="{C4237433-D404-4020-AC95-33900109FD2D}"/>
    <cellStyle name="40% - Accent4 14 12 4" xfId="36451" xr:uid="{45C23F57-4720-4979-B42C-2FD5D0322D1E}"/>
    <cellStyle name="40% - Accent4 14 12 4 2" xfId="36452" xr:uid="{07347B2F-B963-48A1-A8BE-40CA3FA0836D}"/>
    <cellStyle name="40% - Accent4 14 12 5" xfId="36453" xr:uid="{4E2AA551-B3B0-41C4-8804-BA1899474BAF}"/>
    <cellStyle name="40% - Accent4 14 13" xfId="36454" xr:uid="{B4671D39-31CF-4EDF-A4B2-593C92DBF677}"/>
    <cellStyle name="40% - Accent4 14 13 2" xfId="36455" xr:uid="{114E6377-5413-4616-9E5D-7717BEF29526}"/>
    <cellStyle name="40% - Accent4 14 13 2 2" xfId="36456" xr:uid="{1D8F1C8D-6CFD-43BB-8FED-D33A91E9A66B}"/>
    <cellStyle name="40% - Accent4 14 13 2 2 2" xfId="36457" xr:uid="{2435E8B5-DA7F-482A-BEF8-AC76C72AF9ED}"/>
    <cellStyle name="40% - Accent4 14 13 2 3" xfId="36458" xr:uid="{7746B460-ED02-462C-82EF-4A8F6FD18DC2}"/>
    <cellStyle name="40% - Accent4 14 13 3" xfId="36459" xr:uid="{A34781DE-C4C4-4B68-8D48-924C2C90F681}"/>
    <cellStyle name="40% - Accent4 14 13 3 2" xfId="36460" xr:uid="{AA0624A7-F92D-45B9-8DFE-4EA8744590F9}"/>
    <cellStyle name="40% - Accent4 14 13 4" xfId="36461" xr:uid="{F39DD040-F419-404A-B5D2-DCDC1A0661C9}"/>
    <cellStyle name="40% - Accent4 14 13 4 2" xfId="36462" xr:uid="{2CDDDB07-D892-41E4-AB1C-B8E2DC143B2C}"/>
    <cellStyle name="40% - Accent4 14 13 5" xfId="36463" xr:uid="{F0253305-4C3E-46CD-9CD9-1D95BD397D67}"/>
    <cellStyle name="40% - Accent4 14 14" xfId="36464" xr:uid="{998F4926-D00F-4189-8964-767A18B63CE4}"/>
    <cellStyle name="40% - Accent4 14 14 2" xfId="36465" xr:uid="{A95BCB1E-7CC2-42AB-8EE4-73E1691E1DF6}"/>
    <cellStyle name="40% - Accent4 14 14 2 2" xfId="36466" xr:uid="{934BC074-A716-4E2B-B9E9-3C134E90A557}"/>
    <cellStyle name="40% - Accent4 14 14 2 2 2" xfId="36467" xr:uid="{EC136140-BCD2-41A3-9201-8D5C34BA522F}"/>
    <cellStyle name="40% - Accent4 14 14 2 3" xfId="36468" xr:uid="{7351DB4C-7296-46E9-BC19-877E9D60DA09}"/>
    <cellStyle name="40% - Accent4 14 14 3" xfId="36469" xr:uid="{6D79B135-8416-48C2-B2C4-7C844C801CE5}"/>
    <cellStyle name="40% - Accent4 14 14 3 2" xfId="36470" xr:uid="{BDD2620A-B5BB-4AF5-8BC8-C430C46F522C}"/>
    <cellStyle name="40% - Accent4 14 14 4" xfId="36471" xr:uid="{675B5556-E5E2-404D-978E-F3BBF0BB1B70}"/>
    <cellStyle name="40% - Accent4 14 14 4 2" xfId="36472" xr:uid="{67B0BDB2-73B5-438A-ADF6-3A1B1746F863}"/>
    <cellStyle name="40% - Accent4 14 14 5" xfId="36473" xr:uid="{B9D33862-88B9-4092-88B2-1A7D6C9BABE1}"/>
    <cellStyle name="40% - Accent4 14 15" xfId="36474" xr:uid="{CCEAC553-3CB5-44A0-9E36-02F989009FD8}"/>
    <cellStyle name="40% - Accent4 14 15 2" xfId="36475" xr:uid="{22FA2951-01EC-4CE0-AB69-FDC16E0BD3B0}"/>
    <cellStyle name="40% - Accent4 14 15 2 2" xfId="36476" xr:uid="{3B4A393F-7B47-4095-A4C3-0433DE212949}"/>
    <cellStyle name="40% - Accent4 14 15 2 2 2" xfId="36477" xr:uid="{6E4DEB07-23C4-41E2-8ED4-B2BB1EDCA01E}"/>
    <cellStyle name="40% - Accent4 14 15 2 3" xfId="36478" xr:uid="{D5BD8412-9673-4F1C-B9CC-73DD9C58ED0B}"/>
    <cellStyle name="40% - Accent4 14 15 3" xfId="36479" xr:uid="{4A370ADF-35A3-4DCA-AABA-49DF41C806A5}"/>
    <cellStyle name="40% - Accent4 14 15 3 2" xfId="36480" xr:uid="{1A66F656-DE88-493A-B529-2D2198F07AB9}"/>
    <cellStyle name="40% - Accent4 14 15 4" xfId="36481" xr:uid="{559AC169-DEF6-418D-9ECE-6D48F0441252}"/>
    <cellStyle name="40% - Accent4 14 15 4 2" xfId="36482" xr:uid="{11731185-C82A-4B61-A8C0-5A4F2EAD71C9}"/>
    <cellStyle name="40% - Accent4 14 15 5" xfId="36483" xr:uid="{76E4B982-98E4-40F6-B489-44A6CEDCF57B}"/>
    <cellStyle name="40% - Accent4 14 16" xfId="36484" xr:uid="{1356E303-207D-4E6A-8BE5-CC68F43C481A}"/>
    <cellStyle name="40% - Accent4 14 16 2" xfId="36485" xr:uid="{190A7F35-A0D4-416A-BAB9-3030BB84AA05}"/>
    <cellStyle name="40% - Accent4 14 16 2 2" xfId="36486" xr:uid="{E4C17609-5919-4BB1-ADEC-CDC2D1E25F8E}"/>
    <cellStyle name="40% - Accent4 14 16 3" xfId="36487" xr:uid="{735E0CD5-2DDD-4F87-982E-E72EF8A0795A}"/>
    <cellStyle name="40% - Accent4 14 17" xfId="36488" xr:uid="{FFBD217B-E557-49FD-ADA8-3B64F2C717A2}"/>
    <cellStyle name="40% - Accent4 14 17 2" xfId="36489" xr:uid="{FC2BD3D5-4F48-462F-8593-E4FE8C4A18AD}"/>
    <cellStyle name="40% - Accent4 14 18" xfId="36490" xr:uid="{44A852A3-E88F-41F5-A600-ED3E71301709}"/>
    <cellStyle name="40% - Accent4 14 18 2" xfId="36491" xr:uid="{00F57747-AA7D-4C42-9D56-067C89385AFD}"/>
    <cellStyle name="40% - Accent4 14 19" xfId="36492" xr:uid="{806F9541-410E-4EFC-A67B-435EE7E748D8}"/>
    <cellStyle name="40% - Accent4 14 2" xfId="36493" xr:uid="{EC0971FE-3957-4165-9BA8-AC8BCDEC5BEE}"/>
    <cellStyle name="40% - Accent4 14 2 2" xfId="36494" xr:uid="{6D98A197-DF1A-4FF0-A55A-E9D5736000AF}"/>
    <cellStyle name="40% - Accent4 14 2 2 2" xfId="36495" xr:uid="{36E400C1-6D77-46FD-BB68-32C62C2B95DE}"/>
    <cellStyle name="40% - Accent4 14 2 2 2 2" xfId="36496" xr:uid="{F306F4DF-1CCE-40D1-A3BA-1A8CBBC3B7E4}"/>
    <cellStyle name="40% - Accent4 14 2 2 3" xfId="36497" xr:uid="{607AA6C0-0512-4C93-B99C-672544E2F09B}"/>
    <cellStyle name="40% - Accent4 14 2 3" xfId="36498" xr:uid="{5CED5E68-C713-46D8-ABD9-F392E57CE51B}"/>
    <cellStyle name="40% - Accent4 14 2 3 2" xfId="36499" xr:uid="{5864B230-1376-4187-B281-E901CC3FCE89}"/>
    <cellStyle name="40% - Accent4 14 2 4" xfId="36500" xr:uid="{97BBFD2C-5DE0-4DF2-8C94-DF558B0B8EE6}"/>
    <cellStyle name="40% - Accent4 14 2 4 2" xfId="36501" xr:uid="{4A460151-783A-4123-805B-3AD0B5CDDF43}"/>
    <cellStyle name="40% - Accent4 14 2 5" xfId="36502" xr:uid="{C1A4A283-0C23-4ABA-BBA3-2F48B8F47C7D}"/>
    <cellStyle name="40% - Accent4 14 20" xfId="36503" xr:uid="{1A9C3BAD-755A-4CAD-AC60-2EC9F3670105}"/>
    <cellStyle name="40% - Accent4 14 21" xfId="36504" xr:uid="{EDADC08F-A72A-43E3-87F8-14387AE92AA9}"/>
    <cellStyle name="40% - Accent4 14 22" xfId="36505" xr:uid="{794B7F15-0CBA-4289-977A-4D32823F8EF5}"/>
    <cellStyle name="40% - Accent4 14 23" xfId="36506" xr:uid="{E1444AEA-7E47-4D7C-9A75-7D8B0BBBBCD8}"/>
    <cellStyle name="40% - Accent4 14 24" xfId="36507" xr:uid="{4AE8A413-C364-4EDB-8E99-5CD281421FA9}"/>
    <cellStyle name="40% - Accent4 14 25" xfId="36508" xr:uid="{B0C62954-90E3-42B9-BB33-971D700558FE}"/>
    <cellStyle name="40% - Accent4 14 26" xfId="36509" xr:uid="{A94C80D7-14DC-46E8-9C43-DACAD82D9F5D}"/>
    <cellStyle name="40% - Accent4 14 27" xfId="36510" xr:uid="{7387A7FF-DFC1-41C5-B90F-F4570FAD097C}"/>
    <cellStyle name="40% - Accent4 14 28" xfId="36511" xr:uid="{1FB96708-B133-4B52-833C-3CA967D2ABA8}"/>
    <cellStyle name="40% - Accent4 14 29" xfId="36512" xr:uid="{DBCB22A5-0462-4330-9908-203F23357A60}"/>
    <cellStyle name="40% - Accent4 14 3" xfId="36513" xr:uid="{1FA890B1-6319-404D-9252-B43FE2DEF0ED}"/>
    <cellStyle name="40% - Accent4 14 3 2" xfId="36514" xr:uid="{E162B27C-B4E8-4151-8C17-1396DB5328EB}"/>
    <cellStyle name="40% - Accent4 14 3 2 2" xfId="36515" xr:uid="{B8B208C5-3368-4657-8CDD-A2627E9637AC}"/>
    <cellStyle name="40% - Accent4 14 3 2 2 2" xfId="36516" xr:uid="{233FC507-9867-4047-857B-DECD708C6B9C}"/>
    <cellStyle name="40% - Accent4 14 3 2 3" xfId="36517" xr:uid="{3F458DB1-CF2A-4EAB-85CF-4A25B2797624}"/>
    <cellStyle name="40% - Accent4 14 3 3" xfId="36518" xr:uid="{DF5233CF-4B15-47A0-867B-5A9EB42CC408}"/>
    <cellStyle name="40% - Accent4 14 3 3 2" xfId="36519" xr:uid="{F681D60C-CE24-4B8F-8F2C-1B883642BB00}"/>
    <cellStyle name="40% - Accent4 14 3 4" xfId="36520" xr:uid="{EA34AC9D-F7E0-4A09-831F-155274C7FEB9}"/>
    <cellStyle name="40% - Accent4 14 3 4 2" xfId="36521" xr:uid="{94108829-C54A-4563-A59E-43D06D451F77}"/>
    <cellStyle name="40% - Accent4 14 3 5" xfId="36522" xr:uid="{A970DFBD-A378-4FC5-AAF3-FB03039D025E}"/>
    <cellStyle name="40% - Accent4 14 30" xfId="36523" xr:uid="{E76128F9-7291-4247-889A-5F0DE7B9DAF7}"/>
    <cellStyle name="40% - Accent4 14 4" xfId="36524" xr:uid="{A97DFE40-3B43-40A4-9F5D-E467A4BEA77D}"/>
    <cellStyle name="40% - Accent4 14 4 2" xfId="36525" xr:uid="{ACB1C4A0-C6F1-4B65-B814-6DC7AEF21392}"/>
    <cellStyle name="40% - Accent4 14 4 2 2" xfId="36526" xr:uid="{A7F0F3EF-CFF7-490C-84D6-257CB37D5DA3}"/>
    <cellStyle name="40% - Accent4 14 4 2 2 2" xfId="36527" xr:uid="{12589AE3-44DD-4B84-9822-CF821173E4D5}"/>
    <cellStyle name="40% - Accent4 14 4 2 3" xfId="36528" xr:uid="{8A9D52A3-AEF3-497A-9DB5-7EB38AFF2DFF}"/>
    <cellStyle name="40% - Accent4 14 4 3" xfId="36529" xr:uid="{9F24B5F6-D468-4495-ADF9-58CE008D16A0}"/>
    <cellStyle name="40% - Accent4 14 4 3 2" xfId="36530" xr:uid="{66A5A834-4015-4177-89F8-804C62AE9DC5}"/>
    <cellStyle name="40% - Accent4 14 4 4" xfId="36531" xr:uid="{3640A153-8948-43B8-B479-8BC1E597211C}"/>
    <cellStyle name="40% - Accent4 14 4 4 2" xfId="36532" xr:uid="{E08B19AB-38E1-4613-B00E-461093B4E234}"/>
    <cellStyle name="40% - Accent4 14 4 5" xfId="36533" xr:uid="{E97AC6A3-181E-4CD5-AFA9-64BBE1AC5084}"/>
    <cellStyle name="40% - Accent4 14 5" xfId="36534" xr:uid="{BD9832B6-B7F9-4B42-8BAF-97FE83A71A72}"/>
    <cellStyle name="40% - Accent4 14 5 2" xfId="36535" xr:uid="{B52E02C7-A2A4-4D86-9D52-FFBFE61A431E}"/>
    <cellStyle name="40% - Accent4 14 5 2 2" xfId="36536" xr:uid="{F33E94EA-1E96-4FCF-A8E1-16BE1607874E}"/>
    <cellStyle name="40% - Accent4 14 5 2 2 2" xfId="36537" xr:uid="{74591207-17C5-4641-B4BE-FB2838BC189A}"/>
    <cellStyle name="40% - Accent4 14 5 2 3" xfId="36538" xr:uid="{CF070664-6C1E-4E9B-B94E-8643563E3B7E}"/>
    <cellStyle name="40% - Accent4 14 5 3" xfId="36539" xr:uid="{FAB71005-C634-474B-9197-D771BE8F4828}"/>
    <cellStyle name="40% - Accent4 14 5 3 2" xfId="36540" xr:uid="{EDBA8528-5E65-46FC-AD28-0A9DAF1133A7}"/>
    <cellStyle name="40% - Accent4 14 5 4" xfId="36541" xr:uid="{49EE8742-B07E-467C-921C-23BFA92D5CAE}"/>
    <cellStyle name="40% - Accent4 14 5 4 2" xfId="36542" xr:uid="{CE2A1E63-D3BF-4DFD-A721-6F9482B88E80}"/>
    <cellStyle name="40% - Accent4 14 5 5" xfId="36543" xr:uid="{F5D0AF77-BF59-4FBD-9689-93C100E1C997}"/>
    <cellStyle name="40% - Accent4 14 6" xfId="36544" xr:uid="{64D0825B-1FB1-4F62-986B-2CF575E70BC0}"/>
    <cellStyle name="40% - Accent4 14 6 2" xfId="36545" xr:uid="{32D9BC40-B12D-476B-818B-91DDA3B0177C}"/>
    <cellStyle name="40% - Accent4 14 6 2 2" xfId="36546" xr:uid="{747F9B3D-6C67-4966-A3E2-F3A934F937B5}"/>
    <cellStyle name="40% - Accent4 14 6 2 2 2" xfId="36547" xr:uid="{4842B23B-5D82-489D-93F2-92E0893C960E}"/>
    <cellStyle name="40% - Accent4 14 6 2 3" xfId="36548" xr:uid="{F5156F2C-B0C3-47A1-880C-FC1E5F866DF9}"/>
    <cellStyle name="40% - Accent4 14 6 3" xfId="36549" xr:uid="{38E2094E-1E4C-4B9D-BE79-6A2EBA68DAD8}"/>
    <cellStyle name="40% - Accent4 14 6 3 2" xfId="36550" xr:uid="{28817598-1AE3-4699-B8D6-0D1CD7795DED}"/>
    <cellStyle name="40% - Accent4 14 6 4" xfId="36551" xr:uid="{9F87F495-B2E5-4FDD-A0C1-AFEAE404B8CD}"/>
    <cellStyle name="40% - Accent4 14 6 4 2" xfId="36552" xr:uid="{90182F1C-135F-40B6-AB12-EC009B41384E}"/>
    <cellStyle name="40% - Accent4 14 6 5" xfId="36553" xr:uid="{4F75509C-410C-4E48-A674-33F1B3667158}"/>
    <cellStyle name="40% - Accent4 14 7" xfId="36554" xr:uid="{26FAA1E7-44BE-49BB-AD79-84B5FE4AD198}"/>
    <cellStyle name="40% - Accent4 14 7 2" xfId="36555" xr:uid="{693CC4C7-8960-4601-AD7F-35A4C84C8BBD}"/>
    <cellStyle name="40% - Accent4 14 7 2 2" xfId="36556" xr:uid="{6DD61042-E08E-4F29-BE27-646193E793B1}"/>
    <cellStyle name="40% - Accent4 14 7 2 2 2" xfId="36557" xr:uid="{5CA7C3F0-E6F2-4CA9-B0D7-8A1C0A1FCBE2}"/>
    <cellStyle name="40% - Accent4 14 7 2 3" xfId="36558" xr:uid="{F5D937FA-0EF2-416B-9477-84722C289DC0}"/>
    <cellStyle name="40% - Accent4 14 7 3" xfId="36559" xr:uid="{AA279A45-93B7-4567-BD51-31DAB8431DAB}"/>
    <cellStyle name="40% - Accent4 14 7 3 2" xfId="36560" xr:uid="{D6D87935-3DB8-4A87-B284-94C21D90AB37}"/>
    <cellStyle name="40% - Accent4 14 7 4" xfId="36561" xr:uid="{24402D8F-48C0-4665-B029-DACBFB4FB64A}"/>
    <cellStyle name="40% - Accent4 14 7 4 2" xfId="36562" xr:uid="{D6AC3281-96C3-484E-80C6-A47EAE210532}"/>
    <cellStyle name="40% - Accent4 14 7 5" xfId="36563" xr:uid="{BCB3CBC4-90F9-49F5-A58B-6DB4E42E2059}"/>
    <cellStyle name="40% - Accent4 14 8" xfId="36564" xr:uid="{23AFF607-8BC8-4FF1-B0DF-91F257D38942}"/>
    <cellStyle name="40% - Accent4 14 8 2" xfId="36565" xr:uid="{44516F60-9CDC-4F86-BDCB-0375CBC5F934}"/>
    <cellStyle name="40% - Accent4 14 8 2 2" xfId="36566" xr:uid="{864AEE05-83B0-445B-84EF-C4C3BC4AED30}"/>
    <cellStyle name="40% - Accent4 14 8 2 2 2" xfId="36567" xr:uid="{1ED0348E-F0A1-40B9-9B59-A284C7F8AF35}"/>
    <cellStyle name="40% - Accent4 14 8 2 3" xfId="36568" xr:uid="{91D4A4C0-5620-4166-A32B-EC7C1F322DAD}"/>
    <cellStyle name="40% - Accent4 14 8 3" xfId="36569" xr:uid="{55007DBA-711D-41E1-B0EE-7C3998578EEF}"/>
    <cellStyle name="40% - Accent4 14 8 3 2" xfId="36570" xr:uid="{8BA16201-F624-47EB-81CF-D7AB1F208066}"/>
    <cellStyle name="40% - Accent4 14 8 4" xfId="36571" xr:uid="{C36B7F20-A398-45E0-8251-FD165ECA5009}"/>
    <cellStyle name="40% - Accent4 14 8 4 2" xfId="36572" xr:uid="{548A8A67-3739-446E-A16A-28AF9D5EF153}"/>
    <cellStyle name="40% - Accent4 14 8 5" xfId="36573" xr:uid="{7E6CC22F-0294-493A-B301-A6C2BAAAD839}"/>
    <cellStyle name="40% - Accent4 14 9" xfId="36574" xr:uid="{0BFC6C92-7CD7-4498-97C4-3AB98C199970}"/>
    <cellStyle name="40% - Accent4 14 9 2" xfId="36575" xr:uid="{854AAB73-D646-458B-8AC6-EB4A5608A2CD}"/>
    <cellStyle name="40% - Accent4 14 9 2 2" xfId="36576" xr:uid="{48D6A8E2-FF8E-4CB8-9308-62BF5EEE26C1}"/>
    <cellStyle name="40% - Accent4 14 9 2 2 2" xfId="36577" xr:uid="{760F1B0D-4CD2-491B-ADCF-E946C9AB05D0}"/>
    <cellStyle name="40% - Accent4 14 9 2 3" xfId="36578" xr:uid="{6C40F3AB-384E-4879-92C6-AF8412F8B17D}"/>
    <cellStyle name="40% - Accent4 14 9 3" xfId="36579" xr:uid="{9F506C15-19EE-4A10-BB6E-A3BB08298BA6}"/>
    <cellStyle name="40% - Accent4 14 9 3 2" xfId="36580" xr:uid="{9C56A731-F396-46E0-ACF1-EF6DA936C887}"/>
    <cellStyle name="40% - Accent4 14 9 4" xfId="36581" xr:uid="{D4136FC8-1B18-406C-85C4-48F77131B4A8}"/>
    <cellStyle name="40% - Accent4 14 9 4 2" xfId="36582" xr:uid="{C183CB4B-A8AC-4781-8186-8952B0519FF0}"/>
    <cellStyle name="40% - Accent4 14 9 5" xfId="36583" xr:uid="{680FEF55-96C1-4F28-82E4-5970BC9585AC}"/>
    <cellStyle name="40% - Accent4 15" xfId="36584" xr:uid="{7D8BA1C2-4CEE-4EE0-BC0E-B39CE857A7DD}"/>
    <cellStyle name="40% - Accent4 15 10" xfId="36585" xr:uid="{46CE219B-1A10-421B-ACAE-73B321110A25}"/>
    <cellStyle name="40% - Accent4 15 10 2" xfId="36586" xr:uid="{EE739B69-CBE8-4179-AADB-3B11DAA1CD93}"/>
    <cellStyle name="40% - Accent4 15 10 2 2" xfId="36587" xr:uid="{B704C9FC-03B8-415E-887B-6A998474E3DE}"/>
    <cellStyle name="40% - Accent4 15 10 2 2 2" xfId="36588" xr:uid="{6E38B58C-8831-481B-8622-0672BA62E4D2}"/>
    <cellStyle name="40% - Accent4 15 10 2 3" xfId="36589" xr:uid="{DEE682FC-0638-4C8A-A139-287B1D5A2018}"/>
    <cellStyle name="40% - Accent4 15 10 3" xfId="36590" xr:uid="{5688C0E9-786E-4D21-BADF-CA91D9E7DB47}"/>
    <cellStyle name="40% - Accent4 15 10 3 2" xfId="36591" xr:uid="{5EB0A750-C5B2-4F00-84A6-CE1D6179899D}"/>
    <cellStyle name="40% - Accent4 15 10 4" xfId="36592" xr:uid="{2A55FA0A-524D-4717-93AE-8223514CDF6F}"/>
    <cellStyle name="40% - Accent4 15 10 4 2" xfId="36593" xr:uid="{24B78BFA-618B-4121-84BE-7E7BE72FB9D3}"/>
    <cellStyle name="40% - Accent4 15 10 5" xfId="36594" xr:uid="{B8791055-96B3-47D7-B9C6-4B80A19E0DB7}"/>
    <cellStyle name="40% - Accent4 15 11" xfId="36595" xr:uid="{C1DD9528-0F05-4FD5-A4F9-2C862EDFFF1F}"/>
    <cellStyle name="40% - Accent4 15 11 2" xfId="36596" xr:uid="{DA29BAD8-84D0-4D7E-9B00-AF1D50A359B1}"/>
    <cellStyle name="40% - Accent4 15 11 2 2" xfId="36597" xr:uid="{D580DAB3-CBEB-4FCE-95AC-163FA722E0E4}"/>
    <cellStyle name="40% - Accent4 15 11 2 2 2" xfId="36598" xr:uid="{04186E5C-82A9-4E18-88F3-A26A3A9A2449}"/>
    <cellStyle name="40% - Accent4 15 11 2 3" xfId="36599" xr:uid="{05E5E33F-9C32-4721-B652-0ADD7376631E}"/>
    <cellStyle name="40% - Accent4 15 11 3" xfId="36600" xr:uid="{BE3F121B-F754-4CF3-8FB9-DAE769D15207}"/>
    <cellStyle name="40% - Accent4 15 11 3 2" xfId="36601" xr:uid="{6790B411-25C0-43C1-87C0-A6C7D8FA6032}"/>
    <cellStyle name="40% - Accent4 15 11 4" xfId="36602" xr:uid="{26ADE2C0-6142-4F45-BD4D-9A6DD8AE022A}"/>
    <cellStyle name="40% - Accent4 15 11 4 2" xfId="36603" xr:uid="{838C3F4C-B6D9-49DD-8955-51EFA9825A86}"/>
    <cellStyle name="40% - Accent4 15 11 5" xfId="36604" xr:uid="{73E49A63-9AE9-48B4-958A-DA9C9BC76AFC}"/>
    <cellStyle name="40% - Accent4 15 12" xfId="36605" xr:uid="{590D0325-1EC6-4471-BD07-BD659538099D}"/>
    <cellStyle name="40% - Accent4 15 12 2" xfId="36606" xr:uid="{43395722-93A5-406A-BCFC-47A55834C56A}"/>
    <cellStyle name="40% - Accent4 15 12 2 2" xfId="36607" xr:uid="{4A5CE201-696A-4F04-A46C-489E0CDC817F}"/>
    <cellStyle name="40% - Accent4 15 12 2 2 2" xfId="36608" xr:uid="{D9EBFD5E-B624-4BC4-89CB-045A1B65C554}"/>
    <cellStyle name="40% - Accent4 15 12 2 3" xfId="36609" xr:uid="{86758D1F-1446-4B46-B9D9-883634A0FFCB}"/>
    <cellStyle name="40% - Accent4 15 12 3" xfId="36610" xr:uid="{2265C0A9-5DD1-4C81-9765-8E7E13EA2E02}"/>
    <cellStyle name="40% - Accent4 15 12 3 2" xfId="36611" xr:uid="{29567147-0496-42EB-82BC-0FC258AB6F67}"/>
    <cellStyle name="40% - Accent4 15 12 4" xfId="36612" xr:uid="{CA22140F-D108-4C5B-80C6-5DFA6A1FB282}"/>
    <cellStyle name="40% - Accent4 15 12 4 2" xfId="36613" xr:uid="{075BE9E8-C24C-4D6D-A71B-EE3BC3D99C10}"/>
    <cellStyle name="40% - Accent4 15 12 5" xfId="36614" xr:uid="{F0F63B4C-91AE-449A-80C5-0BE80B3E2B2F}"/>
    <cellStyle name="40% - Accent4 15 13" xfId="36615" xr:uid="{C78775E4-6028-4312-BE38-2997AC7AF5E4}"/>
    <cellStyle name="40% - Accent4 15 13 2" xfId="36616" xr:uid="{94A5AC9A-7F32-4A73-BC22-25B8D5AC08B4}"/>
    <cellStyle name="40% - Accent4 15 13 2 2" xfId="36617" xr:uid="{E4438CB8-8F01-44C8-BFD0-CCC388C9E5B7}"/>
    <cellStyle name="40% - Accent4 15 13 2 2 2" xfId="36618" xr:uid="{B643B008-1401-4886-83DA-FE88FADC1766}"/>
    <cellStyle name="40% - Accent4 15 13 2 3" xfId="36619" xr:uid="{E6225694-E92D-41EB-A21B-9E0F9B669840}"/>
    <cellStyle name="40% - Accent4 15 13 3" xfId="36620" xr:uid="{2EA43A5E-EFB0-42FA-96A9-0BE9961334FD}"/>
    <cellStyle name="40% - Accent4 15 13 3 2" xfId="36621" xr:uid="{AFD3D069-BE49-4B1A-8067-134308C7016B}"/>
    <cellStyle name="40% - Accent4 15 13 4" xfId="36622" xr:uid="{84FE178E-5D4D-40FE-96DF-65D86EDDEFCB}"/>
    <cellStyle name="40% - Accent4 15 13 4 2" xfId="36623" xr:uid="{FB1738FF-1A6E-4AB3-923B-418AE94F15E1}"/>
    <cellStyle name="40% - Accent4 15 13 5" xfId="36624" xr:uid="{E9C249F2-1A01-4CD5-84E5-6F6DF2041C25}"/>
    <cellStyle name="40% - Accent4 15 14" xfId="36625" xr:uid="{38F85982-DEAF-4FA3-B616-DB5F2C3435E5}"/>
    <cellStyle name="40% - Accent4 15 14 2" xfId="36626" xr:uid="{4E802930-13B9-4568-9261-932F54BC2259}"/>
    <cellStyle name="40% - Accent4 15 14 2 2" xfId="36627" xr:uid="{B7FBAAC4-BC62-4E7E-AD59-57C5E6F135B8}"/>
    <cellStyle name="40% - Accent4 15 14 2 2 2" xfId="36628" xr:uid="{0E7107BB-52AC-40D2-A690-0757115BE3B8}"/>
    <cellStyle name="40% - Accent4 15 14 2 3" xfId="36629" xr:uid="{AAF1DAB5-0B04-4844-9B31-F7C1841D19DA}"/>
    <cellStyle name="40% - Accent4 15 14 3" xfId="36630" xr:uid="{C0792E3F-EA97-4069-9158-2E1C4AB99C57}"/>
    <cellStyle name="40% - Accent4 15 14 3 2" xfId="36631" xr:uid="{FD622BC5-1319-4E56-B66B-58EE07264135}"/>
    <cellStyle name="40% - Accent4 15 14 4" xfId="36632" xr:uid="{A44CE635-409D-4353-A7DB-CCF6F7837A52}"/>
    <cellStyle name="40% - Accent4 15 14 4 2" xfId="36633" xr:uid="{6CA7EAF7-D491-4DE4-AD2F-8800C8E74D3E}"/>
    <cellStyle name="40% - Accent4 15 14 5" xfId="36634" xr:uid="{C2FC59A3-E4B3-414A-9294-5BE2FF9AA33F}"/>
    <cellStyle name="40% - Accent4 15 15" xfId="36635" xr:uid="{4DDF712B-5ADE-4522-88E0-11A109DA57CE}"/>
    <cellStyle name="40% - Accent4 15 15 2" xfId="36636" xr:uid="{E6FE01AD-2EA4-413E-828E-AFE163F52188}"/>
    <cellStyle name="40% - Accent4 15 15 2 2" xfId="36637" xr:uid="{F9E81373-6ADA-4B15-94A1-B3D6591CBDFB}"/>
    <cellStyle name="40% - Accent4 15 15 2 2 2" xfId="36638" xr:uid="{70628C7C-6418-4CB3-ACE5-052C6BB35EEB}"/>
    <cellStyle name="40% - Accent4 15 15 2 3" xfId="36639" xr:uid="{B20CE8BA-E7A0-4331-9B4D-3B48E692CBF8}"/>
    <cellStyle name="40% - Accent4 15 15 3" xfId="36640" xr:uid="{6CE0C594-7909-4091-AAE3-69E755F0BE42}"/>
    <cellStyle name="40% - Accent4 15 15 3 2" xfId="36641" xr:uid="{F04298A4-6B56-4F8E-9014-7549A6314500}"/>
    <cellStyle name="40% - Accent4 15 15 4" xfId="36642" xr:uid="{17278749-146C-4E5D-B081-4D932331B98D}"/>
    <cellStyle name="40% - Accent4 15 15 4 2" xfId="36643" xr:uid="{F4C199BF-0996-45CC-8FA8-718674926204}"/>
    <cellStyle name="40% - Accent4 15 15 5" xfId="36644" xr:uid="{9ED4D169-2590-40B4-857C-94E55625C2D1}"/>
    <cellStyle name="40% - Accent4 15 16" xfId="36645" xr:uid="{C82DA81F-A59C-40ED-90CC-590D3FA1BBF7}"/>
    <cellStyle name="40% - Accent4 15 16 2" xfId="36646" xr:uid="{BA1A6E01-9511-4D7F-B56C-DDC5AE9FF34D}"/>
    <cellStyle name="40% - Accent4 15 16 2 2" xfId="36647" xr:uid="{AC9363B5-FB67-48B9-BF1F-CFE1C605305D}"/>
    <cellStyle name="40% - Accent4 15 16 3" xfId="36648" xr:uid="{F567C93F-55BB-43B8-B8DC-C768A17EEEDA}"/>
    <cellStyle name="40% - Accent4 15 17" xfId="36649" xr:uid="{A9FCBBA1-0AA7-48DC-A996-F663BE022108}"/>
    <cellStyle name="40% - Accent4 15 17 2" xfId="36650" xr:uid="{BE1D08DC-9E1C-4569-8C39-FE6A4BCD58F0}"/>
    <cellStyle name="40% - Accent4 15 18" xfId="36651" xr:uid="{0AC82570-21C9-4228-A12B-8CD5E2A76C4B}"/>
    <cellStyle name="40% - Accent4 15 18 2" xfId="36652" xr:uid="{6BBAD898-CC58-4192-8696-6652C56EB2DB}"/>
    <cellStyle name="40% - Accent4 15 19" xfId="36653" xr:uid="{6D63A36A-829A-44BF-BA24-AC5CD7496C2A}"/>
    <cellStyle name="40% - Accent4 15 2" xfId="36654" xr:uid="{95C6111F-0AEF-4622-A3CF-A10C04D74E3E}"/>
    <cellStyle name="40% - Accent4 15 2 2" xfId="36655" xr:uid="{CF3C337A-F664-4744-9CF4-B1F274BF9088}"/>
    <cellStyle name="40% - Accent4 15 2 2 2" xfId="36656" xr:uid="{95EDAC7A-2454-4E35-B19B-A7EC6CCE16EE}"/>
    <cellStyle name="40% - Accent4 15 2 2 2 2" xfId="36657" xr:uid="{52E44A13-83DE-4DF6-855A-D786E98FAC4B}"/>
    <cellStyle name="40% - Accent4 15 2 2 3" xfId="36658" xr:uid="{1F075F71-11B9-45D8-9B90-41768AFD0039}"/>
    <cellStyle name="40% - Accent4 15 2 3" xfId="36659" xr:uid="{247812EA-4811-4DDE-A26D-A66368D053C7}"/>
    <cellStyle name="40% - Accent4 15 2 3 2" xfId="36660" xr:uid="{7CD45307-8A4F-4E09-B0F3-52F9D3A767F9}"/>
    <cellStyle name="40% - Accent4 15 2 4" xfId="36661" xr:uid="{3C421D76-969A-4D0B-BE0C-123E13C1AF4E}"/>
    <cellStyle name="40% - Accent4 15 2 4 2" xfId="36662" xr:uid="{AC826138-04DF-4D1E-93B6-5A38EDB9F2E5}"/>
    <cellStyle name="40% - Accent4 15 2 5" xfId="36663" xr:uid="{E285041B-B0B7-4B70-9325-783AFBCA7D8D}"/>
    <cellStyle name="40% - Accent4 15 20" xfId="36664" xr:uid="{B80E1352-4DF4-44B9-800E-BFCBDE085F4C}"/>
    <cellStyle name="40% - Accent4 15 21" xfId="36665" xr:uid="{3616E13D-CE94-4AF7-8D73-0F2AB893A1B4}"/>
    <cellStyle name="40% - Accent4 15 22" xfId="36666" xr:uid="{C1C77B28-073A-4225-91B3-D18A7FFD23DB}"/>
    <cellStyle name="40% - Accent4 15 23" xfId="36667" xr:uid="{D5B45C00-25D5-427A-A041-E906547347AD}"/>
    <cellStyle name="40% - Accent4 15 24" xfId="36668" xr:uid="{99B9EE38-4604-4925-88EB-931357D4F9BB}"/>
    <cellStyle name="40% - Accent4 15 25" xfId="36669" xr:uid="{0059E97F-C5D1-443F-8671-369A91F59780}"/>
    <cellStyle name="40% - Accent4 15 26" xfId="36670" xr:uid="{4E694CDA-6C8A-40AE-B868-CEC8A3D2DC16}"/>
    <cellStyle name="40% - Accent4 15 27" xfId="36671" xr:uid="{1BE6ECFB-DF88-426B-AA33-739A8AC1E21C}"/>
    <cellStyle name="40% - Accent4 15 28" xfId="36672" xr:uid="{682281CA-29B8-47F4-B604-722A14812E54}"/>
    <cellStyle name="40% - Accent4 15 29" xfId="36673" xr:uid="{CECB2A79-CC8E-485F-A6A4-D8A847F31EA9}"/>
    <cellStyle name="40% - Accent4 15 3" xfId="36674" xr:uid="{F0A3ABC5-CED8-4FE9-BE9B-AB5F52C1F4FC}"/>
    <cellStyle name="40% - Accent4 15 3 2" xfId="36675" xr:uid="{C0157F05-1D8F-401D-8596-A5B152BC512B}"/>
    <cellStyle name="40% - Accent4 15 3 2 2" xfId="36676" xr:uid="{C0F2C8C5-87AB-4C45-B3C2-998CF3760BA4}"/>
    <cellStyle name="40% - Accent4 15 3 2 2 2" xfId="36677" xr:uid="{C183F8C2-5D4E-40CF-B75C-7DCD930E7E74}"/>
    <cellStyle name="40% - Accent4 15 3 2 3" xfId="36678" xr:uid="{E5C45C9E-3006-4FB1-A924-0FF0FCE8814E}"/>
    <cellStyle name="40% - Accent4 15 3 3" xfId="36679" xr:uid="{2BDB1AFF-195B-47D1-B9FC-B2E8BA72DB63}"/>
    <cellStyle name="40% - Accent4 15 3 3 2" xfId="36680" xr:uid="{5B2B675E-6D3E-4F1C-9558-C5E8C074B07D}"/>
    <cellStyle name="40% - Accent4 15 3 4" xfId="36681" xr:uid="{D4324FDF-81C8-481F-A418-E98EC79547D9}"/>
    <cellStyle name="40% - Accent4 15 3 4 2" xfId="36682" xr:uid="{A7C9E556-43FD-4807-A041-261C5A1BD9FF}"/>
    <cellStyle name="40% - Accent4 15 3 5" xfId="36683" xr:uid="{F0A9CEC6-BCB6-4D75-90AD-350F8DE2F732}"/>
    <cellStyle name="40% - Accent4 15 4" xfId="36684" xr:uid="{CC6521B2-33FA-4D13-B492-A41B500AD1E0}"/>
    <cellStyle name="40% - Accent4 15 4 2" xfId="36685" xr:uid="{3720C988-E10B-4270-B4E9-9B6FC6C45971}"/>
    <cellStyle name="40% - Accent4 15 4 2 2" xfId="36686" xr:uid="{16FC1CFB-63D1-47F4-B069-1CA0F970C350}"/>
    <cellStyle name="40% - Accent4 15 4 2 2 2" xfId="36687" xr:uid="{5D443377-4FB2-4D03-B926-A603EF57A73D}"/>
    <cellStyle name="40% - Accent4 15 4 2 3" xfId="36688" xr:uid="{06221B9A-6703-432C-8AD5-E899FA0BDF5C}"/>
    <cellStyle name="40% - Accent4 15 4 3" xfId="36689" xr:uid="{502040D9-B4BA-44C6-B7DB-BEB01A2B3862}"/>
    <cellStyle name="40% - Accent4 15 4 3 2" xfId="36690" xr:uid="{1C3C4844-B1BC-4931-A0E1-7FC0A85740DB}"/>
    <cellStyle name="40% - Accent4 15 4 4" xfId="36691" xr:uid="{FCEAF9AD-B4A4-4142-8746-B64A0AC669CD}"/>
    <cellStyle name="40% - Accent4 15 4 4 2" xfId="36692" xr:uid="{B826CEC8-3892-4F83-868C-91FB0376DB93}"/>
    <cellStyle name="40% - Accent4 15 4 5" xfId="36693" xr:uid="{3823990B-E583-4C68-B5EA-027C9F9F2DB4}"/>
    <cellStyle name="40% - Accent4 15 5" xfId="36694" xr:uid="{2045760C-E016-4592-9770-5F970E1514B3}"/>
    <cellStyle name="40% - Accent4 15 5 2" xfId="36695" xr:uid="{B9511781-C81F-4AE2-8875-EB83CBE7D283}"/>
    <cellStyle name="40% - Accent4 15 5 2 2" xfId="36696" xr:uid="{5E7CC64D-79EF-4E22-ADC0-50A557155B62}"/>
    <cellStyle name="40% - Accent4 15 5 2 2 2" xfId="36697" xr:uid="{26A6F85E-870B-4266-B206-1346A92445F2}"/>
    <cellStyle name="40% - Accent4 15 5 2 3" xfId="36698" xr:uid="{23359ED1-4F18-4CE0-AF3E-C78CAF74D41C}"/>
    <cellStyle name="40% - Accent4 15 5 3" xfId="36699" xr:uid="{920ED5E3-7753-439B-AF20-9EAA87EB9F29}"/>
    <cellStyle name="40% - Accent4 15 5 3 2" xfId="36700" xr:uid="{4F13536E-4F0A-4C6E-B7FF-C90AE7F361C1}"/>
    <cellStyle name="40% - Accent4 15 5 4" xfId="36701" xr:uid="{0303135C-D632-44B8-BBEE-F7A48ECC791C}"/>
    <cellStyle name="40% - Accent4 15 5 4 2" xfId="36702" xr:uid="{D6099C6F-FBF3-4F8F-8F88-559D751280B3}"/>
    <cellStyle name="40% - Accent4 15 5 5" xfId="36703" xr:uid="{97292342-9F34-4868-B522-E22C5062FFF9}"/>
    <cellStyle name="40% - Accent4 15 6" xfId="36704" xr:uid="{C2E60E39-AC8E-48F4-8722-37FD4949F5D5}"/>
    <cellStyle name="40% - Accent4 15 6 2" xfId="36705" xr:uid="{0EF4F8BD-8D66-4B21-BEF0-E30AEEF5861D}"/>
    <cellStyle name="40% - Accent4 15 6 2 2" xfId="36706" xr:uid="{089B93D6-BEC9-4CE9-AA7C-13C430A588A8}"/>
    <cellStyle name="40% - Accent4 15 6 2 2 2" xfId="36707" xr:uid="{D6A70048-CBA6-4DE8-9E84-5DFB64095BF0}"/>
    <cellStyle name="40% - Accent4 15 6 2 3" xfId="36708" xr:uid="{BA79B721-0BE6-4658-A925-3A5B25792840}"/>
    <cellStyle name="40% - Accent4 15 6 3" xfId="36709" xr:uid="{4AD3FDE9-BED5-4A7D-89A4-EE51C060D90F}"/>
    <cellStyle name="40% - Accent4 15 6 3 2" xfId="36710" xr:uid="{DEB3B302-D0D7-4CCA-A2C0-BD1249CE0C2C}"/>
    <cellStyle name="40% - Accent4 15 6 4" xfId="36711" xr:uid="{08421599-425F-4613-BA16-16A3E3582DCB}"/>
    <cellStyle name="40% - Accent4 15 6 4 2" xfId="36712" xr:uid="{0BA7C8F8-D558-45A0-968B-C761E28A82A3}"/>
    <cellStyle name="40% - Accent4 15 6 5" xfId="36713" xr:uid="{CE76D375-1C99-4BDE-8626-CE345622FCBA}"/>
    <cellStyle name="40% - Accent4 15 7" xfId="36714" xr:uid="{E5ED1E74-C130-4C7C-891A-9DB7B1538D33}"/>
    <cellStyle name="40% - Accent4 15 7 2" xfId="36715" xr:uid="{092486C6-A590-4554-BCD9-06AC3259CF09}"/>
    <cellStyle name="40% - Accent4 15 7 2 2" xfId="36716" xr:uid="{0A5703C7-06B1-44D8-8B3B-A856CA5F6B9A}"/>
    <cellStyle name="40% - Accent4 15 7 2 2 2" xfId="36717" xr:uid="{BF2E8C04-28AD-4B81-BA7D-4427269B4A40}"/>
    <cellStyle name="40% - Accent4 15 7 2 3" xfId="36718" xr:uid="{BD9FE7D5-40D9-43ED-BA28-07B2DC9425CA}"/>
    <cellStyle name="40% - Accent4 15 7 3" xfId="36719" xr:uid="{62AEEA44-348E-4410-BB35-D48355A48FC5}"/>
    <cellStyle name="40% - Accent4 15 7 3 2" xfId="36720" xr:uid="{C14B0C70-6E20-4160-A4C7-2C4FDD2DD079}"/>
    <cellStyle name="40% - Accent4 15 7 4" xfId="36721" xr:uid="{F41C30B8-0BD8-4169-9AA6-CB6FEA51ACCF}"/>
    <cellStyle name="40% - Accent4 15 7 4 2" xfId="36722" xr:uid="{47167F5C-CE74-429C-A148-9E1FCFBD3996}"/>
    <cellStyle name="40% - Accent4 15 7 5" xfId="36723" xr:uid="{13C34325-9AC9-45E4-B434-D5CAFFBA32A3}"/>
    <cellStyle name="40% - Accent4 15 8" xfId="36724" xr:uid="{000C8EE1-9A99-4C9A-9C52-475F8AFE427E}"/>
    <cellStyle name="40% - Accent4 15 8 2" xfId="36725" xr:uid="{7A3068B6-B0BB-4A69-ADA3-55D6679271CE}"/>
    <cellStyle name="40% - Accent4 15 8 2 2" xfId="36726" xr:uid="{7F046FF7-5FAB-47A8-B2DA-E31B146FA559}"/>
    <cellStyle name="40% - Accent4 15 8 2 2 2" xfId="36727" xr:uid="{D41E3D26-B71A-4375-9341-A16D5893E66C}"/>
    <cellStyle name="40% - Accent4 15 8 2 3" xfId="36728" xr:uid="{EC3A1C47-E667-4F2E-9817-876F112E5574}"/>
    <cellStyle name="40% - Accent4 15 8 3" xfId="36729" xr:uid="{23CDC629-F3D2-421D-95AC-775B278C4D7F}"/>
    <cellStyle name="40% - Accent4 15 8 3 2" xfId="36730" xr:uid="{0F9037DB-5C3F-459F-8C16-95415355C405}"/>
    <cellStyle name="40% - Accent4 15 8 4" xfId="36731" xr:uid="{F0EDDB56-67FE-4AA7-9707-D4D2AE335109}"/>
    <cellStyle name="40% - Accent4 15 8 4 2" xfId="36732" xr:uid="{07ABE9E9-94EE-4400-BC98-3E6E218CD35E}"/>
    <cellStyle name="40% - Accent4 15 8 5" xfId="36733" xr:uid="{812E9BDC-B15E-4AFE-A34D-4FD7C2B90382}"/>
    <cellStyle name="40% - Accent4 15 9" xfId="36734" xr:uid="{9E07EB9C-D7BE-4541-BE43-4F161FC20605}"/>
    <cellStyle name="40% - Accent4 15 9 2" xfId="36735" xr:uid="{D7CC83D3-FF16-41D5-B1ED-CA2448512850}"/>
    <cellStyle name="40% - Accent4 15 9 2 2" xfId="36736" xr:uid="{48CD64AF-1714-45B8-98E9-43FA75558377}"/>
    <cellStyle name="40% - Accent4 15 9 2 2 2" xfId="36737" xr:uid="{35C8BC32-E808-4357-88E6-58EE7B542739}"/>
    <cellStyle name="40% - Accent4 15 9 2 3" xfId="36738" xr:uid="{908C76BD-9911-4FB6-8E88-83CA37C19482}"/>
    <cellStyle name="40% - Accent4 15 9 3" xfId="36739" xr:uid="{91FAB21A-2B29-4BFA-8795-0E910EEE23CD}"/>
    <cellStyle name="40% - Accent4 15 9 3 2" xfId="36740" xr:uid="{B1F7DB29-89AD-4C26-8273-914C30489F0A}"/>
    <cellStyle name="40% - Accent4 15 9 4" xfId="36741" xr:uid="{92131726-6A3C-47CB-9549-E0A89DD79CB0}"/>
    <cellStyle name="40% - Accent4 15 9 4 2" xfId="36742" xr:uid="{ECF10A2E-F7C0-4A07-82BE-009C0439802D}"/>
    <cellStyle name="40% - Accent4 15 9 5" xfId="36743" xr:uid="{88383682-915A-4C81-B9E9-DEC5C4AD626F}"/>
    <cellStyle name="40% - Accent4 16" xfId="36744" xr:uid="{7ACF46C2-28EE-4288-A334-DFF792080CAC}"/>
    <cellStyle name="40% - Accent4 16 10" xfId="36745" xr:uid="{EE5E555B-7B11-4052-A7DC-7366D2849B33}"/>
    <cellStyle name="40% - Accent4 16 10 2" xfId="36746" xr:uid="{56527440-874F-412D-835C-9960E3AF7DFA}"/>
    <cellStyle name="40% - Accent4 16 10 2 2" xfId="36747" xr:uid="{84F23CC2-1C66-4C88-B725-D556C749235A}"/>
    <cellStyle name="40% - Accent4 16 10 2 2 2" xfId="36748" xr:uid="{45B8E34C-FFBC-4767-997E-260025534A8A}"/>
    <cellStyle name="40% - Accent4 16 10 2 3" xfId="36749" xr:uid="{1358BF6B-C5C0-4768-AE11-452B39867A2E}"/>
    <cellStyle name="40% - Accent4 16 10 3" xfId="36750" xr:uid="{ADA24593-506C-45C3-9BD2-422C2F4F5F44}"/>
    <cellStyle name="40% - Accent4 16 10 3 2" xfId="36751" xr:uid="{B597A09F-CC4D-49AB-B6E6-19390C0344DF}"/>
    <cellStyle name="40% - Accent4 16 10 4" xfId="36752" xr:uid="{CF37F58D-0CB9-4822-9C5F-14D884222C39}"/>
    <cellStyle name="40% - Accent4 16 10 4 2" xfId="36753" xr:uid="{BFAE23F8-E2F7-434B-B04B-D3BBC17D2EEC}"/>
    <cellStyle name="40% - Accent4 16 10 5" xfId="36754" xr:uid="{5B49595C-A655-41BC-901F-F47844CD5089}"/>
    <cellStyle name="40% - Accent4 16 11" xfId="36755" xr:uid="{1987C309-61AE-4062-8755-CEBE41CA4BC2}"/>
    <cellStyle name="40% - Accent4 16 11 2" xfId="36756" xr:uid="{29AA1486-1E95-44F8-AB23-13061C2D065E}"/>
    <cellStyle name="40% - Accent4 16 11 2 2" xfId="36757" xr:uid="{FDD093FD-30CA-49AA-AAC7-0CE00308C8AA}"/>
    <cellStyle name="40% - Accent4 16 11 2 2 2" xfId="36758" xr:uid="{D1772968-4E09-48B3-AF19-81F717E18F10}"/>
    <cellStyle name="40% - Accent4 16 11 2 3" xfId="36759" xr:uid="{DBD2660D-CF46-4592-B890-AFFA6155E4C3}"/>
    <cellStyle name="40% - Accent4 16 11 3" xfId="36760" xr:uid="{5D32B6A6-2FCC-4160-9D14-A152A0FEB69D}"/>
    <cellStyle name="40% - Accent4 16 11 3 2" xfId="36761" xr:uid="{13A10CC1-5005-41BC-853F-436D8C20E97B}"/>
    <cellStyle name="40% - Accent4 16 11 4" xfId="36762" xr:uid="{B2882040-C55D-421D-AFDE-CCD76E32C7FA}"/>
    <cellStyle name="40% - Accent4 16 11 4 2" xfId="36763" xr:uid="{BC954B5A-E28C-43A8-A7FD-7BFD647274F0}"/>
    <cellStyle name="40% - Accent4 16 11 5" xfId="36764" xr:uid="{099F4F01-AC2E-439D-BF3E-478D4E130271}"/>
    <cellStyle name="40% - Accent4 16 12" xfId="36765" xr:uid="{E9489A2E-8C65-4E34-A86A-DDE4A0456E02}"/>
    <cellStyle name="40% - Accent4 16 12 2" xfId="36766" xr:uid="{E6D68F13-C9E1-4F41-83CB-B9EBAD48FBF7}"/>
    <cellStyle name="40% - Accent4 16 12 2 2" xfId="36767" xr:uid="{7958BCC4-E742-4648-88B8-640583AE0974}"/>
    <cellStyle name="40% - Accent4 16 12 2 2 2" xfId="36768" xr:uid="{858CA953-C2F7-4266-8965-ED02C29AAA44}"/>
    <cellStyle name="40% - Accent4 16 12 2 3" xfId="36769" xr:uid="{43693449-5FE3-41B7-9588-E8862CD6BF0C}"/>
    <cellStyle name="40% - Accent4 16 12 3" xfId="36770" xr:uid="{1C36E173-4ECA-4934-B265-4BF1F68ADE73}"/>
    <cellStyle name="40% - Accent4 16 12 3 2" xfId="36771" xr:uid="{0B666B09-855D-411E-8253-327BE76DA1B7}"/>
    <cellStyle name="40% - Accent4 16 12 4" xfId="36772" xr:uid="{C2E1E169-4A6B-4409-9C4B-59CFCF211F3A}"/>
    <cellStyle name="40% - Accent4 16 12 4 2" xfId="36773" xr:uid="{0A540DBE-FB50-4263-844E-BCC7FB0D5D1B}"/>
    <cellStyle name="40% - Accent4 16 12 5" xfId="36774" xr:uid="{40D9C435-9577-4B01-B7FF-5A905FF171F0}"/>
    <cellStyle name="40% - Accent4 16 13" xfId="36775" xr:uid="{C84E553B-61B0-4B67-8FDE-E5B70C1DB5F5}"/>
    <cellStyle name="40% - Accent4 16 13 2" xfId="36776" xr:uid="{F584CD1A-818D-4D75-8686-C1DF131605DF}"/>
    <cellStyle name="40% - Accent4 16 13 2 2" xfId="36777" xr:uid="{F1AA7BF0-10AC-4522-97D1-53221E0C341C}"/>
    <cellStyle name="40% - Accent4 16 13 2 2 2" xfId="36778" xr:uid="{BD1A76DA-1B4F-4A41-A60F-FCC5364DBC66}"/>
    <cellStyle name="40% - Accent4 16 13 2 3" xfId="36779" xr:uid="{35DA3E15-BD2F-4121-B52B-AFCD150D6B33}"/>
    <cellStyle name="40% - Accent4 16 13 3" xfId="36780" xr:uid="{3A3FB06E-20CA-4EE5-8D25-CD005BB8E9FD}"/>
    <cellStyle name="40% - Accent4 16 13 3 2" xfId="36781" xr:uid="{677D1045-23E4-4621-96B4-3E4B700BDEB6}"/>
    <cellStyle name="40% - Accent4 16 13 4" xfId="36782" xr:uid="{B067A7F2-94A0-464E-B114-5E61A5ABFF98}"/>
    <cellStyle name="40% - Accent4 16 13 4 2" xfId="36783" xr:uid="{06F012AB-8E96-4098-AE57-C48CD27946F1}"/>
    <cellStyle name="40% - Accent4 16 13 5" xfId="36784" xr:uid="{6F7E26D6-B039-4DA3-952C-5830C31250CD}"/>
    <cellStyle name="40% - Accent4 16 14" xfId="36785" xr:uid="{B75AD25D-1F0F-4B15-A869-B37094DD10C2}"/>
    <cellStyle name="40% - Accent4 16 14 2" xfId="36786" xr:uid="{127DF351-A2E5-4064-B809-A89E0C9E1C19}"/>
    <cellStyle name="40% - Accent4 16 14 2 2" xfId="36787" xr:uid="{36209DF8-59E4-4B1D-85E1-6E1EA0F6755C}"/>
    <cellStyle name="40% - Accent4 16 14 2 2 2" xfId="36788" xr:uid="{2F225129-7CEA-46D3-A76C-BDAE8BDB1CBB}"/>
    <cellStyle name="40% - Accent4 16 14 2 3" xfId="36789" xr:uid="{3FCE87E1-998F-4CD9-94EF-2D84C24F9BA9}"/>
    <cellStyle name="40% - Accent4 16 14 3" xfId="36790" xr:uid="{CC0F6453-3EA7-4360-9BC2-9804F945BD90}"/>
    <cellStyle name="40% - Accent4 16 14 3 2" xfId="36791" xr:uid="{DBF735AC-BBBA-4320-BE1E-97DA7F92C9A7}"/>
    <cellStyle name="40% - Accent4 16 14 4" xfId="36792" xr:uid="{F864009B-4B4C-4CEE-A4DC-F81290C26981}"/>
    <cellStyle name="40% - Accent4 16 14 4 2" xfId="36793" xr:uid="{180BD18E-BEA3-44B0-95EC-36E5E686D1BA}"/>
    <cellStyle name="40% - Accent4 16 14 5" xfId="36794" xr:uid="{56B97967-C616-4256-A6BC-17ACBABA0CA9}"/>
    <cellStyle name="40% - Accent4 16 15" xfId="36795" xr:uid="{5D81C15A-D24F-4EAD-94C2-ED0A7CDA5E53}"/>
    <cellStyle name="40% - Accent4 16 15 2" xfId="36796" xr:uid="{F3670AA2-268F-425E-8AF6-200170A68AA7}"/>
    <cellStyle name="40% - Accent4 16 15 2 2" xfId="36797" xr:uid="{75878D99-6B01-4A9B-B658-20AA2A21104B}"/>
    <cellStyle name="40% - Accent4 16 15 2 2 2" xfId="36798" xr:uid="{EFCF05BC-CCF7-497B-9991-E66B44BB2E2A}"/>
    <cellStyle name="40% - Accent4 16 15 2 3" xfId="36799" xr:uid="{0A0DE13D-873A-44A2-A00F-AA868020306F}"/>
    <cellStyle name="40% - Accent4 16 15 3" xfId="36800" xr:uid="{BA39E10B-8F78-4F68-9E4B-54D4A74210E2}"/>
    <cellStyle name="40% - Accent4 16 15 3 2" xfId="36801" xr:uid="{16527B75-0E56-441A-841B-22493AA47FD3}"/>
    <cellStyle name="40% - Accent4 16 15 4" xfId="36802" xr:uid="{789FC695-3B5C-4D4A-AD80-6F824132F0CC}"/>
    <cellStyle name="40% - Accent4 16 15 4 2" xfId="36803" xr:uid="{86BDD828-A041-4838-91F8-A48A68E23F96}"/>
    <cellStyle name="40% - Accent4 16 15 5" xfId="36804" xr:uid="{99756542-978C-43CE-9D0A-D70EE26B70AD}"/>
    <cellStyle name="40% - Accent4 16 16" xfId="36805" xr:uid="{579F301E-FBF8-4721-BEC8-95232473808C}"/>
    <cellStyle name="40% - Accent4 16 16 2" xfId="36806" xr:uid="{78844FF0-8639-440F-BF54-4029256285B9}"/>
    <cellStyle name="40% - Accent4 16 16 2 2" xfId="36807" xr:uid="{B8D7FB90-E00C-44C2-AB39-6CB36607F586}"/>
    <cellStyle name="40% - Accent4 16 16 3" xfId="36808" xr:uid="{A8C77D6D-C70D-4E49-AE50-678DD4EFDCDF}"/>
    <cellStyle name="40% - Accent4 16 17" xfId="36809" xr:uid="{4C922D60-DAB4-4439-8575-E1D8BA96BFD0}"/>
    <cellStyle name="40% - Accent4 16 17 2" xfId="36810" xr:uid="{482FAE5D-9B02-4AE8-981B-35F338DCBDFF}"/>
    <cellStyle name="40% - Accent4 16 18" xfId="36811" xr:uid="{FA96C577-7EAE-4BDA-B43E-E94E7ACE9F85}"/>
    <cellStyle name="40% - Accent4 16 18 2" xfId="36812" xr:uid="{FF0589F9-A162-4ED1-AEEC-C43EDC58703E}"/>
    <cellStyle name="40% - Accent4 16 19" xfId="36813" xr:uid="{37ED9009-EC47-4C70-A907-72EFBB234321}"/>
    <cellStyle name="40% - Accent4 16 2" xfId="36814" xr:uid="{B4551F95-0CD9-4301-B5A7-334BEDB79DF6}"/>
    <cellStyle name="40% - Accent4 16 2 2" xfId="36815" xr:uid="{381E0D1A-DF90-4518-B5D0-72EF1DAAD28A}"/>
    <cellStyle name="40% - Accent4 16 2 2 2" xfId="36816" xr:uid="{E4C7BEA6-7EAB-47B7-88F1-6F84C2088858}"/>
    <cellStyle name="40% - Accent4 16 2 2 2 2" xfId="36817" xr:uid="{F544D8E6-1BF8-4943-9111-84F978745CF4}"/>
    <cellStyle name="40% - Accent4 16 2 2 3" xfId="36818" xr:uid="{284D1029-9C92-4582-A4E9-92C984290DED}"/>
    <cellStyle name="40% - Accent4 16 2 3" xfId="36819" xr:uid="{9EBFF073-5483-4C93-80A7-1B7F786AF7A0}"/>
    <cellStyle name="40% - Accent4 16 2 3 2" xfId="36820" xr:uid="{240DC5D1-CBA3-47F6-A210-639D840FF443}"/>
    <cellStyle name="40% - Accent4 16 2 4" xfId="36821" xr:uid="{9335AB09-181F-4959-A03C-41A4BE41C835}"/>
    <cellStyle name="40% - Accent4 16 2 4 2" xfId="36822" xr:uid="{A0C6679C-AE71-4651-B759-CC81EEB82E6A}"/>
    <cellStyle name="40% - Accent4 16 2 5" xfId="36823" xr:uid="{01DCF3D1-8BCF-45AD-A2E7-AA5FCF130184}"/>
    <cellStyle name="40% - Accent4 16 20" xfId="36824" xr:uid="{76FA4AA8-D0EC-4E2E-8367-3555B6D323DA}"/>
    <cellStyle name="40% - Accent4 16 21" xfId="36825" xr:uid="{623BEBCA-3DBD-4B3A-B68B-4D8C70D9F2F7}"/>
    <cellStyle name="40% - Accent4 16 22" xfId="36826" xr:uid="{24D512BA-F1BD-4DF2-928D-E80E7BCC7250}"/>
    <cellStyle name="40% - Accent4 16 23" xfId="36827" xr:uid="{8EC7D19D-BDD9-4DFB-B971-2FA281A33A9A}"/>
    <cellStyle name="40% - Accent4 16 24" xfId="36828" xr:uid="{AFF0EAEF-C36D-4532-81B3-33C758A1F874}"/>
    <cellStyle name="40% - Accent4 16 25" xfId="36829" xr:uid="{D75CD45B-310B-4F84-A70B-558FC8EC92BE}"/>
    <cellStyle name="40% - Accent4 16 26" xfId="36830" xr:uid="{38054B8A-DE5B-436C-A8D4-DA8A222A686A}"/>
    <cellStyle name="40% - Accent4 16 27" xfId="36831" xr:uid="{B36F7B34-D40F-45B1-9327-7E28B85FB945}"/>
    <cellStyle name="40% - Accent4 16 28" xfId="36832" xr:uid="{AAEC3F3A-A9C3-457B-9F61-37179CD20DA8}"/>
    <cellStyle name="40% - Accent4 16 29" xfId="36833" xr:uid="{519B0F1B-4AC3-4130-AE5D-F828C056E28E}"/>
    <cellStyle name="40% - Accent4 16 3" xfId="36834" xr:uid="{1340634F-7434-4DA6-A513-61AE740A1FF5}"/>
    <cellStyle name="40% - Accent4 16 3 2" xfId="36835" xr:uid="{6EE37BCF-3D18-4488-9ED3-496A2B9AA054}"/>
    <cellStyle name="40% - Accent4 16 3 2 2" xfId="36836" xr:uid="{B3E5D1C2-6B15-4DC7-8D90-48CAA97230DD}"/>
    <cellStyle name="40% - Accent4 16 3 2 2 2" xfId="36837" xr:uid="{CD5966EC-7B08-4C2F-9987-67711C0BC6CC}"/>
    <cellStyle name="40% - Accent4 16 3 2 3" xfId="36838" xr:uid="{E5CC8517-FD03-4DBB-A620-870126CFFF62}"/>
    <cellStyle name="40% - Accent4 16 3 3" xfId="36839" xr:uid="{B78462D7-E140-4C04-AE02-C8717A59D5FA}"/>
    <cellStyle name="40% - Accent4 16 3 3 2" xfId="36840" xr:uid="{591A0D1B-022B-4F40-B435-B27CB529B6A2}"/>
    <cellStyle name="40% - Accent4 16 3 4" xfId="36841" xr:uid="{E991157C-B1C6-4C10-B5C9-027DB4F2F783}"/>
    <cellStyle name="40% - Accent4 16 3 4 2" xfId="36842" xr:uid="{00A7C937-CFE4-4DC0-8885-4A420EE58A43}"/>
    <cellStyle name="40% - Accent4 16 3 5" xfId="36843" xr:uid="{6D4DB5F0-E4EF-45A6-BEBF-C6FECE4739BE}"/>
    <cellStyle name="40% - Accent4 16 4" xfId="36844" xr:uid="{B89ED045-FAC5-45E6-8BD1-2C5A8D5DE4F3}"/>
    <cellStyle name="40% - Accent4 16 4 2" xfId="36845" xr:uid="{F11B0E72-D131-460B-BD53-1F10ADC351A3}"/>
    <cellStyle name="40% - Accent4 16 4 2 2" xfId="36846" xr:uid="{01AF5682-578F-41E5-9A84-8B713B6CFA04}"/>
    <cellStyle name="40% - Accent4 16 4 2 2 2" xfId="36847" xr:uid="{0228A766-2E3F-4394-B522-05125F65E938}"/>
    <cellStyle name="40% - Accent4 16 4 2 3" xfId="36848" xr:uid="{B700AC92-06A7-48E3-AEDE-7C02FD60E3C6}"/>
    <cellStyle name="40% - Accent4 16 4 3" xfId="36849" xr:uid="{5501FFB9-9E97-4A60-912D-8AD3395477A6}"/>
    <cellStyle name="40% - Accent4 16 4 3 2" xfId="36850" xr:uid="{9D86FC6F-58F8-4414-8CC9-F320954361E2}"/>
    <cellStyle name="40% - Accent4 16 4 4" xfId="36851" xr:uid="{1DCA76A2-46D6-424A-A1FD-D202030EDA3E}"/>
    <cellStyle name="40% - Accent4 16 4 4 2" xfId="36852" xr:uid="{E6BB3B23-3580-4BE6-96DD-C290041F4213}"/>
    <cellStyle name="40% - Accent4 16 4 5" xfId="36853" xr:uid="{EEFAE2B6-F10C-433C-B105-C4B1BB8BACBA}"/>
    <cellStyle name="40% - Accent4 16 5" xfId="36854" xr:uid="{97CD1545-A276-4FA5-83CC-B7E8ABA97F58}"/>
    <cellStyle name="40% - Accent4 16 5 2" xfId="36855" xr:uid="{7FC7B132-045E-45E7-B0B9-6E54B8098306}"/>
    <cellStyle name="40% - Accent4 16 5 2 2" xfId="36856" xr:uid="{AEFC1DB9-A430-4783-A65B-C69BB963B0A6}"/>
    <cellStyle name="40% - Accent4 16 5 2 2 2" xfId="36857" xr:uid="{CFF80879-BD6B-458D-9AA3-A02BDB63CAD1}"/>
    <cellStyle name="40% - Accent4 16 5 2 3" xfId="36858" xr:uid="{8720CD03-0137-4ADB-BC40-DC72522EB09A}"/>
    <cellStyle name="40% - Accent4 16 5 3" xfId="36859" xr:uid="{DFAEF67C-FD3B-47F6-A256-5C931FF2AF0F}"/>
    <cellStyle name="40% - Accent4 16 5 3 2" xfId="36860" xr:uid="{55D7CE2E-7342-4B6B-B0D2-6C310A81F95A}"/>
    <cellStyle name="40% - Accent4 16 5 4" xfId="36861" xr:uid="{5BFB3256-9145-4F5D-AADF-265DA1993612}"/>
    <cellStyle name="40% - Accent4 16 5 4 2" xfId="36862" xr:uid="{A464D4EB-7CD3-4CD0-98A9-3F05C154C7CC}"/>
    <cellStyle name="40% - Accent4 16 5 5" xfId="36863" xr:uid="{507C7CB0-D3E3-4B30-87E8-E3AC7852D585}"/>
    <cellStyle name="40% - Accent4 16 6" xfId="36864" xr:uid="{C0FF67F2-74AA-4F11-AB4E-8228A99AED0D}"/>
    <cellStyle name="40% - Accent4 16 6 2" xfId="36865" xr:uid="{A3461A2A-26F4-4756-8863-C617FC07930C}"/>
    <cellStyle name="40% - Accent4 16 6 2 2" xfId="36866" xr:uid="{0F08AA3B-DF0B-458D-8EE6-EAD9949C6BE0}"/>
    <cellStyle name="40% - Accent4 16 6 2 2 2" xfId="36867" xr:uid="{9B66F06B-E5F6-4320-93A7-0DAF35AA0B2E}"/>
    <cellStyle name="40% - Accent4 16 6 2 3" xfId="36868" xr:uid="{3BEB4766-4ABF-436C-9CC3-2BCAEFAA6010}"/>
    <cellStyle name="40% - Accent4 16 6 3" xfId="36869" xr:uid="{D20C0901-C117-4BF5-ADD0-FE11F46E4F4B}"/>
    <cellStyle name="40% - Accent4 16 6 3 2" xfId="36870" xr:uid="{0AE42C1F-E3A2-475D-831C-972AD8A95262}"/>
    <cellStyle name="40% - Accent4 16 6 4" xfId="36871" xr:uid="{F295EF40-896A-4E6B-9091-4C2327AC0712}"/>
    <cellStyle name="40% - Accent4 16 6 4 2" xfId="36872" xr:uid="{F14BE4C8-2973-4B40-BC29-1C6CB750D601}"/>
    <cellStyle name="40% - Accent4 16 6 5" xfId="36873" xr:uid="{E5C5BE52-169D-4679-8167-0C91D8A6D7B2}"/>
    <cellStyle name="40% - Accent4 16 7" xfId="36874" xr:uid="{2A4A39E4-9079-4BF2-ACF1-7B3C8A202C09}"/>
    <cellStyle name="40% - Accent4 16 7 2" xfId="36875" xr:uid="{54BAE11E-67A1-4575-B3F5-41F0B9D6F745}"/>
    <cellStyle name="40% - Accent4 16 7 2 2" xfId="36876" xr:uid="{1000A5EF-C617-4E74-AE99-D6126390CE47}"/>
    <cellStyle name="40% - Accent4 16 7 2 2 2" xfId="36877" xr:uid="{EDF796C5-ED3A-466E-BC50-EFDB9F65B883}"/>
    <cellStyle name="40% - Accent4 16 7 2 3" xfId="36878" xr:uid="{F580A403-23CD-42B9-AAC6-A4D583A5A103}"/>
    <cellStyle name="40% - Accent4 16 7 3" xfId="36879" xr:uid="{57205499-5073-4807-B95C-804523D6E32E}"/>
    <cellStyle name="40% - Accent4 16 7 3 2" xfId="36880" xr:uid="{58B11107-B3D1-4950-906F-B06D9799521A}"/>
    <cellStyle name="40% - Accent4 16 7 4" xfId="36881" xr:uid="{3DBE7664-1B8E-4BF0-9146-2817D23B29BF}"/>
    <cellStyle name="40% - Accent4 16 7 4 2" xfId="36882" xr:uid="{DCE2FFB5-1683-4C59-A748-C42E65507258}"/>
    <cellStyle name="40% - Accent4 16 7 5" xfId="36883" xr:uid="{416450D3-FD56-4E21-9A15-3ED3B95C0174}"/>
    <cellStyle name="40% - Accent4 16 8" xfId="36884" xr:uid="{9679A5CA-B3AA-4DA2-8FF9-6269706D1D6A}"/>
    <cellStyle name="40% - Accent4 16 8 2" xfId="36885" xr:uid="{7D351576-5FF5-45E8-9BAF-3F4C09C66DC9}"/>
    <cellStyle name="40% - Accent4 16 8 2 2" xfId="36886" xr:uid="{E1E44E45-46CA-407C-B5E1-0FB426E2022C}"/>
    <cellStyle name="40% - Accent4 16 8 2 2 2" xfId="36887" xr:uid="{07344870-C05D-4376-8508-0D3C2BF50F49}"/>
    <cellStyle name="40% - Accent4 16 8 2 3" xfId="36888" xr:uid="{4D7E3AD7-45AC-4258-A6F4-E32911E9F592}"/>
    <cellStyle name="40% - Accent4 16 8 3" xfId="36889" xr:uid="{EB3FBE37-918B-44D1-964B-77FDFC1EDB12}"/>
    <cellStyle name="40% - Accent4 16 8 3 2" xfId="36890" xr:uid="{6F623D90-7D38-44D5-ABC2-3833D16299F2}"/>
    <cellStyle name="40% - Accent4 16 8 4" xfId="36891" xr:uid="{83B671E8-FE8C-4075-9014-012F2626658D}"/>
    <cellStyle name="40% - Accent4 16 8 4 2" xfId="36892" xr:uid="{7518AFFD-3F3B-438D-9BE6-68AA6E4E998A}"/>
    <cellStyle name="40% - Accent4 16 8 5" xfId="36893" xr:uid="{00B8B32F-48D6-4C3A-A5D1-F64C9D98FDD1}"/>
    <cellStyle name="40% - Accent4 16 9" xfId="36894" xr:uid="{7D2279E9-8231-4E76-9A5C-F57FED7FFD58}"/>
    <cellStyle name="40% - Accent4 16 9 2" xfId="36895" xr:uid="{D7160524-9526-46A9-8E7D-316B7BC18332}"/>
    <cellStyle name="40% - Accent4 16 9 2 2" xfId="36896" xr:uid="{D28198CA-7B8E-4CB3-A84A-28EA33CDD0E6}"/>
    <cellStyle name="40% - Accent4 16 9 2 2 2" xfId="36897" xr:uid="{40C0FA32-9771-4ADC-81C6-C7A9665D025A}"/>
    <cellStyle name="40% - Accent4 16 9 2 3" xfId="36898" xr:uid="{E9F9D327-28CA-4491-AE4B-8344EF6360FC}"/>
    <cellStyle name="40% - Accent4 16 9 3" xfId="36899" xr:uid="{8A15E9CB-A62C-48DB-832F-722310C82F43}"/>
    <cellStyle name="40% - Accent4 16 9 3 2" xfId="36900" xr:uid="{AD9EADDB-674F-4A46-9421-B581023DE6AB}"/>
    <cellStyle name="40% - Accent4 16 9 4" xfId="36901" xr:uid="{C8619A5D-50E3-40CB-B6FE-ADEF7410ACB2}"/>
    <cellStyle name="40% - Accent4 16 9 4 2" xfId="36902" xr:uid="{1EA42FAC-D500-4E8D-85FE-BE1534D1E240}"/>
    <cellStyle name="40% - Accent4 16 9 5" xfId="36903" xr:uid="{5A52D141-238E-4C69-940A-18A1A62030FD}"/>
    <cellStyle name="40% - Accent4 17" xfId="36904" xr:uid="{505D94AB-B19D-416C-A03C-AEC90F0EADC9}"/>
    <cellStyle name="40% - Accent4 17 10" xfId="36905" xr:uid="{A395F519-25AE-4728-8970-FF420B648607}"/>
    <cellStyle name="40% - Accent4 17 10 2" xfId="36906" xr:uid="{B8B0A128-2FC2-47BC-83AD-038E3766E63D}"/>
    <cellStyle name="40% - Accent4 17 10 2 2" xfId="36907" xr:uid="{B72F643A-30B0-41A4-BE2A-7BD3624D49A4}"/>
    <cellStyle name="40% - Accent4 17 10 2 2 2" xfId="36908" xr:uid="{C02C753B-A696-44CA-92C1-3D85657E6AC3}"/>
    <cellStyle name="40% - Accent4 17 10 2 3" xfId="36909" xr:uid="{C959CE5A-452B-449E-B1D8-362563A5F947}"/>
    <cellStyle name="40% - Accent4 17 10 3" xfId="36910" xr:uid="{A0939A1C-8C2F-4496-823B-9730DF848B96}"/>
    <cellStyle name="40% - Accent4 17 10 3 2" xfId="36911" xr:uid="{7F73D0E1-3380-468A-98AD-733E746576D8}"/>
    <cellStyle name="40% - Accent4 17 10 4" xfId="36912" xr:uid="{C4AF433B-F6A2-44D8-8BDA-33111C1AA9C7}"/>
    <cellStyle name="40% - Accent4 17 10 4 2" xfId="36913" xr:uid="{F16A1F00-C593-443C-8FB5-B892AFCAFE73}"/>
    <cellStyle name="40% - Accent4 17 10 5" xfId="36914" xr:uid="{55738125-DEDE-4B42-A494-2DD52231D637}"/>
    <cellStyle name="40% - Accent4 17 11" xfId="36915" xr:uid="{29071B9A-E9DD-4607-B76D-1E861C96B240}"/>
    <cellStyle name="40% - Accent4 17 11 2" xfId="36916" xr:uid="{4A502B8F-9DF9-4D95-A5E1-AC9B44055B7F}"/>
    <cellStyle name="40% - Accent4 17 11 2 2" xfId="36917" xr:uid="{2F4617A2-C17A-4EFC-BB12-77813F8DDD2A}"/>
    <cellStyle name="40% - Accent4 17 11 2 2 2" xfId="36918" xr:uid="{6DEC9F99-9601-487F-8C40-E9E79DB6A53B}"/>
    <cellStyle name="40% - Accent4 17 11 2 3" xfId="36919" xr:uid="{A89495C8-B358-45F0-88DB-EC339E4BF24B}"/>
    <cellStyle name="40% - Accent4 17 11 3" xfId="36920" xr:uid="{8D6435D9-144F-4CCF-A83B-DD6E5F355C04}"/>
    <cellStyle name="40% - Accent4 17 11 3 2" xfId="36921" xr:uid="{4FB08024-0A8C-451B-A307-9FE7DCEC9CAA}"/>
    <cellStyle name="40% - Accent4 17 11 4" xfId="36922" xr:uid="{811CFC68-22D0-403F-B6C6-F0085A7A32C6}"/>
    <cellStyle name="40% - Accent4 17 11 4 2" xfId="36923" xr:uid="{49320DFE-C49B-476C-8FA0-504FB547310E}"/>
    <cellStyle name="40% - Accent4 17 11 5" xfId="36924" xr:uid="{4967A7AA-9E7D-4E19-99A1-C694CF316712}"/>
    <cellStyle name="40% - Accent4 17 12" xfId="36925" xr:uid="{AB1BD8B4-744B-47F4-9D42-05F67C5101CC}"/>
    <cellStyle name="40% - Accent4 17 12 2" xfId="36926" xr:uid="{8876A0CC-4C63-4673-A460-9B8AEAF50A67}"/>
    <cellStyle name="40% - Accent4 17 12 2 2" xfId="36927" xr:uid="{9EB53509-C820-4CFC-BAD5-0EC5785FDA3C}"/>
    <cellStyle name="40% - Accent4 17 12 2 2 2" xfId="36928" xr:uid="{EF10E49B-0A55-489D-941B-602E7D605195}"/>
    <cellStyle name="40% - Accent4 17 12 2 3" xfId="36929" xr:uid="{F14DD62A-DE6F-44DD-B41E-866D15700C6D}"/>
    <cellStyle name="40% - Accent4 17 12 3" xfId="36930" xr:uid="{01B120E4-65E8-46D2-A3CD-CC5383DB0251}"/>
    <cellStyle name="40% - Accent4 17 12 3 2" xfId="36931" xr:uid="{5B84A7CE-6CF8-4826-AB88-80B3F17A3CB3}"/>
    <cellStyle name="40% - Accent4 17 12 4" xfId="36932" xr:uid="{1BBB862F-19F6-47DE-952B-494919C20089}"/>
    <cellStyle name="40% - Accent4 17 12 4 2" xfId="36933" xr:uid="{F9650C7B-356A-4153-9DB7-1738510A64DF}"/>
    <cellStyle name="40% - Accent4 17 12 5" xfId="36934" xr:uid="{8CA56D50-56A7-4670-A6F8-53E88EF1C174}"/>
    <cellStyle name="40% - Accent4 17 13" xfId="36935" xr:uid="{50C592A9-62A4-441B-9259-0D14531E4896}"/>
    <cellStyle name="40% - Accent4 17 13 2" xfId="36936" xr:uid="{560F017F-AF88-4EEB-89C8-3823EFCA5DFD}"/>
    <cellStyle name="40% - Accent4 17 13 2 2" xfId="36937" xr:uid="{1EC34BCB-D974-45EE-8BBE-0B0714BE5157}"/>
    <cellStyle name="40% - Accent4 17 13 2 2 2" xfId="36938" xr:uid="{4B6D172E-DF6C-422E-A6FC-A6125DAD29D0}"/>
    <cellStyle name="40% - Accent4 17 13 2 3" xfId="36939" xr:uid="{858D857F-8F16-473A-ABA2-A78900B997F0}"/>
    <cellStyle name="40% - Accent4 17 13 3" xfId="36940" xr:uid="{8CA206D3-226B-4F86-B611-A56CDC185E97}"/>
    <cellStyle name="40% - Accent4 17 13 3 2" xfId="36941" xr:uid="{94FFCBB4-F5AC-4DA0-BF16-09D0C7E81E73}"/>
    <cellStyle name="40% - Accent4 17 13 4" xfId="36942" xr:uid="{ED22BDB9-2976-431D-B83A-9CE46D2E05F6}"/>
    <cellStyle name="40% - Accent4 17 13 4 2" xfId="36943" xr:uid="{5EFF91E8-2F8D-4938-AFEE-8061C7F82393}"/>
    <cellStyle name="40% - Accent4 17 13 5" xfId="36944" xr:uid="{D347F55D-48BA-4ACF-90AB-07ACCA00F015}"/>
    <cellStyle name="40% - Accent4 17 14" xfId="36945" xr:uid="{7BD555A1-A7DB-4376-B8AB-0DD278A07668}"/>
    <cellStyle name="40% - Accent4 17 14 2" xfId="36946" xr:uid="{A9528F80-6C68-438C-B757-95351A82AA91}"/>
    <cellStyle name="40% - Accent4 17 14 2 2" xfId="36947" xr:uid="{480C3ADF-8C1A-4B46-AA24-18EB68E90795}"/>
    <cellStyle name="40% - Accent4 17 14 2 2 2" xfId="36948" xr:uid="{1630A719-07A0-487A-B526-AFC91CB8647C}"/>
    <cellStyle name="40% - Accent4 17 14 2 3" xfId="36949" xr:uid="{CAE49FB9-15F2-49C0-8706-3D50EC1970A0}"/>
    <cellStyle name="40% - Accent4 17 14 3" xfId="36950" xr:uid="{5656CFD7-B887-4626-BFB5-0DD6AFFEF371}"/>
    <cellStyle name="40% - Accent4 17 14 3 2" xfId="36951" xr:uid="{5892B078-62F8-437B-AD88-D46D37D89FDA}"/>
    <cellStyle name="40% - Accent4 17 14 4" xfId="36952" xr:uid="{8B65E8B7-C94F-4B5B-B406-C34D48B3CC3B}"/>
    <cellStyle name="40% - Accent4 17 14 4 2" xfId="36953" xr:uid="{191A483F-F5B3-499E-AAE2-F9864D5C6377}"/>
    <cellStyle name="40% - Accent4 17 14 5" xfId="36954" xr:uid="{E182C919-1FAC-4460-92B9-84F4772B61CE}"/>
    <cellStyle name="40% - Accent4 17 15" xfId="36955" xr:uid="{76BED62B-55DE-450B-9A88-1C9B6862C0E6}"/>
    <cellStyle name="40% - Accent4 17 15 2" xfId="36956" xr:uid="{B03790E2-D102-4876-BC56-09AD6279C94D}"/>
    <cellStyle name="40% - Accent4 17 15 2 2" xfId="36957" xr:uid="{EEF3E764-380D-44F8-9232-D7688311072F}"/>
    <cellStyle name="40% - Accent4 17 15 2 2 2" xfId="36958" xr:uid="{0C7F6CA4-2EB0-4F54-AE3A-96A692060EFD}"/>
    <cellStyle name="40% - Accent4 17 15 2 3" xfId="36959" xr:uid="{08D625A5-494D-4197-9A4C-923899C09DA5}"/>
    <cellStyle name="40% - Accent4 17 15 3" xfId="36960" xr:uid="{136FDFCC-710B-4887-8D42-B9DEA8ED73A4}"/>
    <cellStyle name="40% - Accent4 17 15 3 2" xfId="36961" xr:uid="{9D8DCDB4-8FAC-4EB1-87F6-AFA5469D271B}"/>
    <cellStyle name="40% - Accent4 17 15 4" xfId="36962" xr:uid="{A0789F90-E04C-42EA-8730-ADE301BB495C}"/>
    <cellStyle name="40% - Accent4 17 15 4 2" xfId="36963" xr:uid="{06C85450-27FD-4B65-9C54-0B7382672483}"/>
    <cellStyle name="40% - Accent4 17 15 5" xfId="36964" xr:uid="{3911D7F5-6289-4BF1-A36C-4B43DF0C8470}"/>
    <cellStyle name="40% - Accent4 17 16" xfId="36965" xr:uid="{C9FC701D-8841-4663-9A95-1DB4DBE966A7}"/>
    <cellStyle name="40% - Accent4 17 16 2" xfId="36966" xr:uid="{23DCE0E7-0CD9-4408-B541-BA04DD465F32}"/>
    <cellStyle name="40% - Accent4 17 16 2 2" xfId="36967" xr:uid="{E6BD1C3C-511A-4E56-AD78-B2CFFAFACEC4}"/>
    <cellStyle name="40% - Accent4 17 16 3" xfId="36968" xr:uid="{413409B5-0339-43F6-B8C6-D43986BBAFB3}"/>
    <cellStyle name="40% - Accent4 17 17" xfId="36969" xr:uid="{DF87AF53-D451-4AB4-A561-B1245A993883}"/>
    <cellStyle name="40% - Accent4 17 17 2" xfId="36970" xr:uid="{D5F16618-682A-4234-BED0-6657452D46B4}"/>
    <cellStyle name="40% - Accent4 17 18" xfId="36971" xr:uid="{04EBE842-C332-404C-8813-48184D64BE40}"/>
    <cellStyle name="40% - Accent4 17 18 2" xfId="36972" xr:uid="{687EA69D-98FD-400C-BEFF-C39D63372FB8}"/>
    <cellStyle name="40% - Accent4 17 19" xfId="36973" xr:uid="{774CF97B-936B-4B4F-8876-C208AFDE0EB5}"/>
    <cellStyle name="40% - Accent4 17 2" xfId="36974" xr:uid="{104DE842-F261-4A07-B8F9-938F9A057E2C}"/>
    <cellStyle name="40% - Accent4 17 2 2" xfId="36975" xr:uid="{07E9605A-44A0-4D46-8531-E97F4E8F400C}"/>
    <cellStyle name="40% - Accent4 17 2 2 2" xfId="36976" xr:uid="{0C809056-816A-4F7F-B2CA-0F5FFDBC4EAF}"/>
    <cellStyle name="40% - Accent4 17 2 2 2 2" xfId="36977" xr:uid="{A9057F5E-962B-42E2-89D3-BC19D4D0E238}"/>
    <cellStyle name="40% - Accent4 17 2 2 3" xfId="36978" xr:uid="{07DAAB72-9B15-43D5-BB5D-17B03D71D567}"/>
    <cellStyle name="40% - Accent4 17 2 3" xfId="36979" xr:uid="{CCCA07DE-359D-4982-BA3D-F2D8C2BECDB0}"/>
    <cellStyle name="40% - Accent4 17 2 3 2" xfId="36980" xr:uid="{DD86871B-2070-4879-A572-E78821268668}"/>
    <cellStyle name="40% - Accent4 17 2 4" xfId="36981" xr:uid="{3492ABA2-AFEB-4DD2-A7E1-59480FDCDA1E}"/>
    <cellStyle name="40% - Accent4 17 2 4 2" xfId="36982" xr:uid="{D13FB5EC-AB2D-415F-8F7E-79EFC04E3961}"/>
    <cellStyle name="40% - Accent4 17 2 5" xfId="36983" xr:uid="{BC89F25B-ACED-4561-B68A-26C6C7E37559}"/>
    <cellStyle name="40% - Accent4 17 20" xfId="36984" xr:uid="{9A060413-5D92-403E-9C37-9C6BB2709BF6}"/>
    <cellStyle name="40% - Accent4 17 21" xfId="36985" xr:uid="{53248FCB-B309-4FE6-8239-E341A8B01E04}"/>
    <cellStyle name="40% - Accent4 17 22" xfId="36986" xr:uid="{551E7B59-5290-4751-B00A-EA186F4CFB03}"/>
    <cellStyle name="40% - Accent4 17 23" xfId="36987" xr:uid="{F80449E3-198B-45DB-8B99-8769F57BD753}"/>
    <cellStyle name="40% - Accent4 17 24" xfId="36988" xr:uid="{5EEC7BAC-249E-4CD1-B023-355D7D5E4FF8}"/>
    <cellStyle name="40% - Accent4 17 25" xfId="36989" xr:uid="{A1E68D02-AA37-4124-8E1A-3C5EB2BB0E89}"/>
    <cellStyle name="40% - Accent4 17 26" xfId="36990" xr:uid="{EC506DA2-F0E0-4FFF-B713-A665980A330F}"/>
    <cellStyle name="40% - Accent4 17 27" xfId="36991" xr:uid="{FFA13015-00A5-4A97-BA98-464A897D1877}"/>
    <cellStyle name="40% - Accent4 17 28" xfId="36992" xr:uid="{9A2A96AB-9595-410A-A896-7E3DEE5880E6}"/>
    <cellStyle name="40% - Accent4 17 29" xfId="36993" xr:uid="{0C3E3545-09E9-42C2-82D1-E582E31C521F}"/>
    <cellStyle name="40% - Accent4 17 3" xfId="36994" xr:uid="{56090716-7FD5-4FD3-97B3-F9692D9B1592}"/>
    <cellStyle name="40% - Accent4 17 3 2" xfId="36995" xr:uid="{06C09868-0BAA-4523-AAFA-1E9CEE6A43E4}"/>
    <cellStyle name="40% - Accent4 17 3 2 2" xfId="36996" xr:uid="{A20C11AA-AFE4-49E9-82C3-F8FB2733EE69}"/>
    <cellStyle name="40% - Accent4 17 3 2 2 2" xfId="36997" xr:uid="{4CBBAD59-1CAA-4AAF-9406-2556C8BFB5C2}"/>
    <cellStyle name="40% - Accent4 17 3 2 3" xfId="36998" xr:uid="{B19BDFDA-1726-4D08-BEDA-F90BBECDC471}"/>
    <cellStyle name="40% - Accent4 17 3 3" xfId="36999" xr:uid="{DB6D6DD9-D326-415F-8C0E-F82B5EC9CD24}"/>
    <cellStyle name="40% - Accent4 17 3 3 2" xfId="37000" xr:uid="{4328F7E4-3BB1-4A87-9D49-F9119E174122}"/>
    <cellStyle name="40% - Accent4 17 3 4" xfId="37001" xr:uid="{87B05C0F-50AC-4DE4-951A-919490F690C2}"/>
    <cellStyle name="40% - Accent4 17 3 4 2" xfId="37002" xr:uid="{7D6301E8-77A5-4B16-B5B9-B65E8BD04414}"/>
    <cellStyle name="40% - Accent4 17 3 5" xfId="37003" xr:uid="{8850CD08-E2D9-4C55-AA9D-4B76462C6945}"/>
    <cellStyle name="40% - Accent4 17 4" xfId="37004" xr:uid="{75747035-EEB9-46D1-B9FB-0E635A1197C4}"/>
    <cellStyle name="40% - Accent4 17 4 2" xfId="37005" xr:uid="{E280CB66-C762-418A-82AC-46C61BEC53F9}"/>
    <cellStyle name="40% - Accent4 17 4 2 2" xfId="37006" xr:uid="{4F1DDA45-4BE5-43EF-9B2D-DE98014714A4}"/>
    <cellStyle name="40% - Accent4 17 4 2 2 2" xfId="37007" xr:uid="{DAECD51A-7DAD-43F6-8B47-579924506512}"/>
    <cellStyle name="40% - Accent4 17 4 2 3" xfId="37008" xr:uid="{2DA174E1-6768-4BF6-A152-CA245B575EA5}"/>
    <cellStyle name="40% - Accent4 17 4 3" xfId="37009" xr:uid="{E60A53DF-B331-4149-8839-51FA9918D442}"/>
    <cellStyle name="40% - Accent4 17 4 3 2" xfId="37010" xr:uid="{C8F31855-85D1-4CE2-8F08-AF30011DB4A0}"/>
    <cellStyle name="40% - Accent4 17 4 4" xfId="37011" xr:uid="{9125B34B-9123-494F-B0B6-A0E58B71AAC7}"/>
    <cellStyle name="40% - Accent4 17 4 4 2" xfId="37012" xr:uid="{5BF37BC8-E8B9-4BA6-AA9E-95C00D202F74}"/>
    <cellStyle name="40% - Accent4 17 4 5" xfId="37013" xr:uid="{1BDCA84B-8C39-4DB9-8DCD-7288F8415991}"/>
    <cellStyle name="40% - Accent4 17 5" xfId="37014" xr:uid="{047C272C-F54C-493E-98BE-328F6DC861DE}"/>
    <cellStyle name="40% - Accent4 17 5 2" xfId="37015" xr:uid="{FC1595A5-B12D-4E34-862B-EB83F62BE392}"/>
    <cellStyle name="40% - Accent4 17 5 2 2" xfId="37016" xr:uid="{600309EF-ABCA-4895-BDDE-2AD09BAA482B}"/>
    <cellStyle name="40% - Accent4 17 5 2 2 2" xfId="37017" xr:uid="{A41C9545-C82F-4C68-974D-365C5E36F917}"/>
    <cellStyle name="40% - Accent4 17 5 2 3" xfId="37018" xr:uid="{1A115112-94AC-4AAF-87AC-E5C94E3DCEE4}"/>
    <cellStyle name="40% - Accent4 17 5 3" xfId="37019" xr:uid="{11FCBB25-1872-40E4-9E23-6FDBE7A5B0E6}"/>
    <cellStyle name="40% - Accent4 17 5 3 2" xfId="37020" xr:uid="{D1A615D6-6AFB-4223-B429-C7C8B5F4F140}"/>
    <cellStyle name="40% - Accent4 17 5 4" xfId="37021" xr:uid="{E17838E6-E004-4BC4-8940-241CD8E4453E}"/>
    <cellStyle name="40% - Accent4 17 5 4 2" xfId="37022" xr:uid="{CF411C3A-D771-442A-ABA5-6272895ADC9B}"/>
    <cellStyle name="40% - Accent4 17 5 5" xfId="37023" xr:uid="{847F77AD-A81A-4CE1-BCD1-F1FD52E85B02}"/>
    <cellStyle name="40% - Accent4 17 6" xfId="37024" xr:uid="{378E75FE-D97F-44DA-89B1-A2A0735DED18}"/>
    <cellStyle name="40% - Accent4 17 6 2" xfId="37025" xr:uid="{30342BCE-B2B9-4F57-B41D-AD2EBCE4FCED}"/>
    <cellStyle name="40% - Accent4 17 6 2 2" xfId="37026" xr:uid="{EB105AAA-CA0C-4DDB-A616-FC84D231CD33}"/>
    <cellStyle name="40% - Accent4 17 6 2 2 2" xfId="37027" xr:uid="{6A7D6F87-69EB-4242-BA8A-0684700833B9}"/>
    <cellStyle name="40% - Accent4 17 6 2 3" xfId="37028" xr:uid="{BE512064-E0B0-4AD5-A607-F70C2661DE0D}"/>
    <cellStyle name="40% - Accent4 17 6 3" xfId="37029" xr:uid="{F64F155F-7225-4E6F-BC03-794137F95D5B}"/>
    <cellStyle name="40% - Accent4 17 6 3 2" xfId="37030" xr:uid="{B498C1D5-8600-477C-AA27-A510A37762CE}"/>
    <cellStyle name="40% - Accent4 17 6 4" xfId="37031" xr:uid="{48B1771B-E2F2-4B1C-B740-38CE211C58B3}"/>
    <cellStyle name="40% - Accent4 17 6 4 2" xfId="37032" xr:uid="{81657CB3-E1EE-4AF0-AFA6-FF56A0161C99}"/>
    <cellStyle name="40% - Accent4 17 6 5" xfId="37033" xr:uid="{F65C86CF-FF63-4F88-9C76-98953E2CE229}"/>
    <cellStyle name="40% - Accent4 17 7" xfId="37034" xr:uid="{86189845-0795-43B4-BA7D-D7A71968E946}"/>
    <cellStyle name="40% - Accent4 17 7 2" xfId="37035" xr:uid="{7F0E9D13-D08F-40F0-9DB4-97ADF0F506CB}"/>
    <cellStyle name="40% - Accent4 17 7 2 2" xfId="37036" xr:uid="{D8943BA1-0DF8-423F-AACD-6CFE6E8E687C}"/>
    <cellStyle name="40% - Accent4 17 7 2 2 2" xfId="37037" xr:uid="{BF81104A-253A-4BD1-8622-C6BF63047FDD}"/>
    <cellStyle name="40% - Accent4 17 7 2 3" xfId="37038" xr:uid="{80077166-93D2-49B6-9ADF-9FEDF1D2DE88}"/>
    <cellStyle name="40% - Accent4 17 7 3" xfId="37039" xr:uid="{BA9066D5-8479-4CD4-B5D7-7B6694713DF4}"/>
    <cellStyle name="40% - Accent4 17 7 3 2" xfId="37040" xr:uid="{E9710533-F51E-4368-BC47-6A74AF8DA37A}"/>
    <cellStyle name="40% - Accent4 17 7 4" xfId="37041" xr:uid="{13E5680D-8EDC-4202-845E-C7C50937638A}"/>
    <cellStyle name="40% - Accent4 17 7 4 2" xfId="37042" xr:uid="{00EF5554-2393-4C3B-B5B8-03C9D0F31297}"/>
    <cellStyle name="40% - Accent4 17 7 5" xfId="37043" xr:uid="{4A7D6999-08B9-4554-B37B-34A5E42DA43A}"/>
    <cellStyle name="40% - Accent4 17 8" xfId="37044" xr:uid="{A38D8375-A383-4F3D-8C7A-3C8AD764F4DF}"/>
    <cellStyle name="40% - Accent4 17 8 2" xfId="37045" xr:uid="{8EEB63C9-DD22-40BF-8C64-6A0E837A3D39}"/>
    <cellStyle name="40% - Accent4 17 8 2 2" xfId="37046" xr:uid="{3B8F587E-C785-478C-998B-57BBACC75EE5}"/>
    <cellStyle name="40% - Accent4 17 8 2 2 2" xfId="37047" xr:uid="{6812C551-B8CD-43BB-970D-46B5DD5BC4B1}"/>
    <cellStyle name="40% - Accent4 17 8 2 3" xfId="37048" xr:uid="{B90E2ED4-9DCB-42DB-9550-98FA577FB500}"/>
    <cellStyle name="40% - Accent4 17 8 3" xfId="37049" xr:uid="{04EF9590-5E20-4E92-B8CA-DA87D2BA28CD}"/>
    <cellStyle name="40% - Accent4 17 8 3 2" xfId="37050" xr:uid="{9E13ABE4-3160-490B-9B23-58744B18E4E4}"/>
    <cellStyle name="40% - Accent4 17 8 4" xfId="37051" xr:uid="{22FE4CEC-78D5-4E21-B3D9-1FE60EDB8366}"/>
    <cellStyle name="40% - Accent4 17 8 4 2" xfId="37052" xr:uid="{5837D52F-36B9-4357-B3B0-88B8A35834E1}"/>
    <cellStyle name="40% - Accent4 17 8 5" xfId="37053" xr:uid="{97FBBF48-5749-45A6-AEEA-5F55EEA32BB4}"/>
    <cellStyle name="40% - Accent4 17 9" xfId="37054" xr:uid="{2FD3B3D7-9309-403F-9105-2868A782F4A8}"/>
    <cellStyle name="40% - Accent4 17 9 2" xfId="37055" xr:uid="{927BBA2B-72D0-4CE3-983A-956BDCE5D4EC}"/>
    <cellStyle name="40% - Accent4 17 9 2 2" xfId="37056" xr:uid="{F6DC2078-A4D6-4B21-AE8C-95D5CE455502}"/>
    <cellStyle name="40% - Accent4 17 9 2 2 2" xfId="37057" xr:uid="{460355AB-8C1C-4E70-B04C-273FB197A194}"/>
    <cellStyle name="40% - Accent4 17 9 2 3" xfId="37058" xr:uid="{E8ED7721-9A23-4790-B243-1C536D5FAC8E}"/>
    <cellStyle name="40% - Accent4 17 9 3" xfId="37059" xr:uid="{C0A1B6C7-0219-4E92-84EE-419C0446F527}"/>
    <cellStyle name="40% - Accent4 17 9 3 2" xfId="37060" xr:uid="{819B94B8-8484-417F-987D-28B0783DB68C}"/>
    <cellStyle name="40% - Accent4 17 9 4" xfId="37061" xr:uid="{D01D6148-799B-440F-B38B-8124ECACB884}"/>
    <cellStyle name="40% - Accent4 17 9 4 2" xfId="37062" xr:uid="{BB5AD0C2-3D2A-4ABD-ACC2-F1FD892E9A58}"/>
    <cellStyle name="40% - Accent4 17 9 5" xfId="37063" xr:uid="{5DAB8B3D-4B72-4446-AB13-AC0408C6097F}"/>
    <cellStyle name="40% - Accent4 18" xfId="37064" xr:uid="{F3BD53D0-54F8-4C89-B458-9D06A198C107}"/>
    <cellStyle name="40% - Accent4 18 10" xfId="37065" xr:uid="{E50416EE-F2C3-4C5E-BB7B-1CE75C1CCDC9}"/>
    <cellStyle name="40% - Accent4 18 10 2" xfId="37066" xr:uid="{C88022B5-4330-4D1A-9629-9848F260195D}"/>
    <cellStyle name="40% - Accent4 18 10 2 2" xfId="37067" xr:uid="{B1F3AA1A-74E3-4840-80CF-7BAC21E07F64}"/>
    <cellStyle name="40% - Accent4 18 10 2 2 2" xfId="37068" xr:uid="{5E79AF8F-9E14-4EF3-BE32-55692B4485FA}"/>
    <cellStyle name="40% - Accent4 18 10 2 3" xfId="37069" xr:uid="{97DDF0A4-8A1F-46D0-A121-22310352E1FC}"/>
    <cellStyle name="40% - Accent4 18 10 3" xfId="37070" xr:uid="{10D54016-E024-40CA-801A-5E6203DAE873}"/>
    <cellStyle name="40% - Accent4 18 10 3 2" xfId="37071" xr:uid="{D7DB9FD0-F3AA-4D63-80ED-1D9F0BB5B65E}"/>
    <cellStyle name="40% - Accent4 18 10 4" xfId="37072" xr:uid="{43E8C1B2-8496-4E00-81FB-A153AE541D76}"/>
    <cellStyle name="40% - Accent4 18 10 4 2" xfId="37073" xr:uid="{AB1D0FAF-7B3E-4428-8AF9-F1309851B35F}"/>
    <cellStyle name="40% - Accent4 18 10 5" xfId="37074" xr:uid="{30F3D22E-70DD-4B1F-A1DA-CF264D18693E}"/>
    <cellStyle name="40% - Accent4 18 11" xfId="37075" xr:uid="{6DE3213F-E4E9-4CCA-9E3B-A3168609229D}"/>
    <cellStyle name="40% - Accent4 18 11 2" xfId="37076" xr:uid="{CA25DFC9-EA3C-4603-B38B-8BAA3D388414}"/>
    <cellStyle name="40% - Accent4 18 11 2 2" xfId="37077" xr:uid="{5F67CD22-8FF4-4B12-A79A-001751276010}"/>
    <cellStyle name="40% - Accent4 18 11 2 2 2" xfId="37078" xr:uid="{A82E74BB-3FFE-4739-BC73-8B2FC25B32AF}"/>
    <cellStyle name="40% - Accent4 18 11 2 3" xfId="37079" xr:uid="{20D190F2-5C90-4008-B046-2BE477D76260}"/>
    <cellStyle name="40% - Accent4 18 11 3" xfId="37080" xr:uid="{812D500C-9BFF-4DB9-9BD6-3275CBBA7C88}"/>
    <cellStyle name="40% - Accent4 18 11 3 2" xfId="37081" xr:uid="{E3C28C10-717A-473C-88F7-A57765C8618D}"/>
    <cellStyle name="40% - Accent4 18 11 4" xfId="37082" xr:uid="{28602243-3968-426C-9C3D-59E4AEF60AE0}"/>
    <cellStyle name="40% - Accent4 18 11 4 2" xfId="37083" xr:uid="{141A6F60-B881-4A4F-99DB-F2784299B88F}"/>
    <cellStyle name="40% - Accent4 18 11 5" xfId="37084" xr:uid="{5F53E616-3EAC-4C10-9C98-2AF165175232}"/>
    <cellStyle name="40% - Accent4 18 12" xfId="37085" xr:uid="{EB6FBF7D-7BD9-4B67-8210-B37695E892C0}"/>
    <cellStyle name="40% - Accent4 18 12 2" xfId="37086" xr:uid="{49527D5C-498A-45EA-A8B2-1108E7194882}"/>
    <cellStyle name="40% - Accent4 18 12 2 2" xfId="37087" xr:uid="{443F742A-CEF3-4967-AE45-A0D1D9464FD9}"/>
    <cellStyle name="40% - Accent4 18 12 2 2 2" xfId="37088" xr:uid="{09E369B5-CE5B-49AC-BA45-543D1B832444}"/>
    <cellStyle name="40% - Accent4 18 12 2 3" xfId="37089" xr:uid="{DA2F9873-D386-436F-8BBA-126494BBDC4F}"/>
    <cellStyle name="40% - Accent4 18 12 3" xfId="37090" xr:uid="{E260FD93-2000-44B0-8600-443CC71A4C0E}"/>
    <cellStyle name="40% - Accent4 18 12 3 2" xfId="37091" xr:uid="{2BFAD911-74B7-4649-92EF-E45F2169C7BB}"/>
    <cellStyle name="40% - Accent4 18 12 4" xfId="37092" xr:uid="{7A308328-D119-4F2C-BFB8-ACEFB9716821}"/>
    <cellStyle name="40% - Accent4 18 12 4 2" xfId="37093" xr:uid="{5E0C006B-B714-484C-B3E7-790115BD20BD}"/>
    <cellStyle name="40% - Accent4 18 12 5" xfId="37094" xr:uid="{3991597A-093D-4923-ADC4-4E3E86E761B2}"/>
    <cellStyle name="40% - Accent4 18 13" xfId="37095" xr:uid="{45307AB0-2418-4C87-852C-9B234FADFA66}"/>
    <cellStyle name="40% - Accent4 18 13 2" xfId="37096" xr:uid="{640C5621-CE7A-4B1F-BD66-6842D6263FE7}"/>
    <cellStyle name="40% - Accent4 18 13 2 2" xfId="37097" xr:uid="{DDAB7801-71E9-4B86-8A9D-0E451CACE436}"/>
    <cellStyle name="40% - Accent4 18 13 2 2 2" xfId="37098" xr:uid="{D8B6220D-0EF6-41A7-A97C-BFF7BD9E2511}"/>
    <cellStyle name="40% - Accent4 18 13 2 3" xfId="37099" xr:uid="{B3EBF43C-247C-437D-A22E-79754240D905}"/>
    <cellStyle name="40% - Accent4 18 13 3" xfId="37100" xr:uid="{41C1D8D7-EB34-4044-895E-934CA37FAA19}"/>
    <cellStyle name="40% - Accent4 18 13 3 2" xfId="37101" xr:uid="{3B2F490D-166C-4B79-B99A-7E9EE72D31C3}"/>
    <cellStyle name="40% - Accent4 18 13 4" xfId="37102" xr:uid="{7E4F2B11-E966-4F1F-A9B1-668FE4BECBBD}"/>
    <cellStyle name="40% - Accent4 18 13 4 2" xfId="37103" xr:uid="{029B814B-2998-48D2-A0AD-A9D61A1E8283}"/>
    <cellStyle name="40% - Accent4 18 13 5" xfId="37104" xr:uid="{65D16839-B86E-4EB2-92AE-8DEBCCB4E3A3}"/>
    <cellStyle name="40% - Accent4 18 14" xfId="37105" xr:uid="{598BC339-A13D-41B6-93CA-5446F4D15B41}"/>
    <cellStyle name="40% - Accent4 18 14 2" xfId="37106" xr:uid="{6E841AEE-3B62-4E37-B070-AD0CAEFC364B}"/>
    <cellStyle name="40% - Accent4 18 14 2 2" xfId="37107" xr:uid="{DC1A5FC1-7109-418F-9AB4-6A24FF404920}"/>
    <cellStyle name="40% - Accent4 18 14 2 2 2" xfId="37108" xr:uid="{EA221968-BABB-497B-8F53-2DC727FB7903}"/>
    <cellStyle name="40% - Accent4 18 14 2 3" xfId="37109" xr:uid="{4131DFD2-D7E7-4EEE-AE18-1E0DE9485890}"/>
    <cellStyle name="40% - Accent4 18 14 3" xfId="37110" xr:uid="{CD7DA27A-C7A5-414E-BA0B-138FB066E001}"/>
    <cellStyle name="40% - Accent4 18 14 3 2" xfId="37111" xr:uid="{C5DE543B-70FD-4559-BC26-EEDC9339FA80}"/>
    <cellStyle name="40% - Accent4 18 14 4" xfId="37112" xr:uid="{A4DAC994-A431-4B17-A28D-29CCA46560C3}"/>
    <cellStyle name="40% - Accent4 18 14 4 2" xfId="37113" xr:uid="{62406DEE-6011-409A-8DC6-75D9633B8050}"/>
    <cellStyle name="40% - Accent4 18 14 5" xfId="37114" xr:uid="{885089A1-806E-4678-9464-492320FAA364}"/>
    <cellStyle name="40% - Accent4 18 15" xfId="37115" xr:uid="{72B9C724-C309-4650-9F22-5B6E6B6FC53A}"/>
    <cellStyle name="40% - Accent4 18 15 2" xfId="37116" xr:uid="{D55E8DEE-4759-4212-A7B2-1B44047C7BBE}"/>
    <cellStyle name="40% - Accent4 18 15 2 2" xfId="37117" xr:uid="{85382021-1D72-479B-B712-69BC61A58FEE}"/>
    <cellStyle name="40% - Accent4 18 15 2 2 2" xfId="37118" xr:uid="{8C9E617C-6EEA-424E-A00D-F2D3321CEE31}"/>
    <cellStyle name="40% - Accent4 18 15 2 3" xfId="37119" xr:uid="{DF78B4C7-CFEE-4EE7-9CB1-6CCFF120915B}"/>
    <cellStyle name="40% - Accent4 18 15 3" xfId="37120" xr:uid="{B29FADD1-1DA3-4C0D-A6F3-9DCB8421D475}"/>
    <cellStyle name="40% - Accent4 18 15 3 2" xfId="37121" xr:uid="{0E656556-447A-47C6-985B-B3428A0367A5}"/>
    <cellStyle name="40% - Accent4 18 15 4" xfId="37122" xr:uid="{E9CE1CDC-6793-4611-B3A8-E5355BA0CAC4}"/>
    <cellStyle name="40% - Accent4 18 15 4 2" xfId="37123" xr:uid="{6811CA0A-C139-4322-A037-9EF280276B3C}"/>
    <cellStyle name="40% - Accent4 18 15 5" xfId="37124" xr:uid="{F0F972DD-E73F-44B2-8182-9E73DB3FBF6F}"/>
    <cellStyle name="40% - Accent4 18 16" xfId="37125" xr:uid="{E810E9E7-AB82-4E91-85B9-A4D201520663}"/>
    <cellStyle name="40% - Accent4 18 16 2" xfId="37126" xr:uid="{C7F4D43B-6ABD-47AA-9E5F-1074D06DAD1B}"/>
    <cellStyle name="40% - Accent4 18 16 2 2" xfId="37127" xr:uid="{552A70D6-3294-4597-A977-D5F85C49DA44}"/>
    <cellStyle name="40% - Accent4 18 16 3" xfId="37128" xr:uid="{27BA9051-4AE8-4B61-999A-9A998408F6B1}"/>
    <cellStyle name="40% - Accent4 18 17" xfId="37129" xr:uid="{296BBA05-593E-4A3D-89F6-2CD198C7A6D4}"/>
    <cellStyle name="40% - Accent4 18 17 2" xfId="37130" xr:uid="{112CBE5A-7522-49C4-A9D3-5316EED9EB76}"/>
    <cellStyle name="40% - Accent4 18 18" xfId="37131" xr:uid="{8393B604-4637-4645-8D3B-4F2F9B953468}"/>
    <cellStyle name="40% - Accent4 18 18 2" xfId="37132" xr:uid="{1B2E319C-CE6E-4438-9910-A75A85AFA6B4}"/>
    <cellStyle name="40% - Accent4 18 19" xfId="37133" xr:uid="{8C52DA5E-720E-4F97-8804-573DE4D9B7D7}"/>
    <cellStyle name="40% - Accent4 18 2" xfId="37134" xr:uid="{D6CBA2E0-97B5-4562-814E-5161FA00F469}"/>
    <cellStyle name="40% - Accent4 18 2 2" xfId="37135" xr:uid="{BA64E5CC-4BA9-4EB8-B543-A4F12D907969}"/>
    <cellStyle name="40% - Accent4 18 2 2 2" xfId="37136" xr:uid="{10A00FDC-5159-4807-841B-01ADBCDBE4CA}"/>
    <cellStyle name="40% - Accent4 18 2 2 2 2" xfId="37137" xr:uid="{DAECDFC7-9CA7-4D44-9C21-79E6FB6465DB}"/>
    <cellStyle name="40% - Accent4 18 2 2 3" xfId="37138" xr:uid="{2E446DC1-E256-40F3-B6AA-6E711BB99E43}"/>
    <cellStyle name="40% - Accent4 18 2 3" xfId="37139" xr:uid="{223FF70E-3173-49E4-9801-A4F9DBA20CB1}"/>
    <cellStyle name="40% - Accent4 18 2 3 2" xfId="37140" xr:uid="{98175269-346D-49B0-A8F7-D63D9314CE1A}"/>
    <cellStyle name="40% - Accent4 18 2 4" xfId="37141" xr:uid="{ECFB4E1F-8CD0-4407-AE6F-F16FDF1BACF5}"/>
    <cellStyle name="40% - Accent4 18 2 4 2" xfId="37142" xr:uid="{AD1102DF-2B8F-404E-9E77-1DB95677D5E2}"/>
    <cellStyle name="40% - Accent4 18 2 5" xfId="37143" xr:uid="{2FE046BF-2CBC-4AEB-BED3-64B789A5B613}"/>
    <cellStyle name="40% - Accent4 18 20" xfId="37144" xr:uid="{83425872-5DFA-4A8D-86FC-2ECD18675A7C}"/>
    <cellStyle name="40% - Accent4 18 21" xfId="37145" xr:uid="{FEC5942A-BA4B-455F-93F7-C5E18CD9C6C5}"/>
    <cellStyle name="40% - Accent4 18 22" xfId="37146" xr:uid="{0532A736-BE7B-4930-B307-9107116ED3C6}"/>
    <cellStyle name="40% - Accent4 18 23" xfId="37147" xr:uid="{2215C510-B80C-4C05-9704-C7C7679ED38D}"/>
    <cellStyle name="40% - Accent4 18 24" xfId="37148" xr:uid="{AE826F61-F1A4-45CE-A8A5-3A484EB67A7B}"/>
    <cellStyle name="40% - Accent4 18 25" xfId="37149" xr:uid="{26668FE7-A7D1-49B8-A11A-7C9596B4395D}"/>
    <cellStyle name="40% - Accent4 18 26" xfId="37150" xr:uid="{5252E364-2EF2-4CFD-9B12-F7E38B6DB673}"/>
    <cellStyle name="40% - Accent4 18 27" xfId="37151" xr:uid="{EB85A685-4027-42DA-A674-96EC47CBB359}"/>
    <cellStyle name="40% - Accent4 18 28" xfId="37152" xr:uid="{D981FB61-1008-498C-B8D1-1F471AEC511F}"/>
    <cellStyle name="40% - Accent4 18 29" xfId="37153" xr:uid="{FEED908D-A19B-497C-9032-DBDACCA676EA}"/>
    <cellStyle name="40% - Accent4 18 3" xfId="37154" xr:uid="{41BA8A95-832C-4318-A437-C40689582042}"/>
    <cellStyle name="40% - Accent4 18 3 2" xfId="37155" xr:uid="{E411450C-EC9E-4D80-9866-4DD1F5264A7D}"/>
    <cellStyle name="40% - Accent4 18 3 2 2" xfId="37156" xr:uid="{F28E4090-3D49-4400-85E8-2E3671D0CF41}"/>
    <cellStyle name="40% - Accent4 18 3 2 2 2" xfId="37157" xr:uid="{01289A09-AC29-42F7-A67A-A0BB955EEB26}"/>
    <cellStyle name="40% - Accent4 18 3 2 3" xfId="37158" xr:uid="{3DD88E33-A4A1-4A4A-AFFB-4A05ED2165B8}"/>
    <cellStyle name="40% - Accent4 18 3 3" xfId="37159" xr:uid="{3240E005-B71F-436A-A444-4160C151A576}"/>
    <cellStyle name="40% - Accent4 18 3 3 2" xfId="37160" xr:uid="{20BCBC02-FB05-4826-8325-257F223AB647}"/>
    <cellStyle name="40% - Accent4 18 3 4" xfId="37161" xr:uid="{6B643570-37F2-477C-8419-34A5C78CD2A9}"/>
    <cellStyle name="40% - Accent4 18 3 4 2" xfId="37162" xr:uid="{1E17C2A8-F512-4063-888E-E17E67F1F623}"/>
    <cellStyle name="40% - Accent4 18 3 5" xfId="37163" xr:uid="{080B796F-D4C0-498D-A9F9-0E25456A6D16}"/>
    <cellStyle name="40% - Accent4 18 4" xfId="37164" xr:uid="{6BBAF86A-0572-40EA-8A0C-D604428B8C52}"/>
    <cellStyle name="40% - Accent4 18 4 2" xfId="37165" xr:uid="{E68AE4F2-D90C-4E0C-B9F4-D7CA5062A524}"/>
    <cellStyle name="40% - Accent4 18 4 2 2" xfId="37166" xr:uid="{5A31E7BA-002C-4D5E-95E0-9EC2F208E6E0}"/>
    <cellStyle name="40% - Accent4 18 4 2 2 2" xfId="37167" xr:uid="{6F234FBF-9544-4334-B8A4-AC8DCDB14CA6}"/>
    <cellStyle name="40% - Accent4 18 4 2 3" xfId="37168" xr:uid="{CA839E81-583B-4150-964F-264373E3EA11}"/>
    <cellStyle name="40% - Accent4 18 4 3" xfId="37169" xr:uid="{AF830766-8DF5-40DD-B667-694F5D84118F}"/>
    <cellStyle name="40% - Accent4 18 4 3 2" xfId="37170" xr:uid="{45CA57EA-4C90-4713-9B94-0A045AF51A47}"/>
    <cellStyle name="40% - Accent4 18 4 4" xfId="37171" xr:uid="{55630B4C-A328-4A32-8950-741AC0DBFB99}"/>
    <cellStyle name="40% - Accent4 18 4 4 2" xfId="37172" xr:uid="{8419C3FF-3B3A-4E1A-8B63-F0FE9660ECB3}"/>
    <cellStyle name="40% - Accent4 18 4 5" xfId="37173" xr:uid="{17E7126A-AEE7-4748-981B-ADAED6388ACB}"/>
    <cellStyle name="40% - Accent4 18 5" xfId="37174" xr:uid="{8F257BA6-79CA-42D4-A8F9-395759C3DD79}"/>
    <cellStyle name="40% - Accent4 18 5 2" xfId="37175" xr:uid="{0CD36372-DAE6-4E3B-83EE-525D2ECD3FBC}"/>
    <cellStyle name="40% - Accent4 18 5 2 2" xfId="37176" xr:uid="{B3DE78EF-08A9-4D29-AC2A-A9B2FF3530CB}"/>
    <cellStyle name="40% - Accent4 18 5 2 2 2" xfId="37177" xr:uid="{04384117-7E78-4322-A947-5D195E2B1F5B}"/>
    <cellStyle name="40% - Accent4 18 5 2 3" xfId="37178" xr:uid="{D93D6F47-3940-41AA-86D7-5E1279AE59C4}"/>
    <cellStyle name="40% - Accent4 18 5 3" xfId="37179" xr:uid="{6A1CBD5D-BD7B-4DAD-92EE-D18239ADF41C}"/>
    <cellStyle name="40% - Accent4 18 5 3 2" xfId="37180" xr:uid="{1C4FC27E-4632-4D7B-BA69-F6798387EEC4}"/>
    <cellStyle name="40% - Accent4 18 5 4" xfId="37181" xr:uid="{E6CBA21F-9DFB-42BC-950B-3ED7C4480F81}"/>
    <cellStyle name="40% - Accent4 18 5 4 2" xfId="37182" xr:uid="{C7D63C48-D28B-45EB-877F-0CA26A9220F7}"/>
    <cellStyle name="40% - Accent4 18 5 5" xfId="37183" xr:uid="{75C472F1-E40C-4DDC-897C-BCC2C0B47EBA}"/>
    <cellStyle name="40% - Accent4 18 6" xfId="37184" xr:uid="{07C94599-2C29-4D8A-9AC8-D30DDB7A6D6D}"/>
    <cellStyle name="40% - Accent4 18 6 2" xfId="37185" xr:uid="{AE317571-9F7F-4BD6-B677-4611D89FE6BC}"/>
    <cellStyle name="40% - Accent4 18 6 2 2" xfId="37186" xr:uid="{F834D2A6-640D-4DFF-B398-22B18758D875}"/>
    <cellStyle name="40% - Accent4 18 6 2 2 2" xfId="37187" xr:uid="{173DF2CA-DB9E-4841-9730-66DBCC9C9BFE}"/>
    <cellStyle name="40% - Accent4 18 6 2 3" xfId="37188" xr:uid="{05D8B80C-09FA-4F3D-8C7D-E5CDB2EA6F02}"/>
    <cellStyle name="40% - Accent4 18 6 3" xfId="37189" xr:uid="{BD871D14-B8C0-4045-9331-1A55DF30DBBD}"/>
    <cellStyle name="40% - Accent4 18 6 3 2" xfId="37190" xr:uid="{8BDA743D-A9B3-4F60-90A6-4AFB6C8FCB32}"/>
    <cellStyle name="40% - Accent4 18 6 4" xfId="37191" xr:uid="{23BF08BD-3CB0-4653-B7CB-98A92ECFB6CD}"/>
    <cellStyle name="40% - Accent4 18 6 4 2" xfId="37192" xr:uid="{37B8CB85-A2BB-4207-81BA-320AE7786FF3}"/>
    <cellStyle name="40% - Accent4 18 6 5" xfId="37193" xr:uid="{E45D9A57-ED11-44DF-B092-9CBE6077D735}"/>
    <cellStyle name="40% - Accent4 18 7" xfId="37194" xr:uid="{71BE2E91-21BB-4FEB-8330-7022425B8ED9}"/>
    <cellStyle name="40% - Accent4 18 7 2" xfId="37195" xr:uid="{84344B10-4E5D-4212-B723-52FC922C51BB}"/>
    <cellStyle name="40% - Accent4 18 7 2 2" xfId="37196" xr:uid="{5395CA3C-F1C0-4D47-8EC0-B97F59A7A863}"/>
    <cellStyle name="40% - Accent4 18 7 2 2 2" xfId="37197" xr:uid="{7A3A77AD-E125-4DDF-870E-0A2B8C6A82ED}"/>
    <cellStyle name="40% - Accent4 18 7 2 3" xfId="37198" xr:uid="{A71B4E19-6E02-446C-8735-FFB4FA3E22E7}"/>
    <cellStyle name="40% - Accent4 18 7 3" xfId="37199" xr:uid="{6C0A38AA-D983-495F-874D-DF314A632024}"/>
    <cellStyle name="40% - Accent4 18 7 3 2" xfId="37200" xr:uid="{1C5DD995-ED14-42F9-9343-678CF889ED13}"/>
    <cellStyle name="40% - Accent4 18 7 4" xfId="37201" xr:uid="{AC30127E-4219-4C97-8FDC-4955962D15EC}"/>
    <cellStyle name="40% - Accent4 18 7 4 2" xfId="37202" xr:uid="{D5B76A3D-3D73-4228-99D2-77F59E55AC02}"/>
    <cellStyle name="40% - Accent4 18 7 5" xfId="37203" xr:uid="{972D9801-1915-478D-B5B5-526B04EB131C}"/>
    <cellStyle name="40% - Accent4 18 8" xfId="37204" xr:uid="{C40E49DB-39AF-466C-93FA-52BE6333DBF7}"/>
    <cellStyle name="40% - Accent4 18 8 2" xfId="37205" xr:uid="{A4170817-8E08-40B2-B1D1-E5314EE95B2D}"/>
    <cellStyle name="40% - Accent4 18 8 2 2" xfId="37206" xr:uid="{AE0666E1-6660-4179-AAD5-64EA76C992FF}"/>
    <cellStyle name="40% - Accent4 18 8 2 2 2" xfId="37207" xr:uid="{BAAAE262-43F2-4A6E-80FA-86D0EDFB17AE}"/>
    <cellStyle name="40% - Accent4 18 8 2 3" xfId="37208" xr:uid="{B49DAE5C-42A4-45D2-A0D5-46A8EFBF6F83}"/>
    <cellStyle name="40% - Accent4 18 8 3" xfId="37209" xr:uid="{582C1367-3A78-4DBC-AF29-026F6C591037}"/>
    <cellStyle name="40% - Accent4 18 8 3 2" xfId="37210" xr:uid="{F35FFC23-C602-4962-9751-B9695237C1C1}"/>
    <cellStyle name="40% - Accent4 18 8 4" xfId="37211" xr:uid="{0143AE4F-ACFB-4983-845F-DBCF3B449B92}"/>
    <cellStyle name="40% - Accent4 18 8 4 2" xfId="37212" xr:uid="{0076E809-3A55-47F7-B514-1A12C9273CB1}"/>
    <cellStyle name="40% - Accent4 18 8 5" xfId="37213" xr:uid="{B4F31A34-9FD9-47B1-813E-C669A43F6F7B}"/>
    <cellStyle name="40% - Accent4 18 9" xfId="37214" xr:uid="{554BCA33-4FEE-425A-A9F9-79E88CC394C5}"/>
    <cellStyle name="40% - Accent4 18 9 2" xfId="37215" xr:uid="{00758B52-A505-4313-B76F-DBFA59E57D53}"/>
    <cellStyle name="40% - Accent4 18 9 2 2" xfId="37216" xr:uid="{CA03B54B-ACB9-4F43-9DE4-7372D889DB1C}"/>
    <cellStyle name="40% - Accent4 18 9 2 2 2" xfId="37217" xr:uid="{0BDB91AD-A311-43DE-B68B-49BF832F10BF}"/>
    <cellStyle name="40% - Accent4 18 9 2 3" xfId="37218" xr:uid="{F5E8A218-F545-4A78-B625-279B631FF98C}"/>
    <cellStyle name="40% - Accent4 18 9 3" xfId="37219" xr:uid="{33B32707-8923-4C0E-BDE7-D07593393EB0}"/>
    <cellStyle name="40% - Accent4 18 9 3 2" xfId="37220" xr:uid="{1368A7C4-9F0A-4C67-B1AA-9D6DCC805125}"/>
    <cellStyle name="40% - Accent4 18 9 4" xfId="37221" xr:uid="{E85FBDBE-56E3-4015-8D20-9898CA5550CB}"/>
    <cellStyle name="40% - Accent4 18 9 4 2" xfId="37222" xr:uid="{2996CDBE-6F19-4807-9200-F0A9B49B435F}"/>
    <cellStyle name="40% - Accent4 18 9 5" xfId="37223" xr:uid="{E8618C00-DB17-4120-B738-8C266D344D89}"/>
    <cellStyle name="40% - Accent4 19" xfId="37224" xr:uid="{060188AE-4D20-4423-A650-4A02426A4B5F}"/>
    <cellStyle name="40% - Accent4 19 10" xfId="37225" xr:uid="{0060A333-321D-4EC0-9782-A9A82D66E60C}"/>
    <cellStyle name="40% - Accent4 19 10 2" xfId="37226" xr:uid="{4DC0AC21-70DE-424B-9A10-13440168F4A4}"/>
    <cellStyle name="40% - Accent4 19 10 2 2" xfId="37227" xr:uid="{1F2AE190-6CCC-4D1D-89D3-D77B00A7B79F}"/>
    <cellStyle name="40% - Accent4 19 10 2 2 2" xfId="37228" xr:uid="{CA29E639-8080-4505-A314-13C7FF68F34E}"/>
    <cellStyle name="40% - Accent4 19 10 2 3" xfId="37229" xr:uid="{66F07080-56D0-40D1-BB37-D4A2F0C50680}"/>
    <cellStyle name="40% - Accent4 19 10 3" xfId="37230" xr:uid="{2553D954-48B4-45E0-8515-52FD8176639B}"/>
    <cellStyle name="40% - Accent4 19 10 3 2" xfId="37231" xr:uid="{35912F84-1C70-4B7B-9D5A-BFB37CB2EA99}"/>
    <cellStyle name="40% - Accent4 19 10 4" xfId="37232" xr:uid="{D7F27224-E8F9-4953-A38E-7BB4C980B87D}"/>
    <cellStyle name="40% - Accent4 19 10 4 2" xfId="37233" xr:uid="{B9B0D948-A75A-4A7D-AA14-7D17C13854BC}"/>
    <cellStyle name="40% - Accent4 19 10 5" xfId="37234" xr:uid="{1D58F8BD-2342-4C77-9DF1-3C1EAC82D70F}"/>
    <cellStyle name="40% - Accent4 19 11" xfId="37235" xr:uid="{1B12B4BC-013D-4E8F-9985-EB62FEAF72F9}"/>
    <cellStyle name="40% - Accent4 19 11 2" xfId="37236" xr:uid="{2C6C807C-9C47-49FA-A375-7A7681420507}"/>
    <cellStyle name="40% - Accent4 19 11 2 2" xfId="37237" xr:uid="{13351119-5156-41EB-B0C7-7E2E9A7818DE}"/>
    <cellStyle name="40% - Accent4 19 11 2 2 2" xfId="37238" xr:uid="{31D7AEEA-63C9-4151-A3B0-2C2881A75B02}"/>
    <cellStyle name="40% - Accent4 19 11 2 3" xfId="37239" xr:uid="{7D248663-8B55-4CFB-906D-AFDCED921A98}"/>
    <cellStyle name="40% - Accent4 19 11 3" xfId="37240" xr:uid="{35A53D90-B215-4782-8D2E-CE12D65F3E59}"/>
    <cellStyle name="40% - Accent4 19 11 3 2" xfId="37241" xr:uid="{A9A531D2-D8E7-46BB-811E-C80248119573}"/>
    <cellStyle name="40% - Accent4 19 11 4" xfId="37242" xr:uid="{9A67C960-FDB8-4665-B6A4-E9ABC4BC6F1A}"/>
    <cellStyle name="40% - Accent4 19 11 4 2" xfId="37243" xr:uid="{9C49EEF9-FD57-4D68-BFA7-1750B8FF05EC}"/>
    <cellStyle name="40% - Accent4 19 11 5" xfId="37244" xr:uid="{ADD034C6-8C4D-429E-B9C1-3A7A714B8C8E}"/>
    <cellStyle name="40% - Accent4 19 12" xfId="37245" xr:uid="{E3041F5F-11BD-4620-9C67-D9C55D897705}"/>
    <cellStyle name="40% - Accent4 19 12 2" xfId="37246" xr:uid="{BAB85C24-C873-4CCB-85D6-8F162101D7BC}"/>
    <cellStyle name="40% - Accent4 19 12 2 2" xfId="37247" xr:uid="{6863E8F2-7F0D-4614-BD4E-4DF6867333F5}"/>
    <cellStyle name="40% - Accent4 19 12 2 2 2" xfId="37248" xr:uid="{D36F5D54-C7EE-4801-BF27-54F34D8C383E}"/>
    <cellStyle name="40% - Accent4 19 12 2 3" xfId="37249" xr:uid="{395868E1-FDE1-4315-976D-6E9CBB69F241}"/>
    <cellStyle name="40% - Accent4 19 12 3" xfId="37250" xr:uid="{C902EEB6-F092-4991-9343-0ED226BFEF8D}"/>
    <cellStyle name="40% - Accent4 19 12 3 2" xfId="37251" xr:uid="{F2B13CAD-0225-4F4E-A242-8B29F4D2CE62}"/>
    <cellStyle name="40% - Accent4 19 12 4" xfId="37252" xr:uid="{DDBA8250-8029-40E7-B353-DA6B2641256E}"/>
    <cellStyle name="40% - Accent4 19 12 4 2" xfId="37253" xr:uid="{C2ADCC73-30AF-4A3A-9B62-CBA8FEE2B561}"/>
    <cellStyle name="40% - Accent4 19 12 5" xfId="37254" xr:uid="{DC5B62CB-CCAC-4600-AE84-DA010251585D}"/>
    <cellStyle name="40% - Accent4 19 13" xfId="37255" xr:uid="{D56D6035-25C2-4154-8930-5360DB42F8E8}"/>
    <cellStyle name="40% - Accent4 19 13 2" xfId="37256" xr:uid="{995020ED-5C36-4BB6-909D-268B415B08F3}"/>
    <cellStyle name="40% - Accent4 19 13 2 2" xfId="37257" xr:uid="{68A85CB2-5131-4B42-B885-FDD3F219C1E0}"/>
    <cellStyle name="40% - Accent4 19 13 2 2 2" xfId="37258" xr:uid="{2F133F79-BAA9-4343-BEB4-F53796F365A2}"/>
    <cellStyle name="40% - Accent4 19 13 2 3" xfId="37259" xr:uid="{CE34BCE5-A5C2-4F0C-B3BC-BB03EED03EDF}"/>
    <cellStyle name="40% - Accent4 19 13 3" xfId="37260" xr:uid="{63F69043-E35F-443A-952B-29D81917B243}"/>
    <cellStyle name="40% - Accent4 19 13 3 2" xfId="37261" xr:uid="{71D834BE-B5D3-4B6C-97AE-E389A0D5DD47}"/>
    <cellStyle name="40% - Accent4 19 13 4" xfId="37262" xr:uid="{8593F13D-4CAC-4332-91EC-BB48B55092F6}"/>
    <cellStyle name="40% - Accent4 19 13 4 2" xfId="37263" xr:uid="{0D3975FA-B1EF-4AF1-B03C-47AD9DF8DBFC}"/>
    <cellStyle name="40% - Accent4 19 13 5" xfId="37264" xr:uid="{BC8F593D-E886-463D-9D54-0D09FE437A9E}"/>
    <cellStyle name="40% - Accent4 19 14" xfId="37265" xr:uid="{D04E9C80-EB1E-4840-A7BD-BC5AD98A73B9}"/>
    <cellStyle name="40% - Accent4 19 14 2" xfId="37266" xr:uid="{FCEB8252-6375-4925-BA29-E0E3CAEFAB4C}"/>
    <cellStyle name="40% - Accent4 19 14 2 2" xfId="37267" xr:uid="{D4653CF6-2047-4319-B8C2-3FA303CD1B2D}"/>
    <cellStyle name="40% - Accent4 19 14 2 2 2" xfId="37268" xr:uid="{C929E884-EEDE-4B1E-8FDE-A0DD1EA860D3}"/>
    <cellStyle name="40% - Accent4 19 14 2 3" xfId="37269" xr:uid="{B72A29E8-F658-4496-9D32-424138F2586C}"/>
    <cellStyle name="40% - Accent4 19 14 3" xfId="37270" xr:uid="{4E15F61E-79D3-4B11-BCCF-914324A6A869}"/>
    <cellStyle name="40% - Accent4 19 14 3 2" xfId="37271" xr:uid="{F66EED03-4792-4E95-906D-160E8DA577F6}"/>
    <cellStyle name="40% - Accent4 19 14 4" xfId="37272" xr:uid="{A00211B8-FC6B-43EC-A8BB-FA2FE067B910}"/>
    <cellStyle name="40% - Accent4 19 14 4 2" xfId="37273" xr:uid="{36182604-40A0-46BA-AB9E-AB5773DC36C2}"/>
    <cellStyle name="40% - Accent4 19 14 5" xfId="37274" xr:uid="{0ED09F73-95AC-431B-B775-75986DA49C78}"/>
    <cellStyle name="40% - Accent4 19 15" xfId="37275" xr:uid="{D778EACB-7EAC-4C29-9CB9-967382C8FAE0}"/>
    <cellStyle name="40% - Accent4 19 15 2" xfId="37276" xr:uid="{57FD5586-CE52-47FB-B61F-753F651899CF}"/>
    <cellStyle name="40% - Accent4 19 15 2 2" xfId="37277" xr:uid="{7BBCCD27-0193-400F-A895-4336B8637FF9}"/>
    <cellStyle name="40% - Accent4 19 15 2 2 2" xfId="37278" xr:uid="{71C81BF1-7141-4847-AD00-FB4B1E2583F5}"/>
    <cellStyle name="40% - Accent4 19 15 2 3" xfId="37279" xr:uid="{C372F58B-5997-401C-AC11-67B5199ED937}"/>
    <cellStyle name="40% - Accent4 19 15 3" xfId="37280" xr:uid="{4B4578F8-39AA-4AF8-81D4-6FFC94D63490}"/>
    <cellStyle name="40% - Accent4 19 15 3 2" xfId="37281" xr:uid="{1CA298DD-5022-4ADC-B272-BDFB9082BFA8}"/>
    <cellStyle name="40% - Accent4 19 15 4" xfId="37282" xr:uid="{6B81888C-9A00-4914-B0D7-291843D77435}"/>
    <cellStyle name="40% - Accent4 19 15 4 2" xfId="37283" xr:uid="{BBD9904A-6025-4CC6-AA0F-29515B2CE527}"/>
    <cellStyle name="40% - Accent4 19 15 5" xfId="37284" xr:uid="{D578F7E2-2470-4E0C-9D57-FE68563556AD}"/>
    <cellStyle name="40% - Accent4 19 16" xfId="37285" xr:uid="{1D0ECC70-4BEE-420E-92AB-69646BBFD0D5}"/>
    <cellStyle name="40% - Accent4 19 16 2" xfId="37286" xr:uid="{8FB59604-C209-46F6-8B1D-9BEB0B8A8F99}"/>
    <cellStyle name="40% - Accent4 19 16 2 2" xfId="37287" xr:uid="{45C98CF3-5F6E-44B0-AB65-D7B67291CE82}"/>
    <cellStyle name="40% - Accent4 19 16 3" xfId="37288" xr:uid="{9015BCC6-C6D4-4F56-A028-B335DE046C20}"/>
    <cellStyle name="40% - Accent4 19 17" xfId="37289" xr:uid="{AC4CC902-8DF3-4AC3-985C-7A019639E6BA}"/>
    <cellStyle name="40% - Accent4 19 17 2" xfId="37290" xr:uid="{51C03F47-1F2C-434D-9C0E-67069A2E0CC6}"/>
    <cellStyle name="40% - Accent4 19 18" xfId="37291" xr:uid="{913EACBA-0A05-421C-A38F-2E30515973A1}"/>
    <cellStyle name="40% - Accent4 19 18 2" xfId="37292" xr:uid="{FEEEB4C0-7C8D-48FC-8810-3980767A6F91}"/>
    <cellStyle name="40% - Accent4 19 19" xfId="37293" xr:uid="{6F19F279-CC2B-410E-BE4D-24AC73E88776}"/>
    <cellStyle name="40% - Accent4 19 2" xfId="37294" xr:uid="{8512F1F5-9588-4EE3-86EA-AB6324B8CA75}"/>
    <cellStyle name="40% - Accent4 19 2 2" xfId="37295" xr:uid="{FC934293-4D9A-4485-ADE4-891D9FB52760}"/>
    <cellStyle name="40% - Accent4 19 2 2 2" xfId="37296" xr:uid="{09559CE0-CC12-4A63-96EE-BC9191C00A81}"/>
    <cellStyle name="40% - Accent4 19 2 2 2 2" xfId="37297" xr:uid="{E1F232C9-4BA8-4E67-B28F-12B712B67D17}"/>
    <cellStyle name="40% - Accent4 19 2 2 3" xfId="37298" xr:uid="{4BC80D21-7623-4148-B19A-D535441FA8B0}"/>
    <cellStyle name="40% - Accent4 19 2 3" xfId="37299" xr:uid="{E6A4A4CB-123D-4454-A7A0-5277866E798B}"/>
    <cellStyle name="40% - Accent4 19 2 3 2" xfId="37300" xr:uid="{12953C8A-229C-4C4B-98E0-76184C8B1C44}"/>
    <cellStyle name="40% - Accent4 19 2 4" xfId="37301" xr:uid="{532C7B92-6FFF-4A9B-805E-B1BED89924DD}"/>
    <cellStyle name="40% - Accent4 19 2 4 2" xfId="37302" xr:uid="{03960E05-FA71-4A40-990D-238ED977E2AA}"/>
    <cellStyle name="40% - Accent4 19 2 5" xfId="37303" xr:uid="{19723B84-8977-4CF0-B393-FFDA0903EE7B}"/>
    <cellStyle name="40% - Accent4 19 20" xfId="37304" xr:uid="{BAAB730E-7474-4EA1-A18B-78F143B05AD2}"/>
    <cellStyle name="40% - Accent4 19 21" xfId="37305" xr:uid="{4915F24C-DE4A-45A6-9F98-DD043EA9E330}"/>
    <cellStyle name="40% - Accent4 19 22" xfId="37306" xr:uid="{9623F5B7-3580-40B2-B607-F74F399036A4}"/>
    <cellStyle name="40% - Accent4 19 23" xfId="37307" xr:uid="{B6D7453F-CD68-4095-81EC-1A5C77B656F2}"/>
    <cellStyle name="40% - Accent4 19 24" xfId="37308" xr:uid="{1C1AEC3B-7100-42C2-A784-4470F7B2DC55}"/>
    <cellStyle name="40% - Accent4 19 25" xfId="37309" xr:uid="{50C50D85-F729-4FAF-880E-3EDC65E8059A}"/>
    <cellStyle name="40% - Accent4 19 26" xfId="37310" xr:uid="{076A7387-D797-46C0-B344-B3AD1F3EF8F7}"/>
    <cellStyle name="40% - Accent4 19 27" xfId="37311" xr:uid="{0577B69E-06B3-4068-8404-62AA9ACF8FB8}"/>
    <cellStyle name="40% - Accent4 19 28" xfId="37312" xr:uid="{BB9D649D-1EFE-4CC9-805B-A5C93454A7CE}"/>
    <cellStyle name="40% - Accent4 19 29" xfId="37313" xr:uid="{EFCEFEC7-A804-48BD-B8D4-05EDAB934A40}"/>
    <cellStyle name="40% - Accent4 19 3" xfId="37314" xr:uid="{DE458D02-5D25-48ED-ACA4-6D43638327CC}"/>
    <cellStyle name="40% - Accent4 19 3 2" xfId="37315" xr:uid="{554D38C3-13BB-4970-AF50-3CD00FCE8DFD}"/>
    <cellStyle name="40% - Accent4 19 3 2 2" xfId="37316" xr:uid="{F4AC793D-2A9B-45F2-B59B-C6AA4B027DC4}"/>
    <cellStyle name="40% - Accent4 19 3 2 2 2" xfId="37317" xr:uid="{34FDE54B-1344-4A8F-92D7-452EF1A94EA7}"/>
    <cellStyle name="40% - Accent4 19 3 2 3" xfId="37318" xr:uid="{AFCAF4A7-D5C3-4D33-8851-75B5AE6369FA}"/>
    <cellStyle name="40% - Accent4 19 3 3" xfId="37319" xr:uid="{033BB1D2-39C0-4F88-A988-57B1D2470DE4}"/>
    <cellStyle name="40% - Accent4 19 3 3 2" xfId="37320" xr:uid="{AE5576BD-4E49-4FC5-A720-1C3493E68519}"/>
    <cellStyle name="40% - Accent4 19 3 4" xfId="37321" xr:uid="{07714EEA-DC14-4E9C-82E2-E6555C1C8B8E}"/>
    <cellStyle name="40% - Accent4 19 3 4 2" xfId="37322" xr:uid="{0DCA1D8A-BF63-4727-BEAD-75FF3E1F4670}"/>
    <cellStyle name="40% - Accent4 19 3 5" xfId="37323" xr:uid="{F7D8F4E8-C09B-4ABA-904B-F3CFF2820113}"/>
    <cellStyle name="40% - Accent4 19 4" xfId="37324" xr:uid="{07923B81-5063-4EF5-A74D-33FCB0C97387}"/>
    <cellStyle name="40% - Accent4 19 4 2" xfId="37325" xr:uid="{D9B056BC-A8F1-481A-9601-4BE960022D44}"/>
    <cellStyle name="40% - Accent4 19 4 2 2" xfId="37326" xr:uid="{0647C46E-A712-4E54-9531-BD19CFE93E49}"/>
    <cellStyle name="40% - Accent4 19 4 2 2 2" xfId="37327" xr:uid="{1EC95603-56D8-401F-A945-F7E5BA2B9935}"/>
    <cellStyle name="40% - Accent4 19 4 2 3" xfId="37328" xr:uid="{D3E0EC8C-409A-408D-A686-0BBC2354F891}"/>
    <cellStyle name="40% - Accent4 19 4 3" xfId="37329" xr:uid="{2F783F7F-09EA-49AC-9CB7-1AE0A5AD1F5E}"/>
    <cellStyle name="40% - Accent4 19 4 3 2" xfId="37330" xr:uid="{66ADB51D-F70C-41BF-83E5-EEE33D6EA752}"/>
    <cellStyle name="40% - Accent4 19 4 4" xfId="37331" xr:uid="{9B8B686C-1526-47E7-9623-A2F882358228}"/>
    <cellStyle name="40% - Accent4 19 4 4 2" xfId="37332" xr:uid="{35E4D17A-1EBE-42F9-9CB6-FE66E100E69E}"/>
    <cellStyle name="40% - Accent4 19 4 5" xfId="37333" xr:uid="{395CDB96-C2B0-4E46-B136-02F2CC9C370D}"/>
    <cellStyle name="40% - Accent4 19 5" xfId="37334" xr:uid="{1DD700E5-D959-4F1D-B4AF-D4ABD522A73D}"/>
    <cellStyle name="40% - Accent4 19 5 2" xfId="37335" xr:uid="{FF2DDB85-297B-40DB-AE7C-53950EC03FB4}"/>
    <cellStyle name="40% - Accent4 19 5 2 2" xfId="37336" xr:uid="{B5B7142C-5121-4E2B-A1B5-C863F0F30238}"/>
    <cellStyle name="40% - Accent4 19 5 2 2 2" xfId="37337" xr:uid="{92E16B18-064C-48CA-9E54-EF37534BD64B}"/>
    <cellStyle name="40% - Accent4 19 5 2 3" xfId="37338" xr:uid="{11B523FC-52C8-4E6F-8A88-F557A16DD47A}"/>
    <cellStyle name="40% - Accent4 19 5 3" xfId="37339" xr:uid="{D43C89FD-79B7-4378-B06B-0E74B96D2B54}"/>
    <cellStyle name="40% - Accent4 19 5 3 2" xfId="37340" xr:uid="{4478145A-CC7B-4430-B9E0-EA42EC9AD55B}"/>
    <cellStyle name="40% - Accent4 19 5 4" xfId="37341" xr:uid="{BFADFADE-2CC5-430B-BED9-3B3EB9E7C276}"/>
    <cellStyle name="40% - Accent4 19 5 4 2" xfId="37342" xr:uid="{899BB185-FBA5-4095-B917-D7C4C43727F3}"/>
    <cellStyle name="40% - Accent4 19 5 5" xfId="37343" xr:uid="{8D422DE9-3109-4FBE-B2A3-048622BD01F5}"/>
    <cellStyle name="40% - Accent4 19 6" xfId="37344" xr:uid="{23188F4A-9077-485C-93CB-71A546AB5BE8}"/>
    <cellStyle name="40% - Accent4 19 6 2" xfId="37345" xr:uid="{56F2054A-23F7-4B4F-BDCA-6562111BC550}"/>
    <cellStyle name="40% - Accent4 19 6 2 2" xfId="37346" xr:uid="{B96BB6A9-7F7F-467D-9A71-79F3BA1849B9}"/>
    <cellStyle name="40% - Accent4 19 6 2 2 2" xfId="37347" xr:uid="{6E75EB96-8AB0-408E-B91B-12385B5306BF}"/>
    <cellStyle name="40% - Accent4 19 6 2 3" xfId="37348" xr:uid="{9879B3A2-2D47-4C31-8D73-DEB81622F79D}"/>
    <cellStyle name="40% - Accent4 19 6 3" xfId="37349" xr:uid="{B879DF3D-1165-44A9-BBF4-A01EEE44154D}"/>
    <cellStyle name="40% - Accent4 19 6 3 2" xfId="37350" xr:uid="{5AC41194-58BF-4803-AF65-245CF929AB1E}"/>
    <cellStyle name="40% - Accent4 19 6 4" xfId="37351" xr:uid="{1563A347-701C-46A2-BE1A-699CF5E0DFF8}"/>
    <cellStyle name="40% - Accent4 19 6 4 2" xfId="37352" xr:uid="{9E9BE96B-D2D6-4578-A6EB-3884BA859523}"/>
    <cellStyle name="40% - Accent4 19 6 5" xfId="37353" xr:uid="{66DDD3AB-059C-46EA-A7F8-0B951708D2F4}"/>
    <cellStyle name="40% - Accent4 19 7" xfId="37354" xr:uid="{029300CB-9598-4A0D-9425-470C9AB10096}"/>
    <cellStyle name="40% - Accent4 19 7 2" xfId="37355" xr:uid="{9819D29F-EBD5-4C71-A7D4-370372046B35}"/>
    <cellStyle name="40% - Accent4 19 7 2 2" xfId="37356" xr:uid="{52B069E8-0433-48C7-8840-07736723E825}"/>
    <cellStyle name="40% - Accent4 19 7 2 2 2" xfId="37357" xr:uid="{9DEAB067-A2E6-4515-AB45-8EA230C993D0}"/>
    <cellStyle name="40% - Accent4 19 7 2 3" xfId="37358" xr:uid="{E4C032ED-A477-48CC-8CA9-EFEB46A35AC4}"/>
    <cellStyle name="40% - Accent4 19 7 3" xfId="37359" xr:uid="{9BB4D563-5E2A-4309-9521-9F344C9C055B}"/>
    <cellStyle name="40% - Accent4 19 7 3 2" xfId="37360" xr:uid="{C5D7A059-B092-46DE-94C3-01D310D1DF75}"/>
    <cellStyle name="40% - Accent4 19 7 4" xfId="37361" xr:uid="{596346E1-F343-4725-B968-A94A6AE48331}"/>
    <cellStyle name="40% - Accent4 19 7 4 2" xfId="37362" xr:uid="{BD6ADDD1-15DD-498C-B78A-E45B78027880}"/>
    <cellStyle name="40% - Accent4 19 7 5" xfId="37363" xr:uid="{E2B054E5-4780-4A25-BDBE-F57891D06DB9}"/>
    <cellStyle name="40% - Accent4 19 8" xfId="37364" xr:uid="{25D26430-AA20-4A5F-9C88-8FB1DB99A8B5}"/>
    <cellStyle name="40% - Accent4 19 8 2" xfId="37365" xr:uid="{717186A5-7115-47B6-B749-A3BEA0E9F99F}"/>
    <cellStyle name="40% - Accent4 19 8 2 2" xfId="37366" xr:uid="{A6DBE736-3D06-4C0C-B11F-74B0D7C01D41}"/>
    <cellStyle name="40% - Accent4 19 8 2 2 2" xfId="37367" xr:uid="{1D3EE209-3C83-4027-802C-1030D8998CE0}"/>
    <cellStyle name="40% - Accent4 19 8 2 3" xfId="37368" xr:uid="{AD12FC19-FBB4-4F4B-B07E-C7C60342FFF4}"/>
    <cellStyle name="40% - Accent4 19 8 3" xfId="37369" xr:uid="{F0063C88-5BA0-4E18-B180-D6395CC0BAC5}"/>
    <cellStyle name="40% - Accent4 19 8 3 2" xfId="37370" xr:uid="{B5737EDB-F860-441A-953C-21D05D9D5312}"/>
    <cellStyle name="40% - Accent4 19 8 4" xfId="37371" xr:uid="{5DE6BF8A-1617-4866-9FD8-FC2ED3ACA128}"/>
    <cellStyle name="40% - Accent4 19 8 4 2" xfId="37372" xr:uid="{BAAE07F5-A48E-4504-9C9A-E268EE19AE08}"/>
    <cellStyle name="40% - Accent4 19 8 5" xfId="37373" xr:uid="{6A82404E-37BF-4948-944B-BBB6108297F0}"/>
    <cellStyle name="40% - Accent4 19 9" xfId="37374" xr:uid="{ECAF7A11-1E30-4BB1-A146-15913A37ED40}"/>
    <cellStyle name="40% - Accent4 19 9 2" xfId="37375" xr:uid="{DF26F02F-46A3-4953-940E-CCD917328D3A}"/>
    <cellStyle name="40% - Accent4 19 9 2 2" xfId="37376" xr:uid="{A69F0832-EE82-4628-82C4-44D9C8D78A01}"/>
    <cellStyle name="40% - Accent4 19 9 2 2 2" xfId="37377" xr:uid="{9F7B8379-253D-4E44-9890-97CC374BD4A8}"/>
    <cellStyle name="40% - Accent4 19 9 2 3" xfId="37378" xr:uid="{D14A120C-EC4F-4A98-ABF8-235C3DFE09A8}"/>
    <cellStyle name="40% - Accent4 19 9 3" xfId="37379" xr:uid="{AD8C28F9-9ADB-4569-A258-B4F7BD9C9CE2}"/>
    <cellStyle name="40% - Accent4 19 9 3 2" xfId="37380" xr:uid="{A43EB111-61D9-4B26-BD7E-D1712FE0D99D}"/>
    <cellStyle name="40% - Accent4 19 9 4" xfId="37381" xr:uid="{A2EBD41D-ECDD-45BE-93BE-2C662C2ECE84}"/>
    <cellStyle name="40% - Accent4 19 9 4 2" xfId="37382" xr:uid="{14097856-DF5F-4DAA-A556-0BF70C4F0814}"/>
    <cellStyle name="40% - Accent4 19 9 5" xfId="37383" xr:uid="{B4BC6A32-90F3-4B57-B79B-0CAD388C71B6}"/>
    <cellStyle name="40% - Accent4 2" xfId="683" xr:uid="{5A9570B4-0822-4D7A-8F73-81EACF0D27B6}"/>
    <cellStyle name="40% - Accent4 2 10" xfId="37384" xr:uid="{419A4831-CB79-4C81-957D-D6E0E56A9AB8}"/>
    <cellStyle name="40% - Accent4 2 11" xfId="37385" xr:uid="{F3EB7A68-CF4C-4426-8968-D6F8A1772139}"/>
    <cellStyle name="40% - Accent4 2 12" xfId="37386" xr:uid="{47D75C98-4B05-4858-8BDF-79063A7E940B}"/>
    <cellStyle name="40% - Accent4 2 13" xfId="37387" xr:uid="{A77CEAE7-DCE4-4461-9C77-B1B39D3039AF}"/>
    <cellStyle name="40% - Accent4 2 14" xfId="37388" xr:uid="{325C17F5-2191-44C3-8E34-00BE07DE17E1}"/>
    <cellStyle name="40% - Accent4 2 15" xfId="37389" xr:uid="{92226F83-E6BA-4695-B831-6D3D8BD9FEC4}"/>
    <cellStyle name="40% - Accent4 2 16" xfId="37390" xr:uid="{9BA7CC73-B4AA-412B-B3D8-71AC1F28F981}"/>
    <cellStyle name="40% - Accent4 2 17" xfId="37391" xr:uid="{CE3C4C85-886D-4251-AEE7-D40F579E734F}"/>
    <cellStyle name="40% - Accent4 2 18" xfId="37392" xr:uid="{CF5C2581-CE78-4971-8B8C-D9BEFA5CA13C}"/>
    <cellStyle name="40% - Accent4 2 19" xfId="37393" xr:uid="{4FF1CE25-7631-4423-8527-F7B38ABE4B02}"/>
    <cellStyle name="40% - Accent4 2 2" xfId="684" xr:uid="{897AEA7F-BD3E-4073-9208-4DC902B8CF73}"/>
    <cellStyle name="40% - Accent4 2 2 2" xfId="685" xr:uid="{033729D5-60F6-461F-9A29-1D1E17EAB86B}"/>
    <cellStyle name="40% - Accent4 2 2 2 2" xfId="37394" xr:uid="{2BF66E4D-ADFB-45F9-B3DA-1BA6D11BBB0A}"/>
    <cellStyle name="40% - Accent4 2 2 2 3" xfId="37395" xr:uid="{38855E16-4C65-4E82-B361-B8958C262D47}"/>
    <cellStyle name="40% - Accent4 2 2 2 4" xfId="37396" xr:uid="{D50480E9-3AF2-46B4-A139-36979A368FEC}"/>
    <cellStyle name="40% - Accent4 2 2 3" xfId="37397" xr:uid="{B1B56C54-8F9F-4C69-B6BD-19833DDEDAC5}"/>
    <cellStyle name="40% - Accent4 2 2 4" xfId="37398" xr:uid="{8AA34865-1990-4273-B0B1-79C3320FF53A}"/>
    <cellStyle name="40% - Accent4 2 20" xfId="37399" xr:uid="{B9F1DD4E-8F99-4639-A54B-FF516F5872E5}"/>
    <cellStyle name="40% - Accent4 2 21" xfId="37400" xr:uid="{F0A5FC3B-8DFA-4E3B-9FF4-68A3E71467DA}"/>
    <cellStyle name="40% - Accent4 2 22" xfId="37401" xr:uid="{34B1CE66-9090-4F97-B7EB-7DF5489C45FD}"/>
    <cellStyle name="40% - Accent4 2 23" xfId="37402" xr:uid="{AA14870F-BE75-46B2-B0BD-1978CF38F0E6}"/>
    <cellStyle name="40% - Accent4 2 24" xfId="37403" xr:uid="{ACD90D1C-463E-407A-A619-3FF8CBA5C623}"/>
    <cellStyle name="40% - Accent4 2 25" xfId="37404" xr:uid="{5607F5C4-E64F-4E8F-906A-2B56611B6A20}"/>
    <cellStyle name="40% - Accent4 2 26" xfId="37405" xr:uid="{60545C40-83A7-4019-9133-8963A9888F7E}"/>
    <cellStyle name="40% - Accent4 2 27" xfId="37406" xr:uid="{D4E80833-0A4E-4B23-B92E-D97C8CE1B709}"/>
    <cellStyle name="40% - Accent4 2 28" xfId="37407" xr:uid="{29E1B895-F8CA-457D-93D6-A3DD822AEE18}"/>
    <cellStyle name="40% - Accent4 2 29" xfId="37408" xr:uid="{4ED31E4F-E63A-49D3-9F6B-F4EE52E89902}"/>
    <cellStyle name="40% - Accent4 2 3" xfId="686" xr:uid="{E89C0C86-5AC1-4581-BA3D-F75DF79C8C2C}"/>
    <cellStyle name="40% - Accent4 2 3 2" xfId="37409" xr:uid="{3AAFFB47-4920-429C-B393-E6F376F002A9}"/>
    <cellStyle name="40% - Accent4 2 3 2 2" xfId="37410" xr:uid="{3D9F1727-CC06-4D43-9FF9-5F6EA304F0C0}"/>
    <cellStyle name="40% - Accent4 2 3 2 3" xfId="37411" xr:uid="{875C91FB-9805-4613-B993-D4A34E144B8A}"/>
    <cellStyle name="40% - Accent4 2 3 3" xfId="37412" xr:uid="{42B5B713-4C34-435A-9890-5733BEF5455B}"/>
    <cellStyle name="40% - Accent4 2 3 4" xfId="37413" xr:uid="{7759BCB4-93C1-461A-AA40-EF5307F6FD53}"/>
    <cellStyle name="40% - Accent4 2 3 5" xfId="37414" xr:uid="{DEFDD031-D25E-42E3-A5E4-EEA316DD871A}"/>
    <cellStyle name="40% - Accent4 2 30" xfId="37415" xr:uid="{A11EF013-D485-4ED3-87C2-F890106E6890}"/>
    <cellStyle name="40% - Accent4 2 31" xfId="37416" xr:uid="{578DAD80-A40A-46CB-AAC8-9AAC96951AF3}"/>
    <cellStyle name="40% - Accent4 2 32" xfId="37417" xr:uid="{505857FA-06D4-4F53-A20A-4F14DF1E4F94}"/>
    <cellStyle name="40% - Accent4 2 33" xfId="37418" xr:uid="{EAB3D0A5-DDF3-420C-84FA-11B072A92A6C}"/>
    <cellStyle name="40% - Accent4 2 4" xfId="687" xr:uid="{F4B5CA5B-7249-4E79-9A3D-992624F9747D}"/>
    <cellStyle name="40% - Accent4 2 4 2" xfId="37419" xr:uid="{31B70D19-3BDB-43B1-8E23-C370384D9342}"/>
    <cellStyle name="40% - Accent4 2 4 2 2" xfId="37420" xr:uid="{081E4D08-813F-4EA6-8C8E-B411E388D895}"/>
    <cellStyle name="40% - Accent4 2 4 2 3" xfId="37421" xr:uid="{2C7FBBE9-7B24-449E-8590-1303A0D4C658}"/>
    <cellStyle name="40% - Accent4 2 4 3" xfId="37422" xr:uid="{37811E95-5B65-4B72-A66F-9B0F753910B3}"/>
    <cellStyle name="40% - Accent4 2 4 4" xfId="37423" xr:uid="{9CA02C16-8A8F-4AE9-86FA-74DBBC52B17B}"/>
    <cellStyle name="40% - Accent4 2 4 5" xfId="37424" xr:uid="{A4B719AE-CC94-4517-9E85-27D408F12A7C}"/>
    <cellStyle name="40% - Accent4 2 5" xfId="688" xr:uid="{B75C2BD5-E31F-4789-AB58-EEBA6040AAB2}"/>
    <cellStyle name="40% - Accent4 2 5 2" xfId="37425" xr:uid="{4CF672C2-3983-47DE-8C7C-94DCB72937ED}"/>
    <cellStyle name="40% - Accent4 2 5 3" xfId="37426" xr:uid="{95EE972D-A732-4127-905F-6AEA0D52EC83}"/>
    <cellStyle name="40% - Accent4 2 5 4" xfId="37427" xr:uid="{629EB48D-3C39-47D8-AF67-BE9085728B77}"/>
    <cellStyle name="40% - Accent4 2 6" xfId="689" xr:uid="{D6BB5E5A-4D35-4648-A5DC-718A7DFE3FCE}"/>
    <cellStyle name="40% - Accent4 2 6 2" xfId="37428" xr:uid="{A7BFC9CD-1693-4D78-B540-CF230C2997C6}"/>
    <cellStyle name="40% - Accent4 2 6 3" xfId="37429" xr:uid="{830CBCA6-CFE7-41C0-BBF4-A29965B8CACD}"/>
    <cellStyle name="40% - Accent4 2 6 4" xfId="37430" xr:uid="{8F8103A3-290C-4E6C-989F-30E7FB867F34}"/>
    <cellStyle name="40% - Accent4 2 7" xfId="690" xr:uid="{5A834F15-B370-4EC4-A540-61F7EB5CFF0E}"/>
    <cellStyle name="40% - Accent4 2 7 2" xfId="37431" xr:uid="{C8976D92-FDC3-4158-A5D5-6AAE3DB4A704}"/>
    <cellStyle name="40% - Accent4 2 7 3" xfId="37432" xr:uid="{C8F75AC5-121C-453B-840B-B20531D4A41B}"/>
    <cellStyle name="40% - Accent4 2 8" xfId="691" xr:uid="{198D78D2-B267-4439-BE11-0F7A00E305BA}"/>
    <cellStyle name="40% - Accent4 2 8 2" xfId="37433" xr:uid="{AE919825-D1D7-482A-9AC6-4BDAA01E4D7A}"/>
    <cellStyle name="40% - Accent4 2 9" xfId="2364" xr:uid="{1F743622-F92A-4D98-80CE-6F06E86A7E8D}"/>
    <cellStyle name="40% - Accent4 20" xfId="37434" xr:uid="{043C2F8B-B0A6-4200-9875-BA85AF7C617C}"/>
    <cellStyle name="40% - Accent4 20 10" xfId="37435" xr:uid="{AC8ABA66-E760-4D66-8782-06D7C834A812}"/>
    <cellStyle name="40% - Accent4 20 10 2" xfId="37436" xr:uid="{4AA26102-AECB-4CA4-A5AD-630AD029C93C}"/>
    <cellStyle name="40% - Accent4 20 10 2 2" xfId="37437" xr:uid="{4068A973-115E-4896-9DF5-DD0439D38420}"/>
    <cellStyle name="40% - Accent4 20 10 2 2 2" xfId="37438" xr:uid="{B736F09C-BBBD-4F78-BE2B-CBA5ECC4D473}"/>
    <cellStyle name="40% - Accent4 20 10 2 3" xfId="37439" xr:uid="{D693014E-DDCC-43AA-9779-92A461E45B94}"/>
    <cellStyle name="40% - Accent4 20 10 3" xfId="37440" xr:uid="{93B88B2C-EAB3-4CEB-8753-D5331C1F9CDA}"/>
    <cellStyle name="40% - Accent4 20 10 3 2" xfId="37441" xr:uid="{32BA4E37-0EDC-41B3-8E51-A0D6E05B379E}"/>
    <cellStyle name="40% - Accent4 20 10 4" xfId="37442" xr:uid="{76E79EA6-9E12-4AD9-8784-2526BB545E22}"/>
    <cellStyle name="40% - Accent4 20 10 4 2" xfId="37443" xr:uid="{59BB07F6-5188-4B61-8958-7EB9A7F9C8D3}"/>
    <cellStyle name="40% - Accent4 20 10 5" xfId="37444" xr:uid="{2802A59E-E0CE-4307-8F33-DE4E4E80A8D2}"/>
    <cellStyle name="40% - Accent4 20 11" xfId="37445" xr:uid="{46F953FD-2CAD-40F8-836F-B59E077EFFB8}"/>
    <cellStyle name="40% - Accent4 20 11 2" xfId="37446" xr:uid="{408DD02E-8429-447C-A502-EB514EC0D8E9}"/>
    <cellStyle name="40% - Accent4 20 11 2 2" xfId="37447" xr:uid="{461C495E-9D16-4989-B4C6-0EE7F091F05D}"/>
    <cellStyle name="40% - Accent4 20 11 2 2 2" xfId="37448" xr:uid="{D44AFD64-13C4-43E2-8368-4A759E11A354}"/>
    <cellStyle name="40% - Accent4 20 11 2 3" xfId="37449" xr:uid="{C21E2262-F2A9-4A34-892D-7DD8D62CC666}"/>
    <cellStyle name="40% - Accent4 20 11 3" xfId="37450" xr:uid="{ED16C6E9-E152-4E08-9D2E-3AAF155D150B}"/>
    <cellStyle name="40% - Accent4 20 11 3 2" xfId="37451" xr:uid="{D49CFA9A-CA2D-4CF0-A0B3-6CB129525460}"/>
    <cellStyle name="40% - Accent4 20 11 4" xfId="37452" xr:uid="{E115CB38-3722-4312-A0AC-4E7FB7F5759A}"/>
    <cellStyle name="40% - Accent4 20 11 4 2" xfId="37453" xr:uid="{382BB1D7-E48B-4F30-82B8-D045375A63C1}"/>
    <cellStyle name="40% - Accent4 20 11 5" xfId="37454" xr:uid="{6829A658-AD6F-4BDB-8648-8FCD2A59AFF0}"/>
    <cellStyle name="40% - Accent4 20 12" xfId="37455" xr:uid="{15C8BD85-0A44-4ABD-9942-3A9F208FDB3F}"/>
    <cellStyle name="40% - Accent4 20 12 2" xfId="37456" xr:uid="{56B7CD28-5081-4304-AF9D-995EC1A649FA}"/>
    <cellStyle name="40% - Accent4 20 12 2 2" xfId="37457" xr:uid="{9AA1213E-5736-4BB0-A127-2D2E4744D747}"/>
    <cellStyle name="40% - Accent4 20 12 2 2 2" xfId="37458" xr:uid="{F489553C-ACD2-4F9D-A936-7895EAA49558}"/>
    <cellStyle name="40% - Accent4 20 12 2 3" xfId="37459" xr:uid="{890C4DB9-4BF8-4112-BC01-FEE1FFAE3CC8}"/>
    <cellStyle name="40% - Accent4 20 12 3" xfId="37460" xr:uid="{076CC0AD-8CF5-40AB-9FBD-A126780B4316}"/>
    <cellStyle name="40% - Accent4 20 12 3 2" xfId="37461" xr:uid="{AC8511F3-FBC4-4B45-82ED-ABB4FE4C8020}"/>
    <cellStyle name="40% - Accent4 20 12 4" xfId="37462" xr:uid="{E29F808F-DFB1-4F62-AE2B-79F3FCFDF23A}"/>
    <cellStyle name="40% - Accent4 20 12 4 2" xfId="37463" xr:uid="{5ED36296-1260-4875-BF32-78BE8B245EEE}"/>
    <cellStyle name="40% - Accent4 20 12 5" xfId="37464" xr:uid="{DC810120-8EF9-48D5-9671-5A1203E31C77}"/>
    <cellStyle name="40% - Accent4 20 13" xfId="37465" xr:uid="{2724F785-30D4-4041-B0C7-EA724D6C4025}"/>
    <cellStyle name="40% - Accent4 20 13 2" xfId="37466" xr:uid="{AFAC46F7-0382-4951-AAE3-2D998A10D6EC}"/>
    <cellStyle name="40% - Accent4 20 13 2 2" xfId="37467" xr:uid="{A89ED6B8-CD9A-4903-99EC-707264F61AE4}"/>
    <cellStyle name="40% - Accent4 20 13 2 2 2" xfId="37468" xr:uid="{5D9A5FAB-B768-4261-A75E-93C764E4717D}"/>
    <cellStyle name="40% - Accent4 20 13 2 3" xfId="37469" xr:uid="{F4641B5E-C24D-4DAC-BB71-1FB2063EAFB9}"/>
    <cellStyle name="40% - Accent4 20 13 3" xfId="37470" xr:uid="{507D9FBA-7BCB-43B9-B6BB-D5BD7516057F}"/>
    <cellStyle name="40% - Accent4 20 13 3 2" xfId="37471" xr:uid="{B9ABA3D6-C551-408B-B0E8-4D2DCB8D25B3}"/>
    <cellStyle name="40% - Accent4 20 13 4" xfId="37472" xr:uid="{0153357D-8C68-493B-9AEA-27D1267B1563}"/>
    <cellStyle name="40% - Accent4 20 13 4 2" xfId="37473" xr:uid="{6245A367-B01A-4845-8308-DEE394F6D4BB}"/>
    <cellStyle name="40% - Accent4 20 13 5" xfId="37474" xr:uid="{0901D86E-71B6-4EEA-8ABA-54F381541E16}"/>
    <cellStyle name="40% - Accent4 20 14" xfId="37475" xr:uid="{B99DAA46-AFDC-4546-A62B-C412F583C2FF}"/>
    <cellStyle name="40% - Accent4 20 14 2" xfId="37476" xr:uid="{BABACC2C-7A92-4F07-9360-D8C42E882BD6}"/>
    <cellStyle name="40% - Accent4 20 14 2 2" xfId="37477" xr:uid="{BE9465AC-D90A-44DD-86E5-F7C5C2F8FACF}"/>
    <cellStyle name="40% - Accent4 20 14 2 2 2" xfId="37478" xr:uid="{93BB4638-7492-4408-83D8-4EBB1AB2E70F}"/>
    <cellStyle name="40% - Accent4 20 14 2 3" xfId="37479" xr:uid="{E892DA17-3593-4BD3-9CFA-7EB615CEE423}"/>
    <cellStyle name="40% - Accent4 20 14 3" xfId="37480" xr:uid="{19F50B5F-94C1-4DD3-9270-6E7306E659F3}"/>
    <cellStyle name="40% - Accent4 20 14 3 2" xfId="37481" xr:uid="{FD34FBAF-56C4-424F-99D8-94E0F725F38C}"/>
    <cellStyle name="40% - Accent4 20 14 4" xfId="37482" xr:uid="{4702C13F-88F6-4F94-9B22-77B18C487BD8}"/>
    <cellStyle name="40% - Accent4 20 14 4 2" xfId="37483" xr:uid="{FC058EE3-380A-4F4A-8552-7C71BDD576F5}"/>
    <cellStyle name="40% - Accent4 20 14 5" xfId="37484" xr:uid="{C83FBF8B-DC05-48C0-8620-398DFF021A45}"/>
    <cellStyle name="40% - Accent4 20 15" xfId="37485" xr:uid="{705A1538-4725-4C30-9C4B-D5C5010CCA60}"/>
    <cellStyle name="40% - Accent4 20 15 2" xfId="37486" xr:uid="{8F8C9966-14F4-491A-BCC3-F29FDBAFB7B9}"/>
    <cellStyle name="40% - Accent4 20 15 2 2" xfId="37487" xr:uid="{8BF643AD-3AB7-489A-8B50-2A1C48D697E1}"/>
    <cellStyle name="40% - Accent4 20 15 2 2 2" xfId="37488" xr:uid="{EBBA13AB-1A88-4269-8776-67EC4F22D3CE}"/>
    <cellStyle name="40% - Accent4 20 15 2 3" xfId="37489" xr:uid="{71F2E866-7AD0-445C-95B7-0BFD0CC1B7D4}"/>
    <cellStyle name="40% - Accent4 20 15 3" xfId="37490" xr:uid="{B06A0533-0949-4632-A02B-0B4F0D9A7805}"/>
    <cellStyle name="40% - Accent4 20 15 3 2" xfId="37491" xr:uid="{4CA4656D-067A-491D-9722-A123230B92BC}"/>
    <cellStyle name="40% - Accent4 20 15 4" xfId="37492" xr:uid="{29896090-74A9-454C-B158-9EB696B18F38}"/>
    <cellStyle name="40% - Accent4 20 15 4 2" xfId="37493" xr:uid="{E2DC284F-9314-42E0-9D19-57F3390C01EE}"/>
    <cellStyle name="40% - Accent4 20 15 5" xfId="37494" xr:uid="{599B1B05-F9C8-422A-BE7F-92567071F88A}"/>
    <cellStyle name="40% - Accent4 20 16" xfId="37495" xr:uid="{5FF43E3C-5FD9-40C2-87C6-81029DE967B6}"/>
    <cellStyle name="40% - Accent4 20 16 2" xfId="37496" xr:uid="{8ED5BF1A-15F6-4B9E-89B4-425038CF9143}"/>
    <cellStyle name="40% - Accent4 20 16 2 2" xfId="37497" xr:uid="{4112EA12-BB67-4B48-95D4-72DF7E0554FB}"/>
    <cellStyle name="40% - Accent4 20 16 3" xfId="37498" xr:uid="{57ECD923-F2C4-4CCA-B142-A9B00CC66BCC}"/>
    <cellStyle name="40% - Accent4 20 17" xfId="37499" xr:uid="{8637828B-1406-48E7-A3FA-888AF3B1EAE9}"/>
    <cellStyle name="40% - Accent4 20 17 2" xfId="37500" xr:uid="{522D8863-36C6-4133-9D7E-EBD4AC19848B}"/>
    <cellStyle name="40% - Accent4 20 18" xfId="37501" xr:uid="{85F9C3AC-A09A-401D-9B4F-152D5DF2B1AA}"/>
    <cellStyle name="40% - Accent4 20 18 2" xfId="37502" xr:uid="{B6A95B10-DB7A-4F30-B9D9-04E8DD5D2C2D}"/>
    <cellStyle name="40% - Accent4 20 19" xfId="37503" xr:uid="{C153FAE5-BE8E-414E-AD0C-B61EF8B38B6D}"/>
    <cellStyle name="40% - Accent4 20 2" xfId="37504" xr:uid="{43102BBA-E5F4-46D2-8D91-1AEAB00CFEA8}"/>
    <cellStyle name="40% - Accent4 20 2 2" xfId="37505" xr:uid="{1A12FDDB-DFD1-4B95-A946-1AE4AF729407}"/>
    <cellStyle name="40% - Accent4 20 2 2 2" xfId="37506" xr:uid="{92A747BB-AF21-4EE1-A438-F40284445346}"/>
    <cellStyle name="40% - Accent4 20 2 2 2 2" xfId="37507" xr:uid="{169408F3-0957-46DB-8198-2D9E8BAEC601}"/>
    <cellStyle name="40% - Accent4 20 2 2 3" xfId="37508" xr:uid="{297ADD3E-02E4-4BB9-8225-D14126F37430}"/>
    <cellStyle name="40% - Accent4 20 2 3" xfId="37509" xr:uid="{3606BA62-A640-4512-AC75-733EA4074D36}"/>
    <cellStyle name="40% - Accent4 20 2 3 2" xfId="37510" xr:uid="{1BE2FFE9-5683-4C5B-B7DF-062E32DD79BE}"/>
    <cellStyle name="40% - Accent4 20 2 4" xfId="37511" xr:uid="{A091273A-4A1C-48DB-958E-DD051681B78B}"/>
    <cellStyle name="40% - Accent4 20 2 4 2" xfId="37512" xr:uid="{BCD45087-EB5F-4C15-9B90-01DC663C6015}"/>
    <cellStyle name="40% - Accent4 20 2 5" xfId="37513" xr:uid="{7CD07293-ED74-4E44-826B-6F4679B2423F}"/>
    <cellStyle name="40% - Accent4 20 20" xfId="37514" xr:uid="{9F5DDC40-195F-46B6-95EB-F0DB67289799}"/>
    <cellStyle name="40% - Accent4 20 21" xfId="37515" xr:uid="{A6ACB1A8-198A-459B-AE2D-72BF77FA6472}"/>
    <cellStyle name="40% - Accent4 20 22" xfId="37516" xr:uid="{E435AEF5-A5C7-4700-BB6E-96B450CBAE97}"/>
    <cellStyle name="40% - Accent4 20 23" xfId="37517" xr:uid="{BB02141E-3F9C-41E0-9F37-6CFE456C7C5F}"/>
    <cellStyle name="40% - Accent4 20 24" xfId="37518" xr:uid="{1E65923D-898A-4536-A56A-96041A25681B}"/>
    <cellStyle name="40% - Accent4 20 25" xfId="37519" xr:uid="{1BD9C4D3-57BE-47CC-BDF0-E811B5C56F9F}"/>
    <cellStyle name="40% - Accent4 20 26" xfId="37520" xr:uid="{E5EFF5C1-8B6D-47CC-AB0A-29430F2DD008}"/>
    <cellStyle name="40% - Accent4 20 27" xfId="37521" xr:uid="{6074E72A-7A84-4170-AE65-B0CDD9C72261}"/>
    <cellStyle name="40% - Accent4 20 28" xfId="37522" xr:uid="{9936222C-B81D-41E0-84A2-6770E64A8FBA}"/>
    <cellStyle name="40% - Accent4 20 29" xfId="37523" xr:uid="{C6B0AFCB-ABB1-4198-B50D-54AAA24F8AFB}"/>
    <cellStyle name="40% - Accent4 20 3" xfId="37524" xr:uid="{875215E5-9020-4CDA-BE80-04A6F4EB0721}"/>
    <cellStyle name="40% - Accent4 20 3 2" xfId="37525" xr:uid="{AC58D30F-E036-44DE-BB6A-9894571E8A0B}"/>
    <cellStyle name="40% - Accent4 20 3 2 2" xfId="37526" xr:uid="{6021E069-6BBF-4DE7-B60E-053E6158E325}"/>
    <cellStyle name="40% - Accent4 20 3 2 2 2" xfId="37527" xr:uid="{ECEEB934-C72E-4A94-9402-4F588903DBC7}"/>
    <cellStyle name="40% - Accent4 20 3 2 3" xfId="37528" xr:uid="{CF67F502-E45B-40DE-B4C3-9D89D9B925AD}"/>
    <cellStyle name="40% - Accent4 20 3 3" xfId="37529" xr:uid="{5A6CD83D-EB06-4573-A024-5940B9D9F822}"/>
    <cellStyle name="40% - Accent4 20 3 3 2" xfId="37530" xr:uid="{FE099EA8-557F-446E-8CF3-27953AB6815C}"/>
    <cellStyle name="40% - Accent4 20 3 4" xfId="37531" xr:uid="{E2971750-33DB-4A55-B6CD-B369C02E7810}"/>
    <cellStyle name="40% - Accent4 20 3 4 2" xfId="37532" xr:uid="{7A377F1F-3E2D-4A59-AB7A-22A8F4A510DA}"/>
    <cellStyle name="40% - Accent4 20 3 5" xfId="37533" xr:uid="{06A10293-87E1-4B52-9666-C50A5A01CCF2}"/>
    <cellStyle name="40% - Accent4 20 4" xfId="37534" xr:uid="{515E6C3F-AAA4-477C-B990-E27B65000967}"/>
    <cellStyle name="40% - Accent4 20 4 2" xfId="37535" xr:uid="{D7C0A588-207F-4627-AAFB-F737E2041516}"/>
    <cellStyle name="40% - Accent4 20 4 2 2" xfId="37536" xr:uid="{C29C3759-26FC-4431-89A8-4D059E3148B8}"/>
    <cellStyle name="40% - Accent4 20 4 2 2 2" xfId="37537" xr:uid="{A185C705-2FD3-486B-9E33-9D022CFCDFBC}"/>
    <cellStyle name="40% - Accent4 20 4 2 3" xfId="37538" xr:uid="{8A6C9916-AA47-4517-A412-6094562FE281}"/>
    <cellStyle name="40% - Accent4 20 4 3" xfId="37539" xr:uid="{03C7B9BC-D8F6-401D-9D16-B7847049D87E}"/>
    <cellStyle name="40% - Accent4 20 4 3 2" xfId="37540" xr:uid="{2B8F8932-06DA-4E95-8CBF-27489F82E4E5}"/>
    <cellStyle name="40% - Accent4 20 4 4" xfId="37541" xr:uid="{A8ACEDF6-901E-425F-B38F-2C36251F7B6C}"/>
    <cellStyle name="40% - Accent4 20 4 4 2" xfId="37542" xr:uid="{B47C4D92-D009-42F1-AB41-F8E3D6F2B8DF}"/>
    <cellStyle name="40% - Accent4 20 4 5" xfId="37543" xr:uid="{1896EDE6-B89A-4966-976B-017C14630975}"/>
    <cellStyle name="40% - Accent4 20 5" xfId="37544" xr:uid="{D4D8C9EC-3111-458F-8089-4084ED911723}"/>
    <cellStyle name="40% - Accent4 20 5 2" xfId="37545" xr:uid="{B581A63B-54AB-42BD-A8ED-8D2B9EEAAB23}"/>
    <cellStyle name="40% - Accent4 20 5 2 2" xfId="37546" xr:uid="{07FFF737-122E-44EC-B892-E198EEF41A5A}"/>
    <cellStyle name="40% - Accent4 20 5 2 2 2" xfId="37547" xr:uid="{5E2641AA-5F9E-4B23-A188-141485774069}"/>
    <cellStyle name="40% - Accent4 20 5 2 3" xfId="37548" xr:uid="{B9233820-31E4-418A-96A4-0A1E088F1C8F}"/>
    <cellStyle name="40% - Accent4 20 5 3" xfId="37549" xr:uid="{CFBFA376-87DB-414C-BA7B-55760B5EBA5D}"/>
    <cellStyle name="40% - Accent4 20 5 3 2" xfId="37550" xr:uid="{64117B7C-8445-408D-8239-7EB4FE2B1038}"/>
    <cellStyle name="40% - Accent4 20 5 4" xfId="37551" xr:uid="{D794D30D-CD3A-4175-AC61-166A3ABACED2}"/>
    <cellStyle name="40% - Accent4 20 5 4 2" xfId="37552" xr:uid="{7F1A617B-DEE9-4CBE-AC4F-201C6D868D68}"/>
    <cellStyle name="40% - Accent4 20 5 5" xfId="37553" xr:uid="{E7B03117-CC38-4EED-AC96-73401490AA08}"/>
    <cellStyle name="40% - Accent4 20 6" xfId="37554" xr:uid="{2105F88D-8E0E-4AEE-8F58-F7C57A738727}"/>
    <cellStyle name="40% - Accent4 20 6 2" xfId="37555" xr:uid="{CD6139C8-F8F8-4283-9155-47CE48CA51B9}"/>
    <cellStyle name="40% - Accent4 20 6 2 2" xfId="37556" xr:uid="{C50A7DB5-5187-4701-B2E8-03AB75DEF569}"/>
    <cellStyle name="40% - Accent4 20 6 2 2 2" xfId="37557" xr:uid="{76FE6DAE-4C6E-4A38-B37D-804A87E1C5D2}"/>
    <cellStyle name="40% - Accent4 20 6 2 3" xfId="37558" xr:uid="{72FDEB6E-018F-4CCF-B60F-27811ED39D36}"/>
    <cellStyle name="40% - Accent4 20 6 3" xfId="37559" xr:uid="{069B13E3-4863-441B-8FF5-3B67BE8C07AA}"/>
    <cellStyle name="40% - Accent4 20 6 3 2" xfId="37560" xr:uid="{F0E40373-A95D-42D2-A0FE-9CAC927FF91A}"/>
    <cellStyle name="40% - Accent4 20 6 4" xfId="37561" xr:uid="{4E4D8F00-D683-4E5F-B8CF-47984C3BF39F}"/>
    <cellStyle name="40% - Accent4 20 6 4 2" xfId="37562" xr:uid="{CA5E292D-6578-4D89-A94F-ADE4475FEF5A}"/>
    <cellStyle name="40% - Accent4 20 6 5" xfId="37563" xr:uid="{33E7EB90-AD65-4F97-A966-A58E3D50A6AA}"/>
    <cellStyle name="40% - Accent4 20 7" xfId="37564" xr:uid="{7BD63445-883E-4B2B-AF2A-2684C62EB463}"/>
    <cellStyle name="40% - Accent4 20 7 2" xfId="37565" xr:uid="{538258D6-60AE-4262-92FF-179F9523F516}"/>
    <cellStyle name="40% - Accent4 20 7 2 2" xfId="37566" xr:uid="{047ACA6A-E8FF-4D24-B87A-6E36D4FCDAB4}"/>
    <cellStyle name="40% - Accent4 20 7 2 2 2" xfId="37567" xr:uid="{53AA05FF-B1E5-4700-8740-FABAEB134387}"/>
    <cellStyle name="40% - Accent4 20 7 2 3" xfId="37568" xr:uid="{DBCF6D84-CE4A-4559-B409-5291FBE420BF}"/>
    <cellStyle name="40% - Accent4 20 7 3" xfId="37569" xr:uid="{CC4E3774-D736-4F10-9A35-22EDA6DE9EBE}"/>
    <cellStyle name="40% - Accent4 20 7 3 2" xfId="37570" xr:uid="{9802F16D-133D-45AB-88DE-C4B318B5E4FA}"/>
    <cellStyle name="40% - Accent4 20 7 4" xfId="37571" xr:uid="{0CA99181-E90A-4AE3-BBFC-D9F0D7248C4E}"/>
    <cellStyle name="40% - Accent4 20 7 4 2" xfId="37572" xr:uid="{44D5F1BE-144F-4779-BBC0-D72CD7336ACB}"/>
    <cellStyle name="40% - Accent4 20 7 5" xfId="37573" xr:uid="{64DB1E72-4DE8-4988-8592-24445EEC0838}"/>
    <cellStyle name="40% - Accent4 20 8" xfId="37574" xr:uid="{6411A68D-2F14-4305-BC98-FF91E617EBD1}"/>
    <cellStyle name="40% - Accent4 20 8 2" xfId="37575" xr:uid="{7DE88B65-CFC6-4ED5-98F6-521746E81348}"/>
    <cellStyle name="40% - Accent4 20 8 2 2" xfId="37576" xr:uid="{6042B3DD-1391-40E8-A7EA-7286919498EF}"/>
    <cellStyle name="40% - Accent4 20 8 2 2 2" xfId="37577" xr:uid="{E0FD3C0B-CBE7-483F-9F08-11751864ED1C}"/>
    <cellStyle name="40% - Accent4 20 8 2 3" xfId="37578" xr:uid="{8F853733-F729-47E7-8B15-D5AAE284ED94}"/>
    <cellStyle name="40% - Accent4 20 8 3" xfId="37579" xr:uid="{05C27B8F-07CA-4580-A53E-78BC69EE39B0}"/>
    <cellStyle name="40% - Accent4 20 8 3 2" xfId="37580" xr:uid="{05B6F10E-929D-476A-845C-FF06C8603AD0}"/>
    <cellStyle name="40% - Accent4 20 8 4" xfId="37581" xr:uid="{F75430DB-519F-4E3C-8A0E-DD124F98A405}"/>
    <cellStyle name="40% - Accent4 20 8 4 2" xfId="37582" xr:uid="{156E19A3-4223-478F-9C79-EE4E58CECE8E}"/>
    <cellStyle name="40% - Accent4 20 8 5" xfId="37583" xr:uid="{543D0E18-4CD9-4486-B099-70B08FCB79BD}"/>
    <cellStyle name="40% - Accent4 20 9" xfId="37584" xr:uid="{CEB6B0FB-A88A-40B1-86C8-F6A1A842F60B}"/>
    <cellStyle name="40% - Accent4 20 9 2" xfId="37585" xr:uid="{D07777B2-2789-4641-AE50-7C0467A1F0BB}"/>
    <cellStyle name="40% - Accent4 20 9 2 2" xfId="37586" xr:uid="{EE2C402F-4528-4602-82BF-8A5104BD05E4}"/>
    <cellStyle name="40% - Accent4 20 9 2 2 2" xfId="37587" xr:uid="{9C19BD3D-AA63-4184-9B53-C09DB0A2B745}"/>
    <cellStyle name="40% - Accent4 20 9 2 3" xfId="37588" xr:uid="{2136C6A6-E61D-423E-8D84-265A94FD3209}"/>
    <cellStyle name="40% - Accent4 20 9 3" xfId="37589" xr:uid="{F6B955D5-4020-49E7-8F4E-F125306737B9}"/>
    <cellStyle name="40% - Accent4 20 9 3 2" xfId="37590" xr:uid="{ADF531D3-D885-4233-B5BD-B8B9D30936CA}"/>
    <cellStyle name="40% - Accent4 20 9 4" xfId="37591" xr:uid="{A6B89095-3ED6-4598-8B5B-A5B47CA1E473}"/>
    <cellStyle name="40% - Accent4 20 9 4 2" xfId="37592" xr:uid="{E1D10D16-AA7A-4164-A50A-5365A1861AC7}"/>
    <cellStyle name="40% - Accent4 20 9 5" xfId="37593" xr:uid="{CD27131C-F8B4-41A5-96F2-745D9485BBC4}"/>
    <cellStyle name="40% - Accent4 21" xfId="37594" xr:uid="{20BEF625-531D-4C6F-B014-6A39AF0D4A35}"/>
    <cellStyle name="40% - Accent4 21 10" xfId="37595" xr:uid="{A799CBD0-8168-4E30-B6B6-A7834A624602}"/>
    <cellStyle name="40% - Accent4 21 10 2" xfId="37596" xr:uid="{A76FAA24-2E3C-44D4-8DA7-4A059151B35E}"/>
    <cellStyle name="40% - Accent4 21 10 2 2" xfId="37597" xr:uid="{1BD5F409-265F-45B5-B889-FA30E56DC565}"/>
    <cellStyle name="40% - Accent4 21 10 2 2 2" xfId="37598" xr:uid="{CB02B2ED-5771-4DD2-B4B3-159894619C16}"/>
    <cellStyle name="40% - Accent4 21 10 2 3" xfId="37599" xr:uid="{87B4DC1A-C88D-4FDB-B8D4-55B015572837}"/>
    <cellStyle name="40% - Accent4 21 10 3" xfId="37600" xr:uid="{19DCC432-C8BF-47B8-B14D-287627EF0C84}"/>
    <cellStyle name="40% - Accent4 21 10 3 2" xfId="37601" xr:uid="{0A47B296-052B-4F82-93CF-B3E01D970CDA}"/>
    <cellStyle name="40% - Accent4 21 10 4" xfId="37602" xr:uid="{F4AD26AD-20B8-4978-89F6-EF1BD160E0C5}"/>
    <cellStyle name="40% - Accent4 21 10 4 2" xfId="37603" xr:uid="{15E8CC7E-9CBE-4633-A25F-E307D1E6E197}"/>
    <cellStyle name="40% - Accent4 21 10 5" xfId="37604" xr:uid="{38427948-3378-4A08-BEBC-1E65266AE17D}"/>
    <cellStyle name="40% - Accent4 21 11" xfId="37605" xr:uid="{7EB86C91-EB7F-4861-9C8F-E6F256F87C7E}"/>
    <cellStyle name="40% - Accent4 21 11 2" xfId="37606" xr:uid="{DEE93A8D-83FC-4FF8-B2E7-85BF2E075218}"/>
    <cellStyle name="40% - Accent4 21 11 2 2" xfId="37607" xr:uid="{8C6AE91C-2CF3-4C79-B778-830422E6B5C2}"/>
    <cellStyle name="40% - Accent4 21 11 2 2 2" xfId="37608" xr:uid="{A588AE80-8293-4FD8-9949-A311FC633C6E}"/>
    <cellStyle name="40% - Accent4 21 11 2 3" xfId="37609" xr:uid="{630E0945-5B39-42A9-9E2B-EF4C194EB050}"/>
    <cellStyle name="40% - Accent4 21 11 3" xfId="37610" xr:uid="{61F369AF-1909-47FC-9927-EB092D7E6CF5}"/>
    <cellStyle name="40% - Accent4 21 11 3 2" xfId="37611" xr:uid="{E6296820-4165-4357-A5F9-F95A3DE1C0EA}"/>
    <cellStyle name="40% - Accent4 21 11 4" xfId="37612" xr:uid="{005D0130-2D21-411E-B58C-7C3540A379E7}"/>
    <cellStyle name="40% - Accent4 21 11 4 2" xfId="37613" xr:uid="{1D0C5752-611C-4E28-AE19-999AF9876048}"/>
    <cellStyle name="40% - Accent4 21 11 5" xfId="37614" xr:uid="{C4890076-F9EE-4035-8CA1-CD2355DEEBCB}"/>
    <cellStyle name="40% - Accent4 21 12" xfId="37615" xr:uid="{847E598A-CB14-4506-9D3C-082E07B76EF5}"/>
    <cellStyle name="40% - Accent4 21 12 2" xfId="37616" xr:uid="{A1D9AF6F-97D5-4B2B-8850-65F05260B4FD}"/>
    <cellStyle name="40% - Accent4 21 12 2 2" xfId="37617" xr:uid="{2D769256-A5BE-4A01-BF6F-7C39EA97141B}"/>
    <cellStyle name="40% - Accent4 21 12 2 2 2" xfId="37618" xr:uid="{E4EFA12F-ED92-4569-BD2D-8802FEB4350E}"/>
    <cellStyle name="40% - Accent4 21 12 2 3" xfId="37619" xr:uid="{F1AEC70E-37A7-44E8-B2D2-5A212D965F58}"/>
    <cellStyle name="40% - Accent4 21 12 3" xfId="37620" xr:uid="{139B9F10-070B-40B0-A659-DD4E9B62A8BD}"/>
    <cellStyle name="40% - Accent4 21 12 3 2" xfId="37621" xr:uid="{EED2B87A-29EA-44D4-8DB2-0B9074EAE877}"/>
    <cellStyle name="40% - Accent4 21 12 4" xfId="37622" xr:uid="{08FD1BDA-8329-4376-9B3B-F06A69D66214}"/>
    <cellStyle name="40% - Accent4 21 12 4 2" xfId="37623" xr:uid="{FBD88945-3EF6-4F1E-8EF6-813FC30FE4DE}"/>
    <cellStyle name="40% - Accent4 21 12 5" xfId="37624" xr:uid="{524893E4-EFDB-4272-9A67-9AA7A9790DB7}"/>
    <cellStyle name="40% - Accent4 21 13" xfId="37625" xr:uid="{3FFE32EB-3C8F-43E7-B70A-30285ECFD665}"/>
    <cellStyle name="40% - Accent4 21 13 2" xfId="37626" xr:uid="{30D0A257-A5A7-46A2-A113-CA45EA0851FF}"/>
    <cellStyle name="40% - Accent4 21 13 2 2" xfId="37627" xr:uid="{E0D3ABA8-4450-43AB-80FA-ECB317C55895}"/>
    <cellStyle name="40% - Accent4 21 13 2 2 2" xfId="37628" xr:uid="{46D189AD-6980-4AA0-8D65-49998D332A98}"/>
    <cellStyle name="40% - Accent4 21 13 2 3" xfId="37629" xr:uid="{637EB89A-D96F-4F49-82C9-15CD1BCEF042}"/>
    <cellStyle name="40% - Accent4 21 13 3" xfId="37630" xr:uid="{AE2A6B09-5AC6-4690-AFD1-656F11914AB4}"/>
    <cellStyle name="40% - Accent4 21 13 3 2" xfId="37631" xr:uid="{BD74D288-C79B-4ACB-90A4-4C40BD6C153C}"/>
    <cellStyle name="40% - Accent4 21 13 4" xfId="37632" xr:uid="{7C15FA98-BC21-4D45-9128-7393A69AF251}"/>
    <cellStyle name="40% - Accent4 21 13 4 2" xfId="37633" xr:uid="{ECC92117-3166-441D-9E23-62998414B6CA}"/>
    <cellStyle name="40% - Accent4 21 13 5" xfId="37634" xr:uid="{515138B2-BFFB-4BA1-8B09-91419E01211E}"/>
    <cellStyle name="40% - Accent4 21 14" xfId="37635" xr:uid="{0085D3EB-689E-4B8A-A137-FEDA196D3DB3}"/>
    <cellStyle name="40% - Accent4 21 14 2" xfId="37636" xr:uid="{38DEB76C-0520-440B-948C-D8F1F7CAFE97}"/>
    <cellStyle name="40% - Accent4 21 14 2 2" xfId="37637" xr:uid="{D541DF63-68CB-47B4-9677-0E2BDE11F156}"/>
    <cellStyle name="40% - Accent4 21 14 2 2 2" xfId="37638" xr:uid="{D9A690FF-C140-433E-94A2-4C33EA266E1D}"/>
    <cellStyle name="40% - Accent4 21 14 2 3" xfId="37639" xr:uid="{A9703839-E744-459D-A938-BBD4CE866424}"/>
    <cellStyle name="40% - Accent4 21 14 3" xfId="37640" xr:uid="{39E98836-49AE-48F0-B119-09BE9C77E668}"/>
    <cellStyle name="40% - Accent4 21 14 3 2" xfId="37641" xr:uid="{B8BE1699-AC62-4171-889B-03636E1A8575}"/>
    <cellStyle name="40% - Accent4 21 14 4" xfId="37642" xr:uid="{63CD00DF-78AB-406A-8CED-AADEE931CE48}"/>
    <cellStyle name="40% - Accent4 21 14 4 2" xfId="37643" xr:uid="{39B211F8-8F68-4E07-ACB3-E9094018EF85}"/>
    <cellStyle name="40% - Accent4 21 14 5" xfId="37644" xr:uid="{1830199B-CF9B-4E29-8E4F-5BB2D212A3AC}"/>
    <cellStyle name="40% - Accent4 21 15" xfId="37645" xr:uid="{E0AC6B87-7C76-49E9-AA1D-F5F57CEFF0A4}"/>
    <cellStyle name="40% - Accent4 21 15 2" xfId="37646" xr:uid="{3DD88FDB-7D7B-4472-B424-F3218AFBBDBE}"/>
    <cellStyle name="40% - Accent4 21 15 2 2" xfId="37647" xr:uid="{9AB14793-2665-4952-81F3-52BD27EB248E}"/>
    <cellStyle name="40% - Accent4 21 15 2 2 2" xfId="37648" xr:uid="{988E4633-B939-4DFD-9C3B-213441F3E8BC}"/>
    <cellStyle name="40% - Accent4 21 15 2 3" xfId="37649" xr:uid="{4FFBFC1B-56DB-468E-BC88-AC3784B15419}"/>
    <cellStyle name="40% - Accent4 21 15 3" xfId="37650" xr:uid="{AFC46F09-D383-4F10-820D-5BE220972124}"/>
    <cellStyle name="40% - Accent4 21 15 3 2" xfId="37651" xr:uid="{9FEAAA87-7177-4941-9670-916CCEEA9E46}"/>
    <cellStyle name="40% - Accent4 21 15 4" xfId="37652" xr:uid="{6924F4E9-A31A-4719-9829-13D7FAA6F59A}"/>
    <cellStyle name="40% - Accent4 21 15 4 2" xfId="37653" xr:uid="{14CDB53C-EB1C-48C7-9B97-B274E9AA5A9E}"/>
    <cellStyle name="40% - Accent4 21 15 5" xfId="37654" xr:uid="{84206787-4F9E-49DA-8ADE-230AC8E482DE}"/>
    <cellStyle name="40% - Accent4 21 16" xfId="37655" xr:uid="{C420874C-FFA2-4790-B634-CACF74B15018}"/>
    <cellStyle name="40% - Accent4 21 16 2" xfId="37656" xr:uid="{859667E8-569C-4FAD-A7E1-E082AD64F9F7}"/>
    <cellStyle name="40% - Accent4 21 16 2 2" xfId="37657" xr:uid="{E29E393B-0D6D-4B5B-B316-C14538F05027}"/>
    <cellStyle name="40% - Accent4 21 16 3" xfId="37658" xr:uid="{9D184E10-22A2-415F-A79D-B2EA21C49411}"/>
    <cellStyle name="40% - Accent4 21 17" xfId="37659" xr:uid="{CF5E08B9-33E3-4408-ACAD-691877313F8B}"/>
    <cellStyle name="40% - Accent4 21 17 2" xfId="37660" xr:uid="{2CC92C21-FD9D-4720-A3F0-E4EE9715CACD}"/>
    <cellStyle name="40% - Accent4 21 18" xfId="37661" xr:uid="{180D3B73-35CB-43FD-A1AC-74647F9A4661}"/>
    <cellStyle name="40% - Accent4 21 18 2" xfId="37662" xr:uid="{26C19139-5BC0-4E8C-BDFB-E371280FAC1B}"/>
    <cellStyle name="40% - Accent4 21 19" xfId="37663" xr:uid="{05A2C918-79E6-4009-8237-7EDF1F983BF4}"/>
    <cellStyle name="40% - Accent4 21 2" xfId="37664" xr:uid="{A9ACDB0E-E427-4F15-BB18-A043FCD39B85}"/>
    <cellStyle name="40% - Accent4 21 2 2" xfId="37665" xr:uid="{872B8975-1511-4AE4-A349-4A2AED039FBC}"/>
    <cellStyle name="40% - Accent4 21 2 2 2" xfId="37666" xr:uid="{520BCCCA-E554-4A89-BB82-77F586DDFBF8}"/>
    <cellStyle name="40% - Accent4 21 2 2 2 2" xfId="37667" xr:uid="{4120528B-E823-4034-9029-1199A1479AEC}"/>
    <cellStyle name="40% - Accent4 21 2 2 3" xfId="37668" xr:uid="{3D247897-5999-4D4C-9AC2-CC45E32577F9}"/>
    <cellStyle name="40% - Accent4 21 2 3" xfId="37669" xr:uid="{CC9A34E7-7DD3-4A10-AD42-7FAB1EEF25D5}"/>
    <cellStyle name="40% - Accent4 21 2 3 2" xfId="37670" xr:uid="{3876FB87-212E-4E0D-949D-13A66E760F5A}"/>
    <cellStyle name="40% - Accent4 21 2 4" xfId="37671" xr:uid="{CE16D324-D8EB-4416-ADE3-120224D8B031}"/>
    <cellStyle name="40% - Accent4 21 2 4 2" xfId="37672" xr:uid="{763EECED-43D4-463F-946B-3875EBC0A6C0}"/>
    <cellStyle name="40% - Accent4 21 2 5" xfId="37673" xr:uid="{8FCB3153-1E4B-4481-B93F-719382581FD9}"/>
    <cellStyle name="40% - Accent4 21 20" xfId="37674" xr:uid="{5383BBDA-499D-4A10-8063-27DC471B53FC}"/>
    <cellStyle name="40% - Accent4 21 21" xfId="37675" xr:uid="{C33657B8-E4B2-41DC-9FE1-773D985A76DD}"/>
    <cellStyle name="40% - Accent4 21 22" xfId="37676" xr:uid="{392C64A6-BB7B-442A-8B6A-F43943BD4BD1}"/>
    <cellStyle name="40% - Accent4 21 23" xfId="37677" xr:uid="{512C0A43-7850-4993-93C8-0EA0C2A8B6C9}"/>
    <cellStyle name="40% - Accent4 21 24" xfId="37678" xr:uid="{A2C5C937-3C2C-4A49-9462-6EDF5359FA8D}"/>
    <cellStyle name="40% - Accent4 21 25" xfId="37679" xr:uid="{5ECB85E3-739C-4174-A725-932F6B12B184}"/>
    <cellStyle name="40% - Accent4 21 26" xfId="37680" xr:uid="{72D9B343-0E96-406D-93EF-853E1A26AB23}"/>
    <cellStyle name="40% - Accent4 21 27" xfId="37681" xr:uid="{5742F77A-4831-4182-B437-EB0B0D91452B}"/>
    <cellStyle name="40% - Accent4 21 28" xfId="37682" xr:uid="{0B827C50-9292-40F2-A2F4-973B2ACC423A}"/>
    <cellStyle name="40% - Accent4 21 29" xfId="37683" xr:uid="{52C143A2-00E2-434B-B818-E271F2E215ED}"/>
    <cellStyle name="40% - Accent4 21 3" xfId="37684" xr:uid="{EDAE93C3-B456-4E37-B52B-8EEDC1982791}"/>
    <cellStyle name="40% - Accent4 21 3 2" xfId="37685" xr:uid="{93073CF3-BDB7-42A8-9D6F-4A154C22D962}"/>
    <cellStyle name="40% - Accent4 21 3 2 2" xfId="37686" xr:uid="{BE4C144C-E448-4F28-8E0F-50487365D16B}"/>
    <cellStyle name="40% - Accent4 21 3 2 2 2" xfId="37687" xr:uid="{78DC8085-AB8C-4EEA-B14B-117CDE5BF4F9}"/>
    <cellStyle name="40% - Accent4 21 3 2 3" xfId="37688" xr:uid="{C261B00E-C6AD-4370-AD5E-9C4CD98EF7EA}"/>
    <cellStyle name="40% - Accent4 21 3 3" xfId="37689" xr:uid="{3CEED595-5A68-4C65-BCDB-13AB45BC1040}"/>
    <cellStyle name="40% - Accent4 21 3 3 2" xfId="37690" xr:uid="{01104753-D739-4FF1-BD58-BA511835A318}"/>
    <cellStyle name="40% - Accent4 21 3 4" xfId="37691" xr:uid="{F462734C-BEF0-426A-959F-0D3C5353C696}"/>
    <cellStyle name="40% - Accent4 21 3 4 2" xfId="37692" xr:uid="{7B58B12E-9E5E-463A-807A-5C4EB240F619}"/>
    <cellStyle name="40% - Accent4 21 3 5" xfId="37693" xr:uid="{1A9F1888-D6D4-476E-B659-0F4B7DBE9D08}"/>
    <cellStyle name="40% - Accent4 21 4" xfId="37694" xr:uid="{CCA92ADA-09F9-4624-8AD7-D6EDD5FF6A08}"/>
    <cellStyle name="40% - Accent4 21 4 2" xfId="37695" xr:uid="{6DD9A881-F9DB-41DB-BABA-427BDF3720F6}"/>
    <cellStyle name="40% - Accent4 21 4 2 2" xfId="37696" xr:uid="{ABB5C398-537A-498A-A7CC-117744D904E6}"/>
    <cellStyle name="40% - Accent4 21 4 2 2 2" xfId="37697" xr:uid="{8FBE238B-A7A6-4933-B4E0-CF3CAA099DEB}"/>
    <cellStyle name="40% - Accent4 21 4 2 3" xfId="37698" xr:uid="{EBD7C44E-65BD-4653-B423-77981141D0E3}"/>
    <cellStyle name="40% - Accent4 21 4 3" xfId="37699" xr:uid="{5C132D7A-F103-47D5-BC17-3EBD441C63CC}"/>
    <cellStyle name="40% - Accent4 21 4 3 2" xfId="37700" xr:uid="{591E9ADA-1EEB-484E-A5A6-FB06640B2F65}"/>
    <cellStyle name="40% - Accent4 21 4 4" xfId="37701" xr:uid="{BB903FDE-1A0B-41E4-84E1-A9CE637AA423}"/>
    <cellStyle name="40% - Accent4 21 4 4 2" xfId="37702" xr:uid="{45390F3B-D99D-46D2-91EA-9EF30426C9DE}"/>
    <cellStyle name="40% - Accent4 21 4 5" xfId="37703" xr:uid="{1284F63C-75B6-4F66-BB20-4FA79C95B890}"/>
    <cellStyle name="40% - Accent4 21 5" xfId="37704" xr:uid="{609F5C89-A341-458D-ABD0-1F1B484D79A2}"/>
    <cellStyle name="40% - Accent4 21 5 2" xfId="37705" xr:uid="{2BC55A38-CA04-4D07-9E03-665BF18DD208}"/>
    <cellStyle name="40% - Accent4 21 5 2 2" xfId="37706" xr:uid="{C07560DA-CE1A-44D0-9BB3-DB5E0986A0C4}"/>
    <cellStyle name="40% - Accent4 21 5 2 2 2" xfId="37707" xr:uid="{F0D583B3-3AC0-47F4-8416-D677539AE79D}"/>
    <cellStyle name="40% - Accent4 21 5 2 3" xfId="37708" xr:uid="{8F60EC60-F037-4A76-8063-E24D0D2BB121}"/>
    <cellStyle name="40% - Accent4 21 5 3" xfId="37709" xr:uid="{777E61B6-4369-46E3-AD34-73681172D3A5}"/>
    <cellStyle name="40% - Accent4 21 5 3 2" xfId="37710" xr:uid="{A15C9F29-6960-413E-AE32-7E1577340773}"/>
    <cellStyle name="40% - Accent4 21 5 4" xfId="37711" xr:uid="{1ACEA0B8-72C7-4C3F-94BE-465B13277F63}"/>
    <cellStyle name="40% - Accent4 21 5 4 2" xfId="37712" xr:uid="{6C94F5D5-87EC-45B3-876C-F23A8BF5AABA}"/>
    <cellStyle name="40% - Accent4 21 5 5" xfId="37713" xr:uid="{4DEEE31F-2A10-4672-97D6-98D12094DDC3}"/>
    <cellStyle name="40% - Accent4 21 6" xfId="37714" xr:uid="{85D507CB-88E7-4324-833D-545EF75E3E89}"/>
    <cellStyle name="40% - Accent4 21 6 2" xfId="37715" xr:uid="{87435AD5-9C21-4D6D-B100-44C909D75BF8}"/>
    <cellStyle name="40% - Accent4 21 6 2 2" xfId="37716" xr:uid="{E165ABD8-E29D-42CE-A356-0BB3BCF094DC}"/>
    <cellStyle name="40% - Accent4 21 6 2 2 2" xfId="37717" xr:uid="{2A00A052-0FB5-4002-885F-445547DB45AB}"/>
    <cellStyle name="40% - Accent4 21 6 2 3" xfId="37718" xr:uid="{F5D0D453-4E1D-4DD3-92F5-960137BF78AC}"/>
    <cellStyle name="40% - Accent4 21 6 3" xfId="37719" xr:uid="{3D423637-F122-4034-AAD0-7AAAD43BD782}"/>
    <cellStyle name="40% - Accent4 21 6 3 2" xfId="37720" xr:uid="{C5808ED1-069B-450A-8AAF-914B1C621830}"/>
    <cellStyle name="40% - Accent4 21 6 4" xfId="37721" xr:uid="{FCAFAD07-3ECE-4182-BE1F-D0BD1EA4D95A}"/>
    <cellStyle name="40% - Accent4 21 6 4 2" xfId="37722" xr:uid="{88D4726F-C61C-48CB-B9E1-A0F8614BECDC}"/>
    <cellStyle name="40% - Accent4 21 6 5" xfId="37723" xr:uid="{A8EC8DA1-D286-4A88-B5CC-3956BDCFE721}"/>
    <cellStyle name="40% - Accent4 21 7" xfId="37724" xr:uid="{5555A390-318E-4FD2-BB57-1EF5B53691C8}"/>
    <cellStyle name="40% - Accent4 21 7 2" xfId="37725" xr:uid="{A1358DC0-E1F6-4BA4-A380-E297E7BC6E81}"/>
    <cellStyle name="40% - Accent4 21 7 2 2" xfId="37726" xr:uid="{B4F1DBC3-47A9-459D-82D4-4BE46669C9AF}"/>
    <cellStyle name="40% - Accent4 21 7 2 2 2" xfId="37727" xr:uid="{E8B5B695-59F6-44BE-889F-1F51E3547C9B}"/>
    <cellStyle name="40% - Accent4 21 7 2 3" xfId="37728" xr:uid="{0E872D87-B5A5-4AFC-9E44-D5707D95089A}"/>
    <cellStyle name="40% - Accent4 21 7 3" xfId="37729" xr:uid="{21718877-C2EB-43D3-829A-683ED00CF735}"/>
    <cellStyle name="40% - Accent4 21 7 3 2" xfId="37730" xr:uid="{7444E1C9-6376-4BF1-99B3-5C14DA90E2FC}"/>
    <cellStyle name="40% - Accent4 21 7 4" xfId="37731" xr:uid="{1D8E2E21-728D-4485-8C48-0E2E23F51BE9}"/>
    <cellStyle name="40% - Accent4 21 7 4 2" xfId="37732" xr:uid="{0D046B5A-BE09-4AED-88D9-DAB26345876D}"/>
    <cellStyle name="40% - Accent4 21 7 5" xfId="37733" xr:uid="{B8A536ED-78B7-48D6-9D1B-2A6B93C6B810}"/>
    <cellStyle name="40% - Accent4 21 8" xfId="37734" xr:uid="{794EA6EE-6A4A-4B0E-8AF3-FFA69CC12B34}"/>
    <cellStyle name="40% - Accent4 21 8 2" xfId="37735" xr:uid="{0FFF3396-4230-453F-880E-45DE3EAFB8B6}"/>
    <cellStyle name="40% - Accent4 21 8 2 2" xfId="37736" xr:uid="{51060878-9224-4A35-A99E-1C4F697EC77C}"/>
    <cellStyle name="40% - Accent4 21 8 2 2 2" xfId="37737" xr:uid="{39C491EA-A0B9-4E19-93D6-B50000B57C97}"/>
    <cellStyle name="40% - Accent4 21 8 2 3" xfId="37738" xr:uid="{4B2280EB-9AA2-4CFC-AD6C-7A1530E8DFDD}"/>
    <cellStyle name="40% - Accent4 21 8 3" xfId="37739" xr:uid="{06396EC8-B8EE-4AEE-BCE3-C6DB37F57E9F}"/>
    <cellStyle name="40% - Accent4 21 8 3 2" xfId="37740" xr:uid="{546131B7-5286-4177-8B22-62571DA31DDE}"/>
    <cellStyle name="40% - Accent4 21 8 4" xfId="37741" xr:uid="{DDC9292D-5B8D-4F2A-AE25-06AB0EAEAA27}"/>
    <cellStyle name="40% - Accent4 21 8 4 2" xfId="37742" xr:uid="{0F510E2E-D637-47B1-800C-EB765BBE81E2}"/>
    <cellStyle name="40% - Accent4 21 8 5" xfId="37743" xr:uid="{59F2C305-B5AE-41CD-B7D8-D1EF33FBE0DF}"/>
    <cellStyle name="40% - Accent4 21 9" xfId="37744" xr:uid="{E06DEC8E-686E-4DEB-850E-BCF097AA62BD}"/>
    <cellStyle name="40% - Accent4 21 9 2" xfId="37745" xr:uid="{0A8890DA-E32B-45EB-A071-6981EA92B2F0}"/>
    <cellStyle name="40% - Accent4 21 9 2 2" xfId="37746" xr:uid="{D348C688-DEF1-443E-8967-F91F2D4E480B}"/>
    <cellStyle name="40% - Accent4 21 9 2 2 2" xfId="37747" xr:uid="{7031D0FF-5E52-4310-B11B-0837F94A123E}"/>
    <cellStyle name="40% - Accent4 21 9 2 3" xfId="37748" xr:uid="{6733A48E-5570-4DFE-801A-2107C6661EE1}"/>
    <cellStyle name="40% - Accent4 21 9 3" xfId="37749" xr:uid="{F76C38B6-1F01-4876-BD01-FAEFD317438D}"/>
    <cellStyle name="40% - Accent4 21 9 3 2" xfId="37750" xr:uid="{E683C3FB-EB5E-48AD-B60E-7F3482EB3A74}"/>
    <cellStyle name="40% - Accent4 21 9 4" xfId="37751" xr:uid="{89263B0E-3F0E-4A67-B14C-4F9BFAC4785D}"/>
    <cellStyle name="40% - Accent4 21 9 4 2" xfId="37752" xr:uid="{82EC1D22-DB4C-4D8E-B073-3BE3D303DD0F}"/>
    <cellStyle name="40% - Accent4 21 9 5" xfId="37753" xr:uid="{BF7334F1-7B68-49E5-A6F7-B96C0E73BB3B}"/>
    <cellStyle name="40% - Accent4 22" xfId="37754" xr:uid="{DE43951E-DBB2-4717-B61A-92E1689E16A7}"/>
    <cellStyle name="40% - Accent4 22 10" xfId="37755" xr:uid="{7C5292CF-43D6-474F-BDCE-73AE4671BEA6}"/>
    <cellStyle name="40% - Accent4 22 10 2" xfId="37756" xr:uid="{233F158A-FFC9-4166-A792-29C7DB280B2E}"/>
    <cellStyle name="40% - Accent4 22 10 2 2" xfId="37757" xr:uid="{A5782D70-378F-4F97-B833-CE7F1E2B6270}"/>
    <cellStyle name="40% - Accent4 22 10 2 2 2" xfId="37758" xr:uid="{69C74592-414B-46EA-B980-FF28EF10D29A}"/>
    <cellStyle name="40% - Accent4 22 10 2 3" xfId="37759" xr:uid="{C97FAC37-FE1C-4C68-BA73-5886EF2AB3E2}"/>
    <cellStyle name="40% - Accent4 22 10 3" xfId="37760" xr:uid="{0742B262-D995-416D-A4B3-44032FCB0705}"/>
    <cellStyle name="40% - Accent4 22 10 3 2" xfId="37761" xr:uid="{DE330D09-C2C2-4EF3-B557-C38905D386BC}"/>
    <cellStyle name="40% - Accent4 22 10 4" xfId="37762" xr:uid="{E3733A1B-CC01-430A-9416-A6DA3B2261F4}"/>
    <cellStyle name="40% - Accent4 22 10 4 2" xfId="37763" xr:uid="{5AE464AF-D35C-4979-BCC6-BAC373CE1CF4}"/>
    <cellStyle name="40% - Accent4 22 10 5" xfId="37764" xr:uid="{23FBC5D7-D8E3-4589-860F-431D0876C53E}"/>
    <cellStyle name="40% - Accent4 22 11" xfId="37765" xr:uid="{F029EF7B-CCD8-4990-B678-B8D9069FF335}"/>
    <cellStyle name="40% - Accent4 22 11 2" xfId="37766" xr:uid="{C1DAF9A6-F3E6-444C-8E71-7C5EA4502F87}"/>
    <cellStyle name="40% - Accent4 22 11 2 2" xfId="37767" xr:uid="{EA52C646-D1B9-44F8-9554-EA3B910451D1}"/>
    <cellStyle name="40% - Accent4 22 11 2 2 2" xfId="37768" xr:uid="{A29FAE77-5D7B-486D-9E3E-949C310898B0}"/>
    <cellStyle name="40% - Accent4 22 11 2 3" xfId="37769" xr:uid="{19C8FC94-DD96-4074-A5B1-EF80CC05EF7F}"/>
    <cellStyle name="40% - Accent4 22 11 3" xfId="37770" xr:uid="{FF089505-3132-4C2F-827A-2E159679B9BD}"/>
    <cellStyle name="40% - Accent4 22 11 3 2" xfId="37771" xr:uid="{E0B75D83-00E4-45DC-A9A8-4364F53AC874}"/>
    <cellStyle name="40% - Accent4 22 11 4" xfId="37772" xr:uid="{7ECDE310-8CF0-4C32-95E7-2EC5FDDEA51A}"/>
    <cellStyle name="40% - Accent4 22 11 4 2" xfId="37773" xr:uid="{0861FCC0-76ED-426C-9DF9-DC53F5193654}"/>
    <cellStyle name="40% - Accent4 22 11 5" xfId="37774" xr:uid="{C0781425-BB74-4C99-AAFD-02E3A2F20F10}"/>
    <cellStyle name="40% - Accent4 22 12" xfId="37775" xr:uid="{5CABD6E8-2C8E-4751-95A1-C6F2CC8118CB}"/>
    <cellStyle name="40% - Accent4 22 12 2" xfId="37776" xr:uid="{67178D42-0A07-456E-81B6-F78ECC9C2DBE}"/>
    <cellStyle name="40% - Accent4 22 12 2 2" xfId="37777" xr:uid="{58EA38E1-1B51-4689-A932-25532E184ED9}"/>
    <cellStyle name="40% - Accent4 22 12 2 2 2" xfId="37778" xr:uid="{A93170BC-26DE-47D0-80F9-94EC182F3311}"/>
    <cellStyle name="40% - Accent4 22 12 2 3" xfId="37779" xr:uid="{94CA8272-9666-435F-8BAD-822C1CC34947}"/>
    <cellStyle name="40% - Accent4 22 12 3" xfId="37780" xr:uid="{216AB512-26CC-4012-ACF2-5B67750DA490}"/>
    <cellStyle name="40% - Accent4 22 12 3 2" xfId="37781" xr:uid="{7CFFC96C-A19E-4D6E-99C0-34785B5D276A}"/>
    <cellStyle name="40% - Accent4 22 12 4" xfId="37782" xr:uid="{9687D5BB-BBCE-41BF-8C3C-7FCEACDD7C7B}"/>
    <cellStyle name="40% - Accent4 22 12 4 2" xfId="37783" xr:uid="{38605B31-8467-418B-9D82-4E8D0F7EAC19}"/>
    <cellStyle name="40% - Accent4 22 12 5" xfId="37784" xr:uid="{BCDD3DC5-990E-47F8-BC39-69E8723DB604}"/>
    <cellStyle name="40% - Accent4 22 13" xfId="37785" xr:uid="{9A59783B-EC9A-48D0-A1E3-0EF5B0A76C61}"/>
    <cellStyle name="40% - Accent4 22 13 2" xfId="37786" xr:uid="{ECCD2CAE-8A49-436D-B507-4C09A2DB3826}"/>
    <cellStyle name="40% - Accent4 22 13 2 2" xfId="37787" xr:uid="{D26C3D10-EE90-4C5B-8F2C-FE7B7221B353}"/>
    <cellStyle name="40% - Accent4 22 13 2 2 2" xfId="37788" xr:uid="{DC8E3D7D-E0E5-4B7C-9F8C-43221C4C2394}"/>
    <cellStyle name="40% - Accent4 22 13 2 3" xfId="37789" xr:uid="{3BDC945E-CF30-4D93-B73C-18363F82A355}"/>
    <cellStyle name="40% - Accent4 22 13 3" xfId="37790" xr:uid="{67F04832-47A2-48AC-A677-A8AC81234F20}"/>
    <cellStyle name="40% - Accent4 22 13 3 2" xfId="37791" xr:uid="{CDD98A8D-9202-4FFB-BBEB-53713B06B7F9}"/>
    <cellStyle name="40% - Accent4 22 13 4" xfId="37792" xr:uid="{4F1921AB-AD97-4ABA-92F2-88DA15385CBA}"/>
    <cellStyle name="40% - Accent4 22 13 4 2" xfId="37793" xr:uid="{866E6D02-938A-450E-8F85-4F622E6CF1A3}"/>
    <cellStyle name="40% - Accent4 22 13 5" xfId="37794" xr:uid="{E54CF492-7F58-4B63-9561-0C308340431B}"/>
    <cellStyle name="40% - Accent4 22 14" xfId="37795" xr:uid="{F2FB3636-825A-4337-8E6E-3D96C83AB16A}"/>
    <cellStyle name="40% - Accent4 22 14 2" xfId="37796" xr:uid="{551FA49D-E581-4B48-BF76-A0704E0E8880}"/>
    <cellStyle name="40% - Accent4 22 14 2 2" xfId="37797" xr:uid="{CFE57DA0-29CA-44C3-A266-BF4DF557DBEE}"/>
    <cellStyle name="40% - Accent4 22 14 2 2 2" xfId="37798" xr:uid="{5E067EAE-6D93-4E33-AFCA-90B920082786}"/>
    <cellStyle name="40% - Accent4 22 14 2 3" xfId="37799" xr:uid="{481619D3-0B06-4EA0-A6F8-D7737283596A}"/>
    <cellStyle name="40% - Accent4 22 14 3" xfId="37800" xr:uid="{2F308F80-CF8E-4713-A250-A2D0B9099DF0}"/>
    <cellStyle name="40% - Accent4 22 14 3 2" xfId="37801" xr:uid="{970BD2AE-D387-4CD2-82A0-CD0CB2501882}"/>
    <cellStyle name="40% - Accent4 22 14 4" xfId="37802" xr:uid="{97EC475B-57AC-4775-9AC6-53D4F52F64F1}"/>
    <cellStyle name="40% - Accent4 22 14 4 2" xfId="37803" xr:uid="{3A29DA15-16C3-403A-8D4A-09D9193DFEAE}"/>
    <cellStyle name="40% - Accent4 22 14 5" xfId="37804" xr:uid="{4E90D2F5-E42E-4E9C-A601-DB5E72846CED}"/>
    <cellStyle name="40% - Accent4 22 15" xfId="37805" xr:uid="{F0433DC1-A9F6-4ECA-BA8B-7B8122A4845A}"/>
    <cellStyle name="40% - Accent4 22 15 2" xfId="37806" xr:uid="{DF52FF6C-5D8E-4440-A918-76E76D9ADD1D}"/>
    <cellStyle name="40% - Accent4 22 15 2 2" xfId="37807" xr:uid="{F55D8B95-6582-465C-8DD0-4E823E7E8B70}"/>
    <cellStyle name="40% - Accent4 22 15 2 2 2" xfId="37808" xr:uid="{432ADAF6-5C59-46FC-B69E-9E3B130CD001}"/>
    <cellStyle name="40% - Accent4 22 15 2 3" xfId="37809" xr:uid="{8168EF32-373E-45F0-888D-446333B61CBE}"/>
    <cellStyle name="40% - Accent4 22 15 3" xfId="37810" xr:uid="{1F2A372A-529C-47E9-B96F-22343216FDCC}"/>
    <cellStyle name="40% - Accent4 22 15 3 2" xfId="37811" xr:uid="{3B0F6F23-E6CA-4C77-8706-8DF36125DD6C}"/>
    <cellStyle name="40% - Accent4 22 15 4" xfId="37812" xr:uid="{F39318B2-9935-4981-83C7-9C18365F61F3}"/>
    <cellStyle name="40% - Accent4 22 15 4 2" xfId="37813" xr:uid="{499C1763-D3CE-418E-925D-1C833543C3BE}"/>
    <cellStyle name="40% - Accent4 22 15 5" xfId="37814" xr:uid="{DB6306B9-C107-4230-9E31-9C68E097040C}"/>
    <cellStyle name="40% - Accent4 22 16" xfId="37815" xr:uid="{B4639A43-8D70-4B3A-AFC6-29B0FD36850B}"/>
    <cellStyle name="40% - Accent4 22 16 2" xfId="37816" xr:uid="{9CE4F4E4-BEAE-45A3-BDB1-979DCDA4869F}"/>
    <cellStyle name="40% - Accent4 22 16 2 2" xfId="37817" xr:uid="{8E3FB142-BE07-40D0-8703-CA9330793212}"/>
    <cellStyle name="40% - Accent4 22 16 3" xfId="37818" xr:uid="{BC2E52CD-E36F-4200-83D6-3F2C2B0938C8}"/>
    <cellStyle name="40% - Accent4 22 17" xfId="37819" xr:uid="{5D49D293-0807-4D9B-A255-67572E7A961A}"/>
    <cellStyle name="40% - Accent4 22 17 2" xfId="37820" xr:uid="{BA65A21C-F349-49D1-9337-A242892FA465}"/>
    <cellStyle name="40% - Accent4 22 18" xfId="37821" xr:uid="{FB1F47E1-6C4A-4053-9DCE-EBCAAD2B4321}"/>
    <cellStyle name="40% - Accent4 22 18 2" xfId="37822" xr:uid="{32974C2E-BE59-45F1-93D1-41315F21F087}"/>
    <cellStyle name="40% - Accent4 22 19" xfId="37823" xr:uid="{552B2F1E-8050-464A-8AA5-73F5576C8120}"/>
    <cellStyle name="40% - Accent4 22 2" xfId="37824" xr:uid="{A5723B11-9DE7-4864-9E9E-295A558E5E0E}"/>
    <cellStyle name="40% - Accent4 22 2 2" xfId="37825" xr:uid="{813B1F11-7D3D-4A14-A0F0-BB65869093BB}"/>
    <cellStyle name="40% - Accent4 22 2 2 2" xfId="37826" xr:uid="{F6011370-4867-480A-A8E5-00E81DDE6437}"/>
    <cellStyle name="40% - Accent4 22 2 2 2 2" xfId="37827" xr:uid="{A291C6B2-420E-4B7D-9A74-4CCCDD9E9C2F}"/>
    <cellStyle name="40% - Accent4 22 2 2 3" xfId="37828" xr:uid="{265F174A-F49C-4B7D-9751-A614514380D0}"/>
    <cellStyle name="40% - Accent4 22 2 3" xfId="37829" xr:uid="{4D8FC633-2014-42C8-982B-9B5AB32B77CE}"/>
    <cellStyle name="40% - Accent4 22 2 3 2" xfId="37830" xr:uid="{340286A8-2DBC-483E-8AE7-5EB8726313E9}"/>
    <cellStyle name="40% - Accent4 22 2 4" xfId="37831" xr:uid="{FF149CFC-6259-48F9-A8D2-0B26210F53C5}"/>
    <cellStyle name="40% - Accent4 22 2 4 2" xfId="37832" xr:uid="{732ADAD5-1E9A-4C17-A8BD-25904D7C2E03}"/>
    <cellStyle name="40% - Accent4 22 2 5" xfId="37833" xr:uid="{3F76623F-511D-4DE7-8FDE-948299377757}"/>
    <cellStyle name="40% - Accent4 22 20" xfId="37834" xr:uid="{9843FCAB-9C83-4C2F-B46D-B8D0C9D1D4AB}"/>
    <cellStyle name="40% - Accent4 22 21" xfId="37835" xr:uid="{BB4CA4DD-EB6B-4663-8D2A-FD4A9E110A9A}"/>
    <cellStyle name="40% - Accent4 22 22" xfId="37836" xr:uid="{118BA639-A185-4024-A513-30D977FB0797}"/>
    <cellStyle name="40% - Accent4 22 23" xfId="37837" xr:uid="{B73EDE31-22ED-4F76-805B-EEB8AEF2FFD9}"/>
    <cellStyle name="40% - Accent4 22 24" xfId="37838" xr:uid="{BE32ADF1-8DA0-4D6E-826E-543F7A3559A9}"/>
    <cellStyle name="40% - Accent4 22 25" xfId="37839" xr:uid="{CBF39685-234C-4456-8093-89518B8AC686}"/>
    <cellStyle name="40% - Accent4 22 26" xfId="37840" xr:uid="{D9DF06EE-483D-4012-A468-E7FFC525EE46}"/>
    <cellStyle name="40% - Accent4 22 27" xfId="37841" xr:uid="{13FD7FE2-24EF-4288-B4B1-2DF2ABCCDFEE}"/>
    <cellStyle name="40% - Accent4 22 28" xfId="37842" xr:uid="{5CD403AE-256F-4D88-A7E5-31F69D89CD60}"/>
    <cellStyle name="40% - Accent4 22 29" xfId="37843" xr:uid="{F3888B5C-A937-48E6-B2D3-9096EB8F257F}"/>
    <cellStyle name="40% - Accent4 22 3" xfId="37844" xr:uid="{4C531E8A-634C-432D-87C7-95B13B5DC1F5}"/>
    <cellStyle name="40% - Accent4 22 3 2" xfId="37845" xr:uid="{3B4C67EB-6499-4B2A-B246-323BEB3DB821}"/>
    <cellStyle name="40% - Accent4 22 3 2 2" xfId="37846" xr:uid="{ADE5A06A-A2DC-4000-8BA4-D82591B51909}"/>
    <cellStyle name="40% - Accent4 22 3 2 2 2" xfId="37847" xr:uid="{590756B0-5FAB-4EAB-9256-22F67E22D566}"/>
    <cellStyle name="40% - Accent4 22 3 2 3" xfId="37848" xr:uid="{CD1FAAB1-DE82-4C23-968B-4DD8A90FE9F5}"/>
    <cellStyle name="40% - Accent4 22 3 3" xfId="37849" xr:uid="{AD599415-A5DF-417D-BADC-D2F0447F13BA}"/>
    <cellStyle name="40% - Accent4 22 3 3 2" xfId="37850" xr:uid="{F6DB7360-18A4-4496-807E-37B6D2CAFA6E}"/>
    <cellStyle name="40% - Accent4 22 3 4" xfId="37851" xr:uid="{C38B4756-44C4-42C5-8086-066C5A4EDFE9}"/>
    <cellStyle name="40% - Accent4 22 3 4 2" xfId="37852" xr:uid="{7F77B1A6-0781-4915-B999-623897CC4D03}"/>
    <cellStyle name="40% - Accent4 22 3 5" xfId="37853" xr:uid="{320CA2A2-3906-40BD-9EBA-C843AFB0DD50}"/>
    <cellStyle name="40% - Accent4 22 4" xfId="37854" xr:uid="{F0F6BD37-5752-4784-AEB8-0F9F3CC0DA4A}"/>
    <cellStyle name="40% - Accent4 22 4 2" xfId="37855" xr:uid="{888D62CE-748A-4E21-8156-605CFD4547E8}"/>
    <cellStyle name="40% - Accent4 22 4 2 2" xfId="37856" xr:uid="{1D6375BA-5574-47AF-B851-CFD552ECC42A}"/>
    <cellStyle name="40% - Accent4 22 4 2 2 2" xfId="37857" xr:uid="{32401654-7CA6-4D87-9E85-B7A51FC1DCAD}"/>
    <cellStyle name="40% - Accent4 22 4 2 3" xfId="37858" xr:uid="{DCB39EEF-C08A-488A-80F5-3E8CF5FA999E}"/>
    <cellStyle name="40% - Accent4 22 4 3" xfId="37859" xr:uid="{5F931A9C-710F-44B3-A8EF-1D1CCA1E5DA2}"/>
    <cellStyle name="40% - Accent4 22 4 3 2" xfId="37860" xr:uid="{B8616CA7-98CE-405B-AC06-D8595D2073D9}"/>
    <cellStyle name="40% - Accent4 22 4 4" xfId="37861" xr:uid="{6ADB4957-29FE-40FC-98BB-6A2200DFD29D}"/>
    <cellStyle name="40% - Accent4 22 4 4 2" xfId="37862" xr:uid="{DA4C629D-E063-48FD-A5D6-39549A69542B}"/>
    <cellStyle name="40% - Accent4 22 4 5" xfId="37863" xr:uid="{27F1851A-BFE7-498D-A724-0C38409559AD}"/>
    <cellStyle name="40% - Accent4 22 5" xfId="37864" xr:uid="{3164EA55-D23B-4778-BF0A-3FCA4AF1F4E7}"/>
    <cellStyle name="40% - Accent4 22 5 2" xfId="37865" xr:uid="{9FA26B75-EFA7-49E1-9FB5-FFA132227AB6}"/>
    <cellStyle name="40% - Accent4 22 5 2 2" xfId="37866" xr:uid="{22F32AA3-292D-49A8-AF38-3C500D48B762}"/>
    <cellStyle name="40% - Accent4 22 5 2 2 2" xfId="37867" xr:uid="{4A5B0ADC-4F81-46F8-AAE0-1E9614F13C37}"/>
    <cellStyle name="40% - Accent4 22 5 2 3" xfId="37868" xr:uid="{A848A667-9183-45AF-B393-71E1DC6F3B08}"/>
    <cellStyle name="40% - Accent4 22 5 3" xfId="37869" xr:uid="{EEAE17B4-ACB3-43EB-99CC-F47EC0BB9A9E}"/>
    <cellStyle name="40% - Accent4 22 5 3 2" xfId="37870" xr:uid="{5DECF8AA-C72E-4745-B9B0-A71261A2957C}"/>
    <cellStyle name="40% - Accent4 22 5 4" xfId="37871" xr:uid="{3B01E5AA-3AAA-4C9B-AD88-43471A7A0706}"/>
    <cellStyle name="40% - Accent4 22 5 4 2" xfId="37872" xr:uid="{3947A57E-9A47-4DBD-B0F8-BDE73F795C7B}"/>
    <cellStyle name="40% - Accent4 22 5 5" xfId="37873" xr:uid="{FE6EAE4B-E1A1-4F29-9D50-6FBB222DE71B}"/>
    <cellStyle name="40% - Accent4 22 6" xfId="37874" xr:uid="{4205485D-A553-47F5-B72C-6F46B161BC64}"/>
    <cellStyle name="40% - Accent4 22 6 2" xfId="37875" xr:uid="{D5FBB436-C420-4A5E-BE16-DE0E53D4C83C}"/>
    <cellStyle name="40% - Accent4 22 6 2 2" xfId="37876" xr:uid="{D19A35F7-D6DC-4554-803C-2C7C0D31F05C}"/>
    <cellStyle name="40% - Accent4 22 6 2 2 2" xfId="37877" xr:uid="{FD10A91D-FB09-48F5-AC95-D1B3CD9ED834}"/>
    <cellStyle name="40% - Accent4 22 6 2 3" xfId="37878" xr:uid="{68916E19-2A45-4989-AC5B-F955F3112233}"/>
    <cellStyle name="40% - Accent4 22 6 3" xfId="37879" xr:uid="{7581DF35-805F-4D6D-AD77-0EF171553BD0}"/>
    <cellStyle name="40% - Accent4 22 6 3 2" xfId="37880" xr:uid="{C2424102-3B51-4ED7-BF6A-43AE83ECF3DA}"/>
    <cellStyle name="40% - Accent4 22 6 4" xfId="37881" xr:uid="{1A128EBA-4C4F-4EC3-A852-8D39F648CD62}"/>
    <cellStyle name="40% - Accent4 22 6 4 2" xfId="37882" xr:uid="{12C7815D-ED6D-43BE-8268-0E5D5E0709F9}"/>
    <cellStyle name="40% - Accent4 22 6 5" xfId="37883" xr:uid="{E9B9C809-6195-4D21-9D2A-0B8C3BE8BD5C}"/>
    <cellStyle name="40% - Accent4 22 7" xfId="37884" xr:uid="{B930E1FA-B0AA-4089-B9EA-B970941ABD63}"/>
    <cellStyle name="40% - Accent4 22 7 2" xfId="37885" xr:uid="{F79EAAE7-76B5-45AB-96FD-6D7D1BF41A31}"/>
    <cellStyle name="40% - Accent4 22 7 2 2" xfId="37886" xr:uid="{A3C6EF25-F3AB-4A0E-A348-786351FA03D5}"/>
    <cellStyle name="40% - Accent4 22 7 2 2 2" xfId="37887" xr:uid="{8E619D5B-A7DC-400F-BFCA-29FDD3BFD786}"/>
    <cellStyle name="40% - Accent4 22 7 2 3" xfId="37888" xr:uid="{217955A6-AAEF-4CAF-BA1A-420C5D700DE3}"/>
    <cellStyle name="40% - Accent4 22 7 3" xfId="37889" xr:uid="{01CF6351-5F42-4B69-A3E6-02B6145E60C5}"/>
    <cellStyle name="40% - Accent4 22 7 3 2" xfId="37890" xr:uid="{F58E2913-31AD-4A79-B022-90FB6562B641}"/>
    <cellStyle name="40% - Accent4 22 7 4" xfId="37891" xr:uid="{DDF626BA-2A4E-4D59-9358-9D926AF09AE2}"/>
    <cellStyle name="40% - Accent4 22 7 4 2" xfId="37892" xr:uid="{DE50B2A0-5991-434D-99B2-F0EC96B3620D}"/>
    <cellStyle name="40% - Accent4 22 7 5" xfId="37893" xr:uid="{62415D4B-5516-4C5E-8491-89B0C4EF986E}"/>
    <cellStyle name="40% - Accent4 22 8" xfId="37894" xr:uid="{06B0F20C-5E7A-4E38-80AC-14C98A3BAB2F}"/>
    <cellStyle name="40% - Accent4 22 8 2" xfId="37895" xr:uid="{041817CC-A211-4B10-99FF-30129FBA2BA0}"/>
    <cellStyle name="40% - Accent4 22 8 2 2" xfId="37896" xr:uid="{2026E3B6-E393-4312-828C-E976B22FCA04}"/>
    <cellStyle name="40% - Accent4 22 8 2 2 2" xfId="37897" xr:uid="{67EDA79B-51F2-4AAD-B9F1-750F94ABF55F}"/>
    <cellStyle name="40% - Accent4 22 8 2 3" xfId="37898" xr:uid="{864FE175-F6FC-4D95-9D31-53FEB4326939}"/>
    <cellStyle name="40% - Accent4 22 8 3" xfId="37899" xr:uid="{50F694BB-B15E-4411-A6CB-033129646C1E}"/>
    <cellStyle name="40% - Accent4 22 8 3 2" xfId="37900" xr:uid="{01FFE0BA-B803-455D-94F9-294AEDB76D81}"/>
    <cellStyle name="40% - Accent4 22 8 4" xfId="37901" xr:uid="{ADC8BC33-8B01-4148-AFE7-4518BE60573D}"/>
    <cellStyle name="40% - Accent4 22 8 4 2" xfId="37902" xr:uid="{B8D4DB19-10C5-4733-8DB4-B55AFE8C7D8C}"/>
    <cellStyle name="40% - Accent4 22 8 5" xfId="37903" xr:uid="{4E3D6882-3251-4F0E-91CF-B8F57540957C}"/>
    <cellStyle name="40% - Accent4 22 9" xfId="37904" xr:uid="{E43AB2C3-5087-4923-97AB-DC381D58CA78}"/>
    <cellStyle name="40% - Accent4 22 9 2" xfId="37905" xr:uid="{3D03CBD6-43E4-4BE0-9E29-C380984F3B7C}"/>
    <cellStyle name="40% - Accent4 22 9 2 2" xfId="37906" xr:uid="{51600F99-B0A1-4616-803F-08A36C0D4394}"/>
    <cellStyle name="40% - Accent4 22 9 2 2 2" xfId="37907" xr:uid="{20E2BF17-2F79-41EA-A2C9-E48F6D8E6682}"/>
    <cellStyle name="40% - Accent4 22 9 2 3" xfId="37908" xr:uid="{1A123844-7253-4FBD-B962-CA9A710C7BE1}"/>
    <cellStyle name="40% - Accent4 22 9 3" xfId="37909" xr:uid="{ACF7D42A-1F3E-4009-8347-40DE92448692}"/>
    <cellStyle name="40% - Accent4 22 9 3 2" xfId="37910" xr:uid="{604F7273-9C3F-4200-B7DE-B79C1F989FF7}"/>
    <cellStyle name="40% - Accent4 22 9 4" xfId="37911" xr:uid="{83CA45AD-A78B-4304-9E62-FEC7BA8A6730}"/>
    <cellStyle name="40% - Accent4 22 9 4 2" xfId="37912" xr:uid="{22CAFE17-30E9-45B6-8F9D-44649C7B740E}"/>
    <cellStyle name="40% - Accent4 22 9 5" xfId="37913" xr:uid="{06CC5FE8-A5E9-4BA0-B943-CC664B1618A4}"/>
    <cellStyle name="40% - Accent4 23" xfId="37914" xr:uid="{0AEC6732-93F6-413B-95FE-5C41C27AA327}"/>
    <cellStyle name="40% - Accent4 23 10" xfId="37915" xr:uid="{091641D0-CDA5-43CA-90BC-B7514F6BEC80}"/>
    <cellStyle name="40% - Accent4 23 10 2" xfId="37916" xr:uid="{4C6BA215-8039-4955-9CD0-DBFD7F27CD27}"/>
    <cellStyle name="40% - Accent4 23 10 2 2" xfId="37917" xr:uid="{BAC4C339-9A7B-43A3-8A9B-4901F844DC5F}"/>
    <cellStyle name="40% - Accent4 23 10 2 2 2" xfId="37918" xr:uid="{336B2FCB-A311-40BD-9513-942C05551094}"/>
    <cellStyle name="40% - Accent4 23 10 2 3" xfId="37919" xr:uid="{A469B9DE-3596-438A-B229-1AC146795409}"/>
    <cellStyle name="40% - Accent4 23 10 3" xfId="37920" xr:uid="{9B8ECF7F-9FB0-49F7-9D08-A2420F42A560}"/>
    <cellStyle name="40% - Accent4 23 10 3 2" xfId="37921" xr:uid="{19F3D9CD-BEC9-4770-ADC4-9F570C3298B9}"/>
    <cellStyle name="40% - Accent4 23 10 4" xfId="37922" xr:uid="{F23DEB93-64C2-413D-9BEE-50B1773635EA}"/>
    <cellStyle name="40% - Accent4 23 10 4 2" xfId="37923" xr:uid="{6E7C13CD-5C22-4CC5-A781-2F6530046B5C}"/>
    <cellStyle name="40% - Accent4 23 10 5" xfId="37924" xr:uid="{27A3F8DA-275A-4386-992A-EC42E43A4E0C}"/>
    <cellStyle name="40% - Accent4 23 11" xfId="37925" xr:uid="{2B30DA5E-AC24-41BF-9C74-0ABAB4E25E3E}"/>
    <cellStyle name="40% - Accent4 23 11 2" xfId="37926" xr:uid="{82889178-FA3E-4209-ABAD-D4829A564A11}"/>
    <cellStyle name="40% - Accent4 23 11 2 2" xfId="37927" xr:uid="{B7E4F44E-1694-4DAF-AC93-165734A159CB}"/>
    <cellStyle name="40% - Accent4 23 11 2 2 2" xfId="37928" xr:uid="{0E50FF1B-5A30-49AB-929A-3D414AF11864}"/>
    <cellStyle name="40% - Accent4 23 11 2 3" xfId="37929" xr:uid="{D0D32260-812C-4C68-851E-D1BE0C93DC8D}"/>
    <cellStyle name="40% - Accent4 23 11 3" xfId="37930" xr:uid="{BD40BE9C-9634-4412-97D8-7C09F305319E}"/>
    <cellStyle name="40% - Accent4 23 11 3 2" xfId="37931" xr:uid="{6DA8D93F-3EC8-4921-B04A-2468D39A67BC}"/>
    <cellStyle name="40% - Accent4 23 11 4" xfId="37932" xr:uid="{A8E7F08A-B3A6-4A60-8223-81433E94DAA1}"/>
    <cellStyle name="40% - Accent4 23 11 4 2" xfId="37933" xr:uid="{44112A38-EA7F-4004-81EC-12E230DBDC4D}"/>
    <cellStyle name="40% - Accent4 23 11 5" xfId="37934" xr:uid="{FBD916C8-D7B2-44AB-BFD9-080FC31840E7}"/>
    <cellStyle name="40% - Accent4 23 12" xfId="37935" xr:uid="{384CD48A-D299-4F97-862B-125E490584B9}"/>
    <cellStyle name="40% - Accent4 23 12 2" xfId="37936" xr:uid="{F57682DE-CC14-40BA-8D1A-595458EEE2A4}"/>
    <cellStyle name="40% - Accent4 23 12 2 2" xfId="37937" xr:uid="{764FE4D4-89AF-463B-9C9F-48D9FD50125C}"/>
    <cellStyle name="40% - Accent4 23 12 2 2 2" xfId="37938" xr:uid="{8D6C887F-262C-4423-823E-870FBFB592E1}"/>
    <cellStyle name="40% - Accent4 23 12 2 3" xfId="37939" xr:uid="{69BF0F9F-8C26-49F6-9F8C-E337E1C9680C}"/>
    <cellStyle name="40% - Accent4 23 12 3" xfId="37940" xr:uid="{392D91D9-754B-44E4-97C5-866B19E3FB97}"/>
    <cellStyle name="40% - Accent4 23 12 3 2" xfId="37941" xr:uid="{2A1FBBB6-B07E-4127-8750-25EF0D8B273A}"/>
    <cellStyle name="40% - Accent4 23 12 4" xfId="37942" xr:uid="{B0684EAD-61AF-4115-AC6A-73F8A3F30709}"/>
    <cellStyle name="40% - Accent4 23 12 4 2" xfId="37943" xr:uid="{115EAA61-5D89-4B0F-93B3-86EB67D5B0F3}"/>
    <cellStyle name="40% - Accent4 23 12 5" xfId="37944" xr:uid="{B2A58F90-0EE3-4F2E-A642-2594AAE3323F}"/>
    <cellStyle name="40% - Accent4 23 13" xfId="37945" xr:uid="{6D975262-DF50-4C28-A571-81E607F22F9A}"/>
    <cellStyle name="40% - Accent4 23 13 2" xfId="37946" xr:uid="{627C95AB-C9C5-4DB3-B6C5-64D4F289C2A0}"/>
    <cellStyle name="40% - Accent4 23 13 2 2" xfId="37947" xr:uid="{451DC3F2-29DA-4EE5-81DB-5A4A86F7BF3A}"/>
    <cellStyle name="40% - Accent4 23 13 2 2 2" xfId="37948" xr:uid="{54CE4DFC-4F56-44A3-9163-AD81CB57E341}"/>
    <cellStyle name="40% - Accent4 23 13 2 3" xfId="37949" xr:uid="{33BDB4E9-E02D-4FF7-BF6B-42912556CA8E}"/>
    <cellStyle name="40% - Accent4 23 13 3" xfId="37950" xr:uid="{81F67B7F-D9ED-47E7-97A2-5757935B83A0}"/>
    <cellStyle name="40% - Accent4 23 13 3 2" xfId="37951" xr:uid="{4C799D3E-0A62-4576-849B-28120D332D34}"/>
    <cellStyle name="40% - Accent4 23 13 4" xfId="37952" xr:uid="{B4181E86-98BC-4EC2-BC64-140C5F995647}"/>
    <cellStyle name="40% - Accent4 23 13 4 2" xfId="37953" xr:uid="{3489A6E1-66C6-4BCA-8F3D-4ADCB3F7E592}"/>
    <cellStyle name="40% - Accent4 23 13 5" xfId="37954" xr:uid="{595D622B-39AF-4691-A173-53A3A9E9BCBA}"/>
    <cellStyle name="40% - Accent4 23 14" xfId="37955" xr:uid="{B7BE3ACD-6D4C-4F79-90F2-34F4BCF9191F}"/>
    <cellStyle name="40% - Accent4 23 14 2" xfId="37956" xr:uid="{5010B402-21DD-4E17-8B82-E9231880AF22}"/>
    <cellStyle name="40% - Accent4 23 14 2 2" xfId="37957" xr:uid="{700DEF76-000C-4E0F-9775-30067ED12EA7}"/>
    <cellStyle name="40% - Accent4 23 14 2 2 2" xfId="37958" xr:uid="{88D38F35-E1B8-4278-BA6E-9537A13C9659}"/>
    <cellStyle name="40% - Accent4 23 14 2 3" xfId="37959" xr:uid="{F3820A0F-74C9-4814-9830-C640033A1D0F}"/>
    <cellStyle name="40% - Accent4 23 14 3" xfId="37960" xr:uid="{85FBFD31-EC03-4520-86DF-5DACA0DD328C}"/>
    <cellStyle name="40% - Accent4 23 14 3 2" xfId="37961" xr:uid="{3D1CF129-7E27-49DC-89E0-7011FF3E3E50}"/>
    <cellStyle name="40% - Accent4 23 14 4" xfId="37962" xr:uid="{06A37E77-E01B-40F4-A285-E941B951AF75}"/>
    <cellStyle name="40% - Accent4 23 14 4 2" xfId="37963" xr:uid="{BF88591C-9D30-4549-AC66-762D7F1DD712}"/>
    <cellStyle name="40% - Accent4 23 14 5" xfId="37964" xr:uid="{543CC0BD-8FB4-4895-8178-75D9B44A2FEC}"/>
    <cellStyle name="40% - Accent4 23 15" xfId="37965" xr:uid="{1C8A069C-C898-44DA-B13B-7932B05D74B5}"/>
    <cellStyle name="40% - Accent4 23 15 2" xfId="37966" xr:uid="{1FBC1B3B-E549-4D3E-8CA5-4D84085289CD}"/>
    <cellStyle name="40% - Accent4 23 15 2 2" xfId="37967" xr:uid="{32846259-2F91-45A0-9526-7629EDCB202A}"/>
    <cellStyle name="40% - Accent4 23 15 2 2 2" xfId="37968" xr:uid="{30A736B9-0F5B-4E90-9290-97EFA8D2C2B8}"/>
    <cellStyle name="40% - Accent4 23 15 2 3" xfId="37969" xr:uid="{C3B79090-CA15-4F07-9C75-394A9900E823}"/>
    <cellStyle name="40% - Accent4 23 15 3" xfId="37970" xr:uid="{355DD780-EB64-4170-92C6-186D54657E76}"/>
    <cellStyle name="40% - Accent4 23 15 3 2" xfId="37971" xr:uid="{1919DCED-A29F-49A8-9924-F2692659A09E}"/>
    <cellStyle name="40% - Accent4 23 15 4" xfId="37972" xr:uid="{C4CFB5D0-A32D-4C52-94E5-671A50F36D08}"/>
    <cellStyle name="40% - Accent4 23 15 4 2" xfId="37973" xr:uid="{E92FB1F7-9587-4723-98AF-5E0D1AEC146B}"/>
    <cellStyle name="40% - Accent4 23 15 5" xfId="37974" xr:uid="{C4E808CF-0421-409B-92CE-F98A1BE129FB}"/>
    <cellStyle name="40% - Accent4 23 16" xfId="37975" xr:uid="{BB7BED06-8A61-4643-80D0-52C4BF20E3B0}"/>
    <cellStyle name="40% - Accent4 23 16 2" xfId="37976" xr:uid="{D9A0DE2E-0A0C-47F5-9739-43F1E0D1710E}"/>
    <cellStyle name="40% - Accent4 23 16 2 2" xfId="37977" xr:uid="{7B3E78E6-3142-4A6A-8F70-422D6B8D8926}"/>
    <cellStyle name="40% - Accent4 23 16 3" xfId="37978" xr:uid="{61BE731D-D7B7-40BE-A26B-B77AA0368704}"/>
    <cellStyle name="40% - Accent4 23 17" xfId="37979" xr:uid="{8D83455C-51B6-4D8B-9CC0-855214D5C5BA}"/>
    <cellStyle name="40% - Accent4 23 17 2" xfId="37980" xr:uid="{2C5FC771-1DAC-4804-B8E3-9971B348C88D}"/>
    <cellStyle name="40% - Accent4 23 18" xfId="37981" xr:uid="{A9C806D9-F6BF-4980-8515-4891690D2C5B}"/>
    <cellStyle name="40% - Accent4 23 18 2" xfId="37982" xr:uid="{8F4C243F-46ED-4F41-8DCD-47530B8A6D9E}"/>
    <cellStyle name="40% - Accent4 23 19" xfId="37983" xr:uid="{88E4A56C-8CED-4E40-B735-3CCD6E0EFFC9}"/>
    <cellStyle name="40% - Accent4 23 2" xfId="37984" xr:uid="{D9968B69-26E8-49BB-A32F-E6611E607A2C}"/>
    <cellStyle name="40% - Accent4 23 2 2" xfId="37985" xr:uid="{729EAA31-B802-4DAE-BED1-47CB40B9D2CB}"/>
    <cellStyle name="40% - Accent4 23 2 2 2" xfId="37986" xr:uid="{3A23BCAC-945A-4981-A48F-4300397742B5}"/>
    <cellStyle name="40% - Accent4 23 2 2 2 2" xfId="37987" xr:uid="{88DD0224-51F1-4B20-9470-F7F8673C66A0}"/>
    <cellStyle name="40% - Accent4 23 2 2 3" xfId="37988" xr:uid="{5A2CF5CD-08EB-4BC3-8509-539375A0E463}"/>
    <cellStyle name="40% - Accent4 23 2 3" xfId="37989" xr:uid="{B6C9E8E1-6A4B-4542-B16B-D395E633AEB4}"/>
    <cellStyle name="40% - Accent4 23 2 3 2" xfId="37990" xr:uid="{1FC3CEE0-33AB-43B1-B345-8B57E2393AC9}"/>
    <cellStyle name="40% - Accent4 23 2 4" xfId="37991" xr:uid="{BF6C960D-C2AC-4AFC-B3C7-16B966949DFB}"/>
    <cellStyle name="40% - Accent4 23 2 4 2" xfId="37992" xr:uid="{1E1AD185-CC07-4DD2-9FA0-A9A7D5AEFEBF}"/>
    <cellStyle name="40% - Accent4 23 2 5" xfId="37993" xr:uid="{275C056B-C30B-4D74-808A-4676588FB555}"/>
    <cellStyle name="40% - Accent4 23 20" xfId="37994" xr:uid="{33C6EC36-4C4D-4EA7-A449-910631B664B0}"/>
    <cellStyle name="40% - Accent4 23 21" xfId="37995" xr:uid="{B368C7B6-D833-4B9C-8D86-42CA1713474C}"/>
    <cellStyle name="40% - Accent4 23 22" xfId="37996" xr:uid="{A4CDC659-3C65-4ED1-8631-F8DFD22CC68F}"/>
    <cellStyle name="40% - Accent4 23 23" xfId="37997" xr:uid="{03F9506E-041A-4C07-B828-C3F29E4FA8A0}"/>
    <cellStyle name="40% - Accent4 23 24" xfId="37998" xr:uid="{70F1A349-D732-4063-BE7B-6B6F6DCCEFF5}"/>
    <cellStyle name="40% - Accent4 23 25" xfId="37999" xr:uid="{0B2CCF91-095A-4EED-9A83-C0EC704F0DEF}"/>
    <cellStyle name="40% - Accent4 23 26" xfId="38000" xr:uid="{8FB663FB-3F25-4948-B065-8D8A07A63023}"/>
    <cellStyle name="40% - Accent4 23 27" xfId="38001" xr:uid="{A3C0D4EA-93C6-446E-A21C-21F8396A53CB}"/>
    <cellStyle name="40% - Accent4 23 28" xfId="38002" xr:uid="{97A4C269-BEAF-4AC9-B6B4-3E9971DE5561}"/>
    <cellStyle name="40% - Accent4 23 29" xfId="38003" xr:uid="{E2A4B1F6-7D90-4946-96F0-1E1D21C91182}"/>
    <cellStyle name="40% - Accent4 23 3" xfId="38004" xr:uid="{0F16D3BA-A44B-4EE2-9EA1-1DAFDD947C61}"/>
    <cellStyle name="40% - Accent4 23 3 2" xfId="38005" xr:uid="{379A4704-ECA7-49CA-B5F1-0F3AA092A251}"/>
    <cellStyle name="40% - Accent4 23 3 2 2" xfId="38006" xr:uid="{AF556A28-97A2-490C-AC90-11FBE7BEEB17}"/>
    <cellStyle name="40% - Accent4 23 3 2 2 2" xfId="38007" xr:uid="{A7010593-F381-48E9-B423-0FE48E067EA0}"/>
    <cellStyle name="40% - Accent4 23 3 2 3" xfId="38008" xr:uid="{2780A175-73FF-4EEA-BA4E-CF0F6FD55578}"/>
    <cellStyle name="40% - Accent4 23 3 3" xfId="38009" xr:uid="{481F1A74-7B37-41C3-8C5B-AE79C4E9D7AF}"/>
    <cellStyle name="40% - Accent4 23 3 3 2" xfId="38010" xr:uid="{73B8A9C4-2702-40C7-9DF8-02440AD42CF6}"/>
    <cellStyle name="40% - Accent4 23 3 4" xfId="38011" xr:uid="{6AA99B0C-5A43-4094-9516-6C6215BA02EF}"/>
    <cellStyle name="40% - Accent4 23 3 4 2" xfId="38012" xr:uid="{CBB51261-2D05-4EA1-BC87-11CCC3062C13}"/>
    <cellStyle name="40% - Accent4 23 3 5" xfId="38013" xr:uid="{7880DCE1-33B7-42AA-B6D1-BF40C39665EB}"/>
    <cellStyle name="40% - Accent4 23 4" xfId="38014" xr:uid="{5D187B5F-61C2-452A-957D-1534573BEA2B}"/>
    <cellStyle name="40% - Accent4 23 4 2" xfId="38015" xr:uid="{CDA6B8B8-891C-4343-8F28-1A6D62E60810}"/>
    <cellStyle name="40% - Accent4 23 4 2 2" xfId="38016" xr:uid="{1FE49D0F-1D61-40AC-B584-6CB2C3598CF5}"/>
    <cellStyle name="40% - Accent4 23 4 2 2 2" xfId="38017" xr:uid="{5236244F-008F-465F-ABA6-766C6FF95CE8}"/>
    <cellStyle name="40% - Accent4 23 4 2 3" xfId="38018" xr:uid="{9CB3EF1E-F09D-42FB-A530-45E5826F80DF}"/>
    <cellStyle name="40% - Accent4 23 4 3" xfId="38019" xr:uid="{7432F3F3-3A67-4D07-AE91-60DCB0DCFE25}"/>
    <cellStyle name="40% - Accent4 23 4 3 2" xfId="38020" xr:uid="{81562BCF-58AB-47BA-AC73-B877B1A27EF1}"/>
    <cellStyle name="40% - Accent4 23 4 4" xfId="38021" xr:uid="{10485685-237A-43B1-8AF2-113DD42E77FA}"/>
    <cellStyle name="40% - Accent4 23 4 4 2" xfId="38022" xr:uid="{86B2E49E-AEAB-4726-9799-EC7A14EA82CE}"/>
    <cellStyle name="40% - Accent4 23 4 5" xfId="38023" xr:uid="{5B6F0963-2FDF-4F2B-80CD-FE116C0B9AA3}"/>
    <cellStyle name="40% - Accent4 23 5" xfId="38024" xr:uid="{1D8A7F30-2310-42FD-BAB3-CEE9C593E230}"/>
    <cellStyle name="40% - Accent4 23 5 2" xfId="38025" xr:uid="{2A9F6AF3-B2C2-4A16-8830-764BAD3DABE1}"/>
    <cellStyle name="40% - Accent4 23 5 2 2" xfId="38026" xr:uid="{DCC2E9A0-A2CC-4464-BBEF-8CC7BF7985D8}"/>
    <cellStyle name="40% - Accent4 23 5 2 2 2" xfId="38027" xr:uid="{644FAB17-FCF0-4AA1-BFC1-55CAAE0AD14A}"/>
    <cellStyle name="40% - Accent4 23 5 2 3" xfId="38028" xr:uid="{2C5F2604-DBE4-4E39-89A4-477B4C39F581}"/>
    <cellStyle name="40% - Accent4 23 5 3" xfId="38029" xr:uid="{336FB431-4458-45F3-B008-0AD590881915}"/>
    <cellStyle name="40% - Accent4 23 5 3 2" xfId="38030" xr:uid="{EDCFF23F-3C8E-4212-85CA-827495574CC9}"/>
    <cellStyle name="40% - Accent4 23 5 4" xfId="38031" xr:uid="{BFF7F365-1C68-4AA6-AB23-E4FA886C5024}"/>
    <cellStyle name="40% - Accent4 23 5 4 2" xfId="38032" xr:uid="{7438BCD1-415B-4172-B894-1222EE0B6B64}"/>
    <cellStyle name="40% - Accent4 23 5 5" xfId="38033" xr:uid="{553130AD-D6DB-40BE-B78F-40E0524199DE}"/>
    <cellStyle name="40% - Accent4 23 6" xfId="38034" xr:uid="{F15C36AB-32C5-45FA-9C30-1614EB5662CA}"/>
    <cellStyle name="40% - Accent4 23 6 2" xfId="38035" xr:uid="{42CAFA97-9785-4358-B67C-A14701B0E301}"/>
    <cellStyle name="40% - Accent4 23 6 2 2" xfId="38036" xr:uid="{5A849CD4-1073-466A-9CDD-4E0BB9EEAA5B}"/>
    <cellStyle name="40% - Accent4 23 6 2 2 2" xfId="38037" xr:uid="{F32A67A7-C289-41F1-AAE2-054C6B372B3E}"/>
    <cellStyle name="40% - Accent4 23 6 2 3" xfId="38038" xr:uid="{D0182C6B-3B75-47ED-96FC-DF2B688DDE7A}"/>
    <cellStyle name="40% - Accent4 23 6 3" xfId="38039" xr:uid="{8D4ADF09-7057-4307-8AFA-122813250E97}"/>
    <cellStyle name="40% - Accent4 23 6 3 2" xfId="38040" xr:uid="{C39CD49B-75F6-4D19-8CA3-FF94B3858288}"/>
    <cellStyle name="40% - Accent4 23 6 4" xfId="38041" xr:uid="{1A03FC88-AEB6-4584-8BD7-FF86CA149936}"/>
    <cellStyle name="40% - Accent4 23 6 4 2" xfId="38042" xr:uid="{01A2D77E-21C9-4CC4-8AD6-6D3537A94192}"/>
    <cellStyle name="40% - Accent4 23 6 5" xfId="38043" xr:uid="{20E32832-CF48-4A9D-A1C4-B9EB87D1083C}"/>
    <cellStyle name="40% - Accent4 23 7" xfId="38044" xr:uid="{4BC10928-C622-47BF-A1D5-A55569E33C1B}"/>
    <cellStyle name="40% - Accent4 23 7 2" xfId="38045" xr:uid="{AD7A363D-0B6E-4EA1-B3CB-80A380010A4B}"/>
    <cellStyle name="40% - Accent4 23 7 2 2" xfId="38046" xr:uid="{FCE12896-248B-4418-B670-1EA85A90FCEE}"/>
    <cellStyle name="40% - Accent4 23 7 2 2 2" xfId="38047" xr:uid="{816E1B3B-95DF-479F-878B-2B55DA004CBA}"/>
    <cellStyle name="40% - Accent4 23 7 2 3" xfId="38048" xr:uid="{C6EC491E-657D-4018-8BAC-3380CF72F6E2}"/>
    <cellStyle name="40% - Accent4 23 7 3" xfId="38049" xr:uid="{9ECCF009-EF6F-467C-BDA3-C0A539A03BC3}"/>
    <cellStyle name="40% - Accent4 23 7 3 2" xfId="38050" xr:uid="{02EF9F45-3B3E-47EC-A3DE-FE167E1A60A3}"/>
    <cellStyle name="40% - Accent4 23 7 4" xfId="38051" xr:uid="{4580692F-1172-41AE-B978-1F78F55C3AF3}"/>
    <cellStyle name="40% - Accent4 23 7 4 2" xfId="38052" xr:uid="{F9FECB94-1493-49F0-AADE-564A274DD415}"/>
    <cellStyle name="40% - Accent4 23 7 5" xfId="38053" xr:uid="{2EA34B8E-111E-47AF-916E-61AC24DFB426}"/>
    <cellStyle name="40% - Accent4 23 8" xfId="38054" xr:uid="{66CEABD9-709C-4CC6-BF13-CB6CBA674902}"/>
    <cellStyle name="40% - Accent4 23 8 2" xfId="38055" xr:uid="{D8CC549F-C887-41E0-8259-9A2A4C56B559}"/>
    <cellStyle name="40% - Accent4 23 8 2 2" xfId="38056" xr:uid="{BE3A25B6-70CD-4B66-A565-55B8F709EF99}"/>
    <cellStyle name="40% - Accent4 23 8 2 2 2" xfId="38057" xr:uid="{C2812434-043E-4ED8-8B13-CE384F2F077C}"/>
    <cellStyle name="40% - Accent4 23 8 2 3" xfId="38058" xr:uid="{925EF769-2F65-4799-A889-550C0C942F51}"/>
    <cellStyle name="40% - Accent4 23 8 3" xfId="38059" xr:uid="{9CCC12B7-29EB-406C-AA1C-727E17D83377}"/>
    <cellStyle name="40% - Accent4 23 8 3 2" xfId="38060" xr:uid="{97D43DBC-D82F-4F07-914F-0857CA530EDA}"/>
    <cellStyle name="40% - Accent4 23 8 4" xfId="38061" xr:uid="{6283AA75-25FB-4DD4-827F-0A2776BBFFE3}"/>
    <cellStyle name="40% - Accent4 23 8 4 2" xfId="38062" xr:uid="{12933A43-8094-44F1-A1B6-2A381F6F9807}"/>
    <cellStyle name="40% - Accent4 23 8 5" xfId="38063" xr:uid="{EE394D07-3604-419B-B993-75CB6700C320}"/>
    <cellStyle name="40% - Accent4 23 9" xfId="38064" xr:uid="{3C787DCF-3DD6-4652-AFD0-A66E70EB9F6B}"/>
    <cellStyle name="40% - Accent4 23 9 2" xfId="38065" xr:uid="{B4A60BFD-CBA0-4BD1-9801-73CCE6D5976A}"/>
    <cellStyle name="40% - Accent4 23 9 2 2" xfId="38066" xr:uid="{AD8DDD84-B6F6-4613-9A7B-E3073B0BD51E}"/>
    <cellStyle name="40% - Accent4 23 9 2 2 2" xfId="38067" xr:uid="{BFC111BF-DEEE-42AA-9144-5F5B00451D80}"/>
    <cellStyle name="40% - Accent4 23 9 2 3" xfId="38068" xr:uid="{F9001008-C5E1-4E87-B128-35229DA7192E}"/>
    <cellStyle name="40% - Accent4 23 9 3" xfId="38069" xr:uid="{5F433FDA-E5E5-4AE6-9B79-7AA9AB13C539}"/>
    <cellStyle name="40% - Accent4 23 9 3 2" xfId="38070" xr:uid="{BF5A94C2-FFCD-4338-96BD-5820BF15E225}"/>
    <cellStyle name="40% - Accent4 23 9 4" xfId="38071" xr:uid="{ADB8D713-A461-4021-A3F0-C6EC97B5CBDC}"/>
    <cellStyle name="40% - Accent4 23 9 4 2" xfId="38072" xr:uid="{7DCF571C-8249-4DEE-BB6B-82B3D509B72E}"/>
    <cellStyle name="40% - Accent4 23 9 5" xfId="38073" xr:uid="{BFCF7140-FECE-4D8E-BB2C-23B141773FD4}"/>
    <cellStyle name="40% - Accent4 24" xfId="38074" xr:uid="{45FF1D81-664A-493F-A7BC-E2DEE192AB8B}"/>
    <cellStyle name="40% - Accent4 24 10" xfId="38075" xr:uid="{E348FBC7-DC2E-4752-B63D-2D50C6BACD5D}"/>
    <cellStyle name="40% - Accent4 24 10 2" xfId="38076" xr:uid="{09BDBA20-7663-40B2-836E-C9476A456ADB}"/>
    <cellStyle name="40% - Accent4 24 10 2 2" xfId="38077" xr:uid="{3AD3356B-728A-4812-A33B-66DAE7F5347D}"/>
    <cellStyle name="40% - Accent4 24 10 2 2 2" xfId="38078" xr:uid="{3A8A1E2F-8938-4314-96CF-578EFC6208A5}"/>
    <cellStyle name="40% - Accent4 24 10 2 3" xfId="38079" xr:uid="{93F1036D-D338-4272-BE7B-18351FE2D876}"/>
    <cellStyle name="40% - Accent4 24 10 3" xfId="38080" xr:uid="{37615CE0-6A2A-422F-BF6A-7474440AB8D9}"/>
    <cellStyle name="40% - Accent4 24 10 3 2" xfId="38081" xr:uid="{C0DDE15A-2D6B-4A09-BD4D-BCCF387FFB3A}"/>
    <cellStyle name="40% - Accent4 24 10 4" xfId="38082" xr:uid="{0D2E1112-5E01-4ADA-B5C9-562E19434324}"/>
    <cellStyle name="40% - Accent4 24 10 4 2" xfId="38083" xr:uid="{371C42A3-5609-414D-B359-A37F9FE71252}"/>
    <cellStyle name="40% - Accent4 24 10 5" xfId="38084" xr:uid="{03B9E46D-E218-4F03-9F5E-47FBFA23FAA5}"/>
    <cellStyle name="40% - Accent4 24 11" xfId="38085" xr:uid="{DAF61C9B-49A9-4945-AD93-B6E381F97874}"/>
    <cellStyle name="40% - Accent4 24 11 2" xfId="38086" xr:uid="{F426F9A1-15C9-4E43-A5ED-393700330A5F}"/>
    <cellStyle name="40% - Accent4 24 11 2 2" xfId="38087" xr:uid="{6DDF7972-1BA5-440D-BA50-062CA1F92C83}"/>
    <cellStyle name="40% - Accent4 24 11 2 2 2" xfId="38088" xr:uid="{BEEFB265-FF6D-481A-AF70-9ACCAB172935}"/>
    <cellStyle name="40% - Accent4 24 11 2 3" xfId="38089" xr:uid="{D57B178B-41B2-4BB5-AFD3-B938E9E8FF95}"/>
    <cellStyle name="40% - Accent4 24 11 3" xfId="38090" xr:uid="{B507F22D-5FE5-4452-A7E6-1E7969960101}"/>
    <cellStyle name="40% - Accent4 24 11 3 2" xfId="38091" xr:uid="{1EC9CE47-CE2F-4539-893A-4D4399DDFD72}"/>
    <cellStyle name="40% - Accent4 24 11 4" xfId="38092" xr:uid="{21577B8A-34F8-4EDB-B7F9-6A2F900D789B}"/>
    <cellStyle name="40% - Accent4 24 11 4 2" xfId="38093" xr:uid="{9D867DA4-12B1-4A14-973E-085D006B33F9}"/>
    <cellStyle name="40% - Accent4 24 11 5" xfId="38094" xr:uid="{4DEFB388-6361-416B-B1FC-AF3EF40EE106}"/>
    <cellStyle name="40% - Accent4 24 12" xfId="38095" xr:uid="{60D72BCE-8E4A-4354-9017-F823DB3388C5}"/>
    <cellStyle name="40% - Accent4 24 12 2" xfId="38096" xr:uid="{EF955EAF-3226-498D-B424-80D4211059A3}"/>
    <cellStyle name="40% - Accent4 24 12 2 2" xfId="38097" xr:uid="{F3241F6E-C896-433F-83CB-E7FACED537E5}"/>
    <cellStyle name="40% - Accent4 24 12 2 2 2" xfId="38098" xr:uid="{EEC0634B-60BA-4D8D-9BE9-3FF79AD467B7}"/>
    <cellStyle name="40% - Accent4 24 12 2 3" xfId="38099" xr:uid="{5EC4BC4E-F558-480B-87A9-407229595E48}"/>
    <cellStyle name="40% - Accent4 24 12 3" xfId="38100" xr:uid="{9A94EF78-B4A7-488A-B84A-FB12750F298A}"/>
    <cellStyle name="40% - Accent4 24 12 3 2" xfId="38101" xr:uid="{5ED4BB0C-06F0-45CF-A645-9ACB0AAA3B9B}"/>
    <cellStyle name="40% - Accent4 24 12 4" xfId="38102" xr:uid="{0E5486C8-12F3-41FA-99EC-01760E8BE55D}"/>
    <cellStyle name="40% - Accent4 24 12 4 2" xfId="38103" xr:uid="{EC25B9C4-04C7-4ED2-8891-B0BCA4492513}"/>
    <cellStyle name="40% - Accent4 24 12 5" xfId="38104" xr:uid="{A639D75F-6DBE-4EB9-9014-94A92D1ADE65}"/>
    <cellStyle name="40% - Accent4 24 13" xfId="38105" xr:uid="{CD3A39F1-C2E0-4786-B16F-32824BB60EB6}"/>
    <cellStyle name="40% - Accent4 24 13 2" xfId="38106" xr:uid="{AFE0EDC3-EC8F-47C5-8E75-B124F3FC9F25}"/>
    <cellStyle name="40% - Accent4 24 13 2 2" xfId="38107" xr:uid="{A85B5060-F100-4579-8CA7-634D4409469B}"/>
    <cellStyle name="40% - Accent4 24 13 2 2 2" xfId="38108" xr:uid="{0409252C-172D-4BA2-879C-CF460869BC63}"/>
    <cellStyle name="40% - Accent4 24 13 2 3" xfId="38109" xr:uid="{F8DB7816-B922-45FE-9C98-AF8BD7DD9E5E}"/>
    <cellStyle name="40% - Accent4 24 13 3" xfId="38110" xr:uid="{2B4E611E-002F-44F7-8591-D7C81E9B6803}"/>
    <cellStyle name="40% - Accent4 24 13 3 2" xfId="38111" xr:uid="{5F458D1A-D8EF-420D-8A38-C0514A3745D4}"/>
    <cellStyle name="40% - Accent4 24 13 4" xfId="38112" xr:uid="{BB6254E2-B475-44F8-A887-10C4C21A350E}"/>
    <cellStyle name="40% - Accent4 24 13 4 2" xfId="38113" xr:uid="{D391B87B-F5B9-43AC-AD95-F11BF521072D}"/>
    <cellStyle name="40% - Accent4 24 13 5" xfId="38114" xr:uid="{68EBCEBE-4940-4BA2-8D55-E6732AF97562}"/>
    <cellStyle name="40% - Accent4 24 14" xfId="38115" xr:uid="{FEEA0205-27D8-419A-8632-B8E3B77A94A2}"/>
    <cellStyle name="40% - Accent4 24 14 2" xfId="38116" xr:uid="{4F7A454F-83F7-4C7D-8ECD-FF00EA5CA3E9}"/>
    <cellStyle name="40% - Accent4 24 14 2 2" xfId="38117" xr:uid="{8EF27945-4CB0-4548-8286-2EDDDF5A846E}"/>
    <cellStyle name="40% - Accent4 24 14 2 2 2" xfId="38118" xr:uid="{AB5F735E-8718-4662-9166-50705052C9B9}"/>
    <cellStyle name="40% - Accent4 24 14 2 3" xfId="38119" xr:uid="{EE927288-660D-4BCA-8CD3-49386A308F53}"/>
    <cellStyle name="40% - Accent4 24 14 3" xfId="38120" xr:uid="{AA0BEA16-928F-4B8D-A9BD-BB89E70FFD9D}"/>
    <cellStyle name="40% - Accent4 24 14 3 2" xfId="38121" xr:uid="{365D3693-4F58-4596-85A7-AA1450B965A4}"/>
    <cellStyle name="40% - Accent4 24 14 4" xfId="38122" xr:uid="{F6F341B9-4BE7-4070-AE72-85465472EDC5}"/>
    <cellStyle name="40% - Accent4 24 14 4 2" xfId="38123" xr:uid="{48C3B0F9-1ACF-4EC4-9B58-6C15216A32A4}"/>
    <cellStyle name="40% - Accent4 24 14 5" xfId="38124" xr:uid="{ED92C7F1-B5D6-47A1-9C01-9169D7AAEBBB}"/>
    <cellStyle name="40% - Accent4 24 15" xfId="38125" xr:uid="{96A48EBA-058F-4789-9E7D-EC9769B780E2}"/>
    <cellStyle name="40% - Accent4 24 15 2" xfId="38126" xr:uid="{A3BBD4C1-B4BA-49CD-8A12-E025E6E89465}"/>
    <cellStyle name="40% - Accent4 24 15 2 2" xfId="38127" xr:uid="{294DF38E-03A6-422C-8C20-E0DC880FC3DB}"/>
    <cellStyle name="40% - Accent4 24 15 2 2 2" xfId="38128" xr:uid="{22311315-DD5E-4258-8DEF-0796E16500AA}"/>
    <cellStyle name="40% - Accent4 24 15 2 3" xfId="38129" xr:uid="{A8891604-931D-477E-8B72-505FD30C7864}"/>
    <cellStyle name="40% - Accent4 24 15 3" xfId="38130" xr:uid="{B4ECEE60-BD38-4957-BAF3-9EA0B2E41E82}"/>
    <cellStyle name="40% - Accent4 24 15 3 2" xfId="38131" xr:uid="{9A4A9EB6-FD63-43BB-AADA-A1E0FBE4C20D}"/>
    <cellStyle name="40% - Accent4 24 15 4" xfId="38132" xr:uid="{1EC0AFEE-D8C3-47AB-94C4-9E6881C61334}"/>
    <cellStyle name="40% - Accent4 24 15 4 2" xfId="38133" xr:uid="{2FB295AC-B3F8-4CE3-8288-30B156E4AC08}"/>
    <cellStyle name="40% - Accent4 24 15 5" xfId="38134" xr:uid="{F9E5F622-9DE3-4481-B36F-C06426A50542}"/>
    <cellStyle name="40% - Accent4 24 16" xfId="38135" xr:uid="{2DFDD86A-84CF-4E0D-BCC0-B522227A3061}"/>
    <cellStyle name="40% - Accent4 24 16 2" xfId="38136" xr:uid="{974BC1A3-04FB-4551-9AA3-96B6ECAF007D}"/>
    <cellStyle name="40% - Accent4 24 16 2 2" xfId="38137" xr:uid="{E9E1E717-E418-492F-AAA4-9AF205623109}"/>
    <cellStyle name="40% - Accent4 24 16 3" xfId="38138" xr:uid="{697BD705-CD2E-44E7-A959-9FC310344161}"/>
    <cellStyle name="40% - Accent4 24 17" xfId="38139" xr:uid="{A4F025B5-0725-4419-A1C9-62ADEB74AF13}"/>
    <cellStyle name="40% - Accent4 24 17 2" xfId="38140" xr:uid="{8487454D-581F-45FE-A57A-5389FF9E5C1C}"/>
    <cellStyle name="40% - Accent4 24 18" xfId="38141" xr:uid="{1EDAF551-C92F-4672-94DF-EAD2AF50404F}"/>
    <cellStyle name="40% - Accent4 24 18 2" xfId="38142" xr:uid="{BBE61D23-54BB-41FE-9D51-948F72DC47BB}"/>
    <cellStyle name="40% - Accent4 24 19" xfId="38143" xr:uid="{EE0282D8-2800-4D6B-B2FF-337FF01A5968}"/>
    <cellStyle name="40% - Accent4 24 2" xfId="38144" xr:uid="{D880AC73-CB55-428D-A908-3088398B087A}"/>
    <cellStyle name="40% - Accent4 24 2 2" xfId="38145" xr:uid="{7E9F9E99-1F6A-40E8-B984-BFF59524ACA9}"/>
    <cellStyle name="40% - Accent4 24 2 2 2" xfId="38146" xr:uid="{75F7E8A3-7F16-4D89-8D71-1FA627C75FCA}"/>
    <cellStyle name="40% - Accent4 24 2 2 2 2" xfId="38147" xr:uid="{20F7780C-823D-4A7E-8645-3E5D359E2D20}"/>
    <cellStyle name="40% - Accent4 24 2 2 3" xfId="38148" xr:uid="{C5019E11-9CA8-48A8-8142-E0D30D5BD5CA}"/>
    <cellStyle name="40% - Accent4 24 2 3" xfId="38149" xr:uid="{D5A86E7B-F269-4EC3-B419-31836069F81E}"/>
    <cellStyle name="40% - Accent4 24 2 3 2" xfId="38150" xr:uid="{B7DA1A0D-5275-4C83-B010-2236AF6DAC26}"/>
    <cellStyle name="40% - Accent4 24 2 4" xfId="38151" xr:uid="{E4CE72BE-2C98-45C1-885B-EDD9BD716878}"/>
    <cellStyle name="40% - Accent4 24 2 4 2" xfId="38152" xr:uid="{8873ACD2-1C86-424B-A2D3-1F7319E33C58}"/>
    <cellStyle name="40% - Accent4 24 2 5" xfId="38153" xr:uid="{FBC20A71-398C-481B-BE2D-71F777C156B9}"/>
    <cellStyle name="40% - Accent4 24 20" xfId="38154" xr:uid="{E6CA3CCC-08B7-4187-A17A-88A4C6C78B6B}"/>
    <cellStyle name="40% - Accent4 24 21" xfId="38155" xr:uid="{9CDB2964-6384-4C55-938E-BBC7EBFCED5E}"/>
    <cellStyle name="40% - Accent4 24 22" xfId="38156" xr:uid="{238422C3-7632-4346-B0D1-00D6E6C1139A}"/>
    <cellStyle name="40% - Accent4 24 23" xfId="38157" xr:uid="{CBF8D9AA-B3A7-4048-B4B6-8638F5C9A7FF}"/>
    <cellStyle name="40% - Accent4 24 24" xfId="38158" xr:uid="{9E541627-D8B0-49BA-8108-60BCD060D9D1}"/>
    <cellStyle name="40% - Accent4 24 25" xfId="38159" xr:uid="{F7C3A2EE-450C-47C1-BBBF-4268082BC49F}"/>
    <cellStyle name="40% - Accent4 24 26" xfId="38160" xr:uid="{7B11837D-B0A0-449A-A094-3949F11A4084}"/>
    <cellStyle name="40% - Accent4 24 27" xfId="38161" xr:uid="{43072684-14C9-4A1D-A919-6AED03F08630}"/>
    <cellStyle name="40% - Accent4 24 28" xfId="38162" xr:uid="{F5BAD8E8-2737-461B-AA92-89A79EA7A53F}"/>
    <cellStyle name="40% - Accent4 24 29" xfId="38163" xr:uid="{BAF0676C-2BBE-4044-A166-7DEE6CC456FF}"/>
    <cellStyle name="40% - Accent4 24 3" xfId="38164" xr:uid="{022BBF02-5D3D-4F26-8B2A-1096CC10157F}"/>
    <cellStyle name="40% - Accent4 24 3 2" xfId="38165" xr:uid="{8C6D604C-6470-41F9-BE9A-28358C1B7B87}"/>
    <cellStyle name="40% - Accent4 24 3 2 2" xfId="38166" xr:uid="{00811F4A-FAF7-4BC2-AE27-D3D5FE741A66}"/>
    <cellStyle name="40% - Accent4 24 3 2 2 2" xfId="38167" xr:uid="{05519DA0-B3D8-40F5-8CE8-7A05550A69F9}"/>
    <cellStyle name="40% - Accent4 24 3 2 3" xfId="38168" xr:uid="{BE23815D-FA16-4865-A3F4-84E9A8F95DDD}"/>
    <cellStyle name="40% - Accent4 24 3 3" xfId="38169" xr:uid="{7ECC052F-B7B7-40B7-B201-B28700F7722F}"/>
    <cellStyle name="40% - Accent4 24 3 3 2" xfId="38170" xr:uid="{5F58A873-C336-444C-970A-857298E28010}"/>
    <cellStyle name="40% - Accent4 24 3 4" xfId="38171" xr:uid="{41C3871A-E428-4C5E-BA26-5A9076A12777}"/>
    <cellStyle name="40% - Accent4 24 3 4 2" xfId="38172" xr:uid="{44E132E9-889E-4CF7-9211-62B8873A6B7B}"/>
    <cellStyle name="40% - Accent4 24 3 5" xfId="38173" xr:uid="{E7193FD7-FA1A-4A34-A81B-729608268B13}"/>
    <cellStyle name="40% - Accent4 24 4" xfId="38174" xr:uid="{C4883B39-AFB8-4BB9-95D8-71F0B99CE349}"/>
    <cellStyle name="40% - Accent4 24 4 2" xfId="38175" xr:uid="{ACFCD25D-88DC-4684-886F-C2363D61255F}"/>
    <cellStyle name="40% - Accent4 24 4 2 2" xfId="38176" xr:uid="{BDEF859B-9BF4-428A-A4F3-298D008B6FB5}"/>
    <cellStyle name="40% - Accent4 24 4 2 2 2" xfId="38177" xr:uid="{DC1D2F7D-8231-459A-B444-69DA88CCC151}"/>
    <cellStyle name="40% - Accent4 24 4 2 3" xfId="38178" xr:uid="{0F4E2C56-79D0-4F74-9E8C-38F0D051819C}"/>
    <cellStyle name="40% - Accent4 24 4 3" xfId="38179" xr:uid="{C342BE3B-DAAF-4C73-8AA3-FBF6CB879DEA}"/>
    <cellStyle name="40% - Accent4 24 4 3 2" xfId="38180" xr:uid="{83F09B95-C466-40D2-BF80-49499170EF7E}"/>
    <cellStyle name="40% - Accent4 24 4 4" xfId="38181" xr:uid="{AB8051EA-5636-4D60-B65D-359F63FA4F15}"/>
    <cellStyle name="40% - Accent4 24 4 4 2" xfId="38182" xr:uid="{054A1507-A570-4BF7-860A-627BDA6564FC}"/>
    <cellStyle name="40% - Accent4 24 4 5" xfId="38183" xr:uid="{8F8A165B-0300-44D3-BA5F-C01466F81771}"/>
    <cellStyle name="40% - Accent4 24 5" xfId="38184" xr:uid="{8CBA8008-9471-4949-92AB-B8F10AA7A436}"/>
    <cellStyle name="40% - Accent4 24 5 2" xfId="38185" xr:uid="{585CFCCB-F644-4482-9F13-798ACAB7CE33}"/>
    <cellStyle name="40% - Accent4 24 5 2 2" xfId="38186" xr:uid="{D625987E-2C07-40D9-A50B-57C4749692E9}"/>
    <cellStyle name="40% - Accent4 24 5 2 2 2" xfId="38187" xr:uid="{E5483764-DE2C-406B-9BED-402422E0B41C}"/>
    <cellStyle name="40% - Accent4 24 5 2 3" xfId="38188" xr:uid="{8225ACD9-519E-4A8A-B270-807589E51B0B}"/>
    <cellStyle name="40% - Accent4 24 5 3" xfId="38189" xr:uid="{2F099201-238C-472A-9FC9-36E9CBD1AC8C}"/>
    <cellStyle name="40% - Accent4 24 5 3 2" xfId="38190" xr:uid="{255D0598-BAB4-4D31-B705-C1E83FA7E5DC}"/>
    <cellStyle name="40% - Accent4 24 5 4" xfId="38191" xr:uid="{F04D3951-BB40-4B85-A7F4-081C37FDAB2A}"/>
    <cellStyle name="40% - Accent4 24 5 4 2" xfId="38192" xr:uid="{2E4E3752-6EA2-4F48-83AE-7FAC1D668218}"/>
    <cellStyle name="40% - Accent4 24 5 5" xfId="38193" xr:uid="{D4E4A5B7-560F-4E4E-9942-88FB5F17490D}"/>
    <cellStyle name="40% - Accent4 24 6" xfId="38194" xr:uid="{1640FE83-1731-4A75-B4CD-3CA47DA6C398}"/>
    <cellStyle name="40% - Accent4 24 6 2" xfId="38195" xr:uid="{257C12A8-98D9-4E95-A454-C1794B414C85}"/>
    <cellStyle name="40% - Accent4 24 6 2 2" xfId="38196" xr:uid="{BF94A256-CEB0-470D-9249-EA94DF417EDC}"/>
    <cellStyle name="40% - Accent4 24 6 2 2 2" xfId="38197" xr:uid="{5337241F-AF7F-4D76-8F95-081C1D5E2749}"/>
    <cellStyle name="40% - Accent4 24 6 2 3" xfId="38198" xr:uid="{B5643008-1586-46C1-A699-C371743B0958}"/>
    <cellStyle name="40% - Accent4 24 6 3" xfId="38199" xr:uid="{99AAB7F9-ED16-4D11-A24C-10C43316E1AB}"/>
    <cellStyle name="40% - Accent4 24 6 3 2" xfId="38200" xr:uid="{EB4E4DB5-EB8C-41CE-8276-492FC10D6630}"/>
    <cellStyle name="40% - Accent4 24 6 4" xfId="38201" xr:uid="{09AA739E-C905-42D5-B915-1B52F485A502}"/>
    <cellStyle name="40% - Accent4 24 6 4 2" xfId="38202" xr:uid="{131A7334-5F46-46B4-ABC9-05E0E17AB450}"/>
    <cellStyle name="40% - Accent4 24 6 5" xfId="38203" xr:uid="{3F14B0B2-AB7A-456B-AEDA-7F320C90B4C9}"/>
    <cellStyle name="40% - Accent4 24 7" xfId="38204" xr:uid="{8C79C108-2719-425F-AEBC-121699AD54F0}"/>
    <cellStyle name="40% - Accent4 24 7 2" xfId="38205" xr:uid="{DECD24B9-DE8F-489E-B866-B7DDE39A11BF}"/>
    <cellStyle name="40% - Accent4 24 7 2 2" xfId="38206" xr:uid="{B93ADC78-F818-463C-870A-0432835AE4FD}"/>
    <cellStyle name="40% - Accent4 24 7 2 2 2" xfId="38207" xr:uid="{69A631C0-6F3A-478C-9E4E-9150A5DA36E5}"/>
    <cellStyle name="40% - Accent4 24 7 2 3" xfId="38208" xr:uid="{77B55063-1FBD-442A-B70C-C7CE6855722A}"/>
    <cellStyle name="40% - Accent4 24 7 3" xfId="38209" xr:uid="{CB2675FB-3BBC-46BE-8B2D-AE548EE76866}"/>
    <cellStyle name="40% - Accent4 24 7 3 2" xfId="38210" xr:uid="{8BD70F80-2AB5-426C-8C06-FF42E5ADB566}"/>
    <cellStyle name="40% - Accent4 24 7 4" xfId="38211" xr:uid="{DBC38008-A056-414A-A652-0DCA23D992F0}"/>
    <cellStyle name="40% - Accent4 24 7 4 2" xfId="38212" xr:uid="{C6CF8C72-BDA8-48E8-8FE9-B1B53352F5C2}"/>
    <cellStyle name="40% - Accent4 24 7 5" xfId="38213" xr:uid="{C1E758ED-EB22-4B38-89C0-420F4E304BD9}"/>
    <cellStyle name="40% - Accent4 24 8" xfId="38214" xr:uid="{229A70AD-BE77-4B96-A453-5307938CB23F}"/>
    <cellStyle name="40% - Accent4 24 8 2" xfId="38215" xr:uid="{F6151182-A685-4FB9-AC07-00F95FD1B751}"/>
    <cellStyle name="40% - Accent4 24 8 2 2" xfId="38216" xr:uid="{4F731B9A-0ACB-4CEF-B2FF-374950D0B6C7}"/>
    <cellStyle name="40% - Accent4 24 8 2 2 2" xfId="38217" xr:uid="{A7AC410A-DC83-49E7-B502-9E23E3510CD5}"/>
    <cellStyle name="40% - Accent4 24 8 2 3" xfId="38218" xr:uid="{10E435E5-799C-4409-9C8C-31414A175C28}"/>
    <cellStyle name="40% - Accent4 24 8 3" xfId="38219" xr:uid="{FD872884-04E4-4B36-8A11-68A613AF2E01}"/>
    <cellStyle name="40% - Accent4 24 8 3 2" xfId="38220" xr:uid="{D4DABB95-AF0B-4125-8FC3-D115FBABC679}"/>
    <cellStyle name="40% - Accent4 24 8 4" xfId="38221" xr:uid="{1C8FF891-1A00-4F2F-98BA-C5813F1BF1DD}"/>
    <cellStyle name="40% - Accent4 24 8 4 2" xfId="38222" xr:uid="{E1A8A0A1-2769-4400-92F7-5E45A0D8D4C3}"/>
    <cellStyle name="40% - Accent4 24 8 5" xfId="38223" xr:uid="{9E816472-EB2C-42C3-9445-CE760D420025}"/>
    <cellStyle name="40% - Accent4 24 9" xfId="38224" xr:uid="{3E02FCAA-A85B-445D-92AA-4F4C2247CED3}"/>
    <cellStyle name="40% - Accent4 24 9 2" xfId="38225" xr:uid="{04B98C0B-96AC-491A-8D33-A2675C3417DC}"/>
    <cellStyle name="40% - Accent4 24 9 2 2" xfId="38226" xr:uid="{3C2F292C-8105-4049-913B-10CE90E2BB41}"/>
    <cellStyle name="40% - Accent4 24 9 2 2 2" xfId="38227" xr:uid="{B753D29A-0279-459B-8C6F-ED34EC7BB359}"/>
    <cellStyle name="40% - Accent4 24 9 2 3" xfId="38228" xr:uid="{D098333E-5BE5-44E2-A054-E2938D9B5C28}"/>
    <cellStyle name="40% - Accent4 24 9 3" xfId="38229" xr:uid="{D9FA0D27-40E6-422E-AD9E-C5BB509E3DDF}"/>
    <cellStyle name="40% - Accent4 24 9 3 2" xfId="38230" xr:uid="{3775E7AA-397C-49E6-BB30-1C7165D0279B}"/>
    <cellStyle name="40% - Accent4 24 9 4" xfId="38231" xr:uid="{CF3C977A-54A5-4809-B6AF-D32680755FFA}"/>
    <cellStyle name="40% - Accent4 24 9 4 2" xfId="38232" xr:uid="{8CEA2259-C257-4A95-8372-328D3DE7F932}"/>
    <cellStyle name="40% - Accent4 24 9 5" xfId="38233" xr:uid="{399748CC-5AC6-430A-8D8D-B6AC70F0FAB3}"/>
    <cellStyle name="40% - Accent4 25" xfId="38234" xr:uid="{3AB99FAB-EFC3-470F-9976-DDC9854EE2A8}"/>
    <cellStyle name="40% - Accent4 25 10" xfId="38235" xr:uid="{2585FED8-B936-430A-9E3F-AB53081186CF}"/>
    <cellStyle name="40% - Accent4 25 10 2" xfId="38236" xr:uid="{71685213-D54F-4BF9-92BD-A84DB519C7BE}"/>
    <cellStyle name="40% - Accent4 25 10 2 2" xfId="38237" xr:uid="{A2FBF20B-E76C-4BCD-B6DA-6F1783D57CAD}"/>
    <cellStyle name="40% - Accent4 25 10 2 2 2" xfId="38238" xr:uid="{4B144BCA-9702-4A40-B757-C60AB9AB58F5}"/>
    <cellStyle name="40% - Accent4 25 10 2 3" xfId="38239" xr:uid="{59865522-632B-4322-A83F-633FB261E775}"/>
    <cellStyle name="40% - Accent4 25 10 3" xfId="38240" xr:uid="{9B6CAC9F-5681-4B75-A1E6-B9D659C8FF2D}"/>
    <cellStyle name="40% - Accent4 25 10 3 2" xfId="38241" xr:uid="{2F2CA211-FB96-4D6C-8896-B6448D8625A1}"/>
    <cellStyle name="40% - Accent4 25 10 4" xfId="38242" xr:uid="{155ACAE0-3485-4073-85AA-EF682FFE0CA7}"/>
    <cellStyle name="40% - Accent4 25 10 4 2" xfId="38243" xr:uid="{89999E94-A6E5-430E-844D-4CF9AAED05A4}"/>
    <cellStyle name="40% - Accent4 25 10 5" xfId="38244" xr:uid="{8F300671-8ECA-4E3A-981F-A6C71DB7C9B4}"/>
    <cellStyle name="40% - Accent4 25 11" xfId="38245" xr:uid="{14490E5B-E97A-4BFF-9F22-6C71463D4357}"/>
    <cellStyle name="40% - Accent4 25 11 2" xfId="38246" xr:uid="{CFF95AEE-D355-4886-8B9A-634FD9029240}"/>
    <cellStyle name="40% - Accent4 25 11 2 2" xfId="38247" xr:uid="{B4E0D06C-6A57-478A-BC39-500AB6250C7D}"/>
    <cellStyle name="40% - Accent4 25 11 2 2 2" xfId="38248" xr:uid="{44AF782A-A061-4049-96E2-FDDFF8D4B885}"/>
    <cellStyle name="40% - Accent4 25 11 2 3" xfId="38249" xr:uid="{17CC9B21-7C6F-4B02-9413-3C353885C9AA}"/>
    <cellStyle name="40% - Accent4 25 11 3" xfId="38250" xr:uid="{94A2D9DB-854C-4F86-88C8-F0D1D06DE2AE}"/>
    <cellStyle name="40% - Accent4 25 11 3 2" xfId="38251" xr:uid="{33DBF73E-AEB9-432A-A212-0D1D38A7AEAB}"/>
    <cellStyle name="40% - Accent4 25 11 4" xfId="38252" xr:uid="{64C46D60-E2B5-4889-983E-3B64FD1C6E2C}"/>
    <cellStyle name="40% - Accent4 25 11 4 2" xfId="38253" xr:uid="{C460CE0E-E6D5-4386-ADDA-07F3EFE421F8}"/>
    <cellStyle name="40% - Accent4 25 11 5" xfId="38254" xr:uid="{90D8CC2D-F256-46CF-857C-ECCAD70C7477}"/>
    <cellStyle name="40% - Accent4 25 12" xfId="38255" xr:uid="{2228C11C-D544-4B12-84D6-249A86AA4428}"/>
    <cellStyle name="40% - Accent4 25 12 2" xfId="38256" xr:uid="{7A937C32-9505-4E08-BB38-9F8B8ABA40FF}"/>
    <cellStyle name="40% - Accent4 25 12 2 2" xfId="38257" xr:uid="{FC88C8F3-0E1F-4527-B63B-BF512F025CB6}"/>
    <cellStyle name="40% - Accent4 25 12 2 2 2" xfId="38258" xr:uid="{DE4956D7-7DD7-4DCA-BAF2-E3283386A9D5}"/>
    <cellStyle name="40% - Accent4 25 12 2 3" xfId="38259" xr:uid="{19C9B215-5C4F-4925-9D77-C7F663C0095C}"/>
    <cellStyle name="40% - Accent4 25 12 3" xfId="38260" xr:uid="{5296833D-6C05-43A2-B87D-1A49CACF9F86}"/>
    <cellStyle name="40% - Accent4 25 12 3 2" xfId="38261" xr:uid="{10D8C944-DDE7-4CA1-9ACF-519F1CA83A94}"/>
    <cellStyle name="40% - Accent4 25 12 4" xfId="38262" xr:uid="{E7BC8D07-F2EF-439E-99A4-BF26CBAAFCB9}"/>
    <cellStyle name="40% - Accent4 25 12 4 2" xfId="38263" xr:uid="{AA7BA325-EBD4-475A-B674-665C9162A298}"/>
    <cellStyle name="40% - Accent4 25 12 5" xfId="38264" xr:uid="{5A54383F-1155-48DF-B4D7-322AB3E4D871}"/>
    <cellStyle name="40% - Accent4 25 13" xfId="38265" xr:uid="{E539B6F1-3F2C-49A2-B506-82880841A10D}"/>
    <cellStyle name="40% - Accent4 25 13 2" xfId="38266" xr:uid="{B219CB29-B73D-4AD1-9465-826CDC13F2E6}"/>
    <cellStyle name="40% - Accent4 25 13 2 2" xfId="38267" xr:uid="{45D8D921-DB6F-498A-BA43-EA44C3659F02}"/>
    <cellStyle name="40% - Accent4 25 13 2 2 2" xfId="38268" xr:uid="{D19FB834-DBDC-4FF7-ACC0-F2557770D838}"/>
    <cellStyle name="40% - Accent4 25 13 2 3" xfId="38269" xr:uid="{A683B171-8F83-47CC-A815-808538BFE168}"/>
    <cellStyle name="40% - Accent4 25 13 3" xfId="38270" xr:uid="{D948AE80-2C71-4DD2-87A6-67EF0BC17136}"/>
    <cellStyle name="40% - Accent4 25 13 3 2" xfId="38271" xr:uid="{21B5AC07-5E15-4C13-A0AB-66908DF09A77}"/>
    <cellStyle name="40% - Accent4 25 13 4" xfId="38272" xr:uid="{638CAE29-7025-41E3-8035-775ABEA175DB}"/>
    <cellStyle name="40% - Accent4 25 13 4 2" xfId="38273" xr:uid="{D537CD1D-E032-4591-9C89-80083C18C96A}"/>
    <cellStyle name="40% - Accent4 25 13 5" xfId="38274" xr:uid="{BAC292A3-B8FC-4B01-AA63-C25C1F5FEFC6}"/>
    <cellStyle name="40% - Accent4 25 14" xfId="38275" xr:uid="{A673AD69-56AD-47EA-9743-A2BE5F3BD953}"/>
    <cellStyle name="40% - Accent4 25 14 2" xfId="38276" xr:uid="{305242D5-FB54-4398-A6C5-9DCBF8960846}"/>
    <cellStyle name="40% - Accent4 25 14 2 2" xfId="38277" xr:uid="{F678C238-CDCF-4B98-8062-05AE6FEEB22B}"/>
    <cellStyle name="40% - Accent4 25 14 2 2 2" xfId="38278" xr:uid="{F961A00C-9272-4ADE-8AD7-045523828EE1}"/>
    <cellStyle name="40% - Accent4 25 14 2 3" xfId="38279" xr:uid="{5CFFD0CF-3B40-49DA-B983-05FB0961B320}"/>
    <cellStyle name="40% - Accent4 25 14 3" xfId="38280" xr:uid="{D11247B1-D3AB-4A62-9663-8522327B2A2D}"/>
    <cellStyle name="40% - Accent4 25 14 3 2" xfId="38281" xr:uid="{590D3E6E-7C50-4D24-AB38-0CF1DE4F0806}"/>
    <cellStyle name="40% - Accent4 25 14 4" xfId="38282" xr:uid="{3F13BE22-191F-460E-B0CC-16E22BD2D130}"/>
    <cellStyle name="40% - Accent4 25 14 4 2" xfId="38283" xr:uid="{9A021232-DB0E-4546-A636-DA35397A5C4A}"/>
    <cellStyle name="40% - Accent4 25 14 5" xfId="38284" xr:uid="{986E4CDC-25A0-468F-A3C5-D235F4BEB03B}"/>
    <cellStyle name="40% - Accent4 25 15" xfId="38285" xr:uid="{F1F70AF4-E361-4555-A3E3-176626F08E86}"/>
    <cellStyle name="40% - Accent4 25 15 2" xfId="38286" xr:uid="{B4A65911-2CE6-4783-BB0A-B30B0ACEDB9D}"/>
    <cellStyle name="40% - Accent4 25 15 2 2" xfId="38287" xr:uid="{8B24FDE0-59BF-49DA-A727-6CE10218EBBD}"/>
    <cellStyle name="40% - Accent4 25 15 2 2 2" xfId="38288" xr:uid="{4652AEB1-C441-4936-B58A-3B68FC1DCACE}"/>
    <cellStyle name="40% - Accent4 25 15 2 3" xfId="38289" xr:uid="{1AC77D9B-5EF4-4782-A59F-DE7A4BB01DA0}"/>
    <cellStyle name="40% - Accent4 25 15 3" xfId="38290" xr:uid="{F49D4337-0F11-412C-A3AD-5283D13F995F}"/>
    <cellStyle name="40% - Accent4 25 15 3 2" xfId="38291" xr:uid="{66A9E4FB-CD32-4408-A3AD-6FC03DB10ED2}"/>
    <cellStyle name="40% - Accent4 25 15 4" xfId="38292" xr:uid="{39267233-5A73-4407-80C7-9951E1C4DCF1}"/>
    <cellStyle name="40% - Accent4 25 15 4 2" xfId="38293" xr:uid="{280B5875-CADB-4F6F-BF4A-70D03B1141B0}"/>
    <cellStyle name="40% - Accent4 25 15 5" xfId="38294" xr:uid="{75244780-0EAD-4BEB-B97F-58832CD7675E}"/>
    <cellStyle name="40% - Accent4 25 16" xfId="38295" xr:uid="{192ED37B-C316-4E78-8809-8311D6756325}"/>
    <cellStyle name="40% - Accent4 25 16 2" xfId="38296" xr:uid="{B741F6C9-AC4C-41A0-9853-355C81E524ED}"/>
    <cellStyle name="40% - Accent4 25 16 2 2" xfId="38297" xr:uid="{81D3875C-241A-48A5-8AB8-65097D79779F}"/>
    <cellStyle name="40% - Accent4 25 16 3" xfId="38298" xr:uid="{73FBD4A4-159B-4D25-8417-B30C8DEE610D}"/>
    <cellStyle name="40% - Accent4 25 17" xfId="38299" xr:uid="{540EE529-D67F-4FF9-839F-C26FD99DD918}"/>
    <cellStyle name="40% - Accent4 25 17 2" xfId="38300" xr:uid="{F73D01E4-7DBB-4409-9214-2D24FC05274A}"/>
    <cellStyle name="40% - Accent4 25 18" xfId="38301" xr:uid="{CEB3765D-5CF4-4BD2-ADA4-9DBA6843CC79}"/>
    <cellStyle name="40% - Accent4 25 18 2" xfId="38302" xr:uid="{1EE35C6D-63C3-46FB-A27E-79C331D2587B}"/>
    <cellStyle name="40% - Accent4 25 19" xfId="38303" xr:uid="{9225EE30-FA72-440D-9D75-19FBFEDD3700}"/>
    <cellStyle name="40% - Accent4 25 2" xfId="38304" xr:uid="{A7DE95FF-1687-4745-9F36-1707087D5B0F}"/>
    <cellStyle name="40% - Accent4 25 2 2" xfId="38305" xr:uid="{8F30B68E-8FB8-4858-B66F-765A324818CE}"/>
    <cellStyle name="40% - Accent4 25 2 2 2" xfId="38306" xr:uid="{8CCFB627-0F29-4F9B-B883-216F6143AFAA}"/>
    <cellStyle name="40% - Accent4 25 2 2 2 2" xfId="38307" xr:uid="{6DF70871-1AC1-4EE1-9086-441EBA5906E8}"/>
    <cellStyle name="40% - Accent4 25 2 2 3" xfId="38308" xr:uid="{84F81781-39E8-4FED-85DD-DB776D614E85}"/>
    <cellStyle name="40% - Accent4 25 2 3" xfId="38309" xr:uid="{5FF6B832-73A3-4E70-B9B2-845650FFB4BF}"/>
    <cellStyle name="40% - Accent4 25 2 3 2" xfId="38310" xr:uid="{71F8340C-D45B-4CE8-B98A-7255CF053EAE}"/>
    <cellStyle name="40% - Accent4 25 2 4" xfId="38311" xr:uid="{29FA2ECD-49AE-4402-8994-1A1CF5F9E0D1}"/>
    <cellStyle name="40% - Accent4 25 2 4 2" xfId="38312" xr:uid="{65D108DB-6669-458D-8504-FD906EC988BE}"/>
    <cellStyle name="40% - Accent4 25 2 5" xfId="38313" xr:uid="{0086338E-762D-43B6-B989-9C4A7A67510F}"/>
    <cellStyle name="40% - Accent4 25 20" xfId="38314" xr:uid="{1EF7F779-DD9D-4E3F-B27C-1D4F7DC6E62D}"/>
    <cellStyle name="40% - Accent4 25 21" xfId="38315" xr:uid="{864B7D2B-29C4-46EC-9E76-C3B744A0299B}"/>
    <cellStyle name="40% - Accent4 25 22" xfId="38316" xr:uid="{0F704B4F-ADF3-4065-9116-604EB2D0C341}"/>
    <cellStyle name="40% - Accent4 25 23" xfId="38317" xr:uid="{39FFF5C1-462F-4707-AA62-BDE880574118}"/>
    <cellStyle name="40% - Accent4 25 24" xfId="38318" xr:uid="{6EA60E66-425F-4D29-86AD-546CF6F6F668}"/>
    <cellStyle name="40% - Accent4 25 25" xfId="38319" xr:uid="{4D8FE0CD-7D7A-40DC-BD70-20EA404E78C7}"/>
    <cellStyle name="40% - Accent4 25 26" xfId="38320" xr:uid="{A02CB19D-B177-4DF4-A78E-631074C2F9CD}"/>
    <cellStyle name="40% - Accent4 25 27" xfId="38321" xr:uid="{FBACD7C3-68A1-42FB-ADAE-57184340AE8B}"/>
    <cellStyle name="40% - Accent4 25 28" xfId="38322" xr:uid="{75927072-8F58-4CE9-B1DC-DCDF09C5B1DB}"/>
    <cellStyle name="40% - Accent4 25 29" xfId="38323" xr:uid="{F56FB4E8-8282-42BB-B653-F6C57978DC65}"/>
    <cellStyle name="40% - Accent4 25 3" xfId="38324" xr:uid="{A155C991-A6CE-492E-82E5-6137ADC155A4}"/>
    <cellStyle name="40% - Accent4 25 3 2" xfId="38325" xr:uid="{373AA3FE-979E-4977-8E5B-DC5E20F30922}"/>
    <cellStyle name="40% - Accent4 25 3 2 2" xfId="38326" xr:uid="{B45B35BE-5E02-4886-A419-86AC13B1C0FF}"/>
    <cellStyle name="40% - Accent4 25 3 2 2 2" xfId="38327" xr:uid="{9D42E672-0B4E-4AAA-B75E-55E1029821C1}"/>
    <cellStyle name="40% - Accent4 25 3 2 3" xfId="38328" xr:uid="{545252BC-0BBC-49D1-9157-70CD3670FB77}"/>
    <cellStyle name="40% - Accent4 25 3 3" xfId="38329" xr:uid="{2810EF72-DE10-49B4-82E8-C5A10FF2B54A}"/>
    <cellStyle name="40% - Accent4 25 3 3 2" xfId="38330" xr:uid="{748F879F-5815-488C-9656-306923F7F49F}"/>
    <cellStyle name="40% - Accent4 25 3 4" xfId="38331" xr:uid="{D23FDFB6-C3E9-4104-B84B-2E43A4AABB7B}"/>
    <cellStyle name="40% - Accent4 25 3 4 2" xfId="38332" xr:uid="{7BB830BD-92A8-410F-A474-9212ED824BB3}"/>
    <cellStyle name="40% - Accent4 25 3 5" xfId="38333" xr:uid="{17EAD5C2-BF0E-4D3F-B30E-0649A2E789C9}"/>
    <cellStyle name="40% - Accent4 25 4" xfId="38334" xr:uid="{D9818203-48A2-44FD-A339-8055D1686F8B}"/>
    <cellStyle name="40% - Accent4 25 4 2" xfId="38335" xr:uid="{EBA3B2D0-1D20-4250-A545-0AC1C3E47693}"/>
    <cellStyle name="40% - Accent4 25 4 2 2" xfId="38336" xr:uid="{A4A39CA6-518C-41F9-B768-BAE101EFFA55}"/>
    <cellStyle name="40% - Accent4 25 4 2 2 2" xfId="38337" xr:uid="{4B964E6C-35A1-465C-9BD4-071B49DBBCCD}"/>
    <cellStyle name="40% - Accent4 25 4 2 3" xfId="38338" xr:uid="{A8E6FC6B-967C-419A-B4EB-1A3B182DF9E6}"/>
    <cellStyle name="40% - Accent4 25 4 3" xfId="38339" xr:uid="{012CB982-30D8-4AB6-96B5-CDBF9FEEE276}"/>
    <cellStyle name="40% - Accent4 25 4 3 2" xfId="38340" xr:uid="{3DB2184A-6887-4044-89FA-0D6A49207CF9}"/>
    <cellStyle name="40% - Accent4 25 4 4" xfId="38341" xr:uid="{D87EFCA4-10CE-4075-9369-E514DCAFBD37}"/>
    <cellStyle name="40% - Accent4 25 4 4 2" xfId="38342" xr:uid="{E153E010-5189-425F-B06F-DE1EAA97BC14}"/>
    <cellStyle name="40% - Accent4 25 4 5" xfId="38343" xr:uid="{5581B7E7-2F8B-4ED5-AE84-F023FD6B7782}"/>
    <cellStyle name="40% - Accent4 25 5" xfId="38344" xr:uid="{4F14D0E1-E2C4-4713-B597-D444C73B3AC7}"/>
    <cellStyle name="40% - Accent4 25 5 2" xfId="38345" xr:uid="{CD642B51-243F-4CBC-8507-12E1E94DA230}"/>
    <cellStyle name="40% - Accent4 25 5 2 2" xfId="38346" xr:uid="{6C943BC6-3D5E-425C-9955-96E4EF209F22}"/>
    <cellStyle name="40% - Accent4 25 5 2 2 2" xfId="38347" xr:uid="{DDC40FF1-9517-48B5-A44E-88068C35E579}"/>
    <cellStyle name="40% - Accent4 25 5 2 3" xfId="38348" xr:uid="{6EEB108F-8001-4B5D-BDE1-0B2166522663}"/>
    <cellStyle name="40% - Accent4 25 5 3" xfId="38349" xr:uid="{1F482ADC-E3CE-4465-82A1-2272A6B7ABD5}"/>
    <cellStyle name="40% - Accent4 25 5 3 2" xfId="38350" xr:uid="{3BA0BF64-5E1C-4AD7-9F61-992E89C206FE}"/>
    <cellStyle name="40% - Accent4 25 5 4" xfId="38351" xr:uid="{1C8A2E19-E4DC-4F28-B1CC-98B307F98775}"/>
    <cellStyle name="40% - Accent4 25 5 4 2" xfId="38352" xr:uid="{0C9FAFB5-9196-4559-926C-2C0612D8A5E8}"/>
    <cellStyle name="40% - Accent4 25 5 5" xfId="38353" xr:uid="{C7D596E9-6EBC-4DC6-9201-2F357952748B}"/>
    <cellStyle name="40% - Accent4 25 6" xfId="38354" xr:uid="{416C56B2-6C08-430F-A1F6-07EFEEDD536C}"/>
    <cellStyle name="40% - Accent4 25 6 2" xfId="38355" xr:uid="{0BCF47A7-D36C-4D38-891C-5DF1530741F2}"/>
    <cellStyle name="40% - Accent4 25 6 2 2" xfId="38356" xr:uid="{1A2A1D0C-2409-4A32-8FEB-ACC469406F55}"/>
    <cellStyle name="40% - Accent4 25 6 2 2 2" xfId="38357" xr:uid="{C74BFE7A-C63B-43EB-BC5A-0212CE43B02A}"/>
    <cellStyle name="40% - Accent4 25 6 2 3" xfId="38358" xr:uid="{F4B72D85-7088-4602-8B7F-32D593BF934B}"/>
    <cellStyle name="40% - Accent4 25 6 3" xfId="38359" xr:uid="{F2FE647F-AA99-4FEC-9163-E12FE3FCE368}"/>
    <cellStyle name="40% - Accent4 25 6 3 2" xfId="38360" xr:uid="{A3CB4158-6AAF-43FE-B09A-AA267F8010CB}"/>
    <cellStyle name="40% - Accent4 25 6 4" xfId="38361" xr:uid="{ADA01D54-453D-44C7-8C90-693A5BF88A86}"/>
    <cellStyle name="40% - Accent4 25 6 4 2" xfId="38362" xr:uid="{070974A6-3806-4E4C-AD0C-51A0E4ACC65E}"/>
    <cellStyle name="40% - Accent4 25 6 5" xfId="38363" xr:uid="{DA391650-DABA-4EB5-BE1F-ED4EC531E025}"/>
    <cellStyle name="40% - Accent4 25 7" xfId="38364" xr:uid="{FD5A19BB-DCA8-4D8E-AE06-DD74FEAAE7A2}"/>
    <cellStyle name="40% - Accent4 25 7 2" xfId="38365" xr:uid="{8FD1B65C-E39A-4641-8982-575812A4938E}"/>
    <cellStyle name="40% - Accent4 25 7 2 2" xfId="38366" xr:uid="{4FD59E4A-1174-428B-87F0-56A941A1DF33}"/>
    <cellStyle name="40% - Accent4 25 7 2 2 2" xfId="38367" xr:uid="{9F61DAA1-C67A-4D14-90B3-164F38D84284}"/>
    <cellStyle name="40% - Accent4 25 7 2 3" xfId="38368" xr:uid="{BDD9F955-6A65-406C-9D94-2345520E77F9}"/>
    <cellStyle name="40% - Accent4 25 7 3" xfId="38369" xr:uid="{24BE77EA-890E-403F-B387-03B111B1C720}"/>
    <cellStyle name="40% - Accent4 25 7 3 2" xfId="38370" xr:uid="{7962A8C4-BB84-4520-9268-6CBE6FBA71EA}"/>
    <cellStyle name="40% - Accent4 25 7 4" xfId="38371" xr:uid="{A4A02EB0-AE57-47FD-8AEB-0DD30EAE1E8D}"/>
    <cellStyle name="40% - Accent4 25 7 4 2" xfId="38372" xr:uid="{D07C1878-B36F-41EE-B297-B35FD48A3E52}"/>
    <cellStyle name="40% - Accent4 25 7 5" xfId="38373" xr:uid="{CC45885C-DB45-4E40-BDE4-0C042EC4510A}"/>
    <cellStyle name="40% - Accent4 25 8" xfId="38374" xr:uid="{9E2442B2-0395-40A9-AF2F-BD1BB129002D}"/>
    <cellStyle name="40% - Accent4 25 8 2" xfId="38375" xr:uid="{5BFECC9E-5395-4D40-908A-0008413122AB}"/>
    <cellStyle name="40% - Accent4 25 8 2 2" xfId="38376" xr:uid="{588D9A7B-C9FA-440E-9F7F-A01FF9DA756A}"/>
    <cellStyle name="40% - Accent4 25 8 2 2 2" xfId="38377" xr:uid="{89C7483B-9A5B-4EDD-B291-0FF7CEF0A684}"/>
    <cellStyle name="40% - Accent4 25 8 2 3" xfId="38378" xr:uid="{97A1621A-DDE9-4E65-B97C-708F757BBFD5}"/>
    <cellStyle name="40% - Accent4 25 8 3" xfId="38379" xr:uid="{35AC7F91-F781-46CB-86E5-8341B88D2D0C}"/>
    <cellStyle name="40% - Accent4 25 8 3 2" xfId="38380" xr:uid="{1F0D8E6C-9C40-4CA7-9829-B0178F21F841}"/>
    <cellStyle name="40% - Accent4 25 8 4" xfId="38381" xr:uid="{E89C09F5-1B37-4981-A574-C9F6F0F5C633}"/>
    <cellStyle name="40% - Accent4 25 8 4 2" xfId="38382" xr:uid="{D3346C98-1625-49C8-99E6-3832002DD3D0}"/>
    <cellStyle name="40% - Accent4 25 8 5" xfId="38383" xr:uid="{D893C555-CD38-48C7-B3E6-6ED797F076DB}"/>
    <cellStyle name="40% - Accent4 25 9" xfId="38384" xr:uid="{C7F7B972-032B-4735-AEB5-FB3CB6762FFE}"/>
    <cellStyle name="40% - Accent4 25 9 2" xfId="38385" xr:uid="{0F59B7C0-9F42-4EE6-865C-ED1E570ED1C5}"/>
    <cellStyle name="40% - Accent4 25 9 2 2" xfId="38386" xr:uid="{D436143F-1061-4F6D-B8C4-33AA9A3DFEBC}"/>
    <cellStyle name="40% - Accent4 25 9 2 2 2" xfId="38387" xr:uid="{D0A7190C-66A2-436F-968C-47F9E36AF7CB}"/>
    <cellStyle name="40% - Accent4 25 9 2 3" xfId="38388" xr:uid="{345A977E-961B-4B60-9AE5-DA2396772A2E}"/>
    <cellStyle name="40% - Accent4 25 9 3" xfId="38389" xr:uid="{EB82007F-1801-4A8E-BE64-45195C33B4D8}"/>
    <cellStyle name="40% - Accent4 25 9 3 2" xfId="38390" xr:uid="{54C58928-52F5-40A0-889A-16452BF110A3}"/>
    <cellStyle name="40% - Accent4 25 9 4" xfId="38391" xr:uid="{2B96A9BC-840D-46C2-99B2-FA1052079E45}"/>
    <cellStyle name="40% - Accent4 25 9 4 2" xfId="38392" xr:uid="{DFE0064B-EE49-4681-AA9C-0523C3E0108D}"/>
    <cellStyle name="40% - Accent4 25 9 5" xfId="38393" xr:uid="{00C57D6B-FD49-4D4F-B053-9A9BCFCCC1C4}"/>
    <cellStyle name="40% - Accent4 26" xfId="38394" xr:uid="{F25B4101-6E2C-41A1-B448-192B389CCC9A}"/>
    <cellStyle name="40% - Accent4 27" xfId="38395" xr:uid="{DC19086C-180D-4484-90D9-076C7E86A968}"/>
    <cellStyle name="40% - Accent4 28" xfId="38396" xr:uid="{ED0B0071-5E83-497E-AD84-7BE8985ECB09}"/>
    <cellStyle name="40% - Accent4 3" xfId="692" xr:uid="{959E1C48-6B9D-4E83-9C5C-AA0F244F620D}"/>
    <cellStyle name="40% - Accent4 3 10" xfId="38397" xr:uid="{D8EC8554-89DB-42D3-A48D-09709AC22FD3}"/>
    <cellStyle name="40% - Accent4 3 10 2" xfId="38398" xr:uid="{1B5A467C-D2AB-4FBC-8E31-A7E2DD904235}"/>
    <cellStyle name="40% - Accent4 3 10 2 2" xfId="38399" xr:uid="{E41A512B-ED49-495A-B70F-7C69E959EC49}"/>
    <cellStyle name="40% - Accent4 3 10 2 2 2" xfId="38400" xr:uid="{57DB7277-EDE4-4BD2-BBF5-5DE29642EA90}"/>
    <cellStyle name="40% - Accent4 3 10 2 3" xfId="38401" xr:uid="{AAF995C3-29D8-4F75-B3D9-00902892A157}"/>
    <cellStyle name="40% - Accent4 3 10 3" xfId="38402" xr:uid="{D2FC1317-C4F5-4331-9A7A-0D851E2C506A}"/>
    <cellStyle name="40% - Accent4 3 10 3 2" xfId="38403" xr:uid="{4D66372D-AC49-4031-A7F8-5F56537B5378}"/>
    <cellStyle name="40% - Accent4 3 10 4" xfId="38404" xr:uid="{909B1ADC-159D-4295-B283-28782B3BD104}"/>
    <cellStyle name="40% - Accent4 3 10 4 2" xfId="38405" xr:uid="{00EF47ED-6E96-434A-BED5-9492A85B3E08}"/>
    <cellStyle name="40% - Accent4 3 10 5" xfId="38406" xr:uid="{EEF11494-D068-45C4-B1B1-A326562B823E}"/>
    <cellStyle name="40% - Accent4 3 11" xfId="38407" xr:uid="{802CEC10-94FE-4340-9C6D-C580742FD177}"/>
    <cellStyle name="40% - Accent4 3 11 2" xfId="38408" xr:uid="{F6C0A8C9-E8BA-4112-90A0-DB6FB6F24908}"/>
    <cellStyle name="40% - Accent4 3 11 2 2" xfId="38409" xr:uid="{DC587884-E435-4663-BC31-FA325293858D}"/>
    <cellStyle name="40% - Accent4 3 11 2 2 2" xfId="38410" xr:uid="{B0A362D5-D2B2-4051-B311-1AAD5089D011}"/>
    <cellStyle name="40% - Accent4 3 11 2 3" xfId="38411" xr:uid="{C12DC43E-82BC-4E44-84B5-72B65AD2A795}"/>
    <cellStyle name="40% - Accent4 3 11 3" xfId="38412" xr:uid="{542EA80B-EA73-40D1-A1BD-E2314CFEDC44}"/>
    <cellStyle name="40% - Accent4 3 11 3 2" xfId="38413" xr:uid="{D615B6F1-39C6-4D2F-A7C9-16316AC1592F}"/>
    <cellStyle name="40% - Accent4 3 11 4" xfId="38414" xr:uid="{61C0EC3D-45EB-45A5-BDA1-574FC250D99C}"/>
    <cellStyle name="40% - Accent4 3 11 4 2" xfId="38415" xr:uid="{A42833A7-AE6A-4B24-9AE3-1A559EF1D6F9}"/>
    <cellStyle name="40% - Accent4 3 11 5" xfId="38416" xr:uid="{69C1464A-4C14-4A18-A773-D378F90BAE44}"/>
    <cellStyle name="40% - Accent4 3 12" xfId="38417" xr:uid="{15C6B9AB-5C56-4B27-A100-8B1E39E05F41}"/>
    <cellStyle name="40% - Accent4 3 12 2" xfId="38418" xr:uid="{B0A281F4-5725-4DE3-8032-1B97BCFF6C3C}"/>
    <cellStyle name="40% - Accent4 3 12 2 2" xfId="38419" xr:uid="{54CC4542-78F2-4DC3-BA03-A9B0DE34F9F5}"/>
    <cellStyle name="40% - Accent4 3 12 2 2 2" xfId="38420" xr:uid="{F22DC2A9-991A-4772-ACC7-B23382F6E10C}"/>
    <cellStyle name="40% - Accent4 3 12 2 3" xfId="38421" xr:uid="{C59DD720-4411-4C8A-A899-AE08740B7F74}"/>
    <cellStyle name="40% - Accent4 3 12 3" xfId="38422" xr:uid="{8BF99B9D-C11F-4AC4-ADB9-51F30B89B194}"/>
    <cellStyle name="40% - Accent4 3 12 3 2" xfId="38423" xr:uid="{F6E34EFD-FCCB-4CC7-A0B8-B89090730B89}"/>
    <cellStyle name="40% - Accent4 3 12 4" xfId="38424" xr:uid="{BC52E406-AB75-4014-90CA-5590A51D54F5}"/>
    <cellStyle name="40% - Accent4 3 12 4 2" xfId="38425" xr:uid="{DAAF5AAE-9422-47C3-B64D-E04F29590BE9}"/>
    <cellStyle name="40% - Accent4 3 12 5" xfId="38426" xr:uid="{2074F787-4FDD-4F8A-8590-224CFC685F7A}"/>
    <cellStyle name="40% - Accent4 3 13" xfId="38427" xr:uid="{BEFC4434-FF88-4931-9FA4-7983B991AEAF}"/>
    <cellStyle name="40% - Accent4 3 13 2" xfId="38428" xr:uid="{A9EA21D2-34BD-4B10-8E82-7B0DAAA05FCE}"/>
    <cellStyle name="40% - Accent4 3 13 2 2" xfId="38429" xr:uid="{9A0CA454-0A1E-49A0-AF04-5CC12B7E1A23}"/>
    <cellStyle name="40% - Accent4 3 13 2 2 2" xfId="38430" xr:uid="{DF73D293-2E9C-4FE3-B6A5-805ADEB0DC39}"/>
    <cellStyle name="40% - Accent4 3 13 2 3" xfId="38431" xr:uid="{43DD6357-0E09-492F-81C1-E5641339679E}"/>
    <cellStyle name="40% - Accent4 3 13 3" xfId="38432" xr:uid="{EDAEB52F-9D38-41F5-899C-1677E72D48CB}"/>
    <cellStyle name="40% - Accent4 3 13 3 2" xfId="38433" xr:uid="{0E7D9E25-7BD7-440E-87E2-D525BB52BBE3}"/>
    <cellStyle name="40% - Accent4 3 13 4" xfId="38434" xr:uid="{A58B92D3-3FB3-4A44-9F71-226CF537B708}"/>
    <cellStyle name="40% - Accent4 3 13 4 2" xfId="38435" xr:uid="{480C836A-0BC9-425C-8562-AA45D6A51679}"/>
    <cellStyle name="40% - Accent4 3 13 5" xfId="38436" xr:uid="{A9354748-8604-47A7-A421-D602921AA2BB}"/>
    <cellStyle name="40% - Accent4 3 14" xfId="38437" xr:uid="{B626A984-7219-4C17-B617-6EE0588C6F89}"/>
    <cellStyle name="40% - Accent4 3 14 2" xfId="38438" xr:uid="{38A802E1-4CAA-4F05-9429-781177A3FC36}"/>
    <cellStyle name="40% - Accent4 3 14 2 2" xfId="38439" xr:uid="{7B65961D-DBF6-43ED-9B96-1EBBD64B98C1}"/>
    <cellStyle name="40% - Accent4 3 14 2 2 2" xfId="38440" xr:uid="{C082996F-3FB9-4E79-842D-0ED8B11C6979}"/>
    <cellStyle name="40% - Accent4 3 14 2 3" xfId="38441" xr:uid="{B459F41B-37C1-47B9-9278-2C260643299A}"/>
    <cellStyle name="40% - Accent4 3 14 3" xfId="38442" xr:uid="{5FE056F1-9F2A-4EDD-AD88-9ADF5A63FDEE}"/>
    <cellStyle name="40% - Accent4 3 14 3 2" xfId="38443" xr:uid="{6B0C55FD-FC3A-4C8F-A887-3D0D0F5B26B8}"/>
    <cellStyle name="40% - Accent4 3 14 4" xfId="38444" xr:uid="{3F2EF5A7-7201-4BB4-9603-F156B742C6AC}"/>
    <cellStyle name="40% - Accent4 3 14 4 2" xfId="38445" xr:uid="{4CE74DA6-CADE-4DB1-B146-C8FDFDF4931B}"/>
    <cellStyle name="40% - Accent4 3 14 5" xfId="38446" xr:uid="{0B10DC91-9C36-46FB-9A18-4215B66215D0}"/>
    <cellStyle name="40% - Accent4 3 15" xfId="38447" xr:uid="{43671ACB-A6A6-4680-9EB3-DFFBD4D71C29}"/>
    <cellStyle name="40% - Accent4 3 15 2" xfId="38448" xr:uid="{A7B96640-7C62-4F45-BF4F-4C640BCB52AD}"/>
    <cellStyle name="40% - Accent4 3 15 2 2" xfId="38449" xr:uid="{8E3418C7-E2AB-4F7E-87BF-9A3494E2BFF0}"/>
    <cellStyle name="40% - Accent4 3 15 2 2 2" xfId="38450" xr:uid="{76D8EE8A-B985-416F-BF05-C47C17752E76}"/>
    <cellStyle name="40% - Accent4 3 15 2 3" xfId="38451" xr:uid="{1AC623F4-4768-4FE4-8E56-F02D35E2CDE3}"/>
    <cellStyle name="40% - Accent4 3 15 3" xfId="38452" xr:uid="{319CDEF0-4633-48AA-BA4C-A69BB1751727}"/>
    <cellStyle name="40% - Accent4 3 15 3 2" xfId="38453" xr:uid="{44F9F4F4-3F43-4A86-9CA9-54055217B82D}"/>
    <cellStyle name="40% - Accent4 3 15 4" xfId="38454" xr:uid="{3EBA5F6F-0FA3-4806-A450-FB2585CFBCC6}"/>
    <cellStyle name="40% - Accent4 3 15 4 2" xfId="38455" xr:uid="{7303F24F-4816-49AC-9BDB-1CDA92360161}"/>
    <cellStyle name="40% - Accent4 3 15 5" xfId="38456" xr:uid="{B95356D4-6FF4-4FC0-BB3D-F7E9696C075E}"/>
    <cellStyle name="40% - Accent4 3 16" xfId="38457" xr:uid="{C693239F-2CBD-435B-AF88-C698AFD373CF}"/>
    <cellStyle name="40% - Accent4 3 16 2" xfId="38458" xr:uid="{E40055A0-015F-4D7B-AF97-136C453BF193}"/>
    <cellStyle name="40% - Accent4 3 16 2 2" xfId="38459" xr:uid="{67A76D46-6F94-47D9-84D7-A5481BD96D00}"/>
    <cellStyle name="40% - Accent4 3 16 3" xfId="38460" xr:uid="{10C20822-35A6-4F72-A211-2575D752F609}"/>
    <cellStyle name="40% - Accent4 3 17" xfId="38461" xr:uid="{E37BB740-58D4-450D-AC9A-65E2B5911B11}"/>
    <cellStyle name="40% - Accent4 3 17 2" xfId="38462" xr:uid="{62ACD031-68BD-4C55-9AA2-5B1F30633D7D}"/>
    <cellStyle name="40% - Accent4 3 18" xfId="38463" xr:uid="{9B5C68D3-E92F-48FB-81A5-B81DA6817C0A}"/>
    <cellStyle name="40% - Accent4 3 18 2" xfId="38464" xr:uid="{88985197-BDEA-4CD7-93D7-3DCE5CDC46DB}"/>
    <cellStyle name="40% - Accent4 3 19" xfId="38465" xr:uid="{6EFB0603-B086-4E7C-BD53-6FFE0B328943}"/>
    <cellStyle name="40% - Accent4 3 2" xfId="693" xr:uid="{21F413BD-9F47-4D58-8635-8BCF9EBD1AE6}"/>
    <cellStyle name="40% - Accent4 3 2 2" xfId="694" xr:uid="{F7A6CA4C-93F6-4057-BA8D-56AE2CF750AF}"/>
    <cellStyle name="40% - Accent4 3 2 2 2" xfId="38466" xr:uid="{30EA9E26-5DA9-4CEC-B8CF-8330F96E9253}"/>
    <cellStyle name="40% - Accent4 3 2 2 2 2" xfId="38467" xr:uid="{8A254CD7-61BA-450E-8F1A-196EF728F762}"/>
    <cellStyle name="40% - Accent4 3 2 2 3" xfId="38468" xr:uid="{61E90872-FB78-4F15-B858-7B693E2251BD}"/>
    <cellStyle name="40% - Accent4 3 2 2 4" xfId="38469" xr:uid="{F7B9F2D7-6EE0-4285-9A5F-98E776CDD583}"/>
    <cellStyle name="40% - Accent4 3 2 3" xfId="38470" xr:uid="{1F925351-AC06-4C63-B0B5-B3C8C71BF318}"/>
    <cellStyle name="40% - Accent4 3 2 3 2" xfId="38471" xr:uid="{EC72E590-83AA-4E9A-AFDE-1460496AA636}"/>
    <cellStyle name="40% - Accent4 3 2 4" xfId="38472" xr:uid="{2BAFCE7D-1DA0-41C3-AA04-8CCB5D704AF1}"/>
    <cellStyle name="40% - Accent4 3 2 4 2" xfId="38473" xr:uid="{54A4A12B-7148-4E40-951F-225F430918E2}"/>
    <cellStyle name="40% - Accent4 3 2 5" xfId="38474" xr:uid="{C68B8754-FB35-4E4C-8902-FC4CB109C26F}"/>
    <cellStyle name="40% - Accent4 3 20" xfId="38475" xr:uid="{688E0760-D604-445A-9C5E-FB0205972A55}"/>
    <cellStyle name="40% - Accent4 3 21" xfId="38476" xr:uid="{8230E604-A204-4888-835F-E88AA49C01C5}"/>
    <cellStyle name="40% - Accent4 3 22" xfId="38477" xr:uid="{1B043F36-4896-488D-9EB8-669E15E9BEDC}"/>
    <cellStyle name="40% - Accent4 3 23" xfId="38478" xr:uid="{825199E1-749E-4D37-AE88-5B0EA5AE6D70}"/>
    <cellStyle name="40% - Accent4 3 24" xfId="38479" xr:uid="{F6CB7162-FD66-4536-90B5-8D09A16C6286}"/>
    <cellStyle name="40% - Accent4 3 25" xfId="38480" xr:uid="{09CA744C-2E27-4777-A922-9CED76E3C81B}"/>
    <cellStyle name="40% - Accent4 3 26" xfId="38481" xr:uid="{9691DB55-0B08-46A6-ADA0-29FC5FD03C4A}"/>
    <cellStyle name="40% - Accent4 3 27" xfId="38482" xr:uid="{F74D5D07-36E2-4D94-8594-725C022CDF0E}"/>
    <cellStyle name="40% - Accent4 3 28" xfId="38483" xr:uid="{E583A200-FABB-419A-B590-701EBC1B74D5}"/>
    <cellStyle name="40% - Accent4 3 29" xfId="38484" xr:uid="{2906180F-7B8F-462F-A217-D80EE10F6D2F}"/>
    <cellStyle name="40% - Accent4 3 3" xfId="695" xr:uid="{A4863BB7-6C64-4F9C-8049-CD94664E0BF2}"/>
    <cellStyle name="40% - Accent4 3 3 2" xfId="38485" xr:uid="{885D09BA-9B0D-4612-83C8-B2A2B6A18B3A}"/>
    <cellStyle name="40% - Accent4 3 3 2 2" xfId="38486" xr:uid="{831ADC50-9006-46BA-9BC4-0C81FE89CBC3}"/>
    <cellStyle name="40% - Accent4 3 3 2 2 2" xfId="38487" xr:uid="{21B090A6-AD53-4A9E-BCEE-27715FA6ADEB}"/>
    <cellStyle name="40% - Accent4 3 3 2 3" xfId="38488" xr:uid="{1D5044F6-D5A1-4031-B7ED-06FFDDAFF29A}"/>
    <cellStyle name="40% - Accent4 3 3 3" xfId="38489" xr:uid="{1A2D31A9-4D70-402A-8143-0EFBED33DC17}"/>
    <cellStyle name="40% - Accent4 3 3 3 2" xfId="38490" xr:uid="{9F50CDEF-7132-4413-8D3A-DC4F3BC4DD80}"/>
    <cellStyle name="40% - Accent4 3 3 4" xfId="38491" xr:uid="{60147A4F-DD83-4697-A9A6-FF684B18CFCC}"/>
    <cellStyle name="40% - Accent4 3 3 4 2" xfId="38492" xr:uid="{7A9B9244-5FE0-4D00-B06F-80C0DD5AA6F8}"/>
    <cellStyle name="40% - Accent4 3 3 5" xfId="38493" xr:uid="{7B0A3753-68B9-40CC-88D7-F996BB83D1C8}"/>
    <cellStyle name="40% - Accent4 3 3 6" xfId="38494" xr:uid="{69196DFE-556A-4A58-A7E7-C18AF34CBEDE}"/>
    <cellStyle name="40% - Accent4 3 4" xfId="696" xr:uid="{DB5ACA9E-A5FE-4C39-9CB6-7CE76E6359D7}"/>
    <cellStyle name="40% - Accent4 3 4 2" xfId="38495" xr:uid="{F4CA4FF1-9C8D-4052-A5F0-82B8BB7D6405}"/>
    <cellStyle name="40% - Accent4 3 4 2 2" xfId="38496" xr:uid="{F00018C6-9589-4AD6-8889-5D79EDF0B47F}"/>
    <cellStyle name="40% - Accent4 3 4 2 2 2" xfId="38497" xr:uid="{1A7237D2-DE50-4E9C-A6AC-FF79325CFAB6}"/>
    <cellStyle name="40% - Accent4 3 4 2 3" xfId="38498" xr:uid="{8F6C0787-216B-4DF8-B120-200E7520D1A9}"/>
    <cellStyle name="40% - Accent4 3 4 3" xfId="38499" xr:uid="{27106256-5EB5-454D-827E-E793AD8D0ACE}"/>
    <cellStyle name="40% - Accent4 3 4 3 2" xfId="38500" xr:uid="{AD8FCC9C-26CE-474A-B74D-70FDEAAD6130}"/>
    <cellStyle name="40% - Accent4 3 4 4" xfId="38501" xr:uid="{906C3300-95D8-406C-BF7F-B8F79294F67B}"/>
    <cellStyle name="40% - Accent4 3 4 4 2" xfId="38502" xr:uid="{41F43CB1-8572-4CEB-AF61-1D55CCB660BA}"/>
    <cellStyle name="40% - Accent4 3 4 5" xfId="38503" xr:uid="{1CAB5EEA-DA05-4ED7-9AD6-A234A2E9F494}"/>
    <cellStyle name="40% - Accent4 3 4 6" xfId="38504" xr:uid="{BD6D46D2-4058-47E1-B034-7F36FD170E2F}"/>
    <cellStyle name="40% - Accent4 3 5" xfId="697" xr:uid="{825A9975-1EB5-479E-99AB-DD9C70FA6BFA}"/>
    <cellStyle name="40% - Accent4 3 5 2" xfId="38505" xr:uid="{EA4E3A6D-2079-4246-817C-4DEFD23B1A77}"/>
    <cellStyle name="40% - Accent4 3 5 2 2" xfId="38506" xr:uid="{EFA73A18-8334-413F-A3E7-4A06BA471D35}"/>
    <cellStyle name="40% - Accent4 3 5 2 2 2" xfId="38507" xr:uid="{DFC15437-35F2-4BA2-A7F5-4167E48E4CD5}"/>
    <cellStyle name="40% - Accent4 3 5 2 3" xfId="38508" xr:uid="{A88F11CE-AE4C-4AF2-B921-5522A22FC5A3}"/>
    <cellStyle name="40% - Accent4 3 5 3" xfId="38509" xr:uid="{A6EB1E40-E52F-4D75-AC01-C5E4EDA5FDDF}"/>
    <cellStyle name="40% - Accent4 3 5 3 2" xfId="38510" xr:uid="{4594B540-D208-47B2-8E2E-4C0620B95375}"/>
    <cellStyle name="40% - Accent4 3 5 4" xfId="38511" xr:uid="{8AD3910D-3C81-4EF6-ADCA-C741EA0EB4EF}"/>
    <cellStyle name="40% - Accent4 3 5 4 2" xfId="38512" xr:uid="{F9E9B81D-4DC4-46BD-9A23-808A3539F1D1}"/>
    <cellStyle name="40% - Accent4 3 5 5" xfId="38513" xr:uid="{03047E7C-4B38-40AB-BDBC-F897156C1570}"/>
    <cellStyle name="40% - Accent4 3 5 6" xfId="38514" xr:uid="{5F083D69-3DDD-44DD-8C78-EE943D8CCBEF}"/>
    <cellStyle name="40% - Accent4 3 6" xfId="698" xr:uid="{C54769AB-72EB-43C0-AED4-3AC46C952251}"/>
    <cellStyle name="40% - Accent4 3 6 2" xfId="38515" xr:uid="{AC74CD52-B8C1-4CA2-A940-8B60C47939F7}"/>
    <cellStyle name="40% - Accent4 3 6 2 2" xfId="38516" xr:uid="{4FB9AA22-D220-4589-8266-228E4381BE12}"/>
    <cellStyle name="40% - Accent4 3 6 2 2 2" xfId="38517" xr:uid="{0430EEC6-D639-43FE-A1CB-C2FB2C059D25}"/>
    <cellStyle name="40% - Accent4 3 6 2 3" xfId="38518" xr:uid="{428D71B5-C853-40AD-A55C-D6EC4B8808AF}"/>
    <cellStyle name="40% - Accent4 3 6 3" xfId="38519" xr:uid="{4E1BACEE-BD01-4E83-9682-8186EBF7BF9C}"/>
    <cellStyle name="40% - Accent4 3 6 3 2" xfId="38520" xr:uid="{F178A448-D7AF-4FCE-B927-AA5D46F180C7}"/>
    <cellStyle name="40% - Accent4 3 6 4" xfId="38521" xr:uid="{ED3B0FAE-3DC3-4A3A-9312-0FDA34FDA12E}"/>
    <cellStyle name="40% - Accent4 3 6 4 2" xfId="38522" xr:uid="{DFAEAC91-D6FF-4F15-A85A-7508EBA615BA}"/>
    <cellStyle name="40% - Accent4 3 6 5" xfId="38523" xr:uid="{D3352C9F-BD59-4E89-A983-86CF8D7AEA5D}"/>
    <cellStyle name="40% - Accent4 3 6 6" xfId="38524" xr:uid="{F1D5AB4F-C78C-421D-8999-0CDB7FD0BD17}"/>
    <cellStyle name="40% - Accent4 3 7" xfId="699" xr:uid="{8238330B-5701-4996-8846-94EFCE4EC559}"/>
    <cellStyle name="40% - Accent4 3 7 2" xfId="38525" xr:uid="{057FAAFA-8548-4214-A7D4-7C449293EF21}"/>
    <cellStyle name="40% - Accent4 3 7 2 2" xfId="38526" xr:uid="{A365B9D8-838A-4D12-A0FB-B5E0419A1558}"/>
    <cellStyle name="40% - Accent4 3 7 2 2 2" xfId="38527" xr:uid="{A8C4EB9E-77DB-4404-BDC8-F5268A0D10A4}"/>
    <cellStyle name="40% - Accent4 3 7 2 3" xfId="38528" xr:uid="{CF0A87CF-A48E-4720-A645-6392CFF72248}"/>
    <cellStyle name="40% - Accent4 3 7 3" xfId="38529" xr:uid="{9E3E36D1-92D2-48B1-927F-A1BA4380189E}"/>
    <cellStyle name="40% - Accent4 3 7 3 2" xfId="38530" xr:uid="{611959B1-1A1B-4DC8-816B-350A47AFBA11}"/>
    <cellStyle name="40% - Accent4 3 7 4" xfId="38531" xr:uid="{AABB1671-7A69-4E66-9384-BEE249B0169B}"/>
    <cellStyle name="40% - Accent4 3 7 4 2" xfId="38532" xr:uid="{A1B62E89-9177-4620-94E0-4744EBFFB343}"/>
    <cellStyle name="40% - Accent4 3 7 5" xfId="38533" xr:uid="{15C2C9CA-52AE-45F9-9029-95840E678005}"/>
    <cellStyle name="40% - Accent4 3 7 6" xfId="38534" xr:uid="{6286EBE2-41EA-4E50-BA8A-AC3918BE4EB6}"/>
    <cellStyle name="40% - Accent4 3 8" xfId="700" xr:uid="{D81963AB-2550-41F4-B60F-0DB2A941261B}"/>
    <cellStyle name="40% - Accent4 3 8 2" xfId="38535" xr:uid="{8DD06DED-B886-47F8-8454-64E3B3E857D6}"/>
    <cellStyle name="40% - Accent4 3 8 2 2" xfId="38536" xr:uid="{272906D2-4833-4F8F-BAC2-E0824B6B0D8B}"/>
    <cellStyle name="40% - Accent4 3 8 2 2 2" xfId="38537" xr:uid="{A03084AC-8E0C-40DE-9BCC-1D65B45D8B22}"/>
    <cellStyle name="40% - Accent4 3 8 2 3" xfId="38538" xr:uid="{F3A23804-B183-4E41-8661-10DA96ED2019}"/>
    <cellStyle name="40% - Accent4 3 8 3" xfId="38539" xr:uid="{9EAB0447-4413-4152-AC31-368C42D22CD5}"/>
    <cellStyle name="40% - Accent4 3 8 3 2" xfId="38540" xr:uid="{132D5BA6-38F1-443B-A91A-7A449C9E412C}"/>
    <cellStyle name="40% - Accent4 3 8 4" xfId="38541" xr:uid="{D54F64B4-42AD-42A5-B993-D14F1BBA8A3D}"/>
    <cellStyle name="40% - Accent4 3 8 4 2" xfId="38542" xr:uid="{C0FA3700-7104-4016-BDEC-0430EEF0F120}"/>
    <cellStyle name="40% - Accent4 3 8 5" xfId="38543" xr:uid="{4435A5D4-C815-41FC-A8DC-C60C02A192C0}"/>
    <cellStyle name="40% - Accent4 3 8 6" xfId="38544" xr:uid="{BC15A878-18E8-434F-897B-516D42410E0A}"/>
    <cellStyle name="40% - Accent4 3 9" xfId="38545" xr:uid="{E2B2DB5E-3E64-4B10-9267-4524952DE22F}"/>
    <cellStyle name="40% - Accent4 3 9 2" xfId="38546" xr:uid="{A544BEAE-4C52-421C-80F6-7DB74BF1AA72}"/>
    <cellStyle name="40% - Accent4 3 9 2 2" xfId="38547" xr:uid="{E80B3F41-F867-4A46-950D-0A2EC4703426}"/>
    <cellStyle name="40% - Accent4 3 9 2 2 2" xfId="38548" xr:uid="{ED0AB329-059C-479E-8335-F103A0F0790B}"/>
    <cellStyle name="40% - Accent4 3 9 2 3" xfId="38549" xr:uid="{A833FFE5-C665-41ED-A115-7395B708478D}"/>
    <cellStyle name="40% - Accent4 3 9 3" xfId="38550" xr:uid="{DA9856B9-92DE-464E-A564-E41D157C3268}"/>
    <cellStyle name="40% - Accent4 3 9 3 2" xfId="38551" xr:uid="{E5C88684-14D1-4E50-93AB-E5369C8AC835}"/>
    <cellStyle name="40% - Accent4 3 9 4" xfId="38552" xr:uid="{E58FC165-CD40-40B1-AAB0-A211731C3465}"/>
    <cellStyle name="40% - Accent4 3 9 4 2" xfId="38553" xr:uid="{19852E60-B18A-4D91-8A78-1E40C38F5AA0}"/>
    <cellStyle name="40% - Accent4 3 9 5" xfId="38554" xr:uid="{1FEC0E8C-5D7D-49AC-88A0-8A76FCF166D2}"/>
    <cellStyle name="40% - Accent4 4" xfId="701" xr:uid="{D9E7CE4E-AC3A-48C4-9C6F-5FF4374F7047}"/>
    <cellStyle name="40% - Accent4 4 10" xfId="38555" xr:uid="{82725F98-4933-4061-8F4B-4405F6780DF1}"/>
    <cellStyle name="40% - Accent4 4 10 2" xfId="38556" xr:uid="{56D95C0D-61BE-44D2-BFF4-7CADB57D334A}"/>
    <cellStyle name="40% - Accent4 4 10 2 2" xfId="38557" xr:uid="{3F77ACA9-C83F-4A23-A86E-E62D40D3C45F}"/>
    <cellStyle name="40% - Accent4 4 10 2 2 2" xfId="38558" xr:uid="{E7EDDA2D-4F70-429E-A217-DDD3197F94F4}"/>
    <cellStyle name="40% - Accent4 4 10 2 3" xfId="38559" xr:uid="{9945255A-F7DC-46A8-A968-06F5FEADA659}"/>
    <cellStyle name="40% - Accent4 4 10 3" xfId="38560" xr:uid="{71A7ADFC-AC86-41BF-AB93-3A006229B634}"/>
    <cellStyle name="40% - Accent4 4 10 3 2" xfId="38561" xr:uid="{4117B23B-94D8-4142-9A22-06D7A3D3CBA0}"/>
    <cellStyle name="40% - Accent4 4 10 4" xfId="38562" xr:uid="{4E29CB39-7FAC-40C5-AB2A-806FC38EEE07}"/>
    <cellStyle name="40% - Accent4 4 10 4 2" xfId="38563" xr:uid="{D86512FC-6394-4395-AFFA-F42DA1B97E89}"/>
    <cellStyle name="40% - Accent4 4 10 5" xfId="38564" xr:uid="{4834FD2C-D837-4B60-9A28-31F6F9D1EA43}"/>
    <cellStyle name="40% - Accent4 4 11" xfId="38565" xr:uid="{58DF5E5C-444C-4832-8696-84B17D13AB49}"/>
    <cellStyle name="40% - Accent4 4 11 2" xfId="38566" xr:uid="{881F672D-C28B-402E-8C94-47FF64D05D34}"/>
    <cellStyle name="40% - Accent4 4 11 2 2" xfId="38567" xr:uid="{83F9DD87-C0F7-48F0-871B-EBB74A15BD48}"/>
    <cellStyle name="40% - Accent4 4 11 2 2 2" xfId="38568" xr:uid="{A1338022-01FF-47AE-93C2-5EC85FA034F1}"/>
    <cellStyle name="40% - Accent4 4 11 2 3" xfId="38569" xr:uid="{A419D2F9-79C9-4A6D-9346-09093B5054CA}"/>
    <cellStyle name="40% - Accent4 4 11 3" xfId="38570" xr:uid="{445D388D-DDEC-4C0F-9385-81E21F110F98}"/>
    <cellStyle name="40% - Accent4 4 11 3 2" xfId="38571" xr:uid="{927C0EE1-CF73-4EC3-9624-F5C398979288}"/>
    <cellStyle name="40% - Accent4 4 11 4" xfId="38572" xr:uid="{ACF00EDC-E037-446F-BA5C-750FCD1EE94E}"/>
    <cellStyle name="40% - Accent4 4 11 4 2" xfId="38573" xr:uid="{44FA05B2-40F7-41DA-B5CC-B2075B1D8953}"/>
    <cellStyle name="40% - Accent4 4 11 5" xfId="38574" xr:uid="{AA2D6689-7232-40AF-B2CE-0F110D85F39D}"/>
    <cellStyle name="40% - Accent4 4 12" xfId="38575" xr:uid="{83B5F7D5-EB86-4B78-BDBF-933CA77B54EF}"/>
    <cellStyle name="40% - Accent4 4 12 2" xfId="38576" xr:uid="{5EEF0B52-D61E-4CA8-84E5-D931C6169048}"/>
    <cellStyle name="40% - Accent4 4 12 2 2" xfId="38577" xr:uid="{273AC118-0D4A-4941-81FE-E5F561C3DFAB}"/>
    <cellStyle name="40% - Accent4 4 12 2 2 2" xfId="38578" xr:uid="{FD8F7425-9B03-4ACE-BA33-B2AFE96086F1}"/>
    <cellStyle name="40% - Accent4 4 12 2 3" xfId="38579" xr:uid="{B51BCF02-135C-429A-9B0B-09575157D005}"/>
    <cellStyle name="40% - Accent4 4 12 3" xfId="38580" xr:uid="{F8176F22-68E2-4632-968F-0B8ED4F213BC}"/>
    <cellStyle name="40% - Accent4 4 12 3 2" xfId="38581" xr:uid="{0E8D7FD9-6F2F-4478-8888-A1F1B71895B6}"/>
    <cellStyle name="40% - Accent4 4 12 4" xfId="38582" xr:uid="{A3814624-6118-4BCC-BF15-B6DC8CC6F362}"/>
    <cellStyle name="40% - Accent4 4 12 4 2" xfId="38583" xr:uid="{F0778452-0DA3-4C5C-A470-790BDEB410F7}"/>
    <cellStyle name="40% - Accent4 4 12 5" xfId="38584" xr:uid="{3D9AF772-55B1-46EA-9F51-38408248CBC7}"/>
    <cellStyle name="40% - Accent4 4 13" xfId="38585" xr:uid="{B54E3CC2-0B02-4C93-9903-A7FAF410B2A6}"/>
    <cellStyle name="40% - Accent4 4 13 2" xfId="38586" xr:uid="{1143ECC9-E814-42B7-BBCB-824D67E5EF57}"/>
    <cellStyle name="40% - Accent4 4 13 2 2" xfId="38587" xr:uid="{64C43B15-0932-4AEB-BD78-BE9527A63D1B}"/>
    <cellStyle name="40% - Accent4 4 13 2 2 2" xfId="38588" xr:uid="{C26B81A0-66BE-4E6F-AECC-EEAA8D264B9B}"/>
    <cellStyle name="40% - Accent4 4 13 2 3" xfId="38589" xr:uid="{06DDC58A-8368-43D8-8C15-181ABF9883D6}"/>
    <cellStyle name="40% - Accent4 4 13 3" xfId="38590" xr:uid="{6A2F71FF-5D03-414F-B3E9-19200D9AAC11}"/>
    <cellStyle name="40% - Accent4 4 13 3 2" xfId="38591" xr:uid="{253AC92A-E0F8-480B-92E4-025D363271F1}"/>
    <cellStyle name="40% - Accent4 4 13 4" xfId="38592" xr:uid="{DFF692DE-9E2B-4144-B71A-28CD2C0848E7}"/>
    <cellStyle name="40% - Accent4 4 13 4 2" xfId="38593" xr:uid="{8C78A210-A89E-45C1-BF2A-3BB14AB620F6}"/>
    <cellStyle name="40% - Accent4 4 13 5" xfId="38594" xr:uid="{8D089170-6AD3-4ABC-85E0-A3FE1FB129AF}"/>
    <cellStyle name="40% - Accent4 4 14" xfId="38595" xr:uid="{E63DEDC1-5BF4-45F7-86F8-621647CFC005}"/>
    <cellStyle name="40% - Accent4 4 14 2" xfId="38596" xr:uid="{A45D9EBC-1917-46B1-9AD1-7F24F2834696}"/>
    <cellStyle name="40% - Accent4 4 14 2 2" xfId="38597" xr:uid="{E626E046-44AD-45BB-9B12-57EAABE03D47}"/>
    <cellStyle name="40% - Accent4 4 14 2 2 2" xfId="38598" xr:uid="{FE9FBC67-5B9E-4D9C-8A8E-1ADD122FAAF8}"/>
    <cellStyle name="40% - Accent4 4 14 2 3" xfId="38599" xr:uid="{26E6103A-A0DD-4955-9A6A-12377AA9B8A7}"/>
    <cellStyle name="40% - Accent4 4 14 3" xfId="38600" xr:uid="{CC2D2F99-146D-45BD-97EF-12DC9B4C525E}"/>
    <cellStyle name="40% - Accent4 4 14 3 2" xfId="38601" xr:uid="{8B29753E-0751-4E42-B61B-F7D515AFF117}"/>
    <cellStyle name="40% - Accent4 4 14 4" xfId="38602" xr:uid="{518A19EA-7CE5-45C3-B645-9075DB26391D}"/>
    <cellStyle name="40% - Accent4 4 14 4 2" xfId="38603" xr:uid="{A74CA2AE-99B4-464E-8E84-D295B11A4D6C}"/>
    <cellStyle name="40% - Accent4 4 14 5" xfId="38604" xr:uid="{1C1BF125-AFCB-47B2-A0A2-06A70EF55FDD}"/>
    <cellStyle name="40% - Accent4 4 15" xfId="38605" xr:uid="{77710BDB-B30A-44F5-A9C8-8E840D88887D}"/>
    <cellStyle name="40% - Accent4 4 15 2" xfId="38606" xr:uid="{943068D5-63CF-4B32-A569-71F5E17CA867}"/>
    <cellStyle name="40% - Accent4 4 15 2 2" xfId="38607" xr:uid="{A8EB7C39-A13B-4C3A-82DB-9C2C6A0035ED}"/>
    <cellStyle name="40% - Accent4 4 15 2 2 2" xfId="38608" xr:uid="{9E0D64DC-564D-4BA1-B710-0D8F80C0189C}"/>
    <cellStyle name="40% - Accent4 4 15 2 3" xfId="38609" xr:uid="{FD0B28A4-7786-487C-B313-A7C3DFB2EC88}"/>
    <cellStyle name="40% - Accent4 4 15 3" xfId="38610" xr:uid="{0C4B4DD2-88F7-46AC-94EF-ED77E35A8B52}"/>
    <cellStyle name="40% - Accent4 4 15 3 2" xfId="38611" xr:uid="{4A67784E-2A03-4018-A3CD-FEC2A12DD58A}"/>
    <cellStyle name="40% - Accent4 4 15 4" xfId="38612" xr:uid="{8F14A73D-0F1B-41D3-8E42-4E1C5FA2080F}"/>
    <cellStyle name="40% - Accent4 4 15 4 2" xfId="38613" xr:uid="{1A9DCA30-7159-4515-B5CE-FF292DCFC506}"/>
    <cellStyle name="40% - Accent4 4 15 5" xfId="38614" xr:uid="{8E93F9C6-07C1-4FF2-B5F3-7B91011F3C9D}"/>
    <cellStyle name="40% - Accent4 4 16" xfId="38615" xr:uid="{AEB4E0BD-005D-4C72-A673-8D25106D7EC9}"/>
    <cellStyle name="40% - Accent4 4 16 2" xfId="38616" xr:uid="{05081F0F-2AE0-4786-9B62-F14A884544C1}"/>
    <cellStyle name="40% - Accent4 4 16 2 2" xfId="38617" xr:uid="{CC0B108F-1664-4A45-99EF-4DD2A773E40F}"/>
    <cellStyle name="40% - Accent4 4 16 3" xfId="38618" xr:uid="{428CB26F-1B41-4B11-9C49-12A8FB016156}"/>
    <cellStyle name="40% - Accent4 4 17" xfId="38619" xr:uid="{0AFD7C46-1220-4852-A40C-17C0FEE0F55A}"/>
    <cellStyle name="40% - Accent4 4 17 2" xfId="38620" xr:uid="{E80C719C-03B6-40B3-A075-74229AF245EA}"/>
    <cellStyle name="40% - Accent4 4 18" xfId="38621" xr:uid="{BE68A2B9-D674-4921-A47E-FDFC5BE5B8FD}"/>
    <cellStyle name="40% - Accent4 4 18 2" xfId="38622" xr:uid="{C9551389-61A4-43C1-B42B-A311A67FB04C}"/>
    <cellStyle name="40% - Accent4 4 19" xfId="38623" xr:uid="{C4D4DA0B-F48C-4BF9-AF82-E00BB617D2AD}"/>
    <cellStyle name="40% - Accent4 4 2" xfId="702" xr:uid="{198157E6-628B-4487-8A02-F7A8432B3A2C}"/>
    <cellStyle name="40% - Accent4 4 2 2" xfId="703" xr:uid="{31AF4671-67C8-4AAE-BAC7-ED1E1A82B364}"/>
    <cellStyle name="40% - Accent4 4 2 2 2" xfId="38624" xr:uid="{E5E795A1-1C87-4A6B-9923-144999075A97}"/>
    <cellStyle name="40% - Accent4 4 2 2 2 2" xfId="38625" xr:uid="{7DC8529C-AB3A-444D-A10B-E1571A808C25}"/>
    <cellStyle name="40% - Accent4 4 2 2 3" xfId="38626" xr:uid="{0672A361-78BC-447E-B0DC-D2252DE252AB}"/>
    <cellStyle name="40% - Accent4 4 2 2 4" xfId="38627" xr:uid="{BE34F9E1-8ED4-48DA-8B0B-1E6DEB000CD4}"/>
    <cellStyle name="40% - Accent4 4 2 3" xfId="38628" xr:uid="{E6D4F70D-EDCB-411F-A810-9AC7CA84F586}"/>
    <cellStyle name="40% - Accent4 4 2 3 2" xfId="38629" xr:uid="{BEAD7AA2-4D93-4326-9F23-DAD49551F681}"/>
    <cellStyle name="40% - Accent4 4 2 4" xfId="38630" xr:uid="{441904AB-525E-4359-8903-7FA76E4A353B}"/>
    <cellStyle name="40% - Accent4 4 2 4 2" xfId="38631" xr:uid="{27F3F7D1-EBA9-492B-BD21-70A1D7DDE63C}"/>
    <cellStyle name="40% - Accent4 4 2 5" xfId="38632" xr:uid="{F4BCA0FE-C80F-4DAD-B88A-C80A3554246C}"/>
    <cellStyle name="40% - Accent4 4 20" xfId="38633" xr:uid="{C0685CE1-F9CF-42F7-95AA-DC24D996FB15}"/>
    <cellStyle name="40% - Accent4 4 21" xfId="38634" xr:uid="{8901E073-0763-4D87-B8C9-220A997E2A30}"/>
    <cellStyle name="40% - Accent4 4 22" xfId="38635" xr:uid="{CDFB9235-1C74-48E7-ABEB-78A4F79C2859}"/>
    <cellStyle name="40% - Accent4 4 23" xfId="38636" xr:uid="{33C97CD5-CD59-4F38-B880-948625A7BBD7}"/>
    <cellStyle name="40% - Accent4 4 24" xfId="38637" xr:uid="{ACB108B6-F844-42BE-A4EC-412CC11760DC}"/>
    <cellStyle name="40% - Accent4 4 25" xfId="38638" xr:uid="{762D743E-6D55-41FF-ABB9-8079142610DF}"/>
    <cellStyle name="40% - Accent4 4 26" xfId="38639" xr:uid="{2CDA926F-F9F7-40AD-A53C-FF69FC83463B}"/>
    <cellStyle name="40% - Accent4 4 27" xfId="38640" xr:uid="{DFFE3914-6261-46CA-9A12-AE57F8E862E0}"/>
    <cellStyle name="40% - Accent4 4 28" xfId="38641" xr:uid="{8C36A579-3AE5-4EA2-8A5A-EA574E219897}"/>
    <cellStyle name="40% - Accent4 4 29" xfId="38642" xr:uid="{F4052EDC-F396-472E-BE4F-9C60FBCE218B}"/>
    <cellStyle name="40% - Accent4 4 3" xfId="704" xr:uid="{4F4D974F-0073-4CE2-95F0-23570CB57D82}"/>
    <cellStyle name="40% - Accent4 4 3 2" xfId="38643" xr:uid="{B2FDC971-B1C5-4050-8FE5-9ED104FCFC59}"/>
    <cellStyle name="40% - Accent4 4 3 2 2" xfId="38644" xr:uid="{A8D465FB-9505-40F2-A4D4-3D1FCB74CDF0}"/>
    <cellStyle name="40% - Accent4 4 3 2 2 2" xfId="38645" xr:uid="{C1602667-D6A4-461F-8181-4882FCE8D11F}"/>
    <cellStyle name="40% - Accent4 4 3 2 3" xfId="38646" xr:uid="{2B2A2CC9-3ECE-4025-910E-EAFCB29995B8}"/>
    <cellStyle name="40% - Accent4 4 3 3" xfId="38647" xr:uid="{A44B88B7-A018-4ACA-9AE4-4FED2A96F710}"/>
    <cellStyle name="40% - Accent4 4 3 3 2" xfId="38648" xr:uid="{7EBEC1BA-2821-4A24-91DB-F8EB76A21FF7}"/>
    <cellStyle name="40% - Accent4 4 3 4" xfId="38649" xr:uid="{631F401C-904A-49BF-875B-0100A3207142}"/>
    <cellStyle name="40% - Accent4 4 3 4 2" xfId="38650" xr:uid="{4A30C389-E46D-421D-BFCF-6B8E9086CF27}"/>
    <cellStyle name="40% - Accent4 4 3 5" xfId="38651" xr:uid="{6B4E0E36-882F-40EB-B57A-622FFC271616}"/>
    <cellStyle name="40% - Accent4 4 3 6" xfId="38652" xr:uid="{D1540F25-6AD2-4A65-953B-2DDBD186264F}"/>
    <cellStyle name="40% - Accent4 4 4" xfId="705" xr:uid="{CDA61BEE-4EFB-4C28-AED9-4340CBBFBE60}"/>
    <cellStyle name="40% - Accent4 4 4 2" xfId="38653" xr:uid="{3E0860F0-9D76-473B-A87A-2809D2FA6048}"/>
    <cellStyle name="40% - Accent4 4 4 2 2" xfId="38654" xr:uid="{FF63866F-E54B-4CC8-92FB-86B446D19B48}"/>
    <cellStyle name="40% - Accent4 4 4 2 2 2" xfId="38655" xr:uid="{2EEA6805-6471-4614-83A6-DB0288AE1B06}"/>
    <cellStyle name="40% - Accent4 4 4 2 3" xfId="38656" xr:uid="{882A5AF8-C14E-49CF-9100-45BBB1098749}"/>
    <cellStyle name="40% - Accent4 4 4 3" xfId="38657" xr:uid="{83402B36-34AA-4F6C-8B05-6C0BF1D3A53F}"/>
    <cellStyle name="40% - Accent4 4 4 3 2" xfId="38658" xr:uid="{36CA025E-F89C-4EBA-B6B8-184407AFA23F}"/>
    <cellStyle name="40% - Accent4 4 4 4" xfId="38659" xr:uid="{AC868BE1-CF49-4E9A-8EDE-E1E47DBA4F46}"/>
    <cellStyle name="40% - Accent4 4 4 4 2" xfId="38660" xr:uid="{83473C55-2800-436B-9F86-F86DD45ADB38}"/>
    <cellStyle name="40% - Accent4 4 4 5" xfId="38661" xr:uid="{09F5891D-89F1-4C84-B69B-9D86347E2EDC}"/>
    <cellStyle name="40% - Accent4 4 4 6" xfId="38662" xr:uid="{D716D2B9-BF24-4BB5-BFC5-AEC8B802A108}"/>
    <cellStyle name="40% - Accent4 4 5" xfId="706" xr:uid="{A4E5A27A-EB2B-4ADE-8AD9-A8F39E2295D5}"/>
    <cellStyle name="40% - Accent4 4 5 2" xfId="38663" xr:uid="{D5CA75E6-C9AD-44A5-855B-FAFEAE5B1F1A}"/>
    <cellStyle name="40% - Accent4 4 5 2 2" xfId="38664" xr:uid="{F5BBBBA2-1387-4660-B1A3-DDE3BFDC0747}"/>
    <cellStyle name="40% - Accent4 4 5 2 2 2" xfId="38665" xr:uid="{CFCE2DFE-7D9D-4A9C-971F-9E9C96A751CF}"/>
    <cellStyle name="40% - Accent4 4 5 2 3" xfId="38666" xr:uid="{1B0EE5A1-CE0F-4705-B46E-29A5D8ADA01F}"/>
    <cellStyle name="40% - Accent4 4 5 3" xfId="38667" xr:uid="{8E285724-6246-4D4A-8029-E0EE0C1B901B}"/>
    <cellStyle name="40% - Accent4 4 5 3 2" xfId="38668" xr:uid="{2C1F814C-76D1-4135-B4FC-0C554F97C545}"/>
    <cellStyle name="40% - Accent4 4 5 4" xfId="38669" xr:uid="{169D3186-025A-4260-99F7-A7E7CE016C41}"/>
    <cellStyle name="40% - Accent4 4 5 4 2" xfId="38670" xr:uid="{694DA9C7-B0E5-4797-97B5-7CFB8ED673B4}"/>
    <cellStyle name="40% - Accent4 4 5 5" xfId="38671" xr:uid="{D213525A-EFB5-4136-95E2-15EDB1C84C7E}"/>
    <cellStyle name="40% - Accent4 4 5 6" xfId="38672" xr:uid="{FD85007D-E625-4D34-95DA-061D9113BBD9}"/>
    <cellStyle name="40% - Accent4 4 6" xfId="707" xr:uid="{706AEE60-8F80-479A-892A-26247C626A94}"/>
    <cellStyle name="40% - Accent4 4 6 2" xfId="38673" xr:uid="{875C60C0-398B-4483-993F-FAF9882885C3}"/>
    <cellStyle name="40% - Accent4 4 6 2 2" xfId="38674" xr:uid="{086ABEBF-23F2-42A5-9064-E73AF0B6C1E1}"/>
    <cellStyle name="40% - Accent4 4 6 2 2 2" xfId="38675" xr:uid="{39DE22F7-9EF1-423F-864A-F6EC5944FACE}"/>
    <cellStyle name="40% - Accent4 4 6 2 3" xfId="38676" xr:uid="{EAD2BE79-F93C-4E39-A36B-D4FFE5B69BC7}"/>
    <cellStyle name="40% - Accent4 4 6 3" xfId="38677" xr:uid="{6C54CCA3-8381-4B66-A98C-7727A9638902}"/>
    <cellStyle name="40% - Accent4 4 6 3 2" xfId="38678" xr:uid="{431AE7E3-C31E-44EB-9329-C93850186460}"/>
    <cellStyle name="40% - Accent4 4 6 4" xfId="38679" xr:uid="{77862907-90ED-45F7-AF34-FD294613B0C2}"/>
    <cellStyle name="40% - Accent4 4 6 4 2" xfId="38680" xr:uid="{39A6C6D3-054B-4CBC-A04F-F603E13866FC}"/>
    <cellStyle name="40% - Accent4 4 6 5" xfId="38681" xr:uid="{869D747D-B1A8-4C7E-901E-E6C2BCBF6FDA}"/>
    <cellStyle name="40% - Accent4 4 6 6" xfId="38682" xr:uid="{1D5D951E-4FE6-45D1-96CC-C8D378655890}"/>
    <cellStyle name="40% - Accent4 4 7" xfId="708" xr:uid="{9C36198E-FE73-4079-A2DC-40AF93A1B029}"/>
    <cellStyle name="40% - Accent4 4 7 2" xfId="38683" xr:uid="{2F2E150A-BFB6-45D7-A867-1DB905939769}"/>
    <cellStyle name="40% - Accent4 4 7 2 2" xfId="38684" xr:uid="{323404E2-ED2F-4330-8262-7405AB973569}"/>
    <cellStyle name="40% - Accent4 4 7 2 2 2" xfId="38685" xr:uid="{D3472079-6C16-4973-BE5C-02B89C9FDF37}"/>
    <cellStyle name="40% - Accent4 4 7 2 3" xfId="38686" xr:uid="{15FF4E01-FB96-47F8-9B89-9B6F357E2955}"/>
    <cellStyle name="40% - Accent4 4 7 3" xfId="38687" xr:uid="{36C923B7-773E-4E0C-90DD-AC2C7375D002}"/>
    <cellStyle name="40% - Accent4 4 7 3 2" xfId="38688" xr:uid="{F5510D0E-8D84-4DBD-AD93-B690445B8029}"/>
    <cellStyle name="40% - Accent4 4 7 4" xfId="38689" xr:uid="{94B3C550-9557-489F-ADC4-CCA395A807B5}"/>
    <cellStyle name="40% - Accent4 4 7 4 2" xfId="38690" xr:uid="{47310636-F0DC-42EF-8F66-B240628E3C8F}"/>
    <cellStyle name="40% - Accent4 4 7 5" xfId="38691" xr:uid="{0F5BC879-198E-4826-8C20-07E428C50739}"/>
    <cellStyle name="40% - Accent4 4 7 6" xfId="38692" xr:uid="{4894E023-007D-4BCD-8C0D-6E06386AD310}"/>
    <cellStyle name="40% - Accent4 4 8" xfId="709" xr:uid="{052CE7E3-F4C1-485F-A74B-E1EE35D8E499}"/>
    <cellStyle name="40% - Accent4 4 8 2" xfId="38693" xr:uid="{621C209E-56DB-4067-84CB-8AA5FC492E1B}"/>
    <cellStyle name="40% - Accent4 4 8 2 2" xfId="38694" xr:uid="{16774502-F507-4F9C-BF2D-39402A2716DC}"/>
    <cellStyle name="40% - Accent4 4 8 2 2 2" xfId="38695" xr:uid="{6A669107-EFC8-4F4C-9FF0-74286ED8C61C}"/>
    <cellStyle name="40% - Accent4 4 8 2 3" xfId="38696" xr:uid="{42421259-E196-442A-8A57-F915665FAE32}"/>
    <cellStyle name="40% - Accent4 4 8 3" xfId="38697" xr:uid="{08004D76-1F61-4B7F-BCE8-4B79FAED961F}"/>
    <cellStyle name="40% - Accent4 4 8 3 2" xfId="38698" xr:uid="{F4ABA177-04C6-42BA-8E34-805DF8CDAEE5}"/>
    <cellStyle name="40% - Accent4 4 8 4" xfId="38699" xr:uid="{23BBEBDA-0F7C-4A9E-A6E9-29E4CA467CD6}"/>
    <cellStyle name="40% - Accent4 4 8 4 2" xfId="38700" xr:uid="{34BAEE4C-3DF9-4A53-9102-C9D27C559EF8}"/>
    <cellStyle name="40% - Accent4 4 8 5" xfId="38701" xr:uid="{96D176E3-278F-49CA-94C4-511613BD0DCF}"/>
    <cellStyle name="40% - Accent4 4 8 6" xfId="38702" xr:uid="{B5C5E37F-72AB-401C-B1DF-1A7B000F88CC}"/>
    <cellStyle name="40% - Accent4 4 9" xfId="38703" xr:uid="{2030BB98-6A4D-49B6-BC7E-D991FDA22976}"/>
    <cellStyle name="40% - Accent4 4 9 2" xfId="38704" xr:uid="{94DD6263-E908-485F-9C3F-10E2F32C59F4}"/>
    <cellStyle name="40% - Accent4 4 9 2 2" xfId="38705" xr:uid="{F0269905-F7C0-41EF-B614-3D778A29C378}"/>
    <cellStyle name="40% - Accent4 4 9 2 2 2" xfId="38706" xr:uid="{C97D0924-69AF-4EAB-9386-433BCD3EFE8B}"/>
    <cellStyle name="40% - Accent4 4 9 2 3" xfId="38707" xr:uid="{770ACB1F-2341-4562-B2EB-C545B2F4EC87}"/>
    <cellStyle name="40% - Accent4 4 9 3" xfId="38708" xr:uid="{324526E1-F930-406B-8190-F21644D5554D}"/>
    <cellStyle name="40% - Accent4 4 9 3 2" xfId="38709" xr:uid="{CDFC36C6-4590-44B9-A28A-80287A17D838}"/>
    <cellStyle name="40% - Accent4 4 9 4" xfId="38710" xr:uid="{C8B861FE-B983-4A86-8BCC-002C0DA95D20}"/>
    <cellStyle name="40% - Accent4 4 9 4 2" xfId="38711" xr:uid="{379E445E-0776-4ECD-8245-6C8B348A8654}"/>
    <cellStyle name="40% - Accent4 4 9 5" xfId="38712" xr:uid="{87803A8A-42D9-4449-AF02-C5A42447FE1F}"/>
    <cellStyle name="40% - Accent4 5" xfId="710" xr:uid="{AFAA3927-7598-4B77-A9CE-50213A5C4F0B}"/>
    <cellStyle name="40% - Accent4 5 10" xfId="38713" xr:uid="{BA2F9DA4-70AB-4843-93DF-4E838374A593}"/>
    <cellStyle name="40% - Accent4 5 10 2" xfId="38714" xr:uid="{9C84656B-1D72-4269-B74E-02070DD77DCF}"/>
    <cellStyle name="40% - Accent4 5 10 2 2" xfId="38715" xr:uid="{5A036344-E1D2-4FE7-94B5-F56B42A51376}"/>
    <cellStyle name="40% - Accent4 5 10 2 2 2" xfId="38716" xr:uid="{B733A68F-873F-4AC9-8CBA-6021A01F4818}"/>
    <cellStyle name="40% - Accent4 5 10 2 3" xfId="38717" xr:uid="{0F075874-4B57-49A6-BE3D-104AF0E9AE47}"/>
    <cellStyle name="40% - Accent4 5 10 3" xfId="38718" xr:uid="{52355818-D862-4944-8D02-54700830C616}"/>
    <cellStyle name="40% - Accent4 5 10 3 2" xfId="38719" xr:uid="{77DDD177-0987-4061-BE7B-1DEE49697B3E}"/>
    <cellStyle name="40% - Accent4 5 10 4" xfId="38720" xr:uid="{BDCB9182-E91A-41C8-BEF3-6BAD8A91F500}"/>
    <cellStyle name="40% - Accent4 5 10 4 2" xfId="38721" xr:uid="{35CA5D90-0AAA-4922-BA3D-765D3B69F2AD}"/>
    <cellStyle name="40% - Accent4 5 10 5" xfId="38722" xr:uid="{63311E1E-9C5C-4A26-9EAA-50A9C194C1C8}"/>
    <cellStyle name="40% - Accent4 5 11" xfId="38723" xr:uid="{37C80D7C-2007-4135-9FA0-4898D3185CF7}"/>
    <cellStyle name="40% - Accent4 5 11 2" xfId="38724" xr:uid="{7C9F3804-D9E4-464A-9550-8FB1A28BCDD5}"/>
    <cellStyle name="40% - Accent4 5 11 2 2" xfId="38725" xr:uid="{D22F53F7-D5B0-4F37-BA74-6F06BD347D15}"/>
    <cellStyle name="40% - Accent4 5 11 2 2 2" xfId="38726" xr:uid="{1122EFC5-C625-4797-96F8-5C18CA722BB9}"/>
    <cellStyle name="40% - Accent4 5 11 2 3" xfId="38727" xr:uid="{072FD29E-DB4F-4189-B8E3-80EEA5C66CC2}"/>
    <cellStyle name="40% - Accent4 5 11 3" xfId="38728" xr:uid="{A104EEB3-1938-4CE7-B540-EA712240363A}"/>
    <cellStyle name="40% - Accent4 5 11 3 2" xfId="38729" xr:uid="{2D67AF01-6034-4456-BC93-12B49FE3E98C}"/>
    <cellStyle name="40% - Accent4 5 11 4" xfId="38730" xr:uid="{117A4451-9B9D-4E96-B00F-C86CD72DD955}"/>
    <cellStyle name="40% - Accent4 5 11 4 2" xfId="38731" xr:uid="{50C91B54-1B1F-45CA-BDA1-6E9BC74B3A2C}"/>
    <cellStyle name="40% - Accent4 5 11 5" xfId="38732" xr:uid="{C558C3E1-A82E-425A-861F-FEC88D1C5F95}"/>
    <cellStyle name="40% - Accent4 5 12" xfId="38733" xr:uid="{C7766F2D-B1AA-4018-9EB1-6802B925A630}"/>
    <cellStyle name="40% - Accent4 5 12 2" xfId="38734" xr:uid="{0D5B4415-34CB-448D-A2F9-76A4D30DD572}"/>
    <cellStyle name="40% - Accent4 5 12 2 2" xfId="38735" xr:uid="{A96DA2ED-A425-4B17-BCE0-831134C43219}"/>
    <cellStyle name="40% - Accent4 5 12 2 2 2" xfId="38736" xr:uid="{1458EEFD-BB1C-427F-9383-54B82F3925C9}"/>
    <cellStyle name="40% - Accent4 5 12 2 3" xfId="38737" xr:uid="{894EB855-62DE-433B-A83E-31447628B638}"/>
    <cellStyle name="40% - Accent4 5 12 3" xfId="38738" xr:uid="{2278CA5D-FFAB-46D8-B00C-F24D0B111953}"/>
    <cellStyle name="40% - Accent4 5 12 3 2" xfId="38739" xr:uid="{4C8DCFB5-5A38-4F8F-A6AD-3F99EA575C84}"/>
    <cellStyle name="40% - Accent4 5 12 4" xfId="38740" xr:uid="{865F1A26-B86E-4B7C-8C2D-2DC91CAF2306}"/>
    <cellStyle name="40% - Accent4 5 12 4 2" xfId="38741" xr:uid="{509B2574-D1D9-4D18-B281-4E52688BFF56}"/>
    <cellStyle name="40% - Accent4 5 12 5" xfId="38742" xr:uid="{CF016CA7-5118-40B3-83A8-5F220140C96C}"/>
    <cellStyle name="40% - Accent4 5 13" xfId="38743" xr:uid="{00A290A5-9CD9-43B4-9473-6B35C391E38E}"/>
    <cellStyle name="40% - Accent4 5 13 2" xfId="38744" xr:uid="{6D7E6613-5AA7-46A0-AD06-95B8FDAE30EA}"/>
    <cellStyle name="40% - Accent4 5 13 2 2" xfId="38745" xr:uid="{BFE5A1EF-6F55-4988-820F-C813F5938BB0}"/>
    <cellStyle name="40% - Accent4 5 13 2 2 2" xfId="38746" xr:uid="{34BB9094-0EC7-4BDE-8FC8-3D7F12D52A56}"/>
    <cellStyle name="40% - Accent4 5 13 2 3" xfId="38747" xr:uid="{2C74CE5C-2F33-48B8-8F9E-D126E4CD8A0A}"/>
    <cellStyle name="40% - Accent4 5 13 3" xfId="38748" xr:uid="{140D3905-0A02-4364-8345-3170704549CE}"/>
    <cellStyle name="40% - Accent4 5 13 3 2" xfId="38749" xr:uid="{CEF2FC74-9A8E-4DB9-8BD3-8C6C3297A01F}"/>
    <cellStyle name="40% - Accent4 5 13 4" xfId="38750" xr:uid="{346F072D-5344-408C-975A-09C6345B5F08}"/>
    <cellStyle name="40% - Accent4 5 13 4 2" xfId="38751" xr:uid="{43E8E5B8-5AB2-451C-97EB-D418D271EF05}"/>
    <cellStyle name="40% - Accent4 5 13 5" xfId="38752" xr:uid="{1ABE3FCD-6D31-4A02-B6FF-39C7A8726CDF}"/>
    <cellStyle name="40% - Accent4 5 14" xfId="38753" xr:uid="{FCCFC7A8-8E6E-46A7-8A9E-A0DA021F2048}"/>
    <cellStyle name="40% - Accent4 5 14 2" xfId="38754" xr:uid="{E3A2275B-69D3-4F60-AAC7-DD1AA2B34DA7}"/>
    <cellStyle name="40% - Accent4 5 14 2 2" xfId="38755" xr:uid="{70210808-9492-4AF0-99DA-F1951AA59BAA}"/>
    <cellStyle name="40% - Accent4 5 14 2 2 2" xfId="38756" xr:uid="{1C2955EC-F90F-47F8-906A-F8FD0CC48379}"/>
    <cellStyle name="40% - Accent4 5 14 2 3" xfId="38757" xr:uid="{265D4389-23E9-4B55-9442-D5BD16C56726}"/>
    <cellStyle name="40% - Accent4 5 14 3" xfId="38758" xr:uid="{978BAB02-63A9-480E-8A5A-2FDECE331D33}"/>
    <cellStyle name="40% - Accent4 5 14 3 2" xfId="38759" xr:uid="{E08C7BA1-14BA-4435-8274-30F6D851B017}"/>
    <cellStyle name="40% - Accent4 5 14 4" xfId="38760" xr:uid="{B08349F1-57D5-486A-A60D-06259F907A08}"/>
    <cellStyle name="40% - Accent4 5 14 4 2" xfId="38761" xr:uid="{016B790C-3A5C-47D4-BF00-91B839632C62}"/>
    <cellStyle name="40% - Accent4 5 14 5" xfId="38762" xr:uid="{9F9E5AA5-3FCD-43CC-9F7B-FEF91FA7920E}"/>
    <cellStyle name="40% - Accent4 5 15" xfId="38763" xr:uid="{3E453F68-C359-43E4-8505-97FDC8E7AA79}"/>
    <cellStyle name="40% - Accent4 5 15 2" xfId="38764" xr:uid="{D600D6A6-3205-4D0E-8212-A3E43A6F8C2E}"/>
    <cellStyle name="40% - Accent4 5 15 2 2" xfId="38765" xr:uid="{04EDAD7D-1EBE-4DA4-9C4F-F3B3770EC96F}"/>
    <cellStyle name="40% - Accent4 5 15 2 2 2" xfId="38766" xr:uid="{7CE1CEAF-5218-4534-B25D-DDDBE154966F}"/>
    <cellStyle name="40% - Accent4 5 15 2 3" xfId="38767" xr:uid="{A596EB63-5F6C-4DFB-AEF1-80933C8BFDF5}"/>
    <cellStyle name="40% - Accent4 5 15 3" xfId="38768" xr:uid="{331E6180-D55F-4799-8077-FCDF8E23F425}"/>
    <cellStyle name="40% - Accent4 5 15 3 2" xfId="38769" xr:uid="{2079B5BD-6A95-4E5A-ACEF-EA5A924198D2}"/>
    <cellStyle name="40% - Accent4 5 15 4" xfId="38770" xr:uid="{B4F6B7C1-9D2C-4640-A60E-A6BAF0AD7705}"/>
    <cellStyle name="40% - Accent4 5 15 4 2" xfId="38771" xr:uid="{02D2507C-A16D-4BC4-AB06-CA37D87E424E}"/>
    <cellStyle name="40% - Accent4 5 15 5" xfId="38772" xr:uid="{4427BBD0-61B2-4EE4-BE90-751D80B5583B}"/>
    <cellStyle name="40% - Accent4 5 16" xfId="38773" xr:uid="{24095899-C3AC-4E19-BE83-7E11374A6841}"/>
    <cellStyle name="40% - Accent4 5 16 2" xfId="38774" xr:uid="{E4B58C14-DAE2-4478-984F-E3555C03FF35}"/>
    <cellStyle name="40% - Accent4 5 16 2 2" xfId="38775" xr:uid="{214E5E64-58CA-4CFA-A554-9AB6116CF584}"/>
    <cellStyle name="40% - Accent4 5 16 3" xfId="38776" xr:uid="{D7013A35-7903-41BF-934C-10569D9F1924}"/>
    <cellStyle name="40% - Accent4 5 17" xfId="38777" xr:uid="{6ED70225-AF89-41C6-BD99-D81C10ECAE20}"/>
    <cellStyle name="40% - Accent4 5 17 2" xfId="38778" xr:uid="{5D71FF3A-4DBD-43EB-B7FD-DC11699EDC9C}"/>
    <cellStyle name="40% - Accent4 5 18" xfId="38779" xr:uid="{A75EA828-E5F9-40D4-B867-19CFEDD0F367}"/>
    <cellStyle name="40% - Accent4 5 18 2" xfId="38780" xr:uid="{8479D3CF-30E0-4060-B1EB-BE3A5AFAC58A}"/>
    <cellStyle name="40% - Accent4 5 19" xfId="38781" xr:uid="{C9375E16-5288-4451-8B76-31F986392C69}"/>
    <cellStyle name="40% - Accent4 5 2" xfId="711" xr:uid="{4A1DBECC-C71B-4A3F-9454-3AEF88A17B57}"/>
    <cellStyle name="40% - Accent4 5 2 2" xfId="712" xr:uid="{1E5A41A4-C3F1-40EB-8E17-E26D8CAC646E}"/>
    <cellStyle name="40% - Accent4 5 2 2 2" xfId="38782" xr:uid="{B3D56E3B-4D7B-4FF9-AA56-6CF2D9B07121}"/>
    <cellStyle name="40% - Accent4 5 2 2 2 2" xfId="38783" xr:uid="{D49F3BD6-C973-4CA8-8649-6D02C374C8A9}"/>
    <cellStyle name="40% - Accent4 5 2 2 3" xfId="38784" xr:uid="{50D301BA-CE64-4A8F-A98E-832FB5079880}"/>
    <cellStyle name="40% - Accent4 5 2 2 4" xfId="38785" xr:uid="{6B4384D4-24DF-45EE-8715-19793101D30E}"/>
    <cellStyle name="40% - Accent4 5 2 3" xfId="38786" xr:uid="{E475A5F0-97CA-4CE5-9072-87B764D0F2CA}"/>
    <cellStyle name="40% - Accent4 5 2 3 2" xfId="38787" xr:uid="{43D70A4E-5658-4CDD-BF55-637DFE74634C}"/>
    <cellStyle name="40% - Accent4 5 2 4" xfId="38788" xr:uid="{937C64CE-A2B1-47D4-BFC7-798DFD052D3D}"/>
    <cellStyle name="40% - Accent4 5 2 4 2" xfId="38789" xr:uid="{7E440C52-62F3-4046-B47D-F8093DECA67B}"/>
    <cellStyle name="40% - Accent4 5 2 5" xfId="38790" xr:uid="{B8CC3643-83ED-43F8-A886-5D2EDFCB88CB}"/>
    <cellStyle name="40% - Accent4 5 20" xfId="38791" xr:uid="{ABC5859C-4CD5-43F8-B619-6C01CACC0DCC}"/>
    <cellStyle name="40% - Accent4 5 21" xfId="38792" xr:uid="{ECB6B967-A76A-490B-81E8-ED0FAE6EADCC}"/>
    <cellStyle name="40% - Accent4 5 22" xfId="38793" xr:uid="{6FD7BB80-2C9D-452F-833B-EF8D586104C7}"/>
    <cellStyle name="40% - Accent4 5 23" xfId="38794" xr:uid="{8B9B473B-1E54-40AC-9389-2B2FF6D1EEF8}"/>
    <cellStyle name="40% - Accent4 5 24" xfId="38795" xr:uid="{20907F80-3662-416E-9422-87CD466611C5}"/>
    <cellStyle name="40% - Accent4 5 25" xfId="38796" xr:uid="{1B1374CF-496D-4C5C-A17E-98ACF4EC1F22}"/>
    <cellStyle name="40% - Accent4 5 26" xfId="38797" xr:uid="{DE7EF207-91CF-4274-82AB-A78483030CE6}"/>
    <cellStyle name="40% - Accent4 5 27" xfId="38798" xr:uid="{ED14AE85-B2E6-4B1C-AB93-D0A17C76AC5A}"/>
    <cellStyle name="40% - Accent4 5 28" xfId="38799" xr:uid="{604DCEE2-8E49-4AD1-81D5-0FE45CA68E39}"/>
    <cellStyle name="40% - Accent4 5 29" xfId="38800" xr:uid="{A29AF04C-2861-450E-BFE6-046243B49E61}"/>
    <cellStyle name="40% - Accent4 5 3" xfId="713" xr:uid="{A61FE0FD-21F1-41CB-8B24-05E04CF95DC5}"/>
    <cellStyle name="40% - Accent4 5 3 2" xfId="38801" xr:uid="{5432C5ED-F291-4F4B-8CDC-C1DC1DA04498}"/>
    <cellStyle name="40% - Accent4 5 3 2 2" xfId="38802" xr:uid="{54A50CDF-C1BF-4B2A-9089-4AF0732C3398}"/>
    <cellStyle name="40% - Accent4 5 3 2 2 2" xfId="38803" xr:uid="{DD4FEB81-2BA8-4A85-B29F-D319D2E8FEC7}"/>
    <cellStyle name="40% - Accent4 5 3 2 3" xfId="38804" xr:uid="{460788F5-E125-4AB9-B0E1-4EB0F61EC411}"/>
    <cellStyle name="40% - Accent4 5 3 3" xfId="38805" xr:uid="{C9F27729-DC85-4EDF-8141-3ABD3495A3DB}"/>
    <cellStyle name="40% - Accent4 5 3 3 2" xfId="38806" xr:uid="{717C4FDC-59D8-4796-9AA5-6C58E81A3C1E}"/>
    <cellStyle name="40% - Accent4 5 3 4" xfId="38807" xr:uid="{3E34106E-E70D-4BB1-9157-E2824214809D}"/>
    <cellStyle name="40% - Accent4 5 3 4 2" xfId="38808" xr:uid="{9D924440-7DF7-44D4-BDAE-3A8EE95A4CBF}"/>
    <cellStyle name="40% - Accent4 5 3 5" xfId="38809" xr:uid="{729F4A23-52C5-4186-98E1-A2A61C743776}"/>
    <cellStyle name="40% - Accent4 5 3 6" xfId="38810" xr:uid="{46A2852C-C048-45C8-A802-5B7FEA9E8E55}"/>
    <cellStyle name="40% - Accent4 5 4" xfId="714" xr:uid="{44EFD154-BDC5-47E0-AD3D-533571B6D0DD}"/>
    <cellStyle name="40% - Accent4 5 4 2" xfId="38811" xr:uid="{030AD771-62E1-498B-987E-777F12B54734}"/>
    <cellStyle name="40% - Accent4 5 4 2 2" xfId="38812" xr:uid="{36C4E25F-DF3B-46CC-9DEE-EE04CC589A1E}"/>
    <cellStyle name="40% - Accent4 5 4 2 2 2" xfId="38813" xr:uid="{8FEDBED0-18C4-4521-BC00-19F042B3DC25}"/>
    <cellStyle name="40% - Accent4 5 4 2 3" xfId="38814" xr:uid="{80C7E474-6D6D-402F-8DFD-71796A4CFB18}"/>
    <cellStyle name="40% - Accent4 5 4 3" xfId="38815" xr:uid="{65A304E0-AD10-4E11-8399-091790813C2A}"/>
    <cellStyle name="40% - Accent4 5 4 3 2" xfId="38816" xr:uid="{34730C36-E9B4-4FE0-BD1E-2F47B853B725}"/>
    <cellStyle name="40% - Accent4 5 4 4" xfId="38817" xr:uid="{A731A454-2CC9-4715-8875-E16B63C94502}"/>
    <cellStyle name="40% - Accent4 5 4 4 2" xfId="38818" xr:uid="{1712CBA2-1B6B-41FC-AD46-6C7975FB5035}"/>
    <cellStyle name="40% - Accent4 5 4 5" xfId="38819" xr:uid="{A7C3F1BC-01BC-4A75-9C0A-650619679E06}"/>
    <cellStyle name="40% - Accent4 5 4 6" xfId="38820" xr:uid="{6A261956-67A1-4FCC-BC23-C3BE825E8C79}"/>
    <cellStyle name="40% - Accent4 5 5" xfId="715" xr:uid="{213218AF-4964-4BFD-AFCD-D277E30D7A99}"/>
    <cellStyle name="40% - Accent4 5 5 2" xfId="38821" xr:uid="{38E6CE98-EF64-4E7C-A4DB-2C8BC7957478}"/>
    <cellStyle name="40% - Accent4 5 5 2 2" xfId="38822" xr:uid="{D81F6CEE-8568-4C39-85BE-3E8367795B1E}"/>
    <cellStyle name="40% - Accent4 5 5 2 2 2" xfId="38823" xr:uid="{7AE75AA0-70BA-4E3D-A4C8-027A7CD26C0C}"/>
    <cellStyle name="40% - Accent4 5 5 2 3" xfId="38824" xr:uid="{549C4FC8-43AF-4B16-8E99-C17B8D9AC198}"/>
    <cellStyle name="40% - Accent4 5 5 3" xfId="38825" xr:uid="{C89FA353-9640-4512-8D25-2627AAC7B6A6}"/>
    <cellStyle name="40% - Accent4 5 5 3 2" xfId="38826" xr:uid="{27239760-9F20-4D27-AEF7-2A78E07DD08B}"/>
    <cellStyle name="40% - Accent4 5 5 4" xfId="38827" xr:uid="{75A4132E-EE2E-4E34-A670-2E7DA3E06577}"/>
    <cellStyle name="40% - Accent4 5 5 4 2" xfId="38828" xr:uid="{7A00C8E0-79E1-480A-8F01-533FAF57D245}"/>
    <cellStyle name="40% - Accent4 5 5 5" xfId="38829" xr:uid="{726460C7-7C17-4C80-9294-721B3ED247DB}"/>
    <cellStyle name="40% - Accent4 5 5 6" xfId="38830" xr:uid="{D539ED73-2E12-4E2E-9EF1-B4ECEB0935E5}"/>
    <cellStyle name="40% - Accent4 5 6" xfId="716" xr:uid="{F626153E-DB86-4739-B8FF-870900B26D27}"/>
    <cellStyle name="40% - Accent4 5 6 2" xfId="38831" xr:uid="{E4EA3AA4-78D7-4A4A-A42E-4A3F00B512A5}"/>
    <cellStyle name="40% - Accent4 5 6 2 2" xfId="38832" xr:uid="{78902550-9736-4A20-A32F-48D55A762BF0}"/>
    <cellStyle name="40% - Accent4 5 6 2 2 2" xfId="38833" xr:uid="{0512A066-117B-469F-8B41-2BED4715957D}"/>
    <cellStyle name="40% - Accent4 5 6 2 3" xfId="38834" xr:uid="{9D04F6D1-3AB7-431B-87B0-F9186667856F}"/>
    <cellStyle name="40% - Accent4 5 6 3" xfId="38835" xr:uid="{5D393DB3-0E9E-4426-AA0D-BA12D7769A22}"/>
    <cellStyle name="40% - Accent4 5 6 3 2" xfId="38836" xr:uid="{4BB65EAF-28DC-4FF3-8F67-B76E5B7E045E}"/>
    <cellStyle name="40% - Accent4 5 6 4" xfId="38837" xr:uid="{800EF0B1-32B8-4D75-A717-EBEC49617447}"/>
    <cellStyle name="40% - Accent4 5 6 4 2" xfId="38838" xr:uid="{947D0F95-71A9-4657-9A07-940E2E0EFD05}"/>
    <cellStyle name="40% - Accent4 5 6 5" xfId="38839" xr:uid="{5F85ECE9-565B-466A-B4A0-5B9CFF3D789C}"/>
    <cellStyle name="40% - Accent4 5 6 6" xfId="38840" xr:uid="{82975272-C6D4-43DD-8E2C-EFE726D02693}"/>
    <cellStyle name="40% - Accent4 5 7" xfId="717" xr:uid="{024C596B-0C9B-40FD-8261-3A151D390B50}"/>
    <cellStyle name="40% - Accent4 5 7 2" xfId="38841" xr:uid="{B8607E8B-F2DE-4FFE-BA02-BA2BCB96FA7B}"/>
    <cellStyle name="40% - Accent4 5 7 2 2" xfId="38842" xr:uid="{86A1AF74-898A-4DBA-B424-D77309397C08}"/>
    <cellStyle name="40% - Accent4 5 7 2 2 2" xfId="38843" xr:uid="{C960316A-EB7B-4E9C-8556-6F59B9A1E94D}"/>
    <cellStyle name="40% - Accent4 5 7 2 3" xfId="38844" xr:uid="{261B20E2-2D40-4B94-8EC8-6084EEE18CA6}"/>
    <cellStyle name="40% - Accent4 5 7 3" xfId="38845" xr:uid="{31EC379D-B103-4C17-ACB7-CA5E1AA00010}"/>
    <cellStyle name="40% - Accent4 5 7 3 2" xfId="38846" xr:uid="{1B92A0C8-D476-435C-98EB-EA03087B7958}"/>
    <cellStyle name="40% - Accent4 5 7 4" xfId="38847" xr:uid="{383C540A-F9F6-4E15-83DF-5976E3A66EB4}"/>
    <cellStyle name="40% - Accent4 5 7 4 2" xfId="38848" xr:uid="{E39316E1-827E-4F4E-AB12-2C13FDE49A81}"/>
    <cellStyle name="40% - Accent4 5 7 5" xfId="38849" xr:uid="{A7E06059-DD3B-4305-AD4D-4E92BD6E3B76}"/>
    <cellStyle name="40% - Accent4 5 7 6" xfId="38850" xr:uid="{7ABBC06D-2D9E-4149-8AAA-3EF3DD33254A}"/>
    <cellStyle name="40% - Accent4 5 8" xfId="718" xr:uid="{316ED8C7-5B18-478F-9AE9-BA5B9AA561BC}"/>
    <cellStyle name="40% - Accent4 5 8 2" xfId="38851" xr:uid="{4765E795-F549-4EC0-AE63-A32D1A5460AD}"/>
    <cellStyle name="40% - Accent4 5 8 2 2" xfId="38852" xr:uid="{1A48EB36-B39C-439C-BF2D-EB31EFF079D9}"/>
    <cellStyle name="40% - Accent4 5 8 2 2 2" xfId="38853" xr:uid="{B4AA874D-91B7-45E1-A212-24917B01A670}"/>
    <cellStyle name="40% - Accent4 5 8 2 3" xfId="38854" xr:uid="{7DC6E4A1-7C23-47C6-BF04-E5663AF12739}"/>
    <cellStyle name="40% - Accent4 5 8 3" xfId="38855" xr:uid="{790EC076-CC54-45BB-AEC7-7FEE5BE0A094}"/>
    <cellStyle name="40% - Accent4 5 8 3 2" xfId="38856" xr:uid="{F281521F-F94F-4FDF-9A9F-DBE720CCED0F}"/>
    <cellStyle name="40% - Accent4 5 8 4" xfId="38857" xr:uid="{C4152D12-A9D1-4285-8E5F-BFBA4420AB37}"/>
    <cellStyle name="40% - Accent4 5 8 4 2" xfId="38858" xr:uid="{56CF5BD3-4739-48CD-913C-4594FF970BE3}"/>
    <cellStyle name="40% - Accent4 5 8 5" xfId="38859" xr:uid="{463160A1-2D1D-4B7B-9024-337D5513C177}"/>
    <cellStyle name="40% - Accent4 5 8 6" xfId="38860" xr:uid="{8E78E6FA-9F09-42A8-B1F1-B15D64DAE9AE}"/>
    <cellStyle name="40% - Accent4 5 9" xfId="38861" xr:uid="{AD724D64-EC20-4A8F-8B67-41C56D1FDEDD}"/>
    <cellStyle name="40% - Accent4 5 9 2" xfId="38862" xr:uid="{46B0BDBC-B4D0-4F57-9467-A1BE72A8923C}"/>
    <cellStyle name="40% - Accent4 5 9 2 2" xfId="38863" xr:uid="{8CC84B76-0C34-494E-B4AE-0834748ACFE2}"/>
    <cellStyle name="40% - Accent4 5 9 2 2 2" xfId="38864" xr:uid="{CB8B785D-86B3-4EF7-9B9F-25643F2BE440}"/>
    <cellStyle name="40% - Accent4 5 9 2 3" xfId="38865" xr:uid="{2E95EB03-0DAF-4072-9739-9761EECD6752}"/>
    <cellStyle name="40% - Accent4 5 9 3" xfId="38866" xr:uid="{4053DBE2-0B7F-417F-8BCB-A29150CF0055}"/>
    <cellStyle name="40% - Accent4 5 9 3 2" xfId="38867" xr:uid="{DE348E80-E01D-470A-8DC9-373B2CBE2733}"/>
    <cellStyle name="40% - Accent4 5 9 4" xfId="38868" xr:uid="{BEFE5AAB-1A41-4B19-BFD8-1909EE8B206B}"/>
    <cellStyle name="40% - Accent4 5 9 4 2" xfId="38869" xr:uid="{41C9D6F4-BAB6-4480-BFEE-B80B7FF0B016}"/>
    <cellStyle name="40% - Accent4 5 9 5" xfId="38870" xr:uid="{B8991241-88E0-4CEC-A169-E3E1CBCADEB2}"/>
    <cellStyle name="40% - Accent4 6" xfId="719" xr:uid="{5AFF7ED8-21B6-4ED9-8F9A-07F4D911413B}"/>
    <cellStyle name="40% - Accent4 6 10" xfId="38871" xr:uid="{F879027E-5CCE-4A26-A7E1-59D45480EC9C}"/>
    <cellStyle name="40% - Accent4 6 10 2" xfId="38872" xr:uid="{374FBAB1-C724-4D8B-AD17-AFED0DD69D96}"/>
    <cellStyle name="40% - Accent4 6 10 2 2" xfId="38873" xr:uid="{E138A8D2-467B-4C13-BD7F-277F49607CB9}"/>
    <cellStyle name="40% - Accent4 6 10 2 2 2" xfId="38874" xr:uid="{59F0EC34-0E8B-43C9-8EE6-4A0BAAEFF5D7}"/>
    <cellStyle name="40% - Accent4 6 10 2 3" xfId="38875" xr:uid="{FA7B9FB2-5576-40B8-848A-04EDA45E63CF}"/>
    <cellStyle name="40% - Accent4 6 10 3" xfId="38876" xr:uid="{A893005C-A81B-4746-9895-F89332150F94}"/>
    <cellStyle name="40% - Accent4 6 10 3 2" xfId="38877" xr:uid="{70F24A27-BFA5-4A03-BF71-F7F07E24ACEB}"/>
    <cellStyle name="40% - Accent4 6 10 4" xfId="38878" xr:uid="{340B57BC-054A-4BB6-931E-64AF050868BB}"/>
    <cellStyle name="40% - Accent4 6 10 4 2" xfId="38879" xr:uid="{A3E10D36-8819-42AC-9924-B4CC02BC357B}"/>
    <cellStyle name="40% - Accent4 6 10 5" xfId="38880" xr:uid="{5C5D97BC-6849-48D2-A68F-DD23546EAD6E}"/>
    <cellStyle name="40% - Accent4 6 11" xfId="38881" xr:uid="{AC345F56-02DD-496D-8C13-E33B2F5F961B}"/>
    <cellStyle name="40% - Accent4 6 11 2" xfId="38882" xr:uid="{EC64F57F-F638-4435-85BA-45B774994E47}"/>
    <cellStyle name="40% - Accent4 6 11 2 2" xfId="38883" xr:uid="{2B4ADD79-F91A-46C2-BF3C-1EE2CC770C03}"/>
    <cellStyle name="40% - Accent4 6 11 2 2 2" xfId="38884" xr:uid="{86987AAC-E1CC-4378-B9E0-33288624EEE1}"/>
    <cellStyle name="40% - Accent4 6 11 2 3" xfId="38885" xr:uid="{CCF35433-CDDE-422B-AC99-930DF1DF926A}"/>
    <cellStyle name="40% - Accent4 6 11 3" xfId="38886" xr:uid="{03EDA4DB-603B-4162-9DB8-E71A6E219955}"/>
    <cellStyle name="40% - Accent4 6 11 3 2" xfId="38887" xr:uid="{68BCB176-2FBD-426D-9151-9EB0CD4B88DE}"/>
    <cellStyle name="40% - Accent4 6 11 4" xfId="38888" xr:uid="{EE1B7F2C-2B05-415D-A5C1-DEB504312B91}"/>
    <cellStyle name="40% - Accent4 6 11 4 2" xfId="38889" xr:uid="{C0EB1C2E-F860-48DA-81F2-76EEB048E552}"/>
    <cellStyle name="40% - Accent4 6 11 5" xfId="38890" xr:uid="{0B0E3CDE-E74A-4E29-B568-47BAEEAB8AB2}"/>
    <cellStyle name="40% - Accent4 6 12" xfId="38891" xr:uid="{2C36C0BA-D540-4554-B048-015A8615FF3B}"/>
    <cellStyle name="40% - Accent4 6 12 2" xfId="38892" xr:uid="{AFBEC6D8-1FA7-4848-BA41-35CE6BA24290}"/>
    <cellStyle name="40% - Accent4 6 12 2 2" xfId="38893" xr:uid="{7D2304B0-831C-4BB5-BBE9-1982EEC58589}"/>
    <cellStyle name="40% - Accent4 6 12 2 2 2" xfId="38894" xr:uid="{5B6E4EFF-38F2-4F78-AD6E-4BFE7125351F}"/>
    <cellStyle name="40% - Accent4 6 12 2 3" xfId="38895" xr:uid="{FD93B396-66CE-4FA8-A09F-F14CB835A12F}"/>
    <cellStyle name="40% - Accent4 6 12 3" xfId="38896" xr:uid="{77E8893F-8A02-468A-9CDD-4A8307534F75}"/>
    <cellStyle name="40% - Accent4 6 12 3 2" xfId="38897" xr:uid="{431DDDA1-EF8F-4EE9-B2A1-187FEC42FCC2}"/>
    <cellStyle name="40% - Accent4 6 12 4" xfId="38898" xr:uid="{88384F19-D57E-4813-A898-447B29E1C91B}"/>
    <cellStyle name="40% - Accent4 6 12 4 2" xfId="38899" xr:uid="{237DDFCC-16A9-436E-BA3A-6D6B9105FD08}"/>
    <cellStyle name="40% - Accent4 6 12 5" xfId="38900" xr:uid="{9B68443D-E16F-4305-8935-F362C8B3C4DF}"/>
    <cellStyle name="40% - Accent4 6 13" xfId="38901" xr:uid="{527526DB-C48C-4EF0-8774-3B5104DDA3E3}"/>
    <cellStyle name="40% - Accent4 6 13 2" xfId="38902" xr:uid="{521B749B-185A-4A59-A889-FAD0835A1FF6}"/>
    <cellStyle name="40% - Accent4 6 13 2 2" xfId="38903" xr:uid="{F1529A6A-569F-4DAA-AB93-497E85955F6B}"/>
    <cellStyle name="40% - Accent4 6 13 2 2 2" xfId="38904" xr:uid="{00AD540E-9C10-4A76-8F8A-FC228D35A316}"/>
    <cellStyle name="40% - Accent4 6 13 2 3" xfId="38905" xr:uid="{4A894D7E-6C1F-453E-A445-0E2114E6EE43}"/>
    <cellStyle name="40% - Accent4 6 13 3" xfId="38906" xr:uid="{271577B5-EF1D-491B-9595-8B79113B84E0}"/>
    <cellStyle name="40% - Accent4 6 13 3 2" xfId="38907" xr:uid="{1944D647-DD21-4BD3-9E69-D473AA12C968}"/>
    <cellStyle name="40% - Accent4 6 13 4" xfId="38908" xr:uid="{F117B0BB-B6E2-4A78-8B3E-2959E3B3F1ED}"/>
    <cellStyle name="40% - Accent4 6 13 4 2" xfId="38909" xr:uid="{50F6E0E9-6B8E-488B-B8D4-0DD26EAC82DD}"/>
    <cellStyle name="40% - Accent4 6 13 5" xfId="38910" xr:uid="{92D48B85-7C8C-4922-A0DF-46E3B8D8CC3D}"/>
    <cellStyle name="40% - Accent4 6 14" xfId="38911" xr:uid="{945819E5-677F-42B5-929B-6BB7BB0103B0}"/>
    <cellStyle name="40% - Accent4 6 14 2" xfId="38912" xr:uid="{713E5386-0846-4DEA-A8FE-CF25BA5C03E9}"/>
    <cellStyle name="40% - Accent4 6 14 2 2" xfId="38913" xr:uid="{6E3D679B-45CB-441F-9735-F1EED2E841DB}"/>
    <cellStyle name="40% - Accent4 6 14 2 2 2" xfId="38914" xr:uid="{37A780C5-B44B-4E5A-8DBC-01B90AE58CE1}"/>
    <cellStyle name="40% - Accent4 6 14 2 3" xfId="38915" xr:uid="{AAE68A25-CBF9-4F8A-AEF3-65B774EEEBC7}"/>
    <cellStyle name="40% - Accent4 6 14 3" xfId="38916" xr:uid="{6114D856-3D92-4446-917D-8488ADE4D3B0}"/>
    <cellStyle name="40% - Accent4 6 14 3 2" xfId="38917" xr:uid="{33372C5F-CF46-44F4-9420-98C3149EB9DF}"/>
    <cellStyle name="40% - Accent4 6 14 4" xfId="38918" xr:uid="{08C57606-DDF0-4475-AFC2-5DDA1D0DA7CA}"/>
    <cellStyle name="40% - Accent4 6 14 4 2" xfId="38919" xr:uid="{D02C922E-0B21-45FC-BC80-F10BFE1DEAAB}"/>
    <cellStyle name="40% - Accent4 6 14 5" xfId="38920" xr:uid="{1D5A62E4-C047-4BCF-A171-4243A58C4125}"/>
    <cellStyle name="40% - Accent4 6 15" xfId="38921" xr:uid="{7B3E7F48-FD6B-47E7-AF63-551CF6082DB2}"/>
    <cellStyle name="40% - Accent4 6 15 2" xfId="38922" xr:uid="{121D0CFD-43ED-43D3-A55F-A8A86B847043}"/>
    <cellStyle name="40% - Accent4 6 15 2 2" xfId="38923" xr:uid="{6DF65266-FC7B-455B-A910-58A7E53B7022}"/>
    <cellStyle name="40% - Accent4 6 15 2 2 2" xfId="38924" xr:uid="{517DBAA0-15D7-4188-ADBE-5D9F74781D00}"/>
    <cellStyle name="40% - Accent4 6 15 2 3" xfId="38925" xr:uid="{FDD38B57-42EC-41F6-899E-D39D9920881F}"/>
    <cellStyle name="40% - Accent4 6 15 3" xfId="38926" xr:uid="{1DB2975A-DE55-4A63-A06E-29058FC9F883}"/>
    <cellStyle name="40% - Accent4 6 15 3 2" xfId="38927" xr:uid="{BB689B43-219B-4ADD-A649-0D5DA8A6D739}"/>
    <cellStyle name="40% - Accent4 6 15 4" xfId="38928" xr:uid="{79C41E1B-893A-4DA4-89C3-59687C22D59B}"/>
    <cellStyle name="40% - Accent4 6 15 4 2" xfId="38929" xr:uid="{11E74A9B-4DE8-403D-8390-6186C4B28C86}"/>
    <cellStyle name="40% - Accent4 6 15 5" xfId="38930" xr:uid="{CD9CD1B9-F174-497B-AC97-FA09211D9243}"/>
    <cellStyle name="40% - Accent4 6 16" xfId="38931" xr:uid="{9C74A166-BE9E-478E-9614-20ADC98FDC0D}"/>
    <cellStyle name="40% - Accent4 6 16 2" xfId="38932" xr:uid="{645D46BE-5C97-4A53-9D9D-5240624222CD}"/>
    <cellStyle name="40% - Accent4 6 16 2 2" xfId="38933" xr:uid="{CB401462-47A5-4123-9BCC-A2A1E096E70E}"/>
    <cellStyle name="40% - Accent4 6 16 3" xfId="38934" xr:uid="{73034A06-AADB-4C12-8F31-430FCB21A8C1}"/>
    <cellStyle name="40% - Accent4 6 17" xfId="38935" xr:uid="{B0E5D904-7602-4F99-A4E1-AB7D9D23C727}"/>
    <cellStyle name="40% - Accent4 6 17 2" xfId="38936" xr:uid="{CE1DC4A1-EDBC-436C-A120-3E7EAC00DE4A}"/>
    <cellStyle name="40% - Accent4 6 18" xfId="38937" xr:uid="{25F159BF-C70A-44DC-8AF1-0C876F15DB8C}"/>
    <cellStyle name="40% - Accent4 6 18 2" xfId="38938" xr:uid="{20133A11-1A7C-41E6-A2E1-E3CB27E86623}"/>
    <cellStyle name="40% - Accent4 6 19" xfId="38939" xr:uid="{077AF63E-43BC-45D9-8CF9-608F5458AA77}"/>
    <cellStyle name="40% - Accent4 6 2" xfId="720" xr:uid="{2F82AE87-2E11-421C-8311-5B43223A6F59}"/>
    <cellStyle name="40% - Accent4 6 2 2" xfId="721" xr:uid="{9173896F-C216-47D6-ABA5-E501BDCEC46A}"/>
    <cellStyle name="40% - Accent4 6 2 2 2" xfId="38940" xr:uid="{DB45C33A-A4B3-43D3-B0C4-74FE3C92D9D6}"/>
    <cellStyle name="40% - Accent4 6 2 2 2 2" xfId="38941" xr:uid="{5A6237CB-BC6D-4B32-A9EA-6796A506EEB7}"/>
    <cellStyle name="40% - Accent4 6 2 2 3" xfId="38942" xr:uid="{4BBC38E2-573E-47C3-85A6-869750A25E29}"/>
    <cellStyle name="40% - Accent4 6 2 2 4" xfId="38943" xr:uid="{09B6F9B8-9D00-40AB-BDFA-33EE316437A0}"/>
    <cellStyle name="40% - Accent4 6 2 3" xfId="38944" xr:uid="{EAE65562-4ADA-41FA-B832-5193684DB9A8}"/>
    <cellStyle name="40% - Accent4 6 2 3 2" xfId="38945" xr:uid="{361EC170-5988-4C89-AD48-343BAF0E2361}"/>
    <cellStyle name="40% - Accent4 6 2 4" xfId="38946" xr:uid="{D0F7EA57-16FB-44D4-9A74-AF015773D2AB}"/>
    <cellStyle name="40% - Accent4 6 2 4 2" xfId="38947" xr:uid="{A6FEBDC7-2C60-4EF1-9E3E-DED35C6EF6AC}"/>
    <cellStyle name="40% - Accent4 6 2 5" xfId="38948" xr:uid="{E4194875-F492-4492-8C69-CEC6783BF438}"/>
    <cellStyle name="40% - Accent4 6 20" xfId="38949" xr:uid="{DB4DEC06-DD7B-4825-821B-DEA682249FB3}"/>
    <cellStyle name="40% - Accent4 6 21" xfId="38950" xr:uid="{5588195A-FB35-4FB9-94C4-21CD3ED49A32}"/>
    <cellStyle name="40% - Accent4 6 22" xfId="38951" xr:uid="{CE661453-8D12-41D4-B93A-84ABD829AB98}"/>
    <cellStyle name="40% - Accent4 6 23" xfId="38952" xr:uid="{D7960EAA-22C7-46DA-9B2E-B5193B200F58}"/>
    <cellStyle name="40% - Accent4 6 24" xfId="38953" xr:uid="{DEE996C2-FA06-494D-9935-15FCB5DF29BA}"/>
    <cellStyle name="40% - Accent4 6 25" xfId="38954" xr:uid="{3729777E-E03A-432E-B83F-3738FA179410}"/>
    <cellStyle name="40% - Accent4 6 26" xfId="38955" xr:uid="{2C34519D-52EB-4E63-AC8A-02CF5DEFE4E0}"/>
    <cellStyle name="40% - Accent4 6 27" xfId="38956" xr:uid="{7D95DC66-694C-4B2A-B466-678FA98AFDDE}"/>
    <cellStyle name="40% - Accent4 6 28" xfId="38957" xr:uid="{6916A818-A581-4864-8F62-29A267F0AF49}"/>
    <cellStyle name="40% - Accent4 6 29" xfId="38958" xr:uid="{EDF599B6-80D0-4DE5-B046-D5189FC86AA4}"/>
    <cellStyle name="40% - Accent4 6 3" xfId="722" xr:uid="{249512A7-A6B2-4E26-8314-2B8CB2C7383B}"/>
    <cellStyle name="40% - Accent4 6 3 2" xfId="38959" xr:uid="{F94A4274-47A3-48AE-A349-B1EEF1A6DA90}"/>
    <cellStyle name="40% - Accent4 6 3 2 2" xfId="38960" xr:uid="{AD21DF66-7B76-40A5-A242-AC513D37E610}"/>
    <cellStyle name="40% - Accent4 6 3 2 2 2" xfId="38961" xr:uid="{4A1AFD6A-FCE2-4FC4-AD8C-F9E35B7613E7}"/>
    <cellStyle name="40% - Accent4 6 3 2 3" xfId="38962" xr:uid="{413568FF-A9AD-4ACE-AAB5-3DBC37F0236F}"/>
    <cellStyle name="40% - Accent4 6 3 3" xfId="38963" xr:uid="{B8AA7F8F-9608-4D0E-91D2-2BDDD043F563}"/>
    <cellStyle name="40% - Accent4 6 3 3 2" xfId="38964" xr:uid="{2F9E1F39-8D7F-40F1-B989-7F3DCD28F893}"/>
    <cellStyle name="40% - Accent4 6 3 4" xfId="38965" xr:uid="{4393DF35-2B3A-4600-B586-D1F8DF56D129}"/>
    <cellStyle name="40% - Accent4 6 3 4 2" xfId="38966" xr:uid="{531181CE-19BB-4E79-A884-FC2B02A08CBD}"/>
    <cellStyle name="40% - Accent4 6 3 5" xfId="38967" xr:uid="{069B7D0E-080C-4990-BD5E-363A91B55A52}"/>
    <cellStyle name="40% - Accent4 6 3 6" xfId="38968" xr:uid="{8DDCFB61-5925-4733-BDEA-2194C8BECC48}"/>
    <cellStyle name="40% - Accent4 6 4" xfId="38969" xr:uid="{2A89364F-6A2B-4995-90D7-2F53E5136901}"/>
    <cellStyle name="40% - Accent4 6 4 2" xfId="38970" xr:uid="{C755E1BE-CA15-44B2-8CC2-EE60628AA3B7}"/>
    <cellStyle name="40% - Accent4 6 4 2 2" xfId="38971" xr:uid="{29C8634C-AE47-4946-8E9C-8837966A552B}"/>
    <cellStyle name="40% - Accent4 6 4 2 2 2" xfId="38972" xr:uid="{3A59AD96-3E7C-4EF4-93E0-EFCDC090DABC}"/>
    <cellStyle name="40% - Accent4 6 4 2 3" xfId="38973" xr:uid="{F637EEF6-3DD2-41FD-A2AF-29341E54F0D9}"/>
    <cellStyle name="40% - Accent4 6 4 3" xfId="38974" xr:uid="{92931859-2A4E-4128-887E-799D5853FA61}"/>
    <cellStyle name="40% - Accent4 6 4 3 2" xfId="38975" xr:uid="{32E80235-E5B8-474F-9EDF-4C8FB7383D0B}"/>
    <cellStyle name="40% - Accent4 6 4 4" xfId="38976" xr:uid="{F873D221-37CA-42C9-8056-2858A34311CD}"/>
    <cellStyle name="40% - Accent4 6 4 4 2" xfId="38977" xr:uid="{E505093A-07B2-4E94-89B4-C19EA0D1337F}"/>
    <cellStyle name="40% - Accent4 6 4 5" xfId="38978" xr:uid="{F8E69EDE-847F-466D-8410-93D09BBA5625}"/>
    <cellStyle name="40% - Accent4 6 5" xfId="38979" xr:uid="{2300FFEE-47F7-49EB-989E-958E62B5B8B3}"/>
    <cellStyle name="40% - Accent4 6 5 2" xfId="38980" xr:uid="{C5B127EC-BCC8-49A4-AA01-53A877CA61C4}"/>
    <cellStyle name="40% - Accent4 6 5 2 2" xfId="38981" xr:uid="{CF0085BA-63C0-4D77-B15D-B43A2ADA2274}"/>
    <cellStyle name="40% - Accent4 6 5 2 2 2" xfId="38982" xr:uid="{293239CD-3FE1-4560-A58C-DCB400AED8C7}"/>
    <cellStyle name="40% - Accent4 6 5 2 3" xfId="38983" xr:uid="{9AECCA55-38E3-4002-9F9F-DF41A6CD2EE7}"/>
    <cellStyle name="40% - Accent4 6 5 3" xfId="38984" xr:uid="{8D9349A5-FA26-4E84-BFB8-95DE41B28B9E}"/>
    <cellStyle name="40% - Accent4 6 5 3 2" xfId="38985" xr:uid="{1B8EE5D3-A7C4-4D0F-B0E7-BC0A5A3DFF11}"/>
    <cellStyle name="40% - Accent4 6 5 4" xfId="38986" xr:uid="{AC20AF47-A2E0-451D-BB3F-B220DF3AA532}"/>
    <cellStyle name="40% - Accent4 6 5 4 2" xfId="38987" xr:uid="{C56599A2-FA1E-4177-9295-6DF0C5A76218}"/>
    <cellStyle name="40% - Accent4 6 5 5" xfId="38988" xr:uid="{7C831CE1-6396-43B0-B8F7-0DCD2F979816}"/>
    <cellStyle name="40% - Accent4 6 6" xfId="38989" xr:uid="{A2BB0BDA-5422-49B4-972A-CEE71ACE7A8B}"/>
    <cellStyle name="40% - Accent4 6 6 2" xfId="38990" xr:uid="{3FCEBA65-CFDC-4B48-B2ED-FA6CCB42E56F}"/>
    <cellStyle name="40% - Accent4 6 6 2 2" xfId="38991" xr:uid="{5F8A7473-F78B-4A70-B2A3-DACDE9C40298}"/>
    <cellStyle name="40% - Accent4 6 6 2 2 2" xfId="38992" xr:uid="{ED0BB659-DF5F-4E64-AA8B-43D36C6F7773}"/>
    <cellStyle name="40% - Accent4 6 6 2 3" xfId="38993" xr:uid="{1E252E20-8037-443C-ADCF-174C0CED718D}"/>
    <cellStyle name="40% - Accent4 6 6 3" xfId="38994" xr:uid="{EDE3C03E-D565-454D-8C93-57F9CBF5954B}"/>
    <cellStyle name="40% - Accent4 6 6 3 2" xfId="38995" xr:uid="{072BE2CD-C1A9-40D1-AB3C-B32C822CC375}"/>
    <cellStyle name="40% - Accent4 6 6 4" xfId="38996" xr:uid="{E108DDE6-3B80-4F3A-9965-5DB50950094D}"/>
    <cellStyle name="40% - Accent4 6 6 4 2" xfId="38997" xr:uid="{C4BA0916-A88F-4603-AE23-7144B05886D6}"/>
    <cellStyle name="40% - Accent4 6 6 5" xfId="38998" xr:uid="{6AD6D1AD-7437-4555-89CD-7D7F5DB20FC4}"/>
    <cellStyle name="40% - Accent4 6 7" xfId="38999" xr:uid="{9440A1ED-D550-4ECD-936A-49BB0D37B0E3}"/>
    <cellStyle name="40% - Accent4 6 7 2" xfId="39000" xr:uid="{43512A96-42BF-4EB6-9F31-C255442FEA69}"/>
    <cellStyle name="40% - Accent4 6 7 2 2" xfId="39001" xr:uid="{A67A0C91-6DB8-4737-8032-9C45FF574A27}"/>
    <cellStyle name="40% - Accent4 6 7 2 2 2" xfId="39002" xr:uid="{26864D8C-F72F-4850-AB2E-666A14D054E3}"/>
    <cellStyle name="40% - Accent4 6 7 2 3" xfId="39003" xr:uid="{1382FEB2-6E40-4F91-979C-FA1DDDA7D55E}"/>
    <cellStyle name="40% - Accent4 6 7 3" xfId="39004" xr:uid="{6DBBB479-BE93-41AE-9CDC-A7BA06FC4ED0}"/>
    <cellStyle name="40% - Accent4 6 7 3 2" xfId="39005" xr:uid="{62B78348-8E66-4AAE-98CA-BF8203E68401}"/>
    <cellStyle name="40% - Accent4 6 7 4" xfId="39006" xr:uid="{00880405-94F6-481B-BD22-ABA0C7209867}"/>
    <cellStyle name="40% - Accent4 6 7 4 2" xfId="39007" xr:uid="{404CD0E4-2ECD-4F97-9071-5201E12446F1}"/>
    <cellStyle name="40% - Accent4 6 7 5" xfId="39008" xr:uid="{5B7D9D58-7AC0-4D85-9DF3-5EED5483C439}"/>
    <cellStyle name="40% - Accent4 6 8" xfId="39009" xr:uid="{BC4358F1-C87D-47FF-9597-FA6EDC9CF7DF}"/>
    <cellStyle name="40% - Accent4 6 8 2" xfId="39010" xr:uid="{A9506AE3-5238-403B-98C3-169D6A7E8DB5}"/>
    <cellStyle name="40% - Accent4 6 8 2 2" xfId="39011" xr:uid="{028AA54A-0248-4EA6-98A4-98207A748556}"/>
    <cellStyle name="40% - Accent4 6 8 2 2 2" xfId="39012" xr:uid="{406453CB-953A-4F66-A009-27FBEF0D67BE}"/>
    <cellStyle name="40% - Accent4 6 8 2 3" xfId="39013" xr:uid="{DDAC646D-61E4-49A3-89BF-9A2E011002B2}"/>
    <cellStyle name="40% - Accent4 6 8 3" xfId="39014" xr:uid="{F3D5EB7F-F369-48F6-8746-52917A14E9DA}"/>
    <cellStyle name="40% - Accent4 6 8 3 2" xfId="39015" xr:uid="{0AAB500F-87BB-426D-82E1-D11D993E28D3}"/>
    <cellStyle name="40% - Accent4 6 8 4" xfId="39016" xr:uid="{AFA16743-94FB-472A-9C1E-B3160C1D75E6}"/>
    <cellStyle name="40% - Accent4 6 8 4 2" xfId="39017" xr:uid="{A54D28F3-B5C6-4419-B963-7528A1CB3F71}"/>
    <cellStyle name="40% - Accent4 6 8 5" xfId="39018" xr:uid="{A04DAC7A-7E91-44AA-948D-1827CA56C8E6}"/>
    <cellStyle name="40% - Accent4 6 9" xfId="39019" xr:uid="{97289CF5-5429-4A8E-BEB7-51770EAFEA0D}"/>
    <cellStyle name="40% - Accent4 6 9 2" xfId="39020" xr:uid="{A0E8AE2D-A339-4463-924D-BCDA8CDF8CF6}"/>
    <cellStyle name="40% - Accent4 6 9 2 2" xfId="39021" xr:uid="{A7525C4E-1D1F-4840-9354-00D695D8547A}"/>
    <cellStyle name="40% - Accent4 6 9 2 2 2" xfId="39022" xr:uid="{5BF5E4AA-9D1E-4DA5-8BB2-4D3525147947}"/>
    <cellStyle name="40% - Accent4 6 9 2 3" xfId="39023" xr:uid="{8EB80B49-51D1-43E2-85AF-2D2EF6BE17EB}"/>
    <cellStyle name="40% - Accent4 6 9 3" xfId="39024" xr:uid="{EF3B9798-C5AD-4748-8D0F-EA56B145F46F}"/>
    <cellStyle name="40% - Accent4 6 9 3 2" xfId="39025" xr:uid="{D098F7FB-7DC6-4A6C-AA0E-58EF81CB3C44}"/>
    <cellStyle name="40% - Accent4 6 9 4" xfId="39026" xr:uid="{F521A62D-520E-41D8-9909-2ECAC2950CBC}"/>
    <cellStyle name="40% - Accent4 6 9 4 2" xfId="39027" xr:uid="{6E61C318-F847-493B-B7E1-9B6ED5D1932E}"/>
    <cellStyle name="40% - Accent4 6 9 5" xfId="39028" xr:uid="{1554792B-C939-41D7-8B48-9B3FF8E0B87D}"/>
    <cellStyle name="40% - Accent4 7" xfId="723" xr:uid="{23DF6126-C109-49C9-8AA7-0F371FFD8184}"/>
    <cellStyle name="40% - Accent4 7 10" xfId="39029" xr:uid="{3ED28022-54B9-4127-A034-6D0E67BAA354}"/>
    <cellStyle name="40% - Accent4 7 10 2" xfId="39030" xr:uid="{1832FC64-CC3E-4132-B43A-95727A49B905}"/>
    <cellStyle name="40% - Accent4 7 10 2 2" xfId="39031" xr:uid="{BB258D98-4817-4538-AA5F-8A52A04475AD}"/>
    <cellStyle name="40% - Accent4 7 10 2 2 2" xfId="39032" xr:uid="{80F4E304-09BB-45A3-93F2-2FEADCD94266}"/>
    <cellStyle name="40% - Accent4 7 10 2 3" xfId="39033" xr:uid="{F135B866-AE5C-4CAC-A9D5-B240EB43C113}"/>
    <cellStyle name="40% - Accent4 7 10 3" xfId="39034" xr:uid="{99797E3E-AD7B-4D81-8EC4-2C9D83E6350E}"/>
    <cellStyle name="40% - Accent4 7 10 3 2" xfId="39035" xr:uid="{C19FA3A8-9C62-42D8-B3AD-01F927CC69F7}"/>
    <cellStyle name="40% - Accent4 7 10 4" xfId="39036" xr:uid="{E2128024-37BE-4BD8-B619-C4A76EF6FABD}"/>
    <cellStyle name="40% - Accent4 7 10 4 2" xfId="39037" xr:uid="{0602C1AA-C602-4C8B-AF76-B7D6341276AE}"/>
    <cellStyle name="40% - Accent4 7 10 5" xfId="39038" xr:uid="{F73A3EDB-07D9-4F95-8E2D-9B2CAD726E82}"/>
    <cellStyle name="40% - Accent4 7 11" xfId="39039" xr:uid="{F3A59B35-EFB2-4655-AE61-380216EC909A}"/>
    <cellStyle name="40% - Accent4 7 11 2" xfId="39040" xr:uid="{58668B41-4A84-4404-8E15-FD53941C3635}"/>
    <cellStyle name="40% - Accent4 7 11 2 2" xfId="39041" xr:uid="{EA4462F5-7ACF-4C8D-860B-1761C68F4385}"/>
    <cellStyle name="40% - Accent4 7 11 2 2 2" xfId="39042" xr:uid="{C06EF4CF-4432-49F1-865C-F062CE3CB963}"/>
    <cellStyle name="40% - Accent4 7 11 2 3" xfId="39043" xr:uid="{728B9BF5-A557-4AE1-B519-E516DB1378BE}"/>
    <cellStyle name="40% - Accent4 7 11 3" xfId="39044" xr:uid="{E26757C5-87A2-4787-A307-3BF8DE5AAC3A}"/>
    <cellStyle name="40% - Accent4 7 11 3 2" xfId="39045" xr:uid="{EBE5ED05-2EB4-4665-BEA5-C774BFBB49E3}"/>
    <cellStyle name="40% - Accent4 7 11 4" xfId="39046" xr:uid="{F6C6A300-D6E2-4749-AE11-1BCC594980C9}"/>
    <cellStyle name="40% - Accent4 7 11 4 2" xfId="39047" xr:uid="{9CAB8FC7-853F-40F0-8F6A-FBE33617C5B4}"/>
    <cellStyle name="40% - Accent4 7 11 5" xfId="39048" xr:uid="{F3B49CFD-DCF4-41AE-A851-CD2C16CBE779}"/>
    <cellStyle name="40% - Accent4 7 12" xfId="39049" xr:uid="{3D560F7B-6BC0-45B4-9990-2913B02FA957}"/>
    <cellStyle name="40% - Accent4 7 12 2" xfId="39050" xr:uid="{35AA9CE2-0FA4-43B3-8872-C77FA643F692}"/>
    <cellStyle name="40% - Accent4 7 12 2 2" xfId="39051" xr:uid="{474B6A6B-7B14-44E1-B884-99EA1304FB52}"/>
    <cellStyle name="40% - Accent4 7 12 2 2 2" xfId="39052" xr:uid="{3A7173A2-7F7C-4E29-ABF6-4DB60BF94883}"/>
    <cellStyle name="40% - Accent4 7 12 2 3" xfId="39053" xr:uid="{C2D28126-61E9-454B-8422-CBA6EF21E049}"/>
    <cellStyle name="40% - Accent4 7 12 3" xfId="39054" xr:uid="{5888591B-60AA-4914-929E-4FE7AD3D220E}"/>
    <cellStyle name="40% - Accent4 7 12 3 2" xfId="39055" xr:uid="{339EE07B-03DE-4614-A78A-0B72FF3CE215}"/>
    <cellStyle name="40% - Accent4 7 12 4" xfId="39056" xr:uid="{FC3D559A-EEDB-4252-9857-C42AE273776D}"/>
    <cellStyle name="40% - Accent4 7 12 4 2" xfId="39057" xr:uid="{97F5F504-5F56-4CEE-8DEA-496BD4704E20}"/>
    <cellStyle name="40% - Accent4 7 12 5" xfId="39058" xr:uid="{B5B675DD-7D96-4208-BA2B-7FAF75851C15}"/>
    <cellStyle name="40% - Accent4 7 13" xfId="39059" xr:uid="{E5440C71-6A46-42D9-92F6-15680939B2E5}"/>
    <cellStyle name="40% - Accent4 7 13 2" xfId="39060" xr:uid="{371C785A-BE3D-4A7D-A67D-DA6EC096EABC}"/>
    <cellStyle name="40% - Accent4 7 13 2 2" xfId="39061" xr:uid="{48EA216F-268F-4BDA-BEF4-45E888AF8D46}"/>
    <cellStyle name="40% - Accent4 7 13 2 2 2" xfId="39062" xr:uid="{D60900D5-DA95-4A41-BF26-B0FEE9BEDEDC}"/>
    <cellStyle name="40% - Accent4 7 13 2 3" xfId="39063" xr:uid="{9ED0235F-0F8B-4C8C-8C3E-0F79D82A259A}"/>
    <cellStyle name="40% - Accent4 7 13 3" xfId="39064" xr:uid="{81A379EA-5E8F-46AD-AD44-D89CB70B2979}"/>
    <cellStyle name="40% - Accent4 7 13 3 2" xfId="39065" xr:uid="{8207C36E-1861-4C13-A462-A6BBE3789272}"/>
    <cellStyle name="40% - Accent4 7 13 4" xfId="39066" xr:uid="{36E26E51-2F86-42D4-8477-CF6C6A8EA704}"/>
    <cellStyle name="40% - Accent4 7 13 4 2" xfId="39067" xr:uid="{BC9BAFE2-2460-4EF6-84EB-E2425FFA4A08}"/>
    <cellStyle name="40% - Accent4 7 13 5" xfId="39068" xr:uid="{1A20F6B7-E4F5-4706-B1A6-9398C0AC267E}"/>
    <cellStyle name="40% - Accent4 7 14" xfId="39069" xr:uid="{474D7413-E436-4497-A284-9E845FC92B0D}"/>
    <cellStyle name="40% - Accent4 7 14 2" xfId="39070" xr:uid="{239447D5-9A4B-4852-AA9F-BFF04B2F384B}"/>
    <cellStyle name="40% - Accent4 7 14 2 2" xfId="39071" xr:uid="{1C9690D2-32E7-44FD-8AC4-982947CE70A8}"/>
    <cellStyle name="40% - Accent4 7 14 2 2 2" xfId="39072" xr:uid="{93E01045-F5A7-4E0B-90B2-2CD696DFA963}"/>
    <cellStyle name="40% - Accent4 7 14 2 3" xfId="39073" xr:uid="{7ADE09D8-BAA6-4013-9C15-008A6C145209}"/>
    <cellStyle name="40% - Accent4 7 14 3" xfId="39074" xr:uid="{09453016-D136-464B-B71C-F838563EC852}"/>
    <cellStyle name="40% - Accent4 7 14 3 2" xfId="39075" xr:uid="{0AAFFE8A-D2E6-4268-9018-23BC6EAA2C88}"/>
    <cellStyle name="40% - Accent4 7 14 4" xfId="39076" xr:uid="{0A63E0EE-4B39-48B9-803D-DC4C445E6DEC}"/>
    <cellStyle name="40% - Accent4 7 14 4 2" xfId="39077" xr:uid="{28619B99-DF52-4E6E-9C28-C901FA09BDC4}"/>
    <cellStyle name="40% - Accent4 7 14 5" xfId="39078" xr:uid="{7E9304B4-3ECD-4C5E-A62A-E2AFEBF6FBA4}"/>
    <cellStyle name="40% - Accent4 7 15" xfId="39079" xr:uid="{188C27FF-09F7-453A-AC39-C03D198EB84B}"/>
    <cellStyle name="40% - Accent4 7 15 2" xfId="39080" xr:uid="{1AF3E450-0501-4B03-9AD9-993E38810F52}"/>
    <cellStyle name="40% - Accent4 7 15 2 2" xfId="39081" xr:uid="{7F335F60-44AA-472E-8EEE-87F80D4AF901}"/>
    <cellStyle name="40% - Accent4 7 15 2 2 2" xfId="39082" xr:uid="{6B5076EC-8884-4243-A7A4-2286B87EFB92}"/>
    <cellStyle name="40% - Accent4 7 15 2 3" xfId="39083" xr:uid="{2384B1CA-0D76-4F5C-8325-CD9A7B34A25E}"/>
    <cellStyle name="40% - Accent4 7 15 3" xfId="39084" xr:uid="{BCEB948F-EDC8-47EB-AC30-EDCB3CE86F8D}"/>
    <cellStyle name="40% - Accent4 7 15 3 2" xfId="39085" xr:uid="{ADF72D38-F47D-4348-9EDA-6EB6C6DD76D0}"/>
    <cellStyle name="40% - Accent4 7 15 4" xfId="39086" xr:uid="{6A292C1C-9CB9-4A43-A2EA-7F62F09401B7}"/>
    <cellStyle name="40% - Accent4 7 15 4 2" xfId="39087" xr:uid="{E71E9E52-9DD2-4E10-A151-3D906FB61C4B}"/>
    <cellStyle name="40% - Accent4 7 15 5" xfId="39088" xr:uid="{1575AFBC-42A8-4B8B-99B4-4BD4B1953558}"/>
    <cellStyle name="40% - Accent4 7 16" xfId="39089" xr:uid="{CCE0C826-B280-4DE8-9747-B0B9F398D1E1}"/>
    <cellStyle name="40% - Accent4 7 16 2" xfId="39090" xr:uid="{E6554E8F-6670-47DB-92A2-44D424DE7114}"/>
    <cellStyle name="40% - Accent4 7 16 2 2" xfId="39091" xr:uid="{1A102E6C-6C27-484F-81C4-F87F7F3FF293}"/>
    <cellStyle name="40% - Accent4 7 16 3" xfId="39092" xr:uid="{A98C5119-9A1D-4FD1-B718-D270A73E1E97}"/>
    <cellStyle name="40% - Accent4 7 17" xfId="39093" xr:uid="{2957E81B-B161-4DB9-B035-886B3CCDAFFB}"/>
    <cellStyle name="40% - Accent4 7 17 2" xfId="39094" xr:uid="{1488B83F-61D7-4EB2-A03B-83561CD20181}"/>
    <cellStyle name="40% - Accent4 7 18" xfId="39095" xr:uid="{F0A88A39-0E56-4DD8-A6ED-92DC1578119F}"/>
    <cellStyle name="40% - Accent4 7 18 2" xfId="39096" xr:uid="{1A04F255-85F3-42A9-AE54-57A0654572A5}"/>
    <cellStyle name="40% - Accent4 7 19" xfId="39097" xr:uid="{422185F9-C323-43F8-8396-11E2F95F55EA}"/>
    <cellStyle name="40% - Accent4 7 2" xfId="724" xr:uid="{02140CCB-7439-47ED-800D-0FF134ECDC98}"/>
    <cellStyle name="40% - Accent4 7 2 2" xfId="725" xr:uid="{FD0FBCC5-C1EB-49BC-83E7-C27635B34F79}"/>
    <cellStyle name="40% - Accent4 7 2 2 2" xfId="39098" xr:uid="{56FA71D5-4482-44E6-B061-C436AE5BA0B4}"/>
    <cellStyle name="40% - Accent4 7 2 2 2 2" xfId="39099" xr:uid="{EA4CBA22-6D62-4928-BC5C-82FCFCA1545F}"/>
    <cellStyle name="40% - Accent4 7 2 2 3" xfId="39100" xr:uid="{33F5CA65-12E1-4594-A62C-1C1EA912B67A}"/>
    <cellStyle name="40% - Accent4 7 2 2 4" xfId="39101" xr:uid="{935CF149-D894-4ACB-BC9B-C1EAF90458F3}"/>
    <cellStyle name="40% - Accent4 7 2 3" xfId="39102" xr:uid="{C3EE8512-C3A1-497C-9BCD-862735DF8CF1}"/>
    <cellStyle name="40% - Accent4 7 2 3 2" xfId="39103" xr:uid="{1B7D9C45-4C0E-4B8A-87EB-79D0FED3E51C}"/>
    <cellStyle name="40% - Accent4 7 2 4" xfId="39104" xr:uid="{702FD0BA-CAA5-4525-968E-9A9176D70D87}"/>
    <cellStyle name="40% - Accent4 7 2 4 2" xfId="39105" xr:uid="{559795E1-667D-4BF0-A239-253E8A8E1C38}"/>
    <cellStyle name="40% - Accent4 7 2 5" xfId="39106" xr:uid="{4880A67F-68A8-4D45-84AA-825F4A571B40}"/>
    <cellStyle name="40% - Accent4 7 20" xfId="39107" xr:uid="{90224A93-E2C3-4839-9552-66A2CF2EF099}"/>
    <cellStyle name="40% - Accent4 7 21" xfId="39108" xr:uid="{D7F8CD94-8977-4EF6-9752-0BFD05454065}"/>
    <cellStyle name="40% - Accent4 7 22" xfId="39109" xr:uid="{ECD90D8F-2E6F-4BFE-8905-87FE3F0CA13A}"/>
    <cellStyle name="40% - Accent4 7 23" xfId="39110" xr:uid="{E62243F0-1E0C-4EC2-B3F1-D13985962FF5}"/>
    <cellStyle name="40% - Accent4 7 24" xfId="39111" xr:uid="{C4035895-4193-4996-8A51-8278297D9A36}"/>
    <cellStyle name="40% - Accent4 7 25" xfId="39112" xr:uid="{002FE228-82AD-498C-B24A-6AE55113DACE}"/>
    <cellStyle name="40% - Accent4 7 26" xfId="39113" xr:uid="{539F2D57-7214-4988-955E-9E7835893F9B}"/>
    <cellStyle name="40% - Accent4 7 27" xfId="39114" xr:uid="{3134B6DA-4600-4B2A-93C2-86921CE2954F}"/>
    <cellStyle name="40% - Accent4 7 28" xfId="39115" xr:uid="{4EA009C9-0B97-4E0A-87CD-53A8F8DD0A8D}"/>
    <cellStyle name="40% - Accent4 7 29" xfId="39116" xr:uid="{2DD408D8-6BE9-4A73-A5BC-57206B5DE136}"/>
    <cellStyle name="40% - Accent4 7 3" xfId="726" xr:uid="{FF64F0BA-B610-4982-93AC-7BED0A27DFC7}"/>
    <cellStyle name="40% - Accent4 7 3 2" xfId="39117" xr:uid="{6392A8AF-B02B-41AE-BC65-26672D8E53E6}"/>
    <cellStyle name="40% - Accent4 7 3 2 2" xfId="39118" xr:uid="{D5DED042-190E-469C-AF04-50E0BF79CC25}"/>
    <cellStyle name="40% - Accent4 7 3 2 2 2" xfId="39119" xr:uid="{F0D5481A-B290-49DC-8ECB-756A5C5CDD70}"/>
    <cellStyle name="40% - Accent4 7 3 2 3" xfId="39120" xr:uid="{95BC13AB-6937-43AF-B242-C6BC50F32B7B}"/>
    <cellStyle name="40% - Accent4 7 3 3" xfId="39121" xr:uid="{61C756F7-639F-444D-898E-CD12DB231165}"/>
    <cellStyle name="40% - Accent4 7 3 3 2" xfId="39122" xr:uid="{A8629212-F190-4625-B182-D6CFD7612610}"/>
    <cellStyle name="40% - Accent4 7 3 4" xfId="39123" xr:uid="{41762FD8-F680-48FA-9B9C-27501DF944E3}"/>
    <cellStyle name="40% - Accent4 7 3 4 2" xfId="39124" xr:uid="{24A78CE7-591E-4A3A-BF9C-0B32DB5D07F8}"/>
    <cellStyle name="40% - Accent4 7 3 5" xfId="39125" xr:uid="{84914DDF-0DDA-4D54-9C8D-F53EF67E53F6}"/>
    <cellStyle name="40% - Accent4 7 3 6" xfId="39126" xr:uid="{2B9E5D2C-C192-4C46-B36F-65BC9F8C9A13}"/>
    <cellStyle name="40% - Accent4 7 4" xfId="39127" xr:uid="{8DA62561-F75C-4881-9BF4-30F0771ECCF3}"/>
    <cellStyle name="40% - Accent4 7 4 2" xfId="39128" xr:uid="{03AAE7B8-3306-4D52-B5EF-403A7DF5C07F}"/>
    <cellStyle name="40% - Accent4 7 4 2 2" xfId="39129" xr:uid="{05903958-6535-431A-B67E-228F8C0C596C}"/>
    <cellStyle name="40% - Accent4 7 4 2 2 2" xfId="39130" xr:uid="{38849D79-5ECE-441E-8D67-71F5F3EF6062}"/>
    <cellStyle name="40% - Accent4 7 4 2 3" xfId="39131" xr:uid="{81AB6C64-CF03-49EB-98C4-FE26ED934750}"/>
    <cellStyle name="40% - Accent4 7 4 3" xfId="39132" xr:uid="{592672E8-2888-416B-BAC9-3D5A4739E377}"/>
    <cellStyle name="40% - Accent4 7 4 3 2" xfId="39133" xr:uid="{3A94C5A2-4AB0-4CFE-B991-E30F1FE53626}"/>
    <cellStyle name="40% - Accent4 7 4 4" xfId="39134" xr:uid="{8AD775F0-8247-40E6-A724-6ABF0100A666}"/>
    <cellStyle name="40% - Accent4 7 4 4 2" xfId="39135" xr:uid="{D8EE5786-C321-4455-9C05-C95D5A7E0697}"/>
    <cellStyle name="40% - Accent4 7 4 5" xfId="39136" xr:uid="{49A544E7-0FDD-4F25-809D-1D607BAB6E2B}"/>
    <cellStyle name="40% - Accent4 7 5" xfId="39137" xr:uid="{C4C9145D-9311-4172-936C-E26615B80088}"/>
    <cellStyle name="40% - Accent4 7 5 2" xfId="39138" xr:uid="{2B9D8836-2A2B-40C5-ADD7-12540A594537}"/>
    <cellStyle name="40% - Accent4 7 5 2 2" xfId="39139" xr:uid="{BB5E562E-6042-4BA9-994A-3B9BE95A51A6}"/>
    <cellStyle name="40% - Accent4 7 5 2 2 2" xfId="39140" xr:uid="{F1DA63B6-EDC2-4313-AE3D-2EB5586C466A}"/>
    <cellStyle name="40% - Accent4 7 5 2 3" xfId="39141" xr:uid="{363F10B6-6861-46C0-BC48-2A126A286BC5}"/>
    <cellStyle name="40% - Accent4 7 5 3" xfId="39142" xr:uid="{4CCA80CD-D4F4-4F1A-A624-62D6CD0C7077}"/>
    <cellStyle name="40% - Accent4 7 5 3 2" xfId="39143" xr:uid="{1021F291-4070-4585-8B33-E7CA9E0E3C62}"/>
    <cellStyle name="40% - Accent4 7 5 4" xfId="39144" xr:uid="{15C28A8D-4C0C-4E00-83FE-EC22F5FDE785}"/>
    <cellStyle name="40% - Accent4 7 5 4 2" xfId="39145" xr:uid="{003CA0B3-8F45-4176-ACE8-A1383C2E7118}"/>
    <cellStyle name="40% - Accent4 7 5 5" xfId="39146" xr:uid="{251C5DB3-43CE-40F3-A459-B30A2B4D4D3A}"/>
    <cellStyle name="40% - Accent4 7 6" xfId="39147" xr:uid="{89AB0D9D-3AA8-4246-A65C-C822C6712790}"/>
    <cellStyle name="40% - Accent4 7 6 2" xfId="39148" xr:uid="{70D80B8B-DF99-4F40-AFB9-9476249E9948}"/>
    <cellStyle name="40% - Accent4 7 6 2 2" xfId="39149" xr:uid="{5F17E0E7-B201-4F98-9940-6ED1BEFA147D}"/>
    <cellStyle name="40% - Accent4 7 6 2 2 2" xfId="39150" xr:uid="{D9DB6CC8-240C-4298-B160-8CE9A3B88DF7}"/>
    <cellStyle name="40% - Accent4 7 6 2 3" xfId="39151" xr:uid="{C80DD17F-C17B-40DD-BFAD-C60B3176D377}"/>
    <cellStyle name="40% - Accent4 7 6 3" xfId="39152" xr:uid="{C5753290-628E-4485-985A-8A473EB23B36}"/>
    <cellStyle name="40% - Accent4 7 6 3 2" xfId="39153" xr:uid="{62E633B4-1070-4CEC-B376-D3AFDF023E68}"/>
    <cellStyle name="40% - Accent4 7 6 4" xfId="39154" xr:uid="{FA077AF0-4930-4E97-ACA5-7341A4905D6E}"/>
    <cellStyle name="40% - Accent4 7 6 4 2" xfId="39155" xr:uid="{B653C24E-041C-4540-A5AC-4240722E3BCF}"/>
    <cellStyle name="40% - Accent4 7 6 5" xfId="39156" xr:uid="{55577F42-0168-45F1-AAC3-201B3FFB7C3B}"/>
    <cellStyle name="40% - Accent4 7 7" xfId="39157" xr:uid="{C0E9101E-9220-438A-98F4-35799CB5077C}"/>
    <cellStyle name="40% - Accent4 7 7 2" xfId="39158" xr:uid="{EC53F90B-B2BA-4F83-BA8B-BFB1A0A692F7}"/>
    <cellStyle name="40% - Accent4 7 7 2 2" xfId="39159" xr:uid="{6FC1D131-AED6-45A8-8D64-1DDB0AB09BA8}"/>
    <cellStyle name="40% - Accent4 7 7 2 2 2" xfId="39160" xr:uid="{235C04BE-1F63-4C2D-8137-5470D300EA8D}"/>
    <cellStyle name="40% - Accent4 7 7 2 3" xfId="39161" xr:uid="{9C213BBC-2310-40BE-B28E-93C51538C376}"/>
    <cellStyle name="40% - Accent4 7 7 3" xfId="39162" xr:uid="{1C1F298A-BD8A-41AF-873E-CB681F6B10CF}"/>
    <cellStyle name="40% - Accent4 7 7 3 2" xfId="39163" xr:uid="{BB2C20D2-2223-45B4-BE32-DBAF56C487EC}"/>
    <cellStyle name="40% - Accent4 7 7 4" xfId="39164" xr:uid="{A9A4D222-3C1F-4916-9FD4-CA4A4FD248E6}"/>
    <cellStyle name="40% - Accent4 7 7 4 2" xfId="39165" xr:uid="{17FCC35B-AC8D-40B4-8EA7-B420CA6FE24B}"/>
    <cellStyle name="40% - Accent4 7 7 5" xfId="39166" xr:uid="{AEA657B6-E3F2-4C04-B529-4571C178A6BD}"/>
    <cellStyle name="40% - Accent4 7 8" xfId="39167" xr:uid="{C0A55B31-FE02-4E71-A656-4CB2FD1BFC11}"/>
    <cellStyle name="40% - Accent4 7 8 2" xfId="39168" xr:uid="{ADF180DD-0C90-46A1-A2AF-E9B1655CD27E}"/>
    <cellStyle name="40% - Accent4 7 8 2 2" xfId="39169" xr:uid="{E1D84E2E-6E5E-494A-9A82-2172CD0758C9}"/>
    <cellStyle name="40% - Accent4 7 8 2 2 2" xfId="39170" xr:uid="{F0353EAD-4A5D-4C03-9BC8-F4CF12D572F7}"/>
    <cellStyle name="40% - Accent4 7 8 2 3" xfId="39171" xr:uid="{3AE6393A-6CD5-4437-AABB-8F5A26C5C29D}"/>
    <cellStyle name="40% - Accent4 7 8 3" xfId="39172" xr:uid="{31AF48B0-B95E-49E6-A62B-9BFC1C62903A}"/>
    <cellStyle name="40% - Accent4 7 8 3 2" xfId="39173" xr:uid="{27DE9EB0-23AE-4C64-A023-22D6D6DE41E1}"/>
    <cellStyle name="40% - Accent4 7 8 4" xfId="39174" xr:uid="{2587F40A-E8CE-4A42-BB70-F21FF5253054}"/>
    <cellStyle name="40% - Accent4 7 8 4 2" xfId="39175" xr:uid="{39153541-F0B8-46D7-B559-FE56BABC5E25}"/>
    <cellStyle name="40% - Accent4 7 8 5" xfId="39176" xr:uid="{AD09BF92-062A-4FB0-BF11-EE0164DD4FC4}"/>
    <cellStyle name="40% - Accent4 7 9" xfId="39177" xr:uid="{AB56D79F-90B7-473B-9C4B-92B2724FCDE8}"/>
    <cellStyle name="40% - Accent4 7 9 2" xfId="39178" xr:uid="{BE2AE834-90A9-4995-90D3-DEAB8E3443DB}"/>
    <cellStyle name="40% - Accent4 7 9 2 2" xfId="39179" xr:uid="{DD844183-8C0F-46C6-B9E5-73116155A455}"/>
    <cellStyle name="40% - Accent4 7 9 2 2 2" xfId="39180" xr:uid="{F560533C-8A87-477A-B250-3B98840314CD}"/>
    <cellStyle name="40% - Accent4 7 9 2 3" xfId="39181" xr:uid="{4D796827-9975-4BB7-90EF-47E329F666F7}"/>
    <cellStyle name="40% - Accent4 7 9 3" xfId="39182" xr:uid="{DFADF936-AD0C-4FF6-A2A0-0C6685BC4B7D}"/>
    <cellStyle name="40% - Accent4 7 9 3 2" xfId="39183" xr:uid="{51638A59-C996-498C-AC36-C8F54D0318FB}"/>
    <cellStyle name="40% - Accent4 7 9 4" xfId="39184" xr:uid="{47222302-86CC-476D-B4A6-7098B8A0E8D4}"/>
    <cellStyle name="40% - Accent4 7 9 4 2" xfId="39185" xr:uid="{C7A7A47A-7001-438F-84BA-92C3676D1683}"/>
    <cellStyle name="40% - Accent4 7 9 5" xfId="39186" xr:uid="{2EABE1B9-229D-4CC6-A260-C911B55F7113}"/>
    <cellStyle name="40% - Accent4 8" xfId="727" xr:uid="{ABCBF166-2732-4CE6-A06E-B7C5C9B782D1}"/>
    <cellStyle name="40% - Accent4 8 10" xfId="39187" xr:uid="{A8875AEE-AA17-4E22-A5CB-141418ECDB0D}"/>
    <cellStyle name="40% - Accent4 8 10 2" xfId="39188" xr:uid="{E8D49F23-7C5E-427C-A33D-F09AED3B94C7}"/>
    <cellStyle name="40% - Accent4 8 10 2 2" xfId="39189" xr:uid="{6FFA0DF3-DD51-43D0-ABC8-8382C274ABA1}"/>
    <cellStyle name="40% - Accent4 8 10 2 2 2" xfId="39190" xr:uid="{E00F0C18-76D3-426D-9154-6A926C3CDF48}"/>
    <cellStyle name="40% - Accent4 8 10 2 3" xfId="39191" xr:uid="{17C0E667-82B8-4C01-B6BA-16313307E396}"/>
    <cellStyle name="40% - Accent4 8 10 3" xfId="39192" xr:uid="{6FB82085-A8BD-4201-8936-63CD09A0B603}"/>
    <cellStyle name="40% - Accent4 8 10 3 2" xfId="39193" xr:uid="{9259C8F4-2EE5-4E3D-98BA-BAE8A2674BFE}"/>
    <cellStyle name="40% - Accent4 8 10 4" xfId="39194" xr:uid="{0746CDC0-2518-4033-9571-6EFD64963A24}"/>
    <cellStyle name="40% - Accent4 8 10 4 2" xfId="39195" xr:uid="{62707461-A1AD-4D29-AC24-DD54BD52F6FC}"/>
    <cellStyle name="40% - Accent4 8 10 5" xfId="39196" xr:uid="{B2BD1220-FC56-43CB-B2C5-24AA0BE00E8D}"/>
    <cellStyle name="40% - Accent4 8 11" xfId="39197" xr:uid="{DAE63BB6-EFAD-4925-9439-9D6D52851B94}"/>
    <cellStyle name="40% - Accent4 8 11 2" xfId="39198" xr:uid="{791F21EF-DD60-4CC4-A983-9B822513DDC2}"/>
    <cellStyle name="40% - Accent4 8 11 2 2" xfId="39199" xr:uid="{BF319EE8-BF9A-4F46-B8B6-664A8C52DBA7}"/>
    <cellStyle name="40% - Accent4 8 11 2 2 2" xfId="39200" xr:uid="{2F3C3CA8-6763-4E6E-9AA6-070045A5614D}"/>
    <cellStyle name="40% - Accent4 8 11 2 3" xfId="39201" xr:uid="{CBB360B6-80BF-41A1-85FE-8727A9CE210A}"/>
    <cellStyle name="40% - Accent4 8 11 3" xfId="39202" xr:uid="{C4E38990-ACF3-4F68-9198-8FBB701D993D}"/>
    <cellStyle name="40% - Accent4 8 11 3 2" xfId="39203" xr:uid="{27B9702D-3726-449D-9375-944D1EB19D6F}"/>
    <cellStyle name="40% - Accent4 8 11 4" xfId="39204" xr:uid="{0E701CDE-3B88-4BBC-A074-2EBB5EDCBD7C}"/>
    <cellStyle name="40% - Accent4 8 11 4 2" xfId="39205" xr:uid="{7A3F7884-F11A-46CB-B0DF-EAF72A0B09C6}"/>
    <cellStyle name="40% - Accent4 8 11 5" xfId="39206" xr:uid="{2259C935-57EB-4114-979D-C5B770CA695D}"/>
    <cellStyle name="40% - Accent4 8 12" xfId="39207" xr:uid="{494ADD77-E430-423F-89B7-3BCC61BEFEAB}"/>
    <cellStyle name="40% - Accent4 8 12 2" xfId="39208" xr:uid="{9E2ECFB7-791A-4408-A731-301266CB8A25}"/>
    <cellStyle name="40% - Accent4 8 12 2 2" xfId="39209" xr:uid="{6C04BD24-E6BC-4F1B-B40C-09823F071869}"/>
    <cellStyle name="40% - Accent4 8 12 2 2 2" xfId="39210" xr:uid="{01A59709-050C-450D-A68F-99ADDBE9A562}"/>
    <cellStyle name="40% - Accent4 8 12 2 3" xfId="39211" xr:uid="{3CC8857B-5E17-4FCA-8EAD-5E6396104D6B}"/>
    <cellStyle name="40% - Accent4 8 12 3" xfId="39212" xr:uid="{3A42013E-0BC1-4236-A805-FA60E90C3107}"/>
    <cellStyle name="40% - Accent4 8 12 3 2" xfId="39213" xr:uid="{988B6D0F-F534-450E-8F18-73D44B58378B}"/>
    <cellStyle name="40% - Accent4 8 12 4" xfId="39214" xr:uid="{EE46B5CE-FD5B-4505-87A8-93D6F47D2158}"/>
    <cellStyle name="40% - Accent4 8 12 4 2" xfId="39215" xr:uid="{C9E5F449-EC8E-43E5-933A-7FE77077296B}"/>
    <cellStyle name="40% - Accent4 8 12 5" xfId="39216" xr:uid="{24FC4B97-03E4-439C-B9B4-3F40E8682232}"/>
    <cellStyle name="40% - Accent4 8 13" xfId="39217" xr:uid="{C2FAD326-3DCD-488D-80BF-6881D7641D12}"/>
    <cellStyle name="40% - Accent4 8 13 2" xfId="39218" xr:uid="{C8600CD7-6F93-479C-91AF-27440455039D}"/>
    <cellStyle name="40% - Accent4 8 13 2 2" xfId="39219" xr:uid="{40EC94ED-480A-4A6F-A299-BF12FCE842BB}"/>
    <cellStyle name="40% - Accent4 8 13 2 2 2" xfId="39220" xr:uid="{7C67496A-4376-47B5-891E-A93F0DD735B3}"/>
    <cellStyle name="40% - Accent4 8 13 2 3" xfId="39221" xr:uid="{0950E31A-F42C-4AFA-B2B2-E907FE63D56C}"/>
    <cellStyle name="40% - Accent4 8 13 3" xfId="39222" xr:uid="{7F79FA71-5215-4178-8621-08C8A7B69BD8}"/>
    <cellStyle name="40% - Accent4 8 13 3 2" xfId="39223" xr:uid="{159CB757-B056-4298-A70B-906C5F632221}"/>
    <cellStyle name="40% - Accent4 8 13 4" xfId="39224" xr:uid="{87169B57-11CB-48BC-A3AD-B2F38D9F4593}"/>
    <cellStyle name="40% - Accent4 8 13 4 2" xfId="39225" xr:uid="{06640830-8621-4A6B-88EF-A82C243188D7}"/>
    <cellStyle name="40% - Accent4 8 13 5" xfId="39226" xr:uid="{26443A90-F049-4C01-9A35-5D14ADEF5D86}"/>
    <cellStyle name="40% - Accent4 8 14" xfId="39227" xr:uid="{DC5C8ED3-EA1F-4666-A72D-D4FFBAD587E0}"/>
    <cellStyle name="40% - Accent4 8 14 2" xfId="39228" xr:uid="{8EA0EA12-F523-4AD2-80AF-2C1DCC5CF5A3}"/>
    <cellStyle name="40% - Accent4 8 14 2 2" xfId="39229" xr:uid="{35730DAF-2894-415B-B21B-333FC08BB10E}"/>
    <cellStyle name="40% - Accent4 8 14 2 2 2" xfId="39230" xr:uid="{8B8890A6-04ED-463E-A8E6-56FE1742A2F3}"/>
    <cellStyle name="40% - Accent4 8 14 2 3" xfId="39231" xr:uid="{7D754B95-D9E2-4537-BA69-0A8595740928}"/>
    <cellStyle name="40% - Accent4 8 14 3" xfId="39232" xr:uid="{C0FD25FF-7027-4E44-AD0B-1F1206229C23}"/>
    <cellStyle name="40% - Accent4 8 14 3 2" xfId="39233" xr:uid="{91CAC41C-797F-4BD3-981F-DE91D9D4B6A0}"/>
    <cellStyle name="40% - Accent4 8 14 4" xfId="39234" xr:uid="{AFBD800A-0A61-47CD-867E-0692F0312BBA}"/>
    <cellStyle name="40% - Accent4 8 14 4 2" xfId="39235" xr:uid="{5159DCC8-6E68-49E5-9AF0-0A26593409DB}"/>
    <cellStyle name="40% - Accent4 8 14 5" xfId="39236" xr:uid="{A38B80E5-1F56-493E-B6FB-C61F1405B07C}"/>
    <cellStyle name="40% - Accent4 8 15" xfId="39237" xr:uid="{35875A40-7C7E-42E8-A2F1-8CC2331A9244}"/>
    <cellStyle name="40% - Accent4 8 15 2" xfId="39238" xr:uid="{F3E134A5-DDC3-4306-8736-F99F5A904C1D}"/>
    <cellStyle name="40% - Accent4 8 15 2 2" xfId="39239" xr:uid="{5DC31A82-0B8A-4AC5-A498-AC1BFFD2086B}"/>
    <cellStyle name="40% - Accent4 8 15 2 2 2" xfId="39240" xr:uid="{EA917779-DE66-432D-BD7F-9844120D04D6}"/>
    <cellStyle name="40% - Accent4 8 15 2 3" xfId="39241" xr:uid="{4BA146DC-D2CD-403B-B9E2-3E5BF2208B9E}"/>
    <cellStyle name="40% - Accent4 8 15 3" xfId="39242" xr:uid="{B0D2D6BE-1CD8-497E-A1A3-4869542F8528}"/>
    <cellStyle name="40% - Accent4 8 15 3 2" xfId="39243" xr:uid="{4311FBF6-23EC-49AF-9383-782584D1C217}"/>
    <cellStyle name="40% - Accent4 8 15 4" xfId="39244" xr:uid="{B175F4D2-E391-4513-9188-0B0EB310E808}"/>
    <cellStyle name="40% - Accent4 8 15 4 2" xfId="39245" xr:uid="{C38F4374-42A8-4FBC-BA9C-71BB6D12B9F7}"/>
    <cellStyle name="40% - Accent4 8 15 5" xfId="39246" xr:uid="{E861DAC5-E0F3-4244-9C3F-CB7E2E3FDD95}"/>
    <cellStyle name="40% - Accent4 8 16" xfId="39247" xr:uid="{76BA871C-9FC1-4FFD-88E1-8CA9A74E9F7B}"/>
    <cellStyle name="40% - Accent4 8 16 2" xfId="39248" xr:uid="{6A2239FE-8A1B-4779-A6C9-718EB60083FD}"/>
    <cellStyle name="40% - Accent4 8 16 2 2" xfId="39249" xr:uid="{A11C11D5-288C-41DC-BD0C-84D399F74375}"/>
    <cellStyle name="40% - Accent4 8 16 3" xfId="39250" xr:uid="{97F982C1-A0A9-471F-8E78-EC8516EDBE35}"/>
    <cellStyle name="40% - Accent4 8 17" xfId="39251" xr:uid="{CFF19C98-27BC-44BA-8665-F07A4F2B86D5}"/>
    <cellStyle name="40% - Accent4 8 17 2" xfId="39252" xr:uid="{FCF8101A-B686-4DB5-BEC0-79C7B0533DD8}"/>
    <cellStyle name="40% - Accent4 8 18" xfId="39253" xr:uid="{3DB0092C-FCEA-4146-BD95-DF38A24283E0}"/>
    <cellStyle name="40% - Accent4 8 18 2" xfId="39254" xr:uid="{DE506A5C-3209-4F37-B649-D1A9C92A4DB2}"/>
    <cellStyle name="40% - Accent4 8 19" xfId="39255" xr:uid="{D15CDA8E-2F79-4E82-B723-CB81328E87DE}"/>
    <cellStyle name="40% - Accent4 8 2" xfId="728" xr:uid="{2130293A-6D2B-474C-9D7C-202C9C838440}"/>
    <cellStyle name="40% - Accent4 8 2 2" xfId="729" xr:uid="{D98A412A-4585-4736-A299-D228AE69BE67}"/>
    <cellStyle name="40% - Accent4 8 2 2 2" xfId="39256" xr:uid="{E26E4737-453D-4616-95CB-2B48D3DD1742}"/>
    <cellStyle name="40% - Accent4 8 2 2 2 2" xfId="39257" xr:uid="{C5FF5A1B-73F5-4AFE-8445-62FD8C531841}"/>
    <cellStyle name="40% - Accent4 8 2 2 3" xfId="39258" xr:uid="{D056B1A2-414D-4EFF-96A2-2460090458BB}"/>
    <cellStyle name="40% - Accent4 8 2 2 4" xfId="39259" xr:uid="{337499DA-25C4-4BDE-B098-461CC49CF62A}"/>
    <cellStyle name="40% - Accent4 8 2 3" xfId="39260" xr:uid="{04D1DC9C-06D0-4BAF-BD1A-A4956F55B6A0}"/>
    <cellStyle name="40% - Accent4 8 2 3 2" xfId="39261" xr:uid="{78009F21-51CE-47A9-A1FE-C94872DB73C0}"/>
    <cellStyle name="40% - Accent4 8 2 4" xfId="39262" xr:uid="{A33873B0-F3A5-4738-A03F-FDB016F2B13D}"/>
    <cellStyle name="40% - Accent4 8 2 4 2" xfId="39263" xr:uid="{BD8365A5-5E6D-4A1F-A955-11E06983B321}"/>
    <cellStyle name="40% - Accent4 8 2 5" xfId="39264" xr:uid="{AF408B1B-C47C-43D7-A571-B52098765085}"/>
    <cellStyle name="40% - Accent4 8 20" xfId="39265" xr:uid="{E33E5AC2-73A8-49DD-9908-AEC27463CE4B}"/>
    <cellStyle name="40% - Accent4 8 21" xfId="39266" xr:uid="{167EACCF-CCB6-4F69-9081-F1346B722D16}"/>
    <cellStyle name="40% - Accent4 8 22" xfId="39267" xr:uid="{4B4180D3-A8E7-4F9B-8CF3-70A0A0E0E369}"/>
    <cellStyle name="40% - Accent4 8 23" xfId="39268" xr:uid="{1814A3FC-8508-4109-AF7F-37D5CC5ADE45}"/>
    <cellStyle name="40% - Accent4 8 24" xfId="39269" xr:uid="{6164FE76-1E5F-421D-BB1B-53230D8B193E}"/>
    <cellStyle name="40% - Accent4 8 25" xfId="39270" xr:uid="{C201B7F7-7F61-4BF6-B856-D6FEB28D6D1B}"/>
    <cellStyle name="40% - Accent4 8 26" xfId="39271" xr:uid="{94DACF4C-0054-45EC-BF99-040AB8823CD2}"/>
    <cellStyle name="40% - Accent4 8 27" xfId="39272" xr:uid="{343043A5-E775-471F-A567-1095844AD3B8}"/>
    <cellStyle name="40% - Accent4 8 28" xfId="39273" xr:uid="{DEF39966-C7C3-4182-A509-92D55FA01C96}"/>
    <cellStyle name="40% - Accent4 8 29" xfId="39274" xr:uid="{B8DBC130-AF6B-4A88-833C-FF5FCF8C0302}"/>
    <cellStyle name="40% - Accent4 8 3" xfId="730" xr:uid="{FACF84F3-94F0-4FE4-B7E5-77820E57F607}"/>
    <cellStyle name="40% - Accent4 8 3 2" xfId="39275" xr:uid="{4EB8182C-EBE6-4CE3-9286-191276F8220F}"/>
    <cellStyle name="40% - Accent4 8 3 2 2" xfId="39276" xr:uid="{2D679614-F8FB-4391-AEDD-75967AFF44E5}"/>
    <cellStyle name="40% - Accent4 8 3 2 2 2" xfId="39277" xr:uid="{7C4C651E-3A9C-4DAB-A98B-EE23F13CC303}"/>
    <cellStyle name="40% - Accent4 8 3 2 3" xfId="39278" xr:uid="{508A86D8-E8CB-4135-8B37-75CD63635AD6}"/>
    <cellStyle name="40% - Accent4 8 3 3" xfId="39279" xr:uid="{1E5E3F35-8419-4F5F-99EA-BFDB331921DD}"/>
    <cellStyle name="40% - Accent4 8 3 3 2" xfId="39280" xr:uid="{1D7CB435-EA31-477C-AE41-7E135A11CA6E}"/>
    <cellStyle name="40% - Accent4 8 3 4" xfId="39281" xr:uid="{F086E2E2-457C-434E-B461-088C283EE09A}"/>
    <cellStyle name="40% - Accent4 8 3 4 2" xfId="39282" xr:uid="{B1EC3161-0672-4E3F-81EA-9B40C4FAE62B}"/>
    <cellStyle name="40% - Accent4 8 3 5" xfId="39283" xr:uid="{12747235-C059-4CCF-B33A-2116D0F956AE}"/>
    <cellStyle name="40% - Accent4 8 3 6" xfId="39284" xr:uid="{0F06A686-504E-477C-8326-E0C4EFE3424A}"/>
    <cellStyle name="40% - Accent4 8 4" xfId="39285" xr:uid="{524D9B77-32DD-4974-B7E4-3021D8F023A3}"/>
    <cellStyle name="40% - Accent4 8 4 2" xfId="39286" xr:uid="{FB1DF1C6-9F99-4E51-8EBC-557AF586A36E}"/>
    <cellStyle name="40% - Accent4 8 4 2 2" xfId="39287" xr:uid="{8422357F-56C8-4997-BA96-D96EDB4683E6}"/>
    <cellStyle name="40% - Accent4 8 4 2 2 2" xfId="39288" xr:uid="{0F3AC1A8-5924-44F1-B498-5CA168A1C5DA}"/>
    <cellStyle name="40% - Accent4 8 4 2 3" xfId="39289" xr:uid="{FDD6DD00-3C17-4C96-9E8D-91269C7F2343}"/>
    <cellStyle name="40% - Accent4 8 4 3" xfId="39290" xr:uid="{4CE8344C-3893-4AFE-9C50-0E2D8AD9B2DB}"/>
    <cellStyle name="40% - Accent4 8 4 3 2" xfId="39291" xr:uid="{75B04DC7-482C-47D0-A38B-5BE892E58F87}"/>
    <cellStyle name="40% - Accent4 8 4 4" xfId="39292" xr:uid="{DBA36BC4-2706-41E9-9B7D-8222C9AD199B}"/>
    <cellStyle name="40% - Accent4 8 4 4 2" xfId="39293" xr:uid="{99FA65DC-1C92-4502-A4F7-7FAC25D992EE}"/>
    <cellStyle name="40% - Accent4 8 4 5" xfId="39294" xr:uid="{F584DB0A-394A-43B9-81C0-CA511331EAA8}"/>
    <cellStyle name="40% - Accent4 8 5" xfId="39295" xr:uid="{C5B14EB5-144E-4B5B-BE0B-180C08803629}"/>
    <cellStyle name="40% - Accent4 8 5 2" xfId="39296" xr:uid="{910C642C-A6B8-475C-9C91-143856B5D406}"/>
    <cellStyle name="40% - Accent4 8 5 2 2" xfId="39297" xr:uid="{5B7F9121-BCEB-4413-8407-95E657EA0018}"/>
    <cellStyle name="40% - Accent4 8 5 2 2 2" xfId="39298" xr:uid="{BC6BD7E2-1649-40C9-B24D-19D30CD4C1C8}"/>
    <cellStyle name="40% - Accent4 8 5 2 3" xfId="39299" xr:uid="{DBCD7370-420D-466C-93AA-199E3C9646ED}"/>
    <cellStyle name="40% - Accent4 8 5 3" xfId="39300" xr:uid="{AB795FAF-BBAE-463F-97CE-4474D505ABDC}"/>
    <cellStyle name="40% - Accent4 8 5 3 2" xfId="39301" xr:uid="{D2491FE4-1D9E-490A-9B8A-ECAF06D039D3}"/>
    <cellStyle name="40% - Accent4 8 5 4" xfId="39302" xr:uid="{5EC4C22A-5C0D-4B6D-80F3-0487D30E2FF9}"/>
    <cellStyle name="40% - Accent4 8 5 4 2" xfId="39303" xr:uid="{DBB17E1A-2709-4243-9F81-6998CB1AB6BB}"/>
    <cellStyle name="40% - Accent4 8 5 5" xfId="39304" xr:uid="{A3E890DC-BC06-4B39-A85E-B762CE3D17AB}"/>
    <cellStyle name="40% - Accent4 8 6" xfId="39305" xr:uid="{AE5D3C26-4791-4941-9F89-AFDD5109FC99}"/>
    <cellStyle name="40% - Accent4 8 6 2" xfId="39306" xr:uid="{F06EF83F-9F8E-4561-BD1B-95236F9346BD}"/>
    <cellStyle name="40% - Accent4 8 6 2 2" xfId="39307" xr:uid="{D420D18B-DADA-4B5D-B734-881F60B9A1CB}"/>
    <cellStyle name="40% - Accent4 8 6 2 2 2" xfId="39308" xr:uid="{96F6D7E9-A2A6-4ED8-A661-477B3CC9DF9A}"/>
    <cellStyle name="40% - Accent4 8 6 2 3" xfId="39309" xr:uid="{9A7311EB-A77F-4DDF-AA13-3B002CC899DE}"/>
    <cellStyle name="40% - Accent4 8 6 3" xfId="39310" xr:uid="{61A0E836-CF29-4F52-A5FD-38EFCCCE9B05}"/>
    <cellStyle name="40% - Accent4 8 6 3 2" xfId="39311" xr:uid="{C67954D7-94F8-4C00-B3A3-3479F617B793}"/>
    <cellStyle name="40% - Accent4 8 6 4" xfId="39312" xr:uid="{CB370559-FAD1-4D8B-9D46-94A0638CA841}"/>
    <cellStyle name="40% - Accent4 8 6 4 2" xfId="39313" xr:uid="{F1969FEB-848D-4C0A-B5D0-A7C6502DC739}"/>
    <cellStyle name="40% - Accent4 8 6 5" xfId="39314" xr:uid="{B4B08933-E5D1-4482-AF8E-E37C060BD0F5}"/>
    <cellStyle name="40% - Accent4 8 7" xfId="39315" xr:uid="{80FC977D-E2C0-4EB4-B81D-CA14F4E67129}"/>
    <cellStyle name="40% - Accent4 8 7 2" xfId="39316" xr:uid="{693C0D45-9C61-42CB-B59C-683F4C5A7B85}"/>
    <cellStyle name="40% - Accent4 8 7 2 2" xfId="39317" xr:uid="{BEE8AE4B-37EB-473D-8A61-AC98884670E3}"/>
    <cellStyle name="40% - Accent4 8 7 2 2 2" xfId="39318" xr:uid="{1030BF96-0FC2-4FA4-9389-CE31E7F9A9F9}"/>
    <cellStyle name="40% - Accent4 8 7 2 3" xfId="39319" xr:uid="{880F789A-032D-473D-AD50-B1C1BC7EF602}"/>
    <cellStyle name="40% - Accent4 8 7 3" xfId="39320" xr:uid="{96BFC1C8-CAFF-4BC2-9AD5-72B79E5FBAEF}"/>
    <cellStyle name="40% - Accent4 8 7 3 2" xfId="39321" xr:uid="{44F2D672-EE55-4F01-BF53-199331DD87C2}"/>
    <cellStyle name="40% - Accent4 8 7 4" xfId="39322" xr:uid="{BEB4FEF6-4258-428C-804B-D548FEF93F6B}"/>
    <cellStyle name="40% - Accent4 8 7 4 2" xfId="39323" xr:uid="{BE2635B8-10F0-4E69-B4DD-36E7F124F82E}"/>
    <cellStyle name="40% - Accent4 8 7 5" xfId="39324" xr:uid="{D94C19BF-7642-46B8-B7D3-1943DD7DBE46}"/>
    <cellStyle name="40% - Accent4 8 8" xfId="39325" xr:uid="{F0CE3867-5A58-49DC-B9DA-BE861A00D3A9}"/>
    <cellStyle name="40% - Accent4 8 8 2" xfId="39326" xr:uid="{37A11D32-E209-4260-8E15-9187C5DDDEC8}"/>
    <cellStyle name="40% - Accent4 8 8 2 2" xfId="39327" xr:uid="{62558A54-7947-4AE2-84DC-7546141BDC2A}"/>
    <cellStyle name="40% - Accent4 8 8 2 2 2" xfId="39328" xr:uid="{7F27C616-A094-4D54-9745-AEBDFD5AF029}"/>
    <cellStyle name="40% - Accent4 8 8 2 3" xfId="39329" xr:uid="{4464592B-8254-42FF-9AE6-1D6236B43634}"/>
    <cellStyle name="40% - Accent4 8 8 3" xfId="39330" xr:uid="{5C9277C5-8966-42F3-83E4-1BB5CB150653}"/>
    <cellStyle name="40% - Accent4 8 8 3 2" xfId="39331" xr:uid="{72A03DFF-1CFD-4DA6-86A8-9B03F64270E6}"/>
    <cellStyle name="40% - Accent4 8 8 4" xfId="39332" xr:uid="{F32A04BD-AB7D-4767-8D07-4293AF8E1C0A}"/>
    <cellStyle name="40% - Accent4 8 8 4 2" xfId="39333" xr:uid="{DDF4BDA4-DFED-492F-A68D-F1CF7135AEC6}"/>
    <cellStyle name="40% - Accent4 8 8 5" xfId="39334" xr:uid="{9FA73B1A-CE90-4A5F-8866-7DEF97111959}"/>
    <cellStyle name="40% - Accent4 8 9" xfId="39335" xr:uid="{548CCB4F-6B8E-40CE-894F-B1CBCF0FE0C3}"/>
    <cellStyle name="40% - Accent4 8 9 2" xfId="39336" xr:uid="{219E3DC9-FA2C-4F4B-8E95-366616C40935}"/>
    <cellStyle name="40% - Accent4 8 9 2 2" xfId="39337" xr:uid="{13CDBC9F-7FF4-4103-93DC-4F732776E44B}"/>
    <cellStyle name="40% - Accent4 8 9 2 2 2" xfId="39338" xr:uid="{E07437BD-F812-4502-B547-C63B23531DA8}"/>
    <cellStyle name="40% - Accent4 8 9 2 3" xfId="39339" xr:uid="{EE4E5612-505F-4194-9A21-6652F844053A}"/>
    <cellStyle name="40% - Accent4 8 9 3" xfId="39340" xr:uid="{4FAF3BB3-462C-4146-9BB9-16ACAF502317}"/>
    <cellStyle name="40% - Accent4 8 9 3 2" xfId="39341" xr:uid="{6B619EBE-29FB-4C8F-9AD7-47A0BB7C93E0}"/>
    <cellStyle name="40% - Accent4 8 9 4" xfId="39342" xr:uid="{8848975A-99E3-464B-8667-D7EAC60D91DC}"/>
    <cellStyle name="40% - Accent4 8 9 4 2" xfId="39343" xr:uid="{CC9B541B-1F26-46EA-9459-7B9BB2B22150}"/>
    <cellStyle name="40% - Accent4 8 9 5" xfId="39344" xr:uid="{08C75210-8CD5-47F9-B5BF-1670D18AE501}"/>
    <cellStyle name="40% - Accent4 9" xfId="731" xr:uid="{A57BBD19-E976-495D-943D-0D0AC0D2DA6C}"/>
    <cellStyle name="40% - Accent4 9 10" xfId="39345" xr:uid="{4A6A458E-7CB8-4458-B834-36831F4EC102}"/>
    <cellStyle name="40% - Accent4 9 10 2" xfId="39346" xr:uid="{9E468982-07B7-492E-91FE-577C86017689}"/>
    <cellStyle name="40% - Accent4 9 10 2 2" xfId="39347" xr:uid="{BD45F0E9-EAFC-477C-B8EE-24F25BC6CC08}"/>
    <cellStyle name="40% - Accent4 9 10 2 2 2" xfId="39348" xr:uid="{EDEE6058-CCDD-4ECE-9E59-D96F2C3528CC}"/>
    <cellStyle name="40% - Accent4 9 10 2 3" xfId="39349" xr:uid="{400CEA0C-9363-4A77-9A65-CA2DB21BBE93}"/>
    <cellStyle name="40% - Accent4 9 10 3" xfId="39350" xr:uid="{A0CB266C-D8F8-45AA-8D4D-B1C455CAC2ED}"/>
    <cellStyle name="40% - Accent4 9 10 3 2" xfId="39351" xr:uid="{DBE83C6D-480D-4FC2-B74E-2327B7C10B28}"/>
    <cellStyle name="40% - Accent4 9 10 4" xfId="39352" xr:uid="{85EFB2EF-2C20-4953-A768-874A477BD771}"/>
    <cellStyle name="40% - Accent4 9 10 4 2" xfId="39353" xr:uid="{090AA2DD-61D7-4768-B12D-23083B265949}"/>
    <cellStyle name="40% - Accent4 9 10 5" xfId="39354" xr:uid="{71E5C783-5DAB-494E-BBB8-057D8C80DA4D}"/>
    <cellStyle name="40% - Accent4 9 11" xfId="39355" xr:uid="{1B23B48C-412C-48BD-878E-6367CF434749}"/>
    <cellStyle name="40% - Accent4 9 11 2" xfId="39356" xr:uid="{4AB3F8B3-CD7C-4D18-A745-85BB462825AC}"/>
    <cellStyle name="40% - Accent4 9 11 2 2" xfId="39357" xr:uid="{461A4A33-DFC9-4E9E-8ACE-790BE9BE2F3B}"/>
    <cellStyle name="40% - Accent4 9 11 2 2 2" xfId="39358" xr:uid="{A389D523-6BF9-4DF0-8D04-8421A10009DB}"/>
    <cellStyle name="40% - Accent4 9 11 2 3" xfId="39359" xr:uid="{B0275996-C2A1-48E7-ADD5-5E8286F53660}"/>
    <cellStyle name="40% - Accent4 9 11 3" xfId="39360" xr:uid="{E6673FCE-ECB5-4CB7-BA92-D83112B421B0}"/>
    <cellStyle name="40% - Accent4 9 11 3 2" xfId="39361" xr:uid="{DB7D8520-CC85-4984-AE25-D8FD1A21B23F}"/>
    <cellStyle name="40% - Accent4 9 11 4" xfId="39362" xr:uid="{3FBFB4E8-2438-4140-91BC-90F5C62282F4}"/>
    <cellStyle name="40% - Accent4 9 11 4 2" xfId="39363" xr:uid="{C9CDA1F9-B667-48BB-BAEF-AF3B1DF21447}"/>
    <cellStyle name="40% - Accent4 9 11 5" xfId="39364" xr:uid="{D1D42480-C57E-4BAD-B54D-E6F30097E037}"/>
    <cellStyle name="40% - Accent4 9 12" xfId="39365" xr:uid="{7FB2E945-1623-409B-945B-4EBD067386D3}"/>
    <cellStyle name="40% - Accent4 9 12 2" xfId="39366" xr:uid="{D09DA1C4-9022-491B-8384-F2B6226C9596}"/>
    <cellStyle name="40% - Accent4 9 12 2 2" xfId="39367" xr:uid="{50A09B4F-CBF0-4C24-8BB8-C95F228A895A}"/>
    <cellStyle name="40% - Accent4 9 12 2 2 2" xfId="39368" xr:uid="{A5C05985-A007-495A-B9F7-D5C1589FDBD3}"/>
    <cellStyle name="40% - Accent4 9 12 2 3" xfId="39369" xr:uid="{BBE9EA38-9D38-48D5-A85F-CBCDC789B3A9}"/>
    <cellStyle name="40% - Accent4 9 12 3" xfId="39370" xr:uid="{4C835A23-43FB-4FBD-AD74-81D8CAF6B78E}"/>
    <cellStyle name="40% - Accent4 9 12 3 2" xfId="39371" xr:uid="{787DE677-207A-4DCA-952A-589E0A78614A}"/>
    <cellStyle name="40% - Accent4 9 12 4" xfId="39372" xr:uid="{474C0029-E072-4FB1-9C6F-6DE6581654B3}"/>
    <cellStyle name="40% - Accent4 9 12 4 2" xfId="39373" xr:uid="{454887F7-0E9A-4483-9C53-D159D800A790}"/>
    <cellStyle name="40% - Accent4 9 12 5" xfId="39374" xr:uid="{2A1B0025-4C2D-4A6A-A277-FD32A249EC9F}"/>
    <cellStyle name="40% - Accent4 9 13" xfId="39375" xr:uid="{4E334695-E4A6-4590-9A9B-EF900F73FDC9}"/>
    <cellStyle name="40% - Accent4 9 13 2" xfId="39376" xr:uid="{141C97A9-D1EE-45B2-87AB-5D370963655D}"/>
    <cellStyle name="40% - Accent4 9 13 2 2" xfId="39377" xr:uid="{95682E5E-273D-4391-BE54-AEB23B1584DB}"/>
    <cellStyle name="40% - Accent4 9 13 2 2 2" xfId="39378" xr:uid="{B8C47589-957C-43D4-AA27-17FEFE7A4F30}"/>
    <cellStyle name="40% - Accent4 9 13 2 3" xfId="39379" xr:uid="{C94D52CF-C997-420B-893F-C02573120FF5}"/>
    <cellStyle name="40% - Accent4 9 13 3" xfId="39380" xr:uid="{5B884749-F8D0-446C-ABDC-60A99D5EF3C0}"/>
    <cellStyle name="40% - Accent4 9 13 3 2" xfId="39381" xr:uid="{A409BAFF-2669-4518-A646-A28ADC8936E4}"/>
    <cellStyle name="40% - Accent4 9 13 4" xfId="39382" xr:uid="{F8B63F22-2609-4B3B-A188-33D6EB847B34}"/>
    <cellStyle name="40% - Accent4 9 13 4 2" xfId="39383" xr:uid="{070B08F6-0704-4D8D-8537-B57D34DDA37F}"/>
    <cellStyle name="40% - Accent4 9 13 5" xfId="39384" xr:uid="{5B16B9B7-8860-400F-B29C-2DEFECFC1068}"/>
    <cellStyle name="40% - Accent4 9 14" xfId="39385" xr:uid="{C47A805E-2A1F-4863-A314-E97A82B67325}"/>
    <cellStyle name="40% - Accent4 9 14 2" xfId="39386" xr:uid="{10612121-DB40-4160-A6DF-7D9C0EA84386}"/>
    <cellStyle name="40% - Accent4 9 14 2 2" xfId="39387" xr:uid="{91C2F0FB-F272-4F1E-87F1-A6E4B173F584}"/>
    <cellStyle name="40% - Accent4 9 14 2 2 2" xfId="39388" xr:uid="{769C0E3B-A7FF-4BA4-8BF3-4CBDD4C549A3}"/>
    <cellStyle name="40% - Accent4 9 14 2 3" xfId="39389" xr:uid="{BD023372-BFB0-4410-9447-A9978CDC1B96}"/>
    <cellStyle name="40% - Accent4 9 14 3" xfId="39390" xr:uid="{B04266A0-8F6F-4D25-8162-AF824D99E964}"/>
    <cellStyle name="40% - Accent4 9 14 3 2" xfId="39391" xr:uid="{DDEF0998-8135-4ED1-A9FF-8B0F80011166}"/>
    <cellStyle name="40% - Accent4 9 14 4" xfId="39392" xr:uid="{5BB67B20-2258-48FE-ADBB-0860E5C270C3}"/>
    <cellStyle name="40% - Accent4 9 14 4 2" xfId="39393" xr:uid="{40A43B26-B7C1-4200-B620-231A192720E7}"/>
    <cellStyle name="40% - Accent4 9 14 5" xfId="39394" xr:uid="{8AE9ED63-14A4-48FF-9596-B74459F20521}"/>
    <cellStyle name="40% - Accent4 9 15" xfId="39395" xr:uid="{C7849C35-2868-447C-9728-AC28BE9A4C91}"/>
    <cellStyle name="40% - Accent4 9 15 2" xfId="39396" xr:uid="{BAA85AFE-9855-4369-BF9F-B4F6EF3AF4EE}"/>
    <cellStyle name="40% - Accent4 9 15 2 2" xfId="39397" xr:uid="{8A81769C-891F-4ECD-850F-FCBB48AED825}"/>
    <cellStyle name="40% - Accent4 9 15 2 2 2" xfId="39398" xr:uid="{89F7D4D2-1243-4099-AA19-313445F41847}"/>
    <cellStyle name="40% - Accent4 9 15 2 3" xfId="39399" xr:uid="{BE6E8875-959A-4457-B52E-6F5BA0E21DAF}"/>
    <cellStyle name="40% - Accent4 9 15 3" xfId="39400" xr:uid="{EEDD4B79-4D29-49EB-B91C-1662F7B80504}"/>
    <cellStyle name="40% - Accent4 9 15 3 2" xfId="39401" xr:uid="{93915B9B-7D33-45B0-A885-0338D36FEC00}"/>
    <cellStyle name="40% - Accent4 9 15 4" xfId="39402" xr:uid="{C695BA36-467F-4E0E-9091-91C1E903B015}"/>
    <cellStyle name="40% - Accent4 9 15 4 2" xfId="39403" xr:uid="{54C13945-BF2A-4025-9FFD-008F76D0E7FF}"/>
    <cellStyle name="40% - Accent4 9 15 5" xfId="39404" xr:uid="{D00FF022-84B0-4A23-B1E7-97A8F00F704B}"/>
    <cellStyle name="40% - Accent4 9 16" xfId="39405" xr:uid="{24F38505-886E-4E86-A502-E6655A925EE1}"/>
    <cellStyle name="40% - Accent4 9 16 2" xfId="39406" xr:uid="{B679FFED-4084-43C8-83D4-89F21E0281D2}"/>
    <cellStyle name="40% - Accent4 9 16 2 2" xfId="39407" xr:uid="{84C3A59E-026E-4568-90BF-8C03FC39E1ED}"/>
    <cellStyle name="40% - Accent4 9 16 3" xfId="39408" xr:uid="{29A476ED-207D-4CDA-9CE6-3ED7D7ED5C1A}"/>
    <cellStyle name="40% - Accent4 9 17" xfId="39409" xr:uid="{468D7B22-CD87-47DF-B798-B14009ED33B3}"/>
    <cellStyle name="40% - Accent4 9 17 2" xfId="39410" xr:uid="{50183F68-6319-40F1-9B07-16FA4523CEAE}"/>
    <cellStyle name="40% - Accent4 9 18" xfId="39411" xr:uid="{B55B5D7A-026E-4A37-810F-57AA107283FB}"/>
    <cellStyle name="40% - Accent4 9 18 2" xfId="39412" xr:uid="{AB6D6DBB-C997-4435-8FAF-BAA209A0B582}"/>
    <cellStyle name="40% - Accent4 9 19" xfId="39413" xr:uid="{7B1808F3-E48C-4158-ADF8-07DB2AAD6AEE}"/>
    <cellStyle name="40% - Accent4 9 2" xfId="732" xr:uid="{E1888EEE-40C3-4936-B34A-D490010E450A}"/>
    <cellStyle name="40% - Accent4 9 2 2" xfId="733" xr:uid="{78ABD7B3-2E3B-4D32-8C24-ED0FC13B5A8A}"/>
    <cellStyle name="40% - Accent4 9 2 2 2" xfId="39414" xr:uid="{F8B46F4D-9D17-46E5-B837-58AB30A3C3EB}"/>
    <cellStyle name="40% - Accent4 9 2 2 2 2" xfId="39415" xr:uid="{DF814665-DB46-4B36-926A-49800957D72F}"/>
    <cellStyle name="40% - Accent4 9 2 2 3" xfId="39416" xr:uid="{179F3488-DD6B-4D4E-B04D-E49B65ADA7F5}"/>
    <cellStyle name="40% - Accent4 9 2 2 4" xfId="39417" xr:uid="{E93C82F4-BB33-4300-A30C-754F8062FFCC}"/>
    <cellStyle name="40% - Accent4 9 2 3" xfId="39418" xr:uid="{93540514-6E55-45C6-8C5E-34450ACCC127}"/>
    <cellStyle name="40% - Accent4 9 2 3 2" xfId="39419" xr:uid="{9FD04AE8-EF80-47F9-A6AE-41B0DE3A60ED}"/>
    <cellStyle name="40% - Accent4 9 2 4" xfId="39420" xr:uid="{D7AA72D2-D449-40E7-A757-2C8B249A3D18}"/>
    <cellStyle name="40% - Accent4 9 2 4 2" xfId="39421" xr:uid="{DFAA6F40-C1EE-4457-8892-742BE9DCF967}"/>
    <cellStyle name="40% - Accent4 9 2 5" xfId="39422" xr:uid="{163FCAAA-3B9A-475A-B263-554BACADCB12}"/>
    <cellStyle name="40% - Accent4 9 20" xfId="39423" xr:uid="{7DBAD8A6-470B-49B7-9AF9-5F49CD378B71}"/>
    <cellStyle name="40% - Accent4 9 21" xfId="39424" xr:uid="{B27D5A9A-DCAD-4DA8-8013-0BF20C84DFB0}"/>
    <cellStyle name="40% - Accent4 9 22" xfId="39425" xr:uid="{53DF1E9F-159C-4330-AD24-A518FDD48534}"/>
    <cellStyle name="40% - Accent4 9 23" xfId="39426" xr:uid="{52751374-E392-47DF-95B5-2D1163C410C2}"/>
    <cellStyle name="40% - Accent4 9 24" xfId="39427" xr:uid="{DA56C7EE-11A0-42C0-883B-B1CB8F17560C}"/>
    <cellStyle name="40% - Accent4 9 25" xfId="39428" xr:uid="{9B7F1416-6957-4CB4-BE6B-C757DDE48A94}"/>
    <cellStyle name="40% - Accent4 9 26" xfId="39429" xr:uid="{A6490376-2CA7-4B97-935E-97C1C1BEC263}"/>
    <cellStyle name="40% - Accent4 9 27" xfId="39430" xr:uid="{9F19B6BB-B982-4A32-A320-54078243D557}"/>
    <cellStyle name="40% - Accent4 9 28" xfId="39431" xr:uid="{B5530ED9-6F9A-4C5E-B652-4EFC0BA7CD53}"/>
    <cellStyle name="40% - Accent4 9 29" xfId="39432" xr:uid="{FFCA0E9D-3AD0-4BAB-B779-039A1F8A49CA}"/>
    <cellStyle name="40% - Accent4 9 3" xfId="734" xr:uid="{2FD3E310-01DC-47AD-843D-FEECC64F5BC8}"/>
    <cellStyle name="40% - Accent4 9 3 2" xfId="39433" xr:uid="{A5158F3B-2FB9-4BDE-93A2-4DBFFD86403E}"/>
    <cellStyle name="40% - Accent4 9 3 2 2" xfId="39434" xr:uid="{9FE33D0A-CB56-41EB-B944-0B794A60A70D}"/>
    <cellStyle name="40% - Accent4 9 3 2 2 2" xfId="39435" xr:uid="{BB5388C7-93AC-43DC-8112-464126A5D280}"/>
    <cellStyle name="40% - Accent4 9 3 2 3" xfId="39436" xr:uid="{66C4AD62-1D38-4A6F-9740-F88905DE6A83}"/>
    <cellStyle name="40% - Accent4 9 3 3" xfId="39437" xr:uid="{3DD93C39-F1DC-445F-8240-532A6D19D74F}"/>
    <cellStyle name="40% - Accent4 9 3 3 2" xfId="39438" xr:uid="{33CA970B-FAFB-49CB-B11E-AA2E1A98A9F5}"/>
    <cellStyle name="40% - Accent4 9 3 4" xfId="39439" xr:uid="{8B265E7E-71C5-48C5-BA6F-C8AC920DAB90}"/>
    <cellStyle name="40% - Accent4 9 3 4 2" xfId="39440" xr:uid="{DEA96024-9D42-46D9-9A18-B5DFE9D40919}"/>
    <cellStyle name="40% - Accent4 9 3 5" xfId="39441" xr:uid="{E9BE6DCE-2FE3-46FD-A101-5B344812A0B8}"/>
    <cellStyle name="40% - Accent4 9 3 6" xfId="39442" xr:uid="{A91638AC-3FC1-4C48-967B-52E5C69400DE}"/>
    <cellStyle name="40% - Accent4 9 4" xfId="39443" xr:uid="{48C3DE21-BA33-4FB2-B113-E44387ED72F5}"/>
    <cellStyle name="40% - Accent4 9 4 2" xfId="39444" xr:uid="{E205D904-D88B-440B-93C5-3E044AF05FD7}"/>
    <cellStyle name="40% - Accent4 9 4 2 2" xfId="39445" xr:uid="{B4EEC2CE-BE43-4D4A-BDD7-0AFBCD14F745}"/>
    <cellStyle name="40% - Accent4 9 4 2 2 2" xfId="39446" xr:uid="{EB3A0E1E-7FDE-4CCC-8993-681E48EF6380}"/>
    <cellStyle name="40% - Accent4 9 4 2 3" xfId="39447" xr:uid="{0F75250C-2FD0-45A5-8309-72FA99423FA0}"/>
    <cellStyle name="40% - Accent4 9 4 3" xfId="39448" xr:uid="{037B03FE-D343-4779-BEC8-158EF97C52FD}"/>
    <cellStyle name="40% - Accent4 9 4 3 2" xfId="39449" xr:uid="{72617021-B056-476C-BEC6-00A82EAC6136}"/>
    <cellStyle name="40% - Accent4 9 4 4" xfId="39450" xr:uid="{27E16B34-EF6D-4686-96B5-29AE328D54BC}"/>
    <cellStyle name="40% - Accent4 9 4 4 2" xfId="39451" xr:uid="{27144A65-800B-4C40-BC2B-344D7EA7001C}"/>
    <cellStyle name="40% - Accent4 9 4 5" xfId="39452" xr:uid="{78AC263C-8462-446B-8038-C75F2704881A}"/>
    <cellStyle name="40% - Accent4 9 5" xfId="39453" xr:uid="{FF51F0C2-84EA-4744-A98C-A276D98337CF}"/>
    <cellStyle name="40% - Accent4 9 5 2" xfId="39454" xr:uid="{8DA04BFD-972B-4663-A0C2-A49D2ECC48AA}"/>
    <cellStyle name="40% - Accent4 9 5 2 2" xfId="39455" xr:uid="{B07D1287-0D2B-4DFD-B2E6-E562A899EC1B}"/>
    <cellStyle name="40% - Accent4 9 5 2 2 2" xfId="39456" xr:uid="{82B5DD85-865E-4965-B086-DF6A1133768F}"/>
    <cellStyle name="40% - Accent4 9 5 2 3" xfId="39457" xr:uid="{6F3FBDF3-8980-4C45-9A72-0457B0655A49}"/>
    <cellStyle name="40% - Accent4 9 5 3" xfId="39458" xr:uid="{B19F9E85-C858-429C-BFD0-496ECBE97C73}"/>
    <cellStyle name="40% - Accent4 9 5 3 2" xfId="39459" xr:uid="{1BAA30BF-E7CA-4937-965C-469B839B8044}"/>
    <cellStyle name="40% - Accent4 9 5 4" xfId="39460" xr:uid="{11FADFE7-0726-436C-A5CF-926F8571D5EF}"/>
    <cellStyle name="40% - Accent4 9 5 4 2" xfId="39461" xr:uid="{3F287C13-98FA-45E2-8930-06A47AF13DDC}"/>
    <cellStyle name="40% - Accent4 9 5 5" xfId="39462" xr:uid="{DE63F079-C953-45EC-B5BC-22AD8029BE5E}"/>
    <cellStyle name="40% - Accent4 9 6" xfId="39463" xr:uid="{E208EBD9-1A19-4628-9E0F-56DDDC800B51}"/>
    <cellStyle name="40% - Accent4 9 6 2" xfId="39464" xr:uid="{48355DBC-E82B-4DF6-87C7-E70CB33EEA26}"/>
    <cellStyle name="40% - Accent4 9 6 2 2" xfId="39465" xr:uid="{BF7132A1-CE51-4907-AFEF-62D7D851796F}"/>
    <cellStyle name="40% - Accent4 9 6 2 2 2" xfId="39466" xr:uid="{9A085600-2036-40FC-B882-081C6A5007C2}"/>
    <cellStyle name="40% - Accent4 9 6 2 3" xfId="39467" xr:uid="{C248CE76-D7E7-490F-A299-5936FB2633FB}"/>
    <cellStyle name="40% - Accent4 9 6 3" xfId="39468" xr:uid="{B68333F3-914F-4BD3-8A03-A4455A593158}"/>
    <cellStyle name="40% - Accent4 9 6 3 2" xfId="39469" xr:uid="{AE3AB450-597C-49DC-9006-E9C60E7089C3}"/>
    <cellStyle name="40% - Accent4 9 6 4" xfId="39470" xr:uid="{D3490B81-B344-4661-8F33-9DF5CAC3D600}"/>
    <cellStyle name="40% - Accent4 9 6 4 2" xfId="39471" xr:uid="{29DBB425-982D-4AFC-B801-99E514118C6C}"/>
    <cellStyle name="40% - Accent4 9 6 5" xfId="39472" xr:uid="{9D03AD09-3E48-4BA0-A4F1-10D71E0DC10D}"/>
    <cellStyle name="40% - Accent4 9 7" xfId="39473" xr:uid="{77CA0FA0-8468-4F74-B988-A8A78C818F7D}"/>
    <cellStyle name="40% - Accent4 9 7 2" xfId="39474" xr:uid="{B6EB23C2-F8A5-4DC1-BE6A-A5BA06A355A9}"/>
    <cellStyle name="40% - Accent4 9 7 2 2" xfId="39475" xr:uid="{FFE33B38-9AC5-4D7B-B923-B50C186FAFE8}"/>
    <cellStyle name="40% - Accent4 9 7 2 2 2" xfId="39476" xr:uid="{4BB90B42-B1A2-48F9-A422-4EF7F6822E68}"/>
    <cellStyle name="40% - Accent4 9 7 2 3" xfId="39477" xr:uid="{B650D3E3-9DD8-4397-A847-D167D4B22C46}"/>
    <cellStyle name="40% - Accent4 9 7 3" xfId="39478" xr:uid="{8399BE66-22B4-454D-ADD4-2669450BB8D0}"/>
    <cellStyle name="40% - Accent4 9 7 3 2" xfId="39479" xr:uid="{2C33137C-AD12-479C-9148-F584592E5AE8}"/>
    <cellStyle name="40% - Accent4 9 7 4" xfId="39480" xr:uid="{9C3893FA-BDC7-4D8D-9942-B3C47710659E}"/>
    <cellStyle name="40% - Accent4 9 7 4 2" xfId="39481" xr:uid="{6958F5FA-C9C6-4B56-97C1-19B581070897}"/>
    <cellStyle name="40% - Accent4 9 7 5" xfId="39482" xr:uid="{CD1B2B91-D4B1-4367-9692-936139A18A5F}"/>
    <cellStyle name="40% - Accent4 9 8" xfId="39483" xr:uid="{7C54BAE6-0290-4171-8DE2-4E15589E80D3}"/>
    <cellStyle name="40% - Accent4 9 8 2" xfId="39484" xr:uid="{42F42EBD-1C73-4565-831C-3868167D4D1F}"/>
    <cellStyle name="40% - Accent4 9 8 2 2" xfId="39485" xr:uid="{B3998943-38E1-4CE2-8AA8-6CC4A2566831}"/>
    <cellStyle name="40% - Accent4 9 8 2 2 2" xfId="39486" xr:uid="{2310D0F5-A323-4DBB-A4C5-91B1975AC125}"/>
    <cellStyle name="40% - Accent4 9 8 2 3" xfId="39487" xr:uid="{56C0CF30-0467-4AE2-94FF-A6DB38B300B0}"/>
    <cellStyle name="40% - Accent4 9 8 3" xfId="39488" xr:uid="{20185C79-46D7-4A27-93C9-4E3FDAD3197C}"/>
    <cellStyle name="40% - Accent4 9 8 3 2" xfId="39489" xr:uid="{79215F76-E3E5-4E64-92F5-33E81A34224A}"/>
    <cellStyle name="40% - Accent4 9 8 4" xfId="39490" xr:uid="{82CF4D0C-4E1D-4C8E-B715-3A6A01720CFA}"/>
    <cellStyle name="40% - Accent4 9 8 4 2" xfId="39491" xr:uid="{3E29B40F-BCE3-4113-9FFC-CF9AB10C9030}"/>
    <cellStyle name="40% - Accent4 9 8 5" xfId="39492" xr:uid="{777AD686-4F48-4E46-A8DC-D6E2B754186A}"/>
    <cellStyle name="40% - Accent4 9 9" xfId="39493" xr:uid="{F942B849-292B-4E74-AC23-DC80DB9E06A8}"/>
    <cellStyle name="40% - Accent4 9 9 2" xfId="39494" xr:uid="{A4E05606-DDE4-4DFF-A82A-C41538A6FEE2}"/>
    <cellStyle name="40% - Accent4 9 9 2 2" xfId="39495" xr:uid="{4195DF11-E6F1-424A-8DF7-76AA5A69CF68}"/>
    <cellStyle name="40% - Accent4 9 9 2 2 2" xfId="39496" xr:uid="{D94E7BC6-6F2F-469A-B3C3-5CDF1E88F2F5}"/>
    <cellStyle name="40% - Accent4 9 9 2 3" xfId="39497" xr:uid="{0CBC8F76-2236-44EA-B8B4-0B5094132378}"/>
    <cellStyle name="40% - Accent4 9 9 3" xfId="39498" xr:uid="{9531AF73-2F91-4220-A124-AD5229272F97}"/>
    <cellStyle name="40% - Accent4 9 9 3 2" xfId="39499" xr:uid="{FEF523D3-524B-4D19-88CD-67A47A6D601F}"/>
    <cellStyle name="40% - Accent4 9 9 4" xfId="39500" xr:uid="{04813EE1-5F0D-4010-8E9A-B378D9B8D4AE}"/>
    <cellStyle name="40% - Accent4 9 9 4 2" xfId="39501" xr:uid="{E8EF23D6-F694-4629-8EBA-3CE89B6BEB24}"/>
    <cellStyle name="40% - Accent4 9 9 5" xfId="39502" xr:uid="{CB370284-A01D-480B-A0B2-5AC01EE22429}"/>
    <cellStyle name="40% - Accent5 10" xfId="735" xr:uid="{505E2977-14B5-4A5F-8E23-350E0D5B9070}"/>
    <cellStyle name="40% - Accent5 10 10" xfId="39503" xr:uid="{1BDB5793-2E78-4374-8861-47A696F9A241}"/>
    <cellStyle name="40% - Accent5 10 10 2" xfId="39504" xr:uid="{76EE6552-4049-4942-9AA3-746AEA08B277}"/>
    <cellStyle name="40% - Accent5 10 10 2 2" xfId="39505" xr:uid="{713AB70C-FE10-460D-B9BD-A781B5FB45CA}"/>
    <cellStyle name="40% - Accent5 10 10 2 2 2" xfId="39506" xr:uid="{C30E27F0-FAE1-453E-B7EB-C70267FA941A}"/>
    <cellStyle name="40% - Accent5 10 10 2 3" xfId="39507" xr:uid="{FD83B920-E45C-47BD-A656-2DC46BC4F7C5}"/>
    <cellStyle name="40% - Accent5 10 10 3" xfId="39508" xr:uid="{32FCDAC7-20F2-4C6B-B40A-61E937EC78F7}"/>
    <cellStyle name="40% - Accent5 10 10 3 2" xfId="39509" xr:uid="{B10FECE6-0323-4014-9C30-A8AC9327031E}"/>
    <cellStyle name="40% - Accent5 10 10 4" xfId="39510" xr:uid="{F54C4AD3-AD81-42A3-96E7-F5A6A88B61F4}"/>
    <cellStyle name="40% - Accent5 10 10 4 2" xfId="39511" xr:uid="{915EE55B-C78E-4E6B-8AEF-59E030C835A1}"/>
    <cellStyle name="40% - Accent5 10 10 5" xfId="39512" xr:uid="{4DDF5C39-C794-4349-A0D6-48F47E1C9CE6}"/>
    <cellStyle name="40% - Accent5 10 11" xfId="39513" xr:uid="{4BD2F5C5-9D37-4301-9F1A-CFBF2907F915}"/>
    <cellStyle name="40% - Accent5 10 11 2" xfId="39514" xr:uid="{C8D50A11-C84E-4518-BD5C-90BF030C9770}"/>
    <cellStyle name="40% - Accent5 10 11 2 2" xfId="39515" xr:uid="{5D1FCD92-CCF8-4A30-864A-C1202A9BD1CB}"/>
    <cellStyle name="40% - Accent5 10 11 2 2 2" xfId="39516" xr:uid="{752366B9-1CFD-4C90-AC76-8976109F4773}"/>
    <cellStyle name="40% - Accent5 10 11 2 3" xfId="39517" xr:uid="{D4646DF8-0742-489C-822D-F72F648971F4}"/>
    <cellStyle name="40% - Accent5 10 11 3" xfId="39518" xr:uid="{8E813A8E-9AF5-4A4C-BE8A-13AA5BF16300}"/>
    <cellStyle name="40% - Accent5 10 11 3 2" xfId="39519" xr:uid="{E389AAA6-27FE-472C-8297-2AD05A77053D}"/>
    <cellStyle name="40% - Accent5 10 11 4" xfId="39520" xr:uid="{7DBE8EB3-B446-4D96-966E-B7A9DEFDA649}"/>
    <cellStyle name="40% - Accent5 10 11 4 2" xfId="39521" xr:uid="{BB4D9978-BFDB-4202-9836-CBF957676066}"/>
    <cellStyle name="40% - Accent5 10 11 5" xfId="39522" xr:uid="{B7CEC736-7A00-46C7-9E64-DA48D9DA6BD5}"/>
    <cellStyle name="40% - Accent5 10 12" xfId="39523" xr:uid="{5758BA4E-9C67-4E9C-B5AF-4F900B343170}"/>
    <cellStyle name="40% - Accent5 10 12 2" xfId="39524" xr:uid="{A9BE1AAB-938D-4E4B-B49E-644449D86AD9}"/>
    <cellStyle name="40% - Accent5 10 12 2 2" xfId="39525" xr:uid="{60B10A5E-8924-4339-AF0D-93641D257BE9}"/>
    <cellStyle name="40% - Accent5 10 12 2 2 2" xfId="39526" xr:uid="{0AF5DB64-C0BA-442E-939B-0C0AE0C177B5}"/>
    <cellStyle name="40% - Accent5 10 12 2 3" xfId="39527" xr:uid="{03C0DFC7-1779-479B-8DFA-A17DFCE844C9}"/>
    <cellStyle name="40% - Accent5 10 12 3" xfId="39528" xr:uid="{75231F0D-0975-469A-BC95-25BF5C185545}"/>
    <cellStyle name="40% - Accent5 10 12 3 2" xfId="39529" xr:uid="{ACBEAFE0-43DB-4012-B16D-66225E98C837}"/>
    <cellStyle name="40% - Accent5 10 12 4" xfId="39530" xr:uid="{9FBF0071-FA3D-4017-AFDA-E2C872042603}"/>
    <cellStyle name="40% - Accent5 10 12 4 2" xfId="39531" xr:uid="{2346CB1A-9C5C-42A5-BCC7-2C9FE0F15C18}"/>
    <cellStyle name="40% - Accent5 10 12 5" xfId="39532" xr:uid="{2A56FE9B-4D00-461C-AD05-6B24BBD5A338}"/>
    <cellStyle name="40% - Accent5 10 13" xfId="39533" xr:uid="{54EE1F95-2D12-423A-969E-DE2A1CD53C4A}"/>
    <cellStyle name="40% - Accent5 10 13 2" xfId="39534" xr:uid="{7AE9EF36-5B8A-4FC3-BF34-0B317F492300}"/>
    <cellStyle name="40% - Accent5 10 13 2 2" xfId="39535" xr:uid="{C7F314AE-E95E-486B-8C77-15DE6133997E}"/>
    <cellStyle name="40% - Accent5 10 13 2 2 2" xfId="39536" xr:uid="{1DE022FB-CC7F-43C8-88A8-F850C4E69834}"/>
    <cellStyle name="40% - Accent5 10 13 2 3" xfId="39537" xr:uid="{A29718E6-B72B-46D9-8B7F-91E6F85A3215}"/>
    <cellStyle name="40% - Accent5 10 13 3" xfId="39538" xr:uid="{CCE2EDC3-D824-4EB4-96DF-1599DF5B1904}"/>
    <cellStyle name="40% - Accent5 10 13 3 2" xfId="39539" xr:uid="{6B9A567F-9557-412D-B1A8-129EF2A349B5}"/>
    <cellStyle name="40% - Accent5 10 13 4" xfId="39540" xr:uid="{51D8BD8A-DC80-47DE-AA2F-D1ED03A5E39F}"/>
    <cellStyle name="40% - Accent5 10 13 4 2" xfId="39541" xr:uid="{0890CD73-7439-4F6C-9A69-2427C218B132}"/>
    <cellStyle name="40% - Accent5 10 13 5" xfId="39542" xr:uid="{B359126C-B337-431A-8A84-50670ECA87BB}"/>
    <cellStyle name="40% - Accent5 10 14" xfId="39543" xr:uid="{47D31068-1784-46C0-BAD4-9B4B6578A408}"/>
    <cellStyle name="40% - Accent5 10 14 2" xfId="39544" xr:uid="{BBB9897F-460C-4093-9411-4155C88FFE24}"/>
    <cellStyle name="40% - Accent5 10 14 2 2" xfId="39545" xr:uid="{10BBE3C8-BC82-4112-AC6E-83EB08BA50B4}"/>
    <cellStyle name="40% - Accent5 10 14 2 2 2" xfId="39546" xr:uid="{9D1314AC-1C16-4F5A-BEF1-A3A51E4A5497}"/>
    <cellStyle name="40% - Accent5 10 14 2 3" xfId="39547" xr:uid="{7401A867-04F0-4637-8022-2BD637C529BF}"/>
    <cellStyle name="40% - Accent5 10 14 3" xfId="39548" xr:uid="{CFF4BEC7-8F56-4580-A168-602CADA5E0D1}"/>
    <cellStyle name="40% - Accent5 10 14 3 2" xfId="39549" xr:uid="{A80072F4-559F-4DDC-B0EC-F3825FFD0611}"/>
    <cellStyle name="40% - Accent5 10 14 4" xfId="39550" xr:uid="{BD321804-DA14-4272-987A-9E315A07ED97}"/>
    <cellStyle name="40% - Accent5 10 14 4 2" xfId="39551" xr:uid="{11CD3198-03A1-4444-B6AD-11831D183E3F}"/>
    <cellStyle name="40% - Accent5 10 14 5" xfId="39552" xr:uid="{61B52438-5CFB-427D-A0AF-8EAFFB2FF506}"/>
    <cellStyle name="40% - Accent5 10 15" xfId="39553" xr:uid="{6D3F2328-8EEE-4129-91F0-A59BAC021177}"/>
    <cellStyle name="40% - Accent5 10 15 2" xfId="39554" xr:uid="{9A0E8678-0E90-422F-8C51-F429BD06B7C4}"/>
    <cellStyle name="40% - Accent5 10 15 2 2" xfId="39555" xr:uid="{D72357F5-4E15-476D-984A-249D68B46C54}"/>
    <cellStyle name="40% - Accent5 10 15 2 2 2" xfId="39556" xr:uid="{6E211CAF-33A9-4B18-B44F-9A6D48F321FA}"/>
    <cellStyle name="40% - Accent5 10 15 2 3" xfId="39557" xr:uid="{1D5D0290-B53E-4C35-A8EE-7F55BD5BEAA6}"/>
    <cellStyle name="40% - Accent5 10 15 3" xfId="39558" xr:uid="{55F2A490-D62A-4F62-A860-B49418E7483E}"/>
    <cellStyle name="40% - Accent5 10 15 3 2" xfId="39559" xr:uid="{408E5C62-DB99-47EC-AF7B-AB49D8884270}"/>
    <cellStyle name="40% - Accent5 10 15 4" xfId="39560" xr:uid="{8F622850-4169-4A36-8376-FD8E74E01DBF}"/>
    <cellStyle name="40% - Accent5 10 15 4 2" xfId="39561" xr:uid="{25BBD581-25B7-4424-A1EA-FE599C85DC7C}"/>
    <cellStyle name="40% - Accent5 10 15 5" xfId="39562" xr:uid="{8D18E5C8-D619-4EA6-BCB5-2D6A75AAB385}"/>
    <cellStyle name="40% - Accent5 10 16" xfId="39563" xr:uid="{9917D248-CD0B-4F2A-BA5D-FD5BA9FF7D40}"/>
    <cellStyle name="40% - Accent5 10 16 2" xfId="39564" xr:uid="{8799F13A-DF2F-4CAF-82EC-0E3AD3913C3B}"/>
    <cellStyle name="40% - Accent5 10 16 2 2" xfId="39565" xr:uid="{852CCAC6-A2EF-4713-91E5-32D6D6D44FEA}"/>
    <cellStyle name="40% - Accent5 10 16 3" xfId="39566" xr:uid="{F194D9A0-D178-494A-90CA-933D104DED3F}"/>
    <cellStyle name="40% - Accent5 10 17" xfId="39567" xr:uid="{D4D754D0-2F0A-4BD9-8313-7524F1EAECB2}"/>
    <cellStyle name="40% - Accent5 10 17 2" xfId="39568" xr:uid="{4FA6B570-500A-4FF1-9F1F-852BA69CCE4A}"/>
    <cellStyle name="40% - Accent5 10 18" xfId="39569" xr:uid="{128B55F8-AF75-4C36-B4B0-DFB64472EE44}"/>
    <cellStyle name="40% - Accent5 10 18 2" xfId="39570" xr:uid="{B93B5901-5AA2-4A3E-A3A3-8E9FB26469DE}"/>
    <cellStyle name="40% - Accent5 10 19" xfId="39571" xr:uid="{8BC1775B-19D7-441F-B585-D2E63182D07B}"/>
    <cellStyle name="40% - Accent5 10 2" xfId="736" xr:uid="{55ACDA95-5733-4F15-B244-9366079B1432}"/>
    <cellStyle name="40% - Accent5 10 2 2" xfId="737" xr:uid="{F0797B1C-BBEE-4A4D-90C9-1417AB7BCECF}"/>
    <cellStyle name="40% - Accent5 10 2 2 2" xfId="39572" xr:uid="{79EA152F-5175-4F20-963C-8BAAD16AD6E6}"/>
    <cellStyle name="40% - Accent5 10 2 2 2 2" xfId="39573" xr:uid="{76056BF4-7BAF-4C98-AC37-A93220B05F16}"/>
    <cellStyle name="40% - Accent5 10 2 2 3" xfId="39574" xr:uid="{131C1A7B-6D0A-4FAD-AB32-2F64F65DA63B}"/>
    <cellStyle name="40% - Accent5 10 2 2 4" xfId="39575" xr:uid="{C48E21FD-05AE-49D8-8E3C-1D2F536EDF71}"/>
    <cellStyle name="40% - Accent5 10 2 3" xfId="39576" xr:uid="{4D067897-D509-4BB2-84C7-4762603D4189}"/>
    <cellStyle name="40% - Accent5 10 2 3 2" xfId="39577" xr:uid="{C1AFABF3-3144-4408-B17E-742BE22FB8EA}"/>
    <cellStyle name="40% - Accent5 10 2 4" xfId="39578" xr:uid="{6506A3DC-250A-43D2-921E-84588CEB54BC}"/>
    <cellStyle name="40% - Accent5 10 2 4 2" xfId="39579" xr:uid="{4EA0F26A-6524-44BC-983A-944F0C507791}"/>
    <cellStyle name="40% - Accent5 10 2 5" xfId="39580" xr:uid="{5E6F6841-F61F-49A7-AD84-60AFA909D644}"/>
    <cellStyle name="40% - Accent5 10 20" xfId="39581" xr:uid="{4F02A62D-2653-46C4-972A-305B482D8D54}"/>
    <cellStyle name="40% - Accent5 10 21" xfId="39582" xr:uid="{B34ACDF1-D5C0-4764-9CDB-194200A75BAA}"/>
    <cellStyle name="40% - Accent5 10 22" xfId="39583" xr:uid="{BC09DC39-3EF0-4965-88EB-CB9F038F8A36}"/>
    <cellStyle name="40% - Accent5 10 23" xfId="39584" xr:uid="{E50A44D6-664E-4CBB-8786-586C244DC29E}"/>
    <cellStyle name="40% - Accent5 10 24" xfId="39585" xr:uid="{99AD1F62-01CC-4B84-B9DA-394FB0AFF2D4}"/>
    <cellStyle name="40% - Accent5 10 25" xfId="39586" xr:uid="{7B4DA56D-3B81-4FF2-9EB5-08FFD9FA7744}"/>
    <cellStyle name="40% - Accent5 10 26" xfId="39587" xr:uid="{ED381978-0DA2-447B-8D78-ABF048642EE1}"/>
    <cellStyle name="40% - Accent5 10 27" xfId="39588" xr:uid="{7A7D13BA-CB6C-4BFC-83CE-F08B3C74DCF1}"/>
    <cellStyle name="40% - Accent5 10 28" xfId="39589" xr:uid="{01F18212-3D7C-4A00-A3D8-5EB6DB997BBE}"/>
    <cellStyle name="40% - Accent5 10 29" xfId="39590" xr:uid="{5AAE7215-C56E-4979-AA21-9282D8FF3317}"/>
    <cellStyle name="40% - Accent5 10 3" xfId="738" xr:uid="{CC489443-A397-4B8F-A6DF-8A3905729A0E}"/>
    <cellStyle name="40% - Accent5 10 3 2" xfId="39591" xr:uid="{47C7CFEE-05A1-41C7-B305-EAAC1A05FEBA}"/>
    <cellStyle name="40% - Accent5 10 3 2 2" xfId="39592" xr:uid="{4F999399-5668-47DC-824B-4D691C26CB56}"/>
    <cellStyle name="40% - Accent5 10 3 2 2 2" xfId="39593" xr:uid="{8BB340AC-AA3A-4067-9CF9-F1FF3031F0B2}"/>
    <cellStyle name="40% - Accent5 10 3 2 3" xfId="39594" xr:uid="{E82886C7-6B41-4817-8501-FB6EEE1EC96E}"/>
    <cellStyle name="40% - Accent5 10 3 3" xfId="39595" xr:uid="{2F575FEC-A444-496C-956B-2ED834583D25}"/>
    <cellStyle name="40% - Accent5 10 3 3 2" xfId="39596" xr:uid="{4B2C5F26-8888-4BAE-BADA-2BEBE4C47F72}"/>
    <cellStyle name="40% - Accent5 10 3 4" xfId="39597" xr:uid="{F9728565-7170-4BF6-9932-A2DE33C0C4B4}"/>
    <cellStyle name="40% - Accent5 10 3 4 2" xfId="39598" xr:uid="{438E4171-1F1B-4DF3-89B2-3595C623C499}"/>
    <cellStyle name="40% - Accent5 10 3 5" xfId="39599" xr:uid="{C3FF6BCB-4776-4C6B-AF02-360FF8D910CE}"/>
    <cellStyle name="40% - Accent5 10 3 6" xfId="39600" xr:uid="{1E8F2B8F-D766-45AD-A339-B85D1161D18B}"/>
    <cellStyle name="40% - Accent5 10 4" xfId="39601" xr:uid="{4B2FCA25-581A-4027-80A1-7706A8423C96}"/>
    <cellStyle name="40% - Accent5 10 4 2" xfId="39602" xr:uid="{C23C0D95-A7D2-4F9D-862C-22A8C868519A}"/>
    <cellStyle name="40% - Accent5 10 4 2 2" xfId="39603" xr:uid="{48F6BEC5-5654-4F94-8693-34EA825A9F36}"/>
    <cellStyle name="40% - Accent5 10 4 2 2 2" xfId="39604" xr:uid="{B303C00E-8ED4-4337-BCDB-86C403174903}"/>
    <cellStyle name="40% - Accent5 10 4 2 3" xfId="39605" xr:uid="{E983BC07-1074-49D1-BB0C-B31F97D8158B}"/>
    <cellStyle name="40% - Accent5 10 4 3" xfId="39606" xr:uid="{81BB9D4C-0B4B-40AE-AEC3-59B4F813B0F7}"/>
    <cellStyle name="40% - Accent5 10 4 3 2" xfId="39607" xr:uid="{1AACFD4C-D46A-4542-B766-8199350589C6}"/>
    <cellStyle name="40% - Accent5 10 4 4" xfId="39608" xr:uid="{C4FFC5F4-230A-45DC-8BEB-57F87A98E21B}"/>
    <cellStyle name="40% - Accent5 10 4 4 2" xfId="39609" xr:uid="{C0E31E56-C23C-46DB-A70C-B9E1FB7DA33D}"/>
    <cellStyle name="40% - Accent5 10 4 5" xfId="39610" xr:uid="{62E280FE-4177-4BDD-9D07-8FA683F02FAB}"/>
    <cellStyle name="40% - Accent5 10 5" xfId="39611" xr:uid="{F04640D4-5B37-436A-9F43-276C8497688D}"/>
    <cellStyle name="40% - Accent5 10 5 2" xfId="39612" xr:uid="{F8847471-F763-4205-8C70-6D0CCB815E4A}"/>
    <cellStyle name="40% - Accent5 10 5 2 2" xfId="39613" xr:uid="{1837F69E-2A61-4AFD-8FD5-724307081C71}"/>
    <cellStyle name="40% - Accent5 10 5 2 2 2" xfId="39614" xr:uid="{0EF1EE3C-073A-4F36-867F-48BD042B195D}"/>
    <cellStyle name="40% - Accent5 10 5 2 3" xfId="39615" xr:uid="{D69D2F21-A6D0-44E6-B0EC-E222EA8376EE}"/>
    <cellStyle name="40% - Accent5 10 5 3" xfId="39616" xr:uid="{1C6BFF0F-2D7D-4F8A-9612-C3684C77C918}"/>
    <cellStyle name="40% - Accent5 10 5 3 2" xfId="39617" xr:uid="{5203515D-4B20-45ED-93A4-CDB523E9CFE2}"/>
    <cellStyle name="40% - Accent5 10 5 4" xfId="39618" xr:uid="{CBCAE62A-3E24-425B-ACFC-8B87558FF601}"/>
    <cellStyle name="40% - Accent5 10 5 4 2" xfId="39619" xr:uid="{6BB7997A-D95A-41BE-AC3A-059CE606DFE0}"/>
    <cellStyle name="40% - Accent5 10 5 5" xfId="39620" xr:uid="{C3261C55-EFC1-477A-B451-76CF99DAFA26}"/>
    <cellStyle name="40% - Accent5 10 6" xfId="39621" xr:uid="{522B5635-07C1-4BF6-851B-AAE07A7D5FF6}"/>
    <cellStyle name="40% - Accent5 10 6 2" xfId="39622" xr:uid="{7C7E4FA8-7139-4D36-B9A5-316B95BF39BE}"/>
    <cellStyle name="40% - Accent5 10 6 2 2" xfId="39623" xr:uid="{32A0FB71-9625-4CD4-A36F-9012585FFC8F}"/>
    <cellStyle name="40% - Accent5 10 6 2 2 2" xfId="39624" xr:uid="{EF1C22A6-6328-4C9A-BAE4-5C4E2145D5A7}"/>
    <cellStyle name="40% - Accent5 10 6 2 3" xfId="39625" xr:uid="{5C72649A-F5D9-4429-8011-54D5C4E23818}"/>
    <cellStyle name="40% - Accent5 10 6 3" xfId="39626" xr:uid="{D908BAEA-7431-4A0E-89C5-0DEDEB1AED45}"/>
    <cellStyle name="40% - Accent5 10 6 3 2" xfId="39627" xr:uid="{02E594C4-56E0-4D8E-85AC-50B0F54C5E58}"/>
    <cellStyle name="40% - Accent5 10 6 4" xfId="39628" xr:uid="{66BFE15D-B9DA-4BDB-A0F5-F5B92AE649EB}"/>
    <cellStyle name="40% - Accent5 10 6 4 2" xfId="39629" xr:uid="{DD7AEB71-DE19-4004-B2C0-F3A48A4B8054}"/>
    <cellStyle name="40% - Accent5 10 6 5" xfId="39630" xr:uid="{761EEE2A-5A11-4034-80FB-8F0A4BA4D94D}"/>
    <cellStyle name="40% - Accent5 10 7" xfId="39631" xr:uid="{2DB3BE32-7983-4999-894E-67A289E7B2B2}"/>
    <cellStyle name="40% - Accent5 10 7 2" xfId="39632" xr:uid="{1931A49E-93ED-40C2-AAA8-6C00DC8A2ECE}"/>
    <cellStyle name="40% - Accent5 10 7 2 2" xfId="39633" xr:uid="{F59D7113-5B42-489F-8C85-F8B415E35CB2}"/>
    <cellStyle name="40% - Accent5 10 7 2 2 2" xfId="39634" xr:uid="{9567ACA6-16A9-4927-87BA-ED15DFC4FEDB}"/>
    <cellStyle name="40% - Accent5 10 7 2 3" xfId="39635" xr:uid="{DB83249F-3ED1-49D5-8048-B340CB6E3B00}"/>
    <cellStyle name="40% - Accent5 10 7 3" xfId="39636" xr:uid="{057E7942-463D-40B2-BCB8-9A2D872FF5F2}"/>
    <cellStyle name="40% - Accent5 10 7 3 2" xfId="39637" xr:uid="{3D2C29F8-C9B9-488F-B91D-6C6A98D220A5}"/>
    <cellStyle name="40% - Accent5 10 7 4" xfId="39638" xr:uid="{6A662626-BD0B-4AD5-B952-3B9478F9696A}"/>
    <cellStyle name="40% - Accent5 10 7 4 2" xfId="39639" xr:uid="{DB94E0CD-0019-47BA-9E93-9D92CB95E8F3}"/>
    <cellStyle name="40% - Accent5 10 7 5" xfId="39640" xr:uid="{33466D1E-57BC-4E1B-9254-6F1C3FAA060B}"/>
    <cellStyle name="40% - Accent5 10 8" xfId="39641" xr:uid="{8DAB3A7F-A7A1-47D8-BB96-F44E2AA05978}"/>
    <cellStyle name="40% - Accent5 10 8 2" xfId="39642" xr:uid="{905619D3-F86C-484C-84C2-218662BF3841}"/>
    <cellStyle name="40% - Accent5 10 8 2 2" xfId="39643" xr:uid="{84481629-AB14-4219-ABC2-8F31B86739FE}"/>
    <cellStyle name="40% - Accent5 10 8 2 2 2" xfId="39644" xr:uid="{B63DAE04-9A12-4478-BFC0-BABC448FFCA2}"/>
    <cellStyle name="40% - Accent5 10 8 2 3" xfId="39645" xr:uid="{EC032364-5742-4896-ADEE-8F7A4162BC3E}"/>
    <cellStyle name="40% - Accent5 10 8 3" xfId="39646" xr:uid="{5CB97FF5-A75B-41C3-9FCF-A428E2E85C50}"/>
    <cellStyle name="40% - Accent5 10 8 3 2" xfId="39647" xr:uid="{729972DC-5C21-4EB3-ADDC-B627AC9C919F}"/>
    <cellStyle name="40% - Accent5 10 8 4" xfId="39648" xr:uid="{7BD15643-F30D-463A-9E4B-40A2B59613A5}"/>
    <cellStyle name="40% - Accent5 10 8 4 2" xfId="39649" xr:uid="{353421BF-AB48-4D8F-931D-82B6FF773D25}"/>
    <cellStyle name="40% - Accent5 10 8 5" xfId="39650" xr:uid="{E1D2B0AB-D1CC-4D03-9818-7F9EBA640AC7}"/>
    <cellStyle name="40% - Accent5 10 9" xfId="39651" xr:uid="{8C7611F9-D655-43AE-BEBD-4BC684605D44}"/>
    <cellStyle name="40% - Accent5 10 9 2" xfId="39652" xr:uid="{EF6F4DA3-9DB0-4F0B-80B4-E171F2653413}"/>
    <cellStyle name="40% - Accent5 10 9 2 2" xfId="39653" xr:uid="{F78F3BB0-CB56-400D-B1D9-D6F2A5A79D25}"/>
    <cellStyle name="40% - Accent5 10 9 2 2 2" xfId="39654" xr:uid="{004543C9-DDCF-4C83-86A4-0CBEFEA49255}"/>
    <cellStyle name="40% - Accent5 10 9 2 3" xfId="39655" xr:uid="{33B9AE7B-3305-4064-AD02-C1A82F23B633}"/>
    <cellStyle name="40% - Accent5 10 9 3" xfId="39656" xr:uid="{756E99C2-55C0-4FD9-95B2-1B3665DD17AD}"/>
    <cellStyle name="40% - Accent5 10 9 3 2" xfId="39657" xr:uid="{4D74B22A-3E0C-49B5-A0BA-631F1393849F}"/>
    <cellStyle name="40% - Accent5 10 9 4" xfId="39658" xr:uid="{C793C695-20D2-445C-BC46-82E973240046}"/>
    <cellStyle name="40% - Accent5 10 9 4 2" xfId="39659" xr:uid="{400EDE9D-6CBA-4DAC-83AA-EDB125589F7E}"/>
    <cellStyle name="40% - Accent5 10 9 5" xfId="39660" xr:uid="{8F6D03C6-FBA5-4B43-B542-009367344962}"/>
    <cellStyle name="40% - Accent5 11" xfId="739" xr:uid="{7F2482BE-FB19-4C67-B6EC-129772EBACA2}"/>
    <cellStyle name="40% - Accent5 11 10" xfId="39661" xr:uid="{CFED1A89-B756-4085-AEC9-04727E54DEF3}"/>
    <cellStyle name="40% - Accent5 11 10 2" xfId="39662" xr:uid="{A7538924-C6B9-43B3-B266-C60CA7368FA8}"/>
    <cellStyle name="40% - Accent5 11 10 2 2" xfId="39663" xr:uid="{4EC03902-AFBD-4256-AF65-9601455C6E44}"/>
    <cellStyle name="40% - Accent5 11 10 2 2 2" xfId="39664" xr:uid="{E513CED2-91B6-4634-94AB-1FE66E4432C6}"/>
    <cellStyle name="40% - Accent5 11 10 2 3" xfId="39665" xr:uid="{34B32829-7A08-4E51-9C55-A752C7F1073E}"/>
    <cellStyle name="40% - Accent5 11 10 3" xfId="39666" xr:uid="{21C4D0DA-072D-4C73-BFE6-004B763FA732}"/>
    <cellStyle name="40% - Accent5 11 10 3 2" xfId="39667" xr:uid="{A0A2D5DB-7C8B-40FE-9BF0-FDD96E3DE2F0}"/>
    <cellStyle name="40% - Accent5 11 10 4" xfId="39668" xr:uid="{52BC1A4D-D113-4033-AEE6-96EBFBABCD57}"/>
    <cellStyle name="40% - Accent5 11 10 4 2" xfId="39669" xr:uid="{77191121-0F2A-42AE-8A6B-6E6E73142A0A}"/>
    <cellStyle name="40% - Accent5 11 10 5" xfId="39670" xr:uid="{30D2FF37-7BB8-422C-9D57-967CDF6E0B64}"/>
    <cellStyle name="40% - Accent5 11 11" xfId="39671" xr:uid="{C8ABE706-3221-4471-809D-79932EE7599E}"/>
    <cellStyle name="40% - Accent5 11 11 2" xfId="39672" xr:uid="{3EE0DC82-A73A-4860-BA40-E7C1E6C3EAD3}"/>
    <cellStyle name="40% - Accent5 11 11 2 2" xfId="39673" xr:uid="{25A9696B-89B3-4393-8F92-0F4983421246}"/>
    <cellStyle name="40% - Accent5 11 11 2 2 2" xfId="39674" xr:uid="{8BB3093A-7661-4FE6-84F9-ABF7674F2FBF}"/>
    <cellStyle name="40% - Accent5 11 11 2 3" xfId="39675" xr:uid="{5B07658D-5B6D-4486-BAE0-BBD1463E5452}"/>
    <cellStyle name="40% - Accent5 11 11 3" xfId="39676" xr:uid="{F4BC913D-20E7-4FAE-A821-A226E5948B9C}"/>
    <cellStyle name="40% - Accent5 11 11 3 2" xfId="39677" xr:uid="{0C26AD21-7018-429C-A13D-7F4ACDB37FE0}"/>
    <cellStyle name="40% - Accent5 11 11 4" xfId="39678" xr:uid="{D677A0A8-A879-4442-A6B2-CE3F784B1F9E}"/>
    <cellStyle name="40% - Accent5 11 11 4 2" xfId="39679" xr:uid="{F96DA347-C981-45AA-A9B8-31CDE140BD79}"/>
    <cellStyle name="40% - Accent5 11 11 5" xfId="39680" xr:uid="{7C217608-642E-448D-A23E-966BA638EFB1}"/>
    <cellStyle name="40% - Accent5 11 12" xfId="39681" xr:uid="{18447FDC-02F2-4B72-A364-9610690FEE07}"/>
    <cellStyle name="40% - Accent5 11 12 2" xfId="39682" xr:uid="{4D1A3FD5-B8D8-492D-9210-B602F7B4A68E}"/>
    <cellStyle name="40% - Accent5 11 12 2 2" xfId="39683" xr:uid="{5F084AA2-C707-4536-972D-01D0B4CD2731}"/>
    <cellStyle name="40% - Accent5 11 12 2 2 2" xfId="39684" xr:uid="{82A8DA8D-E1B2-4926-AE08-6BE21C26FBA1}"/>
    <cellStyle name="40% - Accent5 11 12 2 3" xfId="39685" xr:uid="{79BBA859-59DA-473B-ADD8-0FACBE193C68}"/>
    <cellStyle name="40% - Accent5 11 12 3" xfId="39686" xr:uid="{D6117363-87F0-4F55-B0F8-39FEC488A8CF}"/>
    <cellStyle name="40% - Accent5 11 12 3 2" xfId="39687" xr:uid="{50B68C14-D1E3-4BF8-971F-EF746BF77855}"/>
    <cellStyle name="40% - Accent5 11 12 4" xfId="39688" xr:uid="{8CEDBD86-F510-437E-9500-07BDF9F39312}"/>
    <cellStyle name="40% - Accent5 11 12 4 2" xfId="39689" xr:uid="{E2644028-53BC-4D3A-93BF-943882191241}"/>
    <cellStyle name="40% - Accent5 11 12 5" xfId="39690" xr:uid="{A4699CB6-C8E7-4843-B7DC-F85E1F73B597}"/>
    <cellStyle name="40% - Accent5 11 13" xfId="39691" xr:uid="{52406551-3711-4686-9FE3-2E4400130EB4}"/>
    <cellStyle name="40% - Accent5 11 13 2" xfId="39692" xr:uid="{D21504D0-73E7-4A9A-8DEC-0A06518442F6}"/>
    <cellStyle name="40% - Accent5 11 13 2 2" xfId="39693" xr:uid="{C696388D-3948-4DF6-AFB5-B5C52826C213}"/>
    <cellStyle name="40% - Accent5 11 13 2 2 2" xfId="39694" xr:uid="{21AE6453-4E0A-4B66-AB9E-F8546032049D}"/>
    <cellStyle name="40% - Accent5 11 13 2 3" xfId="39695" xr:uid="{A213E37D-AB73-4A25-8135-AC9E812C1E35}"/>
    <cellStyle name="40% - Accent5 11 13 3" xfId="39696" xr:uid="{F27B837F-6632-4A0C-99AF-6046C6CAADF5}"/>
    <cellStyle name="40% - Accent5 11 13 3 2" xfId="39697" xr:uid="{F52396DB-640E-4F78-9292-DE73912107DE}"/>
    <cellStyle name="40% - Accent5 11 13 4" xfId="39698" xr:uid="{5D6C93CC-A09F-4894-B489-25C240D86E4C}"/>
    <cellStyle name="40% - Accent5 11 13 4 2" xfId="39699" xr:uid="{C0A292C2-0C0D-483B-8EC4-552CAF232E2F}"/>
    <cellStyle name="40% - Accent5 11 13 5" xfId="39700" xr:uid="{799BCBD9-DE02-4FA7-A54E-C440B5AFFA5E}"/>
    <cellStyle name="40% - Accent5 11 14" xfId="39701" xr:uid="{2AF31F11-8232-4B0E-849B-87D6E203C0FE}"/>
    <cellStyle name="40% - Accent5 11 14 2" xfId="39702" xr:uid="{B1662D32-2ECB-446D-855A-AF3C0764F9ED}"/>
    <cellStyle name="40% - Accent5 11 14 2 2" xfId="39703" xr:uid="{D99027C1-A868-4CDF-8FDF-1D98F3796508}"/>
    <cellStyle name="40% - Accent5 11 14 2 2 2" xfId="39704" xr:uid="{0A73A5C3-AD46-4AFA-A5B5-BAA62CE1D751}"/>
    <cellStyle name="40% - Accent5 11 14 2 3" xfId="39705" xr:uid="{ECCFF45F-213A-4768-B86D-63F0E8554C24}"/>
    <cellStyle name="40% - Accent5 11 14 3" xfId="39706" xr:uid="{1F861982-73F4-4AA9-B420-4B0BC11430D8}"/>
    <cellStyle name="40% - Accent5 11 14 3 2" xfId="39707" xr:uid="{DA35D12B-F0C6-4D70-A36A-29292AE7CC86}"/>
    <cellStyle name="40% - Accent5 11 14 4" xfId="39708" xr:uid="{8E4C1F28-FBA7-420C-BFD3-1EE5EF4D0774}"/>
    <cellStyle name="40% - Accent5 11 14 4 2" xfId="39709" xr:uid="{96755A69-27B4-4541-8B48-198823239CCC}"/>
    <cellStyle name="40% - Accent5 11 14 5" xfId="39710" xr:uid="{4367BCAB-A5E7-48FE-9542-B1234E2ADC37}"/>
    <cellStyle name="40% - Accent5 11 15" xfId="39711" xr:uid="{645DF2D1-EF45-472B-ACFD-2B7A10B22F9D}"/>
    <cellStyle name="40% - Accent5 11 15 2" xfId="39712" xr:uid="{19AC5B80-82E6-45F9-9EB0-E65787FF41EF}"/>
    <cellStyle name="40% - Accent5 11 15 2 2" xfId="39713" xr:uid="{13B3DE3F-C044-4192-8EEB-0F8AE77F5D0E}"/>
    <cellStyle name="40% - Accent5 11 15 2 2 2" xfId="39714" xr:uid="{21C37986-25F6-48D1-A9E5-52D1E3E8EBD2}"/>
    <cellStyle name="40% - Accent5 11 15 2 3" xfId="39715" xr:uid="{B1D79809-C495-4AF0-81DE-DDE7D23C554F}"/>
    <cellStyle name="40% - Accent5 11 15 3" xfId="39716" xr:uid="{6692775C-97B8-47C0-8E59-D6116FADA77D}"/>
    <cellStyle name="40% - Accent5 11 15 3 2" xfId="39717" xr:uid="{049288EF-52CE-444B-874A-742B23F9C4F0}"/>
    <cellStyle name="40% - Accent5 11 15 4" xfId="39718" xr:uid="{8D37BDAF-417A-4A81-B660-DB0E48D3A28F}"/>
    <cellStyle name="40% - Accent5 11 15 4 2" xfId="39719" xr:uid="{B46BE59C-B6A3-419D-9482-66AD1D9C680F}"/>
    <cellStyle name="40% - Accent5 11 15 5" xfId="39720" xr:uid="{B6C381AD-0D95-43DE-A3DB-A484C377E873}"/>
    <cellStyle name="40% - Accent5 11 16" xfId="39721" xr:uid="{B21D5DD0-A668-4062-8C30-EBAEC4C1CA54}"/>
    <cellStyle name="40% - Accent5 11 16 2" xfId="39722" xr:uid="{62B8598B-D849-470B-A4F9-DF854FCAAF64}"/>
    <cellStyle name="40% - Accent5 11 16 2 2" xfId="39723" xr:uid="{3264327F-E8DA-4A98-8DE9-A9FA57A14BCF}"/>
    <cellStyle name="40% - Accent5 11 16 3" xfId="39724" xr:uid="{FB646CE2-FCF7-4D07-A001-6BC8A413933B}"/>
    <cellStyle name="40% - Accent5 11 17" xfId="39725" xr:uid="{5F54A26A-3FED-4795-9858-0C88B9AC4BCF}"/>
    <cellStyle name="40% - Accent5 11 17 2" xfId="39726" xr:uid="{DEA71D60-F79A-4C45-88D9-7BC4D3717ABC}"/>
    <cellStyle name="40% - Accent5 11 18" xfId="39727" xr:uid="{80FF0152-B886-4908-980F-14678D2A76A9}"/>
    <cellStyle name="40% - Accent5 11 18 2" xfId="39728" xr:uid="{449156C7-4D55-4B2A-BAE8-4B606A505075}"/>
    <cellStyle name="40% - Accent5 11 19" xfId="39729" xr:uid="{F0D0BEA6-C662-47C1-8D55-9E8ADFA32A8A}"/>
    <cellStyle name="40% - Accent5 11 2" xfId="740" xr:uid="{4ECE0A34-B40F-4760-B846-F243C11EE16C}"/>
    <cellStyle name="40% - Accent5 11 2 2" xfId="741" xr:uid="{1E327A1A-4C67-4BB8-A60E-0BF2A55A9F05}"/>
    <cellStyle name="40% - Accent5 11 2 2 2" xfId="39730" xr:uid="{0D81EC5C-28F7-474D-A3D5-B27123D9B868}"/>
    <cellStyle name="40% - Accent5 11 2 2 2 2" xfId="39731" xr:uid="{2BCD98EA-6311-40B5-A6F7-91E76EA07155}"/>
    <cellStyle name="40% - Accent5 11 2 2 3" xfId="39732" xr:uid="{829A67C0-4C7C-4984-AFF5-EF54EC98854A}"/>
    <cellStyle name="40% - Accent5 11 2 2 4" xfId="39733" xr:uid="{BDE383BC-B0EB-403D-AED2-CEB92222176D}"/>
    <cellStyle name="40% - Accent5 11 2 3" xfId="39734" xr:uid="{2889211B-DE29-4C61-91E6-009E4F8CDB4C}"/>
    <cellStyle name="40% - Accent5 11 2 3 2" xfId="39735" xr:uid="{04878803-2B6A-43F4-83E3-174456D2380C}"/>
    <cellStyle name="40% - Accent5 11 2 4" xfId="39736" xr:uid="{E50C3390-6F29-4202-8246-A06DB22246D7}"/>
    <cellStyle name="40% - Accent5 11 2 4 2" xfId="39737" xr:uid="{4ADAF573-52AB-48CE-AFE2-8DD79A0E7DD4}"/>
    <cellStyle name="40% - Accent5 11 2 5" xfId="39738" xr:uid="{2AD7EC16-F641-4550-AF7A-046AD6526C48}"/>
    <cellStyle name="40% - Accent5 11 20" xfId="39739" xr:uid="{34002C6E-D48E-4F09-A97D-D3F7B2FB42D7}"/>
    <cellStyle name="40% - Accent5 11 21" xfId="39740" xr:uid="{36AF96D8-83A8-48A9-9EAF-5A59776B0D67}"/>
    <cellStyle name="40% - Accent5 11 22" xfId="39741" xr:uid="{EEF29E9E-E08E-4FC0-87BB-0D4824D0EB13}"/>
    <cellStyle name="40% - Accent5 11 23" xfId="39742" xr:uid="{3FD3BF12-46D8-4152-8E36-E2A7AC40DE44}"/>
    <cellStyle name="40% - Accent5 11 24" xfId="39743" xr:uid="{B179FA59-AFC5-46D5-B4B9-809987F07198}"/>
    <cellStyle name="40% - Accent5 11 25" xfId="39744" xr:uid="{32C638C5-35A2-4DBD-B907-98D12DF56687}"/>
    <cellStyle name="40% - Accent5 11 26" xfId="39745" xr:uid="{3B95B8A3-ED80-40AC-8C68-E7ADE0A576B4}"/>
    <cellStyle name="40% - Accent5 11 27" xfId="39746" xr:uid="{4E6BDF45-ADE2-4D7D-B272-C52B3619ADB6}"/>
    <cellStyle name="40% - Accent5 11 28" xfId="39747" xr:uid="{F5667E2D-E599-45ED-BA33-795EF5F74773}"/>
    <cellStyle name="40% - Accent5 11 29" xfId="39748" xr:uid="{8BC31DD5-3B42-494D-9A3C-A4BEA004EE56}"/>
    <cellStyle name="40% - Accent5 11 3" xfId="742" xr:uid="{67FE93CD-E079-408F-A6B1-600C4FDF8C2B}"/>
    <cellStyle name="40% - Accent5 11 3 2" xfId="39749" xr:uid="{4328F718-7670-46D3-B6E3-852A2B080209}"/>
    <cellStyle name="40% - Accent5 11 3 2 2" xfId="39750" xr:uid="{C23C9FDC-1117-4C71-A0B3-A82B322C7DA1}"/>
    <cellStyle name="40% - Accent5 11 3 2 2 2" xfId="39751" xr:uid="{E385D0A6-2BBC-4909-A97D-97B8DB03932B}"/>
    <cellStyle name="40% - Accent5 11 3 2 3" xfId="39752" xr:uid="{71FB3747-F1CB-4B9F-9D42-02B25FD5283B}"/>
    <cellStyle name="40% - Accent5 11 3 3" xfId="39753" xr:uid="{78361CAD-9AEF-4994-9A18-EF6AF590F3A9}"/>
    <cellStyle name="40% - Accent5 11 3 3 2" xfId="39754" xr:uid="{063E6819-8561-4ACB-906D-ACFE2D50619E}"/>
    <cellStyle name="40% - Accent5 11 3 4" xfId="39755" xr:uid="{669F2FF6-9C19-4ADC-8D64-CF475B932D03}"/>
    <cellStyle name="40% - Accent5 11 3 4 2" xfId="39756" xr:uid="{ED30F198-18C7-44F0-B2DC-75EE883C0987}"/>
    <cellStyle name="40% - Accent5 11 3 5" xfId="39757" xr:uid="{B6EF377F-9FD3-47C4-9030-1491B46EEE14}"/>
    <cellStyle name="40% - Accent5 11 3 6" xfId="39758" xr:uid="{1628DCDE-73B4-498B-ADC7-DC538A3A3297}"/>
    <cellStyle name="40% - Accent5 11 4" xfId="39759" xr:uid="{1FF00413-4472-481C-8DCF-07141E6E8640}"/>
    <cellStyle name="40% - Accent5 11 4 2" xfId="39760" xr:uid="{40A93A2F-9619-4A44-ADDD-8CAF3E243C39}"/>
    <cellStyle name="40% - Accent5 11 4 2 2" xfId="39761" xr:uid="{C0EFA2BB-9210-431E-8AEC-6D8F37E5D9B2}"/>
    <cellStyle name="40% - Accent5 11 4 2 2 2" xfId="39762" xr:uid="{3166EA77-2DF9-4066-91DF-E9B010A5481F}"/>
    <cellStyle name="40% - Accent5 11 4 2 3" xfId="39763" xr:uid="{D3919C1B-BA49-405F-B33D-0D026B9514A9}"/>
    <cellStyle name="40% - Accent5 11 4 3" xfId="39764" xr:uid="{03455EEA-557F-4EDC-B51D-04698835FDEB}"/>
    <cellStyle name="40% - Accent5 11 4 3 2" xfId="39765" xr:uid="{30D5FC12-9277-4C78-ABFC-E42D06AC6AE9}"/>
    <cellStyle name="40% - Accent5 11 4 4" xfId="39766" xr:uid="{EF310796-0C9A-49B5-AEC0-D3AAE9F8784E}"/>
    <cellStyle name="40% - Accent5 11 4 4 2" xfId="39767" xr:uid="{65D149CC-A772-40FD-B77C-1D0EBDAAAED6}"/>
    <cellStyle name="40% - Accent5 11 4 5" xfId="39768" xr:uid="{32427A01-A6E3-43CB-B943-F97685C5EE0B}"/>
    <cellStyle name="40% - Accent5 11 5" xfId="39769" xr:uid="{F11A7485-C5C1-4432-8DFF-17A1676F4AB1}"/>
    <cellStyle name="40% - Accent5 11 5 2" xfId="39770" xr:uid="{5ACD02CC-E129-4B6A-AA6E-17612F598F4D}"/>
    <cellStyle name="40% - Accent5 11 5 2 2" xfId="39771" xr:uid="{63D16094-E3A1-418E-9CC9-FCDBFEE1E647}"/>
    <cellStyle name="40% - Accent5 11 5 2 2 2" xfId="39772" xr:uid="{96C63D85-D34A-426C-B052-74DB7B26CFD5}"/>
    <cellStyle name="40% - Accent5 11 5 2 3" xfId="39773" xr:uid="{D71A149E-F9B9-4423-BCA7-05EC1E15EA55}"/>
    <cellStyle name="40% - Accent5 11 5 3" xfId="39774" xr:uid="{C034DD86-1B7A-4933-9087-DAA0522D6C48}"/>
    <cellStyle name="40% - Accent5 11 5 3 2" xfId="39775" xr:uid="{9E5F3DE2-6173-4894-A3A1-7071D7CF9BAD}"/>
    <cellStyle name="40% - Accent5 11 5 4" xfId="39776" xr:uid="{2D3CFEF7-0AB6-4F1A-B2DF-29564E9BCED4}"/>
    <cellStyle name="40% - Accent5 11 5 4 2" xfId="39777" xr:uid="{9B7E8647-02A6-49A4-A821-5CC448402B35}"/>
    <cellStyle name="40% - Accent5 11 5 5" xfId="39778" xr:uid="{1ADF4B56-B22C-4951-9CE9-5CB023B72F48}"/>
    <cellStyle name="40% - Accent5 11 6" xfId="39779" xr:uid="{C929C6D1-B0FB-4D06-8209-818FBF31B1DB}"/>
    <cellStyle name="40% - Accent5 11 6 2" xfId="39780" xr:uid="{225545BE-64CC-4BA3-BE10-CFF0FD19CDE8}"/>
    <cellStyle name="40% - Accent5 11 6 2 2" xfId="39781" xr:uid="{6AF3EE61-B122-4B1B-8510-3393811CEFB5}"/>
    <cellStyle name="40% - Accent5 11 6 2 2 2" xfId="39782" xr:uid="{E1EAB145-F291-4B37-9C49-079FDAFE1E6B}"/>
    <cellStyle name="40% - Accent5 11 6 2 3" xfId="39783" xr:uid="{62040E8E-22A8-42EB-8F9F-19B953BB55BF}"/>
    <cellStyle name="40% - Accent5 11 6 3" xfId="39784" xr:uid="{D3951D67-EEC5-44DE-8F89-7A9D841F8687}"/>
    <cellStyle name="40% - Accent5 11 6 3 2" xfId="39785" xr:uid="{AF26DAD3-5A5D-48E5-8113-E7E7E58A8DDB}"/>
    <cellStyle name="40% - Accent5 11 6 4" xfId="39786" xr:uid="{D7840E74-5B43-49DC-B814-50B710A6347E}"/>
    <cellStyle name="40% - Accent5 11 6 4 2" xfId="39787" xr:uid="{8B71F053-9AD8-46E5-BD8E-3018CF32D2ED}"/>
    <cellStyle name="40% - Accent5 11 6 5" xfId="39788" xr:uid="{2DAB0762-4EB0-4681-BC86-AA252422058F}"/>
    <cellStyle name="40% - Accent5 11 7" xfId="39789" xr:uid="{642D16AA-E674-4194-A52A-586E927D3289}"/>
    <cellStyle name="40% - Accent5 11 7 2" xfId="39790" xr:uid="{A17BD3B0-79B1-4919-BD33-329F781A7CA9}"/>
    <cellStyle name="40% - Accent5 11 7 2 2" xfId="39791" xr:uid="{C0F90FED-42C4-4DE9-A3C8-513EEE0170DF}"/>
    <cellStyle name="40% - Accent5 11 7 2 2 2" xfId="39792" xr:uid="{E00C99A3-0993-44F2-9CC4-F2087ABFC10F}"/>
    <cellStyle name="40% - Accent5 11 7 2 3" xfId="39793" xr:uid="{EE777B79-2B4C-404C-888C-BCB92D6DA21A}"/>
    <cellStyle name="40% - Accent5 11 7 3" xfId="39794" xr:uid="{06487673-559F-45A3-A3FC-B16AD1B5882C}"/>
    <cellStyle name="40% - Accent5 11 7 3 2" xfId="39795" xr:uid="{0B186133-1AA7-44C5-BC9A-EE4348E26589}"/>
    <cellStyle name="40% - Accent5 11 7 4" xfId="39796" xr:uid="{99B7ED07-DB31-4439-BCB8-FDD98758F049}"/>
    <cellStyle name="40% - Accent5 11 7 4 2" xfId="39797" xr:uid="{6C9BD2C4-36A2-48F9-BCF2-247ECEBC6CD1}"/>
    <cellStyle name="40% - Accent5 11 7 5" xfId="39798" xr:uid="{60496D15-9E35-48D9-82F4-05FDD8949D76}"/>
    <cellStyle name="40% - Accent5 11 8" xfId="39799" xr:uid="{21EAF87C-2B41-4322-808E-F7483F95EC43}"/>
    <cellStyle name="40% - Accent5 11 8 2" xfId="39800" xr:uid="{795FBE13-8FE0-48DE-9DCF-17D850CC2CC1}"/>
    <cellStyle name="40% - Accent5 11 8 2 2" xfId="39801" xr:uid="{A5EB39E1-30DE-4E0A-BA3B-C8486DB83CE9}"/>
    <cellStyle name="40% - Accent5 11 8 2 2 2" xfId="39802" xr:uid="{E19668D3-CBAC-43BA-AF02-6B495D406FE3}"/>
    <cellStyle name="40% - Accent5 11 8 2 3" xfId="39803" xr:uid="{BC9CB19C-96FA-4E68-83B5-024C02B54005}"/>
    <cellStyle name="40% - Accent5 11 8 3" xfId="39804" xr:uid="{BE5EB901-AF44-4C37-90EE-4207819C0D21}"/>
    <cellStyle name="40% - Accent5 11 8 3 2" xfId="39805" xr:uid="{701FF1B5-BCFD-41A2-AB0E-70A8FB9F1616}"/>
    <cellStyle name="40% - Accent5 11 8 4" xfId="39806" xr:uid="{79556EE1-3E2E-4FA6-BAE0-B4590EFD8C28}"/>
    <cellStyle name="40% - Accent5 11 8 4 2" xfId="39807" xr:uid="{108FE813-A3C4-447B-AD9A-ED35FCAC2279}"/>
    <cellStyle name="40% - Accent5 11 8 5" xfId="39808" xr:uid="{63DF6061-6E8C-4174-A939-C86F211FB8B8}"/>
    <cellStyle name="40% - Accent5 11 9" xfId="39809" xr:uid="{229F5EE5-BE6B-463D-9E27-AC2D7D410BBF}"/>
    <cellStyle name="40% - Accent5 11 9 2" xfId="39810" xr:uid="{BC74B290-1ECF-4336-B12C-2177F5C17A13}"/>
    <cellStyle name="40% - Accent5 11 9 2 2" xfId="39811" xr:uid="{B71816A7-420E-46C9-9A28-7A452E175184}"/>
    <cellStyle name="40% - Accent5 11 9 2 2 2" xfId="39812" xr:uid="{A90BE53A-7825-4A9B-B0CF-076F023B4B67}"/>
    <cellStyle name="40% - Accent5 11 9 2 3" xfId="39813" xr:uid="{B3DF8E49-A0BA-44F6-A087-136B4D92EE4F}"/>
    <cellStyle name="40% - Accent5 11 9 3" xfId="39814" xr:uid="{9EE20A62-5B8D-49FF-8F8D-3687B70397E9}"/>
    <cellStyle name="40% - Accent5 11 9 3 2" xfId="39815" xr:uid="{EFE41EC6-15D7-460C-9612-32792B6A401B}"/>
    <cellStyle name="40% - Accent5 11 9 4" xfId="39816" xr:uid="{F7A7E295-50B1-46B1-8078-80D03D4CB4B0}"/>
    <cellStyle name="40% - Accent5 11 9 4 2" xfId="39817" xr:uid="{FA20DBD7-2511-4D72-9333-3FDC7EA19F8F}"/>
    <cellStyle name="40% - Accent5 11 9 5" xfId="39818" xr:uid="{4B3A9999-902F-4624-8259-BEE2E0588B2D}"/>
    <cellStyle name="40% - Accent5 12" xfId="743" xr:uid="{3118C5C8-FB4A-4FD2-B997-45FDE9E6E24B}"/>
    <cellStyle name="40% - Accent5 12 10" xfId="39819" xr:uid="{91560079-4A19-40A8-A90B-DC98FBC68965}"/>
    <cellStyle name="40% - Accent5 12 10 2" xfId="39820" xr:uid="{361A31E3-A6BA-47DE-94CF-7E5AD7542013}"/>
    <cellStyle name="40% - Accent5 12 10 2 2" xfId="39821" xr:uid="{5363E3ED-86ED-435A-BF09-05BC63366738}"/>
    <cellStyle name="40% - Accent5 12 10 2 2 2" xfId="39822" xr:uid="{C60B0D4D-5B23-4FEE-B507-AF681BC17DC5}"/>
    <cellStyle name="40% - Accent5 12 10 2 3" xfId="39823" xr:uid="{5BBB838D-4983-44EA-A3C0-B3B00DB92BFB}"/>
    <cellStyle name="40% - Accent5 12 10 3" xfId="39824" xr:uid="{B83B0FE0-D394-499B-ABE4-CD7057A3DDD9}"/>
    <cellStyle name="40% - Accent5 12 10 3 2" xfId="39825" xr:uid="{2FF5DAFF-4D6D-4782-8BC1-53816CA04718}"/>
    <cellStyle name="40% - Accent5 12 10 4" xfId="39826" xr:uid="{3FEB5115-4EDD-47B5-A7B0-B32F7F0CE035}"/>
    <cellStyle name="40% - Accent5 12 10 4 2" xfId="39827" xr:uid="{10E347C8-00E8-48DF-82D1-49C4066DB1FA}"/>
    <cellStyle name="40% - Accent5 12 10 5" xfId="39828" xr:uid="{A46BCB64-E739-49C1-8DA8-3C36B51E544A}"/>
    <cellStyle name="40% - Accent5 12 11" xfId="39829" xr:uid="{2FC6EE89-4EB5-4963-952F-70AB6BDE3699}"/>
    <cellStyle name="40% - Accent5 12 11 2" xfId="39830" xr:uid="{59397729-8B25-41FD-94A7-F1F6A179172F}"/>
    <cellStyle name="40% - Accent5 12 11 2 2" xfId="39831" xr:uid="{3EE3A0AF-0B3C-4734-9D69-197F742BDFF1}"/>
    <cellStyle name="40% - Accent5 12 11 2 2 2" xfId="39832" xr:uid="{1395D4DF-A4EA-48ED-B6AB-B10B6DD06B03}"/>
    <cellStyle name="40% - Accent5 12 11 2 3" xfId="39833" xr:uid="{1ED23C35-955E-4468-B0CB-57595C5F94AF}"/>
    <cellStyle name="40% - Accent5 12 11 3" xfId="39834" xr:uid="{8FEF5501-A25D-4BCA-940F-36CE7D10EBA8}"/>
    <cellStyle name="40% - Accent5 12 11 3 2" xfId="39835" xr:uid="{1881FEA4-BA57-4A2E-BDA4-DDCCF3CCC963}"/>
    <cellStyle name="40% - Accent5 12 11 4" xfId="39836" xr:uid="{3EAF1179-4666-4E8C-81BE-B14ED1272354}"/>
    <cellStyle name="40% - Accent5 12 11 4 2" xfId="39837" xr:uid="{5C0B1227-9A4A-40F4-9CA4-487375730EBE}"/>
    <cellStyle name="40% - Accent5 12 11 5" xfId="39838" xr:uid="{47095C09-E85D-4428-9921-18B9802E390B}"/>
    <cellStyle name="40% - Accent5 12 12" xfId="39839" xr:uid="{9F4C95C1-46B0-4266-B4D5-28C3398817CB}"/>
    <cellStyle name="40% - Accent5 12 12 2" xfId="39840" xr:uid="{AC48258D-577C-4181-8CAC-BE2DC5DC126D}"/>
    <cellStyle name="40% - Accent5 12 12 2 2" xfId="39841" xr:uid="{2DEBA774-3FB6-4FF6-B6F7-7F09150274D7}"/>
    <cellStyle name="40% - Accent5 12 12 2 2 2" xfId="39842" xr:uid="{C0EC0071-9522-4170-AF36-6C4DB441D9B9}"/>
    <cellStyle name="40% - Accent5 12 12 2 3" xfId="39843" xr:uid="{4B9BF3E6-2E01-4781-A5CE-CB06EBC89711}"/>
    <cellStyle name="40% - Accent5 12 12 3" xfId="39844" xr:uid="{F5B8BA55-0DA9-4474-854F-7A8DA9BB2D69}"/>
    <cellStyle name="40% - Accent5 12 12 3 2" xfId="39845" xr:uid="{91CB7861-ABBA-4667-B66D-AE32E397361B}"/>
    <cellStyle name="40% - Accent5 12 12 4" xfId="39846" xr:uid="{EFA1DF33-AB99-46A9-AE1B-E9246D08AC84}"/>
    <cellStyle name="40% - Accent5 12 12 4 2" xfId="39847" xr:uid="{34485FDE-FA36-4876-8932-DA615D297B26}"/>
    <cellStyle name="40% - Accent5 12 12 5" xfId="39848" xr:uid="{4D1E0899-CAAB-4F08-B290-5AF3BFF9E808}"/>
    <cellStyle name="40% - Accent5 12 13" xfId="39849" xr:uid="{231BF13F-616E-475B-9B62-4ED5977C75BD}"/>
    <cellStyle name="40% - Accent5 12 13 2" xfId="39850" xr:uid="{94CC0704-8427-4452-9E70-127535DBD114}"/>
    <cellStyle name="40% - Accent5 12 13 2 2" xfId="39851" xr:uid="{BFF7D796-1D44-4AE9-8A94-9BB0EE7F4764}"/>
    <cellStyle name="40% - Accent5 12 13 2 2 2" xfId="39852" xr:uid="{65E3882F-D8CA-4F8A-A33D-16775F13E3D8}"/>
    <cellStyle name="40% - Accent5 12 13 2 3" xfId="39853" xr:uid="{C3D37B1D-8A9A-4D55-B5E2-E9FD4557E524}"/>
    <cellStyle name="40% - Accent5 12 13 3" xfId="39854" xr:uid="{2729BDDD-DCF4-47E3-A2B8-459189DA8068}"/>
    <cellStyle name="40% - Accent5 12 13 3 2" xfId="39855" xr:uid="{9812593C-F19D-4D3E-8CEA-0FF58E54C8C1}"/>
    <cellStyle name="40% - Accent5 12 13 4" xfId="39856" xr:uid="{C8DE35E5-CC80-4C99-8174-BA58FC30876B}"/>
    <cellStyle name="40% - Accent5 12 13 4 2" xfId="39857" xr:uid="{CB8219CD-0A45-49A8-955E-25C952EC2654}"/>
    <cellStyle name="40% - Accent5 12 13 5" xfId="39858" xr:uid="{8717D03C-41FE-4715-954B-A5C4E13F1761}"/>
    <cellStyle name="40% - Accent5 12 14" xfId="39859" xr:uid="{52DDC978-52A2-490D-AF1D-EFAF36E8E2C9}"/>
    <cellStyle name="40% - Accent5 12 14 2" xfId="39860" xr:uid="{310F84AA-F902-42E4-A2C2-BBC75F1D2708}"/>
    <cellStyle name="40% - Accent5 12 14 2 2" xfId="39861" xr:uid="{7B22F72B-C5E8-4CC7-AC00-23CB9A335B01}"/>
    <cellStyle name="40% - Accent5 12 14 2 2 2" xfId="39862" xr:uid="{96E954D5-985A-429C-9D24-5DB124B57A32}"/>
    <cellStyle name="40% - Accent5 12 14 2 3" xfId="39863" xr:uid="{0D33343B-FC13-4E54-A9FF-4E045640E4CB}"/>
    <cellStyle name="40% - Accent5 12 14 3" xfId="39864" xr:uid="{E09FF834-DD7D-4241-BC47-E000B7CDC0A5}"/>
    <cellStyle name="40% - Accent5 12 14 3 2" xfId="39865" xr:uid="{4536BB46-1EC8-4FF0-BCD1-08BFEA826ED4}"/>
    <cellStyle name="40% - Accent5 12 14 4" xfId="39866" xr:uid="{423B33DE-8095-4123-B382-CEBD49433FD8}"/>
    <cellStyle name="40% - Accent5 12 14 4 2" xfId="39867" xr:uid="{B8D42BFD-69A2-40AD-A603-0B317ECD84FC}"/>
    <cellStyle name="40% - Accent5 12 14 5" xfId="39868" xr:uid="{AC993C7E-3675-44B3-98C7-BF9AEA08113B}"/>
    <cellStyle name="40% - Accent5 12 15" xfId="39869" xr:uid="{357DEBBB-B466-4534-AE14-31FDD7D836C1}"/>
    <cellStyle name="40% - Accent5 12 15 2" xfId="39870" xr:uid="{AC539D26-8612-4B6A-9A6D-1BF134560380}"/>
    <cellStyle name="40% - Accent5 12 15 2 2" xfId="39871" xr:uid="{D9CE395E-A045-4641-8241-5C9988F65EE7}"/>
    <cellStyle name="40% - Accent5 12 15 2 2 2" xfId="39872" xr:uid="{24DCB1FE-E5D0-4183-BCDF-003291CC0D03}"/>
    <cellStyle name="40% - Accent5 12 15 2 3" xfId="39873" xr:uid="{579B08DA-1A2E-49DA-BCF4-2BD2911B2290}"/>
    <cellStyle name="40% - Accent5 12 15 3" xfId="39874" xr:uid="{2D7930D3-6B39-49B9-8438-74DC21117A5E}"/>
    <cellStyle name="40% - Accent5 12 15 3 2" xfId="39875" xr:uid="{2E24CFC0-3273-488E-B6B9-8E82A2B7BFF6}"/>
    <cellStyle name="40% - Accent5 12 15 4" xfId="39876" xr:uid="{040DEADD-218D-4614-8F7E-990ECF19F315}"/>
    <cellStyle name="40% - Accent5 12 15 4 2" xfId="39877" xr:uid="{91F0F304-CDE4-4EA4-91C6-F756C320EA03}"/>
    <cellStyle name="40% - Accent5 12 15 5" xfId="39878" xr:uid="{3B7FF991-34A4-42AF-BBC7-5BBDE754B245}"/>
    <cellStyle name="40% - Accent5 12 16" xfId="39879" xr:uid="{ABF85527-1CD5-4FDC-8DA2-F05DA213DB2E}"/>
    <cellStyle name="40% - Accent5 12 16 2" xfId="39880" xr:uid="{1593EC9E-B570-4802-87FD-502263DEC92E}"/>
    <cellStyle name="40% - Accent5 12 16 2 2" xfId="39881" xr:uid="{1D6E37DB-D643-4589-9FC7-50402D3F2B61}"/>
    <cellStyle name="40% - Accent5 12 16 3" xfId="39882" xr:uid="{6D07A95E-CE0C-4DF0-94B9-80BC4FAD89D6}"/>
    <cellStyle name="40% - Accent5 12 17" xfId="39883" xr:uid="{0396822A-7756-401B-B688-87F27473BFC4}"/>
    <cellStyle name="40% - Accent5 12 17 2" xfId="39884" xr:uid="{9F483511-86C2-4399-9D13-A14CBF0CCFDB}"/>
    <cellStyle name="40% - Accent5 12 18" xfId="39885" xr:uid="{935B19C3-60AA-4125-A5F7-2AA33316FB18}"/>
    <cellStyle name="40% - Accent5 12 18 2" xfId="39886" xr:uid="{3A15D028-8C8B-4C1B-AB98-F44BCDE9C94B}"/>
    <cellStyle name="40% - Accent5 12 19" xfId="39887" xr:uid="{B847983B-821A-49C5-85B2-DC6451674B02}"/>
    <cellStyle name="40% - Accent5 12 2" xfId="744" xr:uid="{21684964-3E58-47A0-ADE4-815B4644BD19}"/>
    <cellStyle name="40% - Accent5 12 2 2" xfId="745" xr:uid="{D3E08DD7-10FE-409A-B1FB-1862D2CC4F9D}"/>
    <cellStyle name="40% - Accent5 12 2 2 2" xfId="39888" xr:uid="{E430D438-CBB4-47C2-93A6-5F5910521BA0}"/>
    <cellStyle name="40% - Accent5 12 2 2 2 2" xfId="39889" xr:uid="{94168C9E-8EB8-4BB6-83D8-1FD3E349268E}"/>
    <cellStyle name="40% - Accent5 12 2 2 3" xfId="39890" xr:uid="{F0C48B9E-890A-4C27-8481-D3172789D61B}"/>
    <cellStyle name="40% - Accent5 12 2 2 4" xfId="39891" xr:uid="{96532175-6016-439E-9A55-6E47E587F54F}"/>
    <cellStyle name="40% - Accent5 12 2 3" xfId="39892" xr:uid="{AB689079-D5D0-4A8D-B086-8F9B2DD89821}"/>
    <cellStyle name="40% - Accent5 12 2 3 2" xfId="39893" xr:uid="{18AB2E44-A90C-4250-988A-13B604ABAD9C}"/>
    <cellStyle name="40% - Accent5 12 2 4" xfId="39894" xr:uid="{5D8E34DF-1035-4A10-ACA6-E84F91F5D826}"/>
    <cellStyle name="40% - Accent5 12 2 4 2" xfId="39895" xr:uid="{67103769-50E3-446A-81DD-881092502CBC}"/>
    <cellStyle name="40% - Accent5 12 2 5" xfId="39896" xr:uid="{766B20CF-4D19-4A4B-96F2-B7E2CD963642}"/>
    <cellStyle name="40% - Accent5 12 20" xfId="39897" xr:uid="{E3E555EC-D2B3-4B1F-A996-0C584AC80189}"/>
    <cellStyle name="40% - Accent5 12 21" xfId="39898" xr:uid="{C51F99A9-64F0-4DDA-897F-3EDBF7389EB0}"/>
    <cellStyle name="40% - Accent5 12 22" xfId="39899" xr:uid="{7A6B5DF2-387F-45F8-ABE7-F9E1D19ED932}"/>
    <cellStyle name="40% - Accent5 12 23" xfId="39900" xr:uid="{54A44205-534C-4DA5-8B7F-9EE3948D1A9E}"/>
    <cellStyle name="40% - Accent5 12 24" xfId="39901" xr:uid="{1EFD20EF-3B0A-4219-9A40-93CB4B2DBD3E}"/>
    <cellStyle name="40% - Accent5 12 25" xfId="39902" xr:uid="{07ACDCA4-6E88-4DFF-A110-B54A389CC07A}"/>
    <cellStyle name="40% - Accent5 12 26" xfId="39903" xr:uid="{F449A827-AF72-4318-8097-66A9B30CECD0}"/>
    <cellStyle name="40% - Accent5 12 27" xfId="39904" xr:uid="{7F168062-5FB7-4EEF-B0A1-163DD22DA7AB}"/>
    <cellStyle name="40% - Accent5 12 28" xfId="39905" xr:uid="{10421AC6-0A93-43F3-9E2A-FE7E6E712041}"/>
    <cellStyle name="40% - Accent5 12 29" xfId="39906" xr:uid="{6AA425AB-E9CD-4658-8E19-98BA2B4AB630}"/>
    <cellStyle name="40% - Accent5 12 3" xfId="746" xr:uid="{579B2995-663D-4A5C-8A0D-EAFA4571364B}"/>
    <cellStyle name="40% - Accent5 12 3 2" xfId="39907" xr:uid="{A426EB3B-1113-4D7B-9CD0-111AFBC90A43}"/>
    <cellStyle name="40% - Accent5 12 3 2 2" xfId="39908" xr:uid="{D7053DB0-9DD9-4CFD-861C-53321EE3414E}"/>
    <cellStyle name="40% - Accent5 12 3 2 2 2" xfId="39909" xr:uid="{BB83CAEA-370C-4E3D-906C-BF542252DAD9}"/>
    <cellStyle name="40% - Accent5 12 3 2 3" xfId="39910" xr:uid="{3395B07A-6023-467E-8874-7F1675228FD0}"/>
    <cellStyle name="40% - Accent5 12 3 3" xfId="39911" xr:uid="{49C31713-0134-4F7D-B141-71A441EB4EB1}"/>
    <cellStyle name="40% - Accent5 12 3 3 2" xfId="39912" xr:uid="{73CBD3E0-8F51-48BF-9500-A448315F8D85}"/>
    <cellStyle name="40% - Accent5 12 3 4" xfId="39913" xr:uid="{D7F7A1B2-69D1-437C-8DE9-AB6598185858}"/>
    <cellStyle name="40% - Accent5 12 3 4 2" xfId="39914" xr:uid="{4D706A1B-331A-4F43-BBD6-F77F06C0FFFC}"/>
    <cellStyle name="40% - Accent5 12 3 5" xfId="39915" xr:uid="{A28EE900-934E-4179-A263-9C26EC19E679}"/>
    <cellStyle name="40% - Accent5 12 3 6" xfId="39916" xr:uid="{75D82CA7-CA65-4E74-BD77-E0F1E23B18C2}"/>
    <cellStyle name="40% - Accent5 12 4" xfId="39917" xr:uid="{27038D69-D365-442E-88E3-AC6BA6A2A0D6}"/>
    <cellStyle name="40% - Accent5 12 4 2" xfId="39918" xr:uid="{BE0A77C9-A343-4B9A-9D76-708E1CD1FC2B}"/>
    <cellStyle name="40% - Accent5 12 4 2 2" xfId="39919" xr:uid="{AE2ED71F-2801-4AD2-93FC-C3A768E9ACF1}"/>
    <cellStyle name="40% - Accent5 12 4 2 2 2" xfId="39920" xr:uid="{F44AB418-1EB3-4ECC-B928-6CCCFC72A48F}"/>
    <cellStyle name="40% - Accent5 12 4 2 3" xfId="39921" xr:uid="{A108A1E7-E6FC-4A19-8C89-0620DDF0F820}"/>
    <cellStyle name="40% - Accent5 12 4 3" xfId="39922" xr:uid="{0F8F4701-1A26-43AC-A0A4-D4F43D2502A0}"/>
    <cellStyle name="40% - Accent5 12 4 3 2" xfId="39923" xr:uid="{B62CAE78-9647-4E97-91F9-E16717FAE6B5}"/>
    <cellStyle name="40% - Accent5 12 4 4" xfId="39924" xr:uid="{5A58108B-2628-46D5-BD35-823BD2CB0242}"/>
    <cellStyle name="40% - Accent5 12 4 4 2" xfId="39925" xr:uid="{F93A9FBF-BD66-4BDA-A968-D5B2791B7075}"/>
    <cellStyle name="40% - Accent5 12 4 5" xfId="39926" xr:uid="{7EB17F01-30BA-4937-BA44-00760976EE5F}"/>
    <cellStyle name="40% - Accent5 12 5" xfId="39927" xr:uid="{D09B598C-7A18-468A-BC43-174A7301E6CC}"/>
    <cellStyle name="40% - Accent5 12 5 2" xfId="39928" xr:uid="{9A59590C-5BE6-483C-B8CA-4FC4ABF9B411}"/>
    <cellStyle name="40% - Accent5 12 5 2 2" xfId="39929" xr:uid="{9BE36D7C-F8EC-4DAB-82C2-DA6F55F9F4CB}"/>
    <cellStyle name="40% - Accent5 12 5 2 2 2" xfId="39930" xr:uid="{4ABDD405-5147-443A-A996-9414EC28ECCF}"/>
    <cellStyle name="40% - Accent5 12 5 2 3" xfId="39931" xr:uid="{34507FE3-0DD7-4880-9F1B-840C4FFE4D77}"/>
    <cellStyle name="40% - Accent5 12 5 3" xfId="39932" xr:uid="{822F72B4-01FE-4FF6-A1AE-DEB29AA187D7}"/>
    <cellStyle name="40% - Accent5 12 5 3 2" xfId="39933" xr:uid="{3FA87C47-1723-4CE4-87BD-8237F8EA9A8D}"/>
    <cellStyle name="40% - Accent5 12 5 4" xfId="39934" xr:uid="{A7E1BCA3-4226-40E8-9422-4FD5B5760CFD}"/>
    <cellStyle name="40% - Accent5 12 5 4 2" xfId="39935" xr:uid="{AD1DED92-4834-4C81-8162-FD7B26BCAF30}"/>
    <cellStyle name="40% - Accent5 12 5 5" xfId="39936" xr:uid="{DAC355A5-3043-4F73-A834-C3C3D8765BC0}"/>
    <cellStyle name="40% - Accent5 12 6" xfId="39937" xr:uid="{53455EE5-5977-420B-82B1-F44064B84285}"/>
    <cellStyle name="40% - Accent5 12 6 2" xfId="39938" xr:uid="{804D7EA0-88A7-49DF-ABFD-9CEC81CD5D5D}"/>
    <cellStyle name="40% - Accent5 12 6 2 2" xfId="39939" xr:uid="{FFED1335-C1FE-4C4C-BE55-9DD224DB9C9A}"/>
    <cellStyle name="40% - Accent5 12 6 2 2 2" xfId="39940" xr:uid="{33AB87C6-4D99-4029-AF0B-0FC3505AF8B2}"/>
    <cellStyle name="40% - Accent5 12 6 2 3" xfId="39941" xr:uid="{6D308681-F775-40C2-AC0E-38BD97D0D830}"/>
    <cellStyle name="40% - Accent5 12 6 3" xfId="39942" xr:uid="{AA00D558-68C0-4FB0-94AE-FF54B491F47B}"/>
    <cellStyle name="40% - Accent5 12 6 3 2" xfId="39943" xr:uid="{0732FCC3-ACAB-4CA6-A75F-964E1AAC63F3}"/>
    <cellStyle name="40% - Accent5 12 6 4" xfId="39944" xr:uid="{20FA9C0C-80B1-454E-860B-0FD8E2C1274D}"/>
    <cellStyle name="40% - Accent5 12 6 4 2" xfId="39945" xr:uid="{C0CF67E3-8705-404C-A641-30D579304460}"/>
    <cellStyle name="40% - Accent5 12 6 5" xfId="39946" xr:uid="{6FE74B49-FAF2-4E77-A6D9-9506D73D0790}"/>
    <cellStyle name="40% - Accent5 12 7" xfId="39947" xr:uid="{FCD15DA6-6E46-4C18-B305-DFF06CAB3C55}"/>
    <cellStyle name="40% - Accent5 12 7 2" xfId="39948" xr:uid="{449C9CE3-07D1-4EC4-99BE-B08EB51780C2}"/>
    <cellStyle name="40% - Accent5 12 7 2 2" xfId="39949" xr:uid="{45F6554E-240D-4234-A543-178E7EB9ABE3}"/>
    <cellStyle name="40% - Accent5 12 7 2 2 2" xfId="39950" xr:uid="{1DE9519E-961A-4D26-AE16-C2C54628A1C0}"/>
    <cellStyle name="40% - Accent5 12 7 2 3" xfId="39951" xr:uid="{382DDA63-1F30-4432-97F3-50774C6819ED}"/>
    <cellStyle name="40% - Accent5 12 7 3" xfId="39952" xr:uid="{6F53DDAC-3392-4D1F-AB2B-F8C4AB0A97E0}"/>
    <cellStyle name="40% - Accent5 12 7 3 2" xfId="39953" xr:uid="{40CCAC3A-D1A2-4EB1-B30C-5BB2C35B33E3}"/>
    <cellStyle name="40% - Accent5 12 7 4" xfId="39954" xr:uid="{77271813-54BA-4BB0-B092-109261BCCE33}"/>
    <cellStyle name="40% - Accent5 12 7 4 2" xfId="39955" xr:uid="{B078A450-D48E-4556-82E7-4F5160AF31F7}"/>
    <cellStyle name="40% - Accent5 12 7 5" xfId="39956" xr:uid="{7813ABEA-6A84-4EAB-8AA7-F617CD9AE499}"/>
    <cellStyle name="40% - Accent5 12 8" xfId="39957" xr:uid="{6EA0D851-3021-4A00-8C2E-EE2014B8BEEC}"/>
    <cellStyle name="40% - Accent5 12 8 2" xfId="39958" xr:uid="{46CF5B6A-70CE-4FFC-B554-69BA7766311D}"/>
    <cellStyle name="40% - Accent5 12 8 2 2" xfId="39959" xr:uid="{5E076977-00ED-4C85-B5EC-CF0FFE36EC75}"/>
    <cellStyle name="40% - Accent5 12 8 2 2 2" xfId="39960" xr:uid="{2F272D89-7BBE-465A-89E6-ECB075002F65}"/>
    <cellStyle name="40% - Accent5 12 8 2 3" xfId="39961" xr:uid="{5DA28238-B5FB-4173-99E8-16970EDCCB9B}"/>
    <cellStyle name="40% - Accent5 12 8 3" xfId="39962" xr:uid="{A74D6035-2F4B-4CA7-876A-83D7CB080816}"/>
    <cellStyle name="40% - Accent5 12 8 3 2" xfId="39963" xr:uid="{B5F301CC-DDD7-4D4A-A843-ECAF57A0D470}"/>
    <cellStyle name="40% - Accent5 12 8 4" xfId="39964" xr:uid="{B46835CB-A369-4793-A3E0-E0A3F3A221C6}"/>
    <cellStyle name="40% - Accent5 12 8 4 2" xfId="39965" xr:uid="{A15E7138-29AB-44D8-B43A-2977450D514C}"/>
    <cellStyle name="40% - Accent5 12 8 5" xfId="39966" xr:uid="{84AEBC8C-AA3F-4F3C-9FAA-892153A94621}"/>
    <cellStyle name="40% - Accent5 12 9" xfId="39967" xr:uid="{0FE1D076-6C12-40C5-AC5F-FF52DCEED4CC}"/>
    <cellStyle name="40% - Accent5 12 9 2" xfId="39968" xr:uid="{BF47C0E2-A116-4B02-BA19-A1161C109DDE}"/>
    <cellStyle name="40% - Accent5 12 9 2 2" xfId="39969" xr:uid="{AA1B675F-3C89-44C4-ABDF-56407AB050DF}"/>
    <cellStyle name="40% - Accent5 12 9 2 2 2" xfId="39970" xr:uid="{91745E0E-BD46-4AC8-A08E-0ECE16BB28DA}"/>
    <cellStyle name="40% - Accent5 12 9 2 3" xfId="39971" xr:uid="{CD5C97E4-91E0-462C-9C63-92F42E9A0EFA}"/>
    <cellStyle name="40% - Accent5 12 9 3" xfId="39972" xr:uid="{C6192D3E-FA4D-4C0A-9447-C0798C7B6B94}"/>
    <cellStyle name="40% - Accent5 12 9 3 2" xfId="39973" xr:uid="{2FC7C84B-876F-41BB-973C-25B9AD1AB804}"/>
    <cellStyle name="40% - Accent5 12 9 4" xfId="39974" xr:uid="{78DD0ED0-9400-4FF1-9133-12A0BE90A842}"/>
    <cellStyle name="40% - Accent5 12 9 4 2" xfId="39975" xr:uid="{1142C6CE-4FC5-49BC-980B-B83593D2D30C}"/>
    <cellStyle name="40% - Accent5 12 9 5" xfId="39976" xr:uid="{FCDC832D-5683-47E3-8300-8B22C03726D0}"/>
    <cellStyle name="40% - Accent5 13" xfId="747" xr:uid="{B182A112-7B89-436E-B741-DD25E8057862}"/>
    <cellStyle name="40% - Accent5 13 10" xfId="39977" xr:uid="{92D01896-64CB-49C9-8B01-D70B98AE389E}"/>
    <cellStyle name="40% - Accent5 13 10 2" xfId="39978" xr:uid="{AD9E9CF5-4746-43E2-8827-E5CF188AC9F2}"/>
    <cellStyle name="40% - Accent5 13 10 2 2" xfId="39979" xr:uid="{723E501F-C2CF-4D10-8E75-A949B3C90A9B}"/>
    <cellStyle name="40% - Accent5 13 10 2 2 2" xfId="39980" xr:uid="{C613F3C8-D86E-46C6-B167-644D8AD2631F}"/>
    <cellStyle name="40% - Accent5 13 10 2 3" xfId="39981" xr:uid="{0507331B-EF3F-46C9-9D2A-5C2DDBD925FD}"/>
    <cellStyle name="40% - Accent5 13 10 3" xfId="39982" xr:uid="{29DC5410-9B15-4279-BD10-DBA30CE3D4D3}"/>
    <cellStyle name="40% - Accent5 13 10 3 2" xfId="39983" xr:uid="{47753807-5D1B-4874-BE12-B0B43A5800E4}"/>
    <cellStyle name="40% - Accent5 13 10 4" xfId="39984" xr:uid="{8713AD6E-D15F-4C8C-88F9-14C319892CF0}"/>
    <cellStyle name="40% - Accent5 13 10 4 2" xfId="39985" xr:uid="{56F34EF0-CA58-47B4-B173-AD766B7E1C51}"/>
    <cellStyle name="40% - Accent5 13 10 5" xfId="39986" xr:uid="{10864D1F-322C-4F65-B8F1-4217F3BF7706}"/>
    <cellStyle name="40% - Accent5 13 11" xfId="39987" xr:uid="{5C7E1052-FA09-46B0-B0C4-3F7A373C037D}"/>
    <cellStyle name="40% - Accent5 13 11 2" xfId="39988" xr:uid="{59938679-4D36-4CE5-A8CA-CD52C3EEC73C}"/>
    <cellStyle name="40% - Accent5 13 11 2 2" xfId="39989" xr:uid="{E6E1B902-6BA5-42EF-881E-51B6DE550B9F}"/>
    <cellStyle name="40% - Accent5 13 11 2 2 2" xfId="39990" xr:uid="{F5388D71-5C38-4F33-9D5E-B2747DC79377}"/>
    <cellStyle name="40% - Accent5 13 11 2 3" xfId="39991" xr:uid="{DFEC07BD-97B0-4F03-9ED5-2D7E5C28FE00}"/>
    <cellStyle name="40% - Accent5 13 11 3" xfId="39992" xr:uid="{2923BAC3-4378-4C10-A165-4D30F995F209}"/>
    <cellStyle name="40% - Accent5 13 11 3 2" xfId="39993" xr:uid="{A42B3699-365A-47B8-9741-E7747B16C5B1}"/>
    <cellStyle name="40% - Accent5 13 11 4" xfId="39994" xr:uid="{34175413-E927-4616-9B77-C66C9B1DF1F0}"/>
    <cellStyle name="40% - Accent5 13 11 4 2" xfId="39995" xr:uid="{1159ADCC-8A88-46FC-AC9E-505017BF5D3E}"/>
    <cellStyle name="40% - Accent5 13 11 5" xfId="39996" xr:uid="{9C60EEE4-A094-4E96-A464-C16E0D9D2FE2}"/>
    <cellStyle name="40% - Accent5 13 12" xfId="39997" xr:uid="{9924D667-A0EE-4E66-B9E9-DFE60E020F14}"/>
    <cellStyle name="40% - Accent5 13 12 2" xfId="39998" xr:uid="{5ADF13E4-872E-475B-A205-EB0ACF0CA461}"/>
    <cellStyle name="40% - Accent5 13 12 2 2" xfId="39999" xr:uid="{C71414EF-A90A-484E-B388-0A2D79317DCD}"/>
    <cellStyle name="40% - Accent5 13 12 2 2 2" xfId="40000" xr:uid="{CCDE536E-136E-4D45-9D19-BF496D1EFE80}"/>
    <cellStyle name="40% - Accent5 13 12 2 3" xfId="40001" xr:uid="{3C1558D8-9706-4164-A7E0-543308D9D9E7}"/>
    <cellStyle name="40% - Accent5 13 12 3" xfId="40002" xr:uid="{68A129D9-A0B1-4881-8C7B-7443995977E1}"/>
    <cellStyle name="40% - Accent5 13 12 3 2" xfId="40003" xr:uid="{B210DE02-5969-462C-9308-FD444FDD3F93}"/>
    <cellStyle name="40% - Accent5 13 12 4" xfId="40004" xr:uid="{FA7034A1-AF5F-4318-AFD5-26767F67B87B}"/>
    <cellStyle name="40% - Accent5 13 12 4 2" xfId="40005" xr:uid="{CB0DC5BD-2357-47F6-A638-DB2307AB8F34}"/>
    <cellStyle name="40% - Accent5 13 12 5" xfId="40006" xr:uid="{FF37F6C5-630A-4AA7-A029-EDC8B845C650}"/>
    <cellStyle name="40% - Accent5 13 13" xfId="40007" xr:uid="{B401A53B-B8EE-45B6-B6DB-A765D3218717}"/>
    <cellStyle name="40% - Accent5 13 13 2" xfId="40008" xr:uid="{B184301C-6807-4E0D-AEB0-6DF5A9F42FD8}"/>
    <cellStyle name="40% - Accent5 13 13 2 2" xfId="40009" xr:uid="{181F9293-8F27-4A7A-8E1D-15FCCC9C9163}"/>
    <cellStyle name="40% - Accent5 13 13 2 2 2" xfId="40010" xr:uid="{E103C3AC-465E-4907-A62F-CAC661E4B6AC}"/>
    <cellStyle name="40% - Accent5 13 13 2 3" xfId="40011" xr:uid="{34791A95-4038-4006-94EC-F3C92DEB6183}"/>
    <cellStyle name="40% - Accent5 13 13 3" xfId="40012" xr:uid="{22DAE965-CA66-4334-A4AC-1F1C26FF0CC2}"/>
    <cellStyle name="40% - Accent5 13 13 3 2" xfId="40013" xr:uid="{63C3653B-8986-4958-88C3-0D09A760EC5F}"/>
    <cellStyle name="40% - Accent5 13 13 4" xfId="40014" xr:uid="{3142995D-DEE5-4EDA-84E6-C309D2DE7E9E}"/>
    <cellStyle name="40% - Accent5 13 13 4 2" xfId="40015" xr:uid="{6B2E3D3C-86EF-4FD5-AA43-9EF161FFE054}"/>
    <cellStyle name="40% - Accent5 13 13 5" xfId="40016" xr:uid="{EC9DAB2B-D261-4A5C-A655-6AE81E86477E}"/>
    <cellStyle name="40% - Accent5 13 14" xfId="40017" xr:uid="{03597666-A0B9-41FC-AB86-ABA71AE5F29C}"/>
    <cellStyle name="40% - Accent5 13 14 2" xfId="40018" xr:uid="{F84F54ED-0714-4A7A-B335-99DFF80D09DC}"/>
    <cellStyle name="40% - Accent5 13 14 2 2" xfId="40019" xr:uid="{2059DC90-3CBD-4F57-B42B-7526A5141424}"/>
    <cellStyle name="40% - Accent5 13 14 2 2 2" xfId="40020" xr:uid="{20A73DE3-16E0-45C4-9D6F-9BA5DF802BCB}"/>
    <cellStyle name="40% - Accent5 13 14 2 3" xfId="40021" xr:uid="{9CFB248A-824D-48A2-98B9-25AC462820DF}"/>
    <cellStyle name="40% - Accent5 13 14 3" xfId="40022" xr:uid="{17BDACA5-0673-4951-BF8C-D204D644BA9B}"/>
    <cellStyle name="40% - Accent5 13 14 3 2" xfId="40023" xr:uid="{7BC5E9B4-E41C-4AED-963D-E5F8DC849D4B}"/>
    <cellStyle name="40% - Accent5 13 14 4" xfId="40024" xr:uid="{825D46B4-83F5-4A43-BA6B-CE5AD4170DD2}"/>
    <cellStyle name="40% - Accent5 13 14 4 2" xfId="40025" xr:uid="{BB839A22-6687-4562-B09E-C987B122A219}"/>
    <cellStyle name="40% - Accent5 13 14 5" xfId="40026" xr:uid="{9288B871-6160-478A-ADA1-A18FC63C110C}"/>
    <cellStyle name="40% - Accent5 13 15" xfId="40027" xr:uid="{6FCD9595-0139-4913-B1AA-C831B53455A1}"/>
    <cellStyle name="40% - Accent5 13 15 2" xfId="40028" xr:uid="{59EC4F6F-2603-46FB-A785-9DFB1676517F}"/>
    <cellStyle name="40% - Accent5 13 15 2 2" xfId="40029" xr:uid="{E7D9E39F-E9D6-4713-A7C0-FB3C17206D1F}"/>
    <cellStyle name="40% - Accent5 13 15 2 2 2" xfId="40030" xr:uid="{F1B9A752-641A-4203-B432-9DE4D2DD4FFE}"/>
    <cellStyle name="40% - Accent5 13 15 2 3" xfId="40031" xr:uid="{6F8553C8-8E17-4460-AA62-6CB1FC55964C}"/>
    <cellStyle name="40% - Accent5 13 15 3" xfId="40032" xr:uid="{E5CE6F72-CAE7-4DBE-B328-E0A27B1BAE02}"/>
    <cellStyle name="40% - Accent5 13 15 3 2" xfId="40033" xr:uid="{931C25D8-4A0F-4EEA-B7D7-1AE11EB9650F}"/>
    <cellStyle name="40% - Accent5 13 15 4" xfId="40034" xr:uid="{8E7B724C-56ED-466F-9703-71304019F06B}"/>
    <cellStyle name="40% - Accent5 13 15 4 2" xfId="40035" xr:uid="{4FC3E703-23FF-4A04-8C0E-449E5E5189DB}"/>
    <cellStyle name="40% - Accent5 13 15 5" xfId="40036" xr:uid="{AA0AB355-020F-4875-84ED-AB43BC45CD2B}"/>
    <cellStyle name="40% - Accent5 13 16" xfId="40037" xr:uid="{CFF45A05-850E-45F1-AE4D-2EF163B43073}"/>
    <cellStyle name="40% - Accent5 13 16 2" xfId="40038" xr:uid="{78906C20-798A-40BF-B551-47231C283C58}"/>
    <cellStyle name="40% - Accent5 13 16 2 2" xfId="40039" xr:uid="{BC66A96B-2D36-481D-9EE6-593448F5A704}"/>
    <cellStyle name="40% - Accent5 13 16 3" xfId="40040" xr:uid="{33B98EED-6378-4F18-8579-3CE3B1F56C80}"/>
    <cellStyle name="40% - Accent5 13 17" xfId="40041" xr:uid="{E4CFD4A9-CC55-48D4-862E-C8054CBEB681}"/>
    <cellStyle name="40% - Accent5 13 17 2" xfId="40042" xr:uid="{86442523-9C3D-4716-97B3-1C897674DD5E}"/>
    <cellStyle name="40% - Accent5 13 18" xfId="40043" xr:uid="{437D756C-33DC-4B84-924B-163A1EA4E19C}"/>
    <cellStyle name="40% - Accent5 13 18 2" xfId="40044" xr:uid="{39C12EDF-E171-4916-8C5D-CCA4ED75F2BC}"/>
    <cellStyle name="40% - Accent5 13 19" xfId="40045" xr:uid="{98ADBDE7-0728-4D77-B5C6-0A3D2441583A}"/>
    <cellStyle name="40% - Accent5 13 2" xfId="748" xr:uid="{60F72CBF-2F8B-43C4-8360-ACE66526232C}"/>
    <cellStyle name="40% - Accent5 13 2 2" xfId="749" xr:uid="{09017969-EE4C-431B-ACC9-D3401C7E5205}"/>
    <cellStyle name="40% - Accent5 13 2 2 2" xfId="40046" xr:uid="{2E2E053E-F9A5-42BD-85AC-F450E18E1191}"/>
    <cellStyle name="40% - Accent5 13 2 2 2 2" xfId="40047" xr:uid="{C9D95E01-6CC8-4ABD-90BE-C3F99951D012}"/>
    <cellStyle name="40% - Accent5 13 2 2 3" xfId="40048" xr:uid="{3540A4AD-3E53-4AFE-BB2A-2E1E6B5A8208}"/>
    <cellStyle name="40% - Accent5 13 2 2 4" xfId="40049" xr:uid="{DE0AA13C-9D1F-4F1A-9FE7-EEF586986276}"/>
    <cellStyle name="40% - Accent5 13 2 3" xfId="40050" xr:uid="{A93F479E-780B-4247-ABE9-CF42E576C48F}"/>
    <cellStyle name="40% - Accent5 13 2 3 2" xfId="40051" xr:uid="{17476195-E82C-491A-9039-71F43AFB13C2}"/>
    <cellStyle name="40% - Accent5 13 2 4" xfId="40052" xr:uid="{E09457C5-0BD3-45B1-959D-6B4DE531FEF7}"/>
    <cellStyle name="40% - Accent5 13 2 4 2" xfId="40053" xr:uid="{0B551D55-D969-472E-BBCE-342A074235E5}"/>
    <cellStyle name="40% - Accent5 13 2 5" xfId="40054" xr:uid="{AD6C5952-2013-4E7F-A92F-74ED4169FDA5}"/>
    <cellStyle name="40% - Accent5 13 20" xfId="40055" xr:uid="{B6EEA3FE-E566-4932-81D1-20B62309EBEC}"/>
    <cellStyle name="40% - Accent5 13 21" xfId="40056" xr:uid="{F88AE92D-1645-4A71-8D01-287BCE904658}"/>
    <cellStyle name="40% - Accent5 13 22" xfId="40057" xr:uid="{59456DB1-6325-457E-BF95-9E1970E096BC}"/>
    <cellStyle name="40% - Accent5 13 23" xfId="40058" xr:uid="{0BFA2EE5-1069-49D3-A9D5-BDFD31285B21}"/>
    <cellStyle name="40% - Accent5 13 24" xfId="40059" xr:uid="{6A545B24-500C-4530-AF1B-CBADB33F7D47}"/>
    <cellStyle name="40% - Accent5 13 25" xfId="40060" xr:uid="{4DCF546E-5139-4BBC-89A9-02686D706898}"/>
    <cellStyle name="40% - Accent5 13 26" xfId="40061" xr:uid="{B6BF79F9-352C-4E05-98BC-03E30FF344A2}"/>
    <cellStyle name="40% - Accent5 13 27" xfId="40062" xr:uid="{2F72EF39-CEB3-49D3-A40A-935D5F74A060}"/>
    <cellStyle name="40% - Accent5 13 28" xfId="40063" xr:uid="{0504F91F-1D69-4310-BE41-F65DE8F3314C}"/>
    <cellStyle name="40% - Accent5 13 29" xfId="40064" xr:uid="{B2FB457B-F5F5-4023-9DE9-A17FF38AEA8D}"/>
    <cellStyle name="40% - Accent5 13 3" xfId="750" xr:uid="{E08756DA-7822-4B45-9A8F-03477BD3EAA0}"/>
    <cellStyle name="40% - Accent5 13 3 2" xfId="40065" xr:uid="{2658CC4C-8F61-466F-9121-70D9FE4FA33A}"/>
    <cellStyle name="40% - Accent5 13 3 2 2" xfId="40066" xr:uid="{3707E00D-DF56-44FC-B208-E75C0647CA05}"/>
    <cellStyle name="40% - Accent5 13 3 2 2 2" xfId="40067" xr:uid="{A74F5D0A-8E3E-441E-B4C0-20FB8CCB2D23}"/>
    <cellStyle name="40% - Accent5 13 3 2 3" xfId="40068" xr:uid="{E68F377A-8646-4E6B-8F2B-4DC218DDD416}"/>
    <cellStyle name="40% - Accent5 13 3 3" xfId="40069" xr:uid="{423E5AE6-EF32-4AE9-9BFD-FCB66DB1A40D}"/>
    <cellStyle name="40% - Accent5 13 3 3 2" xfId="40070" xr:uid="{0B7BFEEE-0826-4ACF-8A0E-68BE56C7BE8A}"/>
    <cellStyle name="40% - Accent5 13 3 4" xfId="40071" xr:uid="{3ADF91F6-E307-4B2B-B681-A5ED1B8516B7}"/>
    <cellStyle name="40% - Accent5 13 3 4 2" xfId="40072" xr:uid="{B6E1B2CF-127B-4EAA-B5B5-9FE01CF63F3C}"/>
    <cellStyle name="40% - Accent5 13 3 5" xfId="40073" xr:uid="{132C1D9B-56C4-4BF2-8B2E-38E793D9D916}"/>
    <cellStyle name="40% - Accent5 13 3 6" xfId="40074" xr:uid="{D4ADEB37-4E1F-4C88-A655-E0E4E5F019CB}"/>
    <cellStyle name="40% - Accent5 13 4" xfId="40075" xr:uid="{4D8F00DD-4088-4D94-B766-97CD21C94360}"/>
    <cellStyle name="40% - Accent5 13 4 2" xfId="40076" xr:uid="{A193C419-5D33-4272-8AAB-74F68EB0212F}"/>
    <cellStyle name="40% - Accent5 13 4 2 2" xfId="40077" xr:uid="{9A03F0DA-6365-43F8-BBED-3CF0E30EB50A}"/>
    <cellStyle name="40% - Accent5 13 4 2 2 2" xfId="40078" xr:uid="{06EB6A76-00C2-4B31-8803-E70FF489FE2D}"/>
    <cellStyle name="40% - Accent5 13 4 2 3" xfId="40079" xr:uid="{157B3089-F85D-48B8-86C5-81F7CAD00060}"/>
    <cellStyle name="40% - Accent5 13 4 3" xfId="40080" xr:uid="{D98A7EBF-9D29-45B8-8C72-FEA6FA79EF89}"/>
    <cellStyle name="40% - Accent5 13 4 3 2" xfId="40081" xr:uid="{CD8E39CA-3DD3-4509-B2AC-D3788FE29CAD}"/>
    <cellStyle name="40% - Accent5 13 4 4" xfId="40082" xr:uid="{5E29533E-FDA6-455D-9221-6435B6D09E1A}"/>
    <cellStyle name="40% - Accent5 13 4 4 2" xfId="40083" xr:uid="{3FF17120-AB2D-4AE4-91FB-2374CDAC1EE0}"/>
    <cellStyle name="40% - Accent5 13 4 5" xfId="40084" xr:uid="{50D8B0F7-1BD9-4762-A526-88F5822F6E9F}"/>
    <cellStyle name="40% - Accent5 13 5" xfId="40085" xr:uid="{DE095813-DC92-40FE-AA2B-C999AFDA0EA9}"/>
    <cellStyle name="40% - Accent5 13 5 2" xfId="40086" xr:uid="{DD5E5927-07C5-46D1-B25B-31BB00B311D1}"/>
    <cellStyle name="40% - Accent5 13 5 2 2" xfId="40087" xr:uid="{59782C44-1B6B-432A-9AFD-FC54B555EAEB}"/>
    <cellStyle name="40% - Accent5 13 5 2 2 2" xfId="40088" xr:uid="{EA483257-4071-4815-9DAA-430EDCAC1558}"/>
    <cellStyle name="40% - Accent5 13 5 2 3" xfId="40089" xr:uid="{F34528D3-B247-4F2B-855C-6D33B7212072}"/>
    <cellStyle name="40% - Accent5 13 5 3" xfId="40090" xr:uid="{0934AEFF-D1B6-41F9-81C1-087FCD6EB56E}"/>
    <cellStyle name="40% - Accent5 13 5 3 2" xfId="40091" xr:uid="{85AE1C4D-4CC5-4BF7-8949-D611C383A746}"/>
    <cellStyle name="40% - Accent5 13 5 4" xfId="40092" xr:uid="{D2A962C0-413E-437F-B474-FE0F05BD5D8E}"/>
    <cellStyle name="40% - Accent5 13 5 4 2" xfId="40093" xr:uid="{06E9D4D4-8904-49CB-9C90-B0BFF7C2B63E}"/>
    <cellStyle name="40% - Accent5 13 5 5" xfId="40094" xr:uid="{3799CFC3-8423-413D-917A-7FD7B1DAE26B}"/>
    <cellStyle name="40% - Accent5 13 6" xfId="40095" xr:uid="{0388A332-1F63-4ACA-BFF5-90343C6E8716}"/>
    <cellStyle name="40% - Accent5 13 6 2" xfId="40096" xr:uid="{CDC4CE2B-2707-4530-9C68-74ECCDA4509A}"/>
    <cellStyle name="40% - Accent5 13 6 2 2" xfId="40097" xr:uid="{C60D8EED-CF83-4057-9789-41726D488A1E}"/>
    <cellStyle name="40% - Accent5 13 6 2 2 2" xfId="40098" xr:uid="{89F88D1C-A87A-440B-9CAF-7A92243C4E39}"/>
    <cellStyle name="40% - Accent5 13 6 2 3" xfId="40099" xr:uid="{1FB880A1-0291-4297-AC0F-86357976B795}"/>
    <cellStyle name="40% - Accent5 13 6 3" xfId="40100" xr:uid="{2B64E4B2-24D1-44F4-B3BA-0FEB82ECCC6F}"/>
    <cellStyle name="40% - Accent5 13 6 3 2" xfId="40101" xr:uid="{3F2C88B6-8691-47D5-872D-86FF5451EB3B}"/>
    <cellStyle name="40% - Accent5 13 6 4" xfId="40102" xr:uid="{CD709C9B-B9F6-4A7F-938B-3D06C6D26BFA}"/>
    <cellStyle name="40% - Accent5 13 6 4 2" xfId="40103" xr:uid="{C2B31545-8517-4702-9378-21B79C10C986}"/>
    <cellStyle name="40% - Accent5 13 6 5" xfId="40104" xr:uid="{0E4AC51F-81CA-46C9-A5B4-83D5E47058B6}"/>
    <cellStyle name="40% - Accent5 13 7" xfId="40105" xr:uid="{3CA7F830-50A2-4635-A623-0F2755F946D8}"/>
    <cellStyle name="40% - Accent5 13 7 2" xfId="40106" xr:uid="{959A9A2F-B234-4B85-B523-7CD484E19C2D}"/>
    <cellStyle name="40% - Accent5 13 7 2 2" xfId="40107" xr:uid="{2A96BD38-BDB7-478B-9B19-B1B191F60814}"/>
    <cellStyle name="40% - Accent5 13 7 2 2 2" xfId="40108" xr:uid="{D2906650-1DD5-4506-B01C-26D8AA33DF9F}"/>
    <cellStyle name="40% - Accent5 13 7 2 3" xfId="40109" xr:uid="{F6E3064D-D177-452D-8B48-AB5527E24D27}"/>
    <cellStyle name="40% - Accent5 13 7 3" xfId="40110" xr:uid="{F35461FD-3DB0-4BDC-B7B2-86A659E292B3}"/>
    <cellStyle name="40% - Accent5 13 7 3 2" xfId="40111" xr:uid="{75925700-6671-4AD4-9F79-8214EC2E8D34}"/>
    <cellStyle name="40% - Accent5 13 7 4" xfId="40112" xr:uid="{D268DAA8-9714-44ED-855A-7894E5E42E86}"/>
    <cellStyle name="40% - Accent5 13 7 4 2" xfId="40113" xr:uid="{F6ED088A-3B15-4BA3-9C08-32B1FF0A0266}"/>
    <cellStyle name="40% - Accent5 13 7 5" xfId="40114" xr:uid="{4639B90A-ABE7-4459-9C0E-1FD5482F8601}"/>
    <cellStyle name="40% - Accent5 13 8" xfId="40115" xr:uid="{2CBC0C4F-36CB-471E-8655-C0C4A840BB1F}"/>
    <cellStyle name="40% - Accent5 13 8 2" xfId="40116" xr:uid="{EA1FF634-522C-41BE-AEE9-F630E1112DDB}"/>
    <cellStyle name="40% - Accent5 13 8 2 2" xfId="40117" xr:uid="{045D459D-471F-475B-8C00-76521B272525}"/>
    <cellStyle name="40% - Accent5 13 8 2 2 2" xfId="40118" xr:uid="{E48A7157-78CB-4E59-B6DA-D12B2DD2F77F}"/>
    <cellStyle name="40% - Accent5 13 8 2 3" xfId="40119" xr:uid="{9F88C64C-3124-4F7E-A689-DB7CFD6E2473}"/>
    <cellStyle name="40% - Accent5 13 8 3" xfId="40120" xr:uid="{6D9BE8E5-A58C-474D-9282-F52A090279A3}"/>
    <cellStyle name="40% - Accent5 13 8 3 2" xfId="40121" xr:uid="{47F815B9-01BF-4825-BAFC-F1A54367CB43}"/>
    <cellStyle name="40% - Accent5 13 8 4" xfId="40122" xr:uid="{38C03CB1-FFA3-41F6-A28E-DE86AC57E340}"/>
    <cellStyle name="40% - Accent5 13 8 4 2" xfId="40123" xr:uid="{DC113E46-6641-46C9-8318-693462B26363}"/>
    <cellStyle name="40% - Accent5 13 8 5" xfId="40124" xr:uid="{9EDC57AA-3B42-4915-A452-9710C8529A6F}"/>
    <cellStyle name="40% - Accent5 13 9" xfId="40125" xr:uid="{8982467B-7625-4549-B851-41B948AD2D17}"/>
    <cellStyle name="40% - Accent5 13 9 2" xfId="40126" xr:uid="{43368174-2337-4C70-BA95-E232ACC31C39}"/>
    <cellStyle name="40% - Accent5 13 9 2 2" xfId="40127" xr:uid="{A17BF5E7-2840-4B57-8C68-85872E4B3A44}"/>
    <cellStyle name="40% - Accent5 13 9 2 2 2" xfId="40128" xr:uid="{0A62F82B-B78F-4E63-9CCC-624EAC7D6B2A}"/>
    <cellStyle name="40% - Accent5 13 9 2 3" xfId="40129" xr:uid="{1992C5FC-CF8E-45A4-B26A-A41EC636D493}"/>
    <cellStyle name="40% - Accent5 13 9 3" xfId="40130" xr:uid="{DDDAF6A6-9E1B-435A-9377-D64411D97E0F}"/>
    <cellStyle name="40% - Accent5 13 9 3 2" xfId="40131" xr:uid="{4DBE6AEA-E14B-41D9-862E-26934DC7FC04}"/>
    <cellStyle name="40% - Accent5 13 9 4" xfId="40132" xr:uid="{153A5D2F-F113-4E41-BD57-6F04913999A0}"/>
    <cellStyle name="40% - Accent5 13 9 4 2" xfId="40133" xr:uid="{29784B3E-4603-43E4-9DC8-0E6C142E5A09}"/>
    <cellStyle name="40% - Accent5 13 9 5" xfId="40134" xr:uid="{3C0AA4BA-6156-4ED1-B07E-07400C72F631}"/>
    <cellStyle name="40% - Accent5 14" xfId="751" xr:uid="{180F6ABB-FEFD-4A5E-A5E1-04E97A881D2F}"/>
    <cellStyle name="40% - Accent5 14 10" xfId="40135" xr:uid="{C2113EF6-44B3-4478-8639-093245634E06}"/>
    <cellStyle name="40% - Accent5 14 10 2" xfId="40136" xr:uid="{45612757-E56F-4447-880F-CCDF2B276AD7}"/>
    <cellStyle name="40% - Accent5 14 10 2 2" xfId="40137" xr:uid="{C1930D44-7836-48BF-9945-16D8FEC1D049}"/>
    <cellStyle name="40% - Accent5 14 10 2 2 2" xfId="40138" xr:uid="{3BFC8549-C765-4639-B0B0-ADCA6543C5FB}"/>
    <cellStyle name="40% - Accent5 14 10 2 3" xfId="40139" xr:uid="{1BB3E7B9-A027-4D2B-9FE4-54C37B66F3BB}"/>
    <cellStyle name="40% - Accent5 14 10 3" xfId="40140" xr:uid="{6B664179-56FE-4290-B2ED-5229FC1F2527}"/>
    <cellStyle name="40% - Accent5 14 10 3 2" xfId="40141" xr:uid="{A925E528-338F-4E6F-B968-2CCB5309F191}"/>
    <cellStyle name="40% - Accent5 14 10 4" xfId="40142" xr:uid="{B29CB98F-94F3-4DAD-AB53-CB3D3F3166A7}"/>
    <cellStyle name="40% - Accent5 14 10 4 2" xfId="40143" xr:uid="{C8AB0ECB-8DEC-42B3-A14D-E9BFBE6BB538}"/>
    <cellStyle name="40% - Accent5 14 10 5" xfId="40144" xr:uid="{567EDA0C-A361-4EC4-86C2-E08938258C70}"/>
    <cellStyle name="40% - Accent5 14 11" xfId="40145" xr:uid="{5954A012-8201-4C4D-AB5C-3DFBF02B91C8}"/>
    <cellStyle name="40% - Accent5 14 11 2" xfId="40146" xr:uid="{C62C24DB-1303-41EE-8A0E-7D1C7AC3135D}"/>
    <cellStyle name="40% - Accent5 14 11 2 2" xfId="40147" xr:uid="{B1287615-2907-4229-A443-192BD2242FF5}"/>
    <cellStyle name="40% - Accent5 14 11 2 2 2" xfId="40148" xr:uid="{AC2FB583-AC2C-4B34-8C72-A7E369615025}"/>
    <cellStyle name="40% - Accent5 14 11 2 3" xfId="40149" xr:uid="{6FF5FD9E-E00F-4C50-A04A-1A8FCCE080B3}"/>
    <cellStyle name="40% - Accent5 14 11 3" xfId="40150" xr:uid="{E8981A4F-A01F-45CD-97ED-4584C6610284}"/>
    <cellStyle name="40% - Accent5 14 11 3 2" xfId="40151" xr:uid="{FD3C9E94-8D63-4B9F-A70F-5559E0BFBDA6}"/>
    <cellStyle name="40% - Accent5 14 11 4" xfId="40152" xr:uid="{80FB86A0-F493-4F18-A1BA-7246A535F63C}"/>
    <cellStyle name="40% - Accent5 14 11 4 2" xfId="40153" xr:uid="{8B6D77AA-B179-4D02-B12E-1978F81747A3}"/>
    <cellStyle name="40% - Accent5 14 11 5" xfId="40154" xr:uid="{BD074D81-6920-4E29-BC69-CA5A9947C8A7}"/>
    <cellStyle name="40% - Accent5 14 12" xfId="40155" xr:uid="{952E03F2-2BF1-4887-8BE2-21D74F5D6804}"/>
    <cellStyle name="40% - Accent5 14 12 2" xfId="40156" xr:uid="{C26692D5-9740-4AE8-BC68-CA542F76C6C0}"/>
    <cellStyle name="40% - Accent5 14 12 2 2" xfId="40157" xr:uid="{921A9B42-1782-4104-9C63-42CFE289A41E}"/>
    <cellStyle name="40% - Accent5 14 12 2 2 2" xfId="40158" xr:uid="{B62DD0E2-DBD9-4EBE-8FDA-F9E651EB4BA4}"/>
    <cellStyle name="40% - Accent5 14 12 2 3" xfId="40159" xr:uid="{863F29E7-EEB5-4FB0-8B8A-4C7FC07F25C1}"/>
    <cellStyle name="40% - Accent5 14 12 3" xfId="40160" xr:uid="{737FA9BB-3A45-45C2-9EE2-01933B02C85F}"/>
    <cellStyle name="40% - Accent5 14 12 3 2" xfId="40161" xr:uid="{A4493F29-CF05-4615-884A-89BAFDE392EF}"/>
    <cellStyle name="40% - Accent5 14 12 4" xfId="40162" xr:uid="{207B5179-CD5D-49B4-8C68-BBCBF3FBE78D}"/>
    <cellStyle name="40% - Accent5 14 12 4 2" xfId="40163" xr:uid="{A1A15E5F-7192-4F9D-A855-282AB40833E8}"/>
    <cellStyle name="40% - Accent5 14 12 5" xfId="40164" xr:uid="{B5575A53-52F7-4EFB-97DE-CB011AE20A25}"/>
    <cellStyle name="40% - Accent5 14 13" xfId="40165" xr:uid="{D5D49ACB-7363-4817-8CC7-98915199BA43}"/>
    <cellStyle name="40% - Accent5 14 13 2" xfId="40166" xr:uid="{B55C1B0D-5234-4DA8-80D8-5AE8B38551D2}"/>
    <cellStyle name="40% - Accent5 14 13 2 2" xfId="40167" xr:uid="{99C6166E-A3D8-49D7-8AE1-8B8C4FF972E2}"/>
    <cellStyle name="40% - Accent5 14 13 2 2 2" xfId="40168" xr:uid="{872181DC-3788-437F-BCB5-61CF817B85A8}"/>
    <cellStyle name="40% - Accent5 14 13 2 3" xfId="40169" xr:uid="{81053646-F28C-4F7E-86C0-596A4EB57519}"/>
    <cellStyle name="40% - Accent5 14 13 3" xfId="40170" xr:uid="{791B68AB-2721-4D0F-9491-989032620F61}"/>
    <cellStyle name="40% - Accent5 14 13 3 2" xfId="40171" xr:uid="{F8C9BA0D-F7B2-4EC5-A5C6-AED9FF1AC74D}"/>
    <cellStyle name="40% - Accent5 14 13 4" xfId="40172" xr:uid="{046034A7-BB35-4C9A-8E23-12A3F85B694D}"/>
    <cellStyle name="40% - Accent5 14 13 4 2" xfId="40173" xr:uid="{6738710C-6540-47DA-9301-0943A0586F76}"/>
    <cellStyle name="40% - Accent5 14 13 5" xfId="40174" xr:uid="{8B04C517-9701-4CD7-9EB9-F2C30EEB5922}"/>
    <cellStyle name="40% - Accent5 14 14" xfId="40175" xr:uid="{0670804E-1DCD-4A57-B2DC-02FD84515DC9}"/>
    <cellStyle name="40% - Accent5 14 14 2" xfId="40176" xr:uid="{4D41FC96-30CE-4571-86BC-7EC22728A545}"/>
    <cellStyle name="40% - Accent5 14 14 2 2" xfId="40177" xr:uid="{664EABD8-7C0D-47E2-9F2E-F58132BB3A74}"/>
    <cellStyle name="40% - Accent5 14 14 2 2 2" xfId="40178" xr:uid="{97BD4955-91CF-455E-99CA-9CC538AE0875}"/>
    <cellStyle name="40% - Accent5 14 14 2 3" xfId="40179" xr:uid="{8A1C4B24-9A7A-472A-90CF-32C67AC2AD6F}"/>
    <cellStyle name="40% - Accent5 14 14 3" xfId="40180" xr:uid="{644F87C1-3C01-4659-B151-D91CBACC7957}"/>
    <cellStyle name="40% - Accent5 14 14 3 2" xfId="40181" xr:uid="{CE2482EF-2691-4A71-88D3-3513E5D61EDD}"/>
    <cellStyle name="40% - Accent5 14 14 4" xfId="40182" xr:uid="{1F9818D4-59FB-4F69-A392-971283EDB5C6}"/>
    <cellStyle name="40% - Accent5 14 14 4 2" xfId="40183" xr:uid="{CE639CEB-BD70-4544-8808-1AB2068569FE}"/>
    <cellStyle name="40% - Accent5 14 14 5" xfId="40184" xr:uid="{B9776984-BE83-40B1-9031-1364655AFDB6}"/>
    <cellStyle name="40% - Accent5 14 15" xfId="40185" xr:uid="{5EB2248E-6F0A-4D31-9F2A-2AECAC9186F3}"/>
    <cellStyle name="40% - Accent5 14 15 2" xfId="40186" xr:uid="{9D71F371-E275-476D-B10A-7A3870A3642E}"/>
    <cellStyle name="40% - Accent5 14 15 2 2" xfId="40187" xr:uid="{0FC3315D-F247-4C02-8655-682806FC82D5}"/>
    <cellStyle name="40% - Accent5 14 15 2 2 2" xfId="40188" xr:uid="{9F193E27-AB90-4B88-A66A-6F81B565EB7B}"/>
    <cellStyle name="40% - Accent5 14 15 2 3" xfId="40189" xr:uid="{C434744A-CED1-4EA3-B78C-356C10D74F94}"/>
    <cellStyle name="40% - Accent5 14 15 3" xfId="40190" xr:uid="{C74680B9-06B2-4BB9-A391-5CA41E91B2BD}"/>
    <cellStyle name="40% - Accent5 14 15 3 2" xfId="40191" xr:uid="{B1C4341F-3B90-40A2-A852-310589059AE9}"/>
    <cellStyle name="40% - Accent5 14 15 4" xfId="40192" xr:uid="{287183B7-87BC-4CFE-8901-781D9F3480BB}"/>
    <cellStyle name="40% - Accent5 14 15 4 2" xfId="40193" xr:uid="{BFF23657-B6D1-46D3-8F42-060B97C8AAED}"/>
    <cellStyle name="40% - Accent5 14 15 5" xfId="40194" xr:uid="{1C484635-4B91-4875-AEEF-E124AC7F4CE4}"/>
    <cellStyle name="40% - Accent5 14 16" xfId="40195" xr:uid="{C9403C1A-4DAF-442C-A1CE-888394A05662}"/>
    <cellStyle name="40% - Accent5 14 16 2" xfId="40196" xr:uid="{01CAB4A9-D1C3-4759-8AA0-172A8C2FAC5B}"/>
    <cellStyle name="40% - Accent5 14 16 2 2" xfId="40197" xr:uid="{AB0D5FBE-6517-44DF-919F-38A424EEE07E}"/>
    <cellStyle name="40% - Accent5 14 16 3" xfId="40198" xr:uid="{08A72BE3-AFD8-4257-87B1-41FD21164124}"/>
    <cellStyle name="40% - Accent5 14 17" xfId="40199" xr:uid="{478A552A-B6CA-4098-8CD2-A4BD069B13FF}"/>
    <cellStyle name="40% - Accent5 14 17 2" xfId="40200" xr:uid="{2C28CFF3-CB45-4350-9240-E97B2AF5C200}"/>
    <cellStyle name="40% - Accent5 14 18" xfId="40201" xr:uid="{61AFC92B-38A4-4123-A310-EE31FF1B206E}"/>
    <cellStyle name="40% - Accent5 14 18 2" xfId="40202" xr:uid="{3D3D5448-F937-46A3-B885-6B127C43A3E7}"/>
    <cellStyle name="40% - Accent5 14 19" xfId="40203" xr:uid="{74571365-4E96-49A7-8FC2-B48CE14E0132}"/>
    <cellStyle name="40% - Accent5 14 2" xfId="40204" xr:uid="{D50EA6F1-995C-477E-8218-B97D6D888E9A}"/>
    <cellStyle name="40% - Accent5 14 2 2" xfId="40205" xr:uid="{07F40B9D-0E72-4740-B37C-CA110C3A7E41}"/>
    <cellStyle name="40% - Accent5 14 2 2 2" xfId="40206" xr:uid="{6B2AE568-9805-42CB-8A73-9CACE313B5F2}"/>
    <cellStyle name="40% - Accent5 14 2 2 2 2" xfId="40207" xr:uid="{CFE040FD-33DC-48AF-A8E6-736B3EB7B535}"/>
    <cellStyle name="40% - Accent5 14 2 2 3" xfId="40208" xr:uid="{A3D22229-10C5-4DA2-8773-0B18146FD3CB}"/>
    <cellStyle name="40% - Accent5 14 2 3" xfId="40209" xr:uid="{E26C58A2-1011-4492-BAB4-610CC5A77846}"/>
    <cellStyle name="40% - Accent5 14 2 3 2" xfId="40210" xr:uid="{3D0907D2-5693-42B1-9DC0-EC400A52A9C3}"/>
    <cellStyle name="40% - Accent5 14 2 4" xfId="40211" xr:uid="{BF3FF209-42FF-4453-87D1-D1DCBE7CB838}"/>
    <cellStyle name="40% - Accent5 14 2 4 2" xfId="40212" xr:uid="{8D61EE82-DAAB-4E21-9EDD-D1B59DEA5676}"/>
    <cellStyle name="40% - Accent5 14 2 5" xfId="40213" xr:uid="{EBCC3C8C-5EDA-40C6-9D58-909AC88C4BB1}"/>
    <cellStyle name="40% - Accent5 14 20" xfId="40214" xr:uid="{386B5768-E6B9-4A60-A9CE-6CBF1C166924}"/>
    <cellStyle name="40% - Accent5 14 21" xfId="40215" xr:uid="{4E8961D6-0E11-47EF-8FF7-99EEC977FF8A}"/>
    <cellStyle name="40% - Accent5 14 22" xfId="40216" xr:uid="{AB6CBFC9-36EE-4B1F-8946-9968FD819152}"/>
    <cellStyle name="40% - Accent5 14 23" xfId="40217" xr:uid="{D7D79D38-04D4-4730-9807-8817311309B3}"/>
    <cellStyle name="40% - Accent5 14 24" xfId="40218" xr:uid="{24C43E11-959E-4A18-8DCC-674926C42828}"/>
    <cellStyle name="40% - Accent5 14 25" xfId="40219" xr:uid="{21D93F72-C0B1-4427-A3EE-19D694995E1B}"/>
    <cellStyle name="40% - Accent5 14 26" xfId="40220" xr:uid="{68384871-AA20-4DB9-A645-326532ABF4DB}"/>
    <cellStyle name="40% - Accent5 14 27" xfId="40221" xr:uid="{819D4BB3-5F20-43EE-8B06-D086EE1E4980}"/>
    <cellStyle name="40% - Accent5 14 28" xfId="40222" xr:uid="{B3335EC1-FE85-4F13-816D-8CEA60DF2A5B}"/>
    <cellStyle name="40% - Accent5 14 29" xfId="40223" xr:uid="{0100D95E-D832-4BB6-93E9-6C67BF4FF540}"/>
    <cellStyle name="40% - Accent5 14 3" xfId="40224" xr:uid="{AA656191-DAC6-451B-9FD8-EFDADD10FCB5}"/>
    <cellStyle name="40% - Accent5 14 3 2" xfId="40225" xr:uid="{3DAEA935-7C17-44BE-B7ED-33B773EF14B2}"/>
    <cellStyle name="40% - Accent5 14 3 2 2" xfId="40226" xr:uid="{91EED390-49A4-4130-9821-787D59E379F8}"/>
    <cellStyle name="40% - Accent5 14 3 2 2 2" xfId="40227" xr:uid="{7E533C1D-40A2-4114-8414-E16AB80D6272}"/>
    <cellStyle name="40% - Accent5 14 3 2 3" xfId="40228" xr:uid="{98B8C578-95FF-40F9-A4BF-3AC2FF3AEEF2}"/>
    <cellStyle name="40% - Accent5 14 3 3" xfId="40229" xr:uid="{FA9E7A5D-A150-4BF8-8197-B677A0155BEB}"/>
    <cellStyle name="40% - Accent5 14 3 3 2" xfId="40230" xr:uid="{19337F93-9E5C-4615-9E6F-B79A1B479E73}"/>
    <cellStyle name="40% - Accent5 14 3 4" xfId="40231" xr:uid="{1B90DECC-509C-45F5-9D6C-22034F010EFD}"/>
    <cellStyle name="40% - Accent5 14 3 4 2" xfId="40232" xr:uid="{02CDE59F-1F1A-4CB7-8A3E-C78DC1FFF6C5}"/>
    <cellStyle name="40% - Accent5 14 3 5" xfId="40233" xr:uid="{0D699B93-0BC5-4C8E-A387-92C4B6CC4155}"/>
    <cellStyle name="40% - Accent5 14 30" xfId="40234" xr:uid="{31F938CE-EA3F-4D74-927D-DA46A665FE1B}"/>
    <cellStyle name="40% - Accent5 14 4" xfId="40235" xr:uid="{F3D5EAC6-FA80-487A-B70C-1193A789763E}"/>
    <cellStyle name="40% - Accent5 14 4 2" xfId="40236" xr:uid="{3ACF737A-6E87-4A2F-A369-6423BF3DB928}"/>
    <cellStyle name="40% - Accent5 14 4 2 2" xfId="40237" xr:uid="{2DFEB51C-F674-4D5D-B0E3-FD72AE51E799}"/>
    <cellStyle name="40% - Accent5 14 4 2 2 2" xfId="40238" xr:uid="{C0172A33-F318-46DB-8ED6-5AFF06FE78EA}"/>
    <cellStyle name="40% - Accent5 14 4 2 3" xfId="40239" xr:uid="{A5849AA2-89E1-4F99-AD95-EB8905C6948B}"/>
    <cellStyle name="40% - Accent5 14 4 3" xfId="40240" xr:uid="{D31758C1-D10D-4E5B-B709-4E312552C65F}"/>
    <cellStyle name="40% - Accent5 14 4 3 2" xfId="40241" xr:uid="{6D79663B-5CA1-46CC-8376-8F52647CC3FF}"/>
    <cellStyle name="40% - Accent5 14 4 4" xfId="40242" xr:uid="{9E7E7E2B-8B7C-4E16-B9F7-09E2B7905961}"/>
    <cellStyle name="40% - Accent5 14 4 4 2" xfId="40243" xr:uid="{307306D3-D52C-41FF-8DA3-B378D3944B51}"/>
    <cellStyle name="40% - Accent5 14 4 5" xfId="40244" xr:uid="{A7B51581-24DC-416C-9E23-AF0EE68F17D5}"/>
    <cellStyle name="40% - Accent5 14 5" xfId="40245" xr:uid="{7BCAA1F0-AB14-4C57-AB4C-01FE8C0EB872}"/>
    <cellStyle name="40% - Accent5 14 5 2" xfId="40246" xr:uid="{EABD674F-A548-4A51-8C89-9BBF3B479B61}"/>
    <cellStyle name="40% - Accent5 14 5 2 2" xfId="40247" xr:uid="{130D7307-78E2-470A-A0D2-F8E0513CF5E4}"/>
    <cellStyle name="40% - Accent5 14 5 2 2 2" xfId="40248" xr:uid="{D900C014-94C8-4657-8135-FD6496AE2C95}"/>
    <cellStyle name="40% - Accent5 14 5 2 3" xfId="40249" xr:uid="{CB609D5E-849B-4EDE-80F6-5CFBA8D061E3}"/>
    <cellStyle name="40% - Accent5 14 5 3" xfId="40250" xr:uid="{4B700203-0251-4578-A5A7-BE97B5ABB4A8}"/>
    <cellStyle name="40% - Accent5 14 5 3 2" xfId="40251" xr:uid="{9292D13E-D3E3-4F27-B046-F1656868E37A}"/>
    <cellStyle name="40% - Accent5 14 5 4" xfId="40252" xr:uid="{F0C7AFA4-B482-4D97-8F9B-9164214B7C91}"/>
    <cellStyle name="40% - Accent5 14 5 4 2" xfId="40253" xr:uid="{600D6914-7A3D-4ACA-99F1-EA3270DD6202}"/>
    <cellStyle name="40% - Accent5 14 5 5" xfId="40254" xr:uid="{38EAFC37-6AAA-4416-94F7-E12F25ABD1BE}"/>
    <cellStyle name="40% - Accent5 14 6" xfId="40255" xr:uid="{9642CCB4-0940-4E37-8B90-FF0A58E19ED3}"/>
    <cellStyle name="40% - Accent5 14 6 2" xfId="40256" xr:uid="{129BA64C-4B38-4F10-8B09-930BDEE21698}"/>
    <cellStyle name="40% - Accent5 14 6 2 2" xfId="40257" xr:uid="{6F3042BE-ACDB-4AFF-B167-92309AED74D9}"/>
    <cellStyle name="40% - Accent5 14 6 2 2 2" xfId="40258" xr:uid="{55FD9218-D9C1-4039-8848-3302BF988EED}"/>
    <cellStyle name="40% - Accent5 14 6 2 3" xfId="40259" xr:uid="{0F622C6B-032B-453C-BEBB-D994D95C844E}"/>
    <cellStyle name="40% - Accent5 14 6 3" xfId="40260" xr:uid="{551FBD80-40B6-4980-A093-2B83CFB10342}"/>
    <cellStyle name="40% - Accent5 14 6 3 2" xfId="40261" xr:uid="{2EEF4CAE-CFEC-4A28-90BD-978617E6F6D5}"/>
    <cellStyle name="40% - Accent5 14 6 4" xfId="40262" xr:uid="{E84918FA-2991-46C3-9E0F-3B0510E958EB}"/>
    <cellStyle name="40% - Accent5 14 6 4 2" xfId="40263" xr:uid="{31E5E75B-47DE-4324-8F85-2F9B31D5BCB4}"/>
    <cellStyle name="40% - Accent5 14 6 5" xfId="40264" xr:uid="{EECC1F05-9D22-464F-8FF6-172B78E44A39}"/>
    <cellStyle name="40% - Accent5 14 7" xfId="40265" xr:uid="{F8E920D8-1630-4E0E-996B-78BB4D406ECE}"/>
    <cellStyle name="40% - Accent5 14 7 2" xfId="40266" xr:uid="{3CB2BD4C-FE39-40E8-A9EF-A60D402B5D94}"/>
    <cellStyle name="40% - Accent5 14 7 2 2" xfId="40267" xr:uid="{DDDD2B22-0508-407D-8389-95F4C24A6CEE}"/>
    <cellStyle name="40% - Accent5 14 7 2 2 2" xfId="40268" xr:uid="{C226C9A4-9498-49EE-A390-4BA4BD74325D}"/>
    <cellStyle name="40% - Accent5 14 7 2 3" xfId="40269" xr:uid="{8958873C-9737-46F3-BBB3-C0F6E5DC4201}"/>
    <cellStyle name="40% - Accent5 14 7 3" xfId="40270" xr:uid="{50150473-76E9-46D0-8CC6-FFE86BC52FFA}"/>
    <cellStyle name="40% - Accent5 14 7 3 2" xfId="40271" xr:uid="{B4ED2340-40B9-4B5C-9241-CCA73AC7DA30}"/>
    <cellStyle name="40% - Accent5 14 7 4" xfId="40272" xr:uid="{64C942E1-674E-46C7-BA85-EFB7F64AD6A1}"/>
    <cellStyle name="40% - Accent5 14 7 4 2" xfId="40273" xr:uid="{F3063B07-9F0E-4E62-B930-9A9D1D5F0416}"/>
    <cellStyle name="40% - Accent5 14 7 5" xfId="40274" xr:uid="{9B4D84D4-1BE7-488C-93E1-FCB9B71FAE8A}"/>
    <cellStyle name="40% - Accent5 14 8" xfId="40275" xr:uid="{98F06F82-BDA5-4A24-9E37-833EEC62C041}"/>
    <cellStyle name="40% - Accent5 14 8 2" xfId="40276" xr:uid="{9CA69F98-07C8-416B-B5CD-603F8CB80365}"/>
    <cellStyle name="40% - Accent5 14 8 2 2" xfId="40277" xr:uid="{3A3CD778-4ACA-49EE-9DB5-950E0C901F09}"/>
    <cellStyle name="40% - Accent5 14 8 2 2 2" xfId="40278" xr:uid="{3087DF9B-8555-4831-9FDB-ABB27F8084AD}"/>
    <cellStyle name="40% - Accent5 14 8 2 3" xfId="40279" xr:uid="{5E214476-94CB-43F0-A296-7CA9FCCF1A6F}"/>
    <cellStyle name="40% - Accent5 14 8 3" xfId="40280" xr:uid="{2C59A0D9-56F8-4CDF-9269-4A6EFE2346CA}"/>
    <cellStyle name="40% - Accent5 14 8 3 2" xfId="40281" xr:uid="{7B6B400D-EB31-4B7A-A517-D2DBFA85EB87}"/>
    <cellStyle name="40% - Accent5 14 8 4" xfId="40282" xr:uid="{750AE36D-B077-41E3-9D4D-72125BD68EE8}"/>
    <cellStyle name="40% - Accent5 14 8 4 2" xfId="40283" xr:uid="{2C6D23B0-ED15-4D88-B154-29BFE0E1E9EF}"/>
    <cellStyle name="40% - Accent5 14 8 5" xfId="40284" xr:uid="{0543D89B-9173-40A6-AD17-DD7AC845A25D}"/>
    <cellStyle name="40% - Accent5 14 9" xfId="40285" xr:uid="{F510C32D-051A-4D6E-BACF-7EBADBC32107}"/>
    <cellStyle name="40% - Accent5 14 9 2" xfId="40286" xr:uid="{6BB3538E-36F4-4B6A-8B42-337EAD43C40C}"/>
    <cellStyle name="40% - Accent5 14 9 2 2" xfId="40287" xr:uid="{CF4C86F9-7EE9-47CF-B8F0-BDE6EE98C6E0}"/>
    <cellStyle name="40% - Accent5 14 9 2 2 2" xfId="40288" xr:uid="{C56AA554-1363-4588-AF59-ACA7B0FEE46B}"/>
    <cellStyle name="40% - Accent5 14 9 2 3" xfId="40289" xr:uid="{F45851DF-DB22-49A2-A770-0A32CA66D129}"/>
    <cellStyle name="40% - Accent5 14 9 3" xfId="40290" xr:uid="{B9DF77B2-D74B-4C68-A453-A0563A7828B7}"/>
    <cellStyle name="40% - Accent5 14 9 3 2" xfId="40291" xr:uid="{C247A0C7-4619-438D-94B1-C937F5EA7A6B}"/>
    <cellStyle name="40% - Accent5 14 9 4" xfId="40292" xr:uid="{155B27D6-20C9-4B64-ABE9-E59CBCC0F170}"/>
    <cellStyle name="40% - Accent5 14 9 4 2" xfId="40293" xr:uid="{5905ACC0-A31B-429F-862E-C86846038A9F}"/>
    <cellStyle name="40% - Accent5 14 9 5" xfId="40294" xr:uid="{D6CA2BA4-65A3-432E-B3C9-422C62A4FC59}"/>
    <cellStyle name="40% - Accent5 15" xfId="40295" xr:uid="{10F48485-762C-4FBE-863D-EF1CAB2C8E39}"/>
    <cellStyle name="40% - Accent5 15 10" xfId="40296" xr:uid="{F294C3EB-762A-4874-83D2-E5F565808174}"/>
    <cellStyle name="40% - Accent5 15 10 2" xfId="40297" xr:uid="{DE5CF897-8BAF-4701-9E1E-0558CE54A859}"/>
    <cellStyle name="40% - Accent5 15 10 2 2" xfId="40298" xr:uid="{77D649B0-18D0-4884-B133-8FD80FB899EF}"/>
    <cellStyle name="40% - Accent5 15 10 2 2 2" xfId="40299" xr:uid="{D3D4FE4A-B4F8-420B-9CBF-97AC9BCF1C97}"/>
    <cellStyle name="40% - Accent5 15 10 2 3" xfId="40300" xr:uid="{94D2669A-438D-4705-BE1F-BED135227975}"/>
    <cellStyle name="40% - Accent5 15 10 3" xfId="40301" xr:uid="{022C54F3-3C87-4BE5-9366-F4A5D489C355}"/>
    <cellStyle name="40% - Accent5 15 10 3 2" xfId="40302" xr:uid="{BB44257A-11CC-4F8C-8B3C-56B9627A2469}"/>
    <cellStyle name="40% - Accent5 15 10 4" xfId="40303" xr:uid="{68A39F47-C6BD-4601-AF14-D7755236E540}"/>
    <cellStyle name="40% - Accent5 15 10 4 2" xfId="40304" xr:uid="{73A9B306-6FF9-46E1-95C2-FA14FFC71738}"/>
    <cellStyle name="40% - Accent5 15 10 5" xfId="40305" xr:uid="{028DA0F5-611C-41AA-A1EE-57B59BEABD0F}"/>
    <cellStyle name="40% - Accent5 15 11" xfId="40306" xr:uid="{BCF1670C-1839-4251-BF9D-BB0A630C9516}"/>
    <cellStyle name="40% - Accent5 15 11 2" xfId="40307" xr:uid="{B51F2CE0-F6B5-45E9-8996-F12CBEF0FFF1}"/>
    <cellStyle name="40% - Accent5 15 11 2 2" xfId="40308" xr:uid="{8FF143F5-9E9A-4E0B-B31F-429EE65B0647}"/>
    <cellStyle name="40% - Accent5 15 11 2 2 2" xfId="40309" xr:uid="{093DE63E-429C-4733-A857-19071B26C385}"/>
    <cellStyle name="40% - Accent5 15 11 2 3" xfId="40310" xr:uid="{33E93EA5-CA12-4E56-8AE8-BC4DCBB5FA90}"/>
    <cellStyle name="40% - Accent5 15 11 3" xfId="40311" xr:uid="{9C8FB414-D591-418F-BEE7-D2044BE5A6B5}"/>
    <cellStyle name="40% - Accent5 15 11 3 2" xfId="40312" xr:uid="{78485538-F9D1-4697-98BF-AF5B1D7DC451}"/>
    <cellStyle name="40% - Accent5 15 11 4" xfId="40313" xr:uid="{6B34D2C8-CB5A-4C6E-87F2-5CCB50AC6F21}"/>
    <cellStyle name="40% - Accent5 15 11 4 2" xfId="40314" xr:uid="{53556D7D-1DEB-49CE-A1B5-433424408F93}"/>
    <cellStyle name="40% - Accent5 15 11 5" xfId="40315" xr:uid="{B1F799EC-A515-4850-808C-8DB664EF8BFC}"/>
    <cellStyle name="40% - Accent5 15 12" xfId="40316" xr:uid="{583E2EB4-E4E0-40BF-8BE5-2BF57FE38395}"/>
    <cellStyle name="40% - Accent5 15 12 2" xfId="40317" xr:uid="{56936BF3-82B1-48F4-954F-0446D2120BC4}"/>
    <cellStyle name="40% - Accent5 15 12 2 2" xfId="40318" xr:uid="{09AEF557-E317-4746-BE51-F04646C230F0}"/>
    <cellStyle name="40% - Accent5 15 12 2 2 2" xfId="40319" xr:uid="{1D1055D9-3BAC-4480-9E52-EF8B65533544}"/>
    <cellStyle name="40% - Accent5 15 12 2 3" xfId="40320" xr:uid="{AA358EDD-4398-4B38-95BF-E887FF9CD1AC}"/>
    <cellStyle name="40% - Accent5 15 12 3" xfId="40321" xr:uid="{278B756A-85BB-4FAF-BAF4-6710BEAF4271}"/>
    <cellStyle name="40% - Accent5 15 12 3 2" xfId="40322" xr:uid="{A3FB4B55-E249-407D-8C45-D97A580F4593}"/>
    <cellStyle name="40% - Accent5 15 12 4" xfId="40323" xr:uid="{23560C9B-AE1C-4EC5-A105-16FE3443EA13}"/>
    <cellStyle name="40% - Accent5 15 12 4 2" xfId="40324" xr:uid="{37155E46-8916-4663-B522-2A9EA5783849}"/>
    <cellStyle name="40% - Accent5 15 12 5" xfId="40325" xr:uid="{55191B29-785E-4377-93C6-FEE838BF525B}"/>
    <cellStyle name="40% - Accent5 15 13" xfId="40326" xr:uid="{EABF2D45-857D-4928-83CA-7CA96957CF26}"/>
    <cellStyle name="40% - Accent5 15 13 2" xfId="40327" xr:uid="{6675A39E-5405-436A-B13A-C4EB267482F7}"/>
    <cellStyle name="40% - Accent5 15 13 2 2" xfId="40328" xr:uid="{0AA7AB96-F6F4-4676-88AF-4ABEC4A4C741}"/>
    <cellStyle name="40% - Accent5 15 13 2 2 2" xfId="40329" xr:uid="{3B264978-2435-424F-AE96-1225419A9ABE}"/>
    <cellStyle name="40% - Accent5 15 13 2 3" xfId="40330" xr:uid="{83557A51-FC0D-47C0-AF82-B0A92E4F05E5}"/>
    <cellStyle name="40% - Accent5 15 13 3" xfId="40331" xr:uid="{208E44D2-4253-4FA8-8FB5-65C1D77E414D}"/>
    <cellStyle name="40% - Accent5 15 13 3 2" xfId="40332" xr:uid="{80C1F727-1E2F-40B1-8EB5-A3E72E48DC30}"/>
    <cellStyle name="40% - Accent5 15 13 4" xfId="40333" xr:uid="{770F6E2E-1377-4776-905D-6CFCE60E67B3}"/>
    <cellStyle name="40% - Accent5 15 13 4 2" xfId="40334" xr:uid="{699436E5-4A4C-4CC4-AF07-C21444F1A152}"/>
    <cellStyle name="40% - Accent5 15 13 5" xfId="40335" xr:uid="{8039ABC5-F910-41E2-B096-7463F9B649BC}"/>
    <cellStyle name="40% - Accent5 15 14" xfId="40336" xr:uid="{2D004F6C-0C48-472D-A970-46C9CA599FBE}"/>
    <cellStyle name="40% - Accent5 15 14 2" xfId="40337" xr:uid="{EF317C78-E2A2-4AD3-A115-0F46801028CF}"/>
    <cellStyle name="40% - Accent5 15 14 2 2" xfId="40338" xr:uid="{920D65B5-5FE1-4C91-848E-C84B60C7A17E}"/>
    <cellStyle name="40% - Accent5 15 14 2 2 2" xfId="40339" xr:uid="{F71F5620-D3E2-4366-8F93-7A6B47E4F94F}"/>
    <cellStyle name="40% - Accent5 15 14 2 3" xfId="40340" xr:uid="{B5ABD15C-3E02-4899-8632-F2A65637E6CD}"/>
    <cellStyle name="40% - Accent5 15 14 3" xfId="40341" xr:uid="{35E1C79B-A740-4008-AEB8-B9470967FF22}"/>
    <cellStyle name="40% - Accent5 15 14 3 2" xfId="40342" xr:uid="{8F5E97C2-09D8-4C7C-8224-54632D03D9CF}"/>
    <cellStyle name="40% - Accent5 15 14 4" xfId="40343" xr:uid="{73D08915-1C90-4D5B-AB53-D0F435A2CEE6}"/>
    <cellStyle name="40% - Accent5 15 14 4 2" xfId="40344" xr:uid="{8368CA27-8ACE-4E8F-8151-D0FB9B52857C}"/>
    <cellStyle name="40% - Accent5 15 14 5" xfId="40345" xr:uid="{2EC1E748-D543-4242-86AB-5281F699C2EA}"/>
    <cellStyle name="40% - Accent5 15 15" xfId="40346" xr:uid="{E6AF98AD-29F7-4106-BF77-9412CDDDDCB2}"/>
    <cellStyle name="40% - Accent5 15 15 2" xfId="40347" xr:uid="{2C72F476-6AF7-460B-A893-2191135F93CD}"/>
    <cellStyle name="40% - Accent5 15 15 2 2" xfId="40348" xr:uid="{07779B6F-5C87-40B1-9B9D-56E3497C53CD}"/>
    <cellStyle name="40% - Accent5 15 15 2 2 2" xfId="40349" xr:uid="{FFD8CECA-882C-487E-906A-1BB0CFD96231}"/>
    <cellStyle name="40% - Accent5 15 15 2 3" xfId="40350" xr:uid="{9A3857D0-4797-47CF-8D13-6FFAF7D60E22}"/>
    <cellStyle name="40% - Accent5 15 15 3" xfId="40351" xr:uid="{09077961-EF7B-4D6A-A5C2-12B8BAB72E63}"/>
    <cellStyle name="40% - Accent5 15 15 3 2" xfId="40352" xr:uid="{86609F61-839D-4D20-ADC3-7FDEB4C90D00}"/>
    <cellStyle name="40% - Accent5 15 15 4" xfId="40353" xr:uid="{52B0EF3F-7F7D-4BD9-AB39-A245C0DD4F97}"/>
    <cellStyle name="40% - Accent5 15 15 4 2" xfId="40354" xr:uid="{5511B749-1601-405C-8BAF-5DF81B39D027}"/>
    <cellStyle name="40% - Accent5 15 15 5" xfId="40355" xr:uid="{63481084-58C5-467E-A0DD-B9ADEC2474A3}"/>
    <cellStyle name="40% - Accent5 15 16" xfId="40356" xr:uid="{2F45844D-679C-4E57-A41E-B1EEE366F262}"/>
    <cellStyle name="40% - Accent5 15 16 2" xfId="40357" xr:uid="{B2E94E80-0CA6-48AE-AC64-F02DF7861BBF}"/>
    <cellStyle name="40% - Accent5 15 16 2 2" xfId="40358" xr:uid="{26CC7040-9367-4796-BE88-D548FAF83E47}"/>
    <cellStyle name="40% - Accent5 15 16 3" xfId="40359" xr:uid="{59477EC4-BAFF-4704-A786-DB1C46E57844}"/>
    <cellStyle name="40% - Accent5 15 17" xfId="40360" xr:uid="{3B089CDA-83EE-4FE9-98B8-ADC33A7A2519}"/>
    <cellStyle name="40% - Accent5 15 17 2" xfId="40361" xr:uid="{4C54DDAB-FE06-41BD-965E-109ADC9087CC}"/>
    <cellStyle name="40% - Accent5 15 18" xfId="40362" xr:uid="{EF1A44B4-798D-4DA0-B633-2701FECCB155}"/>
    <cellStyle name="40% - Accent5 15 18 2" xfId="40363" xr:uid="{41699286-BC4A-4088-9E4B-4BE66625A9BB}"/>
    <cellStyle name="40% - Accent5 15 19" xfId="40364" xr:uid="{497EB8ED-9B9F-42CB-AFF2-7067375C7936}"/>
    <cellStyle name="40% - Accent5 15 2" xfId="40365" xr:uid="{DD34A038-38DC-44D0-BB16-A82866E27723}"/>
    <cellStyle name="40% - Accent5 15 2 2" xfId="40366" xr:uid="{23381DE4-B686-4786-8193-B743DD6779C2}"/>
    <cellStyle name="40% - Accent5 15 2 2 2" xfId="40367" xr:uid="{A3C6F5BD-7188-41CC-8289-C3A70C95D6B4}"/>
    <cellStyle name="40% - Accent5 15 2 2 2 2" xfId="40368" xr:uid="{CBE72B98-EEA6-49C3-BF56-B285DB987B5E}"/>
    <cellStyle name="40% - Accent5 15 2 2 3" xfId="40369" xr:uid="{E973CCEA-CE6B-4DD2-84D2-2E541DC179AE}"/>
    <cellStyle name="40% - Accent5 15 2 3" xfId="40370" xr:uid="{FE713A65-401F-40C9-9229-EACC91ADD308}"/>
    <cellStyle name="40% - Accent5 15 2 3 2" xfId="40371" xr:uid="{45ACCC39-EC1A-4D0A-BCA3-0CF198E3265C}"/>
    <cellStyle name="40% - Accent5 15 2 4" xfId="40372" xr:uid="{648B49DE-C623-4612-A614-6AFDBFA29A64}"/>
    <cellStyle name="40% - Accent5 15 2 4 2" xfId="40373" xr:uid="{FD464A15-CCE4-4265-ABF8-077A7A58DDCE}"/>
    <cellStyle name="40% - Accent5 15 2 5" xfId="40374" xr:uid="{B42EFFAB-6AB9-4407-88C2-BF774D152B94}"/>
    <cellStyle name="40% - Accent5 15 20" xfId="40375" xr:uid="{96DDAB53-A197-4344-92C0-411599E46E1F}"/>
    <cellStyle name="40% - Accent5 15 21" xfId="40376" xr:uid="{D39C90AF-FC82-46B8-80A1-EC9E2DE2F5E9}"/>
    <cellStyle name="40% - Accent5 15 22" xfId="40377" xr:uid="{2C417150-05B3-4B9E-9AD8-0A8234AF49BB}"/>
    <cellStyle name="40% - Accent5 15 23" xfId="40378" xr:uid="{18F8D32F-43DB-47C5-BEAF-E913C0247C99}"/>
    <cellStyle name="40% - Accent5 15 24" xfId="40379" xr:uid="{1F2057C8-BF3F-495E-83B9-CA9ACFCBE905}"/>
    <cellStyle name="40% - Accent5 15 25" xfId="40380" xr:uid="{477E0570-5C10-45AD-9B56-F5A28A52EB93}"/>
    <cellStyle name="40% - Accent5 15 26" xfId="40381" xr:uid="{DEDFC634-47E5-4F98-B2A4-1770555F1772}"/>
    <cellStyle name="40% - Accent5 15 27" xfId="40382" xr:uid="{2BA908F3-D392-4C7F-A94E-A602BCA02897}"/>
    <cellStyle name="40% - Accent5 15 28" xfId="40383" xr:uid="{9E4F766D-A0D9-4780-8983-88517925E947}"/>
    <cellStyle name="40% - Accent5 15 29" xfId="40384" xr:uid="{866D6A17-BA72-4D3A-810E-B75FCD0C2924}"/>
    <cellStyle name="40% - Accent5 15 3" xfId="40385" xr:uid="{03FC5F4E-CB1D-4D64-83E8-9E3BF600E806}"/>
    <cellStyle name="40% - Accent5 15 3 2" xfId="40386" xr:uid="{086B8F78-751B-4779-91DD-AB80B60FF7F8}"/>
    <cellStyle name="40% - Accent5 15 3 2 2" xfId="40387" xr:uid="{FA5CBBDE-9CF3-411C-B171-2D270471F2F1}"/>
    <cellStyle name="40% - Accent5 15 3 2 2 2" xfId="40388" xr:uid="{63603432-E1DB-453C-B45B-F895968E8CDC}"/>
    <cellStyle name="40% - Accent5 15 3 2 3" xfId="40389" xr:uid="{56297BA5-2E20-4704-B4D5-1FC418B9C20D}"/>
    <cellStyle name="40% - Accent5 15 3 3" xfId="40390" xr:uid="{CA9B273A-72C9-412F-91B0-8D7EFFA7CCE9}"/>
    <cellStyle name="40% - Accent5 15 3 3 2" xfId="40391" xr:uid="{9EB64360-5D4F-4340-9865-54D535E3472B}"/>
    <cellStyle name="40% - Accent5 15 3 4" xfId="40392" xr:uid="{6D6B4B90-CAEF-4A02-923E-9AE5EF9AE2EF}"/>
    <cellStyle name="40% - Accent5 15 3 4 2" xfId="40393" xr:uid="{E25332A4-6259-4E74-B16D-564E3582FC39}"/>
    <cellStyle name="40% - Accent5 15 3 5" xfId="40394" xr:uid="{1BC4CC8B-4B94-48F3-9C54-DE56C52E58F1}"/>
    <cellStyle name="40% - Accent5 15 4" xfId="40395" xr:uid="{E930E8AD-4945-48F7-8DC0-56B44AB689A7}"/>
    <cellStyle name="40% - Accent5 15 4 2" xfId="40396" xr:uid="{3137BB7A-FE54-40D9-997F-4921E54567DA}"/>
    <cellStyle name="40% - Accent5 15 4 2 2" xfId="40397" xr:uid="{F1A4E124-A595-497A-8F93-DA9C13367E84}"/>
    <cellStyle name="40% - Accent5 15 4 2 2 2" xfId="40398" xr:uid="{DECF40E1-DA4E-4F2C-A6D6-A0252BBA503A}"/>
    <cellStyle name="40% - Accent5 15 4 2 3" xfId="40399" xr:uid="{6A725DDE-0172-4BEE-80DE-A2F9C0EFCD13}"/>
    <cellStyle name="40% - Accent5 15 4 3" xfId="40400" xr:uid="{85FE0FBF-80F0-4268-BE7F-641134FB1DD6}"/>
    <cellStyle name="40% - Accent5 15 4 3 2" xfId="40401" xr:uid="{0E0BD5B3-8BC6-48BA-AA60-5C05AAF6ABF1}"/>
    <cellStyle name="40% - Accent5 15 4 4" xfId="40402" xr:uid="{6113448A-D325-4391-B1F4-698A782F28F1}"/>
    <cellStyle name="40% - Accent5 15 4 4 2" xfId="40403" xr:uid="{5D0FC91A-F9B1-4F61-8A16-3120BD98C496}"/>
    <cellStyle name="40% - Accent5 15 4 5" xfId="40404" xr:uid="{929F3723-4CA7-41F2-B79F-E3FF84429765}"/>
    <cellStyle name="40% - Accent5 15 5" xfId="40405" xr:uid="{5A666500-69A7-455F-81B1-0CDFF5A4B8ED}"/>
    <cellStyle name="40% - Accent5 15 5 2" xfId="40406" xr:uid="{6CE35607-3894-4DB8-8933-9F8714281016}"/>
    <cellStyle name="40% - Accent5 15 5 2 2" xfId="40407" xr:uid="{C11C66E4-287A-42DB-A761-B356A8E7C377}"/>
    <cellStyle name="40% - Accent5 15 5 2 2 2" xfId="40408" xr:uid="{B1279B9B-2C54-48CF-9146-2F1A2964609C}"/>
    <cellStyle name="40% - Accent5 15 5 2 3" xfId="40409" xr:uid="{55E59884-C320-4741-9144-8FA29BB3B746}"/>
    <cellStyle name="40% - Accent5 15 5 3" xfId="40410" xr:uid="{A9ED4110-9E2A-4AF6-8BB2-6EEA36B4BA65}"/>
    <cellStyle name="40% - Accent5 15 5 3 2" xfId="40411" xr:uid="{879A2D5C-30A5-40B8-8E0E-5A6CAF431638}"/>
    <cellStyle name="40% - Accent5 15 5 4" xfId="40412" xr:uid="{964B5589-B3A9-4993-8E2E-B68516E884E0}"/>
    <cellStyle name="40% - Accent5 15 5 4 2" xfId="40413" xr:uid="{D51B3047-9062-4C0F-BD0C-AEE088D3CC3B}"/>
    <cellStyle name="40% - Accent5 15 5 5" xfId="40414" xr:uid="{09516EC7-428C-4416-8A6B-1A8CCD584681}"/>
    <cellStyle name="40% - Accent5 15 6" xfId="40415" xr:uid="{93399DB4-5999-4E48-A092-E125BAC85EA3}"/>
    <cellStyle name="40% - Accent5 15 6 2" xfId="40416" xr:uid="{88FC070C-2470-4650-A685-E30AA9AC9662}"/>
    <cellStyle name="40% - Accent5 15 6 2 2" xfId="40417" xr:uid="{68D09033-2DA7-43F0-A14C-FDE99D6A0985}"/>
    <cellStyle name="40% - Accent5 15 6 2 2 2" xfId="40418" xr:uid="{D258D22F-7451-4DF7-842F-54F800814B8D}"/>
    <cellStyle name="40% - Accent5 15 6 2 3" xfId="40419" xr:uid="{AE79EC74-BC4D-4CBD-A052-DE6C642F262E}"/>
    <cellStyle name="40% - Accent5 15 6 3" xfId="40420" xr:uid="{2F9417E4-0B59-454F-ABC9-369DE1FCA8EE}"/>
    <cellStyle name="40% - Accent5 15 6 3 2" xfId="40421" xr:uid="{49FAF5ED-4E26-412F-867C-E252D23184CA}"/>
    <cellStyle name="40% - Accent5 15 6 4" xfId="40422" xr:uid="{ED4DB519-BB66-4477-B6F7-CC2068D5FAD0}"/>
    <cellStyle name="40% - Accent5 15 6 4 2" xfId="40423" xr:uid="{1ECD9928-84B3-4ED8-82A8-2B2FB382165B}"/>
    <cellStyle name="40% - Accent5 15 6 5" xfId="40424" xr:uid="{9431DD78-A9C1-4DD5-A51A-6CF34DDE15A6}"/>
    <cellStyle name="40% - Accent5 15 7" xfId="40425" xr:uid="{1C62B1A2-9743-467F-9131-A7F0D7D851C0}"/>
    <cellStyle name="40% - Accent5 15 7 2" xfId="40426" xr:uid="{19FA3FB2-D662-492E-98C8-ABF05046107A}"/>
    <cellStyle name="40% - Accent5 15 7 2 2" xfId="40427" xr:uid="{B2EA4427-EF83-4C15-9070-AE80142A2C03}"/>
    <cellStyle name="40% - Accent5 15 7 2 2 2" xfId="40428" xr:uid="{3E41F6AA-D26D-4B79-8793-1E1C17DC12A9}"/>
    <cellStyle name="40% - Accent5 15 7 2 3" xfId="40429" xr:uid="{F80FFC30-FD5F-4AF8-A840-B00D80659119}"/>
    <cellStyle name="40% - Accent5 15 7 3" xfId="40430" xr:uid="{5858A575-FF72-41E2-B1EC-BFB01751AF34}"/>
    <cellStyle name="40% - Accent5 15 7 3 2" xfId="40431" xr:uid="{572A0061-52A0-43D4-B383-F27CD1D1A369}"/>
    <cellStyle name="40% - Accent5 15 7 4" xfId="40432" xr:uid="{BBD9DC1C-5B69-426F-9336-E6E1E11A67A9}"/>
    <cellStyle name="40% - Accent5 15 7 4 2" xfId="40433" xr:uid="{133A1B1D-BCBB-4970-8854-4C938458199A}"/>
    <cellStyle name="40% - Accent5 15 7 5" xfId="40434" xr:uid="{83523CE7-547A-4BFB-99C7-A63290917B44}"/>
    <cellStyle name="40% - Accent5 15 8" xfId="40435" xr:uid="{33835C76-7EE6-4DAC-A1AC-C1095A33DA3C}"/>
    <cellStyle name="40% - Accent5 15 8 2" xfId="40436" xr:uid="{33D6509D-FDEB-48E4-932A-8075BEF2C3C0}"/>
    <cellStyle name="40% - Accent5 15 8 2 2" xfId="40437" xr:uid="{96366F5A-FDEA-4457-A0D7-35BF14751F93}"/>
    <cellStyle name="40% - Accent5 15 8 2 2 2" xfId="40438" xr:uid="{C0EB8664-EE32-44CD-B8C3-B903A1A13C32}"/>
    <cellStyle name="40% - Accent5 15 8 2 3" xfId="40439" xr:uid="{3559C6DF-DE86-4478-B1F4-8FB6CED9E845}"/>
    <cellStyle name="40% - Accent5 15 8 3" xfId="40440" xr:uid="{1BE7BBE6-05A0-40E0-B471-357D88FFAA2B}"/>
    <cellStyle name="40% - Accent5 15 8 3 2" xfId="40441" xr:uid="{24E2AC43-F3A1-4EA9-A359-DD3F13693365}"/>
    <cellStyle name="40% - Accent5 15 8 4" xfId="40442" xr:uid="{D96EEE99-43C3-41D7-86BF-837D48788B9B}"/>
    <cellStyle name="40% - Accent5 15 8 4 2" xfId="40443" xr:uid="{285B1BA5-FFB7-4842-A8F7-358ED1991886}"/>
    <cellStyle name="40% - Accent5 15 8 5" xfId="40444" xr:uid="{95A05DB6-2179-4201-8860-1358F59FC7F1}"/>
    <cellStyle name="40% - Accent5 15 9" xfId="40445" xr:uid="{74EB0B58-7B64-4DFF-8ABD-8E6913781B71}"/>
    <cellStyle name="40% - Accent5 15 9 2" xfId="40446" xr:uid="{4AEF59B1-2D6C-4779-ADD4-7F97DE109E4E}"/>
    <cellStyle name="40% - Accent5 15 9 2 2" xfId="40447" xr:uid="{DC25DDD6-E65B-46B5-8801-3D0BE9EE5E6E}"/>
    <cellStyle name="40% - Accent5 15 9 2 2 2" xfId="40448" xr:uid="{9FA55F6C-8AFC-4179-97F2-96D79D4B73BF}"/>
    <cellStyle name="40% - Accent5 15 9 2 3" xfId="40449" xr:uid="{1135F482-44AD-43D7-BEDC-5F4A32600607}"/>
    <cellStyle name="40% - Accent5 15 9 3" xfId="40450" xr:uid="{2A2E1448-5473-4010-B3EF-259A0EA39A7D}"/>
    <cellStyle name="40% - Accent5 15 9 3 2" xfId="40451" xr:uid="{CAB48B98-3D41-4972-AB70-9F5770245DDF}"/>
    <cellStyle name="40% - Accent5 15 9 4" xfId="40452" xr:uid="{CEED4203-B380-4DD5-B8DF-1BB5C2265C4A}"/>
    <cellStyle name="40% - Accent5 15 9 4 2" xfId="40453" xr:uid="{486D21AA-28D6-4B2A-BD6A-16BBCA1EB08B}"/>
    <cellStyle name="40% - Accent5 15 9 5" xfId="40454" xr:uid="{DC6A56D2-A89C-46BB-8F39-E193229A81D0}"/>
    <cellStyle name="40% - Accent5 16" xfId="40455" xr:uid="{24B7A7CC-E48C-44C7-822F-0EB4EB653A13}"/>
    <cellStyle name="40% - Accent5 16 10" xfId="40456" xr:uid="{24530A0A-162C-484E-8C41-ECBE3DA1CAC5}"/>
    <cellStyle name="40% - Accent5 16 10 2" xfId="40457" xr:uid="{9271A364-3EA3-4C37-ACFE-6138C9E25600}"/>
    <cellStyle name="40% - Accent5 16 10 2 2" xfId="40458" xr:uid="{53113FAE-014C-4F3A-A472-B49CF7DBBA82}"/>
    <cellStyle name="40% - Accent5 16 10 2 2 2" xfId="40459" xr:uid="{95F9F303-F670-432B-ADBD-62D58B1E827A}"/>
    <cellStyle name="40% - Accent5 16 10 2 3" xfId="40460" xr:uid="{16442FF6-8CE9-42A3-BA7A-D0800ECD8A23}"/>
    <cellStyle name="40% - Accent5 16 10 3" xfId="40461" xr:uid="{21DE6408-B88C-4C9A-B1B5-3051B15CCF2B}"/>
    <cellStyle name="40% - Accent5 16 10 3 2" xfId="40462" xr:uid="{F870C5D8-9128-4A31-9AC9-CA88E9BA5282}"/>
    <cellStyle name="40% - Accent5 16 10 4" xfId="40463" xr:uid="{96CB9ECC-1644-4CDD-90BA-B3C18BA5A04A}"/>
    <cellStyle name="40% - Accent5 16 10 4 2" xfId="40464" xr:uid="{C8529B3A-EC4A-4EBE-886B-B2FF228DB8D7}"/>
    <cellStyle name="40% - Accent5 16 10 5" xfId="40465" xr:uid="{833459AA-BBFB-41F1-8130-FFC21A075D0D}"/>
    <cellStyle name="40% - Accent5 16 11" xfId="40466" xr:uid="{9582F10E-EDD5-4BD7-98A7-200894E7415B}"/>
    <cellStyle name="40% - Accent5 16 11 2" xfId="40467" xr:uid="{F753E6FF-8C04-4433-843B-6E930995D5B0}"/>
    <cellStyle name="40% - Accent5 16 11 2 2" xfId="40468" xr:uid="{45EC4192-0060-4942-BA87-EAD4F55D6378}"/>
    <cellStyle name="40% - Accent5 16 11 2 2 2" xfId="40469" xr:uid="{2F4FCC27-C7B2-4959-9815-B5A6A2D00144}"/>
    <cellStyle name="40% - Accent5 16 11 2 3" xfId="40470" xr:uid="{18605D14-17BF-4364-8033-1B7E4206225C}"/>
    <cellStyle name="40% - Accent5 16 11 3" xfId="40471" xr:uid="{915108C5-B410-4557-A87A-39FD7C3E9F66}"/>
    <cellStyle name="40% - Accent5 16 11 3 2" xfId="40472" xr:uid="{171C0AE6-78F0-4078-987E-82168096007E}"/>
    <cellStyle name="40% - Accent5 16 11 4" xfId="40473" xr:uid="{DC7BD58E-4654-4D64-BC9E-D05972086801}"/>
    <cellStyle name="40% - Accent5 16 11 4 2" xfId="40474" xr:uid="{86CA1B7F-F217-47B0-B46D-A4734EE97D95}"/>
    <cellStyle name="40% - Accent5 16 11 5" xfId="40475" xr:uid="{5C47D1D8-B737-4286-81F6-FEDD00DD9EFA}"/>
    <cellStyle name="40% - Accent5 16 12" xfId="40476" xr:uid="{85641F7B-F13D-4388-BB28-414CD1A46123}"/>
    <cellStyle name="40% - Accent5 16 12 2" xfId="40477" xr:uid="{4066DB29-9A22-4E51-A1E2-79CDA0BCD394}"/>
    <cellStyle name="40% - Accent5 16 12 2 2" xfId="40478" xr:uid="{595FF647-60D9-4562-B088-8ABEFBB07495}"/>
    <cellStyle name="40% - Accent5 16 12 2 2 2" xfId="40479" xr:uid="{EC85D2A9-5B59-48E4-8B00-EC587CAB48B6}"/>
    <cellStyle name="40% - Accent5 16 12 2 3" xfId="40480" xr:uid="{4EC42920-A3C5-470E-928D-320E0FF141D4}"/>
    <cellStyle name="40% - Accent5 16 12 3" xfId="40481" xr:uid="{1CC786A3-E41E-4D98-B859-33B9D82A4E18}"/>
    <cellStyle name="40% - Accent5 16 12 3 2" xfId="40482" xr:uid="{1CA87B39-093C-4825-AAAA-F4EB9F6E586C}"/>
    <cellStyle name="40% - Accent5 16 12 4" xfId="40483" xr:uid="{ED1950C8-3645-4290-B30D-F73FC3C921C1}"/>
    <cellStyle name="40% - Accent5 16 12 4 2" xfId="40484" xr:uid="{257BDBAD-1923-4D1B-9544-3F75E9EA1DD1}"/>
    <cellStyle name="40% - Accent5 16 12 5" xfId="40485" xr:uid="{EDF7364E-0498-45BB-B464-1F5F74F00DE9}"/>
    <cellStyle name="40% - Accent5 16 13" xfId="40486" xr:uid="{CDAADB1C-28DE-47ED-AC32-7B0F153D059F}"/>
    <cellStyle name="40% - Accent5 16 13 2" xfId="40487" xr:uid="{5FB1BB64-8917-4824-A8F9-45ACFC1E62A4}"/>
    <cellStyle name="40% - Accent5 16 13 2 2" xfId="40488" xr:uid="{8A959BEC-1EB4-4D34-BB7C-95BCCCFC75BD}"/>
    <cellStyle name="40% - Accent5 16 13 2 2 2" xfId="40489" xr:uid="{6A8D8AAC-0EAA-4475-ACD7-7A058ED7F3D6}"/>
    <cellStyle name="40% - Accent5 16 13 2 3" xfId="40490" xr:uid="{D1058A20-A46F-4AF1-87FE-489DC0DDA682}"/>
    <cellStyle name="40% - Accent5 16 13 3" xfId="40491" xr:uid="{36749F09-8120-4AE6-9256-B3084271F216}"/>
    <cellStyle name="40% - Accent5 16 13 3 2" xfId="40492" xr:uid="{86624F83-5560-40DC-ACCA-BD3AC0DC6F36}"/>
    <cellStyle name="40% - Accent5 16 13 4" xfId="40493" xr:uid="{904A72D3-D670-4D14-A7CB-A514FA236468}"/>
    <cellStyle name="40% - Accent5 16 13 4 2" xfId="40494" xr:uid="{C77E343A-743E-4727-85A2-B0F56D5066EA}"/>
    <cellStyle name="40% - Accent5 16 13 5" xfId="40495" xr:uid="{07119567-AFCE-4767-99C4-4F00D05AF952}"/>
    <cellStyle name="40% - Accent5 16 14" xfId="40496" xr:uid="{6A56C471-51DB-4570-95B8-A39AB5C19363}"/>
    <cellStyle name="40% - Accent5 16 14 2" xfId="40497" xr:uid="{F995AE03-56F7-4243-829D-49FE1BDE17BF}"/>
    <cellStyle name="40% - Accent5 16 14 2 2" xfId="40498" xr:uid="{DFF6F40B-B0B2-4DEB-9F37-A3DC142264DD}"/>
    <cellStyle name="40% - Accent5 16 14 2 2 2" xfId="40499" xr:uid="{B432C839-983B-4ED2-8E21-C3A37A30A073}"/>
    <cellStyle name="40% - Accent5 16 14 2 3" xfId="40500" xr:uid="{787D7644-BB14-4E03-808E-28015BBA6C00}"/>
    <cellStyle name="40% - Accent5 16 14 3" xfId="40501" xr:uid="{5FF331DB-A756-49FB-981C-69005DBFBCAC}"/>
    <cellStyle name="40% - Accent5 16 14 3 2" xfId="40502" xr:uid="{B35DC233-2E25-4780-96DD-EA06588C6D15}"/>
    <cellStyle name="40% - Accent5 16 14 4" xfId="40503" xr:uid="{F9F6F18F-2BCD-4448-BBA6-FD14592997F2}"/>
    <cellStyle name="40% - Accent5 16 14 4 2" xfId="40504" xr:uid="{E640332C-BC1F-4AB1-8DB7-E98A5121D981}"/>
    <cellStyle name="40% - Accent5 16 14 5" xfId="40505" xr:uid="{D0392D0A-3F16-497C-9D57-37C146A1B42F}"/>
    <cellStyle name="40% - Accent5 16 15" xfId="40506" xr:uid="{9B4E3DE3-F6E3-4140-A103-B6AFC42E4EC3}"/>
    <cellStyle name="40% - Accent5 16 15 2" xfId="40507" xr:uid="{F4757997-DC54-41AD-A18F-E916BDF29D62}"/>
    <cellStyle name="40% - Accent5 16 15 2 2" xfId="40508" xr:uid="{B3D6A572-DE76-4CD1-BE20-00D8DCC72EC7}"/>
    <cellStyle name="40% - Accent5 16 15 2 2 2" xfId="40509" xr:uid="{C063DF1E-12F1-4357-8ABB-5B365F452525}"/>
    <cellStyle name="40% - Accent5 16 15 2 3" xfId="40510" xr:uid="{3B05DBB5-DA98-474C-8975-D734B7ABDBE6}"/>
    <cellStyle name="40% - Accent5 16 15 3" xfId="40511" xr:uid="{F9586EFF-DB5D-4B6C-96F0-B06262EC2DFF}"/>
    <cellStyle name="40% - Accent5 16 15 3 2" xfId="40512" xr:uid="{AC0A230F-6F20-4B79-A467-BB2E797D0507}"/>
    <cellStyle name="40% - Accent5 16 15 4" xfId="40513" xr:uid="{EF65F6B3-7D70-4F66-A193-16FF593009EE}"/>
    <cellStyle name="40% - Accent5 16 15 4 2" xfId="40514" xr:uid="{738AC2DE-6718-4FD6-AC9B-BC777145C34F}"/>
    <cellStyle name="40% - Accent5 16 15 5" xfId="40515" xr:uid="{D8CC6879-DDE7-4A88-936B-4E60C012C928}"/>
    <cellStyle name="40% - Accent5 16 16" xfId="40516" xr:uid="{D42503B2-F171-4D5E-8AA3-F3959C7C9D2F}"/>
    <cellStyle name="40% - Accent5 16 16 2" xfId="40517" xr:uid="{CADFDC8F-D99F-4AF8-824A-1D860CA6854D}"/>
    <cellStyle name="40% - Accent5 16 16 2 2" xfId="40518" xr:uid="{A9C0CECF-E3ED-4BA4-A5DB-D5C5DCFE5D3C}"/>
    <cellStyle name="40% - Accent5 16 16 3" xfId="40519" xr:uid="{F1101145-6B3A-4376-B5F9-2B4CAE26317F}"/>
    <cellStyle name="40% - Accent5 16 17" xfId="40520" xr:uid="{9119E3A4-6FF1-4424-95AD-3617BB629E61}"/>
    <cellStyle name="40% - Accent5 16 17 2" xfId="40521" xr:uid="{DFC38BE5-08D3-4E86-874E-1E1FF9C17FBD}"/>
    <cellStyle name="40% - Accent5 16 18" xfId="40522" xr:uid="{0BC41F63-035A-4087-BA8C-35B66E4C794E}"/>
    <cellStyle name="40% - Accent5 16 18 2" xfId="40523" xr:uid="{A9B865D5-DDFA-4EC3-BD1D-D4729BE7C288}"/>
    <cellStyle name="40% - Accent5 16 19" xfId="40524" xr:uid="{F1C07CEC-5EF7-412F-9A80-137BB7123983}"/>
    <cellStyle name="40% - Accent5 16 2" xfId="40525" xr:uid="{59C87BD0-52F3-442C-B549-51F70F0B3B75}"/>
    <cellStyle name="40% - Accent5 16 2 2" xfId="40526" xr:uid="{359A866F-AEA2-4CC9-B2B4-4598D65353FC}"/>
    <cellStyle name="40% - Accent5 16 2 2 2" xfId="40527" xr:uid="{82E17E6C-C632-4B65-90E3-19038BE57025}"/>
    <cellStyle name="40% - Accent5 16 2 2 2 2" xfId="40528" xr:uid="{B1153983-FCD8-4311-B7D0-207EDB3BD675}"/>
    <cellStyle name="40% - Accent5 16 2 2 3" xfId="40529" xr:uid="{6DDBD554-31BF-43D5-847C-60AFC66BA154}"/>
    <cellStyle name="40% - Accent5 16 2 3" xfId="40530" xr:uid="{0BDE2540-28DC-4E75-97E9-1CC15F51CF4A}"/>
    <cellStyle name="40% - Accent5 16 2 3 2" xfId="40531" xr:uid="{48E35792-F1A9-4BF1-A026-58A73A826AE7}"/>
    <cellStyle name="40% - Accent5 16 2 4" xfId="40532" xr:uid="{BB49FC3F-C336-4B45-8E66-4954CE3CA198}"/>
    <cellStyle name="40% - Accent5 16 2 4 2" xfId="40533" xr:uid="{40654401-4975-47F7-A7AD-0BDC6A3C5D9C}"/>
    <cellStyle name="40% - Accent5 16 2 5" xfId="40534" xr:uid="{E6680B98-0BE6-4B61-9B4E-DA662510A41B}"/>
    <cellStyle name="40% - Accent5 16 20" xfId="40535" xr:uid="{BB19C9D3-E7BA-47BF-A143-179F5294AFA5}"/>
    <cellStyle name="40% - Accent5 16 21" xfId="40536" xr:uid="{5263F701-A686-436C-ACBF-30026409A9FC}"/>
    <cellStyle name="40% - Accent5 16 22" xfId="40537" xr:uid="{8A9F7FB1-8841-4CE7-9C10-0365C94A499B}"/>
    <cellStyle name="40% - Accent5 16 23" xfId="40538" xr:uid="{4C2DE06D-26B7-48DA-96DC-3F2BDDDB55D9}"/>
    <cellStyle name="40% - Accent5 16 24" xfId="40539" xr:uid="{895BE875-4D90-4E0D-9CC0-7035BAD3470D}"/>
    <cellStyle name="40% - Accent5 16 25" xfId="40540" xr:uid="{C793CF34-CAA8-424C-8A76-AD46107C3531}"/>
    <cellStyle name="40% - Accent5 16 26" xfId="40541" xr:uid="{AFEAACFD-CE7F-4606-8FA8-15316C5A7CDB}"/>
    <cellStyle name="40% - Accent5 16 27" xfId="40542" xr:uid="{1AABEA75-51F5-474B-8363-396F95E81473}"/>
    <cellStyle name="40% - Accent5 16 28" xfId="40543" xr:uid="{6669BA46-6949-47CC-B406-6BAC58B99D62}"/>
    <cellStyle name="40% - Accent5 16 29" xfId="40544" xr:uid="{2443FAE7-8A2E-4F1A-A13F-96CD80CD3685}"/>
    <cellStyle name="40% - Accent5 16 3" xfId="40545" xr:uid="{7623BAE2-1D7E-4982-8DD1-039E0304BFB5}"/>
    <cellStyle name="40% - Accent5 16 3 2" xfId="40546" xr:uid="{A3441502-F0EC-4974-A577-371BBBE0B987}"/>
    <cellStyle name="40% - Accent5 16 3 2 2" xfId="40547" xr:uid="{3403C626-4C36-4A84-898F-6D4ABD9B5707}"/>
    <cellStyle name="40% - Accent5 16 3 2 2 2" xfId="40548" xr:uid="{EA8C8A70-1C2A-4931-81CB-C50597873961}"/>
    <cellStyle name="40% - Accent5 16 3 2 3" xfId="40549" xr:uid="{E0D5C74E-FDEA-46F4-990A-06E2F83137E4}"/>
    <cellStyle name="40% - Accent5 16 3 3" xfId="40550" xr:uid="{7ED66068-648B-478B-A6B5-C9F05179A93C}"/>
    <cellStyle name="40% - Accent5 16 3 3 2" xfId="40551" xr:uid="{30B1BF13-3CFF-4352-A613-E4E6B3519109}"/>
    <cellStyle name="40% - Accent5 16 3 4" xfId="40552" xr:uid="{C1D23564-8CD4-4048-8C16-F62F2ED15755}"/>
    <cellStyle name="40% - Accent5 16 3 4 2" xfId="40553" xr:uid="{5339ED53-738F-49D0-AF83-476E76445111}"/>
    <cellStyle name="40% - Accent5 16 3 5" xfId="40554" xr:uid="{329061FB-26F7-43B6-981D-ADDFE0ABD235}"/>
    <cellStyle name="40% - Accent5 16 4" xfId="40555" xr:uid="{856788A3-5BC2-4DCD-8E78-7BEE292FE99E}"/>
    <cellStyle name="40% - Accent5 16 4 2" xfId="40556" xr:uid="{40B1843A-25A2-4251-92C3-211FC948F413}"/>
    <cellStyle name="40% - Accent5 16 4 2 2" xfId="40557" xr:uid="{104BABED-71B2-4101-8EDF-310C9CEAA05B}"/>
    <cellStyle name="40% - Accent5 16 4 2 2 2" xfId="40558" xr:uid="{A2B12FFE-7A76-428A-AD11-91CA039FDED2}"/>
    <cellStyle name="40% - Accent5 16 4 2 3" xfId="40559" xr:uid="{FE059E20-D1B0-40B3-9E0C-EC91251AD2FB}"/>
    <cellStyle name="40% - Accent5 16 4 3" xfId="40560" xr:uid="{A0A8653D-C261-4D7C-B5C4-D121555F3E58}"/>
    <cellStyle name="40% - Accent5 16 4 3 2" xfId="40561" xr:uid="{A12387EF-77E0-4526-BCDA-284E130C38D6}"/>
    <cellStyle name="40% - Accent5 16 4 4" xfId="40562" xr:uid="{371D0309-74EA-434D-B420-0A90C5D80D0F}"/>
    <cellStyle name="40% - Accent5 16 4 4 2" xfId="40563" xr:uid="{04DC2DA1-71AC-4AA7-8CDD-87CD614625E7}"/>
    <cellStyle name="40% - Accent5 16 4 5" xfId="40564" xr:uid="{374436F3-A3A4-439E-99FE-50DC25CCFD9D}"/>
    <cellStyle name="40% - Accent5 16 5" xfId="40565" xr:uid="{CF089E1B-F8E9-4215-AFE8-520FEA2186F8}"/>
    <cellStyle name="40% - Accent5 16 5 2" xfId="40566" xr:uid="{27F19DD8-0947-45A8-8AF0-927B96229072}"/>
    <cellStyle name="40% - Accent5 16 5 2 2" xfId="40567" xr:uid="{6823F1FD-A792-4967-BC00-4D97BBB5986F}"/>
    <cellStyle name="40% - Accent5 16 5 2 2 2" xfId="40568" xr:uid="{B320D9D1-7797-4EDD-816F-5B7417B8D663}"/>
    <cellStyle name="40% - Accent5 16 5 2 3" xfId="40569" xr:uid="{E8C84EDA-952C-408F-8C2B-DBBF679F03EB}"/>
    <cellStyle name="40% - Accent5 16 5 3" xfId="40570" xr:uid="{1BBCF742-82D8-4AEF-91FF-A5AAC7BA3B68}"/>
    <cellStyle name="40% - Accent5 16 5 3 2" xfId="40571" xr:uid="{8A68DF35-5EE3-48E2-AF66-1021CAD87E81}"/>
    <cellStyle name="40% - Accent5 16 5 4" xfId="40572" xr:uid="{F1F0B239-05AF-43A7-BAA5-5BFC1E2E5F7E}"/>
    <cellStyle name="40% - Accent5 16 5 4 2" xfId="40573" xr:uid="{DD54FF66-425A-40E4-80E1-E2E5F6EBFC4D}"/>
    <cellStyle name="40% - Accent5 16 5 5" xfId="40574" xr:uid="{F294439B-A5E7-4AA7-8B68-B6E7765AFC5C}"/>
    <cellStyle name="40% - Accent5 16 6" xfId="40575" xr:uid="{F5157072-D43F-4A8E-AB24-F5E9E87B2A65}"/>
    <cellStyle name="40% - Accent5 16 6 2" xfId="40576" xr:uid="{E46D43A2-C0D2-4F2A-A424-C02C3EBDAAA3}"/>
    <cellStyle name="40% - Accent5 16 6 2 2" xfId="40577" xr:uid="{58968CA4-1722-4063-8701-58B6B70E9F28}"/>
    <cellStyle name="40% - Accent5 16 6 2 2 2" xfId="40578" xr:uid="{56FB130B-3D03-4FE1-A1C1-90ED5A0F5EA3}"/>
    <cellStyle name="40% - Accent5 16 6 2 3" xfId="40579" xr:uid="{0823E075-4318-4B53-8E48-2D9E873E226E}"/>
    <cellStyle name="40% - Accent5 16 6 3" xfId="40580" xr:uid="{F7F094BD-DA0E-4588-88AC-823FFA1AB8A4}"/>
    <cellStyle name="40% - Accent5 16 6 3 2" xfId="40581" xr:uid="{17ECE51A-23A3-4609-8AE1-22AD159A7DB4}"/>
    <cellStyle name="40% - Accent5 16 6 4" xfId="40582" xr:uid="{2E8CF381-C933-4A73-A044-DCDEF32A813A}"/>
    <cellStyle name="40% - Accent5 16 6 4 2" xfId="40583" xr:uid="{63D9BCBC-1709-4930-9F2B-2F1DB8DBE10C}"/>
    <cellStyle name="40% - Accent5 16 6 5" xfId="40584" xr:uid="{F92E2A6D-C8B3-4E46-B6E5-A865D5FA7731}"/>
    <cellStyle name="40% - Accent5 16 7" xfId="40585" xr:uid="{2ED379AB-ADF3-4BCF-A866-1F0DD7180668}"/>
    <cellStyle name="40% - Accent5 16 7 2" xfId="40586" xr:uid="{503445E3-A71D-46F7-BD2D-D454376EE492}"/>
    <cellStyle name="40% - Accent5 16 7 2 2" xfId="40587" xr:uid="{36AF3338-DCDE-4578-9FFA-47FB865D10F6}"/>
    <cellStyle name="40% - Accent5 16 7 2 2 2" xfId="40588" xr:uid="{DAB43A2E-D318-4F71-89D1-1CFA742ABCEF}"/>
    <cellStyle name="40% - Accent5 16 7 2 3" xfId="40589" xr:uid="{96F3CE83-B377-451E-B009-2A91D4E534EF}"/>
    <cellStyle name="40% - Accent5 16 7 3" xfId="40590" xr:uid="{8BE6FB34-C3BF-468B-BC6C-0A512FF757B8}"/>
    <cellStyle name="40% - Accent5 16 7 3 2" xfId="40591" xr:uid="{E1C96ECE-FBDA-4440-859E-DF322B69DD4F}"/>
    <cellStyle name="40% - Accent5 16 7 4" xfId="40592" xr:uid="{0F944475-A055-4F2C-A978-CCBCD4C4DDDD}"/>
    <cellStyle name="40% - Accent5 16 7 4 2" xfId="40593" xr:uid="{D204B6C1-B471-4DFF-AB7D-3BA3E23F2075}"/>
    <cellStyle name="40% - Accent5 16 7 5" xfId="40594" xr:uid="{EBA98D31-A6DD-42CE-BEB6-C5CA5FA993C9}"/>
    <cellStyle name="40% - Accent5 16 8" xfId="40595" xr:uid="{1A5BE2BE-6E2C-47E8-9212-B7F217933B4D}"/>
    <cellStyle name="40% - Accent5 16 8 2" xfId="40596" xr:uid="{16A50A3D-88FE-47B6-B6E1-1E3F08117A82}"/>
    <cellStyle name="40% - Accent5 16 8 2 2" xfId="40597" xr:uid="{A4256B9F-FAEC-4F02-80B2-FB4BE540AADC}"/>
    <cellStyle name="40% - Accent5 16 8 2 2 2" xfId="40598" xr:uid="{2A3D6AE6-0B4D-4EDA-BEC1-61A5B8886AC9}"/>
    <cellStyle name="40% - Accent5 16 8 2 3" xfId="40599" xr:uid="{E92B181D-82FA-4003-8434-369D2AF1722C}"/>
    <cellStyle name="40% - Accent5 16 8 3" xfId="40600" xr:uid="{5F532281-7F38-41EF-AE6E-6649D6F0AE82}"/>
    <cellStyle name="40% - Accent5 16 8 3 2" xfId="40601" xr:uid="{3EBBBB03-8355-4B6A-B6E2-6C469EFA1A77}"/>
    <cellStyle name="40% - Accent5 16 8 4" xfId="40602" xr:uid="{294E91CF-B8C0-4398-B597-B7359F3DBD84}"/>
    <cellStyle name="40% - Accent5 16 8 4 2" xfId="40603" xr:uid="{9E1429D4-33AB-451F-BBC3-413CE93C352D}"/>
    <cellStyle name="40% - Accent5 16 8 5" xfId="40604" xr:uid="{11E6717E-8AE4-4E01-8368-938CF111C4C2}"/>
    <cellStyle name="40% - Accent5 16 9" xfId="40605" xr:uid="{47999AA0-38F3-4CA2-ACCD-E4C2D3AB1B91}"/>
    <cellStyle name="40% - Accent5 16 9 2" xfId="40606" xr:uid="{6F4D3843-3D7E-4B85-AFDC-A2A21D270178}"/>
    <cellStyle name="40% - Accent5 16 9 2 2" xfId="40607" xr:uid="{4F6D0B4D-6A24-45AD-B514-5BD662E03885}"/>
    <cellStyle name="40% - Accent5 16 9 2 2 2" xfId="40608" xr:uid="{48DBED21-554A-4145-A515-0CF98A2C1B40}"/>
    <cellStyle name="40% - Accent5 16 9 2 3" xfId="40609" xr:uid="{807DBD12-602F-4D05-91FD-ACA3FFC968E0}"/>
    <cellStyle name="40% - Accent5 16 9 3" xfId="40610" xr:uid="{06AF5A4A-8026-4FC7-A21C-4CDCE4D17580}"/>
    <cellStyle name="40% - Accent5 16 9 3 2" xfId="40611" xr:uid="{544D9B8C-0C95-4DC8-9DFF-10CDADFD25A3}"/>
    <cellStyle name="40% - Accent5 16 9 4" xfId="40612" xr:uid="{90D0E1EF-4982-4140-B535-53AD7972FA89}"/>
    <cellStyle name="40% - Accent5 16 9 4 2" xfId="40613" xr:uid="{E7EF2715-A9BB-4FDE-BEE3-F0DC55CF2F1E}"/>
    <cellStyle name="40% - Accent5 16 9 5" xfId="40614" xr:uid="{A3F13F23-17D7-4C30-AD5E-DFA8F473F97C}"/>
    <cellStyle name="40% - Accent5 17" xfId="40615" xr:uid="{0B6C0C23-4125-4389-AB1E-2A405D395EFA}"/>
    <cellStyle name="40% - Accent5 17 10" xfId="40616" xr:uid="{7BE170EE-D227-46A7-BFDE-365BE630B5A5}"/>
    <cellStyle name="40% - Accent5 17 10 2" xfId="40617" xr:uid="{8A1F5259-01ED-42CE-A417-7D9C71E2DE42}"/>
    <cellStyle name="40% - Accent5 17 10 2 2" xfId="40618" xr:uid="{8EC33469-895B-4B66-A09D-D51DC4617945}"/>
    <cellStyle name="40% - Accent5 17 10 2 2 2" xfId="40619" xr:uid="{84B86C88-D9D2-4847-98FB-4E2CE3A1FA6E}"/>
    <cellStyle name="40% - Accent5 17 10 2 3" xfId="40620" xr:uid="{76241CFF-75B0-4644-B46D-9860BD7AFDAB}"/>
    <cellStyle name="40% - Accent5 17 10 3" xfId="40621" xr:uid="{68A7FBC5-A461-4E4B-914E-EA72992CD6BC}"/>
    <cellStyle name="40% - Accent5 17 10 3 2" xfId="40622" xr:uid="{61E0E807-8FB1-486B-88F0-8C0EEDADC0E0}"/>
    <cellStyle name="40% - Accent5 17 10 4" xfId="40623" xr:uid="{1AE3AEDF-3A92-42CC-BAA0-C502E95AF0DD}"/>
    <cellStyle name="40% - Accent5 17 10 4 2" xfId="40624" xr:uid="{1276CBAA-5D95-44C2-AA93-D5CFD5817500}"/>
    <cellStyle name="40% - Accent5 17 10 5" xfId="40625" xr:uid="{A34AA934-02E3-4C70-98A1-C66A7D660E59}"/>
    <cellStyle name="40% - Accent5 17 11" xfId="40626" xr:uid="{81BA4B8E-CDFC-4022-A3D6-048847786B4E}"/>
    <cellStyle name="40% - Accent5 17 11 2" xfId="40627" xr:uid="{12025FC6-6750-490F-9BB6-AD3561DEEA53}"/>
    <cellStyle name="40% - Accent5 17 11 2 2" xfId="40628" xr:uid="{BD339B56-2777-4CAE-B2F9-792168CDBA3B}"/>
    <cellStyle name="40% - Accent5 17 11 2 2 2" xfId="40629" xr:uid="{82C4E97D-4B5D-4DFD-8A8F-262633B6FDC4}"/>
    <cellStyle name="40% - Accent5 17 11 2 3" xfId="40630" xr:uid="{7276ED4E-32BF-40C9-A717-C0340A97851A}"/>
    <cellStyle name="40% - Accent5 17 11 3" xfId="40631" xr:uid="{F985C978-DC01-48B6-BC54-1A6FEF30F385}"/>
    <cellStyle name="40% - Accent5 17 11 3 2" xfId="40632" xr:uid="{77DFBB85-B92D-4BB6-9728-CBB5D08DB25E}"/>
    <cellStyle name="40% - Accent5 17 11 4" xfId="40633" xr:uid="{886FD64D-95C9-4BB3-8D98-9C8B03AD93A3}"/>
    <cellStyle name="40% - Accent5 17 11 4 2" xfId="40634" xr:uid="{C8D5083B-253E-46EE-881D-D16F60377D5B}"/>
    <cellStyle name="40% - Accent5 17 11 5" xfId="40635" xr:uid="{ED8C160C-4C7F-496E-AB64-864165679001}"/>
    <cellStyle name="40% - Accent5 17 12" xfId="40636" xr:uid="{194772B3-3CB1-4148-B420-395AD025C269}"/>
    <cellStyle name="40% - Accent5 17 12 2" xfId="40637" xr:uid="{DECAA37D-C4B5-4C41-9C60-48188314CBC0}"/>
    <cellStyle name="40% - Accent5 17 12 2 2" xfId="40638" xr:uid="{A560FBB0-F343-46C2-A7AB-0722912BE788}"/>
    <cellStyle name="40% - Accent5 17 12 2 2 2" xfId="40639" xr:uid="{82F5FF09-99D1-410F-A563-42A702935C27}"/>
    <cellStyle name="40% - Accent5 17 12 2 3" xfId="40640" xr:uid="{EAC1FEA6-137D-4B8D-B930-71F745A05BA6}"/>
    <cellStyle name="40% - Accent5 17 12 3" xfId="40641" xr:uid="{5EF20B1E-1D28-4881-A596-2F19BA0CCD87}"/>
    <cellStyle name="40% - Accent5 17 12 3 2" xfId="40642" xr:uid="{3ECDDF03-0393-4445-9439-D74E27E07449}"/>
    <cellStyle name="40% - Accent5 17 12 4" xfId="40643" xr:uid="{6B432777-49F1-4037-9ACF-D4670489EC13}"/>
    <cellStyle name="40% - Accent5 17 12 4 2" xfId="40644" xr:uid="{2E62FCD3-4312-4F93-9338-6F228AA95058}"/>
    <cellStyle name="40% - Accent5 17 12 5" xfId="40645" xr:uid="{429EB12B-2135-4F98-85CE-BE829DB3DE83}"/>
    <cellStyle name="40% - Accent5 17 13" xfId="40646" xr:uid="{0C54EB1A-D288-4E06-B898-01DE90C40312}"/>
    <cellStyle name="40% - Accent5 17 13 2" xfId="40647" xr:uid="{7E649B04-4770-4C17-9B98-8E9C6F2190A0}"/>
    <cellStyle name="40% - Accent5 17 13 2 2" xfId="40648" xr:uid="{B1738285-F551-4A5E-860D-A32CD44212DE}"/>
    <cellStyle name="40% - Accent5 17 13 2 2 2" xfId="40649" xr:uid="{EE7DE78A-D80D-496F-98FD-D8FCF58BF141}"/>
    <cellStyle name="40% - Accent5 17 13 2 3" xfId="40650" xr:uid="{D717D75B-4813-4E10-AB43-C70CFAE19273}"/>
    <cellStyle name="40% - Accent5 17 13 3" xfId="40651" xr:uid="{A11A14CA-BE60-4D7C-9423-0D7F78479FE7}"/>
    <cellStyle name="40% - Accent5 17 13 3 2" xfId="40652" xr:uid="{C9D79C00-EBD6-43A0-9049-51A84A8FB863}"/>
    <cellStyle name="40% - Accent5 17 13 4" xfId="40653" xr:uid="{B216438A-2D19-41F9-A86A-D9701A843B9A}"/>
    <cellStyle name="40% - Accent5 17 13 4 2" xfId="40654" xr:uid="{AC6453D6-308C-4ACC-B50D-32FA59BA2F80}"/>
    <cellStyle name="40% - Accent5 17 13 5" xfId="40655" xr:uid="{1DD16AF2-D82C-4561-A0F9-F7235E170BAF}"/>
    <cellStyle name="40% - Accent5 17 14" xfId="40656" xr:uid="{00ACB089-B0BA-4A3A-98DB-9C95BD2FDDFF}"/>
    <cellStyle name="40% - Accent5 17 14 2" xfId="40657" xr:uid="{A0108863-EEF8-46A8-A2BB-6629EEFE306D}"/>
    <cellStyle name="40% - Accent5 17 14 2 2" xfId="40658" xr:uid="{DF3C4FD0-C2E3-4E7D-80A4-D4DC4AEF67F7}"/>
    <cellStyle name="40% - Accent5 17 14 2 2 2" xfId="40659" xr:uid="{ABDDC14D-C67E-49B3-A5DF-8991CF1BF372}"/>
    <cellStyle name="40% - Accent5 17 14 2 3" xfId="40660" xr:uid="{6A0585DF-4EB0-4CD5-A50B-2E2143C1C5A5}"/>
    <cellStyle name="40% - Accent5 17 14 3" xfId="40661" xr:uid="{316BC75E-E885-4E3B-A131-A9003C87726F}"/>
    <cellStyle name="40% - Accent5 17 14 3 2" xfId="40662" xr:uid="{BE834CE1-B9CE-4D45-BB87-75046CB32AFF}"/>
    <cellStyle name="40% - Accent5 17 14 4" xfId="40663" xr:uid="{315229DE-1299-4244-8B20-8387D211050A}"/>
    <cellStyle name="40% - Accent5 17 14 4 2" xfId="40664" xr:uid="{358033A9-E0C1-4A06-B757-E18DADDE1CD0}"/>
    <cellStyle name="40% - Accent5 17 14 5" xfId="40665" xr:uid="{535E0D19-AAE5-44AA-96FD-B4A978701754}"/>
    <cellStyle name="40% - Accent5 17 15" xfId="40666" xr:uid="{1C6B7455-A525-41F3-8482-5CC64137887F}"/>
    <cellStyle name="40% - Accent5 17 15 2" xfId="40667" xr:uid="{FF44DB09-4722-4E96-A046-1A48E1FB0A70}"/>
    <cellStyle name="40% - Accent5 17 15 2 2" xfId="40668" xr:uid="{7BCF6FA0-2293-44F8-BE54-DF33718C2271}"/>
    <cellStyle name="40% - Accent5 17 15 2 2 2" xfId="40669" xr:uid="{43594F5B-6ED1-4747-92EF-7261114DA343}"/>
    <cellStyle name="40% - Accent5 17 15 2 3" xfId="40670" xr:uid="{6ECAA944-0440-48C7-BB48-098FD39D20D0}"/>
    <cellStyle name="40% - Accent5 17 15 3" xfId="40671" xr:uid="{339D87BC-8FD6-4989-890D-B59057490A00}"/>
    <cellStyle name="40% - Accent5 17 15 3 2" xfId="40672" xr:uid="{3FC0D128-85AB-454F-B9AE-ED144EF493A2}"/>
    <cellStyle name="40% - Accent5 17 15 4" xfId="40673" xr:uid="{188A43F2-60F3-403B-8F08-A8CD6BBF622A}"/>
    <cellStyle name="40% - Accent5 17 15 4 2" xfId="40674" xr:uid="{FFDCF180-0F63-4AF1-A81A-8662198A9BFC}"/>
    <cellStyle name="40% - Accent5 17 15 5" xfId="40675" xr:uid="{5B53C150-6B81-43CF-87C7-958DBC7F01E9}"/>
    <cellStyle name="40% - Accent5 17 16" xfId="40676" xr:uid="{762086AE-D230-4366-AEF7-900B0104D5A6}"/>
    <cellStyle name="40% - Accent5 17 16 2" xfId="40677" xr:uid="{CA923C59-3228-47D2-B376-DAFC0B4AF0CF}"/>
    <cellStyle name="40% - Accent5 17 16 2 2" xfId="40678" xr:uid="{42C65136-CDB6-4BE1-8488-BCEA59E0B6E2}"/>
    <cellStyle name="40% - Accent5 17 16 3" xfId="40679" xr:uid="{E13C15B2-6E68-44B3-BDF1-0B3EF597E563}"/>
    <cellStyle name="40% - Accent5 17 17" xfId="40680" xr:uid="{E20D0356-C086-477C-943A-40501FDDF615}"/>
    <cellStyle name="40% - Accent5 17 17 2" xfId="40681" xr:uid="{E40D58E1-ABEB-4D0B-A4D2-348ED764E817}"/>
    <cellStyle name="40% - Accent5 17 18" xfId="40682" xr:uid="{73CEE9CB-049C-4E48-BB6D-F1B078883AE4}"/>
    <cellStyle name="40% - Accent5 17 18 2" xfId="40683" xr:uid="{5144947D-1D0B-450F-B091-4304EF3BD6B9}"/>
    <cellStyle name="40% - Accent5 17 19" xfId="40684" xr:uid="{AA91FE38-0994-4809-A3C3-A5CDA2307579}"/>
    <cellStyle name="40% - Accent5 17 2" xfId="40685" xr:uid="{84537959-7C12-4C03-B19C-3CD11FF11443}"/>
    <cellStyle name="40% - Accent5 17 2 2" xfId="40686" xr:uid="{0E1AB815-7D6A-43AA-A05F-85AF248AA4F1}"/>
    <cellStyle name="40% - Accent5 17 2 2 2" xfId="40687" xr:uid="{5A9E40FE-C1CD-4011-81DB-2938D10A966B}"/>
    <cellStyle name="40% - Accent5 17 2 2 2 2" xfId="40688" xr:uid="{7AB53EF2-611C-4DF8-93A2-8B3FBF83389F}"/>
    <cellStyle name="40% - Accent5 17 2 2 3" xfId="40689" xr:uid="{FEF63B20-B90E-4673-814B-3B85DEC890D1}"/>
    <cellStyle name="40% - Accent5 17 2 3" xfId="40690" xr:uid="{1B732730-22BA-4828-BB17-5040965A0B35}"/>
    <cellStyle name="40% - Accent5 17 2 3 2" xfId="40691" xr:uid="{BC3A3E6D-3716-48C5-92F2-A7DC5F00B148}"/>
    <cellStyle name="40% - Accent5 17 2 4" xfId="40692" xr:uid="{65D16723-4397-4BF5-9C1A-F444A984A093}"/>
    <cellStyle name="40% - Accent5 17 2 4 2" xfId="40693" xr:uid="{0AEC6226-4E9B-4B3B-A1F8-F7677956591A}"/>
    <cellStyle name="40% - Accent5 17 2 5" xfId="40694" xr:uid="{2F2D7C54-BAD8-4A60-ABEF-2BD17CB3BA3F}"/>
    <cellStyle name="40% - Accent5 17 20" xfId="40695" xr:uid="{8A448A4E-FA0B-4CC7-8EFA-F77DC48E4693}"/>
    <cellStyle name="40% - Accent5 17 21" xfId="40696" xr:uid="{B2E72661-19AC-4AB2-8E09-1A17DF18D832}"/>
    <cellStyle name="40% - Accent5 17 22" xfId="40697" xr:uid="{468C4FF5-D444-4D3F-8B40-F71F350040B8}"/>
    <cellStyle name="40% - Accent5 17 23" xfId="40698" xr:uid="{70891C9E-511F-48AC-9183-0F34D10244B8}"/>
    <cellStyle name="40% - Accent5 17 24" xfId="40699" xr:uid="{231DA4F1-FB71-43B3-9E5E-FD926B226267}"/>
    <cellStyle name="40% - Accent5 17 25" xfId="40700" xr:uid="{D2C156EB-E956-4E78-A214-BCF09D519E56}"/>
    <cellStyle name="40% - Accent5 17 26" xfId="40701" xr:uid="{3F593692-92FF-4995-8E3D-1C2A8CE2616B}"/>
    <cellStyle name="40% - Accent5 17 27" xfId="40702" xr:uid="{29C5E08A-9E84-45BD-B27C-9D3BBD0029F2}"/>
    <cellStyle name="40% - Accent5 17 28" xfId="40703" xr:uid="{0BC1A738-EF8B-4542-A08E-E9E246D371E3}"/>
    <cellStyle name="40% - Accent5 17 29" xfId="40704" xr:uid="{BC41E96A-D660-4CD1-A11A-2FB4837707D6}"/>
    <cellStyle name="40% - Accent5 17 3" xfId="40705" xr:uid="{0FA67F04-B9C9-40A1-B75B-EDA64FC76168}"/>
    <cellStyle name="40% - Accent5 17 3 2" xfId="40706" xr:uid="{1142D811-7CF4-4B57-B2B4-7B1E17356D3C}"/>
    <cellStyle name="40% - Accent5 17 3 2 2" xfId="40707" xr:uid="{6122F02A-3C71-43FC-81E7-63D14DC9D3D2}"/>
    <cellStyle name="40% - Accent5 17 3 2 2 2" xfId="40708" xr:uid="{BE7CBD03-A622-491C-94AD-D81FCA08B522}"/>
    <cellStyle name="40% - Accent5 17 3 2 3" xfId="40709" xr:uid="{7E791E75-6A20-4A18-AAC4-A889E1646839}"/>
    <cellStyle name="40% - Accent5 17 3 3" xfId="40710" xr:uid="{CE34AD8C-2438-4F69-BBD5-A54C386024D4}"/>
    <cellStyle name="40% - Accent5 17 3 3 2" xfId="40711" xr:uid="{B88BA519-F502-4C29-B4EC-D78DA7E12B92}"/>
    <cellStyle name="40% - Accent5 17 3 4" xfId="40712" xr:uid="{0C85CEF3-180D-45D9-97D9-B6AB04662275}"/>
    <cellStyle name="40% - Accent5 17 3 4 2" xfId="40713" xr:uid="{8DF9D776-3DAE-492B-B872-0F9F56C523A0}"/>
    <cellStyle name="40% - Accent5 17 3 5" xfId="40714" xr:uid="{7DFF5B89-9030-4C25-A65D-20D9B3D5667F}"/>
    <cellStyle name="40% - Accent5 17 4" xfId="40715" xr:uid="{AC5F7BD2-A3C7-44CC-84EB-5C17239E7F57}"/>
    <cellStyle name="40% - Accent5 17 4 2" xfId="40716" xr:uid="{0D2A982D-E5B2-45B4-87CA-CDC318D9B975}"/>
    <cellStyle name="40% - Accent5 17 4 2 2" xfId="40717" xr:uid="{45AB732F-7FBD-4993-A7D7-5A2884E5E796}"/>
    <cellStyle name="40% - Accent5 17 4 2 2 2" xfId="40718" xr:uid="{6E2187E2-3387-4A12-A1E9-A32DFE21B183}"/>
    <cellStyle name="40% - Accent5 17 4 2 3" xfId="40719" xr:uid="{B35D3E56-D575-4C4B-AC8A-2A072A9200F3}"/>
    <cellStyle name="40% - Accent5 17 4 3" xfId="40720" xr:uid="{B08D2E8E-5DBD-47B6-9905-21B7498F920F}"/>
    <cellStyle name="40% - Accent5 17 4 3 2" xfId="40721" xr:uid="{E33594E3-356A-45CD-8A4A-97F2558879CC}"/>
    <cellStyle name="40% - Accent5 17 4 4" xfId="40722" xr:uid="{72ED20BA-CD54-49A9-B2B0-DB9B3D63899E}"/>
    <cellStyle name="40% - Accent5 17 4 4 2" xfId="40723" xr:uid="{054B7288-9E7A-4684-9F67-063C078D329E}"/>
    <cellStyle name="40% - Accent5 17 4 5" xfId="40724" xr:uid="{4C70C4A7-2B6F-4F48-B474-9BC9D33F1B49}"/>
    <cellStyle name="40% - Accent5 17 5" xfId="40725" xr:uid="{D4912320-AB71-482E-A698-8E502238812A}"/>
    <cellStyle name="40% - Accent5 17 5 2" xfId="40726" xr:uid="{2FBC8B84-33BF-447F-BD77-6B3FB9C83113}"/>
    <cellStyle name="40% - Accent5 17 5 2 2" xfId="40727" xr:uid="{EE68D951-1944-4D5B-A2F7-4046D8999DEB}"/>
    <cellStyle name="40% - Accent5 17 5 2 2 2" xfId="40728" xr:uid="{52BB07EA-2ABC-4E43-BE32-79FED23C3BDE}"/>
    <cellStyle name="40% - Accent5 17 5 2 3" xfId="40729" xr:uid="{775FEE3D-6717-4BC0-9364-0A1C4EAF7990}"/>
    <cellStyle name="40% - Accent5 17 5 3" xfId="40730" xr:uid="{F9EC20D3-C403-4586-946D-B41C79D5CB41}"/>
    <cellStyle name="40% - Accent5 17 5 3 2" xfId="40731" xr:uid="{69CD6E1E-C19B-4416-B780-341098FDAE03}"/>
    <cellStyle name="40% - Accent5 17 5 4" xfId="40732" xr:uid="{6F3BF0E3-37DB-40EF-8424-D9C80D585608}"/>
    <cellStyle name="40% - Accent5 17 5 4 2" xfId="40733" xr:uid="{1F93E873-BCAB-4EEE-BC68-FC06FD0AC1B2}"/>
    <cellStyle name="40% - Accent5 17 5 5" xfId="40734" xr:uid="{A6666529-55A9-49E0-8CB5-7EB091D561EF}"/>
    <cellStyle name="40% - Accent5 17 6" xfId="40735" xr:uid="{C442D441-2779-4A9D-A6A7-7A1823F899FC}"/>
    <cellStyle name="40% - Accent5 17 6 2" xfId="40736" xr:uid="{44627B19-7044-4D96-9725-71789DC27B37}"/>
    <cellStyle name="40% - Accent5 17 6 2 2" xfId="40737" xr:uid="{394EC2E7-0B40-4029-8EB2-AB843BA75D16}"/>
    <cellStyle name="40% - Accent5 17 6 2 2 2" xfId="40738" xr:uid="{102B1681-3EA7-4641-871D-54A6045FAFC3}"/>
    <cellStyle name="40% - Accent5 17 6 2 3" xfId="40739" xr:uid="{6BB240D3-91FF-4123-93FD-282D5002961F}"/>
    <cellStyle name="40% - Accent5 17 6 3" xfId="40740" xr:uid="{C35BA41E-62BA-4497-B5E4-93C36BC54EFF}"/>
    <cellStyle name="40% - Accent5 17 6 3 2" xfId="40741" xr:uid="{355DB6A0-9A68-4B58-8CE2-059C0C20287C}"/>
    <cellStyle name="40% - Accent5 17 6 4" xfId="40742" xr:uid="{426B482B-8759-4E09-87AF-92A6058DCA4F}"/>
    <cellStyle name="40% - Accent5 17 6 4 2" xfId="40743" xr:uid="{1F7DF019-D3C9-4F19-B636-46DB34C8EA59}"/>
    <cellStyle name="40% - Accent5 17 6 5" xfId="40744" xr:uid="{C1B03088-07FF-46B2-88D6-12D002ADD929}"/>
    <cellStyle name="40% - Accent5 17 7" xfId="40745" xr:uid="{298F7552-257F-424C-8CEC-F5023C3E7C0E}"/>
    <cellStyle name="40% - Accent5 17 7 2" xfId="40746" xr:uid="{689D4004-BAF9-4CF0-B6C2-73C08D3EEA82}"/>
    <cellStyle name="40% - Accent5 17 7 2 2" xfId="40747" xr:uid="{DD0F059A-9F92-4358-B972-CA69F27ADF57}"/>
    <cellStyle name="40% - Accent5 17 7 2 2 2" xfId="40748" xr:uid="{64CD7179-C0D8-4883-88AF-A9734AEBCF2F}"/>
    <cellStyle name="40% - Accent5 17 7 2 3" xfId="40749" xr:uid="{061A9124-21D0-46AE-9F7D-DE9ED9F620E0}"/>
    <cellStyle name="40% - Accent5 17 7 3" xfId="40750" xr:uid="{52AF509E-53C6-4386-A95E-C14660A93D47}"/>
    <cellStyle name="40% - Accent5 17 7 3 2" xfId="40751" xr:uid="{3070FCA8-82E7-4843-B2C8-4FD0399C1610}"/>
    <cellStyle name="40% - Accent5 17 7 4" xfId="40752" xr:uid="{05AA00DD-2F03-41AF-90DA-14DBCD1198C0}"/>
    <cellStyle name="40% - Accent5 17 7 4 2" xfId="40753" xr:uid="{691A74C2-A3FC-4605-BCDA-FE21D6C71118}"/>
    <cellStyle name="40% - Accent5 17 7 5" xfId="40754" xr:uid="{FDC0D3A3-891D-4A7F-B5C9-23DB03D679D1}"/>
    <cellStyle name="40% - Accent5 17 8" xfId="40755" xr:uid="{3C83F3BF-34A5-4C1B-9529-CE5BC8DD44B7}"/>
    <cellStyle name="40% - Accent5 17 8 2" xfId="40756" xr:uid="{2E8E38A0-8AE3-45FF-8FD4-0401A181F1E0}"/>
    <cellStyle name="40% - Accent5 17 8 2 2" xfId="40757" xr:uid="{F26C4113-21D4-471B-A75B-4BA5756E2DBA}"/>
    <cellStyle name="40% - Accent5 17 8 2 2 2" xfId="40758" xr:uid="{36A70652-2C05-4C31-8312-CB07C009506C}"/>
    <cellStyle name="40% - Accent5 17 8 2 3" xfId="40759" xr:uid="{96838479-1954-449A-9EC6-5870FBA458A4}"/>
    <cellStyle name="40% - Accent5 17 8 3" xfId="40760" xr:uid="{5A767217-476D-449C-9155-78E8347C9ED7}"/>
    <cellStyle name="40% - Accent5 17 8 3 2" xfId="40761" xr:uid="{6710C9E4-3274-4BCA-9EEC-E810A52B5665}"/>
    <cellStyle name="40% - Accent5 17 8 4" xfId="40762" xr:uid="{1542BF13-0E70-4924-9B9C-E54BA85AFCBE}"/>
    <cellStyle name="40% - Accent5 17 8 4 2" xfId="40763" xr:uid="{7C1335D7-2B7E-4895-8721-7801E92E28EF}"/>
    <cellStyle name="40% - Accent5 17 8 5" xfId="40764" xr:uid="{9A9D1B4F-F888-4DDD-88AF-77B880BC1366}"/>
    <cellStyle name="40% - Accent5 17 9" xfId="40765" xr:uid="{231B5628-D431-463B-AC9B-04D6FF3F5C12}"/>
    <cellStyle name="40% - Accent5 17 9 2" xfId="40766" xr:uid="{0AB40AA5-0FD9-495A-B07A-D6FB1CDFE06D}"/>
    <cellStyle name="40% - Accent5 17 9 2 2" xfId="40767" xr:uid="{337C0C77-CE3A-4B49-9DFF-D4E46DC5DEF1}"/>
    <cellStyle name="40% - Accent5 17 9 2 2 2" xfId="40768" xr:uid="{49C72BD7-092E-437A-A669-39E37B8F0F47}"/>
    <cellStyle name="40% - Accent5 17 9 2 3" xfId="40769" xr:uid="{767D160A-7DA3-49F5-946E-DEF550BF1637}"/>
    <cellStyle name="40% - Accent5 17 9 3" xfId="40770" xr:uid="{BC44F792-8187-4430-9DF5-FE42BB5E49EF}"/>
    <cellStyle name="40% - Accent5 17 9 3 2" xfId="40771" xr:uid="{8D96BC06-7BC3-4DA9-9905-BCE9D6188B7A}"/>
    <cellStyle name="40% - Accent5 17 9 4" xfId="40772" xr:uid="{C757EA1D-301E-4612-8A7B-590228B48187}"/>
    <cellStyle name="40% - Accent5 17 9 4 2" xfId="40773" xr:uid="{535C41B7-CBE0-474F-AD93-770DB2B22EF8}"/>
    <cellStyle name="40% - Accent5 17 9 5" xfId="40774" xr:uid="{9C39F602-DDCA-43B2-B84D-F60F6A79BEFF}"/>
    <cellStyle name="40% - Accent5 18" xfId="40775" xr:uid="{31412695-4894-462B-8AD5-EBBA52AC9B34}"/>
    <cellStyle name="40% - Accent5 18 10" xfId="40776" xr:uid="{D3032611-FD96-4C3D-84B6-CBEE1266B6FB}"/>
    <cellStyle name="40% - Accent5 18 10 2" xfId="40777" xr:uid="{FA4479F9-6A07-4851-8636-94EE2CC73AB9}"/>
    <cellStyle name="40% - Accent5 18 10 2 2" xfId="40778" xr:uid="{CB8C562B-4604-4410-8495-733A10D0F574}"/>
    <cellStyle name="40% - Accent5 18 10 2 2 2" xfId="40779" xr:uid="{3FAA1697-01F2-4D13-AE32-CB7660C3D0B1}"/>
    <cellStyle name="40% - Accent5 18 10 2 3" xfId="40780" xr:uid="{80848A03-A14E-4494-8A5E-888D7477A251}"/>
    <cellStyle name="40% - Accent5 18 10 3" xfId="40781" xr:uid="{137DA2C5-CB65-4838-B0FC-4540E4A01B00}"/>
    <cellStyle name="40% - Accent5 18 10 3 2" xfId="40782" xr:uid="{22EDB004-365E-45D9-9487-E6D663AC2989}"/>
    <cellStyle name="40% - Accent5 18 10 4" xfId="40783" xr:uid="{12F9846D-4D02-4193-BB87-A1196E3B0852}"/>
    <cellStyle name="40% - Accent5 18 10 4 2" xfId="40784" xr:uid="{42F0991B-ECEE-4F4B-BB29-29A585B282D7}"/>
    <cellStyle name="40% - Accent5 18 10 5" xfId="40785" xr:uid="{7D49BF38-9F62-46D1-9714-A97AF1A417D6}"/>
    <cellStyle name="40% - Accent5 18 11" xfId="40786" xr:uid="{0C45C1EA-5F9D-4382-89C1-C2D2B458A4FB}"/>
    <cellStyle name="40% - Accent5 18 11 2" xfId="40787" xr:uid="{78812A4E-A6E4-4B91-9342-F96BBEA4D840}"/>
    <cellStyle name="40% - Accent5 18 11 2 2" xfId="40788" xr:uid="{4DB7FE3B-E296-4A7D-AB3E-E018FA2BE877}"/>
    <cellStyle name="40% - Accent5 18 11 2 2 2" xfId="40789" xr:uid="{A72715A7-EB9A-41C3-8663-1C0A23B92B65}"/>
    <cellStyle name="40% - Accent5 18 11 2 3" xfId="40790" xr:uid="{73336240-4A81-4E73-98C6-6E58BC1982E6}"/>
    <cellStyle name="40% - Accent5 18 11 3" xfId="40791" xr:uid="{76441863-C5E2-44CE-8EB0-AE7E66100112}"/>
    <cellStyle name="40% - Accent5 18 11 3 2" xfId="40792" xr:uid="{F1D5F0A5-8105-4FC8-8565-69B0F5037544}"/>
    <cellStyle name="40% - Accent5 18 11 4" xfId="40793" xr:uid="{98335D28-251F-4639-931E-5E7602CB222A}"/>
    <cellStyle name="40% - Accent5 18 11 4 2" xfId="40794" xr:uid="{66EDCDA6-255B-46CD-BE7A-C78144D12F0A}"/>
    <cellStyle name="40% - Accent5 18 11 5" xfId="40795" xr:uid="{75FEF5B0-C23C-407C-BC51-14D1CBBFC633}"/>
    <cellStyle name="40% - Accent5 18 12" xfId="40796" xr:uid="{D228E384-915F-4E70-BC4A-B4416C569042}"/>
    <cellStyle name="40% - Accent5 18 12 2" xfId="40797" xr:uid="{5A3B2698-49EC-420E-91EA-FDD46506138A}"/>
    <cellStyle name="40% - Accent5 18 12 2 2" xfId="40798" xr:uid="{B18F1D0B-4F7C-4FF5-A0DD-8F7FFAE027F2}"/>
    <cellStyle name="40% - Accent5 18 12 2 2 2" xfId="40799" xr:uid="{7BF7B291-1E2C-41F7-A9A2-4ECBBE1B15A2}"/>
    <cellStyle name="40% - Accent5 18 12 2 3" xfId="40800" xr:uid="{516BACCB-57EC-4980-981B-EAACB2033AC7}"/>
    <cellStyle name="40% - Accent5 18 12 3" xfId="40801" xr:uid="{950AA4CB-ADEB-403D-8228-0BE7AB2A1624}"/>
    <cellStyle name="40% - Accent5 18 12 3 2" xfId="40802" xr:uid="{F059574D-BE0B-41F9-8D81-5297FACA8DF1}"/>
    <cellStyle name="40% - Accent5 18 12 4" xfId="40803" xr:uid="{97C87BD5-748E-408B-8FCE-0E55B2CA2EF5}"/>
    <cellStyle name="40% - Accent5 18 12 4 2" xfId="40804" xr:uid="{80647ABD-40A3-4FF6-AB70-959C35EE63CB}"/>
    <cellStyle name="40% - Accent5 18 12 5" xfId="40805" xr:uid="{4D3F2D85-BE83-429A-8DB6-E57232ECD04A}"/>
    <cellStyle name="40% - Accent5 18 13" xfId="40806" xr:uid="{100BE8AB-3007-4DE0-9AB6-D153F79CFE64}"/>
    <cellStyle name="40% - Accent5 18 13 2" xfId="40807" xr:uid="{75FAE08E-547D-4EC0-8289-A70FC84EEE73}"/>
    <cellStyle name="40% - Accent5 18 13 2 2" xfId="40808" xr:uid="{05FC7529-90DB-4574-9814-5D516754A735}"/>
    <cellStyle name="40% - Accent5 18 13 2 2 2" xfId="40809" xr:uid="{392EB302-330A-456B-B2E6-1717218E7E77}"/>
    <cellStyle name="40% - Accent5 18 13 2 3" xfId="40810" xr:uid="{E6D35719-19F8-4C66-9129-2A50C7027804}"/>
    <cellStyle name="40% - Accent5 18 13 3" xfId="40811" xr:uid="{83F3DEC1-88C6-473C-B021-6E525452D75E}"/>
    <cellStyle name="40% - Accent5 18 13 3 2" xfId="40812" xr:uid="{C196E724-D0B1-4BAB-9B45-90DCE82D37FB}"/>
    <cellStyle name="40% - Accent5 18 13 4" xfId="40813" xr:uid="{F93F0101-B7E0-4305-ACFA-3606E93AE308}"/>
    <cellStyle name="40% - Accent5 18 13 4 2" xfId="40814" xr:uid="{4A19ADF7-8DB6-4190-8497-95F72E3A7B82}"/>
    <cellStyle name="40% - Accent5 18 13 5" xfId="40815" xr:uid="{14FF8444-0BC6-4C9C-8BF3-B9C6242DAB37}"/>
    <cellStyle name="40% - Accent5 18 14" xfId="40816" xr:uid="{C29014A9-2D8C-4C8F-9E24-67ED6A5B4C59}"/>
    <cellStyle name="40% - Accent5 18 14 2" xfId="40817" xr:uid="{8902EFF5-4D92-4CE8-94EE-5571FF4E7103}"/>
    <cellStyle name="40% - Accent5 18 14 2 2" xfId="40818" xr:uid="{9D3F7CCA-E00F-4B01-92A5-0F02F36D615C}"/>
    <cellStyle name="40% - Accent5 18 14 2 2 2" xfId="40819" xr:uid="{8C00A096-AB10-46F6-86A5-75D8DFD6961A}"/>
    <cellStyle name="40% - Accent5 18 14 2 3" xfId="40820" xr:uid="{C428CEF0-100B-466A-8B3E-552961B4AE73}"/>
    <cellStyle name="40% - Accent5 18 14 3" xfId="40821" xr:uid="{6510DAC4-55EF-4236-8A0F-2A7BE40A01DC}"/>
    <cellStyle name="40% - Accent5 18 14 3 2" xfId="40822" xr:uid="{B5D66052-9893-4F09-B991-69C472ADE645}"/>
    <cellStyle name="40% - Accent5 18 14 4" xfId="40823" xr:uid="{F47D8E96-7D51-47FF-848A-894A573CF135}"/>
    <cellStyle name="40% - Accent5 18 14 4 2" xfId="40824" xr:uid="{1E2CE7F0-0E2A-4523-89EF-A9FCFF528E19}"/>
    <cellStyle name="40% - Accent5 18 14 5" xfId="40825" xr:uid="{89C2CD76-0D68-4B8A-B71E-69E76111DBFD}"/>
    <cellStyle name="40% - Accent5 18 15" xfId="40826" xr:uid="{DAD299DB-DA52-4BC8-82F6-57C6E3A7291C}"/>
    <cellStyle name="40% - Accent5 18 15 2" xfId="40827" xr:uid="{A60343B9-2191-4180-B926-0E2D1CB3F4C1}"/>
    <cellStyle name="40% - Accent5 18 15 2 2" xfId="40828" xr:uid="{C13B9C98-4CBB-44BC-AF68-F2A2CA09AD46}"/>
    <cellStyle name="40% - Accent5 18 15 2 2 2" xfId="40829" xr:uid="{9E838517-AE2F-468B-87A3-65F32B6E4C42}"/>
    <cellStyle name="40% - Accent5 18 15 2 3" xfId="40830" xr:uid="{56D25046-195A-4BDE-9458-3D9897B5D0A4}"/>
    <cellStyle name="40% - Accent5 18 15 3" xfId="40831" xr:uid="{998E8E98-67D1-4D61-8CDC-E65355C7A9F8}"/>
    <cellStyle name="40% - Accent5 18 15 3 2" xfId="40832" xr:uid="{24726D81-CF74-42F0-8181-A1F92E0573F8}"/>
    <cellStyle name="40% - Accent5 18 15 4" xfId="40833" xr:uid="{E41E38BC-07E9-4FB6-9E40-8F0E61F00290}"/>
    <cellStyle name="40% - Accent5 18 15 4 2" xfId="40834" xr:uid="{29F27025-DF84-4564-B2E5-FB04478DEB00}"/>
    <cellStyle name="40% - Accent5 18 15 5" xfId="40835" xr:uid="{E72E29D6-A488-41D7-8482-B9B414A7A570}"/>
    <cellStyle name="40% - Accent5 18 16" xfId="40836" xr:uid="{D06DF999-E559-42A4-BA90-7FA735EA458D}"/>
    <cellStyle name="40% - Accent5 18 16 2" xfId="40837" xr:uid="{F829769E-9F71-4D68-9759-6A8A622CCDF7}"/>
    <cellStyle name="40% - Accent5 18 16 2 2" xfId="40838" xr:uid="{39833560-9259-44AE-9DA5-6AE6977CA71A}"/>
    <cellStyle name="40% - Accent5 18 16 3" xfId="40839" xr:uid="{1600499B-B726-4B51-A147-BE4754C37440}"/>
    <cellStyle name="40% - Accent5 18 17" xfId="40840" xr:uid="{2A0974BA-900F-4A7D-B400-9F590DD5D8CA}"/>
    <cellStyle name="40% - Accent5 18 17 2" xfId="40841" xr:uid="{6736CF68-B44D-40FB-936B-AA4706045A17}"/>
    <cellStyle name="40% - Accent5 18 18" xfId="40842" xr:uid="{4CB4B7A9-B90E-4FE5-896D-D889253C9021}"/>
    <cellStyle name="40% - Accent5 18 18 2" xfId="40843" xr:uid="{EFCF989C-3808-40F6-9441-DA912DA79585}"/>
    <cellStyle name="40% - Accent5 18 19" xfId="40844" xr:uid="{2F86FCA5-9BD7-4C81-8BC8-3436794AE8CF}"/>
    <cellStyle name="40% - Accent5 18 2" xfId="40845" xr:uid="{DC3EFE0F-8320-4A90-97F0-7D4354B056E4}"/>
    <cellStyle name="40% - Accent5 18 2 2" xfId="40846" xr:uid="{AAEB2C2C-3EFD-48EA-9ED9-ED05D4D7C91C}"/>
    <cellStyle name="40% - Accent5 18 2 2 2" xfId="40847" xr:uid="{D42ED968-3410-49EB-B9B9-7C129A1E07CA}"/>
    <cellStyle name="40% - Accent5 18 2 2 2 2" xfId="40848" xr:uid="{F4DA827F-F777-4168-A03D-230C212F5D2B}"/>
    <cellStyle name="40% - Accent5 18 2 2 3" xfId="40849" xr:uid="{89F78163-1793-4A27-B3BD-ECEEF5F56677}"/>
    <cellStyle name="40% - Accent5 18 2 3" xfId="40850" xr:uid="{0DCB5B23-9BA2-49B2-B6CD-E2051DE2625D}"/>
    <cellStyle name="40% - Accent5 18 2 3 2" xfId="40851" xr:uid="{63868F8D-FA24-477E-94A6-7423AF754E5F}"/>
    <cellStyle name="40% - Accent5 18 2 4" xfId="40852" xr:uid="{8F7E5F53-B98C-4212-BC22-2853374F9860}"/>
    <cellStyle name="40% - Accent5 18 2 4 2" xfId="40853" xr:uid="{391AF3A5-5155-47DD-859C-ADBA22B46BCC}"/>
    <cellStyle name="40% - Accent5 18 2 5" xfId="40854" xr:uid="{596C3EE9-3D39-4086-BE4A-3E895EFFCEB8}"/>
    <cellStyle name="40% - Accent5 18 20" xfId="40855" xr:uid="{D3699A7C-3DA4-4B30-812E-90967411BB3D}"/>
    <cellStyle name="40% - Accent5 18 21" xfId="40856" xr:uid="{43012FEC-DDDC-49C4-886D-C13C3B959483}"/>
    <cellStyle name="40% - Accent5 18 22" xfId="40857" xr:uid="{408A11E6-33FA-4222-ABF6-8CD3EA4FF416}"/>
    <cellStyle name="40% - Accent5 18 23" xfId="40858" xr:uid="{99EFC49A-5133-4785-80FD-05CF23DDBDB3}"/>
    <cellStyle name="40% - Accent5 18 24" xfId="40859" xr:uid="{382B6960-6A93-43C0-AA24-69F105DDF1F2}"/>
    <cellStyle name="40% - Accent5 18 25" xfId="40860" xr:uid="{91BC1842-8591-4A7A-ABF8-B63907706833}"/>
    <cellStyle name="40% - Accent5 18 26" xfId="40861" xr:uid="{300E7253-4BAA-4AD1-BB97-F4A223BA291E}"/>
    <cellStyle name="40% - Accent5 18 27" xfId="40862" xr:uid="{12993F8B-AC57-40E8-8E1A-2D53A69DC3A7}"/>
    <cellStyle name="40% - Accent5 18 28" xfId="40863" xr:uid="{E295DD69-E452-44CE-8617-4034E9CCE9F0}"/>
    <cellStyle name="40% - Accent5 18 29" xfId="40864" xr:uid="{4593EC66-7586-4B36-9AFC-78D70E4AA46E}"/>
    <cellStyle name="40% - Accent5 18 3" xfId="40865" xr:uid="{B81DA31E-0795-44D4-8C69-80D8C31CCA60}"/>
    <cellStyle name="40% - Accent5 18 3 2" xfId="40866" xr:uid="{47C00D2F-378D-46A3-8B9A-B53BD21FEFB2}"/>
    <cellStyle name="40% - Accent5 18 3 2 2" xfId="40867" xr:uid="{83B2CD96-02AB-44B5-B1FA-8AF7C3D99267}"/>
    <cellStyle name="40% - Accent5 18 3 2 2 2" xfId="40868" xr:uid="{9486BFB1-78E4-451B-AAA9-E6EF4361C43F}"/>
    <cellStyle name="40% - Accent5 18 3 2 3" xfId="40869" xr:uid="{6663F4EB-40DD-4D29-B8D8-D59F29EE6C21}"/>
    <cellStyle name="40% - Accent5 18 3 3" xfId="40870" xr:uid="{28D1869C-DE8E-459F-B81C-7450307D0456}"/>
    <cellStyle name="40% - Accent5 18 3 3 2" xfId="40871" xr:uid="{2DFB6DE9-1E82-46E8-AAC0-2EAA4311ABA8}"/>
    <cellStyle name="40% - Accent5 18 3 4" xfId="40872" xr:uid="{90D90A0B-19F1-422C-B9B8-A192481351CF}"/>
    <cellStyle name="40% - Accent5 18 3 4 2" xfId="40873" xr:uid="{E9FAA37E-3222-4ED7-A514-BD8EFF01754A}"/>
    <cellStyle name="40% - Accent5 18 3 5" xfId="40874" xr:uid="{1C838116-8F83-4162-A425-87710E5E8989}"/>
    <cellStyle name="40% - Accent5 18 4" xfId="40875" xr:uid="{FC2D0BC1-6D44-4B6E-A034-77D117AE9E24}"/>
    <cellStyle name="40% - Accent5 18 4 2" xfId="40876" xr:uid="{E2D77C7C-FF80-4317-A6EA-5F19462EC2CB}"/>
    <cellStyle name="40% - Accent5 18 4 2 2" xfId="40877" xr:uid="{3610FEC5-AD64-49DA-AD82-B35FB6F43CE8}"/>
    <cellStyle name="40% - Accent5 18 4 2 2 2" xfId="40878" xr:uid="{775E14F6-BD6F-4CA7-B126-B088FB92FFFC}"/>
    <cellStyle name="40% - Accent5 18 4 2 3" xfId="40879" xr:uid="{98172B2A-B248-405B-BC80-2DC84AB4A013}"/>
    <cellStyle name="40% - Accent5 18 4 3" xfId="40880" xr:uid="{3C92BF2E-558E-4A6C-A084-9355280A5014}"/>
    <cellStyle name="40% - Accent5 18 4 3 2" xfId="40881" xr:uid="{13B8EDAE-3C62-41EE-8C5A-7D1A02A89F02}"/>
    <cellStyle name="40% - Accent5 18 4 4" xfId="40882" xr:uid="{C3241FFD-C8F1-4F0B-B962-988BF9597153}"/>
    <cellStyle name="40% - Accent5 18 4 4 2" xfId="40883" xr:uid="{6A0D0E00-A98B-41B8-B57B-88EABEE0EF85}"/>
    <cellStyle name="40% - Accent5 18 4 5" xfId="40884" xr:uid="{C5428FB8-85F7-4C43-A7A6-13B5A8C5A0F1}"/>
    <cellStyle name="40% - Accent5 18 5" xfId="40885" xr:uid="{5D9EC719-A637-4E21-BF44-A597BACB0788}"/>
    <cellStyle name="40% - Accent5 18 5 2" xfId="40886" xr:uid="{E4EB0F31-DD9C-4075-8C0C-301540C1D26E}"/>
    <cellStyle name="40% - Accent5 18 5 2 2" xfId="40887" xr:uid="{C0C525BC-C1E0-4E77-9469-551C97A4B11E}"/>
    <cellStyle name="40% - Accent5 18 5 2 2 2" xfId="40888" xr:uid="{E965EA73-FFE1-49C8-8B9D-3853E4164CDB}"/>
    <cellStyle name="40% - Accent5 18 5 2 3" xfId="40889" xr:uid="{EAFA7D31-D2AC-4F31-8718-5CE06418A0D0}"/>
    <cellStyle name="40% - Accent5 18 5 3" xfId="40890" xr:uid="{EF5E3354-14E5-4A13-98C9-CF679F2F9C5B}"/>
    <cellStyle name="40% - Accent5 18 5 3 2" xfId="40891" xr:uid="{19D47FB6-A1B9-4E94-94D7-C719A1013C79}"/>
    <cellStyle name="40% - Accent5 18 5 4" xfId="40892" xr:uid="{25CBC60D-7B33-4970-A80D-DB448B81F547}"/>
    <cellStyle name="40% - Accent5 18 5 4 2" xfId="40893" xr:uid="{E7D0C6CA-DD86-45B6-B2BB-D987B9DE6EAB}"/>
    <cellStyle name="40% - Accent5 18 5 5" xfId="40894" xr:uid="{530876BF-F99B-46A4-9744-024D378C5CEA}"/>
    <cellStyle name="40% - Accent5 18 6" xfId="40895" xr:uid="{B6C74535-B7C9-467E-926A-4F0277486584}"/>
    <cellStyle name="40% - Accent5 18 6 2" xfId="40896" xr:uid="{8C95F6A2-9D85-422B-9C7D-9E3896DD4112}"/>
    <cellStyle name="40% - Accent5 18 6 2 2" xfId="40897" xr:uid="{8393F720-D9C9-4705-9906-48914174FF53}"/>
    <cellStyle name="40% - Accent5 18 6 2 2 2" xfId="40898" xr:uid="{F726BBBE-837A-4188-B8B4-BA1BC1824EF0}"/>
    <cellStyle name="40% - Accent5 18 6 2 3" xfId="40899" xr:uid="{C788DAE3-E9C6-47E3-8EDE-132B94D23DC0}"/>
    <cellStyle name="40% - Accent5 18 6 3" xfId="40900" xr:uid="{0A381507-7D00-4978-8F2D-57FD1A9C3D6C}"/>
    <cellStyle name="40% - Accent5 18 6 3 2" xfId="40901" xr:uid="{3E84EF7B-B6B3-4AA8-A0CA-C3B8C0C41A27}"/>
    <cellStyle name="40% - Accent5 18 6 4" xfId="40902" xr:uid="{D9CE2B86-AE35-46D3-BF65-74AA5ECF89C9}"/>
    <cellStyle name="40% - Accent5 18 6 4 2" xfId="40903" xr:uid="{92EF7745-877A-44F7-BAA1-E76CE41E6AE8}"/>
    <cellStyle name="40% - Accent5 18 6 5" xfId="40904" xr:uid="{E926950A-FBF5-456D-887A-49043D4E4CAD}"/>
    <cellStyle name="40% - Accent5 18 7" xfId="40905" xr:uid="{487A6DC4-248F-4AA4-9C62-40E326BE6197}"/>
    <cellStyle name="40% - Accent5 18 7 2" xfId="40906" xr:uid="{F2B7BD7C-7489-40A1-8D4C-5ACEFE5ED1F1}"/>
    <cellStyle name="40% - Accent5 18 7 2 2" xfId="40907" xr:uid="{473E09DE-9CA8-44F5-B8EE-65A273BF455F}"/>
    <cellStyle name="40% - Accent5 18 7 2 2 2" xfId="40908" xr:uid="{FDE0CB39-2978-4E33-A224-BD40A3DBA514}"/>
    <cellStyle name="40% - Accent5 18 7 2 3" xfId="40909" xr:uid="{1086F906-56B2-4B6E-829E-3545473B77D5}"/>
    <cellStyle name="40% - Accent5 18 7 3" xfId="40910" xr:uid="{741C8984-8CA2-4567-847F-0972B4211D41}"/>
    <cellStyle name="40% - Accent5 18 7 3 2" xfId="40911" xr:uid="{5955F5E6-95F3-4EB4-B00F-8453804F9B0E}"/>
    <cellStyle name="40% - Accent5 18 7 4" xfId="40912" xr:uid="{6653BF30-5CFF-4A82-8CC9-242ED9EF7C10}"/>
    <cellStyle name="40% - Accent5 18 7 4 2" xfId="40913" xr:uid="{C9E59C34-F762-440A-A1CC-6C065E6D9B62}"/>
    <cellStyle name="40% - Accent5 18 7 5" xfId="40914" xr:uid="{9A02B00C-73E6-4DB9-AD65-178DC85C984A}"/>
    <cellStyle name="40% - Accent5 18 8" xfId="40915" xr:uid="{A7D3168B-4143-4CFF-B608-277638073E7C}"/>
    <cellStyle name="40% - Accent5 18 8 2" xfId="40916" xr:uid="{AF1AE9FD-0A0C-4AB4-A7FD-43D39BD7B5A0}"/>
    <cellStyle name="40% - Accent5 18 8 2 2" xfId="40917" xr:uid="{D2683F8F-691A-4637-A228-181986FDA6CB}"/>
    <cellStyle name="40% - Accent5 18 8 2 2 2" xfId="40918" xr:uid="{81918928-243B-40B2-A928-BB03B4CE2ABE}"/>
    <cellStyle name="40% - Accent5 18 8 2 3" xfId="40919" xr:uid="{2C58D8C2-5403-4655-B246-125D2F5B3C3D}"/>
    <cellStyle name="40% - Accent5 18 8 3" xfId="40920" xr:uid="{32093F47-ED13-478C-B3A7-21F9EDC93738}"/>
    <cellStyle name="40% - Accent5 18 8 3 2" xfId="40921" xr:uid="{773C3775-6EC1-4424-B08A-04DFAD187211}"/>
    <cellStyle name="40% - Accent5 18 8 4" xfId="40922" xr:uid="{C03173ED-157D-43C7-8D2C-19BB79FF4881}"/>
    <cellStyle name="40% - Accent5 18 8 4 2" xfId="40923" xr:uid="{F409F7E3-E888-4BCA-9A08-075E10B8187B}"/>
    <cellStyle name="40% - Accent5 18 8 5" xfId="40924" xr:uid="{B401DA24-AA0E-4361-8C00-CDCC6BF24F32}"/>
    <cellStyle name="40% - Accent5 18 9" xfId="40925" xr:uid="{35E9D8EF-37A2-45E9-8C75-348074573B8D}"/>
    <cellStyle name="40% - Accent5 18 9 2" xfId="40926" xr:uid="{AF89C7AE-5773-4EF8-AA69-EDE8D1FEEFE9}"/>
    <cellStyle name="40% - Accent5 18 9 2 2" xfId="40927" xr:uid="{AD5E8440-1DDA-469E-8D9D-7EF675B80E12}"/>
    <cellStyle name="40% - Accent5 18 9 2 2 2" xfId="40928" xr:uid="{99F3BE01-EE74-4A65-8AE2-8A1173FCC713}"/>
    <cellStyle name="40% - Accent5 18 9 2 3" xfId="40929" xr:uid="{4E3AB5B1-12C1-494A-BD7D-94E87443123C}"/>
    <cellStyle name="40% - Accent5 18 9 3" xfId="40930" xr:uid="{5938FE8A-5009-4A3A-B77C-4BB359FAADD6}"/>
    <cellStyle name="40% - Accent5 18 9 3 2" xfId="40931" xr:uid="{5BF9ADC9-1F49-487F-B0BC-3D22C5CA8D77}"/>
    <cellStyle name="40% - Accent5 18 9 4" xfId="40932" xr:uid="{57F03006-7A5B-4AEA-AEA6-EF346B052E7D}"/>
    <cellStyle name="40% - Accent5 18 9 4 2" xfId="40933" xr:uid="{34E0F82F-54D3-4A50-8CC5-78F368E8BD9C}"/>
    <cellStyle name="40% - Accent5 18 9 5" xfId="40934" xr:uid="{679DE7F3-FFEE-432C-8AF9-2D94BCA14D93}"/>
    <cellStyle name="40% - Accent5 19" xfId="40935" xr:uid="{77EDFADE-6DB8-4886-8BE7-F0FEF248CDD3}"/>
    <cellStyle name="40% - Accent5 19 10" xfId="40936" xr:uid="{6D1E4178-83CF-4A95-AE5D-F6A96AFCC1B1}"/>
    <cellStyle name="40% - Accent5 19 10 2" xfId="40937" xr:uid="{AE612AFA-E746-4922-8E95-334417FA8F1F}"/>
    <cellStyle name="40% - Accent5 19 10 2 2" xfId="40938" xr:uid="{BD26FC02-2AC9-49CA-A17A-7411D06DB980}"/>
    <cellStyle name="40% - Accent5 19 10 2 2 2" xfId="40939" xr:uid="{E4055012-DF17-45E1-B5B7-C27A4A0203EC}"/>
    <cellStyle name="40% - Accent5 19 10 2 3" xfId="40940" xr:uid="{6DA599E4-346F-48C7-8336-8B0AB56903A6}"/>
    <cellStyle name="40% - Accent5 19 10 3" xfId="40941" xr:uid="{3FB5B589-AAB4-4E9A-9901-5F68C81EB10A}"/>
    <cellStyle name="40% - Accent5 19 10 3 2" xfId="40942" xr:uid="{309E78B3-AC20-4E13-842E-EDB36BBB113F}"/>
    <cellStyle name="40% - Accent5 19 10 4" xfId="40943" xr:uid="{71967C38-9BAB-41CC-9924-6FFC2D4EE31D}"/>
    <cellStyle name="40% - Accent5 19 10 4 2" xfId="40944" xr:uid="{E99C5B66-96E0-41F4-9C6C-0D967F0B404C}"/>
    <cellStyle name="40% - Accent5 19 10 5" xfId="40945" xr:uid="{2D442589-B3A7-4844-ADB5-829FD2BC2186}"/>
    <cellStyle name="40% - Accent5 19 11" xfId="40946" xr:uid="{7895880B-7359-47F0-AAA8-7D9F137C3A6B}"/>
    <cellStyle name="40% - Accent5 19 11 2" xfId="40947" xr:uid="{E95DB6A5-BC1E-4A80-B437-272E1EB0DC9A}"/>
    <cellStyle name="40% - Accent5 19 11 2 2" xfId="40948" xr:uid="{9BE5C414-B36E-498A-91AA-A7598CD91E62}"/>
    <cellStyle name="40% - Accent5 19 11 2 2 2" xfId="40949" xr:uid="{05D453E8-D2C2-4007-A38E-4A4138BB6F8C}"/>
    <cellStyle name="40% - Accent5 19 11 2 3" xfId="40950" xr:uid="{4DD42049-91A4-4529-AA56-28C0185F5953}"/>
    <cellStyle name="40% - Accent5 19 11 3" xfId="40951" xr:uid="{E81BA13A-2FFE-4A35-9BE1-BB884D706B1F}"/>
    <cellStyle name="40% - Accent5 19 11 3 2" xfId="40952" xr:uid="{1499EDC4-7B63-403E-A383-39EF73224C69}"/>
    <cellStyle name="40% - Accent5 19 11 4" xfId="40953" xr:uid="{F441C9BD-466C-4F5C-9B75-EE2FC73BC713}"/>
    <cellStyle name="40% - Accent5 19 11 4 2" xfId="40954" xr:uid="{F3946EDF-9466-489D-9A1C-79356488AF3E}"/>
    <cellStyle name="40% - Accent5 19 11 5" xfId="40955" xr:uid="{3D383D02-38B2-45AA-A417-CC7DD82B8087}"/>
    <cellStyle name="40% - Accent5 19 12" xfId="40956" xr:uid="{6622E05E-C25F-4BBC-B7B5-1E7C149D1F66}"/>
    <cellStyle name="40% - Accent5 19 12 2" xfId="40957" xr:uid="{B06C9CF5-4E4B-4D6E-A728-B0FF41780456}"/>
    <cellStyle name="40% - Accent5 19 12 2 2" xfId="40958" xr:uid="{5C66F4B6-BB58-4B51-B299-C366D87739C2}"/>
    <cellStyle name="40% - Accent5 19 12 2 2 2" xfId="40959" xr:uid="{1F661BD3-0804-4F16-B2CA-25AA545770EC}"/>
    <cellStyle name="40% - Accent5 19 12 2 3" xfId="40960" xr:uid="{ED1DC581-EC3D-4F21-876A-0CBA12120A75}"/>
    <cellStyle name="40% - Accent5 19 12 3" xfId="40961" xr:uid="{FEDF2438-FB2E-42B6-970D-F7648FADEA16}"/>
    <cellStyle name="40% - Accent5 19 12 3 2" xfId="40962" xr:uid="{9FD01565-DAAE-4BA1-A620-A01955566919}"/>
    <cellStyle name="40% - Accent5 19 12 4" xfId="40963" xr:uid="{9ACBC6CA-658E-4E2C-B546-1434F65D9299}"/>
    <cellStyle name="40% - Accent5 19 12 4 2" xfId="40964" xr:uid="{A16F957F-70AB-4F39-8BB9-620C2EEFD854}"/>
    <cellStyle name="40% - Accent5 19 12 5" xfId="40965" xr:uid="{4AF0D0C3-4D24-4E48-8DB1-2DA3FC714613}"/>
    <cellStyle name="40% - Accent5 19 13" xfId="40966" xr:uid="{168D248E-E4F3-40FB-BC98-AFDD06197BA1}"/>
    <cellStyle name="40% - Accent5 19 13 2" xfId="40967" xr:uid="{20B275D2-21D1-42F6-80B0-9BDB834AC2A2}"/>
    <cellStyle name="40% - Accent5 19 13 2 2" xfId="40968" xr:uid="{D7A8AB75-A41B-4D22-8FDB-1ACBDA5EA808}"/>
    <cellStyle name="40% - Accent5 19 13 2 2 2" xfId="40969" xr:uid="{76496507-E8DB-4C02-A17E-1F8B057CC417}"/>
    <cellStyle name="40% - Accent5 19 13 2 3" xfId="40970" xr:uid="{86CBF419-41D4-46AC-8C00-C1D57DB66DA1}"/>
    <cellStyle name="40% - Accent5 19 13 3" xfId="40971" xr:uid="{21E7C026-9A01-4A8A-A112-0D1AF868239F}"/>
    <cellStyle name="40% - Accent5 19 13 3 2" xfId="40972" xr:uid="{657A285F-3E4A-4E34-A032-93A8F8A82F3C}"/>
    <cellStyle name="40% - Accent5 19 13 4" xfId="40973" xr:uid="{1F9C2266-EAAF-49C5-9005-C6CE9D37D862}"/>
    <cellStyle name="40% - Accent5 19 13 4 2" xfId="40974" xr:uid="{C6D42A90-D738-42EB-B90F-05A48C59AE0D}"/>
    <cellStyle name="40% - Accent5 19 13 5" xfId="40975" xr:uid="{12B2A15E-1AEC-4832-ABD5-442DF734CB47}"/>
    <cellStyle name="40% - Accent5 19 14" xfId="40976" xr:uid="{C82F1EC2-8444-4724-9331-568D868D32E8}"/>
    <cellStyle name="40% - Accent5 19 14 2" xfId="40977" xr:uid="{1DC95A96-51CE-49FD-A555-492EF1B25E0B}"/>
    <cellStyle name="40% - Accent5 19 14 2 2" xfId="40978" xr:uid="{76026579-1C21-4842-BB75-A66C1F04CF16}"/>
    <cellStyle name="40% - Accent5 19 14 2 2 2" xfId="40979" xr:uid="{9FAFD46D-3DC2-4580-AAAD-2FD4D9A22383}"/>
    <cellStyle name="40% - Accent5 19 14 2 3" xfId="40980" xr:uid="{AB5B53ED-9EC4-47FF-9E3D-1AFB24DE9FED}"/>
    <cellStyle name="40% - Accent5 19 14 3" xfId="40981" xr:uid="{EDE9E957-9C59-4BF1-922D-AB592478BA5B}"/>
    <cellStyle name="40% - Accent5 19 14 3 2" xfId="40982" xr:uid="{ADF62799-EF9F-4D5C-85AC-39B2F37C9371}"/>
    <cellStyle name="40% - Accent5 19 14 4" xfId="40983" xr:uid="{BB614B5C-DC60-44C9-80E0-4DDA5523DCC5}"/>
    <cellStyle name="40% - Accent5 19 14 4 2" xfId="40984" xr:uid="{600A138F-429D-4DCF-ABA7-40D065B213B4}"/>
    <cellStyle name="40% - Accent5 19 14 5" xfId="40985" xr:uid="{AEFB107F-9F4D-4A47-BF4E-B960F6578F3A}"/>
    <cellStyle name="40% - Accent5 19 15" xfId="40986" xr:uid="{BDB698CD-AB6C-4113-B980-43F03B6AD48F}"/>
    <cellStyle name="40% - Accent5 19 15 2" xfId="40987" xr:uid="{46601D16-4F69-4C4B-86CD-7C338D3CCA57}"/>
    <cellStyle name="40% - Accent5 19 15 2 2" xfId="40988" xr:uid="{4FDD0A2C-ADD4-4D95-9C59-23E9D979014A}"/>
    <cellStyle name="40% - Accent5 19 15 2 2 2" xfId="40989" xr:uid="{39507D75-E1DE-486E-8A0F-A577671FE3C6}"/>
    <cellStyle name="40% - Accent5 19 15 2 3" xfId="40990" xr:uid="{9DF987D7-5C2B-4FCD-B5DC-B81C221B40A1}"/>
    <cellStyle name="40% - Accent5 19 15 3" xfId="40991" xr:uid="{F7CC758D-15CC-4232-905C-6C704D78898A}"/>
    <cellStyle name="40% - Accent5 19 15 3 2" xfId="40992" xr:uid="{8A277C2B-D328-4E2B-907A-A8CAFD99B367}"/>
    <cellStyle name="40% - Accent5 19 15 4" xfId="40993" xr:uid="{7F71564A-3016-46DF-91A8-AD446ED8522D}"/>
    <cellStyle name="40% - Accent5 19 15 4 2" xfId="40994" xr:uid="{C72D48D9-476B-44B4-9E40-C56EC2A1CF25}"/>
    <cellStyle name="40% - Accent5 19 15 5" xfId="40995" xr:uid="{0BAFBB8D-B655-46EC-BCA9-2136228DAE39}"/>
    <cellStyle name="40% - Accent5 19 16" xfId="40996" xr:uid="{3D920AF3-DE7E-4ABA-AA5A-86F07FC47179}"/>
    <cellStyle name="40% - Accent5 19 16 2" xfId="40997" xr:uid="{AF4FF512-EF3F-4B66-BE2F-D189429D1A06}"/>
    <cellStyle name="40% - Accent5 19 16 2 2" xfId="40998" xr:uid="{21E40080-07E3-47CB-9956-72589313FB60}"/>
    <cellStyle name="40% - Accent5 19 16 3" xfId="40999" xr:uid="{041DF079-64AB-4909-A2CA-DB9BCE18353A}"/>
    <cellStyle name="40% - Accent5 19 17" xfId="41000" xr:uid="{1BC17CB0-464B-4C1C-B8AE-DAC6709AC998}"/>
    <cellStyle name="40% - Accent5 19 17 2" xfId="41001" xr:uid="{18A3E6A4-B7AF-445D-A6A0-E9782CD65B39}"/>
    <cellStyle name="40% - Accent5 19 18" xfId="41002" xr:uid="{2EB17F31-995F-406A-A998-766BFA0BEB23}"/>
    <cellStyle name="40% - Accent5 19 18 2" xfId="41003" xr:uid="{698831F9-4214-48E3-90F4-62B9D0881A34}"/>
    <cellStyle name="40% - Accent5 19 19" xfId="41004" xr:uid="{8AFF943B-166F-464F-9EA0-A4F6B1C4D1B0}"/>
    <cellStyle name="40% - Accent5 19 2" xfId="41005" xr:uid="{0BECAD09-F7B3-4E69-9C4E-02F05065AE2C}"/>
    <cellStyle name="40% - Accent5 19 2 2" xfId="41006" xr:uid="{FFBFA2A5-2F5D-43E5-918C-A0739188ADF0}"/>
    <cellStyle name="40% - Accent5 19 2 2 2" xfId="41007" xr:uid="{A6A7BB11-C8E7-41B6-838A-CA8D0BB4CE24}"/>
    <cellStyle name="40% - Accent5 19 2 2 2 2" xfId="41008" xr:uid="{61E3ECED-0D98-434C-BAE9-480AA7B6664D}"/>
    <cellStyle name="40% - Accent5 19 2 2 3" xfId="41009" xr:uid="{720FB4FE-2880-484E-92D2-1C5E965F3829}"/>
    <cellStyle name="40% - Accent5 19 2 3" xfId="41010" xr:uid="{41E42308-2069-4B42-9A5A-DB0335D3D035}"/>
    <cellStyle name="40% - Accent5 19 2 3 2" xfId="41011" xr:uid="{9DA22DD2-0614-48A8-9C2B-075F04FD8E0F}"/>
    <cellStyle name="40% - Accent5 19 2 4" xfId="41012" xr:uid="{A042FCF1-8B89-45B9-90FD-5EC0F3C1939E}"/>
    <cellStyle name="40% - Accent5 19 2 4 2" xfId="41013" xr:uid="{0E9A1588-9F0F-4C60-BE9F-DDC4693ED370}"/>
    <cellStyle name="40% - Accent5 19 2 5" xfId="41014" xr:uid="{5F8670B1-FCA0-4442-9FDF-341906460E31}"/>
    <cellStyle name="40% - Accent5 19 20" xfId="41015" xr:uid="{538F57AB-0B97-4BD4-A38B-E6D1ACD651B4}"/>
    <cellStyle name="40% - Accent5 19 21" xfId="41016" xr:uid="{8719A3DE-0830-46B8-8AD6-A02A7346423B}"/>
    <cellStyle name="40% - Accent5 19 22" xfId="41017" xr:uid="{ADD46B45-68EC-4051-AFE3-FE892BBC5AE8}"/>
    <cellStyle name="40% - Accent5 19 23" xfId="41018" xr:uid="{5DBE7456-A717-45D2-8809-C8CBEF452908}"/>
    <cellStyle name="40% - Accent5 19 24" xfId="41019" xr:uid="{7453A541-BD57-4997-B796-444E0E1E6FCE}"/>
    <cellStyle name="40% - Accent5 19 25" xfId="41020" xr:uid="{1ED643B8-C0EA-4038-B012-B4586C5B634F}"/>
    <cellStyle name="40% - Accent5 19 26" xfId="41021" xr:uid="{49FB30DD-3E62-47ED-A3AB-3ED1D4467A7C}"/>
    <cellStyle name="40% - Accent5 19 27" xfId="41022" xr:uid="{A6ED287D-CBF8-45B2-BB2F-05959E147D0E}"/>
    <cellStyle name="40% - Accent5 19 28" xfId="41023" xr:uid="{0A0BD8C3-7A02-4DCB-9A91-1C93134232D4}"/>
    <cellStyle name="40% - Accent5 19 29" xfId="41024" xr:uid="{7372CA09-26C0-498D-8BD2-B013FB192EAD}"/>
    <cellStyle name="40% - Accent5 19 3" xfId="41025" xr:uid="{0BC25D67-E20C-403D-92F3-9E8730618C0E}"/>
    <cellStyle name="40% - Accent5 19 3 2" xfId="41026" xr:uid="{30526BB9-708F-48DE-AB1B-6A4AB0935240}"/>
    <cellStyle name="40% - Accent5 19 3 2 2" xfId="41027" xr:uid="{97DDD380-BEA3-4837-B2C0-F26AA3DC1B7D}"/>
    <cellStyle name="40% - Accent5 19 3 2 2 2" xfId="41028" xr:uid="{28EA1C18-7487-44ED-A1D8-CEB05BAE38DE}"/>
    <cellStyle name="40% - Accent5 19 3 2 3" xfId="41029" xr:uid="{07138010-4236-4592-BE12-742B99120617}"/>
    <cellStyle name="40% - Accent5 19 3 3" xfId="41030" xr:uid="{E57EDCBB-6D57-4CE3-9BCA-6880D22DF04E}"/>
    <cellStyle name="40% - Accent5 19 3 3 2" xfId="41031" xr:uid="{FD688E60-B5BF-4C9D-89F9-E0E7E2964AB9}"/>
    <cellStyle name="40% - Accent5 19 3 4" xfId="41032" xr:uid="{02E473BA-F769-4345-921C-EB71EACB4FEC}"/>
    <cellStyle name="40% - Accent5 19 3 4 2" xfId="41033" xr:uid="{928F4974-F31A-4E0F-9AF9-9FEBE052E159}"/>
    <cellStyle name="40% - Accent5 19 3 5" xfId="41034" xr:uid="{6E4F8BB8-6290-4CA5-9951-8EC002EEC193}"/>
    <cellStyle name="40% - Accent5 19 4" xfId="41035" xr:uid="{4363F41F-4486-4D15-8624-D2A1407C5C19}"/>
    <cellStyle name="40% - Accent5 19 4 2" xfId="41036" xr:uid="{62278772-4E6E-47F3-BA90-1A6E3087F3C5}"/>
    <cellStyle name="40% - Accent5 19 4 2 2" xfId="41037" xr:uid="{4E77001C-EC34-4045-B5F4-7A35F69A66E5}"/>
    <cellStyle name="40% - Accent5 19 4 2 2 2" xfId="41038" xr:uid="{42ED93BB-17E6-44B6-A9C8-AD57C2210C18}"/>
    <cellStyle name="40% - Accent5 19 4 2 3" xfId="41039" xr:uid="{60DE40D4-C6A6-47F1-9115-EDA688FCD26A}"/>
    <cellStyle name="40% - Accent5 19 4 3" xfId="41040" xr:uid="{C7B101F9-18ED-410B-8C78-A10857DAB611}"/>
    <cellStyle name="40% - Accent5 19 4 3 2" xfId="41041" xr:uid="{702E3F89-AD95-41C4-97AB-8B9ECE8134FB}"/>
    <cellStyle name="40% - Accent5 19 4 4" xfId="41042" xr:uid="{F6103318-CAD5-4AFA-BB1A-07B9BD024BA0}"/>
    <cellStyle name="40% - Accent5 19 4 4 2" xfId="41043" xr:uid="{975A92F7-0ABC-4D6D-996E-5AC0631A88DD}"/>
    <cellStyle name="40% - Accent5 19 4 5" xfId="41044" xr:uid="{10527E8E-13FF-49FE-B431-88A69C62036C}"/>
    <cellStyle name="40% - Accent5 19 5" xfId="41045" xr:uid="{BA3BD209-CCA1-4F53-82B0-648B0958FF29}"/>
    <cellStyle name="40% - Accent5 19 5 2" xfId="41046" xr:uid="{3DE1E968-98CE-41FB-AEB3-9A2BEC34ED2D}"/>
    <cellStyle name="40% - Accent5 19 5 2 2" xfId="41047" xr:uid="{B17E4165-8C21-47E4-B6BC-C6AC792F3C84}"/>
    <cellStyle name="40% - Accent5 19 5 2 2 2" xfId="41048" xr:uid="{E96DBF8B-BF82-4083-8438-53B464C688FB}"/>
    <cellStyle name="40% - Accent5 19 5 2 3" xfId="41049" xr:uid="{34E7CD22-D026-4B36-BA9D-1E4070D9C9DB}"/>
    <cellStyle name="40% - Accent5 19 5 3" xfId="41050" xr:uid="{DBC71138-6791-454B-BAA7-E54C8E63DE06}"/>
    <cellStyle name="40% - Accent5 19 5 3 2" xfId="41051" xr:uid="{800D41A5-C31B-4B18-ADE5-C0074527B85C}"/>
    <cellStyle name="40% - Accent5 19 5 4" xfId="41052" xr:uid="{3A501E66-571F-4FAE-97A0-14521E8D4933}"/>
    <cellStyle name="40% - Accent5 19 5 4 2" xfId="41053" xr:uid="{60EC7735-E8C1-4AE1-8336-3528E6C9C8CB}"/>
    <cellStyle name="40% - Accent5 19 5 5" xfId="41054" xr:uid="{3044D997-8975-45DC-AF7A-9CDDA44A5A94}"/>
    <cellStyle name="40% - Accent5 19 6" xfId="41055" xr:uid="{270943DC-DFD9-4C05-B03A-5A74EC69C399}"/>
    <cellStyle name="40% - Accent5 19 6 2" xfId="41056" xr:uid="{21519B38-9E82-4A2A-B828-2A3129B4F985}"/>
    <cellStyle name="40% - Accent5 19 6 2 2" xfId="41057" xr:uid="{19DBD7C4-7ECF-43C3-9EC5-DF6347907E90}"/>
    <cellStyle name="40% - Accent5 19 6 2 2 2" xfId="41058" xr:uid="{8288235E-62A3-43C3-8BD4-9F860C9C3F47}"/>
    <cellStyle name="40% - Accent5 19 6 2 3" xfId="41059" xr:uid="{5E4BFCDF-C8C9-4EDD-A304-5852702D065C}"/>
    <cellStyle name="40% - Accent5 19 6 3" xfId="41060" xr:uid="{9A25E933-CDEF-46EB-9D04-C9739E64664A}"/>
    <cellStyle name="40% - Accent5 19 6 3 2" xfId="41061" xr:uid="{1FAD2038-D4D9-4E1E-AE44-125F59E00BDD}"/>
    <cellStyle name="40% - Accent5 19 6 4" xfId="41062" xr:uid="{D5F1D66D-7F64-467B-81A4-9C8C289B270F}"/>
    <cellStyle name="40% - Accent5 19 6 4 2" xfId="41063" xr:uid="{8A7D5933-C741-498A-AF57-D8BF4E98B4FD}"/>
    <cellStyle name="40% - Accent5 19 6 5" xfId="41064" xr:uid="{1C958ED9-06B9-4E57-8D9C-C07453381F94}"/>
    <cellStyle name="40% - Accent5 19 7" xfId="41065" xr:uid="{0C8F2ED7-9914-403C-822F-36F73748B939}"/>
    <cellStyle name="40% - Accent5 19 7 2" xfId="41066" xr:uid="{3BE6760A-D201-4E5E-8A31-B62BB6467716}"/>
    <cellStyle name="40% - Accent5 19 7 2 2" xfId="41067" xr:uid="{2864A2BB-1740-421B-9831-FFCEB2BC3F57}"/>
    <cellStyle name="40% - Accent5 19 7 2 2 2" xfId="41068" xr:uid="{E8BD6F60-A2A4-4CA6-8D85-FD0197704AA6}"/>
    <cellStyle name="40% - Accent5 19 7 2 3" xfId="41069" xr:uid="{FFBE687D-DE26-47E8-AF50-A9A1105016E6}"/>
    <cellStyle name="40% - Accent5 19 7 3" xfId="41070" xr:uid="{FC499C81-9A1A-44C7-8367-D5D7D8AC291F}"/>
    <cellStyle name="40% - Accent5 19 7 3 2" xfId="41071" xr:uid="{55CD534C-AFC6-443E-8A17-6A3C7506F7E8}"/>
    <cellStyle name="40% - Accent5 19 7 4" xfId="41072" xr:uid="{83D753F4-B3DA-477B-A6CB-4F4B4ED1F927}"/>
    <cellStyle name="40% - Accent5 19 7 4 2" xfId="41073" xr:uid="{B6FB8BEE-9A6A-425C-8251-2F75C1465847}"/>
    <cellStyle name="40% - Accent5 19 7 5" xfId="41074" xr:uid="{D2B6DC8D-22D9-4101-85CD-9146B92FF84C}"/>
    <cellStyle name="40% - Accent5 19 8" xfId="41075" xr:uid="{73145ED1-791B-4DA9-BC43-9306BD30EA1F}"/>
    <cellStyle name="40% - Accent5 19 8 2" xfId="41076" xr:uid="{9373AF90-271C-45EA-A7EA-386FB887FF23}"/>
    <cellStyle name="40% - Accent5 19 8 2 2" xfId="41077" xr:uid="{7C54D68A-3895-4396-BF91-AF30E854021F}"/>
    <cellStyle name="40% - Accent5 19 8 2 2 2" xfId="41078" xr:uid="{D3E8A21F-B54C-4394-A351-A982678D4C49}"/>
    <cellStyle name="40% - Accent5 19 8 2 3" xfId="41079" xr:uid="{A0D9AC59-741D-4D31-9D0F-B7206FED1D6B}"/>
    <cellStyle name="40% - Accent5 19 8 3" xfId="41080" xr:uid="{08396F5F-4045-4A77-9F6A-6931BAF432B2}"/>
    <cellStyle name="40% - Accent5 19 8 3 2" xfId="41081" xr:uid="{344B54B9-A6A9-4734-A249-445A98F3F472}"/>
    <cellStyle name="40% - Accent5 19 8 4" xfId="41082" xr:uid="{09B9797F-A472-4FF6-A082-1C6DE524D3A7}"/>
    <cellStyle name="40% - Accent5 19 8 4 2" xfId="41083" xr:uid="{ADCBDC97-D13C-4CE9-BC7E-572EBC04241C}"/>
    <cellStyle name="40% - Accent5 19 8 5" xfId="41084" xr:uid="{438978B2-9205-4309-A28D-44DE363D9A59}"/>
    <cellStyle name="40% - Accent5 19 9" xfId="41085" xr:uid="{08011EFD-E695-4B23-B7C0-393ED1AE612F}"/>
    <cellStyle name="40% - Accent5 19 9 2" xfId="41086" xr:uid="{0446DD80-F726-4FBB-A2A3-8278BD7896DF}"/>
    <cellStyle name="40% - Accent5 19 9 2 2" xfId="41087" xr:uid="{3AD5B361-C690-4864-88B6-D89E479EF7EF}"/>
    <cellStyle name="40% - Accent5 19 9 2 2 2" xfId="41088" xr:uid="{B7C6543C-1390-43BA-AF2C-1A96C0564228}"/>
    <cellStyle name="40% - Accent5 19 9 2 3" xfId="41089" xr:uid="{66C2F012-8CE3-4690-8E81-030BF46A882C}"/>
    <cellStyle name="40% - Accent5 19 9 3" xfId="41090" xr:uid="{DC6EF1FB-ADFC-402E-A15E-E30A31615F8D}"/>
    <cellStyle name="40% - Accent5 19 9 3 2" xfId="41091" xr:uid="{A1CA8058-B8DD-456A-A3D0-E2F6BBAE7796}"/>
    <cellStyle name="40% - Accent5 19 9 4" xfId="41092" xr:uid="{D4EA8DB3-65E4-44DD-900D-D8E112EC9650}"/>
    <cellStyle name="40% - Accent5 19 9 4 2" xfId="41093" xr:uid="{3C5C0B38-D084-44FA-9F2C-72F55A9F9223}"/>
    <cellStyle name="40% - Accent5 19 9 5" xfId="41094" xr:uid="{8C920C0D-6176-40F1-B15A-62E600F5771E}"/>
    <cellStyle name="40% - Accent5 2" xfId="752" xr:uid="{6F40908B-B383-4E28-9C2A-1D73613A7031}"/>
    <cellStyle name="40% - Accent5 2 10" xfId="41095" xr:uid="{AC20E6C3-B1E0-4549-98B5-DB220DCD92F4}"/>
    <cellStyle name="40% - Accent5 2 11" xfId="41096" xr:uid="{461A6235-EEA1-4ED7-867C-CF13F95A53BA}"/>
    <cellStyle name="40% - Accent5 2 12" xfId="41097" xr:uid="{A6F5AA3B-8111-4903-8F95-FC2EE7E3D947}"/>
    <cellStyle name="40% - Accent5 2 13" xfId="41098" xr:uid="{A9AF3A8A-239F-4A09-A033-9E3E1F907ADC}"/>
    <cellStyle name="40% - Accent5 2 14" xfId="41099" xr:uid="{946E5782-5B8C-4C29-84E4-8C9CFFB3EB7F}"/>
    <cellStyle name="40% - Accent5 2 15" xfId="41100" xr:uid="{E27BA0F3-A528-4A73-8538-E2EFBBDB0824}"/>
    <cellStyle name="40% - Accent5 2 16" xfId="41101" xr:uid="{331EDACF-0019-4922-9C6E-65DD9B2AA115}"/>
    <cellStyle name="40% - Accent5 2 17" xfId="41102" xr:uid="{20D6899A-E7DD-4868-BCDB-9DCC4D8F77C1}"/>
    <cellStyle name="40% - Accent5 2 18" xfId="41103" xr:uid="{4C2B9D97-C14A-460E-8C64-8E14324EFAB6}"/>
    <cellStyle name="40% - Accent5 2 19" xfId="41104" xr:uid="{B15773EA-31A4-4F2A-85EE-0771B78A1700}"/>
    <cellStyle name="40% - Accent5 2 2" xfId="753" xr:uid="{7989CD77-038F-4D27-B4EC-AA274CB44EB9}"/>
    <cellStyle name="40% - Accent5 2 2 2" xfId="754" xr:uid="{37AA3AD4-3A4E-40BD-B9CD-0386E9ABBACB}"/>
    <cellStyle name="40% - Accent5 2 2 2 2" xfId="41105" xr:uid="{DDE351F3-FCE4-4CB5-8777-A9FC52E44AE6}"/>
    <cellStyle name="40% - Accent5 2 2 2 3" xfId="41106" xr:uid="{41356CD7-6352-44D8-9C12-3D75B0F29956}"/>
    <cellStyle name="40% - Accent5 2 2 2 4" xfId="41107" xr:uid="{8198F5AD-0771-43F5-8E66-E10D17B7FECB}"/>
    <cellStyle name="40% - Accent5 2 2 3" xfId="41108" xr:uid="{CC997D95-0CE9-45D4-BE69-E9096196584A}"/>
    <cellStyle name="40% - Accent5 2 2 4" xfId="41109" xr:uid="{CF379CCA-6A6A-4FEC-A1E7-46AA2B0942F2}"/>
    <cellStyle name="40% - Accent5 2 20" xfId="41110" xr:uid="{95C7CAA5-C6A7-4897-9E07-F73DA2933DF4}"/>
    <cellStyle name="40% - Accent5 2 21" xfId="41111" xr:uid="{4890D35E-95F8-40A5-8D01-A1E197B2B8DD}"/>
    <cellStyle name="40% - Accent5 2 22" xfId="41112" xr:uid="{741D9586-4CA3-4519-ACE9-FAA2E847B9F4}"/>
    <cellStyle name="40% - Accent5 2 23" xfId="41113" xr:uid="{26977C3E-A85E-49B8-BF1B-0C9AC4E8435F}"/>
    <cellStyle name="40% - Accent5 2 24" xfId="41114" xr:uid="{EDA5DD14-E938-485A-B429-9A45971D52FF}"/>
    <cellStyle name="40% - Accent5 2 25" xfId="41115" xr:uid="{3BB1A1DE-41C8-4E2D-9487-4EE2DA8522F6}"/>
    <cellStyle name="40% - Accent5 2 26" xfId="41116" xr:uid="{C8C890A3-0E34-42E9-A4A6-75C4A10543D8}"/>
    <cellStyle name="40% - Accent5 2 27" xfId="41117" xr:uid="{C7B34737-514D-4694-98D5-6702B64C40DC}"/>
    <cellStyle name="40% - Accent5 2 28" xfId="41118" xr:uid="{2CB7CA6F-7FB4-476D-A4EE-A47AB16A12E1}"/>
    <cellStyle name="40% - Accent5 2 29" xfId="41119" xr:uid="{C46A03B8-0D48-4FEE-9E42-A3760E6B88A2}"/>
    <cellStyle name="40% - Accent5 2 3" xfId="755" xr:uid="{7915A46E-D60A-41B3-B1B2-90F72E04ED1B}"/>
    <cellStyle name="40% - Accent5 2 3 2" xfId="41120" xr:uid="{999E30BC-F117-4304-9FE1-93D4488A7E78}"/>
    <cellStyle name="40% - Accent5 2 3 2 2" xfId="41121" xr:uid="{8392A202-C3DC-464F-AC2F-76BA1C4C30EF}"/>
    <cellStyle name="40% - Accent5 2 3 2 3" xfId="41122" xr:uid="{EC435143-6DE0-4CE5-B7DB-24B617F21879}"/>
    <cellStyle name="40% - Accent5 2 3 3" xfId="41123" xr:uid="{B7273CBA-9852-480B-A3F7-979A4B499229}"/>
    <cellStyle name="40% - Accent5 2 3 4" xfId="41124" xr:uid="{E49E848C-B191-4A63-955A-72A305365E62}"/>
    <cellStyle name="40% - Accent5 2 3 5" xfId="41125" xr:uid="{80FE16C0-6959-44D3-AAE7-82946E61AB9F}"/>
    <cellStyle name="40% - Accent5 2 30" xfId="41126" xr:uid="{B9174943-28C7-4B88-9696-90BFAD665EEB}"/>
    <cellStyle name="40% - Accent5 2 31" xfId="41127" xr:uid="{9FEB6451-02E2-4741-83F8-D21591ABEB05}"/>
    <cellStyle name="40% - Accent5 2 32" xfId="41128" xr:uid="{5C010A7C-0A4F-404B-B5E9-0DC20D888D72}"/>
    <cellStyle name="40% - Accent5 2 33" xfId="41129" xr:uid="{8E7E3047-E0BB-4235-9E98-B80BC8E65139}"/>
    <cellStyle name="40% - Accent5 2 4" xfId="756" xr:uid="{FE4FE962-58E8-4149-B722-E229544743D2}"/>
    <cellStyle name="40% - Accent5 2 4 2" xfId="41130" xr:uid="{3F205225-E47B-4996-B76B-18148066A18B}"/>
    <cellStyle name="40% - Accent5 2 4 2 2" xfId="41131" xr:uid="{D8C4D44B-70A8-4A21-AFD3-85728B495403}"/>
    <cellStyle name="40% - Accent5 2 4 2 3" xfId="41132" xr:uid="{204A5B26-701D-42A4-BB58-9627369C8334}"/>
    <cellStyle name="40% - Accent5 2 4 3" xfId="41133" xr:uid="{FC0E1A0C-5501-4DD8-8226-8904F5BB3859}"/>
    <cellStyle name="40% - Accent5 2 4 4" xfId="41134" xr:uid="{89FD59A7-615F-4529-A9FB-62052976AFEA}"/>
    <cellStyle name="40% - Accent5 2 4 5" xfId="41135" xr:uid="{A4BBDA99-8134-4A0D-9D38-640EF4221128}"/>
    <cellStyle name="40% - Accent5 2 5" xfId="757" xr:uid="{334AF65B-2F9C-4CF7-9AA2-36205462ACBD}"/>
    <cellStyle name="40% - Accent5 2 5 2" xfId="41136" xr:uid="{D5BCA19A-A8B0-4C5E-BD39-4D845470804B}"/>
    <cellStyle name="40% - Accent5 2 5 3" xfId="41137" xr:uid="{CEEA5EF0-42AE-41A8-A663-952334086A1A}"/>
    <cellStyle name="40% - Accent5 2 5 4" xfId="41138" xr:uid="{ADB20775-3AAC-4C13-B45B-8D9BDD90E692}"/>
    <cellStyle name="40% - Accent5 2 6" xfId="758" xr:uid="{07C6073A-ECB7-4EBD-98A7-F624ADDE4AE3}"/>
    <cellStyle name="40% - Accent5 2 6 2" xfId="41139" xr:uid="{5CEC99DD-1411-4146-9EDA-3BAA52DFB86F}"/>
    <cellStyle name="40% - Accent5 2 6 3" xfId="41140" xr:uid="{F526C0DE-E066-492F-87F0-DE176D009241}"/>
    <cellStyle name="40% - Accent5 2 6 4" xfId="41141" xr:uid="{5891F5C3-4E11-44EC-A076-23948C40207D}"/>
    <cellStyle name="40% - Accent5 2 7" xfId="759" xr:uid="{9E3A3347-8729-4149-90C3-C93F7FD6AF13}"/>
    <cellStyle name="40% - Accent5 2 7 2" xfId="41142" xr:uid="{557950C7-89FB-4FED-A23A-09CFFD41A451}"/>
    <cellStyle name="40% - Accent5 2 7 3" xfId="41143" xr:uid="{31D1B666-C11B-40C5-8CB4-968C23DC0DBC}"/>
    <cellStyle name="40% - Accent5 2 8" xfId="760" xr:uid="{12572E17-CF33-4991-A3D1-778587A3CE60}"/>
    <cellStyle name="40% - Accent5 2 8 2" xfId="41144" xr:uid="{D7C43C06-E132-40DB-B7EB-B808F611D602}"/>
    <cellStyle name="40% - Accent5 2 9" xfId="2365" xr:uid="{3FB55486-310A-4049-8D51-7530C8630CDE}"/>
    <cellStyle name="40% - Accent5 20" xfId="41145" xr:uid="{6D11AC60-188F-400F-84C0-A4DFE576EB7A}"/>
    <cellStyle name="40% - Accent5 20 10" xfId="41146" xr:uid="{91CF244B-F4D0-4B34-AC95-2436177A4FF6}"/>
    <cellStyle name="40% - Accent5 20 10 2" xfId="41147" xr:uid="{B9C26739-9616-4619-99FA-F0D51F5B943D}"/>
    <cellStyle name="40% - Accent5 20 10 2 2" xfId="41148" xr:uid="{3909857D-4444-4528-8AE8-7468E7D01A2C}"/>
    <cellStyle name="40% - Accent5 20 10 2 2 2" xfId="41149" xr:uid="{ADB26E56-159E-45EC-8DB3-46626B8E4332}"/>
    <cellStyle name="40% - Accent5 20 10 2 3" xfId="41150" xr:uid="{5113755B-5DBE-4D63-8A43-C6C2B3BDC6A6}"/>
    <cellStyle name="40% - Accent5 20 10 3" xfId="41151" xr:uid="{85CAB18A-F368-47EA-9076-143275DD634B}"/>
    <cellStyle name="40% - Accent5 20 10 3 2" xfId="41152" xr:uid="{A8C9E602-1BA0-448A-B45C-AA9138F2FD05}"/>
    <cellStyle name="40% - Accent5 20 10 4" xfId="41153" xr:uid="{7CAF4853-FBA7-4AC7-9845-18611500D289}"/>
    <cellStyle name="40% - Accent5 20 10 4 2" xfId="41154" xr:uid="{16DF6EB8-194D-423E-9C7C-20BFD0DA2210}"/>
    <cellStyle name="40% - Accent5 20 10 5" xfId="41155" xr:uid="{8F97EEFF-D0C2-4A11-BF2F-7EDEB173F209}"/>
    <cellStyle name="40% - Accent5 20 11" xfId="41156" xr:uid="{09E1BBBD-E7B6-4953-BE45-1D197978D4BC}"/>
    <cellStyle name="40% - Accent5 20 11 2" xfId="41157" xr:uid="{7B7BBFF2-9ECB-453A-90B4-AC202A2D5677}"/>
    <cellStyle name="40% - Accent5 20 11 2 2" xfId="41158" xr:uid="{F97B9C95-5BFD-423D-8F85-CAD5D44FD490}"/>
    <cellStyle name="40% - Accent5 20 11 2 2 2" xfId="41159" xr:uid="{2FFE058F-E3B7-42B7-8C20-2DAA692399FA}"/>
    <cellStyle name="40% - Accent5 20 11 2 3" xfId="41160" xr:uid="{8B1B4131-F38E-4557-8C49-A3BE56B21C72}"/>
    <cellStyle name="40% - Accent5 20 11 3" xfId="41161" xr:uid="{8C84A711-2863-41CA-9EC1-A941E26AD408}"/>
    <cellStyle name="40% - Accent5 20 11 3 2" xfId="41162" xr:uid="{AECE7741-0AA9-44B6-B0AA-0356526380D7}"/>
    <cellStyle name="40% - Accent5 20 11 4" xfId="41163" xr:uid="{2C3B3E91-46ED-44E4-83A2-FD4B04BE9B5A}"/>
    <cellStyle name="40% - Accent5 20 11 4 2" xfId="41164" xr:uid="{3F6A7640-A55F-4C7C-B725-0EA1FAFE5366}"/>
    <cellStyle name="40% - Accent5 20 11 5" xfId="41165" xr:uid="{61AB4655-1CC4-4633-9758-70DD8C0CAF3F}"/>
    <cellStyle name="40% - Accent5 20 12" xfId="41166" xr:uid="{EB00623F-F8C0-4C54-965F-2ED4C3DC380A}"/>
    <cellStyle name="40% - Accent5 20 12 2" xfId="41167" xr:uid="{2B955C40-130F-4505-8C08-9D70F865D22F}"/>
    <cellStyle name="40% - Accent5 20 12 2 2" xfId="41168" xr:uid="{07D16057-8036-4C4A-9F32-D555106D8288}"/>
    <cellStyle name="40% - Accent5 20 12 2 2 2" xfId="41169" xr:uid="{B988F220-C0C6-4866-B90A-6E8EE6997FA5}"/>
    <cellStyle name="40% - Accent5 20 12 2 3" xfId="41170" xr:uid="{EB20F72F-0611-4F0A-85E4-EFBA4243CD58}"/>
    <cellStyle name="40% - Accent5 20 12 3" xfId="41171" xr:uid="{45C6165B-80D7-4BE0-B4CB-58DB2A68DC44}"/>
    <cellStyle name="40% - Accent5 20 12 3 2" xfId="41172" xr:uid="{588EA7A9-735F-4786-BDBF-01ABDCE42142}"/>
    <cellStyle name="40% - Accent5 20 12 4" xfId="41173" xr:uid="{DC96D7F4-961F-417B-84ED-991A937657EE}"/>
    <cellStyle name="40% - Accent5 20 12 4 2" xfId="41174" xr:uid="{0448D5E3-327B-4FD2-8101-5607207E17AF}"/>
    <cellStyle name="40% - Accent5 20 12 5" xfId="41175" xr:uid="{27750D33-6CA4-4F2E-A8A4-14730EAB755B}"/>
    <cellStyle name="40% - Accent5 20 13" xfId="41176" xr:uid="{C7AEE738-4D44-4E60-A56B-A17216461BE6}"/>
    <cellStyle name="40% - Accent5 20 13 2" xfId="41177" xr:uid="{DC4E6FB1-FBB3-41F8-BD7A-A498296E0A84}"/>
    <cellStyle name="40% - Accent5 20 13 2 2" xfId="41178" xr:uid="{9A34455F-69C5-4CCE-A905-4FCE61C7F926}"/>
    <cellStyle name="40% - Accent5 20 13 2 2 2" xfId="41179" xr:uid="{38D7CEC5-04FF-4140-A432-BEC354AA81CA}"/>
    <cellStyle name="40% - Accent5 20 13 2 3" xfId="41180" xr:uid="{D5566878-CA7F-4D7F-8441-1543E625BED9}"/>
    <cellStyle name="40% - Accent5 20 13 3" xfId="41181" xr:uid="{AA4ACAEC-DCD7-477C-A61D-CBD1668AB0BF}"/>
    <cellStyle name="40% - Accent5 20 13 3 2" xfId="41182" xr:uid="{AF21D98A-E869-43F4-A381-8BABA8DBFA17}"/>
    <cellStyle name="40% - Accent5 20 13 4" xfId="41183" xr:uid="{A7E53201-14DA-4A5C-9F9E-93764C49AD71}"/>
    <cellStyle name="40% - Accent5 20 13 4 2" xfId="41184" xr:uid="{81285470-3DAD-43AE-83B0-A446F3A8EF15}"/>
    <cellStyle name="40% - Accent5 20 13 5" xfId="41185" xr:uid="{DF9D81DD-3824-4546-A46C-D99D37D7882E}"/>
    <cellStyle name="40% - Accent5 20 14" xfId="41186" xr:uid="{9B8DDD71-62A1-4289-ACCD-BC36E42935D5}"/>
    <cellStyle name="40% - Accent5 20 14 2" xfId="41187" xr:uid="{12F37651-F818-4A52-B6C6-1C93DC85152B}"/>
    <cellStyle name="40% - Accent5 20 14 2 2" xfId="41188" xr:uid="{A6EA0CF1-891C-4E9B-8CF1-D42E6A88DB9D}"/>
    <cellStyle name="40% - Accent5 20 14 2 2 2" xfId="41189" xr:uid="{836A648F-E8C0-4E2F-A32E-5E1D22BC84AC}"/>
    <cellStyle name="40% - Accent5 20 14 2 3" xfId="41190" xr:uid="{26132D00-FDA5-4C1A-BAF1-3E99D2CAAA89}"/>
    <cellStyle name="40% - Accent5 20 14 3" xfId="41191" xr:uid="{F2B8D91D-9A6E-432E-952A-ABC1CA1928E2}"/>
    <cellStyle name="40% - Accent5 20 14 3 2" xfId="41192" xr:uid="{1A9409DE-7CC1-4CA0-803C-1A28BAF4C03F}"/>
    <cellStyle name="40% - Accent5 20 14 4" xfId="41193" xr:uid="{3CAA1C5E-9264-4A36-8AD7-69DB08BF7124}"/>
    <cellStyle name="40% - Accent5 20 14 4 2" xfId="41194" xr:uid="{687EAA74-2E9A-4891-BAC1-B779E7B825A3}"/>
    <cellStyle name="40% - Accent5 20 14 5" xfId="41195" xr:uid="{6690E3B8-E37B-4DFB-AB3B-6BFD96BC00EC}"/>
    <cellStyle name="40% - Accent5 20 15" xfId="41196" xr:uid="{F5B13ED3-DB90-4285-8C4A-D54F5C929390}"/>
    <cellStyle name="40% - Accent5 20 15 2" xfId="41197" xr:uid="{F5CBCEA1-0DBC-4F36-9137-77580D5D7C21}"/>
    <cellStyle name="40% - Accent5 20 15 2 2" xfId="41198" xr:uid="{2782DF06-FC6C-490D-B9D9-E77DF7560476}"/>
    <cellStyle name="40% - Accent5 20 15 2 2 2" xfId="41199" xr:uid="{19E4A1D6-3B00-4723-B843-49807BACC512}"/>
    <cellStyle name="40% - Accent5 20 15 2 3" xfId="41200" xr:uid="{7DFD841F-A5CC-4861-9282-18BBC8C6D491}"/>
    <cellStyle name="40% - Accent5 20 15 3" xfId="41201" xr:uid="{D7B4E214-9CBC-415D-9633-069530F19711}"/>
    <cellStyle name="40% - Accent5 20 15 3 2" xfId="41202" xr:uid="{50771903-73A0-4F47-8612-6BDF035594B9}"/>
    <cellStyle name="40% - Accent5 20 15 4" xfId="41203" xr:uid="{CEF29FD9-7788-42E3-B4CA-31FDF8A8610D}"/>
    <cellStyle name="40% - Accent5 20 15 4 2" xfId="41204" xr:uid="{5AFC8184-2D8A-4FB9-A01E-A8DB44E3DAF1}"/>
    <cellStyle name="40% - Accent5 20 15 5" xfId="41205" xr:uid="{3F0342D7-BEF6-4F60-A63E-3DA333C8BB30}"/>
    <cellStyle name="40% - Accent5 20 16" xfId="41206" xr:uid="{F272B2D6-7554-4BDC-820D-55EE96BEF500}"/>
    <cellStyle name="40% - Accent5 20 16 2" xfId="41207" xr:uid="{2FFD3EAD-67D3-4B60-9841-FE7093F84A41}"/>
    <cellStyle name="40% - Accent5 20 16 2 2" xfId="41208" xr:uid="{753C6E07-6816-4016-9295-AADFFD140579}"/>
    <cellStyle name="40% - Accent5 20 16 3" xfId="41209" xr:uid="{6C29DAEC-AC16-4962-9FA1-93041DDDA72C}"/>
    <cellStyle name="40% - Accent5 20 17" xfId="41210" xr:uid="{9F90882B-D8AB-4964-81C1-AB81595D68B0}"/>
    <cellStyle name="40% - Accent5 20 17 2" xfId="41211" xr:uid="{E4293304-F49B-4477-948D-E69576F8B94E}"/>
    <cellStyle name="40% - Accent5 20 18" xfId="41212" xr:uid="{4A666839-C6AC-4F7F-8F8C-2F9450809EC3}"/>
    <cellStyle name="40% - Accent5 20 18 2" xfId="41213" xr:uid="{EF33E9C5-3335-4364-BD09-BC8F4121BC7C}"/>
    <cellStyle name="40% - Accent5 20 19" xfId="41214" xr:uid="{984E01FA-970A-41B0-84C6-D7BC3D402CAA}"/>
    <cellStyle name="40% - Accent5 20 2" xfId="41215" xr:uid="{84A85412-6925-4E46-A6B8-4D338B49735B}"/>
    <cellStyle name="40% - Accent5 20 2 2" xfId="41216" xr:uid="{3FBF7E0B-B62B-45B3-A78B-64716B5C5A02}"/>
    <cellStyle name="40% - Accent5 20 2 2 2" xfId="41217" xr:uid="{8F0C7826-A8B9-490A-A6E1-ADDBA36DBFA8}"/>
    <cellStyle name="40% - Accent5 20 2 2 2 2" xfId="41218" xr:uid="{D8CC7DF4-EAC0-4E49-9E98-9A8339FE09B0}"/>
    <cellStyle name="40% - Accent5 20 2 2 3" xfId="41219" xr:uid="{FAD844A3-63EE-4435-A688-1CEB656ED60E}"/>
    <cellStyle name="40% - Accent5 20 2 3" xfId="41220" xr:uid="{2E6B6D42-2BC5-45D4-8266-081575EB8789}"/>
    <cellStyle name="40% - Accent5 20 2 3 2" xfId="41221" xr:uid="{E05230BD-1EEF-4890-B8A0-2C8940376BC9}"/>
    <cellStyle name="40% - Accent5 20 2 4" xfId="41222" xr:uid="{22E200A9-ED8A-48CF-8310-74BA7D4C7F7F}"/>
    <cellStyle name="40% - Accent5 20 2 4 2" xfId="41223" xr:uid="{0D2B0F43-0925-4A81-88B9-215BE1762B6D}"/>
    <cellStyle name="40% - Accent5 20 2 5" xfId="41224" xr:uid="{595909D9-DEEE-4325-AD5E-A19C82F94F4C}"/>
    <cellStyle name="40% - Accent5 20 20" xfId="41225" xr:uid="{65B198EC-E775-468D-89EB-92CEC648CDFB}"/>
    <cellStyle name="40% - Accent5 20 21" xfId="41226" xr:uid="{D715E159-645F-45B4-9522-F2068267CEE8}"/>
    <cellStyle name="40% - Accent5 20 22" xfId="41227" xr:uid="{F6737BFB-DFA0-4D84-89F4-F39AFC30FE75}"/>
    <cellStyle name="40% - Accent5 20 23" xfId="41228" xr:uid="{67682202-B7D7-45C7-A10E-135BDF739948}"/>
    <cellStyle name="40% - Accent5 20 24" xfId="41229" xr:uid="{933CEE6A-39A2-466E-B119-C93F8407A662}"/>
    <cellStyle name="40% - Accent5 20 25" xfId="41230" xr:uid="{184F38D4-8115-41B5-A53B-1833B52AB599}"/>
    <cellStyle name="40% - Accent5 20 26" xfId="41231" xr:uid="{0E25C740-1AC4-4AD7-BC37-0554096E65A3}"/>
    <cellStyle name="40% - Accent5 20 27" xfId="41232" xr:uid="{570400EA-D198-45E7-9404-D279BE560F35}"/>
    <cellStyle name="40% - Accent5 20 28" xfId="41233" xr:uid="{CFBC9FFE-930A-4D2E-9474-D1F0D3C19FA7}"/>
    <cellStyle name="40% - Accent5 20 29" xfId="41234" xr:uid="{C7F6FE10-C12C-45BB-B360-D411CCC42138}"/>
    <cellStyle name="40% - Accent5 20 3" xfId="41235" xr:uid="{2D2E698C-5694-4E67-A077-589235E71999}"/>
    <cellStyle name="40% - Accent5 20 3 2" xfId="41236" xr:uid="{38DF0693-B01F-4F6E-AA3C-4EFDCE8AD287}"/>
    <cellStyle name="40% - Accent5 20 3 2 2" xfId="41237" xr:uid="{CFC9D78B-634E-4540-A253-AA213994F971}"/>
    <cellStyle name="40% - Accent5 20 3 2 2 2" xfId="41238" xr:uid="{436D7E1A-F953-40B8-B08A-273D7FD77B24}"/>
    <cellStyle name="40% - Accent5 20 3 2 3" xfId="41239" xr:uid="{526B6F23-D29D-4531-977A-1E91BBCBE66B}"/>
    <cellStyle name="40% - Accent5 20 3 3" xfId="41240" xr:uid="{CA4DE645-AD82-450D-AB04-9B2A9E90E70B}"/>
    <cellStyle name="40% - Accent5 20 3 3 2" xfId="41241" xr:uid="{FAA1FDD3-E90B-44E3-9444-063BFEE83081}"/>
    <cellStyle name="40% - Accent5 20 3 4" xfId="41242" xr:uid="{C7BAEACB-53C0-4CAA-9673-D1D02E615130}"/>
    <cellStyle name="40% - Accent5 20 3 4 2" xfId="41243" xr:uid="{FA585671-15B2-4CA0-836B-B2B10965654A}"/>
    <cellStyle name="40% - Accent5 20 3 5" xfId="41244" xr:uid="{AC3B06F9-568E-417B-ADD6-BB1A21FE2D09}"/>
    <cellStyle name="40% - Accent5 20 4" xfId="41245" xr:uid="{A26AF849-246D-49C7-9745-44AA2970996F}"/>
    <cellStyle name="40% - Accent5 20 4 2" xfId="41246" xr:uid="{674F4932-02C8-4DED-8DC3-0827375771B3}"/>
    <cellStyle name="40% - Accent5 20 4 2 2" xfId="41247" xr:uid="{B2A67E46-A60C-43D8-B2D7-A9643B8718D8}"/>
    <cellStyle name="40% - Accent5 20 4 2 2 2" xfId="41248" xr:uid="{E2A405DF-856F-4670-A2EE-DFED9F5844D9}"/>
    <cellStyle name="40% - Accent5 20 4 2 3" xfId="41249" xr:uid="{4C2B4230-275C-40CE-AD02-BE5D5A5687C6}"/>
    <cellStyle name="40% - Accent5 20 4 3" xfId="41250" xr:uid="{E5730591-B9CC-4FFE-A76F-C707A3B18FD6}"/>
    <cellStyle name="40% - Accent5 20 4 3 2" xfId="41251" xr:uid="{621F391A-A1E1-40C2-B27F-3B32DD5D5974}"/>
    <cellStyle name="40% - Accent5 20 4 4" xfId="41252" xr:uid="{B3A267B1-629C-4E96-986C-CBB8FC96C0C0}"/>
    <cellStyle name="40% - Accent5 20 4 4 2" xfId="41253" xr:uid="{8BB97CE6-E10B-4992-9512-B30C42C1208F}"/>
    <cellStyle name="40% - Accent5 20 4 5" xfId="41254" xr:uid="{816871AE-29FE-4B31-A11A-A8C2962166EC}"/>
    <cellStyle name="40% - Accent5 20 5" xfId="41255" xr:uid="{E491ED60-314B-429C-809A-68CFA514FBD7}"/>
    <cellStyle name="40% - Accent5 20 5 2" xfId="41256" xr:uid="{5170D43C-90F3-4442-9B7D-4AB7E9B3BD6B}"/>
    <cellStyle name="40% - Accent5 20 5 2 2" xfId="41257" xr:uid="{F9B51C0F-33A5-444B-965B-46B73FB59491}"/>
    <cellStyle name="40% - Accent5 20 5 2 2 2" xfId="41258" xr:uid="{6D8792DA-EAE2-4013-AF39-3F6B50738BF8}"/>
    <cellStyle name="40% - Accent5 20 5 2 3" xfId="41259" xr:uid="{FA2C251E-75F0-4DA6-9233-8635C2FF3AD0}"/>
    <cellStyle name="40% - Accent5 20 5 3" xfId="41260" xr:uid="{4F553D4D-EA8F-40C1-8AD9-D2B1C151EE3D}"/>
    <cellStyle name="40% - Accent5 20 5 3 2" xfId="41261" xr:uid="{B91EB392-5D4B-4258-BB48-BF5561A19126}"/>
    <cellStyle name="40% - Accent5 20 5 4" xfId="41262" xr:uid="{533EBC95-E042-4B33-8438-43061A6A06CB}"/>
    <cellStyle name="40% - Accent5 20 5 4 2" xfId="41263" xr:uid="{0ECAB10E-E03F-4246-852D-DC80E419F6B4}"/>
    <cellStyle name="40% - Accent5 20 5 5" xfId="41264" xr:uid="{5D978179-7EF6-406F-A9FB-04ADE38C5E17}"/>
    <cellStyle name="40% - Accent5 20 6" xfId="41265" xr:uid="{29F7F1AE-2CAF-4995-8574-4B4D245D1003}"/>
    <cellStyle name="40% - Accent5 20 6 2" xfId="41266" xr:uid="{E11A9F64-9591-4625-99FA-DDA902EDD1ED}"/>
    <cellStyle name="40% - Accent5 20 6 2 2" xfId="41267" xr:uid="{CBDA9399-0B58-4A89-9A65-96DC8E441EC1}"/>
    <cellStyle name="40% - Accent5 20 6 2 2 2" xfId="41268" xr:uid="{63585CC4-FCFC-4E2B-A9D9-08AAAAAFC926}"/>
    <cellStyle name="40% - Accent5 20 6 2 3" xfId="41269" xr:uid="{7734B993-F631-464C-94A4-01CCA676D8A1}"/>
    <cellStyle name="40% - Accent5 20 6 3" xfId="41270" xr:uid="{66B38B7F-6483-4D7F-9B5E-B27BD96CDB5A}"/>
    <cellStyle name="40% - Accent5 20 6 3 2" xfId="41271" xr:uid="{9B981C50-4B58-4EF1-9C6B-33B3AD4D128C}"/>
    <cellStyle name="40% - Accent5 20 6 4" xfId="41272" xr:uid="{7457C18F-F066-4FA8-A4DC-E41973F77404}"/>
    <cellStyle name="40% - Accent5 20 6 4 2" xfId="41273" xr:uid="{2CF9F027-93CC-4A9E-BB07-9BF1F0E11651}"/>
    <cellStyle name="40% - Accent5 20 6 5" xfId="41274" xr:uid="{1E594425-69F4-4446-81CD-C9384D4F743B}"/>
    <cellStyle name="40% - Accent5 20 7" xfId="41275" xr:uid="{7DDDA047-E4FF-454C-8ADD-0E5EF09BA28A}"/>
    <cellStyle name="40% - Accent5 20 7 2" xfId="41276" xr:uid="{7FE4E3FB-C4EA-4B55-82B4-919C4D18D013}"/>
    <cellStyle name="40% - Accent5 20 7 2 2" xfId="41277" xr:uid="{3B6DB104-95EE-4709-B735-3DBCC2718AC9}"/>
    <cellStyle name="40% - Accent5 20 7 2 2 2" xfId="41278" xr:uid="{5F055C49-DB04-45AB-BA80-299F84D9336E}"/>
    <cellStyle name="40% - Accent5 20 7 2 3" xfId="41279" xr:uid="{05512F86-024C-4800-BF60-BC95AF5227A0}"/>
    <cellStyle name="40% - Accent5 20 7 3" xfId="41280" xr:uid="{94F471A7-23E0-481F-B44C-5A012DBED621}"/>
    <cellStyle name="40% - Accent5 20 7 3 2" xfId="41281" xr:uid="{DCAA7A6F-7B0F-4962-836F-E86EBACD33F8}"/>
    <cellStyle name="40% - Accent5 20 7 4" xfId="41282" xr:uid="{10CBD6F0-866A-4B6B-887A-19C6DF622571}"/>
    <cellStyle name="40% - Accent5 20 7 4 2" xfId="41283" xr:uid="{C684FE89-B7D0-46AE-9047-A0D6A1DE5995}"/>
    <cellStyle name="40% - Accent5 20 7 5" xfId="41284" xr:uid="{3FFBDC10-9586-4D2A-A030-081F33361BB0}"/>
    <cellStyle name="40% - Accent5 20 8" xfId="41285" xr:uid="{270476A3-26A0-4492-B8C5-6F4CEC14D6A2}"/>
    <cellStyle name="40% - Accent5 20 8 2" xfId="41286" xr:uid="{2343C640-D8D9-438A-A990-E637052850A4}"/>
    <cellStyle name="40% - Accent5 20 8 2 2" xfId="41287" xr:uid="{625F1D00-A550-4A49-8BDB-3BFE65A65CF5}"/>
    <cellStyle name="40% - Accent5 20 8 2 2 2" xfId="41288" xr:uid="{46201D9E-EC9A-42AB-A6F1-4AEF92966925}"/>
    <cellStyle name="40% - Accent5 20 8 2 3" xfId="41289" xr:uid="{C19F8585-CF62-40C4-8BE9-18911AC5FA46}"/>
    <cellStyle name="40% - Accent5 20 8 3" xfId="41290" xr:uid="{B5EC2EC4-DA6F-400E-BFD7-15B3F02F7C48}"/>
    <cellStyle name="40% - Accent5 20 8 3 2" xfId="41291" xr:uid="{89F15A08-705B-455F-A869-DBA20BC82E62}"/>
    <cellStyle name="40% - Accent5 20 8 4" xfId="41292" xr:uid="{DBB5CDD7-413B-433D-9143-B3E68A923FD6}"/>
    <cellStyle name="40% - Accent5 20 8 4 2" xfId="41293" xr:uid="{660A804E-7285-4CC1-8E90-96AC6D2BA04E}"/>
    <cellStyle name="40% - Accent5 20 8 5" xfId="41294" xr:uid="{2CF21118-F8A8-456B-81A7-3E79E52F8181}"/>
    <cellStyle name="40% - Accent5 20 9" xfId="41295" xr:uid="{1B9B97A4-8BB8-4BCB-B9D4-103E138D639F}"/>
    <cellStyle name="40% - Accent5 20 9 2" xfId="41296" xr:uid="{2F484988-0C36-4FB1-8831-A7D294990DBD}"/>
    <cellStyle name="40% - Accent5 20 9 2 2" xfId="41297" xr:uid="{341E8384-7872-4FEF-9D99-6C7CD9999A10}"/>
    <cellStyle name="40% - Accent5 20 9 2 2 2" xfId="41298" xr:uid="{E42288A8-AB86-41F4-A49E-7F77B144BB60}"/>
    <cellStyle name="40% - Accent5 20 9 2 3" xfId="41299" xr:uid="{1DE753BE-C522-4845-B33A-B57A4DC619F5}"/>
    <cellStyle name="40% - Accent5 20 9 3" xfId="41300" xr:uid="{EDCFEE7B-10AA-4B0A-A91A-0AEA7EF4D955}"/>
    <cellStyle name="40% - Accent5 20 9 3 2" xfId="41301" xr:uid="{78F97B58-7B5E-49C8-A99D-EBE904868949}"/>
    <cellStyle name="40% - Accent5 20 9 4" xfId="41302" xr:uid="{1426E044-8821-4A3B-8C7E-ECECDBD363A2}"/>
    <cellStyle name="40% - Accent5 20 9 4 2" xfId="41303" xr:uid="{595D02A3-77FB-4CAE-B966-3C0589A403C7}"/>
    <cellStyle name="40% - Accent5 20 9 5" xfId="41304" xr:uid="{F6CEC99B-CE93-46D4-A626-45423EF156C1}"/>
    <cellStyle name="40% - Accent5 21" xfId="41305" xr:uid="{7AA8911A-CF4F-43ED-845C-E79468522622}"/>
    <cellStyle name="40% - Accent5 21 10" xfId="41306" xr:uid="{B9D969FC-FBBC-4FED-B31B-7C798CFC6C7A}"/>
    <cellStyle name="40% - Accent5 21 10 2" xfId="41307" xr:uid="{43067E9C-8F46-4DFB-826B-D1620025A4F3}"/>
    <cellStyle name="40% - Accent5 21 10 2 2" xfId="41308" xr:uid="{6C2758DA-13B8-494A-8FDE-CF36D51F4515}"/>
    <cellStyle name="40% - Accent5 21 10 2 2 2" xfId="41309" xr:uid="{4251D51F-87E9-4294-BCB6-C46006ADB163}"/>
    <cellStyle name="40% - Accent5 21 10 2 3" xfId="41310" xr:uid="{AB43A8C2-E970-48C0-8C09-CB952FEEEFDE}"/>
    <cellStyle name="40% - Accent5 21 10 3" xfId="41311" xr:uid="{4D2B0C4F-CAB9-4C2C-B819-3916823517B2}"/>
    <cellStyle name="40% - Accent5 21 10 3 2" xfId="41312" xr:uid="{EB259F90-C846-4D53-B5E5-70949790CCEC}"/>
    <cellStyle name="40% - Accent5 21 10 4" xfId="41313" xr:uid="{83FD5E84-E402-4244-B7B7-F64DE4BF5FDD}"/>
    <cellStyle name="40% - Accent5 21 10 4 2" xfId="41314" xr:uid="{7DC6E755-1FC8-447C-A480-E74D160FA2C0}"/>
    <cellStyle name="40% - Accent5 21 10 5" xfId="41315" xr:uid="{A002D5C2-7295-44D7-8E43-8C5E068AA12A}"/>
    <cellStyle name="40% - Accent5 21 11" xfId="41316" xr:uid="{EA173F0D-4311-4579-A26A-A12941E3D7F2}"/>
    <cellStyle name="40% - Accent5 21 11 2" xfId="41317" xr:uid="{99DD3DBB-80B3-4155-B730-38E8A33E643A}"/>
    <cellStyle name="40% - Accent5 21 11 2 2" xfId="41318" xr:uid="{C6F46548-A768-40C5-A2B5-9A3313F87170}"/>
    <cellStyle name="40% - Accent5 21 11 2 2 2" xfId="41319" xr:uid="{EBCC6C00-D3E6-477E-9018-31D09F6E650A}"/>
    <cellStyle name="40% - Accent5 21 11 2 3" xfId="41320" xr:uid="{8344D9BB-17CB-4207-8916-E10D378F3EC7}"/>
    <cellStyle name="40% - Accent5 21 11 3" xfId="41321" xr:uid="{29D5E0B2-0E71-4378-BEE3-CD0CF9A98ECF}"/>
    <cellStyle name="40% - Accent5 21 11 3 2" xfId="41322" xr:uid="{9BEF0387-F8CA-4CBA-8A5A-982AC1DF1735}"/>
    <cellStyle name="40% - Accent5 21 11 4" xfId="41323" xr:uid="{DB07C965-1139-48F2-B5EC-728D6694368C}"/>
    <cellStyle name="40% - Accent5 21 11 4 2" xfId="41324" xr:uid="{C53A11D3-41DF-42D0-8965-CD1F1F13B428}"/>
    <cellStyle name="40% - Accent5 21 11 5" xfId="41325" xr:uid="{6EED22E0-7775-4355-A6B0-A869E9FD821D}"/>
    <cellStyle name="40% - Accent5 21 12" xfId="41326" xr:uid="{47D284CA-4727-4792-ADA7-337CC4947FCD}"/>
    <cellStyle name="40% - Accent5 21 12 2" xfId="41327" xr:uid="{E8A4EDCD-8E37-4745-9644-2A0386406D48}"/>
    <cellStyle name="40% - Accent5 21 12 2 2" xfId="41328" xr:uid="{DF909559-D251-4508-9115-6BB5279F74E2}"/>
    <cellStyle name="40% - Accent5 21 12 2 2 2" xfId="41329" xr:uid="{49501EF1-FBDF-4B3D-A510-C830C5968598}"/>
    <cellStyle name="40% - Accent5 21 12 2 3" xfId="41330" xr:uid="{A02DACEC-4FCC-49B3-8A62-EBDAE1144666}"/>
    <cellStyle name="40% - Accent5 21 12 3" xfId="41331" xr:uid="{981C084C-C85C-483E-A59C-5FE404A15D58}"/>
    <cellStyle name="40% - Accent5 21 12 3 2" xfId="41332" xr:uid="{943C8376-3083-4CC9-B3FB-08FF9BC2C092}"/>
    <cellStyle name="40% - Accent5 21 12 4" xfId="41333" xr:uid="{2A6CEBBB-BD15-43DC-BEB7-B46E476A1201}"/>
    <cellStyle name="40% - Accent5 21 12 4 2" xfId="41334" xr:uid="{E8EC175B-69A9-4EB3-8FED-587F8E4ACB45}"/>
    <cellStyle name="40% - Accent5 21 12 5" xfId="41335" xr:uid="{49EAD0BF-9AF3-4E7D-A96F-0AAA6644099C}"/>
    <cellStyle name="40% - Accent5 21 13" xfId="41336" xr:uid="{4225C298-434F-46C8-86EB-F0E273A74F17}"/>
    <cellStyle name="40% - Accent5 21 13 2" xfId="41337" xr:uid="{7FCB9A1D-CD69-4A53-A403-3646AA61AAE0}"/>
    <cellStyle name="40% - Accent5 21 13 2 2" xfId="41338" xr:uid="{9066FEF0-F650-491F-968A-35E2F2FF0B85}"/>
    <cellStyle name="40% - Accent5 21 13 2 2 2" xfId="41339" xr:uid="{788F9F9F-CA8B-416A-9F5D-BD5894D62F99}"/>
    <cellStyle name="40% - Accent5 21 13 2 3" xfId="41340" xr:uid="{9A454EC4-0495-431F-B597-A3FAEF8C9DD2}"/>
    <cellStyle name="40% - Accent5 21 13 3" xfId="41341" xr:uid="{55A0D589-952F-457D-9DC0-363460780CBE}"/>
    <cellStyle name="40% - Accent5 21 13 3 2" xfId="41342" xr:uid="{B8EA7ADD-2280-44F2-AE8F-B45E5780CEF9}"/>
    <cellStyle name="40% - Accent5 21 13 4" xfId="41343" xr:uid="{815EC988-9A21-4257-BAE6-0443B4E1D68D}"/>
    <cellStyle name="40% - Accent5 21 13 4 2" xfId="41344" xr:uid="{864FB863-85EE-4E12-B2A6-E8582DC5D6C2}"/>
    <cellStyle name="40% - Accent5 21 13 5" xfId="41345" xr:uid="{BA548907-69E0-415D-9AC0-1B417E1C9E0D}"/>
    <cellStyle name="40% - Accent5 21 14" xfId="41346" xr:uid="{DF11BF2A-B90D-4F35-9564-D1CE34A92DCA}"/>
    <cellStyle name="40% - Accent5 21 14 2" xfId="41347" xr:uid="{949D554F-7094-42FE-AAB5-047CC1C3966D}"/>
    <cellStyle name="40% - Accent5 21 14 2 2" xfId="41348" xr:uid="{B684FB19-0851-4311-86B6-FDBE98454F70}"/>
    <cellStyle name="40% - Accent5 21 14 2 2 2" xfId="41349" xr:uid="{38EBE17E-E824-4067-8EDB-52252B33A5DD}"/>
    <cellStyle name="40% - Accent5 21 14 2 3" xfId="41350" xr:uid="{058973A9-0C4F-49E5-9EF8-8E4C304B5243}"/>
    <cellStyle name="40% - Accent5 21 14 3" xfId="41351" xr:uid="{9775BF73-1F8E-448C-A7C9-1EB87B5CDF85}"/>
    <cellStyle name="40% - Accent5 21 14 3 2" xfId="41352" xr:uid="{7EFBFFC5-0D77-4B54-8626-E99345181632}"/>
    <cellStyle name="40% - Accent5 21 14 4" xfId="41353" xr:uid="{9F165C0F-F834-4A81-A259-A1263E8AAE8E}"/>
    <cellStyle name="40% - Accent5 21 14 4 2" xfId="41354" xr:uid="{972C0591-7A8A-4902-BA7E-60E5FBD392C3}"/>
    <cellStyle name="40% - Accent5 21 14 5" xfId="41355" xr:uid="{721583D0-F323-4EB1-9111-29D780834BC8}"/>
    <cellStyle name="40% - Accent5 21 15" xfId="41356" xr:uid="{6346932F-7B7B-4EB0-9848-DD6172B53A14}"/>
    <cellStyle name="40% - Accent5 21 15 2" xfId="41357" xr:uid="{E7305C63-EDC1-44E5-A55F-E3192FBF435E}"/>
    <cellStyle name="40% - Accent5 21 15 2 2" xfId="41358" xr:uid="{357FB772-6CE7-4167-B800-16A20A1CD71C}"/>
    <cellStyle name="40% - Accent5 21 15 2 2 2" xfId="41359" xr:uid="{51FA1114-CFCE-45D4-8EDA-4BC933D47509}"/>
    <cellStyle name="40% - Accent5 21 15 2 3" xfId="41360" xr:uid="{1EA27B07-851A-4068-9C30-41049E8E3426}"/>
    <cellStyle name="40% - Accent5 21 15 3" xfId="41361" xr:uid="{A55AA2B7-B778-4961-A962-A64ADFD0D498}"/>
    <cellStyle name="40% - Accent5 21 15 3 2" xfId="41362" xr:uid="{52C69AC0-0758-4CD1-9EE8-9A9E89D91380}"/>
    <cellStyle name="40% - Accent5 21 15 4" xfId="41363" xr:uid="{666778FE-2DE7-4973-97DC-B376D3D2D2AE}"/>
    <cellStyle name="40% - Accent5 21 15 4 2" xfId="41364" xr:uid="{017D8C64-5920-4CBF-8591-A37B34E4EFFF}"/>
    <cellStyle name="40% - Accent5 21 15 5" xfId="41365" xr:uid="{19BB6DBB-FF93-44F3-8414-9D4C8677BBF2}"/>
    <cellStyle name="40% - Accent5 21 16" xfId="41366" xr:uid="{3D7D671D-E1E8-467B-8D96-0209AF2823AF}"/>
    <cellStyle name="40% - Accent5 21 16 2" xfId="41367" xr:uid="{B919B185-80CC-40CE-B8E6-09F3147A7D31}"/>
    <cellStyle name="40% - Accent5 21 16 2 2" xfId="41368" xr:uid="{E23A7981-E7D1-425D-98D0-BA2EB414B888}"/>
    <cellStyle name="40% - Accent5 21 16 3" xfId="41369" xr:uid="{98151761-0FE7-4F2A-8B44-B6601CBBA434}"/>
    <cellStyle name="40% - Accent5 21 17" xfId="41370" xr:uid="{817D3C97-200F-4101-A1B9-C84D2A1C33A5}"/>
    <cellStyle name="40% - Accent5 21 17 2" xfId="41371" xr:uid="{640906C8-10B6-4C60-B926-B57A49FCDD0B}"/>
    <cellStyle name="40% - Accent5 21 18" xfId="41372" xr:uid="{1AF64298-FFA3-4F55-9F12-C32C2B020584}"/>
    <cellStyle name="40% - Accent5 21 18 2" xfId="41373" xr:uid="{193FE354-107C-4349-8E0F-571C1C0F8BD5}"/>
    <cellStyle name="40% - Accent5 21 19" xfId="41374" xr:uid="{2A1A3262-BD4A-4313-831B-BFBE6A962FBF}"/>
    <cellStyle name="40% - Accent5 21 2" xfId="41375" xr:uid="{77BCD976-231A-40E9-BF65-94A86DCAFB29}"/>
    <cellStyle name="40% - Accent5 21 2 2" xfId="41376" xr:uid="{3B6F0D08-E42A-44C0-8DC5-754A92B1B8E0}"/>
    <cellStyle name="40% - Accent5 21 2 2 2" xfId="41377" xr:uid="{87B3AD68-BF4E-446A-90BF-596B83B4F606}"/>
    <cellStyle name="40% - Accent5 21 2 2 2 2" xfId="41378" xr:uid="{E5742644-4586-4F0B-B2E8-DE812F792094}"/>
    <cellStyle name="40% - Accent5 21 2 2 3" xfId="41379" xr:uid="{EE291A42-0E15-4DE7-850F-937D886CBB6F}"/>
    <cellStyle name="40% - Accent5 21 2 3" xfId="41380" xr:uid="{819DD82E-5F3D-478C-95A4-878A5BD5A539}"/>
    <cellStyle name="40% - Accent5 21 2 3 2" xfId="41381" xr:uid="{79BE0C89-B2C5-4623-B94E-E061D5893050}"/>
    <cellStyle name="40% - Accent5 21 2 4" xfId="41382" xr:uid="{080FEAFD-7D96-433A-B8F7-D11E5E682F56}"/>
    <cellStyle name="40% - Accent5 21 2 4 2" xfId="41383" xr:uid="{FD977519-0CA6-4E83-9CF4-20D6123A3FD1}"/>
    <cellStyle name="40% - Accent5 21 2 5" xfId="41384" xr:uid="{D7FE7CDB-DEEC-4379-B1E9-1E3264E56C62}"/>
    <cellStyle name="40% - Accent5 21 20" xfId="41385" xr:uid="{4858F143-1E92-4297-9317-D38EBCCB1246}"/>
    <cellStyle name="40% - Accent5 21 21" xfId="41386" xr:uid="{CEC587F5-88DC-4E9C-A42B-D0085EAD2D02}"/>
    <cellStyle name="40% - Accent5 21 22" xfId="41387" xr:uid="{536B691F-ADF1-4E04-BA7F-A9526BC0CD3A}"/>
    <cellStyle name="40% - Accent5 21 23" xfId="41388" xr:uid="{BBC634FD-BD4D-4870-B21B-02722E3D2DDF}"/>
    <cellStyle name="40% - Accent5 21 24" xfId="41389" xr:uid="{F7840952-F8EC-4EA9-924C-8D33BB0C833E}"/>
    <cellStyle name="40% - Accent5 21 25" xfId="41390" xr:uid="{6AD21452-CB11-411D-AC8F-D2037A42C43B}"/>
    <cellStyle name="40% - Accent5 21 26" xfId="41391" xr:uid="{900FAF38-EA67-46CF-BFDB-A3FCC2D24A59}"/>
    <cellStyle name="40% - Accent5 21 27" xfId="41392" xr:uid="{5FE54416-39E7-4C24-8E90-F47073371126}"/>
    <cellStyle name="40% - Accent5 21 28" xfId="41393" xr:uid="{D8BA8CA2-C204-4B01-9750-444A7E16227A}"/>
    <cellStyle name="40% - Accent5 21 29" xfId="41394" xr:uid="{14EA6925-AB80-4FA3-969D-A087E884FF54}"/>
    <cellStyle name="40% - Accent5 21 3" xfId="41395" xr:uid="{F503AC54-F5F1-47B4-9927-6B52BE892F22}"/>
    <cellStyle name="40% - Accent5 21 3 2" xfId="41396" xr:uid="{79121256-53FD-4823-8977-0394CB74ECAA}"/>
    <cellStyle name="40% - Accent5 21 3 2 2" xfId="41397" xr:uid="{7CC23706-2477-4633-8D11-237F56B59E51}"/>
    <cellStyle name="40% - Accent5 21 3 2 2 2" xfId="41398" xr:uid="{C3767914-35CD-4DDD-B80A-2ACD68519A7A}"/>
    <cellStyle name="40% - Accent5 21 3 2 3" xfId="41399" xr:uid="{2F7B29D4-48FC-482A-BAFE-37812827B888}"/>
    <cellStyle name="40% - Accent5 21 3 3" xfId="41400" xr:uid="{568C81FA-6F95-490C-9BFA-03AC2FD3671E}"/>
    <cellStyle name="40% - Accent5 21 3 3 2" xfId="41401" xr:uid="{08D79441-1E76-49BD-AB69-41A535B0445F}"/>
    <cellStyle name="40% - Accent5 21 3 4" xfId="41402" xr:uid="{A1607EDA-732E-4A2B-B866-6E86DF29D838}"/>
    <cellStyle name="40% - Accent5 21 3 4 2" xfId="41403" xr:uid="{D3BF02FA-713F-466D-BA08-01615120A263}"/>
    <cellStyle name="40% - Accent5 21 3 5" xfId="41404" xr:uid="{D5CDC9EE-7711-4480-A178-D12C01832D4B}"/>
    <cellStyle name="40% - Accent5 21 4" xfId="41405" xr:uid="{500EEE1D-59D5-48E2-8138-492981CD0EBE}"/>
    <cellStyle name="40% - Accent5 21 4 2" xfId="41406" xr:uid="{D45BF5F8-3F88-4D6D-9DC8-3D9624D54720}"/>
    <cellStyle name="40% - Accent5 21 4 2 2" xfId="41407" xr:uid="{C07938D5-05A1-4074-9AF2-B9AF986B3ADB}"/>
    <cellStyle name="40% - Accent5 21 4 2 2 2" xfId="41408" xr:uid="{EBA0719E-D5EF-4AB9-8A4D-1522F38EE795}"/>
    <cellStyle name="40% - Accent5 21 4 2 3" xfId="41409" xr:uid="{EA6F4266-267D-40B1-A2A7-A5682578C38B}"/>
    <cellStyle name="40% - Accent5 21 4 3" xfId="41410" xr:uid="{60FDD80F-FDE1-45EA-B8B2-B093ECF1897B}"/>
    <cellStyle name="40% - Accent5 21 4 3 2" xfId="41411" xr:uid="{AD1515EB-1D33-404B-8591-F78A0CC5811E}"/>
    <cellStyle name="40% - Accent5 21 4 4" xfId="41412" xr:uid="{4736B224-51DF-4DB5-8CAF-BACB6922BAB7}"/>
    <cellStyle name="40% - Accent5 21 4 4 2" xfId="41413" xr:uid="{7515F698-B407-4D0F-BAFA-7E09EAE839AE}"/>
    <cellStyle name="40% - Accent5 21 4 5" xfId="41414" xr:uid="{607B5C17-0DC1-4EAB-95F9-D3FC99DACC33}"/>
    <cellStyle name="40% - Accent5 21 5" xfId="41415" xr:uid="{2CEB1DF2-F958-4C86-B215-E7D8D4A8E9E9}"/>
    <cellStyle name="40% - Accent5 21 5 2" xfId="41416" xr:uid="{56604DEF-B846-4229-AB4F-E0C9ADD79836}"/>
    <cellStyle name="40% - Accent5 21 5 2 2" xfId="41417" xr:uid="{D27579F0-1EB7-4820-9E84-E30AE1C697B9}"/>
    <cellStyle name="40% - Accent5 21 5 2 2 2" xfId="41418" xr:uid="{CDF266E7-AC09-4167-9286-B7933C4DBA22}"/>
    <cellStyle name="40% - Accent5 21 5 2 3" xfId="41419" xr:uid="{13F966A8-D17B-4891-995C-405E705F4756}"/>
    <cellStyle name="40% - Accent5 21 5 3" xfId="41420" xr:uid="{677519BA-9772-455B-AE71-1735B9AD1845}"/>
    <cellStyle name="40% - Accent5 21 5 3 2" xfId="41421" xr:uid="{225BA28A-9ABC-44B9-AEBC-C91AE8E2A035}"/>
    <cellStyle name="40% - Accent5 21 5 4" xfId="41422" xr:uid="{DB8A8708-AE19-4489-92F8-F78F396EB211}"/>
    <cellStyle name="40% - Accent5 21 5 4 2" xfId="41423" xr:uid="{3AC7DD9D-D8D8-46A2-89E7-505497F9ABC5}"/>
    <cellStyle name="40% - Accent5 21 5 5" xfId="41424" xr:uid="{76407C53-F058-431E-B33B-FBB31649315D}"/>
    <cellStyle name="40% - Accent5 21 6" xfId="41425" xr:uid="{C503FB01-39A6-47BA-B606-BE8D9A1CB758}"/>
    <cellStyle name="40% - Accent5 21 6 2" xfId="41426" xr:uid="{2AF8BEAE-21AF-4C1C-A766-81E2F8F22541}"/>
    <cellStyle name="40% - Accent5 21 6 2 2" xfId="41427" xr:uid="{CA50A9E6-D155-4E4F-83FE-C16E9CB3FA72}"/>
    <cellStyle name="40% - Accent5 21 6 2 2 2" xfId="41428" xr:uid="{0D7A8A36-E6F2-4F40-B29A-5F3D0DCA1045}"/>
    <cellStyle name="40% - Accent5 21 6 2 3" xfId="41429" xr:uid="{10BBB2B0-B853-4ACD-BB9B-F223ABDE6776}"/>
    <cellStyle name="40% - Accent5 21 6 3" xfId="41430" xr:uid="{F07C4E34-C85A-463B-BBA3-D60CF483D3D7}"/>
    <cellStyle name="40% - Accent5 21 6 3 2" xfId="41431" xr:uid="{9FEF86D8-5F7F-4E42-9C0D-BB922E362116}"/>
    <cellStyle name="40% - Accent5 21 6 4" xfId="41432" xr:uid="{D4A36DE1-9CB8-4AB7-A983-DFB9D2BD5717}"/>
    <cellStyle name="40% - Accent5 21 6 4 2" xfId="41433" xr:uid="{5F27B497-12EB-4385-952F-E0A75EF48CF8}"/>
    <cellStyle name="40% - Accent5 21 6 5" xfId="41434" xr:uid="{F614EF92-2824-4672-8251-413465489F30}"/>
    <cellStyle name="40% - Accent5 21 7" xfId="41435" xr:uid="{6A018677-6456-4570-97BE-A6FBB9EEB79F}"/>
    <cellStyle name="40% - Accent5 21 7 2" xfId="41436" xr:uid="{2B786273-1456-4589-A881-8EFE11EC9AF3}"/>
    <cellStyle name="40% - Accent5 21 7 2 2" xfId="41437" xr:uid="{FEA35E9D-10BD-4196-87FF-CE245CC92AEE}"/>
    <cellStyle name="40% - Accent5 21 7 2 2 2" xfId="41438" xr:uid="{2A8EE106-C165-4217-8EDF-073087752C93}"/>
    <cellStyle name="40% - Accent5 21 7 2 3" xfId="41439" xr:uid="{B1750A2F-C0E1-4BDD-8EB4-D89F2193E064}"/>
    <cellStyle name="40% - Accent5 21 7 3" xfId="41440" xr:uid="{0FF9EFEA-14D8-43FF-8344-31AB74453F3F}"/>
    <cellStyle name="40% - Accent5 21 7 3 2" xfId="41441" xr:uid="{AE5C7C3C-E894-47E6-8A02-54C9D1CE8E42}"/>
    <cellStyle name="40% - Accent5 21 7 4" xfId="41442" xr:uid="{0B54E84A-8C68-450F-80D0-9883B7B4AD8A}"/>
    <cellStyle name="40% - Accent5 21 7 4 2" xfId="41443" xr:uid="{A7FBABFD-7CC1-480A-8222-D5BEF2BD156F}"/>
    <cellStyle name="40% - Accent5 21 7 5" xfId="41444" xr:uid="{2AD2D20D-6136-4331-896D-9D88B5462BA6}"/>
    <cellStyle name="40% - Accent5 21 8" xfId="41445" xr:uid="{EC0BC463-5225-4ED7-AF18-C38B67B1C896}"/>
    <cellStyle name="40% - Accent5 21 8 2" xfId="41446" xr:uid="{79850596-4914-4888-AFF6-73224410A2FA}"/>
    <cellStyle name="40% - Accent5 21 8 2 2" xfId="41447" xr:uid="{540972E2-3074-4C4F-9AA5-CE946BF5C737}"/>
    <cellStyle name="40% - Accent5 21 8 2 2 2" xfId="41448" xr:uid="{02BDAA64-1001-4A53-9ECD-443F06C44173}"/>
    <cellStyle name="40% - Accent5 21 8 2 3" xfId="41449" xr:uid="{BC421463-CF3B-4759-BABB-146F761F7C4A}"/>
    <cellStyle name="40% - Accent5 21 8 3" xfId="41450" xr:uid="{40767BF7-5125-48E6-821A-00E14F3EC737}"/>
    <cellStyle name="40% - Accent5 21 8 3 2" xfId="41451" xr:uid="{B9A36ED7-8620-45C9-833A-C065930EDF3F}"/>
    <cellStyle name="40% - Accent5 21 8 4" xfId="41452" xr:uid="{0C475E22-3577-4A9B-8C65-D040FF125DD3}"/>
    <cellStyle name="40% - Accent5 21 8 4 2" xfId="41453" xr:uid="{556A0D0E-B17E-4C57-BDC5-C2CCBBBD25B0}"/>
    <cellStyle name="40% - Accent5 21 8 5" xfId="41454" xr:uid="{3C922827-8A76-488B-B3B7-1E24C5281F8D}"/>
    <cellStyle name="40% - Accent5 21 9" xfId="41455" xr:uid="{083B70CC-6A6E-4FF2-AF0B-AD462567F1AC}"/>
    <cellStyle name="40% - Accent5 21 9 2" xfId="41456" xr:uid="{E572E7D9-6BBF-4B2B-A15E-89E10136688F}"/>
    <cellStyle name="40% - Accent5 21 9 2 2" xfId="41457" xr:uid="{FE1A0122-679D-4B08-97D2-034100DEBFF0}"/>
    <cellStyle name="40% - Accent5 21 9 2 2 2" xfId="41458" xr:uid="{4E40F5BB-1440-4E66-9040-9E2538F907F4}"/>
    <cellStyle name="40% - Accent5 21 9 2 3" xfId="41459" xr:uid="{5DD933F3-174B-4B27-AD62-AE4F58EF6D96}"/>
    <cellStyle name="40% - Accent5 21 9 3" xfId="41460" xr:uid="{BA9AB2AE-9E86-486E-896B-F0450F4E9C7C}"/>
    <cellStyle name="40% - Accent5 21 9 3 2" xfId="41461" xr:uid="{CBA1016D-734D-4032-82CB-CC9AA062A2AE}"/>
    <cellStyle name="40% - Accent5 21 9 4" xfId="41462" xr:uid="{82C7993A-C8E5-4EA8-9BFC-C20C0EF8C3C4}"/>
    <cellStyle name="40% - Accent5 21 9 4 2" xfId="41463" xr:uid="{9DEEB4A9-A056-4A20-AA9E-C2FEF271AFC8}"/>
    <cellStyle name="40% - Accent5 21 9 5" xfId="41464" xr:uid="{E057085D-7450-4E72-A762-E0705A4B57CB}"/>
    <cellStyle name="40% - Accent5 22" xfId="41465" xr:uid="{B3C0D1C2-FEA9-479A-A11C-138EAC4445F7}"/>
    <cellStyle name="40% - Accent5 22 10" xfId="41466" xr:uid="{00660564-B8DC-4594-8A7C-4CEBCF938CAC}"/>
    <cellStyle name="40% - Accent5 22 10 2" xfId="41467" xr:uid="{CE7F2298-C5F2-460C-B014-2EC4EDA97BFE}"/>
    <cellStyle name="40% - Accent5 22 10 2 2" xfId="41468" xr:uid="{708918DE-CDCB-4843-B086-64C756CFCA9D}"/>
    <cellStyle name="40% - Accent5 22 10 2 2 2" xfId="41469" xr:uid="{55A7E706-C81E-44DE-8895-3048789D642E}"/>
    <cellStyle name="40% - Accent5 22 10 2 3" xfId="41470" xr:uid="{EF55EDD5-18D7-437C-945B-055A71C6323B}"/>
    <cellStyle name="40% - Accent5 22 10 3" xfId="41471" xr:uid="{05AC5A78-AFFF-483F-9D39-69C72AFB1F07}"/>
    <cellStyle name="40% - Accent5 22 10 3 2" xfId="41472" xr:uid="{CB7FE897-65D6-4071-93E2-86160C1E4BCC}"/>
    <cellStyle name="40% - Accent5 22 10 4" xfId="41473" xr:uid="{365C6437-6F7F-46A9-A3EB-A79518EC4EEC}"/>
    <cellStyle name="40% - Accent5 22 10 4 2" xfId="41474" xr:uid="{AF65CCB8-2541-4532-ABA7-C6A5917560E2}"/>
    <cellStyle name="40% - Accent5 22 10 5" xfId="41475" xr:uid="{F1BDF3F3-5D67-401F-9AF5-4E154C203357}"/>
    <cellStyle name="40% - Accent5 22 11" xfId="41476" xr:uid="{1B1DCE4E-5D63-47A7-B895-25E1F7F3FADC}"/>
    <cellStyle name="40% - Accent5 22 11 2" xfId="41477" xr:uid="{D5E686EC-8BFF-4EAB-88A5-96B4B91546B0}"/>
    <cellStyle name="40% - Accent5 22 11 2 2" xfId="41478" xr:uid="{CCAAF9D7-7B97-4528-B881-AC13B7909EB2}"/>
    <cellStyle name="40% - Accent5 22 11 2 2 2" xfId="41479" xr:uid="{AB59F2F2-678C-44E3-A40A-0C5809158085}"/>
    <cellStyle name="40% - Accent5 22 11 2 3" xfId="41480" xr:uid="{559833D9-F8AC-4CC4-B0E2-2E888D421CEF}"/>
    <cellStyle name="40% - Accent5 22 11 3" xfId="41481" xr:uid="{BD1F41EE-3733-4515-B9FD-A66623CBDB9E}"/>
    <cellStyle name="40% - Accent5 22 11 3 2" xfId="41482" xr:uid="{D0EE1105-4D41-4D5E-AC43-0567EC4839D6}"/>
    <cellStyle name="40% - Accent5 22 11 4" xfId="41483" xr:uid="{635750DD-0A91-4727-9542-073544CDD736}"/>
    <cellStyle name="40% - Accent5 22 11 4 2" xfId="41484" xr:uid="{916BCCC5-A4FE-4C4D-825C-6F475D306A75}"/>
    <cellStyle name="40% - Accent5 22 11 5" xfId="41485" xr:uid="{BCAE78B0-1EEF-4326-BE03-F339CF64CEDE}"/>
    <cellStyle name="40% - Accent5 22 12" xfId="41486" xr:uid="{A1BB1BBC-F077-4405-BE35-C74F42E05C11}"/>
    <cellStyle name="40% - Accent5 22 12 2" xfId="41487" xr:uid="{6A91E085-5710-4351-8C58-1A49DF370434}"/>
    <cellStyle name="40% - Accent5 22 12 2 2" xfId="41488" xr:uid="{442953BD-ECA3-44F6-A694-E0305E832DDD}"/>
    <cellStyle name="40% - Accent5 22 12 2 2 2" xfId="41489" xr:uid="{0692FDE5-E418-4C3F-80E0-F496A2DC9C59}"/>
    <cellStyle name="40% - Accent5 22 12 2 3" xfId="41490" xr:uid="{0BCD3845-8394-4515-BE11-F995E1E56176}"/>
    <cellStyle name="40% - Accent5 22 12 3" xfId="41491" xr:uid="{F0181B64-6E39-4E0E-85B5-CC55112CCBA1}"/>
    <cellStyle name="40% - Accent5 22 12 3 2" xfId="41492" xr:uid="{F53CD25B-7B0A-47D3-8C27-19388175134A}"/>
    <cellStyle name="40% - Accent5 22 12 4" xfId="41493" xr:uid="{4F781AA0-8C25-4272-B0AF-10D37E6E0716}"/>
    <cellStyle name="40% - Accent5 22 12 4 2" xfId="41494" xr:uid="{4EBB4D74-7FEC-41C0-B078-F9D04009C2A1}"/>
    <cellStyle name="40% - Accent5 22 12 5" xfId="41495" xr:uid="{95E2B126-4D91-4E42-BE01-ACF13023059A}"/>
    <cellStyle name="40% - Accent5 22 13" xfId="41496" xr:uid="{39914307-B8B9-40AB-82E6-18C125226963}"/>
    <cellStyle name="40% - Accent5 22 13 2" xfId="41497" xr:uid="{041DE72F-0E98-4EA9-8075-224AC36CA78D}"/>
    <cellStyle name="40% - Accent5 22 13 2 2" xfId="41498" xr:uid="{5266F483-7EB8-4CCA-9FDC-A6FA1E8BE378}"/>
    <cellStyle name="40% - Accent5 22 13 2 2 2" xfId="41499" xr:uid="{334BFD07-5545-4131-A698-86108456A12E}"/>
    <cellStyle name="40% - Accent5 22 13 2 3" xfId="41500" xr:uid="{4CC85950-0E56-4537-A94D-DEB3FF1D906B}"/>
    <cellStyle name="40% - Accent5 22 13 3" xfId="41501" xr:uid="{0B4D8BD7-7C3D-4C8E-A236-2C80F62CACBE}"/>
    <cellStyle name="40% - Accent5 22 13 3 2" xfId="41502" xr:uid="{892FBA75-1730-4094-B0C4-59B8B437CD9C}"/>
    <cellStyle name="40% - Accent5 22 13 4" xfId="41503" xr:uid="{07AE8BD0-37E7-46D9-B10E-618F364FCF8F}"/>
    <cellStyle name="40% - Accent5 22 13 4 2" xfId="41504" xr:uid="{78EF4522-E72A-4B89-BA1B-BA9B3B9F289D}"/>
    <cellStyle name="40% - Accent5 22 13 5" xfId="41505" xr:uid="{18E9209F-1869-4204-981C-773A361BB63F}"/>
    <cellStyle name="40% - Accent5 22 14" xfId="41506" xr:uid="{7A0EFBCD-69DE-40E2-9E3F-531B63B1AF9A}"/>
    <cellStyle name="40% - Accent5 22 14 2" xfId="41507" xr:uid="{ED56EA10-EABF-463E-844D-E44F7FB78014}"/>
    <cellStyle name="40% - Accent5 22 14 2 2" xfId="41508" xr:uid="{C9E678B1-A878-4571-9720-A739EB225E45}"/>
    <cellStyle name="40% - Accent5 22 14 2 2 2" xfId="41509" xr:uid="{44F06AF6-153E-416D-AE84-B52A5C81D338}"/>
    <cellStyle name="40% - Accent5 22 14 2 3" xfId="41510" xr:uid="{E95B8EEF-2BD2-460C-939B-8A9FB723FF04}"/>
    <cellStyle name="40% - Accent5 22 14 3" xfId="41511" xr:uid="{4D9D40FA-1D6C-4434-BBE9-0A6BE8798FDF}"/>
    <cellStyle name="40% - Accent5 22 14 3 2" xfId="41512" xr:uid="{52CF1C90-7DA6-468E-8F1A-28A6FB1266C2}"/>
    <cellStyle name="40% - Accent5 22 14 4" xfId="41513" xr:uid="{DE2CC4C0-440A-433B-AD52-F389A4AC1491}"/>
    <cellStyle name="40% - Accent5 22 14 4 2" xfId="41514" xr:uid="{7721E234-0FF3-4FA2-BEFC-18A476DCDCEF}"/>
    <cellStyle name="40% - Accent5 22 14 5" xfId="41515" xr:uid="{38F8AAB3-8274-4816-8D09-4E6D99807596}"/>
    <cellStyle name="40% - Accent5 22 15" xfId="41516" xr:uid="{4A568ED8-FE1E-411D-BA70-F061A496A199}"/>
    <cellStyle name="40% - Accent5 22 15 2" xfId="41517" xr:uid="{135E8998-0011-4BA3-8E55-2E995672F9D8}"/>
    <cellStyle name="40% - Accent5 22 15 2 2" xfId="41518" xr:uid="{33DE3CAE-A4ED-4A58-B995-CC23EBCAB46A}"/>
    <cellStyle name="40% - Accent5 22 15 2 2 2" xfId="41519" xr:uid="{94C0488A-6012-45C0-84A2-A4EB2E77D7A0}"/>
    <cellStyle name="40% - Accent5 22 15 2 3" xfId="41520" xr:uid="{2EEC098C-6068-4B19-B1C3-315DC433E6AD}"/>
    <cellStyle name="40% - Accent5 22 15 3" xfId="41521" xr:uid="{AAD53E3D-DA29-4772-967D-D7F6F495262B}"/>
    <cellStyle name="40% - Accent5 22 15 3 2" xfId="41522" xr:uid="{40CDA017-854B-4DB9-A739-9129DB3726F5}"/>
    <cellStyle name="40% - Accent5 22 15 4" xfId="41523" xr:uid="{C75B31CE-22F2-4791-8054-AF2B533F784C}"/>
    <cellStyle name="40% - Accent5 22 15 4 2" xfId="41524" xr:uid="{E0FFB45F-ACD3-4A07-B066-82BD71DCB65E}"/>
    <cellStyle name="40% - Accent5 22 15 5" xfId="41525" xr:uid="{012D310E-CF1B-43D5-B468-A4965C2EA854}"/>
    <cellStyle name="40% - Accent5 22 16" xfId="41526" xr:uid="{D29F9476-B374-4598-A758-93E60317C3BE}"/>
    <cellStyle name="40% - Accent5 22 16 2" xfId="41527" xr:uid="{E1B3855F-048A-4367-9D24-176EF5D8F4E4}"/>
    <cellStyle name="40% - Accent5 22 16 2 2" xfId="41528" xr:uid="{5A197250-5B78-41B0-9D33-84024F83EE26}"/>
    <cellStyle name="40% - Accent5 22 16 3" xfId="41529" xr:uid="{CBCE7BD5-213D-4B45-A5DC-CD19041B2B23}"/>
    <cellStyle name="40% - Accent5 22 17" xfId="41530" xr:uid="{C6CD2399-8AFB-46EB-8D9A-85ECC3CE2E16}"/>
    <cellStyle name="40% - Accent5 22 17 2" xfId="41531" xr:uid="{9B58D930-B392-49E2-A629-C93FDB9BFB7C}"/>
    <cellStyle name="40% - Accent5 22 18" xfId="41532" xr:uid="{5633D0DD-37FC-4D2C-843A-A6263F68311C}"/>
    <cellStyle name="40% - Accent5 22 18 2" xfId="41533" xr:uid="{AD3E4251-35A4-4E87-8BDA-3FF0479323E5}"/>
    <cellStyle name="40% - Accent5 22 19" xfId="41534" xr:uid="{57A65F77-5CA7-4F95-ACFD-EB6E23544FDE}"/>
    <cellStyle name="40% - Accent5 22 2" xfId="41535" xr:uid="{2B990ADA-442D-49B1-B8C1-A152432E62D7}"/>
    <cellStyle name="40% - Accent5 22 2 2" xfId="41536" xr:uid="{5F66E364-CAF0-47A0-85B8-60B7BC4AB3DE}"/>
    <cellStyle name="40% - Accent5 22 2 2 2" xfId="41537" xr:uid="{AA7FF5A3-A1DA-4BFD-AB24-889B8FB4936B}"/>
    <cellStyle name="40% - Accent5 22 2 2 2 2" xfId="41538" xr:uid="{895F55ED-856C-4BD3-B048-4EBB398BBFF5}"/>
    <cellStyle name="40% - Accent5 22 2 2 3" xfId="41539" xr:uid="{A89F9478-2DEF-4BE8-932F-ECDCCE818B71}"/>
    <cellStyle name="40% - Accent5 22 2 3" xfId="41540" xr:uid="{90F61951-AF29-4F4E-94A0-B1084C477620}"/>
    <cellStyle name="40% - Accent5 22 2 3 2" xfId="41541" xr:uid="{BD8E940C-895B-4AE9-81C1-C7D27D5D46FF}"/>
    <cellStyle name="40% - Accent5 22 2 4" xfId="41542" xr:uid="{C0C79ED0-204A-4294-AEE1-46A2D02BCBE9}"/>
    <cellStyle name="40% - Accent5 22 2 4 2" xfId="41543" xr:uid="{080BA8AC-970D-431C-B788-EDBE5B450390}"/>
    <cellStyle name="40% - Accent5 22 2 5" xfId="41544" xr:uid="{279216D6-D738-47C4-AAC8-BD0B839BCAC5}"/>
    <cellStyle name="40% - Accent5 22 20" xfId="41545" xr:uid="{65F9D54D-59F0-433A-8258-B3DBCA25EF65}"/>
    <cellStyle name="40% - Accent5 22 21" xfId="41546" xr:uid="{8B8B28BD-3EE6-480B-9839-C0805376AEF8}"/>
    <cellStyle name="40% - Accent5 22 22" xfId="41547" xr:uid="{5173889A-2D71-42AB-9E5E-68D9E071384F}"/>
    <cellStyle name="40% - Accent5 22 23" xfId="41548" xr:uid="{1D6960A8-88DA-4E95-BB30-B7F5F8F5746A}"/>
    <cellStyle name="40% - Accent5 22 24" xfId="41549" xr:uid="{60181C3E-5EB4-41E0-A0E5-95175D9ACC34}"/>
    <cellStyle name="40% - Accent5 22 25" xfId="41550" xr:uid="{F6D62104-4B59-4C33-9FCB-D586C4288AF0}"/>
    <cellStyle name="40% - Accent5 22 26" xfId="41551" xr:uid="{3B050DA3-F881-44A6-94DA-E6754CFB5D8F}"/>
    <cellStyle name="40% - Accent5 22 27" xfId="41552" xr:uid="{9B873C11-719C-4B3C-9AFC-5BB4BB28FD82}"/>
    <cellStyle name="40% - Accent5 22 28" xfId="41553" xr:uid="{3941B0E1-5124-457F-B437-AC01FC7076D8}"/>
    <cellStyle name="40% - Accent5 22 29" xfId="41554" xr:uid="{1F9CD669-4C59-4DF0-A233-62353A588261}"/>
    <cellStyle name="40% - Accent5 22 3" xfId="41555" xr:uid="{5647CA84-7FA1-45ED-A00A-3014373DF8FA}"/>
    <cellStyle name="40% - Accent5 22 3 2" xfId="41556" xr:uid="{7BD04E8E-579C-4B28-8C47-DA2AF2BB426A}"/>
    <cellStyle name="40% - Accent5 22 3 2 2" xfId="41557" xr:uid="{0B3C737E-3214-45C0-B976-C1156FFC38D3}"/>
    <cellStyle name="40% - Accent5 22 3 2 2 2" xfId="41558" xr:uid="{F98CB9FE-22D7-446A-9184-1852C1971DAB}"/>
    <cellStyle name="40% - Accent5 22 3 2 3" xfId="41559" xr:uid="{19FE7B19-40A9-46AE-B051-7E601A18A012}"/>
    <cellStyle name="40% - Accent5 22 3 3" xfId="41560" xr:uid="{1B344D18-2B66-4025-BE2C-AD4DD6A00A6C}"/>
    <cellStyle name="40% - Accent5 22 3 3 2" xfId="41561" xr:uid="{5DC3AC21-3EAC-433B-B6A2-345AE544324F}"/>
    <cellStyle name="40% - Accent5 22 3 4" xfId="41562" xr:uid="{219A9CC0-BF0B-40E8-BB57-1C4626CF1EF0}"/>
    <cellStyle name="40% - Accent5 22 3 4 2" xfId="41563" xr:uid="{2B192372-F2F0-48BC-8BFE-238BF2F16481}"/>
    <cellStyle name="40% - Accent5 22 3 5" xfId="41564" xr:uid="{6BB09117-92C9-4100-8C86-A02EE3D53400}"/>
    <cellStyle name="40% - Accent5 22 4" xfId="41565" xr:uid="{DC1A7F57-5292-4D9D-9628-705AD7BEB4E3}"/>
    <cellStyle name="40% - Accent5 22 4 2" xfId="41566" xr:uid="{E855FC26-EF71-4F01-AC8C-86D7F4D38D54}"/>
    <cellStyle name="40% - Accent5 22 4 2 2" xfId="41567" xr:uid="{F710FC55-3899-4525-969B-ED03C8835C60}"/>
    <cellStyle name="40% - Accent5 22 4 2 2 2" xfId="41568" xr:uid="{2B548611-4205-4E39-882E-8E71F6AF2F26}"/>
    <cellStyle name="40% - Accent5 22 4 2 3" xfId="41569" xr:uid="{11A4BD25-C08F-4DB9-BE44-67E03E0B54A2}"/>
    <cellStyle name="40% - Accent5 22 4 3" xfId="41570" xr:uid="{82DB580E-9D76-4BC1-B20B-0EEE921592B5}"/>
    <cellStyle name="40% - Accent5 22 4 3 2" xfId="41571" xr:uid="{8B36EE33-BBE9-44C4-AE58-8592D5788A6D}"/>
    <cellStyle name="40% - Accent5 22 4 4" xfId="41572" xr:uid="{B775DD36-C92B-4731-878D-FBB7326B6A8B}"/>
    <cellStyle name="40% - Accent5 22 4 4 2" xfId="41573" xr:uid="{5DF212D8-0A61-42F7-BCAE-3428402D6DEB}"/>
    <cellStyle name="40% - Accent5 22 4 5" xfId="41574" xr:uid="{1710CF93-F4EB-4682-8271-3E3280251A5B}"/>
    <cellStyle name="40% - Accent5 22 5" xfId="41575" xr:uid="{2D5BE52B-AF41-4ECD-84C4-D169A368BCB5}"/>
    <cellStyle name="40% - Accent5 22 5 2" xfId="41576" xr:uid="{F37AB39C-3DEA-4D48-8FEE-9F127D97FEFF}"/>
    <cellStyle name="40% - Accent5 22 5 2 2" xfId="41577" xr:uid="{2C53D073-D0DB-443D-AECE-27B5CA5214E4}"/>
    <cellStyle name="40% - Accent5 22 5 2 2 2" xfId="41578" xr:uid="{1BBF309B-CA9F-4F2D-92D3-F3AA95D1A9C9}"/>
    <cellStyle name="40% - Accent5 22 5 2 3" xfId="41579" xr:uid="{D0BD8AA0-49A3-4E78-B5D5-03869FC53FF6}"/>
    <cellStyle name="40% - Accent5 22 5 3" xfId="41580" xr:uid="{9D3A8C89-ECF4-4353-BFC2-F88372634E81}"/>
    <cellStyle name="40% - Accent5 22 5 3 2" xfId="41581" xr:uid="{DF4F0C42-2906-402A-A589-4535F3CA5A91}"/>
    <cellStyle name="40% - Accent5 22 5 4" xfId="41582" xr:uid="{419CEAA2-8AA2-4B7C-AC57-26049E620DC6}"/>
    <cellStyle name="40% - Accent5 22 5 4 2" xfId="41583" xr:uid="{EB507903-3FC8-4CFE-8AA0-21EE5A17C091}"/>
    <cellStyle name="40% - Accent5 22 5 5" xfId="41584" xr:uid="{10E2B8AF-F77B-489E-96FE-FDCDAD3728DF}"/>
    <cellStyle name="40% - Accent5 22 6" xfId="41585" xr:uid="{AA7AE811-45E6-4522-8988-C497C00FA022}"/>
    <cellStyle name="40% - Accent5 22 6 2" xfId="41586" xr:uid="{892515EE-00C0-4B36-A6DA-4B282FB11888}"/>
    <cellStyle name="40% - Accent5 22 6 2 2" xfId="41587" xr:uid="{B002C339-D54F-4C43-869F-F574A521E40A}"/>
    <cellStyle name="40% - Accent5 22 6 2 2 2" xfId="41588" xr:uid="{F033E263-00B1-487D-AF71-1C98177E0F69}"/>
    <cellStyle name="40% - Accent5 22 6 2 3" xfId="41589" xr:uid="{7234DFC5-7FE5-42C4-951A-F4D8789253F0}"/>
    <cellStyle name="40% - Accent5 22 6 3" xfId="41590" xr:uid="{B4161352-8B07-484B-B91A-EC9F60D766D4}"/>
    <cellStyle name="40% - Accent5 22 6 3 2" xfId="41591" xr:uid="{1CDD4B35-6291-43AA-847E-A6BD40D20052}"/>
    <cellStyle name="40% - Accent5 22 6 4" xfId="41592" xr:uid="{AB1E7273-B54F-41D5-AA01-136FF2272557}"/>
    <cellStyle name="40% - Accent5 22 6 4 2" xfId="41593" xr:uid="{E6CC8413-BB75-4106-92DC-1F81D3EF77DC}"/>
    <cellStyle name="40% - Accent5 22 6 5" xfId="41594" xr:uid="{D75C26D9-4268-4B7B-8B95-6EBF79FB28D8}"/>
    <cellStyle name="40% - Accent5 22 7" xfId="41595" xr:uid="{EB710B7A-843F-4C38-840F-E24A13330B9B}"/>
    <cellStyle name="40% - Accent5 22 7 2" xfId="41596" xr:uid="{99286BF5-B4EB-446C-8583-1E6D97D352AB}"/>
    <cellStyle name="40% - Accent5 22 7 2 2" xfId="41597" xr:uid="{75B3472C-D68F-4B18-AC1E-58505478BE7B}"/>
    <cellStyle name="40% - Accent5 22 7 2 2 2" xfId="41598" xr:uid="{5502F98E-DB44-48D8-913B-31DEAD6813E3}"/>
    <cellStyle name="40% - Accent5 22 7 2 3" xfId="41599" xr:uid="{A4978407-1344-42EF-9C85-D2FC093D9AEF}"/>
    <cellStyle name="40% - Accent5 22 7 3" xfId="41600" xr:uid="{0050680B-3A2A-4DB0-9CED-39CF73DE3F8C}"/>
    <cellStyle name="40% - Accent5 22 7 3 2" xfId="41601" xr:uid="{A127F39C-E36B-4B9C-B9E3-C48EA5E2DB29}"/>
    <cellStyle name="40% - Accent5 22 7 4" xfId="41602" xr:uid="{1DF56F15-0656-4E12-96E0-D201EA2359DB}"/>
    <cellStyle name="40% - Accent5 22 7 4 2" xfId="41603" xr:uid="{E99B088C-CE63-40C0-AA69-0B13B6573CA9}"/>
    <cellStyle name="40% - Accent5 22 7 5" xfId="41604" xr:uid="{8927F9DC-AD7C-4ECA-BA0B-9C39DDE198D3}"/>
    <cellStyle name="40% - Accent5 22 8" xfId="41605" xr:uid="{E123FE82-C796-4826-ADF0-AED5BE899558}"/>
    <cellStyle name="40% - Accent5 22 8 2" xfId="41606" xr:uid="{613D553A-AB45-42CC-996A-A852B7F4A86F}"/>
    <cellStyle name="40% - Accent5 22 8 2 2" xfId="41607" xr:uid="{53582477-E8FC-4737-9212-047108466122}"/>
    <cellStyle name="40% - Accent5 22 8 2 2 2" xfId="41608" xr:uid="{BDB6CA65-32BF-4DB4-8EEF-E5048E70A062}"/>
    <cellStyle name="40% - Accent5 22 8 2 3" xfId="41609" xr:uid="{B1499618-C8A0-4DF5-8AFE-FFAB2D8ACF17}"/>
    <cellStyle name="40% - Accent5 22 8 3" xfId="41610" xr:uid="{DCB6B9C5-6C2B-4651-8A62-574DA90A6108}"/>
    <cellStyle name="40% - Accent5 22 8 3 2" xfId="41611" xr:uid="{677A5CEC-A504-4F8C-A51C-3724635E5EF0}"/>
    <cellStyle name="40% - Accent5 22 8 4" xfId="41612" xr:uid="{86B61BAF-F57E-48D4-97AA-CF85FFA664AE}"/>
    <cellStyle name="40% - Accent5 22 8 4 2" xfId="41613" xr:uid="{DF8E361A-D9C3-4A43-9704-C7BD8B494B9C}"/>
    <cellStyle name="40% - Accent5 22 8 5" xfId="41614" xr:uid="{78EF3FEB-B438-4892-82AC-C79D7551D2B3}"/>
    <cellStyle name="40% - Accent5 22 9" xfId="41615" xr:uid="{556BBD38-4246-42FB-856E-91CAA42AE9F9}"/>
    <cellStyle name="40% - Accent5 22 9 2" xfId="41616" xr:uid="{D9D408C7-347A-4390-AC56-AF8180920E1C}"/>
    <cellStyle name="40% - Accent5 22 9 2 2" xfId="41617" xr:uid="{8DC788AF-D510-40D0-B33B-7B38D272B552}"/>
    <cellStyle name="40% - Accent5 22 9 2 2 2" xfId="41618" xr:uid="{48637617-464C-4763-B982-926DA43529F9}"/>
    <cellStyle name="40% - Accent5 22 9 2 3" xfId="41619" xr:uid="{90F38ACF-A426-4D29-B8FC-14D321228400}"/>
    <cellStyle name="40% - Accent5 22 9 3" xfId="41620" xr:uid="{3251EB3D-CB86-499F-82FB-DA1B9EC6970B}"/>
    <cellStyle name="40% - Accent5 22 9 3 2" xfId="41621" xr:uid="{FD0AE593-3893-44C1-A8EA-27684B169565}"/>
    <cellStyle name="40% - Accent5 22 9 4" xfId="41622" xr:uid="{FFDCF3BB-1E52-4CFB-BB1B-3DA27DC0ED04}"/>
    <cellStyle name="40% - Accent5 22 9 4 2" xfId="41623" xr:uid="{D246C244-9AC7-4632-86CC-B2E588F8249A}"/>
    <cellStyle name="40% - Accent5 22 9 5" xfId="41624" xr:uid="{E76375A3-A6DD-41EE-8E5E-3B06F93DA9A2}"/>
    <cellStyle name="40% - Accent5 23" xfId="41625" xr:uid="{04FB2BED-35F0-4E34-89C4-19627CF25B10}"/>
    <cellStyle name="40% - Accent5 23 10" xfId="41626" xr:uid="{E5610CE1-89A0-4DA4-A7BC-65CB0EE31434}"/>
    <cellStyle name="40% - Accent5 23 10 2" xfId="41627" xr:uid="{8B03B92D-3222-449A-AAF8-FFE8B286502F}"/>
    <cellStyle name="40% - Accent5 23 10 2 2" xfId="41628" xr:uid="{6EBBA6FC-CBD4-4995-A635-E226CBAFD906}"/>
    <cellStyle name="40% - Accent5 23 10 2 2 2" xfId="41629" xr:uid="{70FBF166-2780-4F95-AEB2-13F826387750}"/>
    <cellStyle name="40% - Accent5 23 10 2 3" xfId="41630" xr:uid="{A63F4747-B1B3-4ED1-B292-463CF4DEE622}"/>
    <cellStyle name="40% - Accent5 23 10 3" xfId="41631" xr:uid="{51CF61EC-E914-4C43-9324-AC546D311EE6}"/>
    <cellStyle name="40% - Accent5 23 10 3 2" xfId="41632" xr:uid="{172F63E6-ACD7-4B93-8213-9FBCB53D353D}"/>
    <cellStyle name="40% - Accent5 23 10 4" xfId="41633" xr:uid="{73CA1DAF-A339-4254-A7FC-8505C7486CAF}"/>
    <cellStyle name="40% - Accent5 23 10 4 2" xfId="41634" xr:uid="{C00E310F-DDA1-4430-B286-35A258C27937}"/>
    <cellStyle name="40% - Accent5 23 10 5" xfId="41635" xr:uid="{10330648-F6C1-4EC9-8D47-87FCAE3D6285}"/>
    <cellStyle name="40% - Accent5 23 11" xfId="41636" xr:uid="{A011B341-2ED8-4BB4-AC30-5B3487F932DA}"/>
    <cellStyle name="40% - Accent5 23 11 2" xfId="41637" xr:uid="{5658E9DB-8354-4A93-9394-71F349546393}"/>
    <cellStyle name="40% - Accent5 23 11 2 2" xfId="41638" xr:uid="{0FCF979E-7518-41D3-9B66-1A0E28E0A830}"/>
    <cellStyle name="40% - Accent5 23 11 2 2 2" xfId="41639" xr:uid="{943A386F-4CA7-44B6-BC1C-443EEF2E6B56}"/>
    <cellStyle name="40% - Accent5 23 11 2 3" xfId="41640" xr:uid="{E96F4854-9C66-4390-A212-DB5F3C278F77}"/>
    <cellStyle name="40% - Accent5 23 11 3" xfId="41641" xr:uid="{1C4521FF-A4D9-48FC-BB47-CB021E08E4F2}"/>
    <cellStyle name="40% - Accent5 23 11 3 2" xfId="41642" xr:uid="{7976DE75-72A2-44E3-94E7-D9745C7133D2}"/>
    <cellStyle name="40% - Accent5 23 11 4" xfId="41643" xr:uid="{C04A8852-3F2A-419A-B3BE-34ED702C9F2B}"/>
    <cellStyle name="40% - Accent5 23 11 4 2" xfId="41644" xr:uid="{1D487EEC-2B77-4E74-AEAD-C7DA40133F43}"/>
    <cellStyle name="40% - Accent5 23 11 5" xfId="41645" xr:uid="{05C0B427-11DD-47FC-9D49-41BDFC392902}"/>
    <cellStyle name="40% - Accent5 23 12" xfId="41646" xr:uid="{15B08D9A-5A89-4479-BF05-A273BF33D56C}"/>
    <cellStyle name="40% - Accent5 23 12 2" xfId="41647" xr:uid="{52D1459E-04EB-416C-8421-67CA7ADB48B9}"/>
    <cellStyle name="40% - Accent5 23 12 2 2" xfId="41648" xr:uid="{2E8A03EC-AB61-48A7-A3EC-82AE3D7D474A}"/>
    <cellStyle name="40% - Accent5 23 12 2 2 2" xfId="41649" xr:uid="{7B2FF14B-3264-4525-83C8-523E4FB812ED}"/>
    <cellStyle name="40% - Accent5 23 12 2 3" xfId="41650" xr:uid="{A87382E5-859A-41B3-85EA-78D98D881C4D}"/>
    <cellStyle name="40% - Accent5 23 12 3" xfId="41651" xr:uid="{45C04F27-2E3A-4FD5-A12B-5F35A8D5895E}"/>
    <cellStyle name="40% - Accent5 23 12 3 2" xfId="41652" xr:uid="{0670C8D8-B63C-4AC9-8FEC-BDB5AF61BE51}"/>
    <cellStyle name="40% - Accent5 23 12 4" xfId="41653" xr:uid="{F269FFFD-C827-4CEB-8AA0-4E3A773D583B}"/>
    <cellStyle name="40% - Accent5 23 12 4 2" xfId="41654" xr:uid="{28453A57-688C-44D9-8DA5-3C11AC281AD2}"/>
    <cellStyle name="40% - Accent5 23 12 5" xfId="41655" xr:uid="{F93754AA-EC98-4954-85E2-ED67296ACC12}"/>
    <cellStyle name="40% - Accent5 23 13" xfId="41656" xr:uid="{A06294C6-A59C-49FD-AFD0-3940AE31E6D2}"/>
    <cellStyle name="40% - Accent5 23 13 2" xfId="41657" xr:uid="{7E7423A1-701C-4D9C-849A-CF0ED3A79CF8}"/>
    <cellStyle name="40% - Accent5 23 13 2 2" xfId="41658" xr:uid="{B49FA2E1-AEF4-4895-9760-18187F2F78E1}"/>
    <cellStyle name="40% - Accent5 23 13 2 2 2" xfId="41659" xr:uid="{85B8F169-AAC2-4D8E-B5F5-3413761EFE56}"/>
    <cellStyle name="40% - Accent5 23 13 2 3" xfId="41660" xr:uid="{2E33206D-11F0-4FB1-B9B1-F760FED178B5}"/>
    <cellStyle name="40% - Accent5 23 13 3" xfId="41661" xr:uid="{AD4FB07A-52C4-4B27-AEE9-E2BBDF9AD11B}"/>
    <cellStyle name="40% - Accent5 23 13 3 2" xfId="41662" xr:uid="{58774CCA-9B49-4974-A966-7C0FA3B6D12A}"/>
    <cellStyle name="40% - Accent5 23 13 4" xfId="41663" xr:uid="{F219A075-D9DD-4171-A94A-7FCD1C25BD6D}"/>
    <cellStyle name="40% - Accent5 23 13 4 2" xfId="41664" xr:uid="{7A6D7D43-8E09-4BCC-9F18-CDD773350436}"/>
    <cellStyle name="40% - Accent5 23 13 5" xfId="41665" xr:uid="{6B426A54-9551-45B5-8068-6D43353F6B73}"/>
    <cellStyle name="40% - Accent5 23 14" xfId="41666" xr:uid="{ACA74C8E-F40F-434D-9396-4EAA172E21C3}"/>
    <cellStyle name="40% - Accent5 23 14 2" xfId="41667" xr:uid="{CE0836F4-01FB-48DB-B760-414A59D1D090}"/>
    <cellStyle name="40% - Accent5 23 14 2 2" xfId="41668" xr:uid="{30A61745-8D3B-4992-9078-C90C3DA4026A}"/>
    <cellStyle name="40% - Accent5 23 14 2 2 2" xfId="41669" xr:uid="{2D8C1719-6F08-4550-AD98-AE551E426470}"/>
    <cellStyle name="40% - Accent5 23 14 2 3" xfId="41670" xr:uid="{CB4D6E61-7575-420D-B187-45E653723786}"/>
    <cellStyle name="40% - Accent5 23 14 3" xfId="41671" xr:uid="{5AE729C7-031D-4A1B-BC74-D34F9329A5D0}"/>
    <cellStyle name="40% - Accent5 23 14 3 2" xfId="41672" xr:uid="{573CF813-AA9F-4588-8149-996A2E554863}"/>
    <cellStyle name="40% - Accent5 23 14 4" xfId="41673" xr:uid="{A2E9CC46-A2ED-475F-8817-75075120019F}"/>
    <cellStyle name="40% - Accent5 23 14 4 2" xfId="41674" xr:uid="{E7C5D5B9-99E2-4E31-BC14-2DB37A9D79D5}"/>
    <cellStyle name="40% - Accent5 23 14 5" xfId="41675" xr:uid="{92422ACD-68BF-4F10-9506-78CFE71C7460}"/>
    <cellStyle name="40% - Accent5 23 15" xfId="41676" xr:uid="{662439DA-CF6C-422A-BE82-56086038459D}"/>
    <cellStyle name="40% - Accent5 23 15 2" xfId="41677" xr:uid="{3683C928-958F-4B77-B081-26924834319A}"/>
    <cellStyle name="40% - Accent5 23 15 2 2" xfId="41678" xr:uid="{71909293-60FB-441D-9010-ADA3F2BAA701}"/>
    <cellStyle name="40% - Accent5 23 15 2 2 2" xfId="41679" xr:uid="{AD384746-C19E-4AB3-B277-F7ADF5BCD917}"/>
    <cellStyle name="40% - Accent5 23 15 2 3" xfId="41680" xr:uid="{7F88B15F-0018-48EF-B5AE-85AFA49481E5}"/>
    <cellStyle name="40% - Accent5 23 15 3" xfId="41681" xr:uid="{0C3BFF79-B61E-4D4F-8401-29E93B69B135}"/>
    <cellStyle name="40% - Accent5 23 15 3 2" xfId="41682" xr:uid="{F10F7350-392D-41E7-95AA-1B6BDD6EE2D9}"/>
    <cellStyle name="40% - Accent5 23 15 4" xfId="41683" xr:uid="{E686FBDA-FB2C-4D87-80B9-7F8B6024BE9B}"/>
    <cellStyle name="40% - Accent5 23 15 4 2" xfId="41684" xr:uid="{EFA0A089-C820-4727-BCEC-66283C2013D8}"/>
    <cellStyle name="40% - Accent5 23 15 5" xfId="41685" xr:uid="{CDE34E08-940B-40AE-9195-13A60BE911F4}"/>
    <cellStyle name="40% - Accent5 23 16" xfId="41686" xr:uid="{6A63C982-CCBC-46B1-AA3B-9D8CC22F4AE1}"/>
    <cellStyle name="40% - Accent5 23 16 2" xfId="41687" xr:uid="{6424339F-FDAA-4845-AB75-EF175E72EFA9}"/>
    <cellStyle name="40% - Accent5 23 16 2 2" xfId="41688" xr:uid="{6C042779-9B11-4F0E-B3E6-114D4FCCABD8}"/>
    <cellStyle name="40% - Accent5 23 16 3" xfId="41689" xr:uid="{B586F0BB-F06F-471F-99A5-5188D4F0B9A4}"/>
    <cellStyle name="40% - Accent5 23 17" xfId="41690" xr:uid="{9537DB31-0AE4-43A3-91BB-157A3739A1A9}"/>
    <cellStyle name="40% - Accent5 23 17 2" xfId="41691" xr:uid="{1581B4E0-F2E4-48DA-BA9B-BEAB92EACF75}"/>
    <cellStyle name="40% - Accent5 23 18" xfId="41692" xr:uid="{95136C04-8DF3-418F-B453-7F1905AA55AC}"/>
    <cellStyle name="40% - Accent5 23 18 2" xfId="41693" xr:uid="{42B73242-D6E9-42A1-8DDC-A7884F2EF1B8}"/>
    <cellStyle name="40% - Accent5 23 19" xfId="41694" xr:uid="{62041C25-EDE6-46A7-B651-DEB3327E6F5C}"/>
    <cellStyle name="40% - Accent5 23 2" xfId="41695" xr:uid="{3296DFD4-A335-4BF8-A8A3-222C02D33D2A}"/>
    <cellStyle name="40% - Accent5 23 2 2" xfId="41696" xr:uid="{C95877A2-290E-4E06-A077-9F5C58F18C88}"/>
    <cellStyle name="40% - Accent5 23 2 2 2" xfId="41697" xr:uid="{9A9EA80B-2437-4A79-83BF-3CDE7447A1E0}"/>
    <cellStyle name="40% - Accent5 23 2 2 2 2" xfId="41698" xr:uid="{5DC1DBDF-761D-49CD-A764-7FF5DC70FF43}"/>
    <cellStyle name="40% - Accent5 23 2 2 3" xfId="41699" xr:uid="{63288F51-3B9D-47AB-BDAF-63060EFF10DA}"/>
    <cellStyle name="40% - Accent5 23 2 3" xfId="41700" xr:uid="{6AC936FB-70AB-4270-A999-2CA024B370AC}"/>
    <cellStyle name="40% - Accent5 23 2 3 2" xfId="41701" xr:uid="{78250528-3791-4647-8B1C-F91B0B7C66A0}"/>
    <cellStyle name="40% - Accent5 23 2 4" xfId="41702" xr:uid="{72AF045B-1CAE-42FC-A588-E08221BB2797}"/>
    <cellStyle name="40% - Accent5 23 2 4 2" xfId="41703" xr:uid="{2110FFC7-38E9-405C-8D31-0D1735CBDFB4}"/>
    <cellStyle name="40% - Accent5 23 2 5" xfId="41704" xr:uid="{E806450C-D1A6-4164-8D08-CF254129EF61}"/>
    <cellStyle name="40% - Accent5 23 20" xfId="41705" xr:uid="{82F4D505-F5B8-446D-85D6-4C0437CBB02E}"/>
    <cellStyle name="40% - Accent5 23 21" xfId="41706" xr:uid="{B1081EC2-B2CE-466C-8A03-472C71BD503C}"/>
    <cellStyle name="40% - Accent5 23 22" xfId="41707" xr:uid="{53069B2E-A416-4BD8-A2EC-29B592F77FE1}"/>
    <cellStyle name="40% - Accent5 23 23" xfId="41708" xr:uid="{211513AE-9FA0-4E75-84F9-F4885CBD3951}"/>
    <cellStyle name="40% - Accent5 23 24" xfId="41709" xr:uid="{76CB28A7-8C94-4748-8F49-26CBB48A01E1}"/>
    <cellStyle name="40% - Accent5 23 25" xfId="41710" xr:uid="{075D0A7B-E0FC-4E00-A642-A4C81ADF04C7}"/>
    <cellStyle name="40% - Accent5 23 26" xfId="41711" xr:uid="{F794F8F3-E850-4A98-BC07-7943DC378AE9}"/>
    <cellStyle name="40% - Accent5 23 27" xfId="41712" xr:uid="{86942703-2F34-4346-9D45-41AB94DC5A3B}"/>
    <cellStyle name="40% - Accent5 23 28" xfId="41713" xr:uid="{170D9390-CC05-4093-B262-370F0980F9F5}"/>
    <cellStyle name="40% - Accent5 23 29" xfId="41714" xr:uid="{5D043CF3-D44A-4101-8CF9-0FB0862F8CA4}"/>
    <cellStyle name="40% - Accent5 23 3" xfId="41715" xr:uid="{84667026-EC05-4405-8A02-C96EABE1DBAB}"/>
    <cellStyle name="40% - Accent5 23 3 2" xfId="41716" xr:uid="{64F913DD-EEEB-4949-9C6C-ADC78DC88E5F}"/>
    <cellStyle name="40% - Accent5 23 3 2 2" xfId="41717" xr:uid="{3E80C2CD-F3AF-40D8-ACAE-6ADC8CA25EB3}"/>
    <cellStyle name="40% - Accent5 23 3 2 2 2" xfId="41718" xr:uid="{B8054CA8-444F-4225-B6D1-67815A3857D2}"/>
    <cellStyle name="40% - Accent5 23 3 2 3" xfId="41719" xr:uid="{9F942B15-354C-436F-A38C-ABD0A2F6F372}"/>
    <cellStyle name="40% - Accent5 23 3 3" xfId="41720" xr:uid="{B8C13D14-B969-4073-8F80-81FEB8B0DBB6}"/>
    <cellStyle name="40% - Accent5 23 3 3 2" xfId="41721" xr:uid="{4042AAF1-4065-4DF1-902C-C5207942A0E8}"/>
    <cellStyle name="40% - Accent5 23 3 4" xfId="41722" xr:uid="{2C31EB61-9803-4231-B41E-DCE6C5CE6308}"/>
    <cellStyle name="40% - Accent5 23 3 4 2" xfId="41723" xr:uid="{1CF31E75-65B3-4AB9-B029-7E16D5EAE5CD}"/>
    <cellStyle name="40% - Accent5 23 3 5" xfId="41724" xr:uid="{3A37E843-1199-4BF7-95FC-46C2D67EED0C}"/>
    <cellStyle name="40% - Accent5 23 4" xfId="41725" xr:uid="{1454385B-3D23-4ED5-8116-919D5815A03B}"/>
    <cellStyle name="40% - Accent5 23 4 2" xfId="41726" xr:uid="{46F3D10D-2C09-40DA-9CDE-47EC810809C8}"/>
    <cellStyle name="40% - Accent5 23 4 2 2" xfId="41727" xr:uid="{EB50A4E2-BD36-42CA-B103-D32028668E89}"/>
    <cellStyle name="40% - Accent5 23 4 2 2 2" xfId="41728" xr:uid="{A00412BF-25DF-47C5-AAC7-2BD6B02D6669}"/>
    <cellStyle name="40% - Accent5 23 4 2 3" xfId="41729" xr:uid="{26A0E450-00FC-463A-9573-0924789F5D24}"/>
    <cellStyle name="40% - Accent5 23 4 3" xfId="41730" xr:uid="{2E8D7C5F-DDD4-4D96-B4CE-94958FFDEF05}"/>
    <cellStyle name="40% - Accent5 23 4 3 2" xfId="41731" xr:uid="{3EEF1584-5A1B-434C-9D3B-1B65115DA467}"/>
    <cellStyle name="40% - Accent5 23 4 4" xfId="41732" xr:uid="{82BD7150-4DF9-44A0-A1AA-6FE39FF0B423}"/>
    <cellStyle name="40% - Accent5 23 4 4 2" xfId="41733" xr:uid="{3FC6BCC9-CEFE-4EFF-957A-6283FC40DCFB}"/>
    <cellStyle name="40% - Accent5 23 4 5" xfId="41734" xr:uid="{D72CB281-FABE-48D3-B1AF-E011281C4D5C}"/>
    <cellStyle name="40% - Accent5 23 5" xfId="41735" xr:uid="{569CD338-A79B-43CA-8307-1CFE99406629}"/>
    <cellStyle name="40% - Accent5 23 5 2" xfId="41736" xr:uid="{CA9692DF-FE50-4356-9EDE-9188D96F7069}"/>
    <cellStyle name="40% - Accent5 23 5 2 2" xfId="41737" xr:uid="{34A7E540-6532-4AB1-80F4-A2A835C3341C}"/>
    <cellStyle name="40% - Accent5 23 5 2 2 2" xfId="41738" xr:uid="{607C6A5A-9238-4D5F-938E-F6DCB7528321}"/>
    <cellStyle name="40% - Accent5 23 5 2 3" xfId="41739" xr:uid="{F3799EAA-3111-4705-99A9-4F688C69ED5C}"/>
    <cellStyle name="40% - Accent5 23 5 3" xfId="41740" xr:uid="{006A6433-B683-4075-9ABA-84B8CF49423C}"/>
    <cellStyle name="40% - Accent5 23 5 3 2" xfId="41741" xr:uid="{09B82115-021F-4512-8D1F-7C5C8FE9B46C}"/>
    <cellStyle name="40% - Accent5 23 5 4" xfId="41742" xr:uid="{EBCD2F2E-7DF5-4BE5-B681-223ACFDAF272}"/>
    <cellStyle name="40% - Accent5 23 5 4 2" xfId="41743" xr:uid="{0095B4DB-1203-4E41-8300-ACD9A0B65E97}"/>
    <cellStyle name="40% - Accent5 23 5 5" xfId="41744" xr:uid="{EB46815F-4418-48E9-BAA9-4DF520AFC30A}"/>
    <cellStyle name="40% - Accent5 23 6" xfId="41745" xr:uid="{94A04DAB-BA6B-46C8-84A0-C302307E7299}"/>
    <cellStyle name="40% - Accent5 23 6 2" xfId="41746" xr:uid="{E59C0E7C-7927-4227-81BA-5E5236708DB0}"/>
    <cellStyle name="40% - Accent5 23 6 2 2" xfId="41747" xr:uid="{B59D1B23-1090-4459-B2A2-403BC93AF2D0}"/>
    <cellStyle name="40% - Accent5 23 6 2 2 2" xfId="41748" xr:uid="{9D01D0DD-EFD8-4CAA-AC92-5EF320B214E5}"/>
    <cellStyle name="40% - Accent5 23 6 2 3" xfId="41749" xr:uid="{1A12EA79-C324-4AE9-A36A-8805B491FCF4}"/>
    <cellStyle name="40% - Accent5 23 6 3" xfId="41750" xr:uid="{539322AF-5BAC-4577-9504-0B3907BB5E99}"/>
    <cellStyle name="40% - Accent5 23 6 3 2" xfId="41751" xr:uid="{4F05555C-CA05-43C8-A717-7E3846A3FEA4}"/>
    <cellStyle name="40% - Accent5 23 6 4" xfId="41752" xr:uid="{C349D03A-524F-4DEF-A1BA-111CAD2360F1}"/>
    <cellStyle name="40% - Accent5 23 6 4 2" xfId="41753" xr:uid="{C978CA0A-2ADF-4191-A06D-DAF2A7D6FABF}"/>
    <cellStyle name="40% - Accent5 23 6 5" xfId="41754" xr:uid="{BF26DD30-2339-4C10-9B71-85B9E5555423}"/>
    <cellStyle name="40% - Accent5 23 7" xfId="41755" xr:uid="{7EFAD027-7A58-4A79-B7A2-65B8BDDA94CA}"/>
    <cellStyle name="40% - Accent5 23 7 2" xfId="41756" xr:uid="{E9C38219-96B2-4267-912A-55A7D35D2831}"/>
    <cellStyle name="40% - Accent5 23 7 2 2" xfId="41757" xr:uid="{1334F9E8-4F60-4E82-9326-B70282F78751}"/>
    <cellStyle name="40% - Accent5 23 7 2 2 2" xfId="41758" xr:uid="{15CC3D29-E525-4848-92E1-1F989F7EE0FA}"/>
    <cellStyle name="40% - Accent5 23 7 2 3" xfId="41759" xr:uid="{A1C6E87C-F065-4080-9A47-656156B48C54}"/>
    <cellStyle name="40% - Accent5 23 7 3" xfId="41760" xr:uid="{D4FDF4CB-3B49-403E-8656-64E6F1182F5D}"/>
    <cellStyle name="40% - Accent5 23 7 3 2" xfId="41761" xr:uid="{BAE51D99-E018-4E6A-A24F-3993123DA777}"/>
    <cellStyle name="40% - Accent5 23 7 4" xfId="41762" xr:uid="{592FD233-E066-40CB-9B01-56A6046C23CC}"/>
    <cellStyle name="40% - Accent5 23 7 4 2" xfId="41763" xr:uid="{28182964-03D3-4C5A-B938-034A471F933B}"/>
    <cellStyle name="40% - Accent5 23 7 5" xfId="41764" xr:uid="{18A006DE-7274-4800-AC8C-D2CB4B816EB8}"/>
    <cellStyle name="40% - Accent5 23 8" xfId="41765" xr:uid="{D62A5F96-C5AE-4519-BD63-2EEDD24E136D}"/>
    <cellStyle name="40% - Accent5 23 8 2" xfId="41766" xr:uid="{6E372E96-D2C8-4C34-9DB5-D334C5BA2CA1}"/>
    <cellStyle name="40% - Accent5 23 8 2 2" xfId="41767" xr:uid="{2192F512-2F78-4AE0-B716-428DF0E80FC1}"/>
    <cellStyle name="40% - Accent5 23 8 2 2 2" xfId="41768" xr:uid="{87B5C791-A068-4F62-BAEB-2FB96FC5852A}"/>
    <cellStyle name="40% - Accent5 23 8 2 3" xfId="41769" xr:uid="{DE2AF19D-C727-488A-B05F-FF7DABCBBC1E}"/>
    <cellStyle name="40% - Accent5 23 8 3" xfId="41770" xr:uid="{32CDA69D-3BAB-4139-899E-F57003EB7701}"/>
    <cellStyle name="40% - Accent5 23 8 3 2" xfId="41771" xr:uid="{EBF91E73-3583-49DB-BB76-A12BBCE44FCD}"/>
    <cellStyle name="40% - Accent5 23 8 4" xfId="41772" xr:uid="{2C8CD9C7-5870-460B-8913-2AA97D77F115}"/>
    <cellStyle name="40% - Accent5 23 8 4 2" xfId="41773" xr:uid="{CF4AE683-1269-4EAB-9426-8930E8C1C4B8}"/>
    <cellStyle name="40% - Accent5 23 8 5" xfId="41774" xr:uid="{40CE4664-D0EB-48B0-93E5-F201285B07A7}"/>
    <cellStyle name="40% - Accent5 23 9" xfId="41775" xr:uid="{DC5F42DC-9B18-426C-BFE0-7AA495BD4D6A}"/>
    <cellStyle name="40% - Accent5 23 9 2" xfId="41776" xr:uid="{AD37BE49-4818-4F11-8E6D-A7B26B78C263}"/>
    <cellStyle name="40% - Accent5 23 9 2 2" xfId="41777" xr:uid="{2E0F18BD-44C9-415C-95C6-A6DEB2159754}"/>
    <cellStyle name="40% - Accent5 23 9 2 2 2" xfId="41778" xr:uid="{DB631E85-CF3E-4341-AE28-77F57CB7E220}"/>
    <cellStyle name="40% - Accent5 23 9 2 3" xfId="41779" xr:uid="{CDA4A425-A6A0-4CBD-8CB4-1952E98D13A2}"/>
    <cellStyle name="40% - Accent5 23 9 3" xfId="41780" xr:uid="{73297982-A085-41AB-BD5F-BD92B44F2844}"/>
    <cellStyle name="40% - Accent5 23 9 3 2" xfId="41781" xr:uid="{4CCFFCE7-220D-44D9-9615-37479BEF2E85}"/>
    <cellStyle name="40% - Accent5 23 9 4" xfId="41782" xr:uid="{D2950FA6-446D-43B4-80C2-73DEF19ABC69}"/>
    <cellStyle name="40% - Accent5 23 9 4 2" xfId="41783" xr:uid="{A81F880A-5239-4609-97C4-5B28105E1F5E}"/>
    <cellStyle name="40% - Accent5 23 9 5" xfId="41784" xr:uid="{ABAB7661-77DB-49BD-B846-25F1A6AAA8C9}"/>
    <cellStyle name="40% - Accent5 24" xfId="41785" xr:uid="{DE6C676E-2A25-4ECE-93B9-30FE36B56909}"/>
    <cellStyle name="40% - Accent5 24 10" xfId="41786" xr:uid="{02E40ACB-BA90-4275-8455-E656EFB75AB0}"/>
    <cellStyle name="40% - Accent5 24 10 2" xfId="41787" xr:uid="{C003ADD3-85B6-4D90-A48D-D595D78383E4}"/>
    <cellStyle name="40% - Accent5 24 10 2 2" xfId="41788" xr:uid="{679FB5E3-6775-4A4B-9986-F7A7C765EA22}"/>
    <cellStyle name="40% - Accent5 24 10 2 2 2" xfId="41789" xr:uid="{A5932C23-6621-4384-97BD-4B40F8CBCCE5}"/>
    <cellStyle name="40% - Accent5 24 10 2 3" xfId="41790" xr:uid="{16AB4532-99C4-4189-9335-79AC8A80BFA7}"/>
    <cellStyle name="40% - Accent5 24 10 3" xfId="41791" xr:uid="{927FC71A-1112-42A1-B742-47CAD0CF0E9A}"/>
    <cellStyle name="40% - Accent5 24 10 3 2" xfId="41792" xr:uid="{C2B1EC84-48A4-4D6C-9BE9-9F2763394770}"/>
    <cellStyle name="40% - Accent5 24 10 4" xfId="41793" xr:uid="{96B6CEE9-D3C9-4900-9A61-75437B5BA5D6}"/>
    <cellStyle name="40% - Accent5 24 10 4 2" xfId="41794" xr:uid="{7CE2168F-51CA-4003-AFC9-D53B4DD686F3}"/>
    <cellStyle name="40% - Accent5 24 10 5" xfId="41795" xr:uid="{714AF868-B68F-4E9F-BCB4-5A462E850B26}"/>
    <cellStyle name="40% - Accent5 24 11" xfId="41796" xr:uid="{A1695722-8A3F-421F-ABFB-62FA0844BF11}"/>
    <cellStyle name="40% - Accent5 24 11 2" xfId="41797" xr:uid="{E2985DD1-5D7C-4DDC-B651-B24DED1B02BE}"/>
    <cellStyle name="40% - Accent5 24 11 2 2" xfId="41798" xr:uid="{B27CDCB8-4D69-4E4F-91ED-3FEA1C6F324B}"/>
    <cellStyle name="40% - Accent5 24 11 2 2 2" xfId="41799" xr:uid="{708B876C-B109-4701-8FA1-39E9330865AE}"/>
    <cellStyle name="40% - Accent5 24 11 2 3" xfId="41800" xr:uid="{6F53DE64-CAE8-433A-ACF1-14A0B8E67E35}"/>
    <cellStyle name="40% - Accent5 24 11 3" xfId="41801" xr:uid="{FCDA9F58-37E9-4E35-8DF9-14C5B292325B}"/>
    <cellStyle name="40% - Accent5 24 11 3 2" xfId="41802" xr:uid="{B00FB573-4806-45B9-A698-325F4DE84210}"/>
    <cellStyle name="40% - Accent5 24 11 4" xfId="41803" xr:uid="{D9D863CD-C7AA-4CAA-ACBB-D893866EF019}"/>
    <cellStyle name="40% - Accent5 24 11 4 2" xfId="41804" xr:uid="{AB134518-4EE8-439B-94BE-AF5416E646AA}"/>
    <cellStyle name="40% - Accent5 24 11 5" xfId="41805" xr:uid="{6327ECC0-3A59-4808-9322-269368DEC605}"/>
    <cellStyle name="40% - Accent5 24 12" xfId="41806" xr:uid="{0FE07A2E-9A97-46DE-861C-48328AD55322}"/>
    <cellStyle name="40% - Accent5 24 12 2" xfId="41807" xr:uid="{8A939B41-3F3A-4085-B85F-86183432422F}"/>
    <cellStyle name="40% - Accent5 24 12 2 2" xfId="41808" xr:uid="{9021DB9B-D688-4DD9-B45A-E1411F6DB38E}"/>
    <cellStyle name="40% - Accent5 24 12 2 2 2" xfId="41809" xr:uid="{AD7D6B94-3648-416C-A73B-E22340E4A501}"/>
    <cellStyle name="40% - Accent5 24 12 2 3" xfId="41810" xr:uid="{58F4FC2F-D2AE-413D-9FAA-A09AEE2D22C9}"/>
    <cellStyle name="40% - Accent5 24 12 3" xfId="41811" xr:uid="{FFC66C4A-FCB4-4CF4-89BD-4740C774C511}"/>
    <cellStyle name="40% - Accent5 24 12 3 2" xfId="41812" xr:uid="{D4ED1070-3C67-4AAA-BEED-A915EB438D52}"/>
    <cellStyle name="40% - Accent5 24 12 4" xfId="41813" xr:uid="{3A641EBE-ADDC-490D-ADC7-7782599E4ABB}"/>
    <cellStyle name="40% - Accent5 24 12 4 2" xfId="41814" xr:uid="{343636B3-F795-4D22-BE50-27A037218DD3}"/>
    <cellStyle name="40% - Accent5 24 12 5" xfId="41815" xr:uid="{78FB950C-8C0E-423F-9A5A-8C2CA1DAFCB2}"/>
    <cellStyle name="40% - Accent5 24 13" xfId="41816" xr:uid="{8E902556-1AC1-4FC0-B3E0-4CB4B34919CE}"/>
    <cellStyle name="40% - Accent5 24 13 2" xfId="41817" xr:uid="{22490A32-AF87-4905-990F-FCFC04750068}"/>
    <cellStyle name="40% - Accent5 24 13 2 2" xfId="41818" xr:uid="{8D6A3DF6-3CDB-4A88-AC1C-AF5606E21B4A}"/>
    <cellStyle name="40% - Accent5 24 13 2 2 2" xfId="41819" xr:uid="{1CB1ABC2-8C1C-4A19-B270-405C9BCE84BD}"/>
    <cellStyle name="40% - Accent5 24 13 2 3" xfId="41820" xr:uid="{244A2FF0-5901-440A-B2EE-883016CEFCC7}"/>
    <cellStyle name="40% - Accent5 24 13 3" xfId="41821" xr:uid="{04F60DAB-85B3-432A-8006-E0B7A7FE0775}"/>
    <cellStyle name="40% - Accent5 24 13 3 2" xfId="41822" xr:uid="{75CA7F62-2E56-4B8F-AB38-91067BC6B9C0}"/>
    <cellStyle name="40% - Accent5 24 13 4" xfId="41823" xr:uid="{F282C075-89B2-4488-B90B-78F48094C017}"/>
    <cellStyle name="40% - Accent5 24 13 4 2" xfId="41824" xr:uid="{A1E1DED3-4EB8-4BF4-9A80-E6A2EBE885BB}"/>
    <cellStyle name="40% - Accent5 24 13 5" xfId="41825" xr:uid="{077DAD46-98A4-4FEA-B5E5-2CF6E58B5112}"/>
    <cellStyle name="40% - Accent5 24 14" xfId="41826" xr:uid="{9A60A037-438F-4438-8AF1-EFF240AE337F}"/>
    <cellStyle name="40% - Accent5 24 14 2" xfId="41827" xr:uid="{22AB92B4-925F-4A86-939D-8B54B97C24C1}"/>
    <cellStyle name="40% - Accent5 24 14 2 2" xfId="41828" xr:uid="{3B1D3DD7-0AF7-443F-9596-0AE30F7AAFF3}"/>
    <cellStyle name="40% - Accent5 24 14 2 2 2" xfId="41829" xr:uid="{75D06853-7B15-4549-85C5-E75F0F676F2E}"/>
    <cellStyle name="40% - Accent5 24 14 2 3" xfId="41830" xr:uid="{F4C5A44D-164D-4129-A47E-44548F5EB3CE}"/>
    <cellStyle name="40% - Accent5 24 14 3" xfId="41831" xr:uid="{51C08268-2B4A-4FA8-96CC-25752581A237}"/>
    <cellStyle name="40% - Accent5 24 14 3 2" xfId="41832" xr:uid="{C0C3AFC6-403C-4CAB-91F1-002AC158BE02}"/>
    <cellStyle name="40% - Accent5 24 14 4" xfId="41833" xr:uid="{41D8E402-93C0-48A6-88DE-0BA4092B8246}"/>
    <cellStyle name="40% - Accent5 24 14 4 2" xfId="41834" xr:uid="{7E4AA2A6-1EF2-488D-A765-AED3E73A2580}"/>
    <cellStyle name="40% - Accent5 24 14 5" xfId="41835" xr:uid="{9390314B-2E76-4CB6-9824-F07B1FCC9662}"/>
    <cellStyle name="40% - Accent5 24 15" xfId="41836" xr:uid="{7D31F0E1-59BF-4DA2-A890-9EF46E50AD49}"/>
    <cellStyle name="40% - Accent5 24 15 2" xfId="41837" xr:uid="{FBD87799-C309-44E8-A013-DF3293FE1C69}"/>
    <cellStyle name="40% - Accent5 24 15 2 2" xfId="41838" xr:uid="{14318A81-61B0-44B4-BCAA-F66C04CB16CB}"/>
    <cellStyle name="40% - Accent5 24 15 2 2 2" xfId="41839" xr:uid="{69BC496F-6FFB-4CC1-8649-4151E8CFA6D4}"/>
    <cellStyle name="40% - Accent5 24 15 2 3" xfId="41840" xr:uid="{227315FE-F74F-488B-BBE2-64AB597D092B}"/>
    <cellStyle name="40% - Accent5 24 15 3" xfId="41841" xr:uid="{CF9A13C6-D8F1-49ED-A14F-A6256D4C1E57}"/>
    <cellStyle name="40% - Accent5 24 15 3 2" xfId="41842" xr:uid="{3A01BD06-B315-4E9C-8F3B-6CB6E871E6D2}"/>
    <cellStyle name="40% - Accent5 24 15 4" xfId="41843" xr:uid="{D230FEC7-E131-47CF-8180-090230ACD397}"/>
    <cellStyle name="40% - Accent5 24 15 4 2" xfId="41844" xr:uid="{853F3950-2CD5-4781-9867-44852F461243}"/>
    <cellStyle name="40% - Accent5 24 15 5" xfId="41845" xr:uid="{E93BB757-08E9-4411-86A3-FE2D4D0B97B5}"/>
    <cellStyle name="40% - Accent5 24 16" xfId="41846" xr:uid="{87BE3C8B-1C27-47CA-A8B8-36326EB3A5F7}"/>
    <cellStyle name="40% - Accent5 24 16 2" xfId="41847" xr:uid="{AF342F2C-E4D5-4E48-AE6B-38404EAB571B}"/>
    <cellStyle name="40% - Accent5 24 16 2 2" xfId="41848" xr:uid="{09710E3C-3F03-4BDE-B8A2-B2F6A1F92F42}"/>
    <cellStyle name="40% - Accent5 24 16 3" xfId="41849" xr:uid="{07ECC75E-31AC-4D19-A1B6-EDE9D3D26312}"/>
    <cellStyle name="40% - Accent5 24 17" xfId="41850" xr:uid="{F8A947C6-1164-499B-BD46-7C4B88583991}"/>
    <cellStyle name="40% - Accent5 24 17 2" xfId="41851" xr:uid="{D2DE5D09-8A91-47A1-9F5D-896FD9AB4EF4}"/>
    <cellStyle name="40% - Accent5 24 18" xfId="41852" xr:uid="{C96C07EF-D799-4DF2-BE02-F076B446B0A8}"/>
    <cellStyle name="40% - Accent5 24 18 2" xfId="41853" xr:uid="{C828B234-C7CC-4979-87C7-69A9C96D6EFE}"/>
    <cellStyle name="40% - Accent5 24 19" xfId="41854" xr:uid="{64CE85C9-1398-4E6A-BB02-256D77F9DA02}"/>
    <cellStyle name="40% - Accent5 24 2" xfId="41855" xr:uid="{3F14DB46-A659-4EE6-9E14-027160D46D7B}"/>
    <cellStyle name="40% - Accent5 24 2 2" xfId="41856" xr:uid="{A42C9DA2-80B7-40C5-B87F-0328A0E0C2E0}"/>
    <cellStyle name="40% - Accent5 24 2 2 2" xfId="41857" xr:uid="{38AA9ABC-2E60-42BB-A68D-CB30AF316451}"/>
    <cellStyle name="40% - Accent5 24 2 2 2 2" xfId="41858" xr:uid="{ABD92BE2-8334-4032-AA15-7F2EA5F6B282}"/>
    <cellStyle name="40% - Accent5 24 2 2 3" xfId="41859" xr:uid="{D3D30285-5921-459C-9AF4-B6885AB11584}"/>
    <cellStyle name="40% - Accent5 24 2 3" xfId="41860" xr:uid="{C6D4EA14-9DCB-442D-B3F2-2B9357D29078}"/>
    <cellStyle name="40% - Accent5 24 2 3 2" xfId="41861" xr:uid="{CAE2CE8D-F954-4FE6-A0F2-DEAD6E777AEB}"/>
    <cellStyle name="40% - Accent5 24 2 4" xfId="41862" xr:uid="{8E655EF7-C5A3-4125-9CF5-898B317CD9A4}"/>
    <cellStyle name="40% - Accent5 24 2 4 2" xfId="41863" xr:uid="{00991B91-5FB2-4390-8A8E-5D016A2C73CE}"/>
    <cellStyle name="40% - Accent5 24 2 5" xfId="41864" xr:uid="{95145459-0953-475F-9C3B-55F0E0CDBAFE}"/>
    <cellStyle name="40% - Accent5 24 20" xfId="41865" xr:uid="{CB05A3A8-BD20-4D51-B1B3-D455CDC63D3E}"/>
    <cellStyle name="40% - Accent5 24 21" xfId="41866" xr:uid="{A8E4FBDC-77F1-4938-B81F-BA00C915DDD4}"/>
    <cellStyle name="40% - Accent5 24 22" xfId="41867" xr:uid="{B252F42E-64CA-4299-A6AB-2EFFA6901669}"/>
    <cellStyle name="40% - Accent5 24 23" xfId="41868" xr:uid="{F76D4270-3446-44AB-95A1-4BE06A189FFB}"/>
    <cellStyle name="40% - Accent5 24 24" xfId="41869" xr:uid="{A0008B93-3923-404C-9240-F16382BBA452}"/>
    <cellStyle name="40% - Accent5 24 25" xfId="41870" xr:uid="{5ED6F322-13DE-4DF3-9572-F7ACE151F192}"/>
    <cellStyle name="40% - Accent5 24 26" xfId="41871" xr:uid="{7E61E5F7-AF90-4FD3-AA7C-0EC90FE6A7CF}"/>
    <cellStyle name="40% - Accent5 24 27" xfId="41872" xr:uid="{99AAFB10-4D55-424D-A6ED-79239FCFCA37}"/>
    <cellStyle name="40% - Accent5 24 28" xfId="41873" xr:uid="{0EB1BE5B-B46B-42B0-A92B-6CA98AA5BF5F}"/>
    <cellStyle name="40% - Accent5 24 29" xfId="41874" xr:uid="{0B361E01-9B5C-41D0-B49E-7B0578D49E42}"/>
    <cellStyle name="40% - Accent5 24 3" xfId="41875" xr:uid="{0C0419F6-9B14-414A-A365-077EB1ABEFDE}"/>
    <cellStyle name="40% - Accent5 24 3 2" xfId="41876" xr:uid="{6836D073-AD59-43F1-BBE9-DE4CD63D79D9}"/>
    <cellStyle name="40% - Accent5 24 3 2 2" xfId="41877" xr:uid="{DDEE62CE-DE52-4B3B-9558-8E88E27B494F}"/>
    <cellStyle name="40% - Accent5 24 3 2 2 2" xfId="41878" xr:uid="{D99EC413-6650-4697-A21E-0F9B650B0226}"/>
    <cellStyle name="40% - Accent5 24 3 2 3" xfId="41879" xr:uid="{2331B51D-4A65-4F42-9C18-4E5B68471F40}"/>
    <cellStyle name="40% - Accent5 24 3 3" xfId="41880" xr:uid="{2A03592A-3BF5-4187-A152-22B49F47D401}"/>
    <cellStyle name="40% - Accent5 24 3 3 2" xfId="41881" xr:uid="{5A7E1D10-9E09-4B18-968C-C8B32D52CB6C}"/>
    <cellStyle name="40% - Accent5 24 3 4" xfId="41882" xr:uid="{07EDDFBD-42B6-4B2E-BC82-C5D203C13CDE}"/>
    <cellStyle name="40% - Accent5 24 3 4 2" xfId="41883" xr:uid="{0F406750-79A2-48A7-9535-BD13002A3F40}"/>
    <cellStyle name="40% - Accent5 24 3 5" xfId="41884" xr:uid="{673690AC-E8AE-4006-BFEF-ABEC5C75D944}"/>
    <cellStyle name="40% - Accent5 24 4" xfId="41885" xr:uid="{7BFE54FD-7C59-47A6-9D5F-37A74A3D808D}"/>
    <cellStyle name="40% - Accent5 24 4 2" xfId="41886" xr:uid="{16282A17-5A52-4B80-BB47-625E64610481}"/>
    <cellStyle name="40% - Accent5 24 4 2 2" xfId="41887" xr:uid="{049E2A18-0FE3-40B8-A06A-0843569CDCD9}"/>
    <cellStyle name="40% - Accent5 24 4 2 2 2" xfId="41888" xr:uid="{7D99078B-318A-4F83-9524-5A61F4A28E81}"/>
    <cellStyle name="40% - Accent5 24 4 2 3" xfId="41889" xr:uid="{DBDB60B7-5828-4116-B3F6-6F770FEB2B87}"/>
    <cellStyle name="40% - Accent5 24 4 3" xfId="41890" xr:uid="{55EEDA3C-AD7A-4028-98A9-40308CE686E7}"/>
    <cellStyle name="40% - Accent5 24 4 3 2" xfId="41891" xr:uid="{4FAC283A-5232-44AC-8A66-13DE0FF09644}"/>
    <cellStyle name="40% - Accent5 24 4 4" xfId="41892" xr:uid="{86A7707B-1E84-423A-87A3-74B44E709FBB}"/>
    <cellStyle name="40% - Accent5 24 4 4 2" xfId="41893" xr:uid="{E01DE963-4AD5-4823-AC33-00A0F4712B68}"/>
    <cellStyle name="40% - Accent5 24 4 5" xfId="41894" xr:uid="{18F668EB-8170-4C31-9614-4F14A9229D24}"/>
    <cellStyle name="40% - Accent5 24 5" xfId="41895" xr:uid="{BB768104-1EDE-4DB2-9CE5-68EBE91DC067}"/>
    <cellStyle name="40% - Accent5 24 5 2" xfId="41896" xr:uid="{D71E70C4-463F-4D7E-A47C-61E6EEFBF9D5}"/>
    <cellStyle name="40% - Accent5 24 5 2 2" xfId="41897" xr:uid="{B3B7CAA3-F951-4A82-B9A1-53066CAED345}"/>
    <cellStyle name="40% - Accent5 24 5 2 2 2" xfId="41898" xr:uid="{B1FBF323-971E-4C8D-81B7-C777793453CF}"/>
    <cellStyle name="40% - Accent5 24 5 2 3" xfId="41899" xr:uid="{27FCE23B-6C76-49E2-A7B7-57765599FF05}"/>
    <cellStyle name="40% - Accent5 24 5 3" xfId="41900" xr:uid="{D49885BA-E24A-4FE0-960E-5B838563AA46}"/>
    <cellStyle name="40% - Accent5 24 5 3 2" xfId="41901" xr:uid="{9898FD59-91F3-4DAE-AAF5-A1746D4297D5}"/>
    <cellStyle name="40% - Accent5 24 5 4" xfId="41902" xr:uid="{2307434E-6F15-4029-A20D-BE5ADC6DEDB6}"/>
    <cellStyle name="40% - Accent5 24 5 4 2" xfId="41903" xr:uid="{DB70AE4E-501C-4D3A-B55B-8628E3C814EE}"/>
    <cellStyle name="40% - Accent5 24 5 5" xfId="41904" xr:uid="{E976DE1B-92DE-43FB-98A7-2BE1AF5F97BB}"/>
    <cellStyle name="40% - Accent5 24 6" xfId="41905" xr:uid="{65D9F8C7-2B8E-42E9-A595-C49D0BB06872}"/>
    <cellStyle name="40% - Accent5 24 6 2" xfId="41906" xr:uid="{09312EA4-06AE-4933-9348-F8FCDFB8EAB0}"/>
    <cellStyle name="40% - Accent5 24 6 2 2" xfId="41907" xr:uid="{54EEBF4E-581E-4DEF-A99D-7A72A39AC5C4}"/>
    <cellStyle name="40% - Accent5 24 6 2 2 2" xfId="41908" xr:uid="{B1ADA1DC-5A36-480F-ACEA-94411ED9ECDC}"/>
    <cellStyle name="40% - Accent5 24 6 2 3" xfId="41909" xr:uid="{7C60F867-55E7-4197-B758-9E3F221B5942}"/>
    <cellStyle name="40% - Accent5 24 6 3" xfId="41910" xr:uid="{23EDA4B9-0FE2-4E0E-B979-D0BB2BC6B778}"/>
    <cellStyle name="40% - Accent5 24 6 3 2" xfId="41911" xr:uid="{EE417861-7AB6-41F9-9FF3-25A60E3728C3}"/>
    <cellStyle name="40% - Accent5 24 6 4" xfId="41912" xr:uid="{DD013B51-F6C0-438C-BE31-ACA62B8ADFDB}"/>
    <cellStyle name="40% - Accent5 24 6 4 2" xfId="41913" xr:uid="{A2EB1709-5A84-46FA-B424-30F698BB6C20}"/>
    <cellStyle name="40% - Accent5 24 6 5" xfId="41914" xr:uid="{7C12A5F5-CBC0-46F8-92D4-285D111F6A46}"/>
    <cellStyle name="40% - Accent5 24 7" xfId="41915" xr:uid="{2F042EC0-6641-4D33-84AC-684D7A003317}"/>
    <cellStyle name="40% - Accent5 24 7 2" xfId="41916" xr:uid="{7F21DED8-C3FA-499F-BA74-65124A4231B6}"/>
    <cellStyle name="40% - Accent5 24 7 2 2" xfId="41917" xr:uid="{E2382799-A004-4AEF-8995-8A7A0DE4F157}"/>
    <cellStyle name="40% - Accent5 24 7 2 2 2" xfId="41918" xr:uid="{41604731-D0F5-4A39-A3B9-623A32551AAE}"/>
    <cellStyle name="40% - Accent5 24 7 2 3" xfId="41919" xr:uid="{9D1199F4-2FFB-4292-A062-23BC4FB25A24}"/>
    <cellStyle name="40% - Accent5 24 7 3" xfId="41920" xr:uid="{D6F84843-FEB1-4977-900A-D4845B92A91E}"/>
    <cellStyle name="40% - Accent5 24 7 3 2" xfId="41921" xr:uid="{50A4CBE7-858E-45DF-89AF-F5AB2CBA50E5}"/>
    <cellStyle name="40% - Accent5 24 7 4" xfId="41922" xr:uid="{671E7CD7-6137-49BC-93D8-621DB15453C5}"/>
    <cellStyle name="40% - Accent5 24 7 4 2" xfId="41923" xr:uid="{694BAA98-52DB-49F9-8E0E-DEA4D8DFF4B8}"/>
    <cellStyle name="40% - Accent5 24 7 5" xfId="41924" xr:uid="{EF03D018-1652-4782-BB64-93F9EECE0A7A}"/>
    <cellStyle name="40% - Accent5 24 8" xfId="41925" xr:uid="{AD2D4F10-73CD-44F5-B511-E519FAE2E99D}"/>
    <cellStyle name="40% - Accent5 24 8 2" xfId="41926" xr:uid="{1761B52F-A672-41F7-9F69-7D18F643C40F}"/>
    <cellStyle name="40% - Accent5 24 8 2 2" xfId="41927" xr:uid="{FE8EB35E-4C51-455B-BDBD-0E2829381B12}"/>
    <cellStyle name="40% - Accent5 24 8 2 2 2" xfId="41928" xr:uid="{2F1041CE-C769-46B5-ABCA-B79E53121D73}"/>
    <cellStyle name="40% - Accent5 24 8 2 3" xfId="41929" xr:uid="{035026A4-B7FA-4183-8D21-90AEFC6DB824}"/>
    <cellStyle name="40% - Accent5 24 8 3" xfId="41930" xr:uid="{65A5D755-5DD7-4441-B64D-8D917736698A}"/>
    <cellStyle name="40% - Accent5 24 8 3 2" xfId="41931" xr:uid="{0D885498-6295-4068-8367-E1000BE82D35}"/>
    <cellStyle name="40% - Accent5 24 8 4" xfId="41932" xr:uid="{1745AD06-9FF9-4CB1-8F09-7716BFFFC426}"/>
    <cellStyle name="40% - Accent5 24 8 4 2" xfId="41933" xr:uid="{9750BBF9-461A-4D60-81FC-AEAD11B92F88}"/>
    <cellStyle name="40% - Accent5 24 8 5" xfId="41934" xr:uid="{C91FE1A1-EFD6-4501-8CB0-F2622378ED97}"/>
    <cellStyle name="40% - Accent5 24 9" xfId="41935" xr:uid="{792D72CC-285D-4BA1-89F9-3ACE5DBB94B6}"/>
    <cellStyle name="40% - Accent5 24 9 2" xfId="41936" xr:uid="{42AC5B3F-1171-483D-AB8E-22AB738F8C3E}"/>
    <cellStyle name="40% - Accent5 24 9 2 2" xfId="41937" xr:uid="{36077F6A-D908-4B4D-A94A-B391C36FCF96}"/>
    <cellStyle name="40% - Accent5 24 9 2 2 2" xfId="41938" xr:uid="{B4116D30-B452-4E0A-8BAC-6704ED60CF5E}"/>
    <cellStyle name="40% - Accent5 24 9 2 3" xfId="41939" xr:uid="{372B37B5-5280-456A-8ACF-DBCC02C42A63}"/>
    <cellStyle name="40% - Accent5 24 9 3" xfId="41940" xr:uid="{EF6EF8BA-018D-462A-9A44-69A2000A6CED}"/>
    <cellStyle name="40% - Accent5 24 9 3 2" xfId="41941" xr:uid="{43247D37-58CB-4712-A09E-CB3D2EEB85D8}"/>
    <cellStyle name="40% - Accent5 24 9 4" xfId="41942" xr:uid="{868E1FBF-9F33-4734-ABA2-72DF20E4FD3A}"/>
    <cellStyle name="40% - Accent5 24 9 4 2" xfId="41943" xr:uid="{7C28DFCB-F4E9-46BE-9DF7-4FB79246A638}"/>
    <cellStyle name="40% - Accent5 24 9 5" xfId="41944" xr:uid="{3BC5F665-F33E-4B9A-A5CB-6F9D6FCB0DE9}"/>
    <cellStyle name="40% - Accent5 25" xfId="41945" xr:uid="{DB57032B-695C-427F-8FA9-64F4724B20C9}"/>
    <cellStyle name="40% - Accent5 25 10" xfId="41946" xr:uid="{5B84F4DC-5E72-4D9B-914B-B936D5C538C3}"/>
    <cellStyle name="40% - Accent5 25 10 2" xfId="41947" xr:uid="{F26F552D-C2F8-4A90-84E4-06E7CA82E81B}"/>
    <cellStyle name="40% - Accent5 25 10 2 2" xfId="41948" xr:uid="{730DFB96-CDEA-4DD0-9A0F-DFFE392E0FCE}"/>
    <cellStyle name="40% - Accent5 25 10 2 2 2" xfId="41949" xr:uid="{256C0C27-8264-491D-9808-00806ECD16B7}"/>
    <cellStyle name="40% - Accent5 25 10 2 3" xfId="41950" xr:uid="{6CC62637-888C-4E90-84A9-D0B79AA9D2EA}"/>
    <cellStyle name="40% - Accent5 25 10 3" xfId="41951" xr:uid="{B6DF8C25-F3FB-4E25-B2FA-78E5AC807B8E}"/>
    <cellStyle name="40% - Accent5 25 10 3 2" xfId="41952" xr:uid="{80008E1D-6D4F-44BC-BA9F-CA3FC3BC9619}"/>
    <cellStyle name="40% - Accent5 25 10 4" xfId="41953" xr:uid="{8876162D-6716-40B4-B1AA-CB49E7321A52}"/>
    <cellStyle name="40% - Accent5 25 10 4 2" xfId="41954" xr:uid="{52A045B2-AB71-4F4E-9D41-938C219D3D30}"/>
    <cellStyle name="40% - Accent5 25 10 5" xfId="41955" xr:uid="{D2EA2DE6-0594-4DA8-979A-6EE54D221EEE}"/>
    <cellStyle name="40% - Accent5 25 11" xfId="41956" xr:uid="{C6620302-9B54-46CE-97A4-0AD156BB392C}"/>
    <cellStyle name="40% - Accent5 25 11 2" xfId="41957" xr:uid="{5D9D302E-8C5D-43DC-A4FC-FF3FE2D7EE8E}"/>
    <cellStyle name="40% - Accent5 25 11 2 2" xfId="41958" xr:uid="{FFD5695A-1B55-4122-9D58-95A9787CB726}"/>
    <cellStyle name="40% - Accent5 25 11 2 2 2" xfId="41959" xr:uid="{977F63F6-A362-4119-B7CF-90FAFD5ACDDF}"/>
    <cellStyle name="40% - Accent5 25 11 2 3" xfId="41960" xr:uid="{A35D14AD-8032-4874-A481-1CEA6F3E6F06}"/>
    <cellStyle name="40% - Accent5 25 11 3" xfId="41961" xr:uid="{3C57B569-1EFF-480D-AB4F-431A73582EAA}"/>
    <cellStyle name="40% - Accent5 25 11 3 2" xfId="41962" xr:uid="{D6F3972E-3A77-457F-903D-502319F1D3E7}"/>
    <cellStyle name="40% - Accent5 25 11 4" xfId="41963" xr:uid="{80423C82-0F8F-4687-9767-CDC97BB46A7C}"/>
    <cellStyle name="40% - Accent5 25 11 4 2" xfId="41964" xr:uid="{F2FA7B57-CC0D-42C8-A916-8FD124690A18}"/>
    <cellStyle name="40% - Accent5 25 11 5" xfId="41965" xr:uid="{4812D342-AC88-4E26-AF22-C6314A2110A8}"/>
    <cellStyle name="40% - Accent5 25 12" xfId="41966" xr:uid="{53383957-E445-4579-AB24-ED0EA24CBAE4}"/>
    <cellStyle name="40% - Accent5 25 12 2" xfId="41967" xr:uid="{AB964AB4-D075-4954-92C2-2838E4D1D3D1}"/>
    <cellStyle name="40% - Accent5 25 12 2 2" xfId="41968" xr:uid="{79DC2E80-D54F-408D-87D1-DC78457C5C50}"/>
    <cellStyle name="40% - Accent5 25 12 2 2 2" xfId="41969" xr:uid="{41CA6716-98AE-4D86-BFCD-0403987FAC4A}"/>
    <cellStyle name="40% - Accent5 25 12 2 3" xfId="41970" xr:uid="{857DE873-D641-4FFD-812D-0C908EBAFD73}"/>
    <cellStyle name="40% - Accent5 25 12 3" xfId="41971" xr:uid="{E207AE0F-E446-420E-8D25-1B24769FCC31}"/>
    <cellStyle name="40% - Accent5 25 12 3 2" xfId="41972" xr:uid="{53704419-4104-4AC1-B38C-3100A7F3094E}"/>
    <cellStyle name="40% - Accent5 25 12 4" xfId="41973" xr:uid="{9515BE81-768C-497A-9F8B-CC49720A11DB}"/>
    <cellStyle name="40% - Accent5 25 12 4 2" xfId="41974" xr:uid="{AECF004E-04E4-4CA7-8241-88FDA609F4C8}"/>
    <cellStyle name="40% - Accent5 25 12 5" xfId="41975" xr:uid="{03B8D18E-6E74-4023-BBB3-B70B934698B8}"/>
    <cellStyle name="40% - Accent5 25 13" xfId="41976" xr:uid="{40AC6E6F-071E-4CD7-9138-478E0936A507}"/>
    <cellStyle name="40% - Accent5 25 13 2" xfId="41977" xr:uid="{38F9A1FE-FB1E-46FB-A217-8E774DE9648E}"/>
    <cellStyle name="40% - Accent5 25 13 2 2" xfId="41978" xr:uid="{9A24F910-4945-47BB-9BCD-8569ADFFA79C}"/>
    <cellStyle name="40% - Accent5 25 13 2 2 2" xfId="41979" xr:uid="{71528F00-63BA-45DE-88D4-B2CBAC2F958F}"/>
    <cellStyle name="40% - Accent5 25 13 2 3" xfId="41980" xr:uid="{22146A0A-389A-480E-9242-89C279C15D1C}"/>
    <cellStyle name="40% - Accent5 25 13 3" xfId="41981" xr:uid="{9F7C8CA1-09D7-4B0E-8890-0EC125F76CFC}"/>
    <cellStyle name="40% - Accent5 25 13 3 2" xfId="41982" xr:uid="{846D79CE-D74C-486D-9834-83BA756D040E}"/>
    <cellStyle name="40% - Accent5 25 13 4" xfId="41983" xr:uid="{D3E12A6D-CBA9-4E7F-97C4-C79BFF8D2F1F}"/>
    <cellStyle name="40% - Accent5 25 13 4 2" xfId="41984" xr:uid="{1F98BBAD-5C42-460E-A1C4-AAFE831CC336}"/>
    <cellStyle name="40% - Accent5 25 13 5" xfId="41985" xr:uid="{A3F5ADB7-0C8A-48EB-8528-4DF541AECFD0}"/>
    <cellStyle name="40% - Accent5 25 14" xfId="41986" xr:uid="{15C02B3F-E70B-49EB-8F27-4FBAE55AE1A6}"/>
    <cellStyle name="40% - Accent5 25 14 2" xfId="41987" xr:uid="{8573CC22-67D0-4B49-B11E-5469EC3B23BA}"/>
    <cellStyle name="40% - Accent5 25 14 2 2" xfId="41988" xr:uid="{D83597EE-527E-4B96-8B2B-ACA19DEDC05B}"/>
    <cellStyle name="40% - Accent5 25 14 2 2 2" xfId="41989" xr:uid="{88500BAD-133E-4000-81EF-04467519976C}"/>
    <cellStyle name="40% - Accent5 25 14 2 3" xfId="41990" xr:uid="{85999903-21B2-4F5E-A99E-1646B6716F56}"/>
    <cellStyle name="40% - Accent5 25 14 3" xfId="41991" xr:uid="{0D30A368-EFF0-44F4-9C34-7252F2325587}"/>
    <cellStyle name="40% - Accent5 25 14 3 2" xfId="41992" xr:uid="{70E35378-7298-4052-B022-7E6752E06EA5}"/>
    <cellStyle name="40% - Accent5 25 14 4" xfId="41993" xr:uid="{F7B2544D-A914-4930-958D-044FF7CB33A6}"/>
    <cellStyle name="40% - Accent5 25 14 4 2" xfId="41994" xr:uid="{8C1B456C-EA12-4046-B3C8-845F5C64EBF8}"/>
    <cellStyle name="40% - Accent5 25 14 5" xfId="41995" xr:uid="{323DAD59-CDEA-4D42-96D6-31DE210469CE}"/>
    <cellStyle name="40% - Accent5 25 15" xfId="41996" xr:uid="{DC83C1C6-20BE-4E5E-A474-CA29C56D0E2B}"/>
    <cellStyle name="40% - Accent5 25 15 2" xfId="41997" xr:uid="{639D880E-4BD8-4C95-8DEE-B45C0370A7C7}"/>
    <cellStyle name="40% - Accent5 25 15 2 2" xfId="41998" xr:uid="{8ED6DB30-CF65-47E3-9E57-EB3C0976BA0E}"/>
    <cellStyle name="40% - Accent5 25 15 2 2 2" xfId="41999" xr:uid="{47353C09-A721-442C-B093-3052E37068C3}"/>
    <cellStyle name="40% - Accent5 25 15 2 3" xfId="42000" xr:uid="{CB975CC2-4B4F-4C96-9D95-CFC5A30CFF6A}"/>
    <cellStyle name="40% - Accent5 25 15 3" xfId="42001" xr:uid="{C0F62102-6E90-48A5-A8A1-945FFC8AF132}"/>
    <cellStyle name="40% - Accent5 25 15 3 2" xfId="42002" xr:uid="{B13A8BFC-2E0D-4226-8182-F46C9B672A2B}"/>
    <cellStyle name="40% - Accent5 25 15 4" xfId="42003" xr:uid="{1E03B88E-8865-4D10-8376-761DAA74D177}"/>
    <cellStyle name="40% - Accent5 25 15 4 2" xfId="42004" xr:uid="{73A905B8-CB25-4783-BEB4-C79853C92F47}"/>
    <cellStyle name="40% - Accent5 25 15 5" xfId="42005" xr:uid="{A2E979F5-E282-48F3-98DC-95A0B5186460}"/>
    <cellStyle name="40% - Accent5 25 16" xfId="42006" xr:uid="{9398280E-A05A-442A-96B6-3F8DB371CC71}"/>
    <cellStyle name="40% - Accent5 25 16 2" xfId="42007" xr:uid="{BE54DCE2-1F0C-4CC2-A88E-409FD1F56EDC}"/>
    <cellStyle name="40% - Accent5 25 16 2 2" xfId="42008" xr:uid="{8321D443-C1C7-4C17-B5FF-4EC0BE1CC547}"/>
    <cellStyle name="40% - Accent5 25 16 3" xfId="42009" xr:uid="{0E71EED4-B53A-4F4A-8421-60CBA4DD6CDD}"/>
    <cellStyle name="40% - Accent5 25 17" xfId="42010" xr:uid="{4F9A46CB-41F2-4128-8D83-BBAA30A6584B}"/>
    <cellStyle name="40% - Accent5 25 17 2" xfId="42011" xr:uid="{8A24FF79-90C9-45D2-A6E6-E5227F17FFA3}"/>
    <cellStyle name="40% - Accent5 25 18" xfId="42012" xr:uid="{69E22FB7-646D-4F28-AC88-1FA26C2F01E4}"/>
    <cellStyle name="40% - Accent5 25 18 2" xfId="42013" xr:uid="{B3262B79-EF66-4F27-961F-10581846AECB}"/>
    <cellStyle name="40% - Accent5 25 19" xfId="42014" xr:uid="{1C764CD7-CAEE-4102-B0E7-764E32CCCFBD}"/>
    <cellStyle name="40% - Accent5 25 2" xfId="42015" xr:uid="{6D4FF0FF-DE31-4975-A1F9-DB72C0133604}"/>
    <cellStyle name="40% - Accent5 25 2 2" xfId="42016" xr:uid="{E1A90A92-0E24-4A82-A0BC-DB9B39660F54}"/>
    <cellStyle name="40% - Accent5 25 2 2 2" xfId="42017" xr:uid="{68AF4B77-C2BF-43EF-810A-5F564FA47741}"/>
    <cellStyle name="40% - Accent5 25 2 2 2 2" xfId="42018" xr:uid="{5B16481E-F2A9-49FA-97FD-ED2F467D2AEC}"/>
    <cellStyle name="40% - Accent5 25 2 2 3" xfId="42019" xr:uid="{B6359B98-A586-4FAC-A37F-A1F90AEC16C5}"/>
    <cellStyle name="40% - Accent5 25 2 3" xfId="42020" xr:uid="{6CE3A9AC-A313-40BD-8055-B5293FB6A26D}"/>
    <cellStyle name="40% - Accent5 25 2 3 2" xfId="42021" xr:uid="{C3EA6FFE-0AC2-4D39-AB3F-799A65A74846}"/>
    <cellStyle name="40% - Accent5 25 2 4" xfId="42022" xr:uid="{5F865110-3B1F-4759-BA9E-6D9E704D69F2}"/>
    <cellStyle name="40% - Accent5 25 2 4 2" xfId="42023" xr:uid="{464FB025-B80C-4DD0-95F3-858CC1651C79}"/>
    <cellStyle name="40% - Accent5 25 2 5" xfId="42024" xr:uid="{D822A3D6-ABCC-45A5-B951-6A3A5A1E5096}"/>
    <cellStyle name="40% - Accent5 25 20" xfId="42025" xr:uid="{BFB6DC80-DEF5-4E34-AD25-0B116433D42A}"/>
    <cellStyle name="40% - Accent5 25 21" xfId="42026" xr:uid="{EA64A05B-7E61-4FF3-8C55-4DAE91180296}"/>
    <cellStyle name="40% - Accent5 25 22" xfId="42027" xr:uid="{12FA9924-3F4A-4387-A029-66F2F4D5B4AB}"/>
    <cellStyle name="40% - Accent5 25 23" xfId="42028" xr:uid="{031151FF-6C43-46BC-B5D7-DA0713A554C0}"/>
    <cellStyle name="40% - Accent5 25 24" xfId="42029" xr:uid="{4003CC2B-CF6E-4CF0-9A9D-B305C6F11A27}"/>
    <cellStyle name="40% - Accent5 25 25" xfId="42030" xr:uid="{EBFB827D-ACE3-4FEF-888C-6C8B24864474}"/>
    <cellStyle name="40% - Accent5 25 26" xfId="42031" xr:uid="{56162699-5810-417E-A55B-1E73B906F3C5}"/>
    <cellStyle name="40% - Accent5 25 27" xfId="42032" xr:uid="{68729C6F-C71A-4124-8AF5-C5C6A2EFEE28}"/>
    <cellStyle name="40% - Accent5 25 28" xfId="42033" xr:uid="{F72B6172-0026-4C40-8C82-6AAD394D5C0D}"/>
    <cellStyle name="40% - Accent5 25 29" xfId="42034" xr:uid="{1DEECE07-3162-49AC-BD5E-BE2DC1AB7240}"/>
    <cellStyle name="40% - Accent5 25 3" xfId="42035" xr:uid="{DBD5ED77-FFA5-4847-9E59-1F6CFC0719BB}"/>
    <cellStyle name="40% - Accent5 25 3 2" xfId="42036" xr:uid="{6052BA3C-E9EE-4E78-A1C4-F717C9D33021}"/>
    <cellStyle name="40% - Accent5 25 3 2 2" xfId="42037" xr:uid="{05AADFE9-93D8-4135-8222-C001003013AA}"/>
    <cellStyle name="40% - Accent5 25 3 2 2 2" xfId="42038" xr:uid="{EFB4E4FF-DA9C-43BA-B909-A09DB228AF50}"/>
    <cellStyle name="40% - Accent5 25 3 2 3" xfId="42039" xr:uid="{35D1D40A-D068-4BCC-A077-A380C95F019C}"/>
    <cellStyle name="40% - Accent5 25 3 3" xfId="42040" xr:uid="{F8669967-EF90-44C4-A604-85C8F5378306}"/>
    <cellStyle name="40% - Accent5 25 3 3 2" xfId="42041" xr:uid="{DF17D994-BF2C-4CCE-943C-513819F8D792}"/>
    <cellStyle name="40% - Accent5 25 3 4" xfId="42042" xr:uid="{C0B417DC-2C62-4BF9-B64B-41B676E075A2}"/>
    <cellStyle name="40% - Accent5 25 3 4 2" xfId="42043" xr:uid="{427383DA-249F-4C91-AAFE-D3109F0DB38A}"/>
    <cellStyle name="40% - Accent5 25 3 5" xfId="42044" xr:uid="{3745C9D4-F945-411A-91B0-AB22C1851B21}"/>
    <cellStyle name="40% - Accent5 25 4" xfId="42045" xr:uid="{DD00F155-A556-4678-8760-217542386647}"/>
    <cellStyle name="40% - Accent5 25 4 2" xfId="42046" xr:uid="{7360CAF8-8C60-4F3B-A313-B38E40EC652E}"/>
    <cellStyle name="40% - Accent5 25 4 2 2" xfId="42047" xr:uid="{64C6A7BF-7F1B-4899-A9B0-0581073ED9F2}"/>
    <cellStyle name="40% - Accent5 25 4 2 2 2" xfId="42048" xr:uid="{A4A5D55F-6630-45AB-8227-235B1EF2E9E7}"/>
    <cellStyle name="40% - Accent5 25 4 2 3" xfId="42049" xr:uid="{3A575843-2853-4D8D-8F40-AF03815270F9}"/>
    <cellStyle name="40% - Accent5 25 4 3" xfId="42050" xr:uid="{73A4BF85-04DB-4AF7-A634-A1089F2A5AD4}"/>
    <cellStyle name="40% - Accent5 25 4 3 2" xfId="42051" xr:uid="{F0F43E3F-CC9A-4A50-A9A6-05F3E81F9AB7}"/>
    <cellStyle name="40% - Accent5 25 4 4" xfId="42052" xr:uid="{FB2448B5-BF10-4FC3-A241-3D280E200F8F}"/>
    <cellStyle name="40% - Accent5 25 4 4 2" xfId="42053" xr:uid="{6C8831F9-CB71-49E7-839B-4120BEBA53EF}"/>
    <cellStyle name="40% - Accent5 25 4 5" xfId="42054" xr:uid="{29B9A24A-9697-4C7B-ADA0-F20B03C569AE}"/>
    <cellStyle name="40% - Accent5 25 5" xfId="42055" xr:uid="{ADD8AB19-1D55-4084-9639-6BFAA359929D}"/>
    <cellStyle name="40% - Accent5 25 5 2" xfId="42056" xr:uid="{3EECBE30-7468-48BC-9921-98185588A48C}"/>
    <cellStyle name="40% - Accent5 25 5 2 2" xfId="42057" xr:uid="{13F0A251-9528-4AF1-9B7D-D4ADE4E0E71E}"/>
    <cellStyle name="40% - Accent5 25 5 2 2 2" xfId="42058" xr:uid="{F64E1352-FDB9-4443-B0C1-BF793A5A1E38}"/>
    <cellStyle name="40% - Accent5 25 5 2 3" xfId="42059" xr:uid="{A162C8B7-E97B-422E-B2E3-E5D8D8AF89FF}"/>
    <cellStyle name="40% - Accent5 25 5 3" xfId="42060" xr:uid="{E307B1CB-63F1-457A-B5F7-229072C97891}"/>
    <cellStyle name="40% - Accent5 25 5 3 2" xfId="42061" xr:uid="{67B6B6C2-2791-477C-A6BA-D51E65C5B2DA}"/>
    <cellStyle name="40% - Accent5 25 5 4" xfId="42062" xr:uid="{FAAEBE9D-CF1F-4E42-9262-DF23A89D37EE}"/>
    <cellStyle name="40% - Accent5 25 5 4 2" xfId="42063" xr:uid="{E642CE5E-594F-4FE4-8CBC-19E716EEE0BB}"/>
    <cellStyle name="40% - Accent5 25 5 5" xfId="42064" xr:uid="{80E0FFF3-E05E-41C1-BDBD-62ECCD5E4A98}"/>
    <cellStyle name="40% - Accent5 25 6" xfId="42065" xr:uid="{8F5F4742-8405-4BB4-AC07-2476E9F21C3B}"/>
    <cellStyle name="40% - Accent5 25 6 2" xfId="42066" xr:uid="{B4635434-9476-472A-BE77-13249B5655D5}"/>
    <cellStyle name="40% - Accent5 25 6 2 2" xfId="42067" xr:uid="{3F34B412-3262-43E8-8B2B-54858F2A2C62}"/>
    <cellStyle name="40% - Accent5 25 6 2 2 2" xfId="42068" xr:uid="{C882F4A7-572E-4FE1-9B0A-27ED5D97EDF6}"/>
    <cellStyle name="40% - Accent5 25 6 2 3" xfId="42069" xr:uid="{9C5C1B45-F384-4701-9460-504FE9CB218E}"/>
    <cellStyle name="40% - Accent5 25 6 3" xfId="42070" xr:uid="{9329AC17-8643-4CC8-9D77-283F583F5AB7}"/>
    <cellStyle name="40% - Accent5 25 6 3 2" xfId="42071" xr:uid="{A21E7B36-8A5C-457C-8AAC-F3CE8920DC48}"/>
    <cellStyle name="40% - Accent5 25 6 4" xfId="42072" xr:uid="{C6DE0AC5-4E55-42AF-A78B-CB1B3EB30379}"/>
    <cellStyle name="40% - Accent5 25 6 4 2" xfId="42073" xr:uid="{198FAA55-5922-44E8-AE44-A210DE3387AC}"/>
    <cellStyle name="40% - Accent5 25 6 5" xfId="42074" xr:uid="{897400D1-40A9-4D92-B94C-A45DFB20DC04}"/>
    <cellStyle name="40% - Accent5 25 7" xfId="42075" xr:uid="{A93A56F2-7034-4DDB-86C1-5E81A82804B0}"/>
    <cellStyle name="40% - Accent5 25 7 2" xfId="42076" xr:uid="{073F19AB-38D1-4EC1-A647-1BEB0E73126D}"/>
    <cellStyle name="40% - Accent5 25 7 2 2" xfId="42077" xr:uid="{EA4C5EA5-BFB7-4916-B5C3-6B6EC21024D9}"/>
    <cellStyle name="40% - Accent5 25 7 2 2 2" xfId="42078" xr:uid="{366A71DC-4DD8-4113-8587-D8A000EE7601}"/>
    <cellStyle name="40% - Accent5 25 7 2 3" xfId="42079" xr:uid="{9E7468DB-8677-4A1E-828E-C20C3623A09D}"/>
    <cellStyle name="40% - Accent5 25 7 3" xfId="42080" xr:uid="{67C7B870-B494-4CAE-8B69-42BE6EF331D4}"/>
    <cellStyle name="40% - Accent5 25 7 3 2" xfId="42081" xr:uid="{1E8C4E08-98A6-4B1F-88E1-5D227F912D3F}"/>
    <cellStyle name="40% - Accent5 25 7 4" xfId="42082" xr:uid="{0038ACF8-F3A6-41A1-BE57-6357DE1F0AD5}"/>
    <cellStyle name="40% - Accent5 25 7 4 2" xfId="42083" xr:uid="{79CD6124-9629-4CE5-BA60-58CCFA501305}"/>
    <cellStyle name="40% - Accent5 25 7 5" xfId="42084" xr:uid="{87958EB8-9E83-4D4E-8458-4158B9656FF9}"/>
    <cellStyle name="40% - Accent5 25 8" xfId="42085" xr:uid="{136C1B42-596C-40E0-8891-FDA10C56F555}"/>
    <cellStyle name="40% - Accent5 25 8 2" xfId="42086" xr:uid="{9B2C7E79-FB7B-4C5A-8287-59EFF3AE5128}"/>
    <cellStyle name="40% - Accent5 25 8 2 2" xfId="42087" xr:uid="{41538E68-05A7-4E5A-B9FE-4AE278B5FCEB}"/>
    <cellStyle name="40% - Accent5 25 8 2 2 2" xfId="42088" xr:uid="{A78F3197-8ECA-45CB-A67F-07F8246B2C12}"/>
    <cellStyle name="40% - Accent5 25 8 2 3" xfId="42089" xr:uid="{144E760A-1BDA-4E2C-8064-D3934AFADDEB}"/>
    <cellStyle name="40% - Accent5 25 8 3" xfId="42090" xr:uid="{EC752728-6CE9-46D0-81B3-1C7E36106CCB}"/>
    <cellStyle name="40% - Accent5 25 8 3 2" xfId="42091" xr:uid="{4F46CCB5-836C-4B9E-AC92-3E0CA2FC084F}"/>
    <cellStyle name="40% - Accent5 25 8 4" xfId="42092" xr:uid="{00C14170-2EBA-4531-B5F7-7CB02CD7515D}"/>
    <cellStyle name="40% - Accent5 25 8 4 2" xfId="42093" xr:uid="{062E49C3-C5B5-42B1-ABBB-3F971D41F113}"/>
    <cellStyle name="40% - Accent5 25 8 5" xfId="42094" xr:uid="{A433D337-265A-44D2-8F86-77F130B44476}"/>
    <cellStyle name="40% - Accent5 25 9" xfId="42095" xr:uid="{FA2FA54F-AE37-439B-9608-AF6586687611}"/>
    <cellStyle name="40% - Accent5 25 9 2" xfId="42096" xr:uid="{DD005A02-49ED-4B4E-8ACB-95D994FE0FC2}"/>
    <cellStyle name="40% - Accent5 25 9 2 2" xfId="42097" xr:uid="{0A9E0B3E-5D8C-4C72-A56D-8419B063828E}"/>
    <cellStyle name="40% - Accent5 25 9 2 2 2" xfId="42098" xr:uid="{FC5C14C8-040B-45EC-86DF-9012D1F87764}"/>
    <cellStyle name="40% - Accent5 25 9 2 3" xfId="42099" xr:uid="{F9139DFE-10D6-4793-9AFE-3152FD4BA4EE}"/>
    <cellStyle name="40% - Accent5 25 9 3" xfId="42100" xr:uid="{481D944B-186A-41D4-A10A-910A59FAA3FE}"/>
    <cellStyle name="40% - Accent5 25 9 3 2" xfId="42101" xr:uid="{753EE36D-EDFD-4353-B3D7-C629591955B8}"/>
    <cellStyle name="40% - Accent5 25 9 4" xfId="42102" xr:uid="{BC680829-E21A-4F33-825B-BE6D5B5FAA4E}"/>
    <cellStyle name="40% - Accent5 25 9 4 2" xfId="42103" xr:uid="{84669CEF-12A5-40E5-9352-7005437BB05F}"/>
    <cellStyle name="40% - Accent5 25 9 5" xfId="42104" xr:uid="{E14A8EE8-A4A6-43CC-BDAA-E6489AB41D3A}"/>
    <cellStyle name="40% - Accent5 26" xfId="42105" xr:uid="{9B6025F3-D6C1-4D60-94CE-FEA6CCA471C4}"/>
    <cellStyle name="40% - Accent5 27" xfId="42106" xr:uid="{EEB12F04-F098-480C-BA04-D5481972855D}"/>
    <cellStyle name="40% - Accent5 28" xfId="42107" xr:uid="{44A6C448-F209-4B4D-8D53-71DAD3B8052C}"/>
    <cellStyle name="40% - Accent5 3" xfId="761" xr:uid="{1E0732F2-BBFC-49DB-B3C1-249529DB4013}"/>
    <cellStyle name="40% - Accent5 3 10" xfId="42108" xr:uid="{AB9DC7E7-2E36-4876-B6B5-C6BF2304D788}"/>
    <cellStyle name="40% - Accent5 3 10 2" xfId="42109" xr:uid="{70728F38-5319-4576-B07A-5F639E9213AD}"/>
    <cellStyle name="40% - Accent5 3 10 2 2" xfId="42110" xr:uid="{0FDF69CF-AA49-4F15-89D7-91F7DC2155EF}"/>
    <cellStyle name="40% - Accent5 3 10 2 2 2" xfId="42111" xr:uid="{9BD10EE8-F4BA-486F-B628-1B43DBCC5F99}"/>
    <cellStyle name="40% - Accent5 3 10 2 3" xfId="42112" xr:uid="{AEC1A681-F234-45AE-AE98-9BA358E9B3AD}"/>
    <cellStyle name="40% - Accent5 3 10 3" xfId="42113" xr:uid="{48C7896A-8040-4EB8-9B27-3B0F75C773A6}"/>
    <cellStyle name="40% - Accent5 3 10 3 2" xfId="42114" xr:uid="{ADD647FA-C7CA-4955-9446-1C66ACED1500}"/>
    <cellStyle name="40% - Accent5 3 10 4" xfId="42115" xr:uid="{F32105D0-EB77-4B17-94AD-D6EB064F4621}"/>
    <cellStyle name="40% - Accent5 3 10 4 2" xfId="42116" xr:uid="{D8B240FA-A0CD-42A8-BB74-16038EB9AC1C}"/>
    <cellStyle name="40% - Accent5 3 10 5" xfId="42117" xr:uid="{AC45809C-957C-4213-BD65-F696552C7408}"/>
    <cellStyle name="40% - Accent5 3 11" xfId="42118" xr:uid="{B4ABB9EE-5D29-4990-A3D4-A327650CBEB8}"/>
    <cellStyle name="40% - Accent5 3 11 2" xfId="42119" xr:uid="{8C913EBA-1067-4042-BAE9-8242B168C23D}"/>
    <cellStyle name="40% - Accent5 3 11 2 2" xfId="42120" xr:uid="{8A623E2B-EDA6-4464-99DE-73BEB2DC9960}"/>
    <cellStyle name="40% - Accent5 3 11 2 2 2" xfId="42121" xr:uid="{6337EA61-F1A2-4EC8-8286-33BE2D9BC204}"/>
    <cellStyle name="40% - Accent5 3 11 2 3" xfId="42122" xr:uid="{2FD0631C-BAAD-4F17-B54D-75F8AD0895C9}"/>
    <cellStyle name="40% - Accent5 3 11 3" xfId="42123" xr:uid="{D4B04714-48FF-4DE5-BD5A-AAB605E31D0C}"/>
    <cellStyle name="40% - Accent5 3 11 3 2" xfId="42124" xr:uid="{9A281982-9F85-4C98-B7EF-BE460D5E8D4C}"/>
    <cellStyle name="40% - Accent5 3 11 4" xfId="42125" xr:uid="{909BE463-D674-470C-AEFB-9FC0D404970D}"/>
    <cellStyle name="40% - Accent5 3 11 4 2" xfId="42126" xr:uid="{3A3DC117-A4FD-4E44-9365-9D1712F526A3}"/>
    <cellStyle name="40% - Accent5 3 11 5" xfId="42127" xr:uid="{1406A7D5-AB9A-47CE-9BF6-C4E98F192DB1}"/>
    <cellStyle name="40% - Accent5 3 12" xfId="42128" xr:uid="{4A2AEF06-E655-41EC-BF4B-18B4DD39C4C4}"/>
    <cellStyle name="40% - Accent5 3 12 2" xfId="42129" xr:uid="{1B549348-B1C9-4FE8-97DA-A71205A0C282}"/>
    <cellStyle name="40% - Accent5 3 12 2 2" xfId="42130" xr:uid="{A35CB2B3-8EFC-488E-849C-7046301A5E91}"/>
    <cellStyle name="40% - Accent5 3 12 2 2 2" xfId="42131" xr:uid="{2D85A11F-AE43-436C-A2DE-101F31D57E7E}"/>
    <cellStyle name="40% - Accent5 3 12 2 3" xfId="42132" xr:uid="{4342CE88-5C48-4548-9209-397E1831548C}"/>
    <cellStyle name="40% - Accent5 3 12 3" xfId="42133" xr:uid="{35FEB025-6004-4673-A1FA-E634D7CF0368}"/>
    <cellStyle name="40% - Accent5 3 12 3 2" xfId="42134" xr:uid="{9BFE9905-543C-4EDC-BC56-3A0A70683B09}"/>
    <cellStyle name="40% - Accent5 3 12 4" xfId="42135" xr:uid="{DB845722-7236-46E3-A754-19F39D9A768C}"/>
    <cellStyle name="40% - Accent5 3 12 4 2" xfId="42136" xr:uid="{DF49CCBA-1AA5-45CD-9864-BBB2FCB3E86B}"/>
    <cellStyle name="40% - Accent5 3 12 5" xfId="42137" xr:uid="{53C1724B-750A-4EBB-B28E-EBCBA29D51A9}"/>
    <cellStyle name="40% - Accent5 3 13" xfId="42138" xr:uid="{5789863A-64B8-417B-8598-674FCFDD5945}"/>
    <cellStyle name="40% - Accent5 3 13 2" xfId="42139" xr:uid="{C7622F7B-8B82-4793-83E5-7ED0683151B8}"/>
    <cellStyle name="40% - Accent5 3 13 2 2" xfId="42140" xr:uid="{FE6FB4A9-9FF0-4F05-9304-D1D38DA480C1}"/>
    <cellStyle name="40% - Accent5 3 13 2 2 2" xfId="42141" xr:uid="{E56E84BE-07CE-422E-880E-AAB13378164A}"/>
    <cellStyle name="40% - Accent5 3 13 2 3" xfId="42142" xr:uid="{67007553-B200-45F6-B24F-0C8DB0AA6315}"/>
    <cellStyle name="40% - Accent5 3 13 3" xfId="42143" xr:uid="{515B56B2-1AAE-40F1-B2BE-E5FE4A68F347}"/>
    <cellStyle name="40% - Accent5 3 13 3 2" xfId="42144" xr:uid="{1EFB22B9-BEF4-499D-9FB4-5CDEB009939F}"/>
    <cellStyle name="40% - Accent5 3 13 4" xfId="42145" xr:uid="{D743CB79-124F-4C40-869B-9576D2A08D0E}"/>
    <cellStyle name="40% - Accent5 3 13 4 2" xfId="42146" xr:uid="{2BED9CBD-0552-41A7-AF83-16BFB5369671}"/>
    <cellStyle name="40% - Accent5 3 13 5" xfId="42147" xr:uid="{F7D92D7B-AA3E-4D0B-BD45-DED7E2DEB33F}"/>
    <cellStyle name="40% - Accent5 3 14" xfId="42148" xr:uid="{943C2373-F6DA-4A36-A71B-C7FE84BF55E0}"/>
    <cellStyle name="40% - Accent5 3 14 2" xfId="42149" xr:uid="{75B9C30C-F3B7-4404-A3B3-112987C46ABA}"/>
    <cellStyle name="40% - Accent5 3 14 2 2" xfId="42150" xr:uid="{63C3A040-7917-40F1-9D3B-EC82B3CC6E29}"/>
    <cellStyle name="40% - Accent5 3 14 2 2 2" xfId="42151" xr:uid="{D0FB732B-1B29-4C2E-8F4C-C4ACCBB54505}"/>
    <cellStyle name="40% - Accent5 3 14 2 3" xfId="42152" xr:uid="{79BF0473-8721-4E8C-B239-8F1823119E29}"/>
    <cellStyle name="40% - Accent5 3 14 3" xfId="42153" xr:uid="{59A22341-0397-4936-A7D5-4DBE321EAC9D}"/>
    <cellStyle name="40% - Accent5 3 14 3 2" xfId="42154" xr:uid="{EAEBD89F-3119-4D29-BD41-896A8949E73A}"/>
    <cellStyle name="40% - Accent5 3 14 4" xfId="42155" xr:uid="{14FECCD5-5BA9-4F1F-8980-2D374DFDB934}"/>
    <cellStyle name="40% - Accent5 3 14 4 2" xfId="42156" xr:uid="{15823368-1B45-415B-AC74-EB93602D7299}"/>
    <cellStyle name="40% - Accent5 3 14 5" xfId="42157" xr:uid="{DB4CA8AD-36D1-4B4B-B9C0-40A5AAD5A4BD}"/>
    <cellStyle name="40% - Accent5 3 15" xfId="42158" xr:uid="{0C2BB4A2-50C6-4051-B567-4D42C30DFCA9}"/>
    <cellStyle name="40% - Accent5 3 15 2" xfId="42159" xr:uid="{F182952F-D38C-400C-856E-9EED823B8A40}"/>
    <cellStyle name="40% - Accent5 3 15 2 2" xfId="42160" xr:uid="{B0063EAD-BE2F-404E-9154-FFA0EDD75E05}"/>
    <cellStyle name="40% - Accent5 3 15 2 2 2" xfId="42161" xr:uid="{EB974DEE-1D44-446A-8D7B-D8921AA42E78}"/>
    <cellStyle name="40% - Accent5 3 15 2 3" xfId="42162" xr:uid="{487BFEBA-F04F-47B9-820C-C43A06FB074F}"/>
    <cellStyle name="40% - Accent5 3 15 3" xfId="42163" xr:uid="{66D69944-5B60-499C-8583-22893F4FC0D7}"/>
    <cellStyle name="40% - Accent5 3 15 3 2" xfId="42164" xr:uid="{EDA62D72-002A-4096-8363-CD5A8BC938B1}"/>
    <cellStyle name="40% - Accent5 3 15 4" xfId="42165" xr:uid="{DB5CE035-523E-4B91-9C72-6886E3E51315}"/>
    <cellStyle name="40% - Accent5 3 15 4 2" xfId="42166" xr:uid="{84BD6555-5A8E-471D-8636-EF60348B842C}"/>
    <cellStyle name="40% - Accent5 3 15 5" xfId="42167" xr:uid="{503548A1-3C62-496F-A32F-D751C6AADBE3}"/>
    <cellStyle name="40% - Accent5 3 16" xfId="42168" xr:uid="{3EA043F7-28D2-4ADB-A822-C6190D17DB02}"/>
    <cellStyle name="40% - Accent5 3 16 2" xfId="42169" xr:uid="{E8256379-F392-4286-9818-7149639BF984}"/>
    <cellStyle name="40% - Accent5 3 16 2 2" xfId="42170" xr:uid="{C17A9036-CC66-4F2A-861D-0ECDB2B7D487}"/>
    <cellStyle name="40% - Accent5 3 16 3" xfId="42171" xr:uid="{BB6AEE2F-73E9-4133-B1CD-17CB9A1C05C0}"/>
    <cellStyle name="40% - Accent5 3 17" xfId="42172" xr:uid="{0588EA43-6CC3-4367-89B2-19D503122FC7}"/>
    <cellStyle name="40% - Accent5 3 17 2" xfId="42173" xr:uid="{442723E8-1CE2-4387-B5D8-AA6D808CFD85}"/>
    <cellStyle name="40% - Accent5 3 18" xfId="42174" xr:uid="{396D4816-A2BE-41B5-ADFF-15D912898FE5}"/>
    <cellStyle name="40% - Accent5 3 18 2" xfId="42175" xr:uid="{28A6C07D-169C-42F5-816A-264560A3488F}"/>
    <cellStyle name="40% - Accent5 3 19" xfId="42176" xr:uid="{2BF10BA2-3483-47D9-B23F-9BF26B5EBDE1}"/>
    <cellStyle name="40% - Accent5 3 2" xfId="762" xr:uid="{54C1DF9E-6381-4DAD-9532-E8C3CC63044B}"/>
    <cellStyle name="40% - Accent5 3 2 2" xfId="763" xr:uid="{20CA0EE1-1011-474F-B61F-75DB3EB5F6B3}"/>
    <cellStyle name="40% - Accent5 3 2 2 2" xfId="42177" xr:uid="{95F5A113-B369-4824-A39F-AF132B174AE7}"/>
    <cellStyle name="40% - Accent5 3 2 2 2 2" xfId="42178" xr:uid="{F4C158CD-3361-4245-8472-686687246714}"/>
    <cellStyle name="40% - Accent5 3 2 2 3" xfId="42179" xr:uid="{9A3C6EB4-2522-413B-A7C6-3E1C2F31077D}"/>
    <cellStyle name="40% - Accent5 3 2 2 4" xfId="42180" xr:uid="{9E7F2C99-83C1-4CB8-9B60-63C58834D3F2}"/>
    <cellStyle name="40% - Accent5 3 2 3" xfId="42181" xr:uid="{9F978F5F-1CA1-45D3-BE7C-C827F28039E1}"/>
    <cellStyle name="40% - Accent5 3 2 3 2" xfId="42182" xr:uid="{97D36746-9CE7-4093-885A-865EAE5362F0}"/>
    <cellStyle name="40% - Accent5 3 2 4" xfId="42183" xr:uid="{02B54A3D-CFEC-4226-BC2D-EC0931867576}"/>
    <cellStyle name="40% - Accent5 3 2 4 2" xfId="42184" xr:uid="{D7E4D89A-09AF-4852-931F-26E1F09DD17D}"/>
    <cellStyle name="40% - Accent5 3 2 5" xfId="42185" xr:uid="{51E9348F-05A2-48F4-B7EE-FF16D4EB54EB}"/>
    <cellStyle name="40% - Accent5 3 20" xfId="42186" xr:uid="{CF48C16B-4FAB-4FBC-8AF6-B32C4762E72F}"/>
    <cellStyle name="40% - Accent5 3 21" xfId="42187" xr:uid="{3F635C26-8A7C-4661-82FF-A8C7CC559630}"/>
    <cellStyle name="40% - Accent5 3 22" xfId="42188" xr:uid="{CC66DCDF-18C6-4F0D-B2C5-DF4DE78983CD}"/>
    <cellStyle name="40% - Accent5 3 23" xfId="42189" xr:uid="{9D9337DB-A5B0-486E-8D09-9BE11956F186}"/>
    <cellStyle name="40% - Accent5 3 24" xfId="42190" xr:uid="{7BF3A48F-7290-4387-BB7D-F2FC1A4A5307}"/>
    <cellStyle name="40% - Accent5 3 25" xfId="42191" xr:uid="{C4B85743-CFA3-47AE-909D-0398D54F957D}"/>
    <cellStyle name="40% - Accent5 3 26" xfId="42192" xr:uid="{0F6D8272-51B8-4370-94C8-3B2E2A40FB3F}"/>
    <cellStyle name="40% - Accent5 3 27" xfId="42193" xr:uid="{E10922AD-082E-4908-BBAA-7CB0BD6479AF}"/>
    <cellStyle name="40% - Accent5 3 28" xfId="42194" xr:uid="{29D3B61E-6315-49A6-9348-F00392DFBFD7}"/>
    <cellStyle name="40% - Accent5 3 29" xfId="42195" xr:uid="{21865A57-A0ED-4AC7-AD6C-206406C77CF4}"/>
    <cellStyle name="40% - Accent5 3 3" xfId="764" xr:uid="{B6415639-880F-4E49-8CC2-BC6737EB7DB7}"/>
    <cellStyle name="40% - Accent5 3 3 2" xfId="42196" xr:uid="{BB3C22BC-5A51-4F82-91EC-46594D3F367D}"/>
    <cellStyle name="40% - Accent5 3 3 2 2" xfId="42197" xr:uid="{A0BDB5BD-ADFC-4971-873C-7DB5D0437A27}"/>
    <cellStyle name="40% - Accent5 3 3 2 2 2" xfId="42198" xr:uid="{A83CE287-96BE-41DA-8B80-38FCE125030F}"/>
    <cellStyle name="40% - Accent5 3 3 2 3" xfId="42199" xr:uid="{121DF3A2-DBA2-4CD9-A49C-481C55D267EA}"/>
    <cellStyle name="40% - Accent5 3 3 3" xfId="42200" xr:uid="{7F63EAD7-1D2C-43F2-9ECC-505E30BEEA69}"/>
    <cellStyle name="40% - Accent5 3 3 3 2" xfId="42201" xr:uid="{0703009B-0423-46B5-B3D7-492544717801}"/>
    <cellStyle name="40% - Accent5 3 3 4" xfId="42202" xr:uid="{23C552F2-F3C0-4CE9-9E98-9F8801604002}"/>
    <cellStyle name="40% - Accent5 3 3 4 2" xfId="42203" xr:uid="{CB377FDB-4E1B-445B-B48F-31D0D0CD5595}"/>
    <cellStyle name="40% - Accent5 3 3 5" xfId="42204" xr:uid="{F6BA8120-9285-4F07-A250-5B69775EB814}"/>
    <cellStyle name="40% - Accent5 3 3 6" xfId="42205" xr:uid="{7424D6FD-9DA8-4935-805C-0CB6357D8A9F}"/>
    <cellStyle name="40% - Accent5 3 4" xfId="765" xr:uid="{DD9B9AC7-9964-4FF0-B4E0-B472E5EA375A}"/>
    <cellStyle name="40% - Accent5 3 4 2" xfId="42206" xr:uid="{4F9045B7-BBEB-43FA-8541-39C7E2C5EEAB}"/>
    <cellStyle name="40% - Accent5 3 4 2 2" xfId="42207" xr:uid="{9743D266-8768-43BA-A90C-2884087E4E81}"/>
    <cellStyle name="40% - Accent5 3 4 2 2 2" xfId="42208" xr:uid="{1987EB23-0659-48C8-A99B-B11BED4D7F5A}"/>
    <cellStyle name="40% - Accent5 3 4 2 3" xfId="42209" xr:uid="{38D207A4-CCBE-47A8-AFD2-8DEEE25DE5E5}"/>
    <cellStyle name="40% - Accent5 3 4 3" xfId="42210" xr:uid="{F1C81E67-8529-4794-BD2A-8C2F37EF9480}"/>
    <cellStyle name="40% - Accent5 3 4 3 2" xfId="42211" xr:uid="{3795128B-ED1A-465D-8FAB-A6A2F6213D90}"/>
    <cellStyle name="40% - Accent5 3 4 4" xfId="42212" xr:uid="{002498ED-9DC0-4E69-AEDD-E6B9C02C68C5}"/>
    <cellStyle name="40% - Accent5 3 4 4 2" xfId="42213" xr:uid="{F478100A-61D0-4A1F-A6E3-37CE98627A6C}"/>
    <cellStyle name="40% - Accent5 3 4 5" xfId="42214" xr:uid="{D188733D-9016-46F3-BB37-64F9A3A70437}"/>
    <cellStyle name="40% - Accent5 3 4 6" xfId="42215" xr:uid="{A377CEFE-17B3-4677-B87F-E8B4136175D1}"/>
    <cellStyle name="40% - Accent5 3 5" xfId="766" xr:uid="{EB6659C2-76B7-450A-8960-01F724118A0D}"/>
    <cellStyle name="40% - Accent5 3 5 2" xfId="42216" xr:uid="{D6EDB446-5540-4683-AB87-DEDC063E8BBF}"/>
    <cellStyle name="40% - Accent5 3 5 2 2" xfId="42217" xr:uid="{783E2F52-04A9-43C9-A06B-EB8557D26241}"/>
    <cellStyle name="40% - Accent5 3 5 2 2 2" xfId="42218" xr:uid="{75A1FED8-AF8C-46E7-A3E7-71F3B24923BA}"/>
    <cellStyle name="40% - Accent5 3 5 2 3" xfId="42219" xr:uid="{B7A13A6E-3B55-49BF-AA8B-C3E5D027C3BE}"/>
    <cellStyle name="40% - Accent5 3 5 3" xfId="42220" xr:uid="{F969CA71-3929-41E2-90B2-ABBB55E02935}"/>
    <cellStyle name="40% - Accent5 3 5 3 2" xfId="42221" xr:uid="{BF0B54C0-C2A0-4D40-8C4A-B31BAFA4632C}"/>
    <cellStyle name="40% - Accent5 3 5 4" xfId="42222" xr:uid="{D0BF907F-23E4-47A5-8FBF-7CBFAA478132}"/>
    <cellStyle name="40% - Accent5 3 5 4 2" xfId="42223" xr:uid="{876125C3-F176-4504-89B5-617415A0AAD2}"/>
    <cellStyle name="40% - Accent5 3 5 5" xfId="42224" xr:uid="{76027F3A-0CDF-4CC0-9E2F-B231267AE042}"/>
    <cellStyle name="40% - Accent5 3 5 6" xfId="42225" xr:uid="{8B65C946-9DDE-4C10-9169-FC8530BE6EF4}"/>
    <cellStyle name="40% - Accent5 3 6" xfId="767" xr:uid="{6D66853D-02DE-4E26-A2DB-1AC6BCADEB8C}"/>
    <cellStyle name="40% - Accent5 3 6 2" xfId="42226" xr:uid="{4E8ED207-6446-488D-92F5-0B9EB8DE887B}"/>
    <cellStyle name="40% - Accent5 3 6 2 2" xfId="42227" xr:uid="{AF4C1146-C102-4FA3-AF59-15AF52101A09}"/>
    <cellStyle name="40% - Accent5 3 6 2 2 2" xfId="42228" xr:uid="{1EF73FE1-3CF5-4399-BC9A-263F968F6E3D}"/>
    <cellStyle name="40% - Accent5 3 6 2 3" xfId="42229" xr:uid="{CAA6F85C-183A-4E67-9F85-2809057BA605}"/>
    <cellStyle name="40% - Accent5 3 6 3" xfId="42230" xr:uid="{74B217A5-4BF7-46BA-8334-61D6A61EAE87}"/>
    <cellStyle name="40% - Accent5 3 6 3 2" xfId="42231" xr:uid="{83EDCF60-FD90-4AC0-8028-A78733AB7455}"/>
    <cellStyle name="40% - Accent5 3 6 4" xfId="42232" xr:uid="{62AB7C1A-199E-432C-B2F5-2C7E28E54ECD}"/>
    <cellStyle name="40% - Accent5 3 6 4 2" xfId="42233" xr:uid="{4077179A-4BA1-4C90-A221-6E97E27D35B4}"/>
    <cellStyle name="40% - Accent5 3 6 5" xfId="42234" xr:uid="{17B5D3A5-E653-491E-9E7E-183CEEC62BCB}"/>
    <cellStyle name="40% - Accent5 3 6 6" xfId="42235" xr:uid="{4DD72C24-70DD-406D-83AC-C18C72D0192E}"/>
    <cellStyle name="40% - Accent5 3 7" xfId="768" xr:uid="{C4720AE9-2292-4A5D-9549-251B6F0D9927}"/>
    <cellStyle name="40% - Accent5 3 7 2" xfId="42236" xr:uid="{B0259C47-9363-4418-A207-986860E12C4A}"/>
    <cellStyle name="40% - Accent5 3 7 2 2" xfId="42237" xr:uid="{ECD16290-B0F1-4673-A79C-85C3C1EAB7F4}"/>
    <cellStyle name="40% - Accent5 3 7 2 2 2" xfId="42238" xr:uid="{FD7A0747-5077-4769-8B46-0ED56F32E7C1}"/>
    <cellStyle name="40% - Accent5 3 7 2 3" xfId="42239" xr:uid="{F1210918-73E6-46EB-A639-B069C82AF3DD}"/>
    <cellStyle name="40% - Accent5 3 7 3" xfId="42240" xr:uid="{745C0946-ED1A-4419-BC99-40CFBDC3B94A}"/>
    <cellStyle name="40% - Accent5 3 7 3 2" xfId="42241" xr:uid="{1F6E3143-1E35-424B-8354-3CBC0F8A02C9}"/>
    <cellStyle name="40% - Accent5 3 7 4" xfId="42242" xr:uid="{651FA5D4-E260-4F6D-81C0-C3DF213A8531}"/>
    <cellStyle name="40% - Accent5 3 7 4 2" xfId="42243" xr:uid="{5D881027-AD63-4722-ACA9-2CAD09081848}"/>
    <cellStyle name="40% - Accent5 3 7 5" xfId="42244" xr:uid="{F394DC2C-3E7D-438C-8F4A-56BEE8383317}"/>
    <cellStyle name="40% - Accent5 3 7 6" xfId="42245" xr:uid="{EC3AECC9-9012-415B-BBED-D67D7CC072EF}"/>
    <cellStyle name="40% - Accent5 3 8" xfId="769" xr:uid="{940EA9F1-1F44-4D8C-9819-CDB098F0D9C3}"/>
    <cellStyle name="40% - Accent5 3 8 2" xfId="42246" xr:uid="{28A8CC01-9FFA-4E12-B9C1-01A6AEDCB981}"/>
    <cellStyle name="40% - Accent5 3 8 2 2" xfId="42247" xr:uid="{8D2B8AF9-D94C-4F3E-890C-620F54BB3AC4}"/>
    <cellStyle name="40% - Accent5 3 8 2 2 2" xfId="42248" xr:uid="{3227DA7B-C4AC-41FD-B15B-0E1FE59E291A}"/>
    <cellStyle name="40% - Accent5 3 8 2 3" xfId="42249" xr:uid="{151417B5-59A9-4671-8C26-5D89B6235F55}"/>
    <cellStyle name="40% - Accent5 3 8 3" xfId="42250" xr:uid="{743F48C0-12F9-4771-8543-D9380FDA70FC}"/>
    <cellStyle name="40% - Accent5 3 8 3 2" xfId="42251" xr:uid="{E583D666-6F84-4A2E-B701-247832D7FC7E}"/>
    <cellStyle name="40% - Accent5 3 8 4" xfId="42252" xr:uid="{D20687F2-9324-4270-9467-2A0FFC530F84}"/>
    <cellStyle name="40% - Accent5 3 8 4 2" xfId="42253" xr:uid="{C40B1E35-CC80-468B-AC1B-EB9D213B0B9D}"/>
    <cellStyle name="40% - Accent5 3 8 5" xfId="42254" xr:uid="{C5D1CAD2-ED03-4514-A83E-6532E24D7D06}"/>
    <cellStyle name="40% - Accent5 3 8 6" xfId="42255" xr:uid="{5261049C-9CD0-444B-88B6-4EEA711AB81E}"/>
    <cellStyle name="40% - Accent5 3 9" xfId="42256" xr:uid="{49F8E038-FBC2-4E8E-AD6F-A78DD89CAC05}"/>
    <cellStyle name="40% - Accent5 3 9 2" xfId="42257" xr:uid="{4ECB7515-98D6-4AE4-B575-2FC8FD588AE3}"/>
    <cellStyle name="40% - Accent5 3 9 2 2" xfId="42258" xr:uid="{47BDA14E-8426-4358-B677-E1A15EDD997C}"/>
    <cellStyle name="40% - Accent5 3 9 2 2 2" xfId="42259" xr:uid="{C6819A4E-9984-479F-B386-055B23EF2E04}"/>
    <cellStyle name="40% - Accent5 3 9 2 3" xfId="42260" xr:uid="{B8530EEA-2797-4AFE-BE02-2D833A2671FF}"/>
    <cellStyle name="40% - Accent5 3 9 3" xfId="42261" xr:uid="{5004321D-361A-4BDE-BA4B-F96831745110}"/>
    <cellStyle name="40% - Accent5 3 9 3 2" xfId="42262" xr:uid="{048DF3CD-6822-4DD8-9F3B-86B70AA17C3B}"/>
    <cellStyle name="40% - Accent5 3 9 4" xfId="42263" xr:uid="{CD8D756E-588C-42D6-A99A-48167C8711FC}"/>
    <cellStyle name="40% - Accent5 3 9 4 2" xfId="42264" xr:uid="{7A2D72BF-5F2A-4188-BA9A-566416D1F626}"/>
    <cellStyle name="40% - Accent5 3 9 5" xfId="42265" xr:uid="{DC21784A-619F-4993-9BB5-BE9D25066BBA}"/>
    <cellStyle name="40% - Accent5 4" xfId="770" xr:uid="{571BF0E0-727C-40C3-8728-09FCC32AC660}"/>
    <cellStyle name="40% - Accent5 4 10" xfId="42266" xr:uid="{1BF21A45-DD1B-4E83-B5E2-BF3E6AE07DF5}"/>
    <cellStyle name="40% - Accent5 4 10 2" xfId="42267" xr:uid="{2197F098-2C2E-4BD1-87FA-1BD230473679}"/>
    <cellStyle name="40% - Accent5 4 10 2 2" xfId="42268" xr:uid="{46B60A85-B0C5-4290-B4FC-73921E816420}"/>
    <cellStyle name="40% - Accent5 4 10 2 2 2" xfId="42269" xr:uid="{1EFBF477-682A-40EB-9392-0D0090E8C11A}"/>
    <cellStyle name="40% - Accent5 4 10 2 3" xfId="42270" xr:uid="{55D2C011-1DB2-4F74-B949-63286138E1CA}"/>
    <cellStyle name="40% - Accent5 4 10 3" xfId="42271" xr:uid="{C9B1BF04-F9D5-42FA-91F8-76885686A7FC}"/>
    <cellStyle name="40% - Accent5 4 10 3 2" xfId="42272" xr:uid="{CAFA010D-BC04-4924-A404-C37E3E39816C}"/>
    <cellStyle name="40% - Accent5 4 10 4" xfId="42273" xr:uid="{2D6CD28C-7A76-4E26-92DE-ACFC18EB589F}"/>
    <cellStyle name="40% - Accent5 4 10 4 2" xfId="42274" xr:uid="{1367DD0F-F9E4-447F-92D3-CB2A4D08D376}"/>
    <cellStyle name="40% - Accent5 4 10 5" xfId="42275" xr:uid="{53B803DB-5480-423F-A28D-2172EE250607}"/>
    <cellStyle name="40% - Accent5 4 11" xfId="42276" xr:uid="{4AECFB56-DD8C-406C-B5B0-27631EF8D544}"/>
    <cellStyle name="40% - Accent5 4 11 2" xfId="42277" xr:uid="{B538158D-11F1-4DB4-B3D1-BD9E85EFD12B}"/>
    <cellStyle name="40% - Accent5 4 11 2 2" xfId="42278" xr:uid="{CD9AAF7D-5081-4ABE-8AEC-F8EFF7E1E86B}"/>
    <cellStyle name="40% - Accent5 4 11 2 2 2" xfId="42279" xr:uid="{9229CBFA-32BB-46E5-9F0E-C53100990533}"/>
    <cellStyle name="40% - Accent5 4 11 2 3" xfId="42280" xr:uid="{BC21664C-80EE-4C03-A381-4B3FEDCF0027}"/>
    <cellStyle name="40% - Accent5 4 11 3" xfId="42281" xr:uid="{1D972A46-FB4F-446B-BB89-4F0F784C0E81}"/>
    <cellStyle name="40% - Accent5 4 11 3 2" xfId="42282" xr:uid="{D7A91A03-8B06-4CB0-97FF-9ABBF376101C}"/>
    <cellStyle name="40% - Accent5 4 11 4" xfId="42283" xr:uid="{2B7D3578-0CED-4358-A118-0DB48F08E3AD}"/>
    <cellStyle name="40% - Accent5 4 11 4 2" xfId="42284" xr:uid="{1E6C84F0-84CC-49C0-A5EA-673D59C34790}"/>
    <cellStyle name="40% - Accent5 4 11 5" xfId="42285" xr:uid="{66E66634-12F9-45C4-8C36-D209623D30B1}"/>
    <cellStyle name="40% - Accent5 4 12" xfId="42286" xr:uid="{073DA4C4-1A9D-4314-AF1E-B5E82DA5C60D}"/>
    <cellStyle name="40% - Accent5 4 12 2" xfId="42287" xr:uid="{55664C38-6543-41DF-B893-94E6DAF3FF36}"/>
    <cellStyle name="40% - Accent5 4 12 2 2" xfId="42288" xr:uid="{138713D5-5925-4FC6-99B4-65FCF8BFE1F3}"/>
    <cellStyle name="40% - Accent5 4 12 2 2 2" xfId="42289" xr:uid="{8BB3A770-E559-427D-8ABA-243612547C64}"/>
    <cellStyle name="40% - Accent5 4 12 2 3" xfId="42290" xr:uid="{48EA0C6A-940D-441E-B785-517E1A1FA83B}"/>
    <cellStyle name="40% - Accent5 4 12 3" xfId="42291" xr:uid="{E8E926E8-D818-4286-882E-8383210483C2}"/>
    <cellStyle name="40% - Accent5 4 12 3 2" xfId="42292" xr:uid="{39B8F0D6-6EB8-4AD2-A2D2-D750237D6265}"/>
    <cellStyle name="40% - Accent5 4 12 4" xfId="42293" xr:uid="{95F5156E-025F-4D95-A4EB-0D2B2EA79F62}"/>
    <cellStyle name="40% - Accent5 4 12 4 2" xfId="42294" xr:uid="{9B2F973B-B373-4DD5-A8BB-F7741DA8D0D1}"/>
    <cellStyle name="40% - Accent5 4 12 5" xfId="42295" xr:uid="{0AF355DE-2A42-4C01-AE96-9137004FC710}"/>
    <cellStyle name="40% - Accent5 4 13" xfId="42296" xr:uid="{7F75978F-B234-4DD7-8592-D421FE6BA0BC}"/>
    <cellStyle name="40% - Accent5 4 13 2" xfId="42297" xr:uid="{7F2D0E7A-AC01-47AB-A1A0-2F9CCD40D011}"/>
    <cellStyle name="40% - Accent5 4 13 2 2" xfId="42298" xr:uid="{43BA251F-469F-4B06-8F82-6784F4C21944}"/>
    <cellStyle name="40% - Accent5 4 13 2 2 2" xfId="42299" xr:uid="{BB1DDEE7-54B5-4751-BE49-67E8D2DF4EE0}"/>
    <cellStyle name="40% - Accent5 4 13 2 3" xfId="42300" xr:uid="{1F6FFAB9-45D5-4804-A61B-E3F8E7870761}"/>
    <cellStyle name="40% - Accent5 4 13 3" xfId="42301" xr:uid="{A6B96450-E049-4894-8FCB-9484B3F0CEE8}"/>
    <cellStyle name="40% - Accent5 4 13 3 2" xfId="42302" xr:uid="{58ECFE7A-FB9F-4F16-91E5-05E86E9DA19F}"/>
    <cellStyle name="40% - Accent5 4 13 4" xfId="42303" xr:uid="{5E88E874-D5E0-40C5-A67A-EA27E9C0E5D9}"/>
    <cellStyle name="40% - Accent5 4 13 4 2" xfId="42304" xr:uid="{9D2A00EE-0063-4516-8363-863C39EA9D76}"/>
    <cellStyle name="40% - Accent5 4 13 5" xfId="42305" xr:uid="{794EFC7F-78D3-4DC3-843A-A53B308DECF7}"/>
    <cellStyle name="40% - Accent5 4 14" xfId="42306" xr:uid="{52930D6C-0F6A-4B41-BE4A-B0A8FD2CD6F9}"/>
    <cellStyle name="40% - Accent5 4 14 2" xfId="42307" xr:uid="{E1EDF7CD-E22D-4809-BF98-F56E2FD1436F}"/>
    <cellStyle name="40% - Accent5 4 14 2 2" xfId="42308" xr:uid="{CD648179-19E9-41B4-B9FE-47CC6A471A81}"/>
    <cellStyle name="40% - Accent5 4 14 2 2 2" xfId="42309" xr:uid="{CBD1352B-C43A-4929-A06F-46BBDC3A0DF7}"/>
    <cellStyle name="40% - Accent5 4 14 2 3" xfId="42310" xr:uid="{CD955E1C-D679-498A-9733-1390AFF0E5AE}"/>
    <cellStyle name="40% - Accent5 4 14 3" xfId="42311" xr:uid="{218CBB95-33AF-4E49-A538-EAB067611D00}"/>
    <cellStyle name="40% - Accent5 4 14 3 2" xfId="42312" xr:uid="{871307F2-E73C-4BED-8609-C237EA503A4F}"/>
    <cellStyle name="40% - Accent5 4 14 4" xfId="42313" xr:uid="{6D01BFCD-0749-4F30-8FF3-A081E4B4FDA7}"/>
    <cellStyle name="40% - Accent5 4 14 4 2" xfId="42314" xr:uid="{994CF257-3153-463D-8F79-4076CA2883D2}"/>
    <cellStyle name="40% - Accent5 4 14 5" xfId="42315" xr:uid="{789CE4AE-FCF4-4721-865E-25E3C9F7FD61}"/>
    <cellStyle name="40% - Accent5 4 15" xfId="42316" xr:uid="{F5C11173-5315-49FA-8516-F55FA8EB1A85}"/>
    <cellStyle name="40% - Accent5 4 15 2" xfId="42317" xr:uid="{0FE12498-0BC8-4EA7-927D-3A9E666EB271}"/>
    <cellStyle name="40% - Accent5 4 15 2 2" xfId="42318" xr:uid="{FC300B1B-BD8E-4BF5-971A-D76F70CA8C07}"/>
    <cellStyle name="40% - Accent5 4 15 2 2 2" xfId="42319" xr:uid="{2CB7073D-F384-4799-BF97-7C416CE74634}"/>
    <cellStyle name="40% - Accent5 4 15 2 3" xfId="42320" xr:uid="{E783CEBA-1FCE-4964-97DD-E0D654FE5E29}"/>
    <cellStyle name="40% - Accent5 4 15 3" xfId="42321" xr:uid="{C96AA866-DC4D-446C-A4B4-20625FE606B7}"/>
    <cellStyle name="40% - Accent5 4 15 3 2" xfId="42322" xr:uid="{BD8B72EE-AF27-4B50-B09D-BC187760C138}"/>
    <cellStyle name="40% - Accent5 4 15 4" xfId="42323" xr:uid="{9E9E6651-ABD0-45F9-A8BF-EABEA537DFC2}"/>
    <cellStyle name="40% - Accent5 4 15 4 2" xfId="42324" xr:uid="{1328992F-EDE6-4D7F-B07D-23C8F0680639}"/>
    <cellStyle name="40% - Accent5 4 15 5" xfId="42325" xr:uid="{CE587184-72CC-4F27-99E8-7D18CCA57821}"/>
    <cellStyle name="40% - Accent5 4 16" xfId="42326" xr:uid="{CB57BF6C-37DA-443C-9FC1-7859D2BC9B61}"/>
    <cellStyle name="40% - Accent5 4 16 2" xfId="42327" xr:uid="{9497EF25-A788-4363-9BD2-1C1D5ADD18D3}"/>
    <cellStyle name="40% - Accent5 4 16 2 2" xfId="42328" xr:uid="{EBB142E3-3789-4505-B6E3-2EB02B701668}"/>
    <cellStyle name="40% - Accent5 4 16 3" xfId="42329" xr:uid="{0B124574-FBD8-46BC-8C88-0D47D3E8258C}"/>
    <cellStyle name="40% - Accent5 4 17" xfId="42330" xr:uid="{5C0A9C97-1D16-4721-8CE9-1E9407A0D55E}"/>
    <cellStyle name="40% - Accent5 4 17 2" xfId="42331" xr:uid="{58FF0E07-0840-4B53-801E-01E0911D3D67}"/>
    <cellStyle name="40% - Accent5 4 18" xfId="42332" xr:uid="{13DC898E-E497-4B5B-96C3-FBEDAAF08638}"/>
    <cellStyle name="40% - Accent5 4 18 2" xfId="42333" xr:uid="{D0078B6A-DE03-4F62-AAB9-8A0AD7214F28}"/>
    <cellStyle name="40% - Accent5 4 19" xfId="42334" xr:uid="{CD9E07A3-46D6-4827-B1B5-6D6CAC73559F}"/>
    <cellStyle name="40% - Accent5 4 2" xfId="771" xr:uid="{52893E28-7610-4A75-B566-4329170AB60A}"/>
    <cellStyle name="40% - Accent5 4 2 2" xfId="772" xr:uid="{129D520B-D9FA-4450-A1AB-EE3EDC406305}"/>
    <cellStyle name="40% - Accent5 4 2 2 2" xfId="42335" xr:uid="{653A0AA2-51E9-4855-B03C-A8E6DD741788}"/>
    <cellStyle name="40% - Accent5 4 2 2 2 2" xfId="42336" xr:uid="{60F5460D-F991-4A5E-A18C-F525786D1FD5}"/>
    <cellStyle name="40% - Accent5 4 2 2 3" xfId="42337" xr:uid="{B1E4EF09-3718-4D3B-8AAA-0D9E51196D4A}"/>
    <cellStyle name="40% - Accent5 4 2 2 4" xfId="42338" xr:uid="{3215B81C-1EF3-4990-830B-053DD46D56E6}"/>
    <cellStyle name="40% - Accent5 4 2 3" xfId="42339" xr:uid="{46D575E3-7E74-4F36-B23A-AE7A454A3AF8}"/>
    <cellStyle name="40% - Accent5 4 2 3 2" xfId="42340" xr:uid="{8DB73E56-B88E-4771-B65A-DFA9CACA7153}"/>
    <cellStyle name="40% - Accent5 4 2 4" xfId="42341" xr:uid="{F12A469F-4F45-4039-BE06-338360664795}"/>
    <cellStyle name="40% - Accent5 4 2 4 2" xfId="42342" xr:uid="{050B51D8-686C-4363-8CEA-0E975A7A511F}"/>
    <cellStyle name="40% - Accent5 4 2 5" xfId="42343" xr:uid="{43FF7352-09AE-4696-9F96-65889C407099}"/>
    <cellStyle name="40% - Accent5 4 20" xfId="42344" xr:uid="{069F64FE-6FD9-4208-B609-C73F7B91B335}"/>
    <cellStyle name="40% - Accent5 4 21" xfId="42345" xr:uid="{8E6761AC-282C-4AE0-ADB5-C6334543B916}"/>
    <cellStyle name="40% - Accent5 4 22" xfId="42346" xr:uid="{E6D6B189-A522-4EA0-9002-FD346D37D2AB}"/>
    <cellStyle name="40% - Accent5 4 23" xfId="42347" xr:uid="{0CEF859B-6094-468D-AD69-A7217C992541}"/>
    <cellStyle name="40% - Accent5 4 24" xfId="42348" xr:uid="{3F7FC3E4-F2D2-471D-9992-6C9029401F04}"/>
    <cellStyle name="40% - Accent5 4 25" xfId="42349" xr:uid="{E9439DE1-59E9-449D-BCDD-D1A2A7CD873B}"/>
    <cellStyle name="40% - Accent5 4 26" xfId="42350" xr:uid="{4B761357-E483-4296-A51F-28E5828468B9}"/>
    <cellStyle name="40% - Accent5 4 27" xfId="42351" xr:uid="{C9DB5EDA-4421-4F81-8DE5-A778FD52EB45}"/>
    <cellStyle name="40% - Accent5 4 28" xfId="42352" xr:uid="{175843D5-F542-4506-8E2F-92AE7E6608CD}"/>
    <cellStyle name="40% - Accent5 4 29" xfId="42353" xr:uid="{DA794291-9BA0-41DE-99EB-7E164EB324C6}"/>
    <cellStyle name="40% - Accent5 4 3" xfId="773" xr:uid="{261661CA-AD25-4194-AE52-F02F619D924F}"/>
    <cellStyle name="40% - Accent5 4 3 2" xfId="42354" xr:uid="{4F37BAB0-9709-43EC-8328-CB8B6B53FA1C}"/>
    <cellStyle name="40% - Accent5 4 3 2 2" xfId="42355" xr:uid="{C07E0F25-62A0-47F5-B435-0BE16A2D2BB2}"/>
    <cellStyle name="40% - Accent5 4 3 2 2 2" xfId="42356" xr:uid="{28209E54-CB3C-4C6D-9B52-A3A73E842C33}"/>
    <cellStyle name="40% - Accent5 4 3 2 3" xfId="42357" xr:uid="{D064014E-778A-4E03-AFCF-A149737F7DC8}"/>
    <cellStyle name="40% - Accent5 4 3 3" xfId="42358" xr:uid="{0F2CF31D-3B58-43B1-95FE-348A917E66AD}"/>
    <cellStyle name="40% - Accent5 4 3 3 2" xfId="42359" xr:uid="{F4F7C354-0F5F-4BA3-BDB4-B4A217D3A762}"/>
    <cellStyle name="40% - Accent5 4 3 4" xfId="42360" xr:uid="{7DC7D6C5-B739-49F8-B656-FD8CF82790AF}"/>
    <cellStyle name="40% - Accent5 4 3 4 2" xfId="42361" xr:uid="{FF69162D-E0E0-4A16-83EA-5622617E1C33}"/>
    <cellStyle name="40% - Accent5 4 3 5" xfId="42362" xr:uid="{99CDD7A2-86C4-499F-9297-A26528EC8996}"/>
    <cellStyle name="40% - Accent5 4 3 6" xfId="42363" xr:uid="{11F2E9BD-EA78-4A11-B757-9F930149B8A3}"/>
    <cellStyle name="40% - Accent5 4 4" xfId="774" xr:uid="{B8247B79-7073-4672-BB56-FA9C7508D9C2}"/>
    <cellStyle name="40% - Accent5 4 4 2" xfId="42364" xr:uid="{8AC475AF-4DD9-426B-9B25-05E1014313DD}"/>
    <cellStyle name="40% - Accent5 4 4 2 2" xfId="42365" xr:uid="{E97B5BA2-D735-47B4-842F-36490E54A6CA}"/>
    <cellStyle name="40% - Accent5 4 4 2 2 2" xfId="42366" xr:uid="{8AF16F74-06AE-4ED6-B0B7-D1D168A17BF6}"/>
    <cellStyle name="40% - Accent5 4 4 2 3" xfId="42367" xr:uid="{0905C96B-1C78-4566-B27B-F11BAC579F8A}"/>
    <cellStyle name="40% - Accent5 4 4 3" xfId="42368" xr:uid="{8A38E39B-B44B-40D4-8289-F8A34F610E0B}"/>
    <cellStyle name="40% - Accent5 4 4 3 2" xfId="42369" xr:uid="{307FDC21-A3DF-46C3-BCC8-43950B546709}"/>
    <cellStyle name="40% - Accent5 4 4 4" xfId="42370" xr:uid="{9FB6A97E-744B-40EC-9E32-EA51371CBDE1}"/>
    <cellStyle name="40% - Accent5 4 4 4 2" xfId="42371" xr:uid="{4364A288-7816-4D96-9EE5-81B3A1957715}"/>
    <cellStyle name="40% - Accent5 4 4 5" xfId="42372" xr:uid="{764CDCF0-6C9C-463A-B5BC-6C1FAD1533B5}"/>
    <cellStyle name="40% - Accent5 4 4 6" xfId="42373" xr:uid="{CC459C44-0567-435D-B50A-B341BEC8A68A}"/>
    <cellStyle name="40% - Accent5 4 5" xfId="775" xr:uid="{15F03B14-6394-4A18-9AC1-C57D164065FE}"/>
    <cellStyle name="40% - Accent5 4 5 2" xfId="42374" xr:uid="{09698E21-09F9-4CDA-B532-AA56A01B7ACD}"/>
    <cellStyle name="40% - Accent5 4 5 2 2" xfId="42375" xr:uid="{843152DA-FF44-4B9C-94D3-E33706BF3FA9}"/>
    <cellStyle name="40% - Accent5 4 5 2 2 2" xfId="42376" xr:uid="{EE9F7761-C42B-43FC-AF5D-2734B590F0F3}"/>
    <cellStyle name="40% - Accent5 4 5 2 3" xfId="42377" xr:uid="{D7ECD694-BA7D-4914-9024-86EBA2D9B27F}"/>
    <cellStyle name="40% - Accent5 4 5 3" xfId="42378" xr:uid="{4C5F58A7-BA8E-421E-B53A-0AEF5078B6E3}"/>
    <cellStyle name="40% - Accent5 4 5 3 2" xfId="42379" xr:uid="{F8BD1668-22C0-4AFE-A5E3-A7629B1752B6}"/>
    <cellStyle name="40% - Accent5 4 5 4" xfId="42380" xr:uid="{00A45BBD-871A-4E9D-8F3B-75D732577EE1}"/>
    <cellStyle name="40% - Accent5 4 5 4 2" xfId="42381" xr:uid="{8CCC7362-984C-411A-BE31-C337DB678F09}"/>
    <cellStyle name="40% - Accent5 4 5 5" xfId="42382" xr:uid="{11E7D8A7-86CA-49C3-808A-1342B50F24B8}"/>
    <cellStyle name="40% - Accent5 4 5 6" xfId="42383" xr:uid="{341DB267-EBDA-4610-AB9D-D6EC0EEE3747}"/>
    <cellStyle name="40% - Accent5 4 6" xfId="776" xr:uid="{AAEC22E8-5B2B-4EDF-8E3C-3F40DA444641}"/>
    <cellStyle name="40% - Accent5 4 6 2" xfId="42384" xr:uid="{608F77D1-4F63-40AB-B515-D201F2B03BC5}"/>
    <cellStyle name="40% - Accent5 4 6 2 2" xfId="42385" xr:uid="{2DA1CD36-2AE3-47FF-874E-224192335613}"/>
    <cellStyle name="40% - Accent5 4 6 2 2 2" xfId="42386" xr:uid="{4DFB0A16-DED1-44A3-B9EF-AB3E1174C99B}"/>
    <cellStyle name="40% - Accent5 4 6 2 3" xfId="42387" xr:uid="{66F5943F-8B4D-4952-B4FE-09C34F251B89}"/>
    <cellStyle name="40% - Accent5 4 6 3" xfId="42388" xr:uid="{85D93188-8E1E-47B7-B12D-ABAB36BB621D}"/>
    <cellStyle name="40% - Accent5 4 6 3 2" xfId="42389" xr:uid="{CB587E4E-7FFB-40FB-A375-3EE64996ED46}"/>
    <cellStyle name="40% - Accent5 4 6 4" xfId="42390" xr:uid="{B8A7339B-D437-4AC5-A1B3-8C12EF0BD074}"/>
    <cellStyle name="40% - Accent5 4 6 4 2" xfId="42391" xr:uid="{26E496FA-2BC2-4B75-BA72-F1A90E1772DD}"/>
    <cellStyle name="40% - Accent5 4 6 5" xfId="42392" xr:uid="{32E169A8-5453-4230-B3A4-EA0689DC1F0C}"/>
    <cellStyle name="40% - Accent5 4 6 6" xfId="42393" xr:uid="{622E5F06-7E6B-498F-9C8D-A951A83D7664}"/>
    <cellStyle name="40% - Accent5 4 7" xfId="777" xr:uid="{B2F5D527-629D-4DAF-8755-51B22027ED16}"/>
    <cellStyle name="40% - Accent5 4 7 2" xfId="42394" xr:uid="{33A79684-1814-4C65-B3F6-315B800F97A3}"/>
    <cellStyle name="40% - Accent5 4 7 2 2" xfId="42395" xr:uid="{87D6AAC2-EACB-43D4-A968-A0036AD9F534}"/>
    <cellStyle name="40% - Accent5 4 7 2 2 2" xfId="42396" xr:uid="{FCFC43D4-EC3C-46DF-BBF7-0FEF4A59F6B5}"/>
    <cellStyle name="40% - Accent5 4 7 2 3" xfId="42397" xr:uid="{536A2DBD-4E8D-4DBD-898C-309ACB3BA6BE}"/>
    <cellStyle name="40% - Accent5 4 7 3" xfId="42398" xr:uid="{C2E5F32F-98DF-490A-991D-8ECA7ED22201}"/>
    <cellStyle name="40% - Accent5 4 7 3 2" xfId="42399" xr:uid="{C7BFBD68-3C75-4757-B2DC-89A59353DE0C}"/>
    <cellStyle name="40% - Accent5 4 7 4" xfId="42400" xr:uid="{29868389-79BA-49EE-B417-44F3E4096ED1}"/>
    <cellStyle name="40% - Accent5 4 7 4 2" xfId="42401" xr:uid="{183A8132-7FDF-4785-884F-C0E19545CC68}"/>
    <cellStyle name="40% - Accent5 4 7 5" xfId="42402" xr:uid="{864129AF-5986-4052-B561-45D5342C07FD}"/>
    <cellStyle name="40% - Accent5 4 7 6" xfId="42403" xr:uid="{2CD17279-ECEB-4AF7-B038-64073D2444B6}"/>
    <cellStyle name="40% - Accent5 4 8" xfId="778" xr:uid="{96B77337-CCF7-4329-A71F-8AF73C8FD2CF}"/>
    <cellStyle name="40% - Accent5 4 8 2" xfId="42404" xr:uid="{94CA8820-91C6-4280-BCB2-6FB22EB683C0}"/>
    <cellStyle name="40% - Accent5 4 8 2 2" xfId="42405" xr:uid="{A2BA492A-671D-4D7D-B855-D3A4BAD67327}"/>
    <cellStyle name="40% - Accent5 4 8 2 2 2" xfId="42406" xr:uid="{55BC93DB-3CA2-4DC9-B910-146AAF3B0E89}"/>
    <cellStyle name="40% - Accent5 4 8 2 3" xfId="42407" xr:uid="{8E5BA7C6-DC5B-4B38-8D19-B315FF9036A6}"/>
    <cellStyle name="40% - Accent5 4 8 3" xfId="42408" xr:uid="{E1F6F56D-2589-4D88-9EA4-A86DBF18AB15}"/>
    <cellStyle name="40% - Accent5 4 8 3 2" xfId="42409" xr:uid="{11B76374-AE23-459E-9852-C82E9B8F63B4}"/>
    <cellStyle name="40% - Accent5 4 8 4" xfId="42410" xr:uid="{E1D7181B-0683-4D5E-A03A-4D880C84A1FC}"/>
    <cellStyle name="40% - Accent5 4 8 4 2" xfId="42411" xr:uid="{1E839669-D705-429F-A1F1-6A7F83F98322}"/>
    <cellStyle name="40% - Accent5 4 8 5" xfId="42412" xr:uid="{8303E7F9-A11A-42ED-A9C7-3E1DF57AD35D}"/>
    <cellStyle name="40% - Accent5 4 8 6" xfId="42413" xr:uid="{8448F8BB-3BDB-47F0-965C-D45E04F6262D}"/>
    <cellStyle name="40% - Accent5 4 9" xfId="42414" xr:uid="{53C68DB2-2C55-4EEF-81AD-63124CA44631}"/>
    <cellStyle name="40% - Accent5 4 9 2" xfId="42415" xr:uid="{546E415C-6165-4F2F-9DD4-CB359547E87D}"/>
    <cellStyle name="40% - Accent5 4 9 2 2" xfId="42416" xr:uid="{8BBA627F-0B47-4289-9213-45A1B62A8F1E}"/>
    <cellStyle name="40% - Accent5 4 9 2 2 2" xfId="42417" xr:uid="{65C58C86-48CA-4A28-ABB7-54843155C7BA}"/>
    <cellStyle name="40% - Accent5 4 9 2 3" xfId="42418" xr:uid="{F615521C-A106-482D-BA64-A7C10B7D5538}"/>
    <cellStyle name="40% - Accent5 4 9 3" xfId="42419" xr:uid="{A562BD90-C973-4BD0-AA1B-EF84006F370D}"/>
    <cellStyle name="40% - Accent5 4 9 3 2" xfId="42420" xr:uid="{7834AF6F-98B1-40B3-B678-8BFBE04771DD}"/>
    <cellStyle name="40% - Accent5 4 9 4" xfId="42421" xr:uid="{487EAAA2-03BC-4D02-A070-511AE22B605A}"/>
    <cellStyle name="40% - Accent5 4 9 4 2" xfId="42422" xr:uid="{2DC378AE-2B80-410A-87AB-4BDB2B31679B}"/>
    <cellStyle name="40% - Accent5 4 9 5" xfId="42423" xr:uid="{99F40F45-D717-4F88-A536-F7BB993D5864}"/>
    <cellStyle name="40% - Accent5 5" xfId="779" xr:uid="{B9B8013A-BF2A-4A89-9513-E275E2ACC884}"/>
    <cellStyle name="40% - Accent5 5 10" xfId="42424" xr:uid="{27375BC3-F10D-47A1-BB51-AEF177275A13}"/>
    <cellStyle name="40% - Accent5 5 10 2" xfId="42425" xr:uid="{49EDAACA-5365-4DF8-A20A-B54B746E46C4}"/>
    <cellStyle name="40% - Accent5 5 10 2 2" xfId="42426" xr:uid="{4BCC8896-AD6F-4993-9AE6-5D7075F131F0}"/>
    <cellStyle name="40% - Accent5 5 10 2 2 2" xfId="42427" xr:uid="{6EEC67DB-2669-4177-B74D-35D2F316680F}"/>
    <cellStyle name="40% - Accent5 5 10 2 3" xfId="42428" xr:uid="{6A912C63-522A-4D66-980E-B1D8D0529BCC}"/>
    <cellStyle name="40% - Accent5 5 10 3" xfId="42429" xr:uid="{A6FF1EEC-5A38-49DA-AA39-F342169BD54F}"/>
    <cellStyle name="40% - Accent5 5 10 3 2" xfId="42430" xr:uid="{A47EA263-7BB7-4C91-BA02-BEFB85E7EE2B}"/>
    <cellStyle name="40% - Accent5 5 10 4" xfId="42431" xr:uid="{862EC294-E666-4CB7-B44B-A7377F37BA30}"/>
    <cellStyle name="40% - Accent5 5 10 4 2" xfId="42432" xr:uid="{57D82621-79AA-47F4-9FDD-E78942A9F4A3}"/>
    <cellStyle name="40% - Accent5 5 10 5" xfId="42433" xr:uid="{95F44B2C-A9BF-4C02-9CED-7B3ED4596636}"/>
    <cellStyle name="40% - Accent5 5 11" xfId="42434" xr:uid="{BBAF21B0-94F5-40B9-9DF0-2D48B5500CC2}"/>
    <cellStyle name="40% - Accent5 5 11 2" xfId="42435" xr:uid="{28D50C0E-3C94-4545-9CE0-E2D4C5504E9E}"/>
    <cellStyle name="40% - Accent5 5 11 2 2" xfId="42436" xr:uid="{9DD1559B-6579-43BB-ACEC-588B219A7D04}"/>
    <cellStyle name="40% - Accent5 5 11 2 2 2" xfId="42437" xr:uid="{6689F524-0775-4662-9471-6B708617D68A}"/>
    <cellStyle name="40% - Accent5 5 11 2 3" xfId="42438" xr:uid="{DCB45D51-2B67-42BF-90F9-974E9FAE2BC3}"/>
    <cellStyle name="40% - Accent5 5 11 3" xfId="42439" xr:uid="{2B880BFB-AA0B-4460-A64E-8123B8FACC7D}"/>
    <cellStyle name="40% - Accent5 5 11 3 2" xfId="42440" xr:uid="{6E2E31CD-5EE0-4E2C-9B38-DD484D99DCE4}"/>
    <cellStyle name="40% - Accent5 5 11 4" xfId="42441" xr:uid="{E0A0BD6B-8D4E-463B-914B-36357E3C0C32}"/>
    <cellStyle name="40% - Accent5 5 11 4 2" xfId="42442" xr:uid="{A295C7CE-D66D-4377-97F8-4D85FFA4E40F}"/>
    <cellStyle name="40% - Accent5 5 11 5" xfId="42443" xr:uid="{6F9B6EB8-AA56-41B6-B0CE-ED5494812B06}"/>
    <cellStyle name="40% - Accent5 5 12" xfId="42444" xr:uid="{8F3DA161-AA69-4925-A22D-2C27B71C194A}"/>
    <cellStyle name="40% - Accent5 5 12 2" xfId="42445" xr:uid="{00154A66-424C-400D-99D3-786981C866EA}"/>
    <cellStyle name="40% - Accent5 5 12 2 2" xfId="42446" xr:uid="{6BCE0BB5-E50E-45F8-A452-EB269F4ED65F}"/>
    <cellStyle name="40% - Accent5 5 12 2 2 2" xfId="42447" xr:uid="{CB7843DD-3687-4A58-B23E-34CE0131AB57}"/>
    <cellStyle name="40% - Accent5 5 12 2 3" xfId="42448" xr:uid="{53F40F52-64A7-45C6-949D-55FBE524F907}"/>
    <cellStyle name="40% - Accent5 5 12 3" xfId="42449" xr:uid="{72942533-0D74-46EB-9D00-C47F2C878B72}"/>
    <cellStyle name="40% - Accent5 5 12 3 2" xfId="42450" xr:uid="{AA5F11D6-92F2-4FC5-8A31-A0932F58ACA8}"/>
    <cellStyle name="40% - Accent5 5 12 4" xfId="42451" xr:uid="{38D26BA9-3216-44BA-9F5F-55B56C71AAE0}"/>
    <cellStyle name="40% - Accent5 5 12 4 2" xfId="42452" xr:uid="{17B39C9C-993C-42AA-B6C9-EA989C535E87}"/>
    <cellStyle name="40% - Accent5 5 12 5" xfId="42453" xr:uid="{1761A383-F537-47FF-BCB0-46A478008D7B}"/>
    <cellStyle name="40% - Accent5 5 13" xfId="42454" xr:uid="{5B6ADC24-06B7-4760-9A8E-3A46EF8FE34E}"/>
    <cellStyle name="40% - Accent5 5 13 2" xfId="42455" xr:uid="{2A78F202-AB2F-4307-BF2D-4F86DE8D4A21}"/>
    <cellStyle name="40% - Accent5 5 13 2 2" xfId="42456" xr:uid="{947018CE-5D7C-467C-8551-072718394B55}"/>
    <cellStyle name="40% - Accent5 5 13 2 2 2" xfId="42457" xr:uid="{68F3E635-5447-4C0B-89B6-C4EE9004B37D}"/>
    <cellStyle name="40% - Accent5 5 13 2 3" xfId="42458" xr:uid="{89430405-4F7B-4129-BA7A-806AF889864F}"/>
    <cellStyle name="40% - Accent5 5 13 3" xfId="42459" xr:uid="{C7DA7971-B69B-4D70-A7BC-EFB5398900A4}"/>
    <cellStyle name="40% - Accent5 5 13 3 2" xfId="42460" xr:uid="{AA867241-C2DA-4555-B1D9-51727D718B1A}"/>
    <cellStyle name="40% - Accent5 5 13 4" xfId="42461" xr:uid="{5A85FDFD-0FCA-4EA0-97BB-8D70CBAE413E}"/>
    <cellStyle name="40% - Accent5 5 13 4 2" xfId="42462" xr:uid="{7EAE4762-0904-42C4-8FDD-5AA7DD08E940}"/>
    <cellStyle name="40% - Accent5 5 13 5" xfId="42463" xr:uid="{3E055202-BA6B-4341-8AFB-71A9EB07BB0F}"/>
    <cellStyle name="40% - Accent5 5 14" xfId="42464" xr:uid="{5082BBF9-0323-44AE-9B11-7BD949163A52}"/>
    <cellStyle name="40% - Accent5 5 14 2" xfId="42465" xr:uid="{82F54EA8-AD04-47A0-8A5E-2C8752B72098}"/>
    <cellStyle name="40% - Accent5 5 14 2 2" xfId="42466" xr:uid="{E943B552-31DA-4EE3-BA0D-21DCC085D96E}"/>
    <cellStyle name="40% - Accent5 5 14 2 2 2" xfId="42467" xr:uid="{EA8CF22D-6E50-4676-AAD1-2EF1F1259842}"/>
    <cellStyle name="40% - Accent5 5 14 2 3" xfId="42468" xr:uid="{E86D9395-6451-4540-BBB9-066788B86359}"/>
    <cellStyle name="40% - Accent5 5 14 3" xfId="42469" xr:uid="{F8FC092B-B30C-4ADA-A35B-9CE05B784094}"/>
    <cellStyle name="40% - Accent5 5 14 3 2" xfId="42470" xr:uid="{ECCFF365-0E28-4ED6-BF9D-1D03D91728B0}"/>
    <cellStyle name="40% - Accent5 5 14 4" xfId="42471" xr:uid="{0EC30E68-CF94-4E99-B137-12F1C186277F}"/>
    <cellStyle name="40% - Accent5 5 14 4 2" xfId="42472" xr:uid="{AF7A72AA-A584-4696-98F6-6703F7D5BED5}"/>
    <cellStyle name="40% - Accent5 5 14 5" xfId="42473" xr:uid="{D6AEA158-C960-4F12-9098-5B6629D03291}"/>
    <cellStyle name="40% - Accent5 5 15" xfId="42474" xr:uid="{3CEEE949-6E4A-475C-9410-59D353922B32}"/>
    <cellStyle name="40% - Accent5 5 15 2" xfId="42475" xr:uid="{DC0478BF-67BF-4EE8-93EF-220AB6116D4F}"/>
    <cellStyle name="40% - Accent5 5 15 2 2" xfId="42476" xr:uid="{9FB89ED8-5072-47EA-ACAE-C1E6B23D183B}"/>
    <cellStyle name="40% - Accent5 5 15 2 2 2" xfId="42477" xr:uid="{D3E89CD2-0C99-4D19-BE64-BD4D51B73220}"/>
    <cellStyle name="40% - Accent5 5 15 2 3" xfId="42478" xr:uid="{7CFDE2D4-19EB-4CB0-A233-6A920A6D6855}"/>
    <cellStyle name="40% - Accent5 5 15 3" xfId="42479" xr:uid="{9964CA16-5166-4826-8511-8E1EFDD4E60E}"/>
    <cellStyle name="40% - Accent5 5 15 3 2" xfId="42480" xr:uid="{FCE86F97-06A7-4CF8-B345-7EE81A3CA376}"/>
    <cellStyle name="40% - Accent5 5 15 4" xfId="42481" xr:uid="{FF592AC6-F572-480D-988B-975A7A6F99E4}"/>
    <cellStyle name="40% - Accent5 5 15 4 2" xfId="42482" xr:uid="{40D61747-01C5-45DD-8357-FE937992A33B}"/>
    <cellStyle name="40% - Accent5 5 15 5" xfId="42483" xr:uid="{2758CF85-CD59-4326-A687-B34877570F09}"/>
    <cellStyle name="40% - Accent5 5 16" xfId="42484" xr:uid="{D23050BF-83B4-465B-8F70-ABB741F01082}"/>
    <cellStyle name="40% - Accent5 5 16 2" xfId="42485" xr:uid="{AD815755-230B-4A9F-85F3-B37A3AFDB927}"/>
    <cellStyle name="40% - Accent5 5 16 2 2" xfId="42486" xr:uid="{C0AA1890-AC07-4916-A9A8-7D2A176BE602}"/>
    <cellStyle name="40% - Accent5 5 16 3" xfId="42487" xr:uid="{E35335CC-2587-46C7-A905-4BC6D4E43010}"/>
    <cellStyle name="40% - Accent5 5 17" xfId="42488" xr:uid="{5026DD1C-2741-4E0B-9F5C-0634AF31C223}"/>
    <cellStyle name="40% - Accent5 5 17 2" xfId="42489" xr:uid="{1E044476-66DB-4571-8A42-A7DCC92342C2}"/>
    <cellStyle name="40% - Accent5 5 18" xfId="42490" xr:uid="{8379E8BA-8270-49D2-852A-5DB9392B5A38}"/>
    <cellStyle name="40% - Accent5 5 18 2" xfId="42491" xr:uid="{815F09A9-757A-4C8F-B4AE-F86648D12DDD}"/>
    <cellStyle name="40% - Accent5 5 19" xfId="42492" xr:uid="{ECC89D25-B798-4DDB-A206-CD61EF88D1FC}"/>
    <cellStyle name="40% - Accent5 5 2" xfId="780" xr:uid="{D7A4F937-F7F8-484A-A52A-0720D6CEF2BC}"/>
    <cellStyle name="40% - Accent5 5 2 2" xfId="781" xr:uid="{DE9C1FAE-D51A-4C6E-B215-137A1D04CAEF}"/>
    <cellStyle name="40% - Accent5 5 2 2 2" xfId="42493" xr:uid="{56463027-1DA1-4BB4-938D-C00415B28C05}"/>
    <cellStyle name="40% - Accent5 5 2 2 2 2" xfId="42494" xr:uid="{122203A9-C7DB-4854-B0FB-01B32FD0131F}"/>
    <cellStyle name="40% - Accent5 5 2 2 3" xfId="42495" xr:uid="{AAD18226-4392-45D8-AFC2-C79540FE8034}"/>
    <cellStyle name="40% - Accent5 5 2 2 4" xfId="42496" xr:uid="{E222FF94-8D33-4F85-AE78-7D1409C5025A}"/>
    <cellStyle name="40% - Accent5 5 2 3" xfId="42497" xr:uid="{42D63471-FECC-44E5-9C78-EC6E461D8845}"/>
    <cellStyle name="40% - Accent5 5 2 3 2" xfId="42498" xr:uid="{A83F3E6E-3D1B-4741-A824-1C32A81FF79D}"/>
    <cellStyle name="40% - Accent5 5 2 4" xfId="42499" xr:uid="{A52BA6A7-EB2F-422A-B1D2-08E5702B3AB3}"/>
    <cellStyle name="40% - Accent5 5 2 4 2" xfId="42500" xr:uid="{12F230A8-0834-4B6B-AF31-66CFCA5E5E55}"/>
    <cellStyle name="40% - Accent5 5 2 5" xfId="42501" xr:uid="{508F039C-AEA7-4962-9A02-42FD8E78E3D6}"/>
    <cellStyle name="40% - Accent5 5 20" xfId="42502" xr:uid="{E098D9DC-E54F-4622-98E2-04F7943F9688}"/>
    <cellStyle name="40% - Accent5 5 21" xfId="42503" xr:uid="{2EB458FD-2A93-4EB1-8E62-E81881170E28}"/>
    <cellStyle name="40% - Accent5 5 22" xfId="42504" xr:uid="{47158D44-495A-4E3D-835E-AB77431EC0D8}"/>
    <cellStyle name="40% - Accent5 5 23" xfId="42505" xr:uid="{585B4E66-443D-4BF1-A287-ED44FE69B2AD}"/>
    <cellStyle name="40% - Accent5 5 24" xfId="42506" xr:uid="{EA85136A-98BF-4929-9433-F1B307979B18}"/>
    <cellStyle name="40% - Accent5 5 25" xfId="42507" xr:uid="{79D10670-B6A8-44D2-8A56-94883604D0D4}"/>
    <cellStyle name="40% - Accent5 5 26" xfId="42508" xr:uid="{E1DD5570-F8C5-4DEC-AA90-C51CB93BF98A}"/>
    <cellStyle name="40% - Accent5 5 27" xfId="42509" xr:uid="{329679F4-059C-4EB2-BB63-F20E5B0D4819}"/>
    <cellStyle name="40% - Accent5 5 28" xfId="42510" xr:uid="{04D4AF96-B677-4CC7-BD2D-A48A2BA1C37F}"/>
    <cellStyle name="40% - Accent5 5 29" xfId="42511" xr:uid="{F7D36E83-41BE-4692-9E2A-745FC8913844}"/>
    <cellStyle name="40% - Accent5 5 3" xfId="782" xr:uid="{83FF1904-5D44-4941-92FE-C4A09718064A}"/>
    <cellStyle name="40% - Accent5 5 3 2" xfId="42512" xr:uid="{149912C0-7A79-4121-8356-DCB258E0630D}"/>
    <cellStyle name="40% - Accent5 5 3 2 2" xfId="42513" xr:uid="{FC945C7C-AA46-406C-8465-34F401BF57AF}"/>
    <cellStyle name="40% - Accent5 5 3 2 2 2" xfId="42514" xr:uid="{7115695F-7390-4AC4-B160-3A85B0D5BBDE}"/>
    <cellStyle name="40% - Accent5 5 3 2 3" xfId="42515" xr:uid="{0F180AFD-E256-4543-A029-4B5B6DFDC8F8}"/>
    <cellStyle name="40% - Accent5 5 3 3" xfId="42516" xr:uid="{66C48719-1CBA-414C-87E2-7A2776D9ECF2}"/>
    <cellStyle name="40% - Accent5 5 3 3 2" xfId="42517" xr:uid="{895FEE2A-6831-4726-9BE6-F788DA2E9B2B}"/>
    <cellStyle name="40% - Accent5 5 3 4" xfId="42518" xr:uid="{F5CEF81A-01D2-4470-81E9-5E9BAF92AA88}"/>
    <cellStyle name="40% - Accent5 5 3 4 2" xfId="42519" xr:uid="{D7739701-4657-4832-8694-B4F03D53C25F}"/>
    <cellStyle name="40% - Accent5 5 3 5" xfId="42520" xr:uid="{9A42AA61-9809-4B3F-B446-B70CA699F5D0}"/>
    <cellStyle name="40% - Accent5 5 3 6" xfId="42521" xr:uid="{93E67685-1093-48E3-90FD-4F93B3F4E2A7}"/>
    <cellStyle name="40% - Accent5 5 4" xfId="783" xr:uid="{3A34EE88-E5E1-4DCC-9CCF-679C30B264AA}"/>
    <cellStyle name="40% - Accent5 5 4 2" xfId="42522" xr:uid="{6D05D3CA-B809-4BE0-B688-116E5682B981}"/>
    <cellStyle name="40% - Accent5 5 4 2 2" xfId="42523" xr:uid="{B50A5FE5-A7A2-415C-9847-5EF83A0C28AA}"/>
    <cellStyle name="40% - Accent5 5 4 2 2 2" xfId="42524" xr:uid="{7608E818-2FC0-4ABA-8396-F0D42BB6AEA3}"/>
    <cellStyle name="40% - Accent5 5 4 2 3" xfId="42525" xr:uid="{8AD2B6C6-8385-4514-9D87-A440CB257E2A}"/>
    <cellStyle name="40% - Accent5 5 4 3" xfId="42526" xr:uid="{A5499A12-CCE4-451C-9D55-414EB81B4FA7}"/>
    <cellStyle name="40% - Accent5 5 4 3 2" xfId="42527" xr:uid="{F9F5F1BF-54CB-4DA4-916D-21DC3D851C08}"/>
    <cellStyle name="40% - Accent5 5 4 4" xfId="42528" xr:uid="{C0B817EA-4436-4C61-9168-50A4583BF77A}"/>
    <cellStyle name="40% - Accent5 5 4 4 2" xfId="42529" xr:uid="{92118C92-4652-4411-A70D-3443948DE52E}"/>
    <cellStyle name="40% - Accent5 5 4 5" xfId="42530" xr:uid="{612E2529-58F5-4FB2-AA28-84EC59AFF3E4}"/>
    <cellStyle name="40% - Accent5 5 4 6" xfId="42531" xr:uid="{B10DB0B4-FA9B-41FD-B99C-CAFBBCD7C833}"/>
    <cellStyle name="40% - Accent5 5 5" xfId="784" xr:uid="{E534430F-EB5A-458F-AD6F-6C810F147CFA}"/>
    <cellStyle name="40% - Accent5 5 5 2" xfId="42532" xr:uid="{880E261A-98F9-44AB-BA2C-1FF656FF63FF}"/>
    <cellStyle name="40% - Accent5 5 5 2 2" xfId="42533" xr:uid="{4A229058-F03E-4828-BE82-F8A13E2A516F}"/>
    <cellStyle name="40% - Accent5 5 5 2 2 2" xfId="42534" xr:uid="{042D5176-594D-45E8-8B87-A96EA15707D8}"/>
    <cellStyle name="40% - Accent5 5 5 2 3" xfId="42535" xr:uid="{2E8F5167-D765-4FD7-B5EA-AA02CE7F1C0C}"/>
    <cellStyle name="40% - Accent5 5 5 3" xfId="42536" xr:uid="{EE591BA9-BAE5-468F-8D66-A818F5C279B0}"/>
    <cellStyle name="40% - Accent5 5 5 3 2" xfId="42537" xr:uid="{4208399C-77F1-44C6-9E79-FE217D68C112}"/>
    <cellStyle name="40% - Accent5 5 5 4" xfId="42538" xr:uid="{A4EB35A6-F717-4EA3-BBD5-FAF8B56AF310}"/>
    <cellStyle name="40% - Accent5 5 5 4 2" xfId="42539" xr:uid="{1D94783F-D509-4B5F-AAB5-F0F2AD159E50}"/>
    <cellStyle name="40% - Accent5 5 5 5" xfId="42540" xr:uid="{A832ADC0-286A-464E-98DC-C5E5E0530998}"/>
    <cellStyle name="40% - Accent5 5 5 6" xfId="42541" xr:uid="{AFC7957A-63E8-40D7-ADE4-2D3F6E9DB03B}"/>
    <cellStyle name="40% - Accent5 5 6" xfId="785" xr:uid="{CE348979-021B-4C1A-B8BF-24C5189A4B82}"/>
    <cellStyle name="40% - Accent5 5 6 2" xfId="42542" xr:uid="{13627ED7-6A88-46DF-9CD7-7461EF2BF6E3}"/>
    <cellStyle name="40% - Accent5 5 6 2 2" xfId="42543" xr:uid="{68E9A29C-D485-4783-A022-141A4BA825F5}"/>
    <cellStyle name="40% - Accent5 5 6 2 2 2" xfId="42544" xr:uid="{B158F597-5003-4A3D-8BE8-9146A78E87C3}"/>
    <cellStyle name="40% - Accent5 5 6 2 3" xfId="42545" xr:uid="{26EC8BE6-A2D9-4E26-B751-A28154321DE9}"/>
    <cellStyle name="40% - Accent5 5 6 3" xfId="42546" xr:uid="{4E516381-15A8-4FD9-8B0D-BE95457CFA2D}"/>
    <cellStyle name="40% - Accent5 5 6 3 2" xfId="42547" xr:uid="{CDA75FB7-C062-4E39-8F98-601152DCE5E2}"/>
    <cellStyle name="40% - Accent5 5 6 4" xfId="42548" xr:uid="{02F924F7-B159-495B-894A-8D2CAD6CA04F}"/>
    <cellStyle name="40% - Accent5 5 6 4 2" xfId="42549" xr:uid="{07F533D2-AADE-439D-A00A-920DF0C7753E}"/>
    <cellStyle name="40% - Accent5 5 6 5" xfId="42550" xr:uid="{F6091514-FAFC-49F7-A30A-66D6CAE2F41D}"/>
    <cellStyle name="40% - Accent5 5 6 6" xfId="42551" xr:uid="{79402F8E-722D-411D-A9CE-89D6B7DF4B36}"/>
    <cellStyle name="40% - Accent5 5 7" xfId="786" xr:uid="{D796B05B-D273-42F8-89CA-1283DFD6F688}"/>
    <cellStyle name="40% - Accent5 5 7 2" xfId="42552" xr:uid="{C8A67132-A554-4125-BCE7-ED4C6CF46CCE}"/>
    <cellStyle name="40% - Accent5 5 7 2 2" xfId="42553" xr:uid="{E358F354-1561-488C-96A3-C2297BD6E12B}"/>
    <cellStyle name="40% - Accent5 5 7 2 2 2" xfId="42554" xr:uid="{B64E8C20-2E35-46EE-A2D1-43E0466CE3DD}"/>
    <cellStyle name="40% - Accent5 5 7 2 3" xfId="42555" xr:uid="{99091A2A-E988-43FD-9D07-BF73CA216CD9}"/>
    <cellStyle name="40% - Accent5 5 7 3" xfId="42556" xr:uid="{9943E74E-9FD0-47D6-8884-11760C3ACB50}"/>
    <cellStyle name="40% - Accent5 5 7 3 2" xfId="42557" xr:uid="{EDA81A90-394B-4FD9-A750-A2B19F31ACBE}"/>
    <cellStyle name="40% - Accent5 5 7 4" xfId="42558" xr:uid="{83E544D7-B8AC-43D7-957B-98BBDCB6A1C6}"/>
    <cellStyle name="40% - Accent5 5 7 4 2" xfId="42559" xr:uid="{A62B7438-7ED3-4590-98C6-F88C2ED3141D}"/>
    <cellStyle name="40% - Accent5 5 7 5" xfId="42560" xr:uid="{2F4DB720-583C-45F8-AA09-C335F8AFD684}"/>
    <cellStyle name="40% - Accent5 5 7 6" xfId="42561" xr:uid="{57119B42-6975-4B8E-8CB0-2338A077DCAB}"/>
    <cellStyle name="40% - Accent5 5 8" xfId="787" xr:uid="{80EFB9C5-348E-4853-9D39-3F2630C5E6B3}"/>
    <cellStyle name="40% - Accent5 5 8 2" xfId="42562" xr:uid="{5FFC8C5A-0E2D-4500-B985-9A1771CDFD25}"/>
    <cellStyle name="40% - Accent5 5 8 2 2" xfId="42563" xr:uid="{8B74F3A7-A0B7-44E3-A886-7D27006022DB}"/>
    <cellStyle name="40% - Accent5 5 8 2 2 2" xfId="42564" xr:uid="{5282A52D-3E75-4D12-AEBE-EF8D855F9DFF}"/>
    <cellStyle name="40% - Accent5 5 8 2 3" xfId="42565" xr:uid="{5786AE0D-F614-4906-8DAC-9015073594EA}"/>
    <cellStyle name="40% - Accent5 5 8 3" xfId="42566" xr:uid="{1007662C-FF87-4E70-9EBD-6422CF7E232F}"/>
    <cellStyle name="40% - Accent5 5 8 3 2" xfId="42567" xr:uid="{2528D453-0D3F-4BBC-940D-CD92773F4033}"/>
    <cellStyle name="40% - Accent5 5 8 4" xfId="42568" xr:uid="{3A3448FF-1832-4E33-B8FE-43B54DDD133F}"/>
    <cellStyle name="40% - Accent5 5 8 4 2" xfId="42569" xr:uid="{B6BF889B-7AF6-454A-8699-023F8C8254CA}"/>
    <cellStyle name="40% - Accent5 5 8 5" xfId="42570" xr:uid="{54430CD6-79E7-40B9-9624-77CD4EF182FC}"/>
    <cellStyle name="40% - Accent5 5 8 6" xfId="42571" xr:uid="{4FA2B205-0C7F-45A5-8BC8-61F06D890585}"/>
    <cellStyle name="40% - Accent5 5 9" xfId="42572" xr:uid="{25C724C7-CABD-4F09-BFCA-BE43DB78BA69}"/>
    <cellStyle name="40% - Accent5 5 9 2" xfId="42573" xr:uid="{5D99B34D-D9D2-4DD3-8658-1A0C1F3D4B39}"/>
    <cellStyle name="40% - Accent5 5 9 2 2" xfId="42574" xr:uid="{679EFF65-7E1C-443C-AA2C-E8F522E0D1BE}"/>
    <cellStyle name="40% - Accent5 5 9 2 2 2" xfId="42575" xr:uid="{1518224C-43A3-4A9B-B0E8-7CD61C69255B}"/>
    <cellStyle name="40% - Accent5 5 9 2 3" xfId="42576" xr:uid="{68909704-D2DD-4721-BEA3-F60C75097321}"/>
    <cellStyle name="40% - Accent5 5 9 3" xfId="42577" xr:uid="{B47326EC-3A6B-4557-B087-6A3505906198}"/>
    <cellStyle name="40% - Accent5 5 9 3 2" xfId="42578" xr:uid="{7B073BDD-6F78-495E-90BB-8C59A9E843FF}"/>
    <cellStyle name="40% - Accent5 5 9 4" xfId="42579" xr:uid="{EDCCD1C4-38B7-4611-A55E-6DDF74CBCE56}"/>
    <cellStyle name="40% - Accent5 5 9 4 2" xfId="42580" xr:uid="{F566EABC-206D-42F5-9A0F-201A021990CD}"/>
    <cellStyle name="40% - Accent5 5 9 5" xfId="42581" xr:uid="{A307DE1F-FCCD-4E03-8F87-A4A698BDAB20}"/>
    <cellStyle name="40% - Accent5 6" xfId="788" xr:uid="{9CECA050-55C7-4CB9-88F4-7AA6DBF23F6F}"/>
    <cellStyle name="40% - Accent5 6 10" xfId="42582" xr:uid="{8206E1ED-D43E-4931-ADE7-77DAB4001860}"/>
    <cellStyle name="40% - Accent5 6 10 2" xfId="42583" xr:uid="{706A2999-E66C-4B96-B6A7-A0746472CAE3}"/>
    <cellStyle name="40% - Accent5 6 10 2 2" xfId="42584" xr:uid="{3E15EAFF-A2B8-4B15-9FA8-04B26C258179}"/>
    <cellStyle name="40% - Accent5 6 10 2 2 2" xfId="42585" xr:uid="{FDEA63E2-A1FB-49C5-8C56-41C0D2927423}"/>
    <cellStyle name="40% - Accent5 6 10 2 3" xfId="42586" xr:uid="{8CD233B4-DD1F-4E12-875E-6126D6005F19}"/>
    <cellStyle name="40% - Accent5 6 10 3" xfId="42587" xr:uid="{88974F26-2B7E-4F0F-8B37-74D40DACCB13}"/>
    <cellStyle name="40% - Accent5 6 10 3 2" xfId="42588" xr:uid="{4A228E38-A665-4D26-9BF7-20B34361582D}"/>
    <cellStyle name="40% - Accent5 6 10 4" xfId="42589" xr:uid="{D8701938-0075-45AC-AABB-6C521EBA51FD}"/>
    <cellStyle name="40% - Accent5 6 10 4 2" xfId="42590" xr:uid="{F8EECE0F-8DE6-4E0D-951F-01677AD5191B}"/>
    <cellStyle name="40% - Accent5 6 10 5" xfId="42591" xr:uid="{6500D6A2-FDCB-4BFF-8E31-948ECDAB465A}"/>
    <cellStyle name="40% - Accent5 6 11" xfId="42592" xr:uid="{96DACAA6-970F-4B21-AD83-AE3ACC6862A8}"/>
    <cellStyle name="40% - Accent5 6 11 2" xfId="42593" xr:uid="{2BC47C14-4D96-4B8F-B0EB-BD26D3DEE72C}"/>
    <cellStyle name="40% - Accent5 6 11 2 2" xfId="42594" xr:uid="{2B068803-1CFB-4727-8197-15312BA9995E}"/>
    <cellStyle name="40% - Accent5 6 11 2 2 2" xfId="42595" xr:uid="{A2D7EC79-A90E-4F0D-825A-29C82FF94933}"/>
    <cellStyle name="40% - Accent5 6 11 2 3" xfId="42596" xr:uid="{8A66CE70-C7F3-42ED-A22F-118C6159600C}"/>
    <cellStyle name="40% - Accent5 6 11 3" xfId="42597" xr:uid="{E810C8E3-60F8-4A00-B44D-9665D888FF12}"/>
    <cellStyle name="40% - Accent5 6 11 3 2" xfId="42598" xr:uid="{26AE24A9-1F27-4E2D-8750-23F62C7EF8AF}"/>
    <cellStyle name="40% - Accent5 6 11 4" xfId="42599" xr:uid="{A04D7865-71E7-4388-97B4-0F4F43D74745}"/>
    <cellStyle name="40% - Accent5 6 11 4 2" xfId="42600" xr:uid="{8CA0AB58-38E6-4167-B398-B0613188F149}"/>
    <cellStyle name="40% - Accent5 6 11 5" xfId="42601" xr:uid="{D8894F05-A815-4324-8303-22321E6F9FF9}"/>
    <cellStyle name="40% - Accent5 6 12" xfId="42602" xr:uid="{C3D9364D-57F7-4FA6-9E05-05EE068400E7}"/>
    <cellStyle name="40% - Accent5 6 12 2" xfId="42603" xr:uid="{23BAF37A-BC9E-4AA4-BAE2-EFEB437730DB}"/>
    <cellStyle name="40% - Accent5 6 12 2 2" xfId="42604" xr:uid="{4DA0ABA2-C2D3-49CF-8D31-93CA81F99B98}"/>
    <cellStyle name="40% - Accent5 6 12 2 2 2" xfId="42605" xr:uid="{D7806FCA-0D43-472F-8E07-98257B0DA8F9}"/>
    <cellStyle name="40% - Accent5 6 12 2 3" xfId="42606" xr:uid="{AA115983-CBF6-4A0D-995E-57FBBE84E570}"/>
    <cellStyle name="40% - Accent5 6 12 3" xfId="42607" xr:uid="{13136E36-2E69-4303-B2CD-CF82A1560E97}"/>
    <cellStyle name="40% - Accent5 6 12 3 2" xfId="42608" xr:uid="{58FEB23F-FFC3-45EA-A16D-7F8732A78229}"/>
    <cellStyle name="40% - Accent5 6 12 4" xfId="42609" xr:uid="{942996FF-007E-471A-A9A1-14A2E9EC8348}"/>
    <cellStyle name="40% - Accent5 6 12 4 2" xfId="42610" xr:uid="{C62C3783-BB12-4D6F-A524-9333C861F944}"/>
    <cellStyle name="40% - Accent5 6 12 5" xfId="42611" xr:uid="{4DDBE8F5-6F16-4863-8687-43DF847EB41A}"/>
    <cellStyle name="40% - Accent5 6 13" xfId="42612" xr:uid="{EAED9680-E1B7-45B9-903C-E75CB97A711E}"/>
    <cellStyle name="40% - Accent5 6 13 2" xfId="42613" xr:uid="{9E643774-FD8A-47F3-96AC-0A47A0971AB2}"/>
    <cellStyle name="40% - Accent5 6 13 2 2" xfId="42614" xr:uid="{28D7F426-CA29-4A62-9038-0E855613A2B3}"/>
    <cellStyle name="40% - Accent5 6 13 2 2 2" xfId="42615" xr:uid="{274BCCD2-0964-466A-AC6A-34441640D53B}"/>
    <cellStyle name="40% - Accent5 6 13 2 3" xfId="42616" xr:uid="{2E07AE4A-C4C3-4E81-94D1-C596FC309755}"/>
    <cellStyle name="40% - Accent5 6 13 3" xfId="42617" xr:uid="{89B52F81-6290-448B-8215-3C22A9E46CB7}"/>
    <cellStyle name="40% - Accent5 6 13 3 2" xfId="42618" xr:uid="{FB48BE8E-C7D2-421D-B3EF-00CD5CC49516}"/>
    <cellStyle name="40% - Accent5 6 13 4" xfId="42619" xr:uid="{183B2268-D329-4BFA-832B-5384A4788567}"/>
    <cellStyle name="40% - Accent5 6 13 4 2" xfId="42620" xr:uid="{E8BDF6CA-BA0F-404E-9E37-D3B969BDF945}"/>
    <cellStyle name="40% - Accent5 6 13 5" xfId="42621" xr:uid="{4E2E694D-A916-427B-AE92-13A11C652DD7}"/>
    <cellStyle name="40% - Accent5 6 14" xfId="42622" xr:uid="{22197067-9F26-4215-9D6C-3AE072ACE280}"/>
    <cellStyle name="40% - Accent5 6 14 2" xfId="42623" xr:uid="{09B215AB-4C7E-433F-8118-B2840AEB0023}"/>
    <cellStyle name="40% - Accent5 6 14 2 2" xfId="42624" xr:uid="{B9D27817-593A-47F1-AD40-9AA9022CFB18}"/>
    <cellStyle name="40% - Accent5 6 14 2 2 2" xfId="42625" xr:uid="{5D2E8D61-2D3C-486D-B77F-C63D2B9DCDF2}"/>
    <cellStyle name="40% - Accent5 6 14 2 3" xfId="42626" xr:uid="{3651ABC0-D267-4434-B9FA-2EDCED250A8E}"/>
    <cellStyle name="40% - Accent5 6 14 3" xfId="42627" xr:uid="{73C72923-9EAA-40DC-80E2-705619C52E54}"/>
    <cellStyle name="40% - Accent5 6 14 3 2" xfId="42628" xr:uid="{B9194C5B-0E38-42F9-9A7A-FBF3E637B1A6}"/>
    <cellStyle name="40% - Accent5 6 14 4" xfId="42629" xr:uid="{AADFC2D2-45A4-4F33-BAA4-7AA3357F9CFF}"/>
    <cellStyle name="40% - Accent5 6 14 4 2" xfId="42630" xr:uid="{471C91AA-79B9-467E-8F59-9E59D5A1B398}"/>
    <cellStyle name="40% - Accent5 6 14 5" xfId="42631" xr:uid="{E0F83932-3EE7-4C3F-AAA9-03B94D0B8C88}"/>
    <cellStyle name="40% - Accent5 6 15" xfId="42632" xr:uid="{DED147DD-AEE2-4118-9B29-F97E232C53B2}"/>
    <cellStyle name="40% - Accent5 6 15 2" xfId="42633" xr:uid="{2C8A7822-497B-4E47-9A6A-47B1FD7F7666}"/>
    <cellStyle name="40% - Accent5 6 15 2 2" xfId="42634" xr:uid="{7BA4C866-8140-4267-B660-462E1A66195D}"/>
    <cellStyle name="40% - Accent5 6 15 2 2 2" xfId="42635" xr:uid="{D01AE398-36CC-4B64-8B0F-405174178CB7}"/>
    <cellStyle name="40% - Accent5 6 15 2 3" xfId="42636" xr:uid="{11108DA9-E717-43D5-A7D6-C92FBC7F23BD}"/>
    <cellStyle name="40% - Accent5 6 15 3" xfId="42637" xr:uid="{9FC73C14-F56D-45BA-804D-E5DB9DA44AB1}"/>
    <cellStyle name="40% - Accent5 6 15 3 2" xfId="42638" xr:uid="{31F5E7EA-210F-4666-9F25-2AE1D07F81A6}"/>
    <cellStyle name="40% - Accent5 6 15 4" xfId="42639" xr:uid="{E491E31D-771C-4991-B309-DACAAB10B95E}"/>
    <cellStyle name="40% - Accent5 6 15 4 2" xfId="42640" xr:uid="{2B1691D0-15B8-46C2-AB46-796EF336A235}"/>
    <cellStyle name="40% - Accent5 6 15 5" xfId="42641" xr:uid="{D253CDD8-E641-4453-8C1E-48FFB80549C3}"/>
    <cellStyle name="40% - Accent5 6 16" xfId="42642" xr:uid="{B3FAECFC-44F0-4B8C-BE7F-87418D62B7E4}"/>
    <cellStyle name="40% - Accent5 6 16 2" xfId="42643" xr:uid="{DDB00BD8-9513-4543-B949-EA431AF8D838}"/>
    <cellStyle name="40% - Accent5 6 16 2 2" xfId="42644" xr:uid="{268D2C5A-08E8-49C5-BF64-46555FD1032A}"/>
    <cellStyle name="40% - Accent5 6 16 3" xfId="42645" xr:uid="{55F5F034-936A-4970-A34A-CCFF135CAE4F}"/>
    <cellStyle name="40% - Accent5 6 17" xfId="42646" xr:uid="{9C310FBB-1D83-4E56-826D-E942400E965B}"/>
    <cellStyle name="40% - Accent5 6 17 2" xfId="42647" xr:uid="{E6534552-F049-4386-8311-95E4D0A89B67}"/>
    <cellStyle name="40% - Accent5 6 18" xfId="42648" xr:uid="{8E3C7E66-7337-454E-9C84-2F7D57527898}"/>
    <cellStyle name="40% - Accent5 6 18 2" xfId="42649" xr:uid="{EA7D6861-A676-4AA4-B626-C16DB0529DCA}"/>
    <cellStyle name="40% - Accent5 6 19" xfId="42650" xr:uid="{427D1026-B6E7-4920-A5C2-3F5F4F9BC253}"/>
    <cellStyle name="40% - Accent5 6 2" xfId="789" xr:uid="{C8F0FC6B-7BBF-4A4D-A348-56340D92AE5D}"/>
    <cellStyle name="40% - Accent5 6 2 2" xfId="790" xr:uid="{DC6F3749-6238-4A86-972B-45AD823CA836}"/>
    <cellStyle name="40% - Accent5 6 2 2 2" xfId="42651" xr:uid="{9BE161EF-F09B-4CE9-8A40-AA19CC3D17E0}"/>
    <cellStyle name="40% - Accent5 6 2 2 2 2" xfId="42652" xr:uid="{C3B0967A-54C6-4283-9533-B70804F68919}"/>
    <cellStyle name="40% - Accent5 6 2 2 3" xfId="42653" xr:uid="{8EC3DE49-BA0B-41F1-B78A-FAE7C3DBED2F}"/>
    <cellStyle name="40% - Accent5 6 2 2 4" xfId="42654" xr:uid="{6213E1E7-1BDF-44CD-B026-531ED34A4773}"/>
    <cellStyle name="40% - Accent5 6 2 3" xfId="42655" xr:uid="{2E616429-BF01-45A3-B69E-62EA89ABF3C1}"/>
    <cellStyle name="40% - Accent5 6 2 3 2" xfId="42656" xr:uid="{97167F0E-278B-4A54-AD8D-3AE73BD4BAA8}"/>
    <cellStyle name="40% - Accent5 6 2 4" xfId="42657" xr:uid="{2B67A097-D2C1-4718-A22E-B1197E13FF3E}"/>
    <cellStyle name="40% - Accent5 6 2 4 2" xfId="42658" xr:uid="{771747EC-20DE-4992-92D2-32A1F8A7E938}"/>
    <cellStyle name="40% - Accent5 6 2 5" xfId="42659" xr:uid="{DF5144E3-FDD8-42B7-A0CF-EACA42B5C407}"/>
    <cellStyle name="40% - Accent5 6 20" xfId="42660" xr:uid="{676211BD-0121-4A37-8DBC-CA690D3BA088}"/>
    <cellStyle name="40% - Accent5 6 21" xfId="42661" xr:uid="{9C832F51-040B-495C-A3B8-33E52E03BD36}"/>
    <cellStyle name="40% - Accent5 6 22" xfId="42662" xr:uid="{EC92652D-0A62-4A8B-B33C-E4C0FC53A04C}"/>
    <cellStyle name="40% - Accent5 6 23" xfId="42663" xr:uid="{0CD7D969-B3BC-45FD-9BF6-5B5FC6562AF0}"/>
    <cellStyle name="40% - Accent5 6 24" xfId="42664" xr:uid="{E30E7DF1-3853-4862-B039-4AD00A6E816A}"/>
    <cellStyle name="40% - Accent5 6 25" xfId="42665" xr:uid="{34E1612F-EEAD-4AE6-A621-42233A121886}"/>
    <cellStyle name="40% - Accent5 6 26" xfId="42666" xr:uid="{FA45A3A9-6EE8-4582-9C61-A76A98EBBF81}"/>
    <cellStyle name="40% - Accent5 6 27" xfId="42667" xr:uid="{D874890F-CF19-4D58-BC49-7A190C115D1D}"/>
    <cellStyle name="40% - Accent5 6 28" xfId="42668" xr:uid="{5EA4978F-0376-4960-97B7-DCD0D15A0C9E}"/>
    <cellStyle name="40% - Accent5 6 29" xfId="42669" xr:uid="{1EB64939-E7E0-4C95-A0C9-B386CAF7FB8B}"/>
    <cellStyle name="40% - Accent5 6 3" xfId="791" xr:uid="{3932AD08-2104-41AB-B2B7-822B48492338}"/>
    <cellStyle name="40% - Accent5 6 3 2" xfId="42670" xr:uid="{C75D36AE-EF36-4641-A122-E1F6C3BEC6D2}"/>
    <cellStyle name="40% - Accent5 6 3 2 2" xfId="42671" xr:uid="{7C5789FD-893F-469D-90FE-B493DE8B84AE}"/>
    <cellStyle name="40% - Accent5 6 3 2 2 2" xfId="42672" xr:uid="{7E85C13C-362C-4779-A131-10E480CD0D5F}"/>
    <cellStyle name="40% - Accent5 6 3 2 3" xfId="42673" xr:uid="{76393289-DF3B-466B-8F6F-A96EC621C1EB}"/>
    <cellStyle name="40% - Accent5 6 3 3" xfId="42674" xr:uid="{84FB176F-61A2-4822-8E6B-C503270B6C49}"/>
    <cellStyle name="40% - Accent5 6 3 3 2" xfId="42675" xr:uid="{9145B952-AB27-4DFC-B8A7-F77DAFBC0506}"/>
    <cellStyle name="40% - Accent5 6 3 4" xfId="42676" xr:uid="{F875B8E4-629C-4523-8860-6CB3FED733B4}"/>
    <cellStyle name="40% - Accent5 6 3 4 2" xfId="42677" xr:uid="{B58C451F-12D6-495D-A84C-223BE006D5CB}"/>
    <cellStyle name="40% - Accent5 6 3 5" xfId="42678" xr:uid="{C1CB64BA-1E3E-41E6-9A3B-449B56E30B61}"/>
    <cellStyle name="40% - Accent5 6 3 6" xfId="42679" xr:uid="{EE8850BB-172B-4D48-B8FA-C70D437F4ADC}"/>
    <cellStyle name="40% - Accent5 6 4" xfId="42680" xr:uid="{967F8DB5-F6F4-4713-B79B-226C82F982AD}"/>
    <cellStyle name="40% - Accent5 6 4 2" xfId="42681" xr:uid="{213418B1-D111-4624-A44B-3BD7FFADE3B3}"/>
    <cellStyle name="40% - Accent5 6 4 2 2" xfId="42682" xr:uid="{B567478E-5F2E-47B6-8AF0-47C7824FF3B0}"/>
    <cellStyle name="40% - Accent5 6 4 2 2 2" xfId="42683" xr:uid="{C82E0E55-197F-421A-95BC-C23B8D280B5B}"/>
    <cellStyle name="40% - Accent5 6 4 2 3" xfId="42684" xr:uid="{74BA788D-201B-4FF2-8441-D62ADD4B56A6}"/>
    <cellStyle name="40% - Accent5 6 4 3" xfId="42685" xr:uid="{56D0C3D2-743C-4AFE-B115-2F7D5D41C637}"/>
    <cellStyle name="40% - Accent5 6 4 3 2" xfId="42686" xr:uid="{AEC2D9AC-6DC3-4DD1-9308-635B0BC75766}"/>
    <cellStyle name="40% - Accent5 6 4 4" xfId="42687" xr:uid="{4338718A-CE80-47FE-B53B-2EF39595E65C}"/>
    <cellStyle name="40% - Accent5 6 4 4 2" xfId="42688" xr:uid="{08885861-B052-481D-A2DE-7F204B0D4501}"/>
    <cellStyle name="40% - Accent5 6 4 5" xfId="42689" xr:uid="{78B6C82E-A7D5-4027-B16E-A099E109E3C9}"/>
    <cellStyle name="40% - Accent5 6 5" xfId="42690" xr:uid="{9E8083B7-825E-4947-8DED-31A38D9D5DE7}"/>
    <cellStyle name="40% - Accent5 6 5 2" xfId="42691" xr:uid="{DCE75080-B7ED-428F-824E-215B93CD69D5}"/>
    <cellStyle name="40% - Accent5 6 5 2 2" xfId="42692" xr:uid="{959A5914-5DE4-4247-A766-8EA977FA9B1F}"/>
    <cellStyle name="40% - Accent5 6 5 2 2 2" xfId="42693" xr:uid="{D0017409-7709-4C6E-A57B-DDF191DC71A7}"/>
    <cellStyle name="40% - Accent5 6 5 2 3" xfId="42694" xr:uid="{92A8D957-C5B7-40D6-93E5-01C66671A59A}"/>
    <cellStyle name="40% - Accent5 6 5 3" xfId="42695" xr:uid="{505C125E-5313-4F36-BE95-41680980B24B}"/>
    <cellStyle name="40% - Accent5 6 5 3 2" xfId="42696" xr:uid="{DA507E10-ACC0-4FD6-A664-1220834027CC}"/>
    <cellStyle name="40% - Accent5 6 5 4" xfId="42697" xr:uid="{66111F81-D8F5-41DF-BBE4-54BE508C2B2F}"/>
    <cellStyle name="40% - Accent5 6 5 4 2" xfId="42698" xr:uid="{08CBE5CB-4DA8-4B77-87CA-88D43495A7C9}"/>
    <cellStyle name="40% - Accent5 6 5 5" xfId="42699" xr:uid="{0B73A809-7819-4593-82BA-C4E93DE02AA1}"/>
    <cellStyle name="40% - Accent5 6 6" xfId="42700" xr:uid="{EB86BFA0-04F9-454F-AE8A-0556E5221783}"/>
    <cellStyle name="40% - Accent5 6 6 2" xfId="42701" xr:uid="{6DF0841C-9C5C-40E6-A219-6B37306C4643}"/>
    <cellStyle name="40% - Accent5 6 6 2 2" xfId="42702" xr:uid="{1F4CAE7C-6442-4EB3-8FFD-C46A553F3EC9}"/>
    <cellStyle name="40% - Accent5 6 6 2 2 2" xfId="42703" xr:uid="{F720EA58-DAD5-4B1D-8D99-58AE52A918AA}"/>
    <cellStyle name="40% - Accent5 6 6 2 3" xfId="42704" xr:uid="{D4E04362-061B-462C-B071-673E62751715}"/>
    <cellStyle name="40% - Accent5 6 6 3" xfId="42705" xr:uid="{48C5826C-BF83-4025-9524-332F729B8225}"/>
    <cellStyle name="40% - Accent5 6 6 3 2" xfId="42706" xr:uid="{B139E6E7-F7F7-4BDC-B4EA-669FB3DC4695}"/>
    <cellStyle name="40% - Accent5 6 6 4" xfId="42707" xr:uid="{C3532259-6DBB-4FE5-B539-B95AA6C95101}"/>
    <cellStyle name="40% - Accent5 6 6 4 2" xfId="42708" xr:uid="{960BE25B-584B-481A-BFFF-6BC630204092}"/>
    <cellStyle name="40% - Accent5 6 6 5" xfId="42709" xr:uid="{71E6E873-E5FF-49A8-876E-08A6E6BC1396}"/>
    <cellStyle name="40% - Accent5 6 7" xfId="42710" xr:uid="{52C5567A-26E5-4DA0-8EBE-21312E2F6F6D}"/>
    <cellStyle name="40% - Accent5 6 7 2" xfId="42711" xr:uid="{1F450A3D-B491-4B5C-B04D-527AA9AC91B6}"/>
    <cellStyle name="40% - Accent5 6 7 2 2" xfId="42712" xr:uid="{206A4FF5-2054-407F-9255-7C95D393C927}"/>
    <cellStyle name="40% - Accent5 6 7 2 2 2" xfId="42713" xr:uid="{372FCFF6-0D32-4419-840D-FC1A75F0C14B}"/>
    <cellStyle name="40% - Accent5 6 7 2 3" xfId="42714" xr:uid="{12F69961-A14B-46F0-B2A8-84687BB8CB4B}"/>
    <cellStyle name="40% - Accent5 6 7 3" xfId="42715" xr:uid="{2D63581A-03B7-49EF-B3D2-8ECE55A79B02}"/>
    <cellStyle name="40% - Accent5 6 7 3 2" xfId="42716" xr:uid="{184D7473-63DD-4784-BB67-40AD47B8AB45}"/>
    <cellStyle name="40% - Accent5 6 7 4" xfId="42717" xr:uid="{942B85CF-9AD3-42B4-B026-568F5E0DBFFC}"/>
    <cellStyle name="40% - Accent5 6 7 4 2" xfId="42718" xr:uid="{E691BBE8-C2DD-4D53-8D96-759C9D71D0FC}"/>
    <cellStyle name="40% - Accent5 6 7 5" xfId="42719" xr:uid="{0EEB0F19-6D35-4C6E-8C01-7C5D4C2D6C23}"/>
    <cellStyle name="40% - Accent5 6 8" xfId="42720" xr:uid="{7558E75C-AEA3-4F9B-A9C6-3A7830F8B759}"/>
    <cellStyle name="40% - Accent5 6 8 2" xfId="42721" xr:uid="{55B10D5C-01C7-47D9-9DE8-8C1433096498}"/>
    <cellStyle name="40% - Accent5 6 8 2 2" xfId="42722" xr:uid="{4FF0B250-AF5D-4E42-B8EE-17AB7E25E769}"/>
    <cellStyle name="40% - Accent5 6 8 2 2 2" xfId="42723" xr:uid="{6B345786-9246-4445-AB69-B2A20E5D4D8A}"/>
    <cellStyle name="40% - Accent5 6 8 2 3" xfId="42724" xr:uid="{E5BE46F8-DA10-4D44-81EF-0D6619FB1A16}"/>
    <cellStyle name="40% - Accent5 6 8 3" xfId="42725" xr:uid="{E42CE33C-1B34-473B-983B-07D7CF6BB2D8}"/>
    <cellStyle name="40% - Accent5 6 8 3 2" xfId="42726" xr:uid="{6BFD91C6-F958-4497-8E9F-D2D9D9B0537B}"/>
    <cellStyle name="40% - Accent5 6 8 4" xfId="42727" xr:uid="{DC1B854A-52AD-4269-AF4E-86D8B08E4A37}"/>
    <cellStyle name="40% - Accent5 6 8 4 2" xfId="42728" xr:uid="{CC4FFB17-8827-49A6-9E12-6A0A0DA80DFF}"/>
    <cellStyle name="40% - Accent5 6 8 5" xfId="42729" xr:uid="{AC331FF8-3BC4-4176-967D-2420DB0FD9ED}"/>
    <cellStyle name="40% - Accent5 6 9" xfId="42730" xr:uid="{3684BEC1-2CEA-499D-9694-4A9E4D7EDC17}"/>
    <cellStyle name="40% - Accent5 6 9 2" xfId="42731" xr:uid="{E615ACDF-DFB5-4AC9-B719-9C1111CE2444}"/>
    <cellStyle name="40% - Accent5 6 9 2 2" xfId="42732" xr:uid="{7EE76F18-3F93-47F5-AB35-F728AB02EA18}"/>
    <cellStyle name="40% - Accent5 6 9 2 2 2" xfId="42733" xr:uid="{EE87F03E-996A-4680-B2CC-9CAA2EC54964}"/>
    <cellStyle name="40% - Accent5 6 9 2 3" xfId="42734" xr:uid="{BCEC0D8E-01EF-409E-93A7-743A4C339585}"/>
    <cellStyle name="40% - Accent5 6 9 3" xfId="42735" xr:uid="{A5F1101A-E97E-4F9C-A03D-E63ADFC542EB}"/>
    <cellStyle name="40% - Accent5 6 9 3 2" xfId="42736" xr:uid="{C3A74961-591C-4945-8DA9-66C4740FB44C}"/>
    <cellStyle name="40% - Accent5 6 9 4" xfId="42737" xr:uid="{A6937B90-EC33-48A0-81AC-761B64D90F08}"/>
    <cellStyle name="40% - Accent5 6 9 4 2" xfId="42738" xr:uid="{29845387-E2DA-4288-A866-92C44FCB4C02}"/>
    <cellStyle name="40% - Accent5 6 9 5" xfId="42739" xr:uid="{CF56EE2D-0D13-4AD3-89BB-4053585BC968}"/>
    <cellStyle name="40% - Accent5 7" xfId="792" xr:uid="{420CC8D2-B3AF-4FCE-B877-9D693D916008}"/>
    <cellStyle name="40% - Accent5 7 10" xfId="42740" xr:uid="{B641294A-3898-42F2-A08F-08F3D7A778E2}"/>
    <cellStyle name="40% - Accent5 7 10 2" xfId="42741" xr:uid="{CA9A5930-E489-4C48-818F-03BC9B33F9D5}"/>
    <cellStyle name="40% - Accent5 7 10 2 2" xfId="42742" xr:uid="{497EBDA0-BD1B-40EC-892B-418E431D2CFF}"/>
    <cellStyle name="40% - Accent5 7 10 2 2 2" xfId="42743" xr:uid="{770670CA-23D7-4D7D-A525-1684684FAFC5}"/>
    <cellStyle name="40% - Accent5 7 10 2 3" xfId="42744" xr:uid="{E5B9372C-60E7-460E-8444-13377CB55C38}"/>
    <cellStyle name="40% - Accent5 7 10 3" xfId="42745" xr:uid="{67ACFC08-8C9F-4F9D-BDA0-C4A031CFF37D}"/>
    <cellStyle name="40% - Accent5 7 10 3 2" xfId="42746" xr:uid="{C15FB632-456E-40E6-89DF-F274BC04AC7F}"/>
    <cellStyle name="40% - Accent5 7 10 4" xfId="42747" xr:uid="{B00F4142-35BA-44C5-8A16-4B9F7C23BA69}"/>
    <cellStyle name="40% - Accent5 7 10 4 2" xfId="42748" xr:uid="{BA3D9388-6341-4D49-BFBB-362021094612}"/>
    <cellStyle name="40% - Accent5 7 10 5" xfId="42749" xr:uid="{8BFDCC92-12DE-4811-A64F-89DB1E5B897D}"/>
    <cellStyle name="40% - Accent5 7 11" xfId="42750" xr:uid="{089E71CA-D3D1-4601-94EC-0432AEE4EB6A}"/>
    <cellStyle name="40% - Accent5 7 11 2" xfId="42751" xr:uid="{A410BE1F-E156-4B63-9866-6C1A0FF6956F}"/>
    <cellStyle name="40% - Accent5 7 11 2 2" xfId="42752" xr:uid="{B9700B67-9C0B-4F63-862A-77CEF8E255CE}"/>
    <cellStyle name="40% - Accent5 7 11 2 2 2" xfId="42753" xr:uid="{7B5EA56A-2BCB-4DDD-8F21-A5228280DFEF}"/>
    <cellStyle name="40% - Accent5 7 11 2 3" xfId="42754" xr:uid="{A85EC578-3F8D-4E5E-AB9B-95234A879D48}"/>
    <cellStyle name="40% - Accent5 7 11 3" xfId="42755" xr:uid="{61F90910-EDB0-40BC-BFFA-15063CDA22A5}"/>
    <cellStyle name="40% - Accent5 7 11 3 2" xfId="42756" xr:uid="{5AB70415-2E43-40A0-B0F2-B8600A5318C6}"/>
    <cellStyle name="40% - Accent5 7 11 4" xfId="42757" xr:uid="{0714EBF2-ED43-4C26-B8F6-5CE241B58EA6}"/>
    <cellStyle name="40% - Accent5 7 11 4 2" xfId="42758" xr:uid="{8C3E3895-744A-4074-8D22-24C3EE852DDB}"/>
    <cellStyle name="40% - Accent5 7 11 5" xfId="42759" xr:uid="{24BE2D73-4870-474C-BD18-634EA0D0DBC3}"/>
    <cellStyle name="40% - Accent5 7 12" xfId="42760" xr:uid="{32CF78D8-A566-436A-9F4F-C16DC557E584}"/>
    <cellStyle name="40% - Accent5 7 12 2" xfId="42761" xr:uid="{002B7922-1C3B-494A-8751-A4C02E42AED9}"/>
    <cellStyle name="40% - Accent5 7 12 2 2" xfId="42762" xr:uid="{58203840-1D03-413E-958A-09C18E8EE36B}"/>
    <cellStyle name="40% - Accent5 7 12 2 2 2" xfId="42763" xr:uid="{0571F01F-DE23-4B9E-BEE0-DB4E552E370A}"/>
    <cellStyle name="40% - Accent5 7 12 2 3" xfId="42764" xr:uid="{F71FE958-E2BB-4E54-AA3A-5F2B31F13733}"/>
    <cellStyle name="40% - Accent5 7 12 3" xfId="42765" xr:uid="{A3485F6C-6973-4E06-920F-277FAE7D470A}"/>
    <cellStyle name="40% - Accent5 7 12 3 2" xfId="42766" xr:uid="{FFBE80CE-3F69-40D7-8170-9C6ADD96B2A8}"/>
    <cellStyle name="40% - Accent5 7 12 4" xfId="42767" xr:uid="{D3BABA40-8F13-4146-B867-0B7C84D3F2C7}"/>
    <cellStyle name="40% - Accent5 7 12 4 2" xfId="42768" xr:uid="{3655C273-987E-42A3-B376-914C80E616F1}"/>
    <cellStyle name="40% - Accent5 7 12 5" xfId="42769" xr:uid="{C0EFF2CE-97EF-4580-AB80-88B197C82B32}"/>
    <cellStyle name="40% - Accent5 7 13" xfId="42770" xr:uid="{D0B7562B-F9B4-4D78-AEFF-7D051278CD19}"/>
    <cellStyle name="40% - Accent5 7 13 2" xfId="42771" xr:uid="{34C245BF-A0FD-4E60-A8F1-036BB547601F}"/>
    <cellStyle name="40% - Accent5 7 13 2 2" xfId="42772" xr:uid="{511FCCBB-25CA-4135-8A95-84ADF0ECB943}"/>
    <cellStyle name="40% - Accent5 7 13 2 2 2" xfId="42773" xr:uid="{922A6DCE-AB5B-4422-9A79-123004FD631D}"/>
    <cellStyle name="40% - Accent5 7 13 2 3" xfId="42774" xr:uid="{88F5DD6A-C7A4-41EB-ACFE-8C9F605E0E92}"/>
    <cellStyle name="40% - Accent5 7 13 3" xfId="42775" xr:uid="{31486947-8379-4AAB-A4ED-084EC22596D4}"/>
    <cellStyle name="40% - Accent5 7 13 3 2" xfId="42776" xr:uid="{2B3351C0-841C-40F0-A520-FD376C216045}"/>
    <cellStyle name="40% - Accent5 7 13 4" xfId="42777" xr:uid="{808D8599-7DA9-4A5E-ADD5-5CBBC24C0B33}"/>
    <cellStyle name="40% - Accent5 7 13 4 2" xfId="42778" xr:uid="{D5B18036-7AFF-4D49-8B38-69BA112F1497}"/>
    <cellStyle name="40% - Accent5 7 13 5" xfId="42779" xr:uid="{868DB98C-689A-4ECB-A24E-12E4E0BDF9B0}"/>
    <cellStyle name="40% - Accent5 7 14" xfId="42780" xr:uid="{D7ED2BF0-2D18-4343-A862-D37E5F9D885F}"/>
    <cellStyle name="40% - Accent5 7 14 2" xfId="42781" xr:uid="{E353A7F6-5523-4826-9C9C-ACAE2FFBB5CE}"/>
    <cellStyle name="40% - Accent5 7 14 2 2" xfId="42782" xr:uid="{76094577-8599-4934-BBD2-30717F91EF74}"/>
    <cellStyle name="40% - Accent5 7 14 2 2 2" xfId="42783" xr:uid="{9AAFFB0A-84A8-4161-94AC-933740D4D08E}"/>
    <cellStyle name="40% - Accent5 7 14 2 3" xfId="42784" xr:uid="{A489AD7F-34D3-46C6-A39C-FD36F0933EE1}"/>
    <cellStyle name="40% - Accent5 7 14 3" xfId="42785" xr:uid="{3FF99841-6CEC-4483-8BC7-378ABA61339B}"/>
    <cellStyle name="40% - Accent5 7 14 3 2" xfId="42786" xr:uid="{A922FE3F-48BA-4865-AD68-ADF8B78CDB06}"/>
    <cellStyle name="40% - Accent5 7 14 4" xfId="42787" xr:uid="{B0D0DECC-7AD2-490E-8991-2AF63AF10BE6}"/>
    <cellStyle name="40% - Accent5 7 14 4 2" xfId="42788" xr:uid="{C6BDE980-2E47-4B5F-A8F0-9AEF93F06D48}"/>
    <cellStyle name="40% - Accent5 7 14 5" xfId="42789" xr:uid="{FBF0149D-B37A-470F-831F-91FA1D8BE757}"/>
    <cellStyle name="40% - Accent5 7 15" xfId="42790" xr:uid="{6A804A25-2718-4816-8F72-B000F72CC99C}"/>
    <cellStyle name="40% - Accent5 7 15 2" xfId="42791" xr:uid="{666992C9-3B11-4E67-8E78-5A75FF5C7ED6}"/>
    <cellStyle name="40% - Accent5 7 15 2 2" xfId="42792" xr:uid="{7B847BDE-2075-4CE2-BFFD-640D24B600F9}"/>
    <cellStyle name="40% - Accent5 7 15 2 2 2" xfId="42793" xr:uid="{D39B54A1-96A1-44AD-92FB-B8DC95998CFE}"/>
    <cellStyle name="40% - Accent5 7 15 2 3" xfId="42794" xr:uid="{B6F0A620-8360-41D3-9F3B-F338EF290E62}"/>
    <cellStyle name="40% - Accent5 7 15 3" xfId="42795" xr:uid="{709AD30A-90B3-4C61-9409-22263493CDCD}"/>
    <cellStyle name="40% - Accent5 7 15 3 2" xfId="42796" xr:uid="{4ED4DB91-0B66-4BDB-93C0-196BD504B7DF}"/>
    <cellStyle name="40% - Accent5 7 15 4" xfId="42797" xr:uid="{DB3048D0-5809-4F68-8879-C5F52B81697E}"/>
    <cellStyle name="40% - Accent5 7 15 4 2" xfId="42798" xr:uid="{A702D3B6-EE47-4A2E-9205-91F34A084237}"/>
    <cellStyle name="40% - Accent5 7 15 5" xfId="42799" xr:uid="{D3DBC97F-0DD9-47E6-8077-C5D270A77362}"/>
    <cellStyle name="40% - Accent5 7 16" xfId="42800" xr:uid="{141E886D-C605-4E88-81DF-7D2C6B31346F}"/>
    <cellStyle name="40% - Accent5 7 16 2" xfId="42801" xr:uid="{5FC018F6-7E41-41E5-816C-F6BEAC89F368}"/>
    <cellStyle name="40% - Accent5 7 16 2 2" xfId="42802" xr:uid="{5F783523-4BC5-4FF8-8339-B1EC3118B27C}"/>
    <cellStyle name="40% - Accent5 7 16 3" xfId="42803" xr:uid="{85C7B4DC-A1E1-4AC5-AE30-DB2D762AAC73}"/>
    <cellStyle name="40% - Accent5 7 17" xfId="42804" xr:uid="{A14367F5-CCB7-4CC4-987B-65499A9D9ABD}"/>
    <cellStyle name="40% - Accent5 7 17 2" xfId="42805" xr:uid="{6E5E930E-1A20-4D4D-904D-249FB37BBADC}"/>
    <cellStyle name="40% - Accent5 7 18" xfId="42806" xr:uid="{EFB58444-6550-4378-8BBB-43E5765A4293}"/>
    <cellStyle name="40% - Accent5 7 18 2" xfId="42807" xr:uid="{FB07237E-7B9B-4A65-A8A2-F9CD8C143275}"/>
    <cellStyle name="40% - Accent5 7 19" xfId="42808" xr:uid="{0B94932C-3CE8-4688-959F-FF9E063CAA1F}"/>
    <cellStyle name="40% - Accent5 7 2" xfId="793" xr:uid="{A2D8DD4A-AD22-4466-859D-53CB5155A195}"/>
    <cellStyle name="40% - Accent5 7 2 2" xfId="794" xr:uid="{2372BCE1-CAD8-4188-93D8-01CA3F228CFE}"/>
    <cellStyle name="40% - Accent5 7 2 2 2" xfId="42809" xr:uid="{937C0254-3623-4FBB-A160-7B3C3FC48484}"/>
    <cellStyle name="40% - Accent5 7 2 2 2 2" xfId="42810" xr:uid="{506E055E-2BE0-489D-B13F-DBE73D8C2D69}"/>
    <cellStyle name="40% - Accent5 7 2 2 3" xfId="42811" xr:uid="{FB0725D0-410C-4466-9598-35332EE8A9F2}"/>
    <cellStyle name="40% - Accent5 7 2 2 4" xfId="42812" xr:uid="{37411C9C-9092-4F84-B4A1-975558162920}"/>
    <cellStyle name="40% - Accent5 7 2 3" xfId="42813" xr:uid="{96F51AA1-E4D1-4329-B936-7DA4F9F1C5C4}"/>
    <cellStyle name="40% - Accent5 7 2 3 2" xfId="42814" xr:uid="{0F82D0D9-4035-4B88-A15D-6C177253FB81}"/>
    <cellStyle name="40% - Accent5 7 2 4" xfId="42815" xr:uid="{C6A26A4E-9F57-4D94-AC70-399B4F0B3EA7}"/>
    <cellStyle name="40% - Accent5 7 2 4 2" xfId="42816" xr:uid="{B63BCC82-1A74-480A-A9B4-CFE2767DCDB4}"/>
    <cellStyle name="40% - Accent5 7 2 5" xfId="42817" xr:uid="{D5863EE1-6740-4179-BB48-678AD5ACCE33}"/>
    <cellStyle name="40% - Accent5 7 20" xfId="42818" xr:uid="{C4286B72-0289-463B-BA99-6DDC18A93FD0}"/>
    <cellStyle name="40% - Accent5 7 21" xfId="42819" xr:uid="{120A6B9F-1673-469A-BF16-B5859F7E0589}"/>
    <cellStyle name="40% - Accent5 7 22" xfId="42820" xr:uid="{109EFCDB-B625-4AC5-9D2C-E0CADBA4AE41}"/>
    <cellStyle name="40% - Accent5 7 23" xfId="42821" xr:uid="{5B807BAE-8113-485D-A1B4-F2C9928F00BF}"/>
    <cellStyle name="40% - Accent5 7 24" xfId="42822" xr:uid="{C49EC3D7-9085-4425-8096-A8A277E07ABA}"/>
    <cellStyle name="40% - Accent5 7 25" xfId="42823" xr:uid="{B5F128F8-1D39-410A-B782-C253D29F60CF}"/>
    <cellStyle name="40% - Accent5 7 26" xfId="42824" xr:uid="{112BF5BC-60E7-4E7C-9AA3-ED81227A4AC5}"/>
    <cellStyle name="40% - Accent5 7 27" xfId="42825" xr:uid="{7C2C25F0-CF3D-4EE7-A2F9-345D468E25FC}"/>
    <cellStyle name="40% - Accent5 7 28" xfId="42826" xr:uid="{3C70798F-9F08-459F-8E58-E1AC82CF23FD}"/>
    <cellStyle name="40% - Accent5 7 29" xfId="42827" xr:uid="{189B3C51-B1B8-4CE2-B320-736BC8A312C6}"/>
    <cellStyle name="40% - Accent5 7 3" xfId="795" xr:uid="{C41C984C-E830-4D84-80C6-75FEF370C6F4}"/>
    <cellStyle name="40% - Accent5 7 3 2" xfId="42828" xr:uid="{3675C634-C292-4580-A898-BC2342DE9BD6}"/>
    <cellStyle name="40% - Accent5 7 3 2 2" xfId="42829" xr:uid="{F8C5B3CB-FEF9-4E55-A435-8B758B7AF789}"/>
    <cellStyle name="40% - Accent5 7 3 2 2 2" xfId="42830" xr:uid="{1E3D869A-F574-4B89-98E0-5B85B9D51D95}"/>
    <cellStyle name="40% - Accent5 7 3 2 3" xfId="42831" xr:uid="{795D81EB-144D-43E6-8F30-BA9C2EE8DCC8}"/>
    <cellStyle name="40% - Accent5 7 3 3" xfId="42832" xr:uid="{B219666E-DF9B-4568-A029-DA0CEF2DF589}"/>
    <cellStyle name="40% - Accent5 7 3 3 2" xfId="42833" xr:uid="{36DF3B13-FF4D-4B8E-AA11-CA6AB1FE3444}"/>
    <cellStyle name="40% - Accent5 7 3 4" xfId="42834" xr:uid="{52A67193-C646-4D19-B885-FAEAE025ACAF}"/>
    <cellStyle name="40% - Accent5 7 3 4 2" xfId="42835" xr:uid="{F26CB059-7AC6-4CFB-B7AA-6CD230E8C83A}"/>
    <cellStyle name="40% - Accent5 7 3 5" xfId="42836" xr:uid="{55CBE05A-B9AB-4060-8706-418D8E8A036F}"/>
    <cellStyle name="40% - Accent5 7 3 6" xfId="42837" xr:uid="{92C6BBD7-43C4-4889-BAEC-39EC48830E97}"/>
    <cellStyle name="40% - Accent5 7 4" xfId="42838" xr:uid="{14548DE7-5C70-40DD-BF25-9100406DA81A}"/>
    <cellStyle name="40% - Accent5 7 4 2" xfId="42839" xr:uid="{36909069-656E-41FE-A2D9-7DABEDD4DE53}"/>
    <cellStyle name="40% - Accent5 7 4 2 2" xfId="42840" xr:uid="{0457535A-45EF-46BC-925F-E5439ADEC140}"/>
    <cellStyle name="40% - Accent5 7 4 2 2 2" xfId="42841" xr:uid="{CF4960B3-EDC6-4866-ABC5-C0A6E4087A78}"/>
    <cellStyle name="40% - Accent5 7 4 2 3" xfId="42842" xr:uid="{20C45C96-1F39-4A2D-AC1C-4225B8314EA5}"/>
    <cellStyle name="40% - Accent5 7 4 3" xfId="42843" xr:uid="{F25054DF-9A46-41E8-B44C-55571795B85C}"/>
    <cellStyle name="40% - Accent5 7 4 3 2" xfId="42844" xr:uid="{78AA769F-2E12-44BD-A512-4E49ECF8A0CD}"/>
    <cellStyle name="40% - Accent5 7 4 4" xfId="42845" xr:uid="{967C23DD-CBA2-4328-A3B8-50C1E52F4648}"/>
    <cellStyle name="40% - Accent5 7 4 4 2" xfId="42846" xr:uid="{F033AD0D-2815-4436-BB83-672BE62FEE99}"/>
    <cellStyle name="40% - Accent5 7 4 5" xfId="42847" xr:uid="{D009CD66-AF9B-40EC-BB38-8512099745B4}"/>
    <cellStyle name="40% - Accent5 7 5" xfId="42848" xr:uid="{BD8681E3-E149-4A85-8783-FFDDD394ECAB}"/>
    <cellStyle name="40% - Accent5 7 5 2" xfId="42849" xr:uid="{C84CF59A-A81C-4C58-ADED-33FA1E9A1E21}"/>
    <cellStyle name="40% - Accent5 7 5 2 2" xfId="42850" xr:uid="{FDFF9E1C-201F-4626-896B-9C973BF34334}"/>
    <cellStyle name="40% - Accent5 7 5 2 2 2" xfId="42851" xr:uid="{308698FA-8BB5-4586-AD9E-AFF920852456}"/>
    <cellStyle name="40% - Accent5 7 5 2 3" xfId="42852" xr:uid="{88F77E3A-4075-4E62-9A18-504CC0607646}"/>
    <cellStyle name="40% - Accent5 7 5 3" xfId="42853" xr:uid="{4AE1F652-7598-41A4-9E02-E3A0831793B4}"/>
    <cellStyle name="40% - Accent5 7 5 3 2" xfId="42854" xr:uid="{1DA08031-51E5-46D5-8AF4-2A31B57B343D}"/>
    <cellStyle name="40% - Accent5 7 5 4" xfId="42855" xr:uid="{4C58248D-23C0-495C-9C08-A115D69D2E15}"/>
    <cellStyle name="40% - Accent5 7 5 4 2" xfId="42856" xr:uid="{774C397C-89F7-42E6-ABF1-A3037F0C2CFD}"/>
    <cellStyle name="40% - Accent5 7 5 5" xfId="42857" xr:uid="{36ADB1E2-FDAE-4DE2-8298-38AA9E16D2A1}"/>
    <cellStyle name="40% - Accent5 7 6" xfId="42858" xr:uid="{626F2179-D27C-4F84-B711-C1B016A35157}"/>
    <cellStyle name="40% - Accent5 7 6 2" xfId="42859" xr:uid="{2172DB43-4953-499D-BD38-D8CFD89F23A2}"/>
    <cellStyle name="40% - Accent5 7 6 2 2" xfId="42860" xr:uid="{274BEF96-12F2-463F-8E84-B9530ADC94B4}"/>
    <cellStyle name="40% - Accent5 7 6 2 2 2" xfId="42861" xr:uid="{481F7B22-EE43-4DF2-9126-11C736932282}"/>
    <cellStyle name="40% - Accent5 7 6 2 3" xfId="42862" xr:uid="{F97F6071-9588-400E-A25C-EDABC5E0F539}"/>
    <cellStyle name="40% - Accent5 7 6 3" xfId="42863" xr:uid="{7938B332-FA73-4620-9E33-226CF24C414B}"/>
    <cellStyle name="40% - Accent5 7 6 3 2" xfId="42864" xr:uid="{A19550DA-25AC-4CBF-98FC-74338D55B09E}"/>
    <cellStyle name="40% - Accent5 7 6 4" xfId="42865" xr:uid="{CEEE3306-41E1-4614-8829-EA261ABF4FDA}"/>
    <cellStyle name="40% - Accent5 7 6 4 2" xfId="42866" xr:uid="{115D73C4-48AB-47D1-90C9-45EDE10FB4D8}"/>
    <cellStyle name="40% - Accent5 7 6 5" xfId="42867" xr:uid="{7319F4EE-469A-45CB-8AA0-9B88FFC3CF9E}"/>
    <cellStyle name="40% - Accent5 7 7" xfId="42868" xr:uid="{42C918E6-367E-40ED-98B4-4AF1F0051C89}"/>
    <cellStyle name="40% - Accent5 7 7 2" xfId="42869" xr:uid="{F54C8F1B-839C-4864-BED8-06DD0828DD52}"/>
    <cellStyle name="40% - Accent5 7 7 2 2" xfId="42870" xr:uid="{FEFC1C54-895C-4CAF-932E-FD5EB5141ABF}"/>
    <cellStyle name="40% - Accent5 7 7 2 2 2" xfId="42871" xr:uid="{64E51C2A-C820-408B-B6AE-707614BC7DE7}"/>
    <cellStyle name="40% - Accent5 7 7 2 3" xfId="42872" xr:uid="{933B5AF2-5A12-410B-B1F0-BAA87465FD7F}"/>
    <cellStyle name="40% - Accent5 7 7 3" xfId="42873" xr:uid="{809F516B-0925-46E2-9BF1-2FD2B44F321A}"/>
    <cellStyle name="40% - Accent5 7 7 3 2" xfId="42874" xr:uid="{27CE6BAF-3A01-4CA2-8F42-3C64306F0BD0}"/>
    <cellStyle name="40% - Accent5 7 7 4" xfId="42875" xr:uid="{E1092465-F2DB-4C89-88A2-DC9EC79B12FD}"/>
    <cellStyle name="40% - Accent5 7 7 4 2" xfId="42876" xr:uid="{44A8391C-FF4B-4804-9771-AC249D9CEE45}"/>
    <cellStyle name="40% - Accent5 7 7 5" xfId="42877" xr:uid="{A05E49CB-84CC-45F6-A395-340A59003391}"/>
    <cellStyle name="40% - Accent5 7 8" xfId="42878" xr:uid="{EAE1BCEF-830D-45D5-9E17-CE219D0DAAEA}"/>
    <cellStyle name="40% - Accent5 7 8 2" xfId="42879" xr:uid="{34BAB67E-2206-4F3C-B0A9-BC2094610CE8}"/>
    <cellStyle name="40% - Accent5 7 8 2 2" xfId="42880" xr:uid="{54472D54-7F2D-4F73-8A0C-3C1F5B09C580}"/>
    <cellStyle name="40% - Accent5 7 8 2 2 2" xfId="42881" xr:uid="{497F2C20-2C86-493F-91A3-C3244A695894}"/>
    <cellStyle name="40% - Accent5 7 8 2 3" xfId="42882" xr:uid="{1BEE1DF2-60B6-4DB2-B618-A4E5C77D9B76}"/>
    <cellStyle name="40% - Accent5 7 8 3" xfId="42883" xr:uid="{6B178802-88BE-4B79-BC15-94F280F0F121}"/>
    <cellStyle name="40% - Accent5 7 8 3 2" xfId="42884" xr:uid="{6F0DED2C-5E5F-49CC-BBB5-F0F02179E501}"/>
    <cellStyle name="40% - Accent5 7 8 4" xfId="42885" xr:uid="{5F9B7547-0A52-4A14-9C77-B815785B22AA}"/>
    <cellStyle name="40% - Accent5 7 8 4 2" xfId="42886" xr:uid="{16332C91-DBFB-48DA-98E0-F2831EAB2A7B}"/>
    <cellStyle name="40% - Accent5 7 8 5" xfId="42887" xr:uid="{4DF68564-2A9C-4B08-8F3D-030C899B3910}"/>
    <cellStyle name="40% - Accent5 7 9" xfId="42888" xr:uid="{FDF92070-287C-453D-BD2D-F28524790659}"/>
    <cellStyle name="40% - Accent5 7 9 2" xfId="42889" xr:uid="{EBD8313B-4878-4917-A453-04BEB0360D94}"/>
    <cellStyle name="40% - Accent5 7 9 2 2" xfId="42890" xr:uid="{09F2ABFF-9EBF-4734-A4FC-5C0D829BDB3F}"/>
    <cellStyle name="40% - Accent5 7 9 2 2 2" xfId="42891" xr:uid="{880B85A3-EC24-4E70-8A21-E066066F2318}"/>
    <cellStyle name="40% - Accent5 7 9 2 3" xfId="42892" xr:uid="{2FBA6EEC-7DC6-415E-A534-31527DA0B39F}"/>
    <cellStyle name="40% - Accent5 7 9 3" xfId="42893" xr:uid="{B6D65F0F-6246-4432-BD54-AC1B9C0CDE48}"/>
    <cellStyle name="40% - Accent5 7 9 3 2" xfId="42894" xr:uid="{737784F4-3059-4434-BE49-A084CF12A6F0}"/>
    <cellStyle name="40% - Accent5 7 9 4" xfId="42895" xr:uid="{81F3F459-7B7E-4933-B86C-66BBBA518A95}"/>
    <cellStyle name="40% - Accent5 7 9 4 2" xfId="42896" xr:uid="{A9BA48FC-09D0-4150-B9A8-CC26D5CFFBEE}"/>
    <cellStyle name="40% - Accent5 7 9 5" xfId="42897" xr:uid="{8DDE321A-FED3-47A7-8BE4-C4CD83E36045}"/>
    <cellStyle name="40% - Accent5 8" xfId="796" xr:uid="{C8F88766-88F8-4ACE-9130-4DB086A95E5C}"/>
    <cellStyle name="40% - Accent5 8 10" xfId="42898" xr:uid="{BCA77F77-8784-401C-BB65-CCAE587F9675}"/>
    <cellStyle name="40% - Accent5 8 10 2" xfId="42899" xr:uid="{257C66CC-C9E5-4665-A7EB-2E20BCD39332}"/>
    <cellStyle name="40% - Accent5 8 10 2 2" xfId="42900" xr:uid="{C7C68B35-63F5-452C-AFB0-B96DA02E83E2}"/>
    <cellStyle name="40% - Accent5 8 10 2 2 2" xfId="42901" xr:uid="{92E37106-8638-4A38-BF0D-2C8751017888}"/>
    <cellStyle name="40% - Accent5 8 10 2 3" xfId="42902" xr:uid="{A94E11C4-2645-4DEE-88A1-E086B99CBFCC}"/>
    <cellStyle name="40% - Accent5 8 10 3" xfId="42903" xr:uid="{3630774B-B8B6-4B9D-B61B-0CEA4FAD9856}"/>
    <cellStyle name="40% - Accent5 8 10 3 2" xfId="42904" xr:uid="{953203ED-12BD-4311-928F-3B241FC44E21}"/>
    <cellStyle name="40% - Accent5 8 10 4" xfId="42905" xr:uid="{246A6B6F-FB5C-4A01-93B7-0319CA926B54}"/>
    <cellStyle name="40% - Accent5 8 10 4 2" xfId="42906" xr:uid="{E3DD28DD-DB76-48BA-B49A-10BB11963024}"/>
    <cellStyle name="40% - Accent5 8 10 5" xfId="42907" xr:uid="{F1153FA7-12D7-470C-9C67-6F4537E1C8BF}"/>
    <cellStyle name="40% - Accent5 8 11" xfId="42908" xr:uid="{FE9F4623-73F0-4D67-8470-F7AEFABA094B}"/>
    <cellStyle name="40% - Accent5 8 11 2" xfId="42909" xr:uid="{914ADBB2-AD1F-4A55-B125-380625D86B50}"/>
    <cellStyle name="40% - Accent5 8 11 2 2" xfId="42910" xr:uid="{4B1A82F7-811B-4D18-8535-801636CE837C}"/>
    <cellStyle name="40% - Accent5 8 11 2 2 2" xfId="42911" xr:uid="{202D7DE3-5857-490B-9F81-A26987D0E7F0}"/>
    <cellStyle name="40% - Accent5 8 11 2 3" xfId="42912" xr:uid="{CD58E4A3-7469-4B18-8413-6839F37AB3E7}"/>
    <cellStyle name="40% - Accent5 8 11 3" xfId="42913" xr:uid="{63070B64-533F-4351-9C6C-2E8268595487}"/>
    <cellStyle name="40% - Accent5 8 11 3 2" xfId="42914" xr:uid="{69BD09AC-612C-44E4-A0D3-45C4EE6F1FF9}"/>
    <cellStyle name="40% - Accent5 8 11 4" xfId="42915" xr:uid="{15DB6A5A-E7DE-4A22-8958-04BF0BC07610}"/>
    <cellStyle name="40% - Accent5 8 11 4 2" xfId="42916" xr:uid="{B95262B9-9051-4EBB-A580-D44570876927}"/>
    <cellStyle name="40% - Accent5 8 11 5" xfId="42917" xr:uid="{C9CF2641-2A51-442D-A1C7-D9FC90BC6AA6}"/>
    <cellStyle name="40% - Accent5 8 12" xfId="42918" xr:uid="{BD03C14D-AEA1-4DB1-84FE-F68FD0B32CB8}"/>
    <cellStyle name="40% - Accent5 8 12 2" xfId="42919" xr:uid="{4EBE59AF-4BBA-47B6-B7AC-2505B19DF3AC}"/>
    <cellStyle name="40% - Accent5 8 12 2 2" xfId="42920" xr:uid="{44D1E6A8-C75B-4A08-829F-3E813B5E5CCB}"/>
    <cellStyle name="40% - Accent5 8 12 2 2 2" xfId="42921" xr:uid="{CB462318-02EE-4D0B-B617-F5B9B549F89D}"/>
    <cellStyle name="40% - Accent5 8 12 2 3" xfId="42922" xr:uid="{243E3141-2E79-4F13-B353-9251375986D7}"/>
    <cellStyle name="40% - Accent5 8 12 3" xfId="42923" xr:uid="{71753DC4-4D44-452D-A43E-8640B69CFC38}"/>
    <cellStyle name="40% - Accent5 8 12 3 2" xfId="42924" xr:uid="{644F1738-32C1-44C6-B450-3874A7F86918}"/>
    <cellStyle name="40% - Accent5 8 12 4" xfId="42925" xr:uid="{A40F85D7-8177-4FD3-AD57-931291618CC6}"/>
    <cellStyle name="40% - Accent5 8 12 4 2" xfId="42926" xr:uid="{78A99840-5F7B-4BD3-91A9-9BA57F2C6A57}"/>
    <cellStyle name="40% - Accent5 8 12 5" xfId="42927" xr:uid="{B942EDD5-45A1-4D92-B1F0-4E84AEA4C30C}"/>
    <cellStyle name="40% - Accent5 8 13" xfId="42928" xr:uid="{1D051969-7EAE-4D09-B7EE-B2C3847F2761}"/>
    <cellStyle name="40% - Accent5 8 13 2" xfId="42929" xr:uid="{3CB6DD80-B584-49FB-9707-52106C5F4369}"/>
    <cellStyle name="40% - Accent5 8 13 2 2" xfId="42930" xr:uid="{8C1C52B3-26B0-4A35-B4A1-05EAE1DCDDE4}"/>
    <cellStyle name="40% - Accent5 8 13 2 2 2" xfId="42931" xr:uid="{25F46D9A-8CF9-4D42-8001-5134D662F368}"/>
    <cellStyle name="40% - Accent5 8 13 2 3" xfId="42932" xr:uid="{D89FF73E-79A1-4DCC-B7AE-686DBD78DBA8}"/>
    <cellStyle name="40% - Accent5 8 13 3" xfId="42933" xr:uid="{632BB0A8-389F-4CB8-B219-7D787E539C06}"/>
    <cellStyle name="40% - Accent5 8 13 3 2" xfId="42934" xr:uid="{B3DF22F8-03EB-4964-AEAA-4AFFDD8EC13F}"/>
    <cellStyle name="40% - Accent5 8 13 4" xfId="42935" xr:uid="{B6CACBE6-4F42-4766-ACD0-969E5F1AC96E}"/>
    <cellStyle name="40% - Accent5 8 13 4 2" xfId="42936" xr:uid="{91634D63-86FE-4C7F-85BC-EF137A1BB44F}"/>
    <cellStyle name="40% - Accent5 8 13 5" xfId="42937" xr:uid="{FA7E3C62-8B29-4911-84D7-50EE6C7BDD5F}"/>
    <cellStyle name="40% - Accent5 8 14" xfId="42938" xr:uid="{919D0D79-079C-45E2-9AB4-2C4682BC1A97}"/>
    <cellStyle name="40% - Accent5 8 14 2" xfId="42939" xr:uid="{636FF09B-2B96-4678-A0B9-0046E4D0A605}"/>
    <cellStyle name="40% - Accent5 8 14 2 2" xfId="42940" xr:uid="{A1E9CA7F-0A6A-42E5-9EC1-1EDCB7B7446A}"/>
    <cellStyle name="40% - Accent5 8 14 2 2 2" xfId="42941" xr:uid="{80C96D6F-D637-4BD0-BC6D-A7DAA255FB30}"/>
    <cellStyle name="40% - Accent5 8 14 2 3" xfId="42942" xr:uid="{720B9A67-1D36-4442-8528-2A2C0A494B2B}"/>
    <cellStyle name="40% - Accent5 8 14 3" xfId="42943" xr:uid="{831882F0-DED6-4573-958A-560AC31AB4D9}"/>
    <cellStyle name="40% - Accent5 8 14 3 2" xfId="42944" xr:uid="{42CEFAE0-6BAF-46D0-8BEA-B7EFAF0FA50E}"/>
    <cellStyle name="40% - Accent5 8 14 4" xfId="42945" xr:uid="{8AA83CA7-F695-4294-A41F-8636409EAA37}"/>
    <cellStyle name="40% - Accent5 8 14 4 2" xfId="42946" xr:uid="{BA80350E-2946-4ED7-9A4B-405D4CE92A43}"/>
    <cellStyle name="40% - Accent5 8 14 5" xfId="42947" xr:uid="{70EE43AD-C641-41B4-BA8C-01E87679D57F}"/>
    <cellStyle name="40% - Accent5 8 15" xfId="42948" xr:uid="{C78C4969-1AE6-40BD-BBAB-300DE70D4D30}"/>
    <cellStyle name="40% - Accent5 8 15 2" xfId="42949" xr:uid="{915D2587-3CBB-4214-AF01-A56B052A61B7}"/>
    <cellStyle name="40% - Accent5 8 15 2 2" xfId="42950" xr:uid="{B6B9CACD-B252-4761-B949-0CC10723DE74}"/>
    <cellStyle name="40% - Accent5 8 15 2 2 2" xfId="42951" xr:uid="{4D68E735-B2AD-470B-B052-43A01F101954}"/>
    <cellStyle name="40% - Accent5 8 15 2 3" xfId="42952" xr:uid="{3455D1E6-6AB8-4A09-8E97-F7A103606B2A}"/>
    <cellStyle name="40% - Accent5 8 15 3" xfId="42953" xr:uid="{49032BE4-4782-46F8-B985-D1958E7F73D0}"/>
    <cellStyle name="40% - Accent5 8 15 3 2" xfId="42954" xr:uid="{FD7BE0D2-A812-4A77-B1C5-3C92DB507C72}"/>
    <cellStyle name="40% - Accent5 8 15 4" xfId="42955" xr:uid="{2DD7B8B3-FC54-4DE3-9BA5-68EF058259C4}"/>
    <cellStyle name="40% - Accent5 8 15 4 2" xfId="42956" xr:uid="{02707A6B-5E4D-4A82-932D-232E37F1931E}"/>
    <cellStyle name="40% - Accent5 8 15 5" xfId="42957" xr:uid="{95C26E3B-4CE0-46B3-B972-B5DCE4F17631}"/>
    <cellStyle name="40% - Accent5 8 16" xfId="42958" xr:uid="{97668F27-31CD-4723-AB73-728720B64B34}"/>
    <cellStyle name="40% - Accent5 8 16 2" xfId="42959" xr:uid="{758E826C-03E3-46BF-AA96-084725361C24}"/>
    <cellStyle name="40% - Accent5 8 16 2 2" xfId="42960" xr:uid="{B801532D-AA3C-4E9C-B06F-2A78E2B1A6EA}"/>
    <cellStyle name="40% - Accent5 8 16 3" xfId="42961" xr:uid="{97E9BADC-7A91-463E-8F40-33EFF5A7FE58}"/>
    <cellStyle name="40% - Accent5 8 17" xfId="42962" xr:uid="{8BB60FD2-38BC-40EC-BA48-5FF8B9B66965}"/>
    <cellStyle name="40% - Accent5 8 17 2" xfId="42963" xr:uid="{B17BEEFD-BFD2-4348-9F79-5EE30F36977A}"/>
    <cellStyle name="40% - Accent5 8 18" xfId="42964" xr:uid="{433A3F1A-C6D1-41B0-8A98-89027FCA2D62}"/>
    <cellStyle name="40% - Accent5 8 18 2" xfId="42965" xr:uid="{5CAA0074-0DB0-4208-A6F1-C8A9C661D70C}"/>
    <cellStyle name="40% - Accent5 8 19" xfId="42966" xr:uid="{21130565-8488-446B-AABE-8FCA82CCEA8B}"/>
    <cellStyle name="40% - Accent5 8 2" xfId="797" xr:uid="{4E4B4797-C63E-4143-B8A0-C1DC05E9DC41}"/>
    <cellStyle name="40% - Accent5 8 2 2" xfId="798" xr:uid="{19E60A04-E743-4154-8559-A6DD12A8F458}"/>
    <cellStyle name="40% - Accent5 8 2 2 2" xfId="42967" xr:uid="{1EF5BCF2-B8D8-411A-8838-A743C81E8D96}"/>
    <cellStyle name="40% - Accent5 8 2 2 2 2" xfId="42968" xr:uid="{EEEB16A3-917D-4966-8B3C-136E0AA74100}"/>
    <cellStyle name="40% - Accent5 8 2 2 3" xfId="42969" xr:uid="{BE0CBF1D-6D11-4124-B12B-D6AA9671D02D}"/>
    <cellStyle name="40% - Accent5 8 2 2 4" xfId="42970" xr:uid="{002E1D7E-53BD-418A-8268-D202F68C05C4}"/>
    <cellStyle name="40% - Accent5 8 2 3" xfId="42971" xr:uid="{856839E4-C08D-4F7E-A0BA-18C0D7BD8EB3}"/>
    <cellStyle name="40% - Accent5 8 2 3 2" xfId="42972" xr:uid="{C574241E-ACCB-4C9C-A348-703DE621B1FC}"/>
    <cellStyle name="40% - Accent5 8 2 4" xfId="42973" xr:uid="{5D1E2A07-3624-4CCD-A1DC-D8809CD999F4}"/>
    <cellStyle name="40% - Accent5 8 2 4 2" xfId="42974" xr:uid="{22D4161D-EA69-435B-8C04-1BB283267850}"/>
    <cellStyle name="40% - Accent5 8 2 5" xfId="42975" xr:uid="{BEA00DDB-F03C-4AB5-A746-04CBE51635A2}"/>
    <cellStyle name="40% - Accent5 8 20" xfId="42976" xr:uid="{1633147A-F8AD-474D-A89F-08B9D243BBD0}"/>
    <cellStyle name="40% - Accent5 8 21" xfId="42977" xr:uid="{C5BECE6B-A0D3-41B0-BAFA-7648EC9A1251}"/>
    <cellStyle name="40% - Accent5 8 22" xfId="42978" xr:uid="{BBCA9736-77AE-487E-AA65-8E189C4FF01D}"/>
    <cellStyle name="40% - Accent5 8 23" xfId="42979" xr:uid="{B9C4F146-B2E6-4748-B6A8-90809B898EC7}"/>
    <cellStyle name="40% - Accent5 8 24" xfId="42980" xr:uid="{676F04E5-48FE-4FD3-BD84-9091C8899083}"/>
    <cellStyle name="40% - Accent5 8 25" xfId="42981" xr:uid="{EEBB508D-4EBC-4210-A437-36C67290F7BC}"/>
    <cellStyle name="40% - Accent5 8 26" xfId="42982" xr:uid="{C5789A84-1CD7-4276-9DDA-E45725C4D655}"/>
    <cellStyle name="40% - Accent5 8 27" xfId="42983" xr:uid="{C5E77FC1-201F-4CF4-AE1B-15275654EC05}"/>
    <cellStyle name="40% - Accent5 8 28" xfId="42984" xr:uid="{81162CE7-4441-43F6-B464-920AE901A4B4}"/>
    <cellStyle name="40% - Accent5 8 29" xfId="42985" xr:uid="{8A0CC0B8-277F-41A0-A0C9-6C11286E87BD}"/>
    <cellStyle name="40% - Accent5 8 3" xfId="799" xr:uid="{1ECE27C9-3232-4930-8D7B-D6F02D1C4E9B}"/>
    <cellStyle name="40% - Accent5 8 3 2" xfId="42986" xr:uid="{DC72D458-1CAA-4DF0-96FC-85D905F9868C}"/>
    <cellStyle name="40% - Accent5 8 3 2 2" xfId="42987" xr:uid="{12FC4F88-FDEB-4EF6-9CF8-F5FB2C094C36}"/>
    <cellStyle name="40% - Accent5 8 3 2 2 2" xfId="42988" xr:uid="{204B17A6-4549-4588-AC20-87F0ADD8C9B3}"/>
    <cellStyle name="40% - Accent5 8 3 2 3" xfId="42989" xr:uid="{040BBFE6-7984-4789-89B8-9C00AAD79723}"/>
    <cellStyle name="40% - Accent5 8 3 3" xfId="42990" xr:uid="{41C7170C-45CA-4692-B8AD-9ED94B83BC08}"/>
    <cellStyle name="40% - Accent5 8 3 3 2" xfId="42991" xr:uid="{6A717456-D03A-4CB0-9EBE-8825E29E267F}"/>
    <cellStyle name="40% - Accent5 8 3 4" xfId="42992" xr:uid="{535DD0E9-0D4C-4643-8CAF-B738B76EAC6F}"/>
    <cellStyle name="40% - Accent5 8 3 4 2" xfId="42993" xr:uid="{8A445C55-348E-43F0-9945-821C87159904}"/>
    <cellStyle name="40% - Accent5 8 3 5" xfId="42994" xr:uid="{9DBCC16A-8A90-4D7D-BCC8-001854BD7DB6}"/>
    <cellStyle name="40% - Accent5 8 3 6" xfId="42995" xr:uid="{29DD4557-2E51-4EF8-ABDE-D2EF40D3E73F}"/>
    <cellStyle name="40% - Accent5 8 4" xfId="42996" xr:uid="{AA33722E-3A68-4CCE-B9D8-16F57A8992E5}"/>
    <cellStyle name="40% - Accent5 8 4 2" xfId="42997" xr:uid="{598796DD-187C-4986-9E80-0709F9A194D7}"/>
    <cellStyle name="40% - Accent5 8 4 2 2" xfId="42998" xr:uid="{BCF6F30C-6AE0-4496-8DDC-2A0E9FEF3339}"/>
    <cellStyle name="40% - Accent5 8 4 2 2 2" xfId="42999" xr:uid="{E8066424-F926-4B23-ABDF-FBBEBC30594F}"/>
    <cellStyle name="40% - Accent5 8 4 2 3" xfId="43000" xr:uid="{1FAA2036-C3C4-4FBD-ADE0-E376E2F592E1}"/>
    <cellStyle name="40% - Accent5 8 4 3" xfId="43001" xr:uid="{9047DA6B-BE76-4749-948C-06EC40014AD7}"/>
    <cellStyle name="40% - Accent5 8 4 3 2" xfId="43002" xr:uid="{7B005F65-1B02-4E3E-B7CD-BD588FF03A40}"/>
    <cellStyle name="40% - Accent5 8 4 4" xfId="43003" xr:uid="{BB836CD1-2C5C-41DB-B444-4843943C69E6}"/>
    <cellStyle name="40% - Accent5 8 4 4 2" xfId="43004" xr:uid="{48325A8E-8616-47A4-A6F3-59899A1EB88A}"/>
    <cellStyle name="40% - Accent5 8 4 5" xfId="43005" xr:uid="{A21A270D-1075-4E82-BAF3-D0BFB0FA6793}"/>
    <cellStyle name="40% - Accent5 8 5" xfId="43006" xr:uid="{F8B9627F-242A-423E-91FD-B529919F2814}"/>
    <cellStyle name="40% - Accent5 8 5 2" xfId="43007" xr:uid="{AB9BE033-57DC-4314-9DCD-861E4612712E}"/>
    <cellStyle name="40% - Accent5 8 5 2 2" xfId="43008" xr:uid="{27B68BED-1351-452E-AC95-AFD4A744CB66}"/>
    <cellStyle name="40% - Accent5 8 5 2 2 2" xfId="43009" xr:uid="{86943BE4-2C46-4C35-A3DB-EE31F222D3F2}"/>
    <cellStyle name="40% - Accent5 8 5 2 3" xfId="43010" xr:uid="{EC0A9400-F95A-4C3E-8FC3-67D8D061FE40}"/>
    <cellStyle name="40% - Accent5 8 5 3" xfId="43011" xr:uid="{3883DBF8-2D49-48F8-A1DC-E77E77536A6B}"/>
    <cellStyle name="40% - Accent5 8 5 3 2" xfId="43012" xr:uid="{E77742DE-F285-4C3A-9A13-84181A33C255}"/>
    <cellStyle name="40% - Accent5 8 5 4" xfId="43013" xr:uid="{A15EAC98-BD38-4D20-889F-CFD47B04C215}"/>
    <cellStyle name="40% - Accent5 8 5 4 2" xfId="43014" xr:uid="{D4C615ED-F006-4738-A6FE-5CA1DD1A2921}"/>
    <cellStyle name="40% - Accent5 8 5 5" xfId="43015" xr:uid="{0FA6E094-E2CD-46A9-9F5D-3869D43D7FFA}"/>
    <cellStyle name="40% - Accent5 8 6" xfId="43016" xr:uid="{E38D4B09-B581-44E6-81B6-B3CFB9733DFA}"/>
    <cellStyle name="40% - Accent5 8 6 2" xfId="43017" xr:uid="{2EF0A506-3C7E-412F-B46A-54DABF7331A5}"/>
    <cellStyle name="40% - Accent5 8 6 2 2" xfId="43018" xr:uid="{872B47D0-DE0D-4C39-9923-E594A792C622}"/>
    <cellStyle name="40% - Accent5 8 6 2 2 2" xfId="43019" xr:uid="{EBB1BB9F-9E2B-4E57-BCCA-A7F2960001E4}"/>
    <cellStyle name="40% - Accent5 8 6 2 3" xfId="43020" xr:uid="{EE110E6A-2B16-4820-AEB4-60FC64BDA499}"/>
    <cellStyle name="40% - Accent5 8 6 3" xfId="43021" xr:uid="{D6CBD5CD-6376-4341-80EC-6FCBC065742A}"/>
    <cellStyle name="40% - Accent5 8 6 3 2" xfId="43022" xr:uid="{C7F09118-439D-4C6D-8D95-90C588DE3126}"/>
    <cellStyle name="40% - Accent5 8 6 4" xfId="43023" xr:uid="{F454358E-9797-488D-90EA-602E11C95005}"/>
    <cellStyle name="40% - Accent5 8 6 4 2" xfId="43024" xr:uid="{F4B2E093-500E-49B2-9273-0582BFC2E066}"/>
    <cellStyle name="40% - Accent5 8 6 5" xfId="43025" xr:uid="{DB708A3A-1B31-42D7-9D3A-D76617B22020}"/>
    <cellStyle name="40% - Accent5 8 7" xfId="43026" xr:uid="{726AFB16-02B6-43F3-A565-A3657988B5E6}"/>
    <cellStyle name="40% - Accent5 8 7 2" xfId="43027" xr:uid="{D3C14BA6-6596-4BD8-AEB7-C282FFB236CE}"/>
    <cellStyle name="40% - Accent5 8 7 2 2" xfId="43028" xr:uid="{7AE55E4B-2850-40A0-AEB7-9D850C668656}"/>
    <cellStyle name="40% - Accent5 8 7 2 2 2" xfId="43029" xr:uid="{6308D55F-C404-4D01-8D57-EC3FFFE9DB66}"/>
    <cellStyle name="40% - Accent5 8 7 2 3" xfId="43030" xr:uid="{DCA461F6-0356-4DC0-BEB6-3FEAC1073D89}"/>
    <cellStyle name="40% - Accent5 8 7 3" xfId="43031" xr:uid="{6750622B-A83B-4054-A9DF-AFA3677E9E7A}"/>
    <cellStyle name="40% - Accent5 8 7 3 2" xfId="43032" xr:uid="{13F63A5D-D58C-4DF2-B2BA-42122957B718}"/>
    <cellStyle name="40% - Accent5 8 7 4" xfId="43033" xr:uid="{C82DBF0B-B9C6-4FFC-9A61-13BD43110BCA}"/>
    <cellStyle name="40% - Accent5 8 7 4 2" xfId="43034" xr:uid="{23771CDA-21B6-4ABC-A0EF-D519B05787F4}"/>
    <cellStyle name="40% - Accent5 8 7 5" xfId="43035" xr:uid="{D4A8B324-4413-439F-963C-A57F55311D41}"/>
    <cellStyle name="40% - Accent5 8 8" xfId="43036" xr:uid="{CBE5089D-7852-40CC-BC67-7B9DC56C280C}"/>
    <cellStyle name="40% - Accent5 8 8 2" xfId="43037" xr:uid="{C477885A-D01F-4BF4-ABF4-772889CA4AA5}"/>
    <cellStyle name="40% - Accent5 8 8 2 2" xfId="43038" xr:uid="{3CBD2D06-7D67-4A24-B731-99912AA79AF2}"/>
    <cellStyle name="40% - Accent5 8 8 2 2 2" xfId="43039" xr:uid="{84404DF8-5B74-462F-9D11-AB640E63CA75}"/>
    <cellStyle name="40% - Accent5 8 8 2 3" xfId="43040" xr:uid="{A7EFE6FC-C0DD-4BCA-9C4E-AA9F675B2897}"/>
    <cellStyle name="40% - Accent5 8 8 3" xfId="43041" xr:uid="{591163DA-211A-4788-8BF1-833251266B49}"/>
    <cellStyle name="40% - Accent5 8 8 3 2" xfId="43042" xr:uid="{AFA49C46-40D0-4E81-A25E-D43C1F463AB9}"/>
    <cellStyle name="40% - Accent5 8 8 4" xfId="43043" xr:uid="{A933509A-08D6-4AD8-8DC6-430C0D64AB6A}"/>
    <cellStyle name="40% - Accent5 8 8 4 2" xfId="43044" xr:uid="{08591118-3B04-4E25-BC61-9B301BB47898}"/>
    <cellStyle name="40% - Accent5 8 8 5" xfId="43045" xr:uid="{199EEBDA-90CB-4609-80BA-DD174AB0F67C}"/>
    <cellStyle name="40% - Accent5 8 9" xfId="43046" xr:uid="{A1A753E7-C7C3-4CAD-AC3F-58BB81E2E294}"/>
    <cellStyle name="40% - Accent5 8 9 2" xfId="43047" xr:uid="{F4829438-17CE-4167-A089-A97290EEE25D}"/>
    <cellStyle name="40% - Accent5 8 9 2 2" xfId="43048" xr:uid="{F2AFBEBE-CCD3-4AA8-B01E-6B51FAB33869}"/>
    <cellStyle name="40% - Accent5 8 9 2 2 2" xfId="43049" xr:uid="{8D0293E2-55E8-45E1-B787-D3ECD06C2C28}"/>
    <cellStyle name="40% - Accent5 8 9 2 3" xfId="43050" xr:uid="{5F35113D-6231-44E1-AD9F-436860CF109A}"/>
    <cellStyle name="40% - Accent5 8 9 3" xfId="43051" xr:uid="{153ABBC0-861E-41A7-AC39-6F052007928C}"/>
    <cellStyle name="40% - Accent5 8 9 3 2" xfId="43052" xr:uid="{58C07829-81D8-4238-8B12-307CBC31F155}"/>
    <cellStyle name="40% - Accent5 8 9 4" xfId="43053" xr:uid="{342B0D53-A92D-498A-B4A3-CA191C90D90C}"/>
    <cellStyle name="40% - Accent5 8 9 4 2" xfId="43054" xr:uid="{1681074F-2B5A-4DAB-B919-C72AC4258984}"/>
    <cellStyle name="40% - Accent5 8 9 5" xfId="43055" xr:uid="{1CB4B1E1-883B-46B0-AA03-1BE4BB8D2352}"/>
    <cellStyle name="40% - Accent5 9" xfId="800" xr:uid="{61444710-8A89-4ED6-8098-B221EC6D07CF}"/>
    <cellStyle name="40% - Accent5 9 10" xfId="43056" xr:uid="{822FEE06-6260-4C89-ADAD-C6DF43E8E63A}"/>
    <cellStyle name="40% - Accent5 9 10 2" xfId="43057" xr:uid="{1B971600-8FEC-403F-AE5E-B572BF130CEF}"/>
    <cellStyle name="40% - Accent5 9 10 2 2" xfId="43058" xr:uid="{A9213B2B-1865-4BDD-9FC7-EA112BA1FF0D}"/>
    <cellStyle name="40% - Accent5 9 10 2 2 2" xfId="43059" xr:uid="{EF4AC485-5AAC-4499-9D5E-18EE3B4105AA}"/>
    <cellStyle name="40% - Accent5 9 10 2 3" xfId="43060" xr:uid="{8F985BEF-AB02-424D-826A-D6B53AE378DE}"/>
    <cellStyle name="40% - Accent5 9 10 3" xfId="43061" xr:uid="{39833A5D-39BE-4C7E-82C5-F81C8523D5E5}"/>
    <cellStyle name="40% - Accent5 9 10 3 2" xfId="43062" xr:uid="{D409BA69-37A3-4C09-9CB2-BB45720909CD}"/>
    <cellStyle name="40% - Accent5 9 10 4" xfId="43063" xr:uid="{ADEBAECB-9C03-4E3B-926F-1C85AE19A55A}"/>
    <cellStyle name="40% - Accent5 9 10 4 2" xfId="43064" xr:uid="{8A14D420-B942-489D-8BD3-2155641C3636}"/>
    <cellStyle name="40% - Accent5 9 10 5" xfId="43065" xr:uid="{DC0E6451-35D6-4F68-8BDD-63140C3107BF}"/>
    <cellStyle name="40% - Accent5 9 11" xfId="43066" xr:uid="{9469CF24-A2C1-45BC-972A-9A3D0684E0EA}"/>
    <cellStyle name="40% - Accent5 9 11 2" xfId="43067" xr:uid="{7C358481-46AA-4991-8D06-FA2B3BBD4BDA}"/>
    <cellStyle name="40% - Accent5 9 11 2 2" xfId="43068" xr:uid="{97194F18-94B5-4DD6-ACC1-B5824EDD88C9}"/>
    <cellStyle name="40% - Accent5 9 11 2 2 2" xfId="43069" xr:uid="{33A99DE1-B03E-40D4-8C30-45F01DB58988}"/>
    <cellStyle name="40% - Accent5 9 11 2 3" xfId="43070" xr:uid="{FD55E75B-E000-4F9C-AA66-DC94BEFB07C7}"/>
    <cellStyle name="40% - Accent5 9 11 3" xfId="43071" xr:uid="{0138908D-578D-4922-81A5-17056F3F3338}"/>
    <cellStyle name="40% - Accent5 9 11 3 2" xfId="43072" xr:uid="{B0192270-EF6D-4163-B670-5BD832962027}"/>
    <cellStyle name="40% - Accent5 9 11 4" xfId="43073" xr:uid="{CA515C61-EDCC-4B76-A1CB-212882EEDD77}"/>
    <cellStyle name="40% - Accent5 9 11 4 2" xfId="43074" xr:uid="{BF79AB3E-ED0B-4E61-B5A4-E53956682BFB}"/>
    <cellStyle name="40% - Accent5 9 11 5" xfId="43075" xr:uid="{55801E4A-C383-4992-AB01-1E2AC859885C}"/>
    <cellStyle name="40% - Accent5 9 12" xfId="43076" xr:uid="{7B6D6394-F96C-44D1-BE3D-A5AF6EA7A94A}"/>
    <cellStyle name="40% - Accent5 9 12 2" xfId="43077" xr:uid="{A9905B77-C234-48F0-B2F6-75619200186F}"/>
    <cellStyle name="40% - Accent5 9 12 2 2" xfId="43078" xr:uid="{3B6F132F-2ED1-44DF-B9FA-BFC1E3E3AD4B}"/>
    <cellStyle name="40% - Accent5 9 12 2 2 2" xfId="43079" xr:uid="{74B0BCD6-2995-4FA0-989A-A162247BCD85}"/>
    <cellStyle name="40% - Accent5 9 12 2 3" xfId="43080" xr:uid="{B1339CBD-C51F-4C57-B908-6521EA247C0D}"/>
    <cellStyle name="40% - Accent5 9 12 3" xfId="43081" xr:uid="{39934707-CECA-4770-9492-783859110CE6}"/>
    <cellStyle name="40% - Accent5 9 12 3 2" xfId="43082" xr:uid="{9FB46678-7BBD-4BB7-A0F1-3678DB16E11B}"/>
    <cellStyle name="40% - Accent5 9 12 4" xfId="43083" xr:uid="{8F40683D-E70D-4AB0-9FFC-AC335CF30CB5}"/>
    <cellStyle name="40% - Accent5 9 12 4 2" xfId="43084" xr:uid="{A60C1502-00C7-4A1E-81C6-DF178CD2CB95}"/>
    <cellStyle name="40% - Accent5 9 12 5" xfId="43085" xr:uid="{6C46EA59-401F-48BD-8736-89C7E4945ADF}"/>
    <cellStyle name="40% - Accent5 9 13" xfId="43086" xr:uid="{B96AE7C3-A467-4329-BE6A-A4D4522E7611}"/>
    <cellStyle name="40% - Accent5 9 13 2" xfId="43087" xr:uid="{A3B3D10A-91C2-427C-A7F4-0B6A3D5CBF34}"/>
    <cellStyle name="40% - Accent5 9 13 2 2" xfId="43088" xr:uid="{8C2B005C-F370-4E10-A043-ECA83BDAA8BA}"/>
    <cellStyle name="40% - Accent5 9 13 2 2 2" xfId="43089" xr:uid="{A474D3D2-BABF-4DE9-945E-AED78DF4E13A}"/>
    <cellStyle name="40% - Accent5 9 13 2 3" xfId="43090" xr:uid="{FD6C68EA-71DB-4A99-BBEA-B32C10B0FCE0}"/>
    <cellStyle name="40% - Accent5 9 13 3" xfId="43091" xr:uid="{CE14DCA2-13CE-4C4D-A84B-1CB42F7BEA63}"/>
    <cellStyle name="40% - Accent5 9 13 3 2" xfId="43092" xr:uid="{6D9978B6-6AF5-4691-A77D-8CDB170D82E2}"/>
    <cellStyle name="40% - Accent5 9 13 4" xfId="43093" xr:uid="{6AFC8FCA-5068-43B9-B318-1AAEB2335103}"/>
    <cellStyle name="40% - Accent5 9 13 4 2" xfId="43094" xr:uid="{BAA05132-49E0-4BB6-B1BF-DBD07198D660}"/>
    <cellStyle name="40% - Accent5 9 13 5" xfId="43095" xr:uid="{8D82CCD7-4FF2-4F0B-BE51-5D91891B772C}"/>
    <cellStyle name="40% - Accent5 9 14" xfId="43096" xr:uid="{E5DAB315-ED5B-4F8E-9554-658E8D759D6B}"/>
    <cellStyle name="40% - Accent5 9 14 2" xfId="43097" xr:uid="{668AB158-62AA-4A67-9DFE-373FDF1F4EA8}"/>
    <cellStyle name="40% - Accent5 9 14 2 2" xfId="43098" xr:uid="{0F9E520F-8756-4616-8635-B26F06756D82}"/>
    <cellStyle name="40% - Accent5 9 14 2 2 2" xfId="43099" xr:uid="{247021B7-94A4-46BF-8659-301CE69779DB}"/>
    <cellStyle name="40% - Accent5 9 14 2 3" xfId="43100" xr:uid="{3DDA4255-7718-4A43-B85D-A64835418369}"/>
    <cellStyle name="40% - Accent5 9 14 3" xfId="43101" xr:uid="{36647653-1D6D-4831-B5A6-48A9D4CB8C27}"/>
    <cellStyle name="40% - Accent5 9 14 3 2" xfId="43102" xr:uid="{490D093B-5E1E-4C5F-ACA4-5983EB5F1A6B}"/>
    <cellStyle name="40% - Accent5 9 14 4" xfId="43103" xr:uid="{39FADF9C-DF4C-4C2E-B0DF-336D0F24B455}"/>
    <cellStyle name="40% - Accent5 9 14 4 2" xfId="43104" xr:uid="{36D52D7E-6D1A-400F-9188-47DF367DB713}"/>
    <cellStyle name="40% - Accent5 9 14 5" xfId="43105" xr:uid="{3FF925A8-0489-47B4-BD49-95F9B7BD44C6}"/>
    <cellStyle name="40% - Accent5 9 15" xfId="43106" xr:uid="{753D8552-025D-432F-911E-416186CF3527}"/>
    <cellStyle name="40% - Accent5 9 15 2" xfId="43107" xr:uid="{63322662-8EB1-453E-8A4A-D17F7B828B93}"/>
    <cellStyle name="40% - Accent5 9 15 2 2" xfId="43108" xr:uid="{34DB5F63-D920-48A5-AE10-6A69F6201835}"/>
    <cellStyle name="40% - Accent5 9 15 2 2 2" xfId="43109" xr:uid="{24AFBD65-A400-42E3-ACF0-F10EB490B43A}"/>
    <cellStyle name="40% - Accent5 9 15 2 3" xfId="43110" xr:uid="{E2FD41CF-FDBC-48A8-B8BA-C27FBACBE524}"/>
    <cellStyle name="40% - Accent5 9 15 3" xfId="43111" xr:uid="{6C055EA8-ED1D-402E-A45A-C6A398ABFF0A}"/>
    <cellStyle name="40% - Accent5 9 15 3 2" xfId="43112" xr:uid="{CDC74682-23C4-40F8-A8A4-ECBBEF2937DA}"/>
    <cellStyle name="40% - Accent5 9 15 4" xfId="43113" xr:uid="{920DE879-908F-4027-AA59-984E816D0A3A}"/>
    <cellStyle name="40% - Accent5 9 15 4 2" xfId="43114" xr:uid="{92753529-F63D-42CD-85E5-7C2C3F66F1B7}"/>
    <cellStyle name="40% - Accent5 9 15 5" xfId="43115" xr:uid="{005E7840-0804-4112-9CAE-60DDCC3EB19D}"/>
    <cellStyle name="40% - Accent5 9 16" xfId="43116" xr:uid="{167E546F-6F94-4ADA-810E-9B97B05DBCD8}"/>
    <cellStyle name="40% - Accent5 9 16 2" xfId="43117" xr:uid="{89974211-FDF8-49F4-8E4F-4BC5F4AD684B}"/>
    <cellStyle name="40% - Accent5 9 16 2 2" xfId="43118" xr:uid="{24F4BE1F-56B9-42B2-AC8D-10C251B8C3A5}"/>
    <cellStyle name="40% - Accent5 9 16 3" xfId="43119" xr:uid="{928A10FA-4D6B-496D-BA97-C07373DD4901}"/>
    <cellStyle name="40% - Accent5 9 17" xfId="43120" xr:uid="{FCF4FEBA-A835-45CF-9393-8BA6F5D87971}"/>
    <cellStyle name="40% - Accent5 9 17 2" xfId="43121" xr:uid="{A03475C6-0255-4ABD-8045-A30BBE0F803C}"/>
    <cellStyle name="40% - Accent5 9 18" xfId="43122" xr:uid="{DC57C0EE-F333-4A71-BC24-EDD48EB4EC15}"/>
    <cellStyle name="40% - Accent5 9 18 2" xfId="43123" xr:uid="{8C7E90C1-0822-45F7-B067-26109BE925CB}"/>
    <cellStyle name="40% - Accent5 9 19" xfId="43124" xr:uid="{D25DB97F-F7D7-4B9D-877E-17566C584A2F}"/>
    <cellStyle name="40% - Accent5 9 2" xfId="801" xr:uid="{4A35B66D-4F49-4D02-903D-371DC9ABB527}"/>
    <cellStyle name="40% - Accent5 9 2 2" xfId="802" xr:uid="{BCABBF1A-C376-4A35-935C-4212149F95C3}"/>
    <cellStyle name="40% - Accent5 9 2 2 2" xfId="43125" xr:uid="{0FF4985E-AD86-4B5F-B5F0-DDA5DE09FD05}"/>
    <cellStyle name="40% - Accent5 9 2 2 2 2" xfId="43126" xr:uid="{3CF08800-7975-4506-917E-8A4883D65417}"/>
    <cellStyle name="40% - Accent5 9 2 2 3" xfId="43127" xr:uid="{A08ECBF3-EE3B-4978-9BB2-611AB28E4C40}"/>
    <cellStyle name="40% - Accent5 9 2 2 4" xfId="43128" xr:uid="{5BF1090A-34A5-4F97-8992-235CBF2809A5}"/>
    <cellStyle name="40% - Accent5 9 2 3" xfId="43129" xr:uid="{8E13D401-76CB-4D43-9BDB-22AB3DC77D38}"/>
    <cellStyle name="40% - Accent5 9 2 3 2" xfId="43130" xr:uid="{9490FDA6-56FC-4A64-A75C-4D02EDBF05B6}"/>
    <cellStyle name="40% - Accent5 9 2 4" xfId="43131" xr:uid="{94FA9215-2C6D-4233-8F63-5DEDC486D5A0}"/>
    <cellStyle name="40% - Accent5 9 2 4 2" xfId="43132" xr:uid="{DB3011D9-DFBD-4B3E-98D5-601CF77514DC}"/>
    <cellStyle name="40% - Accent5 9 2 5" xfId="43133" xr:uid="{D5638946-589C-4197-90DD-803A6C323181}"/>
    <cellStyle name="40% - Accent5 9 20" xfId="43134" xr:uid="{36BB61D8-EE74-426D-8BB7-A0404704BECE}"/>
    <cellStyle name="40% - Accent5 9 21" xfId="43135" xr:uid="{A3D8AB80-0C64-4C88-A474-12CA0B423D76}"/>
    <cellStyle name="40% - Accent5 9 22" xfId="43136" xr:uid="{6946C123-244F-458F-8435-A25A2C267F8E}"/>
    <cellStyle name="40% - Accent5 9 23" xfId="43137" xr:uid="{6122DF5F-4800-4290-A38E-148102A904B4}"/>
    <cellStyle name="40% - Accent5 9 24" xfId="43138" xr:uid="{A4E9ABFD-D6B6-4A09-B169-3B62140630A4}"/>
    <cellStyle name="40% - Accent5 9 25" xfId="43139" xr:uid="{18D1D849-FDA0-4393-B0A5-37CF63DCF509}"/>
    <cellStyle name="40% - Accent5 9 26" xfId="43140" xr:uid="{0653D6E5-AE00-4040-95C2-4FA69768DC25}"/>
    <cellStyle name="40% - Accent5 9 27" xfId="43141" xr:uid="{8A2AB45C-E6DB-4493-ACD8-D6519E73B973}"/>
    <cellStyle name="40% - Accent5 9 28" xfId="43142" xr:uid="{EEBC2632-0158-406C-BA62-2E4FA450DEA6}"/>
    <cellStyle name="40% - Accent5 9 29" xfId="43143" xr:uid="{54DDC9A7-5602-4ADB-AE3E-4B1F53E23BFC}"/>
    <cellStyle name="40% - Accent5 9 3" xfId="803" xr:uid="{8EF67585-3878-43A0-832D-65A74C77604F}"/>
    <cellStyle name="40% - Accent5 9 3 2" xfId="43144" xr:uid="{49A074AB-1BED-44ED-9518-F50EE857A474}"/>
    <cellStyle name="40% - Accent5 9 3 2 2" xfId="43145" xr:uid="{84A78DC2-C2BA-45D3-B4A6-E664D377C5D0}"/>
    <cellStyle name="40% - Accent5 9 3 2 2 2" xfId="43146" xr:uid="{7222E9EC-90E3-4EB1-83BB-EDAF736E9656}"/>
    <cellStyle name="40% - Accent5 9 3 2 3" xfId="43147" xr:uid="{5652296C-7BA7-4D1A-86C5-AD17B60E5614}"/>
    <cellStyle name="40% - Accent5 9 3 3" xfId="43148" xr:uid="{97342CD6-56FE-4622-A391-346AF41768CB}"/>
    <cellStyle name="40% - Accent5 9 3 3 2" xfId="43149" xr:uid="{C54C9BE5-34F5-47ED-9809-2A96778F8BCD}"/>
    <cellStyle name="40% - Accent5 9 3 4" xfId="43150" xr:uid="{63B907F5-2CBB-4C7E-81A0-2FD18246518B}"/>
    <cellStyle name="40% - Accent5 9 3 4 2" xfId="43151" xr:uid="{48DE1D37-E9E4-4109-BA0B-0914E532D399}"/>
    <cellStyle name="40% - Accent5 9 3 5" xfId="43152" xr:uid="{731D14B4-E684-4229-8D2C-4A410AB7088B}"/>
    <cellStyle name="40% - Accent5 9 3 6" xfId="43153" xr:uid="{49E6AB99-23F9-43D9-8BDA-599B5135CF51}"/>
    <cellStyle name="40% - Accent5 9 4" xfId="43154" xr:uid="{E351DBFB-AE29-47D7-A1AB-026DBC5D064A}"/>
    <cellStyle name="40% - Accent5 9 4 2" xfId="43155" xr:uid="{A3BF6AD4-5DB4-4D42-B8AB-FF76B67F566E}"/>
    <cellStyle name="40% - Accent5 9 4 2 2" xfId="43156" xr:uid="{132B7118-0B26-463B-A42F-1DD665FA25E4}"/>
    <cellStyle name="40% - Accent5 9 4 2 2 2" xfId="43157" xr:uid="{044A8C17-6266-45D7-8BC3-D1883D8E867F}"/>
    <cellStyle name="40% - Accent5 9 4 2 3" xfId="43158" xr:uid="{1D2BD5DC-2B6D-4F5C-8526-E2D5D600BC5A}"/>
    <cellStyle name="40% - Accent5 9 4 3" xfId="43159" xr:uid="{6F852465-D982-4A89-A39C-C1F912B3E859}"/>
    <cellStyle name="40% - Accent5 9 4 3 2" xfId="43160" xr:uid="{621BFDE5-78A6-4F10-9294-778F1A5CD905}"/>
    <cellStyle name="40% - Accent5 9 4 4" xfId="43161" xr:uid="{3FA24EA5-1C5C-4EC3-AA73-BD5F6626EEE9}"/>
    <cellStyle name="40% - Accent5 9 4 4 2" xfId="43162" xr:uid="{2376C4EF-79D7-4B17-AD2C-49E63DE89EB8}"/>
    <cellStyle name="40% - Accent5 9 4 5" xfId="43163" xr:uid="{5AB01483-437B-41FD-B348-7E2C63038382}"/>
    <cellStyle name="40% - Accent5 9 5" xfId="43164" xr:uid="{734035DF-0098-4BEC-8B79-F125D3779BF8}"/>
    <cellStyle name="40% - Accent5 9 5 2" xfId="43165" xr:uid="{1D998D84-8C97-4B6D-80A0-8D718D0403A8}"/>
    <cellStyle name="40% - Accent5 9 5 2 2" xfId="43166" xr:uid="{C69B0D60-B5DE-4E49-8A92-8CB8C42C5836}"/>
    <cellStyle name="40% - Accent5 9 5 2 2 2" xfId="43167" xr:uid="{5783B7FA-D8B6-49E5-9570-4389A9494211}"/>
    <cellStyle name="40% - Accent5 9 5 2 3" xfId="43168" xr:uid="{10F57454-3184-4560-8298-DF8AD04FE7B6}"/>
    <cellStyle name="40% - Accent5 9 5 3" xfId="43169" xr:uid="{2A53D9B6-DB73-4409-8445-C202C91C494D}"/>
    <cellStyle name="40% - Accent5 9 5 3 2" xfId="43170" xr:uid="{4B935FA0-0B5F-4E54-B36E-3FF3F3275B54}"/>
    <cellStyle name="40% - Accent5 9 5 4" xfId="43171" xr:uid="{6D49B584-B548-47A3-B055-AF4BF3C294A7}"/>
    <cellStyle name="40% - Accent5 9 5 4 2" xfId="43172" xr:uid="{3504A767-A774-4B52-BCB5-5D149D6A1DD8}"/>
    <cellStyle name="40% - Accent5 9 5 5" xfId="43173" xr:uid="{B1A09B44-5780-47B2-B064-7455B7B482E1}"/>
    <cellStyle name="40% - Accent5 9 6" xfId="43174" xr:uid="{AE6FC40E-D2A0-46F5-B271-9A68D75D78CA}"/>
    <cellStyle name="40% - Accent5 9 6 2" xfId="43175" xr:uid="{6656066C-A383-45F7-AFDF-3DE12C5A0E65}"/>
    <cellStyle name="40% - Accent5 9 6 2 2" xfId="43176" xr:uid="{34FBD0AA-2834-4661-823A-ACCE1B3DEE83}"/>
    <cellStyle name="40% - Accent5 9 6 2 2 2" xfId="43177" xr:uid="{8E40FE68-B55D-4FB1-83AD-129F5F04BE75}"/>
    <cellStyle name="40% - Accent5 9 6 2 3" xfId="43178" xr:uid="{5010C3AB-F9ED-4E00-992D-DEDF679CF61C}"/>
    <cellStyle name="40% - Accent5 9 6 3" xfId="43179" xr:uid="{7FFEB0FA-CFEA-4D1C-96B4-7A2A2CC286F5}"/>
    <cellStyle name="40% - Accent5 9 6 3 2" xfId="43180" xr:uid="{02913456-D750-45EB-ACA5-9642E0DCC85B}"/>
    <cellStyle name="40% - Accent5 9 6 4" xfId="43181" xr:uid="{CCB2301D-A4F4-47D6-8332-C7803EC8534A}"/>
    <cellStyle name="40% - Accent5 9 6 4 2" xfId="43182" xr:uid="{F5DD16C6-62FD-49AE-85CA-60600882395B}"/>
    <cellStyle name="40% - Accent5 9 6 5" xfId="43183" xr:uid="{C00B96C6-E035-42B7-816B-4C090BE44BC8}"/>
    <cellStyle name="40% - Accent5 9 7" xfId="43184" xr:uid="{60EACB28-5201-4E36-AA44-E024D3C7D6CD}"/>
    <cellStyle name="40% - Accent5 9 7 2" xfId="43185" xr:uid="{1019E80D-E50A-414B-850B-9E5720EF5B61}"/>
    <cellStyle name="40% - Accent5 9 7 2 2" xfId="43186" xr:uid="{ECD83E13-0C68-45CB-B889-08A50C9CA4AB}"/>
    <cellStyle name="40% - Accent5 9 7 2 2 2" xfId="43187" xr:uid="{45644C6C-C010-44F8-82F9-3CE6FFE16B96}"/>
    <cellStyle name="40% - Accent5 9 7 2 3" xfId="43188" xr:uid="{1F078084-8DD9-4B2E-B2BC-A0AEAD3C3810}"/>
    <cellStyle name="40% - Accent5 9 7 3" xfId="43189" xr:uid="{91C75899-81CA-4463-AD88-1250008515EE}"/>
    <cellStyle name="40% - Accent5 9 7 3 2" xfId="43190" xr:uid="{80BF72AE-A575-4D7D-B7CB-766D002E5197}"/>
    <cellStyle name="40% - Accent5 9 7 4" xfId="43191" xr:uid="{B0A57571-3842-431D-9A76-DE92711EB29E}"/>
    <cellStyle name="40% - Accent5 9 7 4 2" xfId="43192" xr:uid="{CB2BC9A3-81F6-4559-8DDE-4CA54795EE63}"/>
    <cellStyle name="40% - Accent5 9 7 5" xfId="43193" xr:uid="{B67DD2AF-94CB-49B3-8060-D383CE5F18E4}"/>
    <cellStyle name="40% - Accent5 9 8" xfId="43194" xr:uid="{EE1CC3F0-2C69-4B22-B327-FE7F42FCBABB}"/>
    <cellStyle name="40% - Accent5 9 8 2" xfId="43195" xr:uid="{2FD0983D-E307-4A70-AA5B-7C3C30CCC7A5}"/>
    <cellStyle name="40% - Accent5 9 8 2 2" xfId="43196" xr:uid="{E73C48C0-2796-4ACB-9EB7-91EF4B852C76}"/>
    <cellStyle name="40% - Accent5 9 8 2 2 2" xfId="43197" xr:uid="{DEB0ACD7-96B7-4365-80F6-B802A6F843A2}"/>
    <cellStyle name="40% - Accent5 9 8 2 3" xfId="43198" xr:uid="{0997E76B-AA73-4088-8F1D-4D96CD2B7D13}"/>
    <cellStyle name="40% - Accent5 9 8 3" xfId="43199" xr:uid="{F3B88D41-7349-457F-B043-DC3BED23AA01}"/>
    <cellStyle name="40% - Accent5 9 8 3 2" xfId="43200" xr:uid="{2FBBD0EA-8F00-42D9-9B04-8443F52B98C9}"/>
    <cellStyle name="40% - Accent5 9 8 4" xfId="43201" xr:uid="{6CCD261E-FF69-44FA-BF22-B6848841492D}"/>
    <cellStyle name="40% - Accent5 9 8 4 2" xfId="43202" xr:uid="{AB329BEB-6597-41C5-8D05-16E937E9B407}"/>
    <cellStyle name="40% - Accent5 9 8 5" xfId="43203" xr:uid="{567AB122-1B04-4D1E-9411-F40455A38ED2}"/>
    <cellStyle name="40% - Accent5 9 9" xfId="43204" xr:uid="{C9B6E8FA-4621-453D-99D7-93DDD8311D56}"/>
    <cellStyle name="40% - Accent5 9 9 2" xfId="43205" xr:uid="{A91ABE7F-C4AC-46B9-8B93-FBEF9C4E38C2}"/>
    <cellStyle name="40% - Accent5 9 9 2 2" xfId="43206" xr:uid="{8F493561-6176-4CD8-8C70-098C4D40C2A4}"/>
    <cellStyle name="40% - Accent5 9 9 2 2 2" xfId="43207" xr:uid="{F74CEDB0-56A2-4287-A1EC-AADA6F24704C}"/>
    <cellStyle name="40% - Accent5 9 9 2 3" xfId="43208" xr:uid="{302D2CE9-D307-4CEC-B8D5-000C6C4FFFD5}"/>
    <cellStyle name="40% - Accent5 9 9 3" xfId="43209" xr:uid="{F7ECED4B-CE17-4A75-8694-897C1943CD72}"/>
    <cellStyle name="40% - Accent5 9 9 3 2" xfId="43210" xr:uid="{051120FD-78E2-4BBA-BC57-D54DC2A99EC7}"/>
    <cellStyle name="40% - Accent5 9 9 4" xfId="43211" xr:uid="{150AC265-6391-41A1-99EA-7722BA2DFC87}"/>
    <cellStyle name="40% - Accent5 9 9 4 2" xfId="43212" xr:uid="{0C9A172E-476C-4C07-A2A8-0A8C80C70078}"/>
    <cellStyle name="40% - Accent5 9 9 5" xfId="43213" xr:uid="{1D698CCF-F042-411F-A47F-5054CC9753E6}"/>
    <cellStyle name="40% - Accent6 10" xfId="804" xr:uid="{983A8755-5945-4CE4-9FEE-20A4F7F0A079}"/>
    <cellStyle name="40% - Accent6 10 10" xfId="43214" xr:uid="{CF32CC74-B77E-4573-B51C-3EDFF0812427}"/>
    <cellStyle name="40% - Accent6 10 10 2" xfId="43215" xr:uid="{267311B2-70C8-4197-9DAC-F485DCF4DF79}"/>
    <cellStyle name="40% - Accent6 10 10 2 2" xfId="43216" xr:uid="{F31E97CD-A36D-4CB5-8F3C-D40B6DAA59C1}"/>
    <cellStyle name="40% - Accent6 10 10 2 2 2" xfId="43217" xr:uid="{651C3B63-0020-452F-841D-01FC0625A747}"/>
    <cellStyle name="40% - Accent6 10 10 2 3" xfId="43218" xr:uid="{81FF7A9A-8ACF-4AE8-81FA-87DE615AB4CF}"/>
    <cellStyle name="40% - Accent6 10 10 3" xfId="43219" xr:uid="{B5F039B6-941E-4A97-BFE7-27B77C71F792}"/>
    <cellStyle name="40% - Accent6 10 10 3 2" xfId="43220" xr:uid="{B281CA05-6377-4E08-9658-C33042D28CB1}"/>
    <cellStyle name="40% - Accent6 10 10 4" xfId="43221" xr:uid="{A1BF24FA-A920-4466-82EC-E9942DE104F7}"/>
    <cellStyle name="40% - Accent6 10 10 4 2" xfId="43222" xr:uid="{39246130-B318-46E8-AB7B-411B0A1C3EF7}"/>
    <cellStyle name="40% - Accent6 10 10 5" xfId="43223" xr:uid="{F2671CC9-3194-405C-9B6D-F6DD213C9397}"/>
    <cellStyle name="40% - Accent6 10 11" xfId="43224" xr:uid="{2C1A80F0-B2D9-4C2B-AAB7-FBB45FD2EE71}"/>
    <cellStyle name="40% - Accent6 10 11 2" xfId="43225" xr:uid="{1D40AA42-13FB-42D8-9C2A-218C6FA7A34A}"/>
    <cellStyle name="40% - Accent6 10 11 2 2" xfId="43226" xr:uid="{61BB8259-15E3-464E-81C6-6AFE8EC7A47E}"/>
    <cellStyle name="40% - Accent6 10 11 2 2 2" xfId="43227" xr:uid="{4BE02226-9968-4D58-914F-51AD60C002B3}"/>
    <cellStyle name="40% - Accent6 10 11 2 3" xfId="43228" xr:uid="{D46AA0A0-8606-466C-AF3C-003595CD4CCC}"/>
    <cellStyle name="40% - Accent6 10 11 3" xfId="43229" xr:uid="{5766CA4A-30DB-4E8E-8A0D-8B557591AF69}"/>
    <cellStyle name="40% - Accent6 10 11 3 2" xfId="43230" xr:uid="{54553CA3-9219-4D76-AE11-00FC0EE2D702}"/>
    <cellStyle name="40% - Accent6 10 11 4" xfId="43231" xr:uid="{C0AACAFB-7671-49F8-816C-5C2FDA605D06}"/>
    <cellStyle name="40% - Accent6 10 11 4 2" xfId="43232" xr:uid="{843C84CA-4599-4603-85FC-1E816B1C098D}"/>
    <cellStyle name="40% - Accent6 10 11 5" xfId="43233" xr:uid="{FE52AE90-769B-4DA8-853A-70CF656FFAF2}"/>
    <cellStyle name="40% - Accent6 10 12" xfId="43234" xr:uid="{8E35FC91-7B1C-4D3C-B9A8-B5EED8125635}"/>
    <cellStyle name="40% - Accent6 10 12 2" xfId="43235" xr:uid="{CBCF016D-30C7-4E32-B03F-AC55D9050145}"/>
    <cellStyle name="40% - Accent6 10 12 2 2" xfId="43236" xr:uid="{AB65DBBF-B506-4299-9196-5433D6AF6044}"/>
    <cellStyle name="40% - Accent6 10 12 2 2 2" xfId="43237" xr:uid="{19F781D3-32E9-4B10-818C-D757F1EB728F}"/>
    <cellStyle name="40% - Accent6 10 12 2 3" xfId="43238" xr:uid="{F618EB29-B8E1-4AA2-A87F-B39302354F9B}"/>
    <cellStyle name="40% - Accent6 10 12 3" xfId="43239" xr:uid="{BBEF6A07-F865-40B8-8A17-7366C87CB823}"/>
    <cellStyle name="40% - Accent6 10 12 3 2" xfId="43240" xr:uid="{863BEEE5-C7DB-43FF-A198-D4557A475561}"/>
    <cellStyle name="40% - Accent6 10 12 4" xfId="43241" xr:uid="{2CE31937-CADF-4CCA-9E51-A408AADA23BD}"/>
    <cellStyle name="40% - Accent6 10 12 4 2" xfId="43242" xr:uid="{656ED3A2-2E7F-4B8D-8D02-93EF42E6651F}"/>
    <cellStyle name="40% - Accent6 10 12 5" xfId="43243" xr:uid="{27AF3D56-AA50-49EA-A6E3-E4E776026F1D}"/>
    <cellStyle name="40% - Accent6 10 13" xfId="43244" xr:uid="{8C6FD1D8-D08C-4D16-96FC-278A25139D22}"/>
    <cellStyle name="40% - Accent6 10 13 2" xfId="43245" xr:uid="{367F2A74-91F0-4E60-A0D0-5030B0360672}"/>
    <cellStyle name="40% - Accent6 10 13 2 2" xfId="43246" xr:uid="{168D2ACF-0673-46C8-833C-013CC532FC98}"/>
    <cellStyle name="40% - Accent6 10 13 2 2 2" xfId="43247" xr:uid="{38EF7C1C-F617-40F4-BFE8-C3D32449D981}"/>
    <cellStyle name="40% - Accent6 10 13 2 3" xfId="43248" xr:uid="{78E4E56A-672D-483E-B5F5-B0FF73A76FC6}"/>
    <cellStyle name="40% - Accent6 10 13 3" xfId="43249" xr:uid="{EEA424AE-68A6-4A13-8D0D-263FD829E5AC}"/>
    <cellStyle name="40% - Accent6 10 13 3 2" xfId="43250" xr:uid="{E64F6D7A-0F8E-42DA-8D82-C6198B6187A0}"/>
    <cellStyle name="40% - Accent6 10 13 4" xfId="43251" xr:uid="{7D5D0070-9A20-402A-B56F-0ED04F9746AE}"/>
    <cellStyle name="40% - Accent6 10 13 4 2" xfId="43252" xr:uid="{BEEA73ED-D55B-4CF7-A6F3-CB7FABF7CDEE}"/>
    <cellStyle name="40% - Accent6 10 13 5" xfId="43253" xr:uid="{EB105D38-FB14-41C8-9F3C-88505DC50ADB}"/>
    <cellStyle name="40% - Accent6 10 14" xfId="43254" xr:uid="{82B0B383-3418-4A55-8017-37009BB4130B}"/>
    <cellStyle name="40% - Accent6 10 14 2" xfId="43255" xr:uid="{8CB3DD52-7476-4B03-B672-4156C9A29060}"/>
    <cellStyle name="40% - Accent6 10 14 2 2" xfId="43256" xr:uid="{177EF0B9-6150-441A-82B0-2F59F58EF66D}"/>
    <cellStyle name="40% - Accent6 10 14 2 2 2" xfId="43257" xr:uid="{550B9F60-AFDA-4F23-90FD-2E6887EB4A97}"/>
    <cellStyle name="40% - Accent6 10 14 2 3" xfId="43258" xr:uid="{A40E2C5F-054F-4BC6-A2E7-0283AB3BB04E}"/>
    <cellStyle name="40% - Accent6 10 14 3" xfId="43259" xr:uid="{9F5708E8-A583-455A-AF18-BAE6B360A23D}"/>
    <cellStyle name="40% - Accent6 10 14 3 2" xfId="43260" xr:uid="{9580D441-058E-4E56-BBB5-F2FCCD0CBAB5}"/>
    <cellStyle name="40% - Accent6 10 14 4" xfId="43261" xr:uid="{9084B60E-D3B7-4CCE-9C2E-45039439F965}"/>
    <cellStyle name="40% - Accent6 10 14 4 2" xfId="43262" xr:uid="{D67E18AD-3B93-4128-996C-9AA500641CFF}"/>
    <cellStyle name="40% - Accent6 10 14 5" xfId="43263" xr:uid="{CCB91777-BD71-4D4B-AB30-463DE3653C11}"/>
    <cellStyle name="40% - Accent6 10 15" xfId="43264" xr:uid="{7793BB36-8543-447B-B35A-159005EA301B}"/>
    <cellStyle name="40% - Accent6 10 15 2" xfId="43265" xr:uid="{9CBF4FF3-857B-44DE-B07E-4CBBE3B81527}"/>
    <cellStyle name="40% - Accent6 10 15 2 2" xfId="43266" xr:uid="{F4E68E65-EE6F-47A6-BCFF-DD2B2A793760}"/>
    <cellStyle name="40% - Accent6 10 15 2 2 2" xfId="43267" xr:uid="{6E0217B5-4D65-4C89-ABB7-3050D2AD1EB0}"/>
    <cellStyle name="40% - Accent6 10 15 2 3" xfId="43268" xr:uid="{0F3082D0-A0E4-4E9A-9895-D85888052172}"/>
    <cellStyle name="40% - Accent6 10 15 3" xfId="43269" xr:uid="{6F979AED-5DCE-4ACF-A2D7-816EF6BD3B62}"/>
    <cellStyle name="40% - Accent6 10 15 3 2" xfId="43270" xr:uid="{7281490D-211C-402C-B9E2-285E6173B7CA}"/>
    <cellStyle name="40% - Accent6 10 15 4" xfId="43271" xr:uid="{60CC02AF-5052-44E7-9FEE-EB4ED51B4142}"/>
    <cellStyle name="40% - Accent6 10 15 4 2" xfId="43272" xr:uid="{9353B487-CEA1-4772-A05E-874C242317F6}"/>
    <cellStyle name="40% - Accent6 10 15 5" xfId="43273" xr:uid="{75FE43B2-A155-47BA-A564-B3E9BA858422}"/>
    <cellStyle name="40% - Accent6 10 16" xfId="43274" xr:uid="{389CC093-7CCD-4AA7-941B-C8D51D1F5930}"/>
    <cellStyle name="40% - Accent6 10 16 2" xfId="43275" xr:uid="{ED9150F7-3D80-47D2-A76A-F66E5BEDDE33}"/>
    <cellStyle name="40% - Accent6 10 16 2 2" xfId="43276" xr:uid="{BE833A09-4173-4D2F-A80A-B2C8A28C656E}"/>
    <cellStyle name="40% - Accent6 10 16 3" xfId="43277" xr:uid="{D4BAAA0B-336D-4EC8-A864-C72610227E8D}"/>
    <cellStyle name="40% - Accent6 10 17" xfId="43278" xr:uid="{008AA9A8-B958-4A4E-8628-5D298FD77838}"/>
    <cellStyle name="40% - Accent6 10 17 2" xfId="43279" xr:uid="{DDF6D5CA-8152-4E9B-B4A1-9B9F37250BBD}"/>
    <cellStyle name="40% - Accent6 10 18" xfId="43280" xr:uid="{E747072D-D072-4E60-ADAE-6427C3D67EFC}"/>
    <cellStyle name="40% - Accent6 10 18 2" xfId="43281" xr:uid="{17A54738-1DF7-4067-A0C5-E6E432C0684E}"/>
    <cellStyle name="40% - Accent6 10 19" xfId="43282" xr:uid="{318E7C2A-5A41-4F9C-B8C5-0D24F5F5573E}"/>
    <cellStyle name="40% - Accent6 10 2" xfId="805" xr:uid="{F1E1BE9E-728C-4E22-B9FF-B8951392AAF6}"/>
    <cellStyle name="40% - Accent6 10 2 2" xfId="806" xr:uid="{B3E131E9-6667-4C1E-9794-E6541868157A}"/>
    <cellStyle name="40% - Accent6 10 2 2 2" xfId="43283" xr:uid="{839ECD3D-4CA9-4778-BEBD-274A6DFE23E6}"/>
    <cellStyle name="40% - Accent6 10 2 2 2 2" xfId="43284" xr:uid="{3BCB48AF-A54D-4BE9-87F6-45B1E487AD1D}"/>
    <cellStyle name="40% - Accent6 10 2 2 3" xfId="43285" xr:uid="{74031399-68FC-4605-8801-6F4448DEA50D}"/>
    <cellStyle name="40% - Accent6 10 2 2 4" xfId="43286" xr:uid="{FAC59814-7173-451A-90DC-460CB9EBBD99}"/>
    <cellStyle name="40% - Accent6 10 2 3" xfId="43287" xr:uid="{C5D5A24F-EC27-48D4-8DA9-69A4CA1EA0E6}"/>
    <cellStyle name="40% - Accent6 10 2 3 2" xfId="43288" xr:uid="{180EBA10-0784-4855-A51D-B192034BC1D3}"/>
    <cellStyle name="40% - Accent6 10 2 4" xfId="43289" xr:uid="{E64F2515-4849-43E8-9493-7909BD4BBDD1}"/>
    <cellStyle name="40% - Accent6 10 2 4 2" xfId="43290" xr:uid="{B22A5434-8982-4F87-8FC0-9C0B6208157A}"/>
    <cellStyle name="40% - Accent6 10 2 5" xfId="43291" xr:uid="{4AB9793F-26D4-4D4E-92A2-3FBF457AFB4F}"/>
    <cellStyle name="40% - Accent6 10 20" xfId="43292" xr:uid="{3C00E082-BA02-45F5-98C5-3AAA5DBE792E}"/>
    <cellStyle name="40% - Accent6 10 21" xfId="43293" xr:uid="{A5C636C6-A830-43F4-A3CE-E152DAF033CD}"/>
    <cellStyle name="40% - Accent6 10 22" xfId="43294" xr:uid="{1774BFCA-D006-450C-85B4-8B1F46CB768A}"/>
    <cellStyle name="40% - Accent6 10 23" xfId="43295" xr:uid="{80F09B9E-04A6-4898-9C6E-20D3E95DD55E}"/>
    <cellStyle name="40% - Accent6 10 24" xfId="43296" xr:uid="{41B2C822-B4E3-4479-994F-46756FB86DE5}"/>
    <cellStyle name="40% - Accent6 10 25" xfId="43297" xr:uid="{532402F9-0519-4420-A4C9-F54055A2A42B}"/>
    <cellStyle name="40% - Accent6 10 26" xfId="43298" xr:uid="{77AD10D4-0CF9-4169-8C2F-5442D1BB951C}"/>
    <cellStyle name="40% - Accent6 10 27" xfId="43299" xr:uid="{80A4BD42-5B18-48F7-82E4-7BD13F5C7A3B}"/>
    <cellStyle name="40% - Accent6 10 28" xfId="43300" xr:uid="{364E9EBD-E3A6-49E6-AAE2-FB5F88E638DB}"/>
    <cellStyle name="40% - Accent6 10 29" xfId="43301" xr:uid="{25145690-DF6A-40D9-AC19-638168F2BB6E}"/>
    <cellStyle name="40% - Accent6 10 3" xfId="807" xr:uid="{C8E2ED8D-3518-45E4-B03D-83943EC984DB}"/>
    <cellStyle name="40% - Accent6 10 3 2" xfId="43302" xr:uid="{840E7C0B-4EB3-4287-A717-BEA5B94184EC}"/>
    <cellStyle name="40% - Accent6 10 3 2 2" xfId="43303" xr:uid="{543B5565-6A34-4185-9389-8DE6303E109C}"/>
    <cellStyle name="40% - Accent6 10 3 2 2 2" xfId="43304" xr:uid="{334E283E-3144-4CCB-A68E-91985D8B42FB}"/>
    <cellStyle name="40% - Accent6 10 3 2 3" xfId="43305" xr:uid="{02BD7677-FEB1-4934-ADB8-6D55C2F4175C}"/>
    <cellStyle name="40% - Accent6 10 3 3" xfId="43306" xr:uid="{5A2439A1-1A5B-4424-A11C-0D0F91A3AAF2}"/>
    <cellStyle name="40% - Accent6 10 3 3 2" xfId="43307" xr:uid="{0E818594-05A5-4F5F-90FB-02691FFB34D1}"/>
    <cellStyle name="40% - Accent6 10 3 4" xfId="43308" xr:uid="{533503AD-0402-4B61-B160-D2880C9179D2}"/>
    <cellStyle name="40% - Accent6 10 3 4 2" xfId="43309" xr:uid="{98DC2061-1858-4F93-9D14-20CFC8DB4DD2}"/>
    <cellStyle name="40% - Accent6 10 3 5" xfId="43310" xr:uid="{DD34B142-C7FE-4BAA-A377-4DF5DF8CE3AB}"/>
    <cellStyle name="40% - Accent6 10 3 6" xfId="43311" xr:uid="{5225C697-78E2-4CC2-AED0-057A3601B68E}"/>
    <cellStyle name="40% - Accent6 10 4" xfId="43312" xr:uid="{9BD73EFD-5311-4D18-962B-23F8D8A17698}"/>
    <cellStyle name="40% - Accent6 10 4 2" xfId="43313" xr:uid="{AF41E726-E294-4ED1-94C9-CBF0F2F40F52}"/>
    <cellStyle name="40% - Accent6 10 4 2 2" xfId="43314" xr:uid="{389C90BD-FCBB-441B-B224-1195FF5E67D5}"/>
    <cellStyle name="40% - Accent6 10 4 2 2 2" xfId="43315" xr:uid="{00D0F3C3-6477-469A-988A-D6718A2097B3}"/>
    <cellStyle name="40% - Accent6 10 4 2 3" xfId="43316" xr:uid="{F10CB13F-17DF-47EE-8BD9-ED228C3A7B5A}"/>
    <cellStyle name="40% - Accent6 10 4 3" xfId="43317" xr:uid="{25EDE04E-5DD5-407D-802B-A55F34AD1FF4}"/>
    <cellStyle name="40% - Accent6 10 4 3 2" xfId="43318" xr:uid="{14C73AF0-25A3-46F1-932F-FD36EC2F4750}"/>
    <cellStyle name="40% - Accent6 10 4 4" xfId="43319" xr:uid="{CA45DF35-B2C5-440E-B86F-0D86CCECFE58}"/>
    <cellStyle name="40% - Accent6 10 4 4 2" xfId="43320" xr:uid="{8B104828-EE71-4C65-9FE8-E49AAB149E9E}"/>
    <cellStyle name="40% - Accent6 10 4 5" xfId="43321" xr:uid="{8671F9C3-BA8B-418F-A83D-AD85BB39420D}"/>
    <cellStyle name="40% - Accent6 10 5" xfId="43322" xr:uid="{9E4CFC00-B35B-48DF-8862-195BCE21913A}"/>
    <cellStyle name="40% - Accent6 10 5 2" xfId="43323" xr:uid="{0866B18E-31DB-4ABB-8E99-98F8C25C66F3}"/>
    <cellStyle name="40% - Accent6 10 5 2 2" xfId="43324" xr:uid="{0E1DFAF8-EEFF-4A47-BCB0-F671FE3CB562}"/>
    <cellStyle name="40% - Accent6 10 5 2 2 2" xfId="43325" xr:uid="{5ABDA175-2378-4D0F-80A5-127F9889135F}"/>
    <cellStyle name="40% - Accent6 10 5 2 3" xfId="43326" xr:uid="{3AEE4183-3BED-4F8F-9909-37CD65F22F94}"/>
    <cellStyle name="40% - Accent6 10 5 3" xfId="43327" xr:uid="{CD2D9914-182C-4694-87A0-56B0AC6AFAFB}"/>
    <cellStyle name="40% - Accent6 10 5 3 2" xfId="43328" xr:uid="{72DEE6BF-1479-46A5-81B9-619790A91A34}"/>
    <cellStyle name="40% - Accent6 10 5 4" xfId="43329" xr:uid="{924F662D-C87B-4F49-AA39-BAAF3E8FB026}"/>
    <cellStyle name="40% - Accent6 10 5 4 2" xfId="43330" xr:uid="{980BFB83-F10B-4863-A4D7-262EC83919D3}"/>
    <cellStyle name="40% - Accent6 10 5 5" xfId="43331" xr:uid="{F33ED53A-2314-4954-8949-D149012C7C00}"/>
    <cellStyle name="40% - Accent6 10 6" xfId="43332" xr:uid="{53FFC898-676F-43DD-82CE-15C5D90E41CC}"/>
    <cellStyle name="40% - Accent6 10 6 2" xfId="43333" xr:uid="{27976296-73B7-4062-A720-AF75D31658FE}"/>
    <cellStyle name="40% - Accent6 10 6 2 2" xfId="43334" xr:uid="{D40C3A4B-A4C1-42C6-9F27-015C226B507A}"/>
    <cellStyle name="40% - Accent6 10 6 2 2 2" xfId="43335" xr:uid="{F6DF8FA3-B684-4007-8617-5C882313B819}"/>
    <cellStyle name="40% - Accent6 10 6 2 3" xfId="43336" xr:uid="{B6955BF2-DB86-4880-B552-A8A51322653B}"/>
    <cellStyle name="40% - Accent6 10 6 3" xfId="43337" xr:uid="{16C7D986-3123-4B3E-B05D-A74650A5BE8B}"/>
    <cellStyle name="40% - Accent6 10 6 3 2" xfId="43338" xr:uid="{D46D1AA2-2F0C-4D86-8FD1-31629D51DC46}"/>
    <cellStyle name="40% - Accent6 10 6 4" xfId="43339" xr:uid="{B0AA3FB1-FBBF-49B8-9788-3312567F0D60}"/>
    <cellStyle name="40% - Accent6 10 6 4 2" xfId="43340" xr:uid="{DF47E356-9EF5-4283-BB80-35509FB381B7}"/>
    <cellStyle name="40% - Accent6 10 6 5" xfId="43341" xr:uid="{859F1AD7-7AAD-4BB1-BF02-2EF8E962ED3A}"/>
    <cellStyle name="40% - Accent6 10 7" xfId="43342" xr:uid="{86FCC7BD-F133-4D09-AC69-E4B6BD0AE9DF}"/>
    <cellStyle name="40% - Accent6 10 7 2" xfId="43343" xr:uid="{8C2242FB-3D55-4951-880B-305C71F781FB}"/>
    <cellStyle name="40% - Accent6 10 7 2 2" xfId="43344" xr:uid="{47AD1DCC-7E43-414A-AB2C-BD8E055E06A2}"/>
    <cellStyle name="40% - Accent6 10 7 2 2 2" xfId="43345" xr:uid="{341C94DC-D7AC-4853-8302-16C040E20D81}"/>
    <cellStyle name="40% - Accent6 10 7 2 3" xfId="43346" xr:uid="{7510BD9A-8241-4F88-93CC-AC787C5F6BA1}"/>
    <cellStyle name="40% - Accent6 10 7 3" xfId="43347" xr:uid="{89E8A2A2-4FDE-4D5E-BB32-4E8A0920A800}"/>
    <cellStyle name="40% - Accent6 10 7 3 2" xfId="43348" xr:uid="{C9DE993A-FFA1-4327-A9B8-B9EA39DBAA75}"/>
    <cellStyle name="40% - Accent6 10 7 4" xfId="43349" xr:uid="{96B6ACCD-E89A-4545-A541-6807665BC0BC}"/>
    <cellStyle name="40% - Accent6 10 7 4 2" xfId="43350" xr:uid="{CD2D9A8C-3C49-4693-8962-0D78FE3C0543}"/>
    <cellStyle name="40% - Accent6 10 7 5" xfId="43351" xr:uid="{7CD9FCCE-E20D-4AED-A779-15D157277AB3}"/>
    <cellStyle name="40% - Accent6 10 8" xfId="43352" xr:uid="{77A57DAE-7367-41AB-9EF8-4E0CBBFA2D04}"/>
    <cellStyle name="40% - Accent6 10 8 2" xfId="43353" xr:uid="{13FC15FB-295A-4F3D-9EE8-B73D7388CA28}"/>
    <cellStyle name="40% - Accent6 10 8 2 2" xfId="43354" xr:uid="{6D508E6D-71CA-46EB-8D23-77FEBE866C7F}"/>
    <cellStyle name="40% - Accent6 10 8 2 2 2" xfId="43355" xr:uid="{A798FCCC-28D4-4B41-A826-FECBFC865B0F}"/>
    <cellStyle name="40% - Accent6 10 8 2 3" xfId="43356" xr:uid="{09A9F4DC-2131-4DBF-8CFC-7CCA37D4A04B}"/>
    <cellStyle name="40% - Accent6 10 8 3" xfId="43357" xr:uid="{1F6AC47B-61EF-4D29-AC66-5ECE05D0A320}"/>
    <cellStyle name="40% - Accent6 10 8 3 2" xfId="43358" xr:uid="{AF66D88D-7D26-4F8A-B76E-BFAF9F873960}"/>
    <cellStyle name="40% - Accent6 10 8 4" xfId="43359" xr:uid="{DA8B9E55-3557-459C-907C-1A27F321A401}"/>
    <cellStyle name="40% - Accent6 10 8 4 2" xfId="43360" xr:uid="{8FF39628-F6C5-40B6-82BD-10B8AFDCDDF4}"/>
    <cellStyle name="40% - Accent6 10 8 5" xfId="43361" xr:uid="{A1F94D3F-B058-4608-9F94-7948395DD152}"/>
    <cellStyle name="40% - Accent6 10 9" xfId="43362" xr:uid="{D2AC5EE7-B4AA-46A9-A5B0-713B030559F8}"/>
    <cellStyle name="40% - Accent6 10 9 2" xfId="43363" xr:uid="{42500F24-9EC3-498F-8FB7-6C9544652053}"/>
    <cellStyle name="40% - Accent6 10 9 2 2" xfId="43364" xr:uid="{DD759F27-C253-4D2E-94C4-A7E185A164D5}"/>
    <cellStyle name="40% - Accent6 10 9 2 2 2" xfId="43365" xr:uid="{C08C226A-5D96-4E66-A7BD-5D533EE2E075}"/>
    <cellStyle name="40% - Accent6 10 9 2 3" xfId="43366" xr:uid="{5C36C483-74C7-4CCE-8400-D7DE473741FA}"/>
    <cellStyle name="40% - Accent6 10 9 3" xfId="43367" xr:uid="{72E5CC3C-ECCF-4C9D-BA0C-F86B7E06C485}"/>
    <cellStyle name="40% - Accent6 10 9 3 2" xfId="43368" xr:uid="{CF5C45BA-ACA8-41B0-B92C-CF1D8DAAF050}"/>
    <cellStyle name="40% - Accent6 10 9 4" xfId="43369" xr:uid="{BAB854F2-CE5D-41AA-8A0E-30DBF853ED81}"/>
    <cellStyle name="40% - Accent6 10 9 4 2" xfId="43370" xr:uid="{E77A57A0-7F1E-4455-9B6D-91D34C75A32F}"/>
    <cellStyle name="40% - Accent6 10 9 5" xfId="43371" xr:uid="{45D3FB5B-59AD-4BFF-9572-B987753009E8}"/>
    <cellStyle name="40% - Accent6 11" xfId="808" xr:uid="{83C77417-ACAF-40CD-BD1E-7EF1FE18D7BE}"/>
    <cellStyle name="40% - Accent6 11 10" xfId="43372" xr:uid="{C5E1E644-181A-403E-A828-6A4D55C467CF}"/>
    <cellStyle name="40% - Accent6 11 10 2" xfId="43373" xr:uid="{09B3B08B-C470-45B1-A983-D5CBAA669F7B}"/>
    <cellStyle name="40% - Accent6 11 10 2 2" xfId="43374" xr:uid="{97169B64-843B-4E23-997A-2DB6E8896FCD}"/>
    <cellStyle name="40% - Accent6 11 10 2 2 2" xfId="43375" xr:uid="{E26CB800-01D0-42A8-81A0-1BE163CE2776}"/>
    <cellStyle name="40% - Accent6 11 10 2 3" xfId="43376" xr:uid="{B58A92F1-268A-4D58-B4AF-52E97658713D}"/>
    <cellStyle name="40% - Accent6 11 10 3" xfId="43377" xr:uid="{939DED19-BD9D-4EEF-8DBD-90453839CC10}"/>
    <cellStyle name="40% - Accent6 11 10 3 2" xfId="43378" xr:uid="{7520008C-F90C-44DE-A229-160BA6AEF7CD}"/>
    <cellStyle name="40% - Accent6 11 10 4" xfId="43379" xr:uid="{C064CC2C-AFD6-488C-A641-4F83F749282F}"/>
    <cellStyle name="40% - Accent6 11 10 4 2" xfId="43380" xr:uid="{F357F3E9-67C8-4EB5-87C2-3257E839B9E3}"/>
    <cellStyle name="40% - Accent6 11 10 5" xfId="43381" xr:uid="{02A682FC-C540-4071-A22B-9D41C258D3CE}"/>
    <cellStyle name="40% - Accent6 11 11" xfId="43382" xr:uid="{F181EAC9-4CD9-4B30-AEBE-232FFB73FDDB}"/>
    <cellStyle name="40% - Accent6 11 11 2" xfId="43383" xr:uid="{F91BC9AF-7EA0-46B7-9187-F17019B255AB}"/>
    <cellStyle name="40% - Accent6 11 11 2 2" xfId="43384" xr:uid="{9F4B87C0-E5CF-4CDF-83BC-2A0E6B297251}"/>
    <cellStyle name="40% - Accent6 11 11 2 2 2" xfId="43385" xr:uid="{BD83474E-D856-4FFE-92A7-A6DC98F7D08C}"/>
    <cellStyle name="40% - Accent6 11 11 2 3" xfId="43386" xr:uid="{4F82B128-9C8A-459A-A614-3E85F807FA1B}"/>
    <cellStyle name="40% - Accent6 11 11 3" xfId="43387" xr:uid="{5E40B918-91D5-4A94-8E58-49B9DBB2A63D}"/>
    <cellStyle name="40% - Accent6 11 11 3 2" xfId="43388" xr:uid="{40673025-5E9D-4EF7-8228-5AC68BA3D545}"/>
    <cellStyle name="40% - Accent6 11 11 4" xfId="43389" xr:uid="{907B5BF5-9C3B-4526-8E12-AF8B703AED98}"/>
    <cellStyle name="40% - Accent6 11 11 4 2" xfId="43390" xr:uid="{351373F2-A452-42CD-B4DA-C7CBCA0849BD}"/>
    <cellStyle name="40% - Accent6 11 11 5" xfId="43391" xr:uid="{CB149156-AF86-4F0F-8B2D-CB0EF340B41D}"/>
    <cellStyle name="40% - Accent6 11 12" xfId="43392" xr:uid="{3C466EBB-624A-42F0-AB2E-64C36D541758}"/>
    <cellStyle name="40% - Accent6 11 12 2" xfId="43393" xr:uid="{891583CE-E8D5-42D2-8E7F-6723F051FFE7}"/>
    <cellStyle name="40% - Accent6 11 12 2 2" xfId="43394" xr:uid="{8FF55B88-CEB6-450B-8C47-2720EC199C78}"/>
    <cellStyle name="40% - Accent6 11 12 2 2 2" xfId="43395" xr:uid="{EFF8195A-CA85-4997-839A-477B349EF968}"/>
    <cellStyle name="40% - Accent6 11 12 2 3" xfId="43396" xr:uid="{7DDD74D8-B657-400E-8B25-0A3BA4CED423}"/>
    <cellStyle name="40% - Accent6 11 12 3" xfId="43397" xr:uid="{BAE62D91-FD90-48DF-A333-7F35C16D4952}"/>
    <cellStyle name="40% - Accent6 11 12 3 2" xfId="43398" xr:uid="{52A8202B-DA01-4CD3-AD40-537069F6D6B8}"/>
    <cellStyle name="40% - Accent6 11 12 4" xfId="43399" xr:uid="{F44EAA28-47F1-47E6-BCED-97D4FBFC5767}"/>
    <cellStyle name="40% - Accent6 11 12 4 2" xfId="43400" xr:uid="{2523E14A-31C2-4D0D-8A89-8F8D7BF87360}"/>
    <cellStyle name="40% - Accent6 11 12 5" xfId="43401" xr:uid="{F205FDBE-BF51-44D1-BD7F-C2B61EE9787A}"/>
    <cellStyle name="40% - Accent6 11 13" xfId="43402" xr:uid="{2763C217-9C13-4E67-A7B6-0C3BF22FD4EA}"/>
    <cellStyle name="40% - Accent6 11 13 2" xfId="43403" xr:uid="{6D91E90B-F4EE-4687-94D4-38E647434765}"/>
    <cellStyle name="40% - Accent6 11 13 2 2" xfId="43404" xr:uid="{604E1D24-79B8-400F-9F55-1AFE1704BCFF}"/>
    <cellStyle name="40% - Accent6 11 13 2 2 2" xfId="43405" xr:uid="{0CADF9B3-058A-4ECF-B387-2B15DFBDBC85}"/>
    <cellStyle name="40% - Accent6 11 13 2 3" xfId="43406" xr:uid="{66E1141B-B1A8-4896-AF74-767D3AA3234F}"/>
    <cellStyle name="40% - Accent6 11 13 3" xfId="43407" xr:uid="{CAEBD7A7-3FA3-4B27-B96F-A6B9C8750E37}"/>
    <cellStyle name="40% - Accent6 11 13 3 2" xfId="43408" xr:uid="{E580400D-58FE-4203-ADF2-584002FFC48A}"/>
    <cellStyle name="40% - Accent6 11 13 4" xfId="43409" xr:uid="{2C1FE638-6909-4053-9452-C3A4430BDEE4}"/>
    <cellStyle name="40% - Accent6 11 13 4 2" xfId="43410" xr:uid="{97338937-DAFB-4C8F-8F3C-B519D912B84F}"/>
    <cellStyle name="40% - Accent6 11 13 5" xfId="43411" xr:uid="{D26920F3-188A-4968-99D2-6899A148D526}"/>
    <cellStyle name="40% - Accent6 11 14" xfId="43412" xr:uid="{DED02874-B21C-4CB4-8255-AE9C76BA1F0E}"/>
    <cellStyle name="40% - Accent6 11 14 2" xfId="43413" xr:uid="{CBF2F749-BC0E-41F7-8AE0-D75906F79B98}"/>
    <cellStyle name="40% - Accent6 11 14 2 2" xfId="43414" xr:uid="{87EE2831-642C-4279-B1E1-54E5EE4AE086}"/>
    <cellStyle name="40% - Accent6 11 14 2 2 2" xfId="43415" xr:uid="{A8E37225-4987-4883-A71B-3EA0DA644811}"/>
    <cellStyle name="40% - Accent6 11 14 2 3" xfId="43416" xr:uid="{B6A0A7D9-0F97-497B-A03F-20D5A2ECD2AC}"/>
    <cellStyle name="40% - Accent6 11 14 3" xfId="43417" xr:uid="{C04783FB-B69F-4A04-B233-A123DBC19CE6}"/>
    <cellStyle name="40% - Accent6 11 14 3 2" xfId="43418" xr:uid="{BD3C91AB-55CB-47FF-A84E-CBCDD771960E}"/>
    <cellStyle name="40% - Accent6 11 14 4" xfId="43419" xr:uid="{84EA0EB7-01E1-4A59-BD1C-DEC244BEE9F1}"/>
    <cellStyle name="40% - Accent6 11 14 4 2" xfId="43420" xr:uid="{51FC61CC-015D-40FE-A182-CFCC4B44AFC0}"/>
    <cellStyle name="40% - Accent6 11 14 5" xfId="43421" xr:uid="{957E22D6-A4CF-4854-BCD8-B2D3FBB05669}"/>
    <cellStyle name="40% - Accent6 11 15" xfId="43422" xr:uid="{699BB330-27B4-4234-B415-97AE4A913893}"/>
    <cellStyle name="40% - Accent6 11 15 2" xfId="43423" xr:uid="{9DD045DE-8B51-41F6-9FAF-13F9A29DA9DB}"/>
    <cellStyle name="40% - Accent6 11 15 2 2" xfId="43424" xr:uid="{42BEE884-32E6-4DE5-AFBA-1319BA8CBC49}"/>
    <cellStyle name="40% - Accent6 11 15 2 2 2" xfId="43425" xr:uid="{0FDAEECF-105C-47C6-B92F-D3CFAA770B9F}"/>
    <cellStyle name="40% - Accent6 11 15 2 3" xfId="43426" xr:uid="{6FD22D50-9F1C-48E4-B8B2-3540C213CB10}"/>
    <cellStyle name="40% - Accent6 11 15 3" xfId="43427" xr:uid="{1FC3521F-884B-41EC-A475-C7075B6C709E}"/>
    <cellStyle name="40% - Accent6 11 15 3 2" xfId="43428" xr:uid="{F0520A27-0CE2-4FD9-90C6-54C1B274818F}"/>
    <cellStyle name="40% - Accent6 11 15 4" xfId="43429" xr:uid="{57CCF93C-E857-46C7-A2E9-D73884F9BAE1}"/>
    <cellStyle name="40% - Accent6 11 15 4 2" xfId="43430" xr:uid="{44EF8E5F-7E2B-40B9-BB03-CFF750173801}"/>
    <cellStyle name="40% - Accent6 11 15 5" xfId="43431" xr:uid="{006BCD70-80AF-4010-B77E-4D2745D71622}"/>
    <cellStyle name="40% - Accent6 11 16" xfId="43432" xr:uid="{703EA3E1-8C20-43FF-96FD-B689EBDB8EAB}"/>
    <cellStyle name="40% - Accent6 11 16 2" xfId="43433" xr:uid="{14CD595E-8599-4263-8E97-9056663BDB83}"/>
    <cellStyle name="40% - Accent6 11 16 2 2" xfId="43434" xr:uid="{AF5C20AD-F5C8-4633-8783-EFBFDDF0164C}"/>
    <cellStyle name="40% - Accent6 11 16 3" xfId="43435" xr:uid="{42C5BD44-80A6-4DF4-8A4C-A071F6534E5B}"/>
    <cellStyle name="40% - Accent6 11 17" xfId="43436" xr:uid="{72B08081-41F8-4029-857F-C5080EFF9F32}"/>
    <cellStyle name="40% - Accent6 11 17 2" xfId="43437" xr:uid="{DF351DE4-5D09-4FD3-B72C-84A22A1BF271}"/>
    <cellStyle name="40% - Accent6 11 18" xfId="43438" xr:uid="{E2DFA818-9928-40E6-9D05-2BB8A42A536B}"/>
    <cellStyle name="40% - Accent6 11 18 2" xfId="43439" xr:uid="{84F2D1A4-A74B-4EFB-B06D-F86FAF7E812D}"/>
    <cellStyle name="40% - Accent6 11 19" xfId="43440" xr:uid="{A5B723C9-B22E-452F-A1CC-647DA107A6F0}"/>
    <cellStyle name="40% - Accent6 11 2" xfId="809" xr:uid="{200CF22C-EE35-402E-8264-6568F0EED28E}"/>
    <cellStyle name="40% - Accent6 11 2 2" xfId="810" xr:uid="{C25DD2F6-DAF5-438D-98CB-363D80A02D77}"/>
    <cellStyle name="40% - Accent6 11 2 2 2" xfId="43441" xr:uid="{C78B761C-87AF-4CB7-910D-F65B7E3C4D0C}"/>
    <cellStyle name="40% - Accent6 11 2 2 2 2" xfId="43442" xr:uid="{21457568-3B2D-4518-BFDA-CFC231258117}"/>
    <cellStyle name="40% - Accent6 11 2 2 3" xfId="43443" xr:uid="{771510AD-01FE-41AC-940A-A5153EA728EE}"/>
    <cellStyle name="40% - Accent6 11 2 2 4" xfId="43444" xr:uid="{A4FFB8B9-7678-4965-A672-649572ACDD6E}"/>
    <cellStyle name="40% - Accent6 11 2 3" xfId="43445" xr:uid="{7ED40E52-D98C-482E-A0A5-D42278CDD5BC}"/>
    <cellStyle name="40% - Accent6 11 2 3 2" xfId="43446" xr:uid="{E6088368-7DD1-479F-B04B-7A4957C81A60}"/>
    <cellStyle name="40% - Accent6 11 2 4" xfId="43447" xr:uid="{06BA3F5A-188F-4132-A249-7F167C124129}"/>
    <cellStyle name="40% - Accent6 11 2 4 2" xfId="43448" xr:uid="{A848F589-844D-436D-8486-193EAE3135C4}"/>
    <cellStyle name="40% - Accent6 11 2 5" xfId="43449" xr:uid="{210ABACA-0BB5-442E-9A6E-F49CFB713F25}"/>
    <cellStyle name="40% - Accent6 11 20" xfId="43450" xr:uid="{9631EB13-1A31-42A2-9B15-543E8557A9FC}"/>
    <cellStyle name="40% - Accent6 11 21" xfId="43451" xr:uid="{1E4BE911-4540-4B33-9F3A-E8DB178E332D}"/>
    <cellStyle name="40% - Accent6 11 22" xfId="43452" xr:uid="{2AF6DABB-C1AF-47CA-A8D4-00C7E8871C64}"/>
    <cellStyle name="40% - Accent6 11 23" xfId="43453" xr:uid="{9EE006EE-7083-4327-8FB2-05FD7438C867}"/>
    <cellStyle name="40% - Accent6 11 24" xfId="43454" xr:uid="{340F2B28-6D6A-45B6-9CA1-2903277E7525}"/>
    <cellStyle name="40% - Accent6 11 25" xfId="43455" xr:uid="{CF333714-C474-4E8F-ABCE-9E1FDA4A0E60}"/>
    <cellStyle name="40% - Accent6 11 26" xfId="43456" xr:uid="{4B887F5E-063E-466F-A304-C8550040A8F9}"/>
    <cellStyle name="40% - Accent6 11 27" xfId="43457" xr:uid="{563A1346-F3C8-4B81-B660-57FCC1DB080B}"/>
    <cellStyle name="40% - Accent6 11 28" xfId="43458" xr:uid="{DF676DEA-F7FE-452A-8A08-96E5CF787B1E}"/>
    <cellStyle name="40% - Accent6 11 29" xfId="43459" xr:uid="{3AB1CD79-BEC0-411B-AF9F-DAEBC84111DA}"/>
    <cellStyle name="40% - Accent6 11 3" xfId="811" xr:uid="{04B2E6AF-A687-435C-B468-310D20366E9A}"/>
    <cellStyle name="40% - Accent6 11 3 2" xfId="43460" xr:uid="{AC34192F-6D41-48E7-BCEA-27E8A0E0EB7C}"/>
    <cellStyle name="40% - Accent6 11 3 2 2" xfId="43461" xr:uid="{86148228-E3C7-48F1-AAC0-BF50C2F02400}"/>
    <cellStyle name="40% - Accent6 11 3 2 2 2" xfId="43462" xr:uid="{E5EE67B2-F786-4993-82B5-B638D89FD0D4}"/>
    <cellStyle name="40% - Accent6 11 3 2 3" xfId="43463" xr:uid="{68338343-41A4-437A-B694-AC5A7C5F56AF}"/>
    <cellStyle name="40% - Accent6 11 3 3" xfId="43464" xr:uid="{A6482F90-3E05-4BF6-ADE8-1D2DFD5520BB}"/>
    <cellStyle name="40% - Accent6 11 3 3 2" xfId="43465" xr:uid="{6D342445-DEC5-47FA-8640-04D77F6F044D}"/>
    <cellStyle name="40% - Accent6 11 3 4" xfId="43466" xr:uid="{A9E0E7D3-D33E-449F-A0E6-8E90780B0E20}"/>
    <cellStyle name="40% - Accent6 11 3 4 2" xfId="43467" xr:uid="{59523FAC-AFCA-44B8-B1F8-BC8CBB1BDC95}"/>
    <cellStyle name="40% - Accent6 11 3 5" xfId="43468" xr:uid="{65C3B678-3B99-4998-9C26-8F12AD5816E4}"/>
    <cellStyle name="40% - Accent6 11 3 6" xfId="43469" xr:uid="{F2CF4CF5-9CD5-4466-8CD0-4ED3A1680F97}"/>
    <cellStyle name="40% - Accent6 11 4" xfId="43470" xr:uid="{62C7481E-DD4D-41BC-9644-7F83ED99AB2E}"/>
    <cellStyle name="40% - Accent6 11 4 2" xfId="43471" xr:uid="{D8F60E8B-4FF1-4417-B8F1-5D0B8E2C5CE9}"/>
    <cellStyle name="40% - Accent6 11 4 2 2" xfId="43472" xr:uid="{5A4C824E-47F4-4E61-A490-BEE2B4B18DEC}"/>
    <cellStyle name="40% - Accent6 11 4 2 2 2" xfId="43473" xr:uid="{44463126-4EA4-4F6F-9EFD-2CE985B64539}"/>
    <cellStyle name="40% - Accent6 11 4 2 3" xfId="43474" xr:uid="{CFED21F7-E53B-4D28-A849-4374C1279905}"/>
    <cellStyle name="40% - Accent6 11 4 3" xfId="43475" xr:uid="{C0B4E9B9-B5C8-4D2F-8A22-C5AE9BF891EC}"/>
    <cellStyle name="40% - Accent6 11 4 3 2" xfId="43476" xr:uid="{6C934821-896B-4B29-AE47-2B0D67E98AD9}"/>
    <cellStyle name="40% - Accent6 11 4 4" xfId="43477" xr:uid="{09612160-FC34-4AA4-B36E-6788CE9F1A61}"/>
    <cellStyle name="40% - Accent6 11 4 4 2" xfId="43478" xr:uid="{B1AF2ECA-C5EB-44B6-9C62-5E9B8176DDC9}"/>
    <cellStyle name="40% - Accent6 11 4 5" xfId="43479" xr:uid="{BA4E2260-C723-4BF9-94FA-D73160FE626B}"/>
    <cellStyle name="40% - Accent6 11 5" xfId="43480" xr:uid="{09E561AD-2710-4A13-B844-027F8A8BBDC5}"/>
    <cellStyle name="40% - Accent6 11 5 2" xfId="43481" xr:uid="{2EFFC793-0E0E-4523-8901-4023A4AFA3E2}"/>
    <cellStyle name="40% - Accent6 11 5 2 2" xfId="43482" xr:uid="{7F9051DF-8688-4F23-A7D7-EC902D81B533}"/>
    <cellStyle name="40% - Accent6 11 5 2 2 2" xfId="43483" xr:uid="{C4DFCF0A-DC6F-4BC9-8EB6-21DA2B345CFF}"/>
    <cellStyle name="40% - Accent6 11 5 2 3" xfId="43484" xr:uid="{18A23421-65F9-4AD3-BDCE-2BD1A4154F50}"/>
    <cellStyle name="40% - Accent6 11 5 3" xfId="43485" xr:uid="{2D80AB9C-86CF-4057-A1B7-082BEA57C267}"/>
    <cellStyle name="40% - Accent6 11 5 3 2" xfId="43486" xr:uid="{60D71658-9BFD-4AE3-92FE-2942D041D348}"/>
    <cellStyle name="40% - Accent6 11 5 4" xfId="43487" xr:uid="{6F4651AD-19BA-4BB3-BC16-85402113ECAD}"/>
    <cellStyle name="40% - Accent6 11 5 4 2" xfId="43488" xr:uid="{5FFE3204-C601-430E-B2C2-BD45765C10D7}"/>
    <cellStyle name="40% - Accent6 11 5 5" xfId="43489" xr:uid="{D6325A60-C92D-4089-B5F1-94FC9932D7E4}"/>
    <cellStyle name="40% - Accent6 11 6" xfId="43490" xr:uid="{937CC766-E1CD-421D-8AA1-56216D8B1290}"/>
    <cellStyle name="40% - Accent6 11 6 2" xfId="43491" xr:uid="{4675E257-B6E2-4D31-B2D2-6F3C55D8F6DC}"/>
    <cellStyle name="40% - Accent6 11 6 2 2" xfId="43492" xr:uid="{1E7B5C67-4362-449E-80B1-760051E71C4F}"/>
    <cellStyle name="40% - Accent6 11 6 2 2 2" xfId="43493" xr:uid="{AADFF22A-191F-47AE-A2A6-4BA5F6AF6879}"/>
    <cellStyle name="40% - Accent6 11 6 2 3" xfId="43494" xr:uid="{ABF463AE-6276-4909-BDD9-7E0D5F31FE7B}"/>
    <cellStyle name="40% - Accent6 11 6 3" xfId="43495" xr:uid="{62CF4B2D-1FEF-4B9B-A28A-72A83363E969}"/>
    <cellStyle name="40% - Accent6 11 6 3 2" xfId="43496" xr:uid="{E5C3BFDE-E82E-4F17-BCD7-D08D63720DC1}"/>
    <cellStyle name="40% - Accent6 11 6 4" xfId="43497" xr:uid="{B3EF51FC-F2E4-4602-A5A5-33DA9171E7AE}"/>
    <cellStyle name="40% - Accent6 11 6 4 2" xfId="43498" xr:uid="{65098768-FC76-4EF8-B5C2-90D242189AEC}"/>
    <cellStyle name="40% - Accent6 11 6 5" xfId="43499" xr:uid="{5D999BEC-1D34-4085-89C8-028D40AD4E9D}"/>
    <cellStyle name="40% - Accent6 11 7" xfId="43500" xr:uid="{92DAE5BD-5C29-4B9C-B70C-9D10F5AA87A7}"/>
    <cellStyle name="40% - Accent6 11 7 2" xfId="43501" xr:uid="{C1624C39-BF68-410F-9792-C1F82DC80B4E}"/>
    <cellStyle name="40% - Accent6 11 7 2 2" xfId="43502" xr:uid="{6EC53350-51FF-4714-8163-A936FC433CA7}"/>
    <cellStyle name="40% - Accent6 11 7 2 2 2" xfId="43503" xr:uid="{6527E250-6AA8-4C6E-A238-7D8959C6E677}"/>
    <cellStyle name="40% - Accent6 11 7 2 3" xfId="43504" xr:uid="{6F50E1FD-EBD9-47F2-9846-1374D429CAB1}"/>
    <cellStyle name="40% - Accent6 11 7 3" xfId="43505" xr:uid="{A1FA85ED-3BDF-43C7-9739-CA811C0DE5E6}"/>
    <cellStyle name="40% - Accent6 11 7 3 2" xfId="43506" xr:uid="{CEB3AB02-94A5-4565-88C7-77ADC7E00737}"/>
    <cellStyle name="40% - Accent6 11 7 4" xfId="43507" xr:uid="{A788E808-8740-43C4-91B0-633C2F8D5CD1}"/>
    <cellStyle name="40% - Accent6 11 7 4 2" xfId="43508" xr:uid="{FF12C2E7-9D34-463F-9714-0D519A19ED51}"/>
    <cellStyle name="40% - Accent6 11 7 5" xfId="43509" xr:uid="{7E88F044-5B07-4C1C-B0B9-FD7504F22754}"/>
    <cellStyle name="40% - Accent6 11 8" xfId="43510" xr:uid="{9985247C-B8BB-4907-9365-B5B98B2FFF22}"/>
    <cellStyle name="40% - Accent6 11 8 2" xfId="43511" xr:uid="{C90799CA-7334-48B1-9A60-97DB8F99444A}"/>
    <cellStyle name="40% - Accent6 11 8 2 2" xfId="43512" xr:uid="{A66DDFBF-FF38-4B5C-AA4F-F2615A49D022}"/>
    <cellStyle name="40% - Accent6 11 8 2 2 2" xfId="43513" xr:uid="{DA2D1A48-4998-4A16-A6CA-365A14AE2BD5}"/>
    <cellStyle name="40% - Accent6 11 8 2 3" xfId="43514" xr:uid="{C41B0619-CF56-4F0A-A1FE-8E391F48E81F}"/>
    <cellStyle name="40% - Accent6 11 8 3" xfId="43515" xr:uid="{65E8DD4C-D1CF-4844-B8B1-C9B1D3BA389E}"/>
    <cellStyle name="40% - Accent6 11 8 3 2" xfId="43516" xr:uid="{60913BC5-61A5-4100-82D8-D3AA44293478}"/>
    <cellStyle name="40% - Accent6 11 8 4" xfId="43517" xr:uid="{C79B571F-0415-4803-8E78-08755C54C96A}"/>
    <cellStyle name="40% - Accent6 11 8 4 2" xfId="43518" xr:uid="{2FB7B13D-3D32-478F-A100-BBFC6F234B89}"/>
    <cellStyle name="40% - Accent6 11 8 5" xfId="43519" xr:uid="{31EAF562-11E4-4F1F-BF17-92B2EF5603CA}"/>
    <cellStyle name="40% - Accent6 11 9" xfId="43520" xr:uid="{4FFC9E50-D68C-4429-9E5E-A6B37CC0D374}"/>
    <cellStyle name="40% - Accent6 11 9 2" xfId="43521" xr:uid="{02F798B4-3C36-4FE6-A4AF-FBF085767902}"/>
    <cellStyle name="40% - Accent6 11 9 2 2" xfId="43522" xr:uid="{8980316A-BC27-477E-A74D-113575C44370}"/>
    <cellStyle name="40% - Accent6 11 9 2 2 2" xfId="43523" xr:uid="{DC8850B1-4BA4-48B7-AC9E-11513CC8217B}"/>
    <cellStyle name="40% - Accent6 11 9 2 3" xfId="43524" xr:uid="{5A1C4143-A154-4822-AC73-B5C07049027F}"/>
    <cellStyle name="40% - Accent6 11 9 3" xfId="43525" xr:uid="{22EA6C06-575F-4F04-8A0A-5ECF6826837D}"/>
    <cellStyle name="40% - Accent6 11 9 3 2" xfId="43526" xr:uid="{66B21989-2C3C-4847-BADF-D65FDFBE9277}"/>
    <cellStyle name="40% - Accent6 11 9 4" xfId="43527" xr:uid="{8F587E2D-3B9C-4787-A4E7-56C0DD8C6414}"/>
    <cellStyle name="40% - Accent6 11 9 4 2" xfId="43528" xr:uid="{627943B1-E52D-4D44-9DE0-E7F432396778}"/>
    <cellStyle name="40% - Accent6 11 9 5" xfId="43529" xr:uid="{25E5DB1F-C835-4F02-B5DC-8E93FC43E888}"/>
    <cellStyle name="40% - Accent6 12" xfId="812" xr:uid="{39ADD232-7B12-42A3-B1D9-3685E9E93796}"/>
    <cellStyle name="40% - Accent6 12 10" xfId="43530" xr:uid="{5A973212-7555-4C9E-94A8-E4ED416525AF}"/>
    <cellStyle name="40% - Accent6 12 10 2" xfId="43531" xr:uid="{75615D65-6F1C-463F-B36B-D4A25A17160F}"/>
    <cellStyle name="40% - Accent6 12 10 2 2" xfId="43532" xr:uid="{DE95000A-1ABE-401C-94F7-4F3AE2EF7433}"/>
    <cellStyle name="40% - Accent6 12 10 2 2 2" xfId="43533" xr:uid="{C969CCB8-86A4-43A6-A298-7F2EDEA2DBA8}"/>
    <cellStyle name="40% - Accent6 12 10 2 3" xfId="43534" xr:uid="{B56D45CC-67E3-47B9-89F7-5886B898E167}"/>
    <cellStyle name="40% - Accent6 12 10 3" xfId="43535" xr:uid="{5201C852-8EDC-4B66-B707-EEF77C4993DF}"/>
    <cellStyle name="40% - Accent6 12 10 3 2" xfId="43536" xr:uid="{E55E20B0-6D5A-41E9-9836-1152DEE26CBF}"/>
    <cellStyle name="40% - Accent6 12 10 4" xfId="43537" xr:uid="{14072536-9296-4AE2-85D3-8A451B199595}"/>
    <cellStyle name="40% - Accent6 12 10 4 2" xfId="43538" xr:uid="{1FB1AA81-229E-4900-B190-957FA011AA89}"/>
    <cellStyle name="40% - Accent6 12 10 5" xfId="43539" xr:uid="{A8A205E4-5585-48E3-8A35-125FEC839279}"/>
    <cellStyle name="40% - Accent6 12 11" xfId="43540" xr:uid="{4F016295-FD8B-4CFD-AF9E-8236D44706B5}"/>
    <cellStyle name="40% - Accent6 12 11 2" xfId="43541" xr:uid="{64F69BA6-58DC-466C-9F81-36F07B4813F3}"/>
    <cellStyle name="40% - Accent6 12 11 2 2" xfId="43542" xr:uid="{805A10E0-D2F9-464D-B715-187AC6ADE742}"/>
    <cellStyle name="40% - Accent6 12 11 2 2 2" xfId="43543" xr:uid="{90020701-E773-4F8F-9DE4-901F4EF4C186}"/>
    <cellStyle name="40% - Accent6 12 11 2 3" xfId="43544" xr:uid="{319F7FF0-0C38-4E2B-B117-93B06BB16553}"/>
    <cellStyle name="40% - Accent6 12 11 3" xfId="43545" xr:uid="{11B99206-12D9-4858-990C-9ACFC951215F}"/>
    <cellStyle name="40% - Accent6 12 11 3 2" xfId="43546" xr:uid="{7079EB1F-9C49-4FA4-8A5E-F088374FAFF2}"/>
    <cellStyle name="40% - Accent6 12 11 4" xfId="43547" xr:uid="{819CD57B-B78E-4D46-8196-9B136FC05E4D}"/>
    <cellStyle name="40% - Accent6 12 11 4 2" xfId="43548" xr:uid="{71B648A5-AD37-429A-8B4F-A90C1294C7D2}"/>
    <cellStyle name="40% - Accent6 12 11 5" xfId="43549" xr:uid="{D2509871-84E4-4489-A82D-C282CB3E802D}"/>
    <cellStyle name="40% - Accent6 12 12" xfId="43550" xr:uid="{1575CFFE-0644-4D55-B640-3960C5022BC4}"/>
    <cellStyle name="40% - Accent6 12 12 2" xfId="43551" xr:uid="{BA620F8A-76C6-4A8D-99DA-CAC2A2A35381}"/>
    <cellStyle name="40% - Accent6 12 12 2 2" xfId="43552" xr:uid="{F7A3ECE9-1B59-4D53-8699-EC85A7DF2F69}"/>
    <cellStyle name="40% - Accent6 12 12 2 2 2" xfId="43553" xr:uid="{7B65A873-8578-409A-AEFD-5C0BD73EA8C1}"/>
    <cellStyle name="40% - Accent6 12 12 2 3" xfId="43554" xr:uid="{BF83629E-E1C6-4E82-B619-75574546DA0F}"/>
    <cellStyle name="40% - Accent6 12 12 3" xfId="43555" xr:uid="{E1C6355C-8CA5-45DA-9D8D-04704FF212B6}"/>
    <cellStyle name="40% - Accent6 12 12 3 2" xfId="43556" xr:uid="{04BC4700-A814-47DF-B2C7-31E420616BCE}"/>
    <cellStyle name="40% - Accent6 12 12 4" xfId="43557" xr:uid="{1D20243D-4D3B-44BE-B27B-98E4E5B4D049}"/>
    <cellStyle name="40% - Accent6 12 12 4 2" xfId="43558" xr:uid="{74DF71EF-EE0E-4EF6-954B-F5B070FD9F3E}"/>
    <cellStyle name="40% - Accent6 12 12 5" xfId="43559" xr:uid="{A2BA35A6-F57B-49E7-9666-6C407AC9C865}"/>
    <cellStyle name="40% - Accent6 12 13" xfId="43560" xr:uid="{5F815CA8-B784-466F-B2A0-F06871B86C3B}"/>
    <cellStyle name="40% - Accent6 12 13 2" xfId="43561" xr:uid="{1D20A75C-9C22-4FF1-B86A-109FCE546D10}"/>
    <cellStyle name="40% - Accent6 12 13 2 2" xfId="43562" xr:uid="{17FB62A6-34FF-4957-AEDB-BD19DE8535D6}"/>
    <cellStyle name="40% - Accent6 12 13 2 2 2" xfId="43563" xr:uid="{CEB0F0BA-D887-4C85-B69B-F15FDD1140A7}"/>
    <cellStyle name="40% - Accent6 12 13 2 3" xfId="43564" xr:uid="{9A08F15F-9DF3-4D49-99AC-7A59543083B9}"/>
    <cellStyle name="40% - Accent6 12 13 3" xfId="43565" xr:uid="{8AFA37D0-0104-47FF-A75E-D71BC2274148}"/>
    <cellStyle name="40% - Accent6 12 13 3 2" xfId="43566" xr:uid="{029E474E-EB0C-4DF3-8E32-24F5A8BD3134}"/>
    <cellStyle name="40% - Accent6 12 13 4" xfId="43567" xr:uid="{3ECB597F-BF09-4897-9259-60D37BAE47EC}"/>
    <cellStyle name="40% - Accent6 12 13 4 2" xfId="43568" xr:uid="{B6C3D564-A1EF-4B08-88BB-4DBCE41201BE}"/>
    <cellStyle name="40% - Accent6 12 13 5" xfId="43569" xr:uid="{E3FB2FCE-7CC8-4B55-8219-4A1EDDA999A7}"/>
    <cellStyle name="40% - Accent6 12 14" xfId="43570" xr:uid="{9D62B7BD-4A93-472C-BB49-47BA757CE845}"/>
    <cellStyle name="40% - Accent6 12 14 2" xfId="43571" xr:uid="{B5312F8F-8B7E-47ED-8D33-6786E182D76D}"/>
    <cellStyle name="40% - Accent6 12 14 2 2" xfId="43572" xr:uid="{C7748CB6-F97E-4D4E-B2CC-DBEAF38C3324}"/>
    <cellStyle name="40% - Accent6 12 14 2 2 2" xfId="43573" xr:uid="{83C24267-6E8D-4127-B028-65328B85B3BA}"/>
    <cellStyle name="40% - Accent6 12 14 2 3" xfId="43574" xr:uid="{E8E2D817-8A8D-4874-B7B0-814C8240FEA4}"/>
    <cellStyle name="40% - Accent6 12 14 3" xfId="43575" xr:uid="{40F5BC19-BE24-4333-A7A4-68E503C0EA97}"/>
    <cellStyle name="40% - Accent6 12 14 3 2" xfId="43576" xr:uid="{B1156D73-3C49-4AA3-BC60-6649277316D7}"/>
    <cellStyle name="40% - Accent6 12 14 4" xfId="43577" xr:uid="{2F7C4ADC-B1E2-4314-B152-9143D118E49C}"/>
    <cellStyle name="40% - Accent6 12 14 4 2" xfId="43578" xr:uid="{587D11E8-D47C-48CA-9A36-5CC57F862932}"/>
    <cellStyle name="40% - Accent6 12 14 5" xfId="43579" xr:uid="{348D403B-8CAC-4976-B8FE-48F1E9A46212}"/>
    <cellStyle name="40% - Accent6 12 15" xfId="43580" xr:uid="{5EFC6230-9F12-47AF-B7FA-FA55F5D6917A}"/>
    <cellStyle name="40% - Accent6 12 15 2" xfId="43581" xr:uid="{298E529D-2F64-466D-AC37-730C81F20331}"/>
    <cellStyle name="40% - Accent6 12 15 2 2" xfId="43582" xr:uid="{EE2E185A-1622-43ED-8F2F-44A40D67E4D7}"/>
    <cellStyle name="40% - Accent6 12 15 2 2 2" xfId="43583" xr:uid="{1C2D9BAD-174E-4071-994B-E84451FB621A}"/>
    <cellStyle name="40% - Accent6 12 15 2 3" xfId="43584" xr:uid="{89788388-2EB6-44E2-B2E0-640673ED923F}"/>
    <cellStyle name="40% - Accent6 12 15 3" xfId="43585" xr:uid="{E65EDAC2-1FEC-4529-9E87-D4164F6A887C}"/>
    <cellStyle name="40% - Accent6 12 15 3 2" xfId="43586" xr:uid="{4C63F7F9-AA41-4E8B-BE40-77B87FD84AB3}"/>
    <cellStyle name="40% - Accent6 12 15 4" xfId="43587" xr:uid="{22C4A277-39AF-4326-AB9F-C29B81E74B04}"/>
    <cellStyle name="40% - Accent6 12 15 4 2" xfId="43588" xr:uid="{6279D0C1-09BC-42AC-8E2A-E38C6F0CC1E1}"/>
    <cellStyle name="40% - Accent6 12 15 5" xfId="43589" xr:uid="{F9CB83A9-1CD9-46AF-BF6E-1A417A12D368}"/>
    <cellStyle name="40% - Accent6 12 16" xfId="43590" xr:uid="{C961B7A4-DB00-4F99-B602-5251DC5C6873}"/>
    <cellStyle name="40% - Accent6 12 16 2" xfId="43591" xr:uid="{FB92CD58-8CFA-45F2-BF0B-492D69D84D8D}"/>
    <cellStyle name="40% - Accent6 12 16 2 2" xfId="43592" xr:uid="{8CE61BB0-2D26-4DB7-96AC-C7E9D3385370}"/>
    <cellStyle name="40% - Accent6 12 16 3" xfId="43593" xr:uid="{653E2829-96AD-49FB-A74F-89712C04A8CE}"/>
    <cellStyle name="40% - Accent6 12 17" xfId="43594" xr:uid="{63FE3F21-A817-4938-990A-DDBE1BDD3961}"/>
    <cellStyle name="40% - Accent6 12 17 2" xfId="43595" xr:uid="{FB35B4D3-69EF-46E2-80BC-D25649F1E12C}"/>
    <cellStyle name="40% - Accent6 12 18" xfId="43596" xr:uid="{8CF3BEDB-EC5F-46B7-B533-3C3D0D1BE084}"/>
    <cellStyle name="40% - Accent6 12 18 2" xfId="43597" xr:uid="{C906A643-30BA-450D-910B-3DDA8BB0FEB6}"/>
    <cellStyle name="40% - Accent6 12 19" xfId="43598" xr:uid="{6E9C4352-55EE-490A-9ABA-57604B9496B9}"/>
    <cellStyle name="40% - Accent6 12 2" xfId="813" xr:uid="{3567AE2E-3BFB-4F19-8918-5F4C1F7669A9}"/>
    <cellStyle name="40% - Accent6 12 2 2" xfId="814" xr:uid="{EFBBAD79-236A-4D5A-A069-A16A136FD155}"/>
    <cellStyle name="40% - Accent6 12 2 2 2" xfId="43599" xr:uid="{46DED6E8-38F7-4607-8728-D1AE34965DE4}"/>
    <cellStyle name="40% - Accent6 12 2 2 2 2" xfId="43600" xr:uid="{3B34847B-56C3-490B-89F7-47A9500E1887}"/>
    <cellStyle name="40% - Accent6 12 2 2 3" xfId="43601" xr:uid="{EE66B3DD-F86A-4E4E-9C43-B23EE7C4E79A}"/>
    <cellStyle name="40% - Accent6 12 2 2 4" xfId="43602" xr:uid="{FA9FA7A1-348B-4290-859F-D9DB1B079B19}"/>
    <cellStyle name="40% - Accent6 12 2 3" xfId="43603" xr:uid="{65672F2A-BE46-4C25-86ED-6EE6B2414781}"/>
    <cellStyle name="40% - Accent6 12 2 3 2" xfId="43604" xr:uid="{13708409-DDEF-4A56-8150-34726A991B76}"/>
    <cellStyle name="40% - Accent6 12 2 4" xfId="43605" xr:uid="{094DCB72-675E-419F-B1FF-EF98C71B1095}"/>
    <cellStyle name="40% - Accent6 12 2 4 2" xfId="43606" xr:uid="{A2D8CFC6-E010-4ABF-8B3B-F5EE23028D1E}"/>
    <cellStyle name="40% - Accent6 12 2 5" xfId="43607" xr:uid="{CCB1B64D-F0B0-49E7-92F5-83BB6922FD1F}"/>
    <cellStyle name="40% - Accent6 12 20" xfId="43608" xr:uid="{786DBA94-B98B-4CFA-B465-6612015F1787}"/>
    <cellStyle name="40% - Accent6 12 21" xfId="43609" xr:uid="{E72AB278-AF1D-43F4-AD6C-AD41B95EDA96}"/>
    <cellStyle name="40% - Accent6 12 22" xfId="43610" xr:uid="{BF91EB43-26E3-45CF-BA73-EF484CCD9EED}"/>
    <cellStyle name="40% - Accent6 12 23" xfId="43611" xr:uid="{E5504377-AD44-4FCC-BFF2-E8F9ED7CB4D9}"/>
    <cellStyle name="40% - Accent6 12 24" xfId="43612" xr:uid="{5AC078AA-D4D0-4A0D-BF1B-2CEFCE591D5A}"/>
    <cellStyle name="40% - Accent6 12 25" xfId="43613" xr:uid="{4144CE45-1089-47B5-8796-8B12A9CD08DD}"/>
    <cellStyle name="40% - Accent6 12 26" xfId="43614" xr:uid="{49B88459-21ED-4B49-B4D4-C88A08ACD540}"/>
    <cellStyle name="40% - Accent6 12 27" xfId="43615" xr:uid="{78130501-4C17-4EAA-AB1C-96BC0EC6969C}"/>
    <cellStyle name="40% - Accent6 12 28" xfId="43616" xr:uid="{A75B9477-456B-4EDD-B2D5-BDDC662BB005}"/>
    <cellStyle name="40% - Accent6 12 29" xfId="43617" xr:uid="{3863FCA3-BBC7-43E5-80D1-9D3206695EBC}"/>
    <cellStyle name="40% - Accent6 12 3" xfId="815" xr:uid="{0DDB9F08-4B17-4DEB-820A-59B6F07533D0}"/>
    <cellStyle name="40% - Accent6 12 3 2" xfId="43618" xr:uid="{2E5A847A-75F7-427C-81D6-5ED1BD681C91}"/>
    <cellStyle name="40% - Accent6 12 3 2 2" xfId="43619" xr:uid="{8FB79159-F153-4A6D-A22A-27E35F99FA29}"/>
    <cellStyle name="40% - Accent6 12 3 2 2 2" xfId="43620" xr:uid="{80A6FCD8-9FBD-47E2-8DD7-7F3C4D3D65D1}"/>
    <cellStyle name="40% - Accent6 12 3 2 3" xfId="43621" xr:uid="{D5FCCD94-5D35-4DA1-9F01-A71C49F4C73C}"/>
    <cellStyle name="40% - Accent6 12 3 3" xfId="43622" xr:uid="{5BB2AF54-638A-49F8-9411-5DF198FD25F2}"/>
    <cellStyle name="40% - Accent6 12 3 3 2" xfId="43623" xr:uid="{481B7464-A4FF-472E-9343-CB81B1E7219C}"/>
    <cellStyle name="40% - Accent6 12 3 4" xfId="43624" xr:uid="{5D0E8A9B-9D9A-40A3-A8AC-812EB1C21E2E}"/>
    <cellStyle name="40% - Accent6 12 3 4 2" xfId="43625" xr:uid="{3F12E396-C7C4-4862-845E-93FDD74711D6}"/>
    <cellStyle name="40% - Accent6 12 3 5" xfId="43626" xr:uid="{D6864621-7618-4BE7-9137-543F6A86DB58}"/>
    <cellStyle name="40% - Accent6 12 3 6" xfId="43627" xr:uid="{62CF9518-3D57-4322-A209-8B5CC3B25FDF}"/>
    <cellStyle name="40% - Accent6 12 4" xfId="43628" xr:uid="{F17D8B9C-05BC-41CD-8EAD-199F6D5F1673}"/>
    <cellStyle name="40% - Accent6 12 4 2" xfId="43629" xr:uid="{EC05F164-61CA-4987-ABB3-3E2710B1F030}"/>
    <cellStyle name="40% - Accent6 12 4 2 2" xfId="43630" xr:uid="{6CA89E5E-D047-497D-B292-B434E6C03869}"/>
    <cellStyle name="40% - Accent6 12 4 2 2 2" xfId="43631" xr:uid="{46D9631C-39A4-47DC-B812-0DB9CF48B4F8}"/>
    <cellStyle name="40% - Accent6 12 4 2 3" xfId="43632" xr:uid="{EF0F3B15-40D9-4AA5-92BD-83BF968AE65B}"/>
    <cellStyle name="40% - Accent6 12 4 3" xfId="43633" xr:uid="{4B27E61D-BBF1-40FB-8C4B-B8EA840CE679}"/>
    <cellStyle name="40% - Accent6 12 4 3 2" xfId="43634" xr:uid="{F8CA0815-EE34-4461-98B3-4FEE2A41CCD5}"/>
    <cellStyle name="40% - Accent6 12 4 4" xfId="43635" xr:uid="{A3A4819F-B962-4A8C-9D0C-4A16F93913C0}"/>
    <cellStyle name="40% - Accent6 12 4 4 2" xfId="43636" xr:uid="{204EC8DC-EE65-48F2-8973-CF7B6200BFEE}"/>
    <cellStyle name="40% - Accent6 12 4 5" xfId="43637" xr:uid="{B5B8FAF7-475C-4CC0-9D4A-7B8517FD466A}"/>
    <cellStyle name="40% - Accent6 12 5" xfId="43638" xr:uid="{0FDD7F2C-720A-448D-B215-E38B3BAD2630}"/>
    <cellStyle name="40% - Accent6 12 5 2" xfId="43639" xr:uid="{2887ED48-77E3-4F0B-ABE1-3A1171E39644}"/>
    <cellStyle name="40% - Accent6 12 5 2 2" xfId="43640" xr:uid="{B41BEB12-B0BF-449C-8662-8030F70B8C00}"/>
    <cellStyle name="40% - Accent6 12 5 2 2 2" xfId="43641" xr:uid="{DC3E80C3-B14D-41FC-AFB7-FD675DC04B05}"/>
    <cellStyle name="40% - Accent6 12 5 2 3" xfId="43642" xr:uid="{034C2D4D-9F26-49F7-B1E4-D40BEF899B7E}"/>
    <cellStyle name="40% - Accent6 12 5 3" xfId="43643" xr:uid="{0C2DBA03-D936-460B-9098-60937F688902}"/>
    <cellStyle name="40% - Accent6 12 5 3 2" xfId="43644" xr:uid="{552B10D3-B428-4AC8-8826-B8B738347DF4}"/>
    <cellStyle name="40% - Accent6 12 5 4" xfId="43645" xr:uid="{79608107-7577-4B08-AB34-C091DA75647F}"/>
    <cellStyle name="40% - Accent6 12 5 4 2" xfId="43646" xr:uid="{28C15B55-D490-48B3-A20B-15035B2FE1D9}"/>
    <cellStyle name="40% - Accent6 12 5 5" xfId="43647" xr:uid="{2B9FED69-A854-415F-B425-27FE2B1A86DE}"/>
    <cellStyle name="40% - Accent6 12 6" xfId="43648" xr:uid="{544131F6-24DF-4F17-ADB4-C40330058D00}"/>
    <cellStyle name="40% - Accent6 12 6 2" xfId="43649" xr:uid="{6F64275A-6231-4DCF-94F6-87DAEF6CB88C}"/>
    <cellStyle name="40% - Accent6 12 6 2 2" xfId="43650" xr:uid="{801043D5-961D-4170-BDFC-1248888C4511}"/>
    <cellStyle name="40% - Accent6 12 6 2 2 2" xfId="43651" xr:uid="{4D341AA8-9B4D-4CBF-B8C0-D7A055DDAF13}"/>
    <cellStyle name="40% - Accent6 12 6 2 3" xfId="43652" xr:uid="{3D233804-49E6-4B26-8581-2ADC26B1AB46}"/>
    <cellStyle name="40% - Accent6 12 6 3" xfId="43653" xr:uid="{DDAEA541-46AD-4EC2-A4BF-5F70B3A46C18}"/>
    <cellStyle name="40% - Accent6 12 6 3 2" xfId="43654" xr:uid="{67EFE5CD-0FE8-4165-B25A-9C7832EB53E4}"/>
    <cellStyle name="40% - Accent6 12 6 4" xfId="43655" xr:uid="{9A062082-7539-44A1-A942-5C4687CEA347}"/>
    <cellStyle name="40% - Accent6 12 6 4 2" xfId="43656" xr:uid="{1E3383C7-B28F-475E-8091-D53F86EEB096}"/>
    <cellStyle name="40% - Accent6 12 6 5" xfId="43657" xr:uid="{39CE546B-8494-4A38-A8E6-F7E7DE8D5EF4}"/>
    <cellStyle name="40% - Accent6 12 7" xfId="43658" xr:uid="{6CE3A415-058E-49D8-A749-4459ABD7F70D}"/>
    <cellStyle name="40% - Accent6 12 7 2" xfId="43659" xr:uid="{F096E2EB-9EB6-47AE-9469-07367CD53668}"/>
    <cellStyle name="40% - Accent6 12 7 2 2" xfId="43660" xr:uid="{3D4E43B2-7A34-42FC-88CB-417E405E31DF}"/>
    <cellStyle name="40% - Accent6 12 7 2 2 2" xfId="43661" xr:uid="{2E5ED2A0-1B3D-457C-A1E3-824619DB6787}"/>
    <cellStyle name="40% - Accent6 12 7 2 3" xfId="43662" xr:uid="{F2A5A390-20CC-4069-AC11-277FAC5E73E5}"/>
    <cellStyle name="40% - Accent6 12 7 3" xfId="43663" xr:uid="{0EBC154A-3AA4-4841-846C-C4E79426D66C}"/>
    <cellStyle name="40% - Accent6 12 7 3 2" xfId="43664" xr:uid="{9DA7CFE8-D553-4097-BDF8-32922C99B45B}"/>
    <cellStyle name="40% - Accent6 12 7 4" xfId="43665" xr:uid="{BC8E9149-30BE-4EDB-937E-149705DE0C1D}"/>
    <cellStyle name="40% - Accent6 12 7 4 2" xfId="43666" xr:uid="{496B9F07-23F4-4780-9DE3-FA3CAD460712}"/>
    <cellStyle name="40% - Accent6 12 7 5" xfId="43667" xr:uid="{2571D9F2-68E3-4ED6-8211-E5206DC3BB54}"/>
    <cellStyle name="40% - Accent6 12 8" xfId="43668" xr:uid="{B869BB5E-BBCA-41CD-A569-1E092EAA8C7D}"/>
    <cellStyle name="40% - Accent6 12 8 2" xfId="43669" xr:uid="{8A47EEE3-97F3-40B8-A534-C9F044587334}"/>
    <cellStyle name="40% - Accent6 12 8 2 2" xfId="43670" xr:uid="{1B7C68A1-CDE3-4516-A266-ACB492E3E123}"/>
    <cellStyle name="40% - Accent6 12 8 2 2 2" xfId="43671" xr:uid="{552B9772-82C5-4B39-AED8-C6BBA88C999A}"/>
    <cellStyle name="40% - Accent6 12 8 2 3" xfId="43672" xr:uid="{562EAC83-3999-48DC-B33D-33C2BDEEF7DA}"/>
    <cellStyle name="40% - Accent6 12 8 3" xfId="43673" xr:uid="{85C30853-BE7A-4450-9E76-2AC10458BEF4}"/>
    <cellStyle name="40% - Accent6 12 8 3 2" xfId="43674" xr:uid="{BBF81106-A0F0-4E50-A562-DBC00D62A0B7}"/>
    <cellStyle name="40% - Accent6 12 8 4" xfId="43675" xr:uid="{0359E952-0043-4910-86B3-F7F04A70A080}"/>
    <cellStyle name="40% - Accent6 12 8 4 2" xfId="43676" xr:uid="{ABAB72B0-6FB8-4D84-BE8F-70D66EC70337}"/>
    <cellStyle name="40% - Accent6 12 8 5" xfId="43677" xr:uid="{3F31D5BA-FDED-4F11-8DB6-6918F6B5AF73}"/>
    <cellStyle name="40% - Accent6 12 9" xfId="43678" xr:uid="{8C0F4F7E-5DD8-43C8-9C29-CEF3A18E487A}"/>
    <cellStyle name="40% - Accent6 12 9 2" xfId="43679" xr:uid="{1C581C33-C204-475E-B145-C88CFECE148C}"/>
    <cellStyle name="40% - Accent6 12 9 2 2" xfId="43680" xr:uid="{996822C0-D256-4AEA-8D33-A0D01DFCDCBF}"/>
    <cellStyle name="40% - Accent6 12 9 2 2 2" xfId="43681" xr:uid="{973344A7-BB0F-4EFC-BC34-FC5AD213A983}"/>
    <cellStyle name="40% - Accent6 12 9 2 3" xfId="43682" xr:uid="{40884E98-EC45-44C3-A22E-FB3ECF0900CB}"/>
    <cellStyle name="40% - Accent6 12 9 3" xfId="43683" xr:uid="{DE453EE4-6B4D-443E-9CA1-EDFC13E77DA8}"/>
    <cellStyle name="40% - Accent6 12 9 3 2" xfId="43684" xr:uid="{271F3677-6819-4D29-BB9E-9B6CD8E5BC5C}"/>
    <cellStyle name="40% - Accent6 12 9 4" xfId="43685" xr:uid="{C06B4B78-9D22-45F3-B751-8092096050F0}"/>
    <cellStyle name="40% - Accent6 12 9 4 2" xfId="43686" xr:uid="{4D294613-33E1-4433-B04B-5DB8C057EE5B}"/>
    <cellStyle name="40% - Accent6 12 9 5" xfId="43687" xr:uid="{D66AB7A5-DB13-4F52-A4BC-45F4FE92D087}"/>
    <cellStyle name="40% - Accent6 13" xfId="816" xr:uid="{17CEB2BA-EE9B-4DA2-A36E-07BF63B8596B}"/>
    <cellStyle name="40% - Accent6 13 10" xfId="43688" xr:uid="{27DDF8C1-2FC2-404F-AFF0-62E47D157FAE}"/>
    <cellStyle name="40% - Accent6 13 10 2" xfId="43689" xr:uid="{E5501BDD-39C1-4729-A07F-6884C18351C5}"/>
    <cellStyle name="40% - Accent6 13 10 2 2" xfId="43690" xr:uid="{32A9C879-EE2E-4AD6-A2F8-9455223354BF}"/>
    <cellStyle name="40% - Accent6 13 10 2 2 2" xfId="43691" xr:uid="{4DA25BD3-72B3-4662-B804-8EFE76B8B32A}"/>
    <cellStyle name="40% - Accent6 13 10 2 3" xfId="43692" xr:uid="{BCC4D168-8B2C-4C68-AD5A-E8A218965160}"/>
    <cellStyle name="40% - Accent6 13 10 3" xfId="43693" xr:uid="{867C1C81-E665-4049-A61C-76E2783167C9}"/>
    <cellStyle name="40% - Accent6 13 10 3 2" xfId="43694" xr:uid="{F1A4DA34-6C16-44C9-88EF-05D63D357A2A}"/>
    <cellStyle name="40% - Accent6 13 10 4" xfId="43695" xr:uid="{232C3E99-CD8D-4C55-A22E-4F71E2E077D5}"/>
    <cellStyle name="40% - Accent6 13 10 4 2" xfId="43696" xr:uid="{B4631CB9-6042-4002-A628-8064992D9F8E}"/>
    <cellStyle name="40% - Accent6 13 10 5" xfId="43697" xr:uid="{F47997D5-6505-4C90-8439-9B755750AF2C}"/>
    <cellStyle name="40% - Accent6 13 11" xfId="43698" xr:uid="{0DCB873B-B868-498F-BDA4-382D38AF56B8}"/>
    <cellStyle name="40% - Accent6 13 11 2" xfId="43699" xr:uid="{D86993B9-D0D1-40A8-8839-A8A9ABFCC3EA}"/>
    <cellStyle name="40% - Accent6 13 11 2 2" xfId="43700" xr:uid="{B76B91F3-D63F-4D28-A9F0-DBC7B4F7B3AC}"/>
    <cellStyle name="40% - Accent6 13 11 2 2 2" xfId="43701" xr:uid="{359EFF8B-D723-46F2-A74B-BFF3013E50AA}"/>
    <cellStyle name="40% - Accent6 13 11 2 3" xfId="43702" xr:uid="{4757C046-7652-40BF-BB0C-5C7389D15710}"/>
    <cellStyle name="40% - Accent6 13 11 3" xfId="43703" xr:uid="{BD3D67E2-291F-4A68-BBC0-65CFBCD00F35}"/>
    <cellStyle name="40% - Accent6 13 11 3 2" xfId="43704" xr:uid="{6EDD37B4-8503-42F8-9B84-0D66A3E6E4DF}"/>
    <cellStyle name="40% - Accent6 13 11 4" xfId="43705" xr:uid="{7E0B01DE-4C8F-4FFA-970A-8CFFE04FB036}"/>
    <cellStyle name="40% - Accent6 13 11 4 2" xfId="43706" xr:uid="{F979478B-1A13-4DFE-8BDC-37EEDDCC561E}"/>
    <cellStyle name="40% - Accent6 13 11 5" xfId="43707" xr:uid="{9B1FAFFE-1311-4B60-9DDF-B91F0B8FDE95}"/>
    <cellStyle name="40% - Accent6 13 12" xfId="43708" xr:uid="{E780DA8F-8B0D-405E-99FA-ADF34E7AAB29}"/>
    <cellStyle name="40% - Accent6 13 12 2" xfId="43709" xr:uid="{80BBF1C1-1887-4A56-94DF-3E641B94567E}"/>
    <cellStyle name="40% - Accent6 13 12 2 2" xfId="43710" xr:uid="{166224C6-51FB-4E2E-A318-CF2A332A4880}"/>
    <cellStyle name="40% - Accent6 13 12 2 2 2" xfId="43711" xr:uid="{87227A40-721B-496B-8FE4-526E5DB9B960}"/>
    <cellStyle name="40% - Accent6 13 12 2 3" xfId="43712" xr:uid="{DFD71897-3C8B-4C51-9396-D7AD07A81355}"/>
    <cellStyle name="40% - Accent6 13 12 3" xfId="43713" xr:uid="{48660214-28CF-45F7-93E1-486D4B6E0046}"/>
    <cellStyle name="40% - Accent6 13 12 3 2" xfId="43714" xr:uid="{B889B5EB-0F15-4E81-A3A3-4F5D38960BB5}"/>
    <cellStyle name="40% - Accent6 13 12 4" xfId="43715" xr:uid="{954EFC09-EF90-448C-A82E-21C94AD0980D}"/>
    <cellStyle name="40% - Accent6 13 12 4 2" xfId="43716" xr:uid="{2438681D-A514-4702-B2AF-7E562BC58738}"/>
    <cellStyle name="40% - Accent6 13 12 5" xfId="43717" xr:uid="{EED52D49-E5FC-4113-87B0-A26A12EA6F87}"/>
    <cellStyle name="40% - Accent6 13 13" xfId="43718" xr:uid="{94F19A45-AD6F-4BD5-881B-C7F219384F52}"/>
    <cellStyle name="40% - Accent6 13 13 2" xfId="43719" xr:uid="{42B27277-C765-48A9-AC77-7E1F43BD7E78}"/>
    <cellStyle name="40% - Accent6 13 13 2 2" xfId="43720" xr:uid="{89C4DE77-50A1-4653-813C-28EC5307BE2B}"/>
    <cellStyle name="40% - Accent6 13 13 2 2 2" xfId="43721" xr:uid="{642E1BD3-463F-4654-8C95-AECE53A4003A}"/>
    <cellStyle name="40% - Accent6 13 13 2 3" xfId="43722" xr:uid="{E29FBD1B-80D4-4A25-9A90-7BD15BA1E822}"/>
    <cellStyle name="40% - Accent6 13 13 3" xfId="43723" xr:uid="{F342CDCF-4794-4038-AC12-578D8193FE27}"/>
    <cellStyle name="40% - Accent6 13 13 3 2" xfId="43724" xr:uid="{ADD6E583-8680-4FC0-89B5-5F7A86449105}"/>
    <cellStyle name="40% - Accent6 13 13 4" xfId="43725" xr:uid="{DF9698BA-F133-4557-B703-EB19B637AB09}"/>
    <cellStyle name="40% - Accent6 13 13 4 2" xfId="43726" xr:uid="{D6FD978D-5F36-4D2B-A03C-6CDF413B9F63}"/>
    <cellStyle name="40% - Accent6 13 13 5" xfId="43727" xr:uid="{BDC2EECF-8193-4492-B4DE-0C42A6D1F6F8}"/>
    <cellStyle name="40% - Accent6 13 14" xfId="43728" xr:uid="{A402AE78-48BF-4EB5-ADD7-848B8EDFAB61}"/>
    <cellStyle name="40% - Accent6 13 14 2" xfId="43729" xr:uid="{A34FB42D-635E-4A00-B330-A9EABFABCAAB}"/>
    <cellStyle name="40% - Accent6 13 14 2 2" xfId="43730" xr:uid="{7DEB3C6B-E2AD-4077-A64F-0B2B4F513980}"/>
    <cellStyle name="40% - Accent6 13 14 2 2 2" xfId="43731" xr:uid="{078C69C4-80A2-4784-8003-F0ACC07E2652}"/>
    <cellStyle name="40% - Accent6 13 14 2 3" xfId="43732" xr:uid="{34AB9E94-3679-4DC4-8649-3F443A3CEB66}"/>
    <cellStyle name="40% - Accent6 13 14 3" xfId="43733" xr:uid="{4507196F-36BD-4E7C-BAEC-B2AF0B15B3D1}"/>
    <cellStyle name="40% - Accent6 13 14 3 2" xfId="43734" xr:uid="{5E0BBB49-6572-4C83-AF90-3DFA7CE1AB5F}"/>
    <cellStyle name="40% - Accent6 13 14 4" xfId="43735" xr:uid="{5F63AE5A-6E20-4E99-8722-04BD79A71CDC}"/>
    <cellStyle name="40% - Accent6 13 14 4 2" xfId="43736" xr:uid="{3929EC0F-5E21-4008-972C-C296769C4B26}"/>
    <cellStyle name="40% - Accent6 13 14 5" xfId="43737" xr:uid="{D0B9A1E3-01EE-4FD3-A926-D26F8D0CFD98}"/>
    <cellStyle name="40% - Accent6 13 15" xfId="43738" xr:uid="{6C07875E-FEA9-4055-9260-CF8AD5282594}"/>
    <cellStyle name="40% - Accent6 13 15 2" xfId="43739" xr:uid="{F1F16E5F-9207-485E-B3C1-36878D71F0FA}"/>
    <cellStyle name="40% - Accent6 13 15 2 2" xfId="43740" xr:uid="{D0B5D3A1-23DF-4990-B978-06A3651D2C23}"/>
    <cellStyle name="40% - Accent6 13 15 2 2 2" xfId="43741" xr:uid="{1A5C4943-FC54-4576-8CAD-CE72F78BCC72}"/>
    <cellStyle name="40% - Accent6 13 15 2 3" xfId="43742" xr:uid="{59718FED-9DEA-4AA2-B529-A372A5F0C127}"/>
    <cellStyle name="40% - Accent6 13 15 3" xfId="43743" xr:uid="{BFB9FC38-C6C4-42AB-9C95-F709E6281FAD}"/>
    <cellStyle name="40% - Accent6 13 15 3 2" xfId="43744" xr:uid="{6687F536-F08E-407D-B993-BBEC68AD593A}"/>
    <cellStyle name="40% - Accent6 13 15 4" xfId="43745" xr:uid="{41B742F6-13FC-432F-8FEC-1593E84D8087}"/>
    <cellStyle name="40% - Accent6 13 15 4 2" xfId="43746" xr:uid="{4414E2C3-3E5F-4A07-9E45-50FB2F462A84}"/>
    <cellStyle name="40% - Accent6 13 15 5" xfId="43747" xr:uid="{23B315B4-7CB9-4154-A525-6CDC385102CB}"/>
    <cellStyle name="40% - Accent6 13 16" xfId="43748" xr:uid="{A1DB14D8-D4D8-4151-A9A8-86B603559FBD}"/>
    <cellStyle name="40% - Accent6 13 16 2" xfId="43749" xr:uid="{C13FB03B-EA0B-45FF-8F22-CFD1DDA7DDC2}"/>
    <cellStyle name="40% - Accent6 13 16 2 2" xfId="43750" xr:uid="{8BA32135-6C67-4D2A-B0B8-4F5593587255}"/>
    <cellStyle name="40% - Accent6 13 16 3" xfId="43751" xr:uid="{1FDCF609-CEDC-4609-A21A-E325117AD7B6}"/>
    <cellStyle name="40% - Accent6 13 17" xfId="43752" xr:uid="{41D1B794-497E-46BF-B487-4D1BA8360A76}"/>
    <cellStyle name="40% - Accent6 13 17 2" xfId="43753" xr:uid="{C5CF23EB-A906-4A31-875F-D0210CC5BD00}"/>
    <cellStyle name="40% - Accent6 13 18" xfId="43754" xr:uid="{FF166733-DE9D-481F-988B-06285A8E55A5}"/>
    <cellStyle name="40% - Accent6 13 18 2" xfId="43755" xr:uid="{2887542F-880A-4CDE-A6EB-22475BDB3BEB}"/>
    <cellStyle name="40% - Accent6 13 19" xfId="43756" xr:uid="{569BE0E0-9DF1-4ECF-B14E-21E3FBEB6911}"/>
    <cellStyle name="40% - Accent6 13 2" xfId="817" xr:uid="{BC92CCB1-AA86-41D5-98E5-096B989CE381}"/>
    <cellStyle name="40% - Accent6 13 2 2" xfId="818" xr:uid="{708D9A9E-185B-4397-A23D-C1F2F7EC60C3}"/>
    <cellStyle name="40% - Accent6 13 2 2 2" xfId="43757" xr:uid="{9A258566-FB63-4F31-B1F1-31AEA9E6CE2C}"/>
    <cellStyle name="40% - Accent6 13 2 2 2 2" xfId="43758" xr:uid="{A8AFF900-FB47-4532-B845-5FB770B30684}"/>
    <cellStyle name="40% - Accent6 13 2 2 3" xfId="43759" xr:uid="{5BED26FE-502C-4542-8768-D22E6E8B1F81}"/>
    <cellStyle name="40% - Accent6 13 2 2 4" xfId="43760" xr:uid="{09AB8DA8-2EF3-4DCC-B57D-CBE5D076C46C}"/>
    <cellStyle name="40% - Accent6 13 2 3" xfId="43761" xr:uid="{6C54722E-E0FB-40B1-A015-B5A006E35F1D}"/>
    <cellStyle name="40% - Accent6 13 2 3 2" xfId="43762" xr:uid="{FE68E23F-EAAB-4870-9DDE-586221D09509}"/>
    <cellStyle name="40% - Accent6 13 2 4" xfId="43763" xr:uid="{32ED1C0A-7E0E-4A84-9909-7DB273E2E923}"/>
    <cellStyle name="40% - Accent6 13 2 4 2" xfId="43764" xr:uid="{AE7D4583-163B-4053-9BA0-FA6BE0031AFE}"/>
    <cellStyle name="40% - Accent6 13 2 5" xfId="43765" xr:uid="{808EDEEE-D2CA-4645-B7DE-CF7F2BF3DF4F}"/>
    <cellStyle name="40% - Accent6 13 20" xfId="43766" xr:uid="{E9102E71-70B1-4463-A406-D5CF07EEA758}"/>
    <cellStyle name="40% - Accent6 13 21" xfId="43767" xr:uid="{09381934-DA91-4210-ACF3-A61DB6EBC39F}"/>
    <cellStyle name="40% - Accent6 13 22" xfId="43768" xr:uid="{61D0208F-D90A-4BD1-BCB2-482C927C8871}"/>
    <cellStyle name="40% - Accent6 13 23" xfId="43769" xr:uid="{E41A1DBC-964D-4419-B092-EE08B251C43B}"/>
    <cellStyle name="40% - Accent6 13 24" xfId="43770" xr:uid="{E513E1B3-FC1C-4C84-96AD-745EE2609CAA}"/>
    <cellStyle name="40% - Accent6 13 25" xfId="43771" xr:uid="{C0E1DB1B-06FF-47E1-BEB2-CB2024D0F31A}"/>
    <cellStyle name="40% - Accent6 13 26" xfId="43772" xr:uid="{1D50B358-535D-4971-A2A7-24F992C2826C}"/>
    <cellStyle name="40% - Accent6 13 27" xfId="43773" xr:uid="{DBE313B5-157B-40DA-AEA5-7085F44D526D}"/>
    <cellStyle name="40% - Accent6 13 28" xfId="43774" xr:uid="{71B25BCE-0D0A-4771-95F5-C77EF89F0B20}"/>
    <cellStyle name="40% - Accent6 13 29" xfId="43775" xr:uid="{765AC5AB-746B-450B-BD96-4E7AAC0C5D30}"/>
    <cellStyle name="40% - Accent6 13 3" xfId="819" xr:uid="{547653CA-9518-49DC-8618-7E1F9DA10B1B}"/>
    <cellStyle name="40% - Accent6 13 3 2" xfId="43776" xr:uid="{B8B06938-5F9A-4B35-BD6C-EE8FF50907E5}"/>
    <cellStyle name="40% - Accent6 13 3 2 2" xfId="43777" xr:uid="{CA251301-D0C3-4256-9BE1-ED87D9E71CE2}"/>
    <cellStyle name="40% - Accent6 13 3 2 2 2" xfId="43778" xr:uid="{F18F0907-5D72-4363-BF0B-5EC845A6781E}"/>
    <cellStyle name="40% - Accent6 13 3 2 3" xfId="43779" xr:uid="{8409E927-030B-475B-A8F9-1B9D3AFB7AC0}"/>
    <cellStyle name="40% - Accent6 13 3 3" xfId="43780" xr:uid="{5B99E342-418B-4801-BE97-F866C5828812}"/>
    <cellStyle name="40% - Accent6 13 3 3 2" xfId="43781" xr:uid="{170C0309-93EF-48F9-ABC4-5FD85B4B82BA}"/>
    <cellStyle name="40% - Accent6 13 3 4" xfId="43782" xr:uid="{DB21DC67-D944-4FB0-BFCC-0EE26D217021}"/>
    <cellStyle name="40% - Accent6 13 3 4 2" xfId="43783" xr:uid="{A4BBCB45-0B17-48F8-80AC-A5BD2D263C58}"/>
    <cellStyle name="40% - Accent6 13 3 5" xfId="43784" xr:uid="{71785DDC-8BD4-4800-B254-1A98547F7FD2}"/>
    <cellStyle name="40% - Accent6 13 3 6" xfId="43785" xr:uid="{11A3CF8A-8A7B-4594-89A2-E3B6E9E39ECF}"/>
    <cellStyle name="40% - Accent6 13 4" xfId="43786" xr:uid="{0C342016-59A2-4D3D-8166-0A472FB1B74E}"/>
    <cellStyle name="40% - Accent6 13 4 2" xfId="43787" xr:uid="{7657EC6D-CCF5-43A1-9F9E-EA944A2A8135}"/>
    <cellStyle name="40% - Accent6 13 4 2 2" xfId="43788" xr:uid="{04045AA7-5B16-4C8E-AEBF-9FC1C800BEFC}"/>
    <cellStyle name="40% - Accent6 13 4 2 2 2" xfId="43789" xr:uid="{CAC294F4-BE90-4D4F-BC2B-775222B77CD9}"/>
    <cellStyle name="40% - Accent6 13 4 2 3" xfId="43790" xr:uid="{649AF0DC-DF32-4036-A6D9-08B74C917220}"/>
    <cellStyle name="40% - Accent6 13 4 3" xfId="43791" xr:uid="{70030760-66ED-4701-A227-FD241391E9BB}"/>
    <cellStyle name="40% - Accent6 13 4 3 2" xfId="43792" xr:uid="{4DBC9269-2AA3-4B50-AB24-D1F621CC4763}"/>
    <cellStyle name="40% - Accent6 13 4 4" xfId="43793" xr:uid="{ECBB2A84-F38C-4D7B-82DF-A900FA1DFA25}"/>
    <cellStyle name="40% - Accent6 13 4 4 2" xfId="43794" xr:uid="{48FF5146-E5F2-4AF9-9B79-DF43868F2BFA}"/>
    <cellStyle name="40% - Accent6 13 4 5" xfId="43795" xr:uid="{4F35790D-A042-40A1-821D-F4AC96FC9796}"/>
    <cellStyle name="40% - Accent6 13 5" xfId="43796" xr:uid="{3F087159-6395-41CC-AD3B-9C0C0CE868E7}"/>
    <cellStyle name="40% - Accent6 13 5 2" xfId="43797" xr:uid="{E2741596-C597-43EE-A974-2490DE069A82}"/>
    <cellStyle name="40% - Accent6 13 5 2 2" xfId="43798" xr:uid="{400DD422-F593-4282-BC2B-22ED34BCBF9B}"/>
    <cellStyle name="40% - Accent6 13 5 2 2 2" xfId="43799" xr:uid="{194D9245-ACAC-4198-B258-CC9D191DCCE5}"/>
    <cellStyle name="40% - Accent6 13 5 2 3" xfId="43800" xr:uid="{161BDC8B-1EBB-4C31-A30C-F6B64145B1AF}"/>
    <cellStyle name="40% - Accent6 13 5 3" xfId="43801" xr:uid="{3173157A-F0A9-478A-BEAE-1D83E3A79C84}"/>
    <cellStyle name="40% - Accent6 13 5 3 2" xfId="43802" xr:uid="{7AB4E8D1-0D79-47AA-8617-9940DFC009DB}"/>
    <cellStyle name="40% - Accent6 13 5 4" xfId="43803" xr:uid="{1EA9FDF6-0EB8-4208-B8E5-C03AFCC90336}"/>
    <cellStyle name="40% - Accent6 13 5 4 2" xfId="43804" xr:uid="{E8A61E7A-A187-4A60-9550-20F9498922EB}"/>
    <cellStyle name="40% - Accent6 13 5 5" xfId="43805" xr:uid="{3AB607CE-01AB-4D41-866E-B0E0097F31F5}"/>
    <cellStyle name="40% - Accent6 13 6" xfId="43806" xr:uid="{0486575A-0DDB-492E-8856-A85B8D233A1A}"/>
    <cellStyle name="40% - Accent6 13 6 2" xfId="43807" xr:uid="{2D33DC60-AB55-484D-B5B2-2DEDE96E778B}"/>
    <cellStyle name="40% - Accent6 13 6 2 2" xfId="43808" xr:uid="{2C935B6B-8B3C-4E35-9FEC-96B7EE5055DD}"/>
    <cellStyle name="40% - Accent6 13 6 2 2 2" xfId="43809" xr:uid="{5AAEFA3F-2454-4C37-A01E-2754559EA441}"/>
    <cellStyle name="40% - Accent6 13 6 2 3" xfId="43810" xr:uid="{2AD4F1C4-955A-4B8B-AC80-53516A46D61B}"/>
    <cellStyle name="40% - Accent6 13 6 3" xfId="43811" xr:uid="{B1E68D6D-0E2C-4C5F-B75F-9D899301C328}"/>
    <cellStyle name="40% - Accent6 13 6 3 2" xfId="43812" xr:uid="{931DDDF6-410B-4844-9934-DB839F105D53}"/>
    <cellStyle name="40% - Accent6 13 6 4" xfId="43813" xr:uid="{7635BFF9-348E-42B7-AB7B-E1214AD2D017}"/>
    <cellStyle name="40% - Accent6 13 6 4 2" xfId="43814" xr:uid="{21AF5B61-5C3E-483E-88C1-C025D68DBFB8}"/>
    <cellStyle name="40% - Accent6 13 6 5" xfId="43815" xr:uid="{2294F57A-D29B-4503-BF52-5ECADEA19C99}"/>
    <cellStyle name="40% - Accent6 13 7" xfId="43816" xr:uid="{879BB279-BAFA-4D5E-9F96-22139FCD1057}"/>
    <cellStyle name="40% - Accent6 13 7 2" xfId="43817" xr:uid="{D66DFB31-8441-4B93-9F65-A13CE99BD985}"/>
    <cellStyle name="40% - Accent6 13 7 2 2" xfId="43818" xr:uid="{F9B1F4BC-DD33-44E0-8B90-D22B2E692937}"/>
    <cellStyle name="40% - Accent6 13 7 2 2 2" xfId="43819" xr:uid="{12F92417-6B01-4EE3-8442-C391D8CFF186}"/>
    <cellStyle name="40% - Accent6 13 7 2 3" xfId="43820" xr:uid="{1A29F9DD-1FCD-46D6-9B34-58D0DA3E222E}"/>
    <cellStyle name="40% - Accent6 13 7 3" xfId="43821" xr:uid="{AB2F6B88-2767-4F47-BF22-0C93AB7AE6A4}"/>
    <cellStyle name="40% - Accent6 13 7 3 2" xfId="43822" xr:uid="{AFF71822-A532-4CAF-A7E6-A419CE09622D}"/>
    <cellStyle name="40% - Accent6 13 7 4" xfId="43823" xr:uid="{0BE5B6B9-4F72-4762-A9A8-F3717B4CA006}"/>
    <cellStyle name="40% - Accent6 13 7 4 2" xfId="43824" xr:uid="{D6D700F7-B019-4503-BAD6-A7043100A8A6}"/>
    <cellStyle name="40% - Accent6 13 7 5" xfId="43825" xr:uid="{F6B85247-ACC5-4A58-88F8-04DF5D1F76EB}"/>
    <cellStyle name="40% - Accent6 13 8" xfId="43826" xr:uid="{5768124B-DBEE-4C03-A7E5-2F3D3C5834DD}"/>
    <cellStyle name="40% - Accent6 13 8 2" xfId="43827" xr:uid="{00227DE4-C612-456A-AA79-81C194FB0A22}"/>
    <cellStyle name="40% - Accent6 13 8 2 2" xfId="43828" xr:uid="{28F52732-994F-45BD-A9B7-A5BE553615C2}"/>
    <cellStyle name="40% - Accent6 13 8 2 2 2" xfId="43829" xr:uid="{3606CF7B-4F51-4B12-BDAB-B7F56CE9EE85}"/>
    <cellStyle name="40% - Accent6 13 8 2 3" xfId="43830" xr:uid="{67A156DF-57A4-44B5-9A1C-7568478E46D5}"/>
    <cellStyle name="40% - Accent6 13 8 3" xfId="43831" xr:uid="{62F40FC4-2FC1-4664-9B8B-6EBAC176D6D9}"/>
    <cellStyle name="40% - Accent6 13 8 3 2" xfId="43832" xr:uid="{2C3C8A41-B063-4C2A-BBC1-5D7B5E06A55D}"/>
    <cellStyle name="40% - Accent6 13 8 4" xfId="43833" xr:uid="{F4F068DD-6FA7-4387-A8AC-DB07207C66CD}"/>
    <cellStyle name="40% - Accent6 13 8 4 2" xfId="43834" xr:uid="{081D973F-7F7C-40E3-B18A-E823EC5D430D}"/>
    <cellStyle name="40% - Accent6 13 8 5" xfId="43835" xr:uid="{3FF69931-2AFD-4FDF-B90D-9F876197A1FA}"/>
    <cellStyle name="40% - Accent6 13 9" xfId="43836" xr:uid="{3393F906-D69B-4BD0-9967-34B58A87A11F}"/>
    <cellStyle name="40% - Accent6 13 9 2" xfId="43837" xr:uid="{CBC07B62-16E6-4B6C-A9B6-53DA72D414E2}"/>
    <cellStyle name="40% - Accent6 13 9 2 2" xfId="43838" xr:uid="{046950A0-C062-4DE3-8068-05EE46ECE052}"/>
    <cellStyle name="40% - Accent6 13 9 2 2 2" xfId="43839" xr:uid="{1D12B16E-1E3F-4A6E-8BFC-2C38CF36B843}"/>
    <cellStyle name="40% - Accent6 13 9 2 3" xfId="43840" xr:uid="{A0CE66AA-0328-4CC4-BBCC-2AC072BF3DDC}"/>
    <cellStyle name="40% - Accent6 13 9 3" xfId="43841" xr:uid="{03E4AC6C-0EBE-4C8E-8567-02B98FB05C71}"/>
    <cellStyle name="40% - Accent6 13 9 3 2" xfId="43842" xr:uid="{880E8724-16DC-4220-9F4F-6D2D5CDFF51F}"/>
    <cellStyle name="40% - Accent6 13 9 4" xfId="43843" xr:uid="{58C6C62F-D4DA-4737-9B5E-9B6962305F00}"/>
    <cellStyle name="40% - Accent6 13 9 4 2" xfId="43844" xr:uid="{7CF0371F-31C3-4BC9-B96E-98D6B032F6D1}"/>
    <cellStyle name="40% - Accent6 13 9 5" xfId="43845" xr:uid="{097D8F08-693C-4D60-853C-2C2D257B9A81}"/>
    <cellStyle name="40% - Accent6 14" xfId="820" xr:uid="{13926EB8-91A8-4968-B82A-23C4DBE1DE85}"/>
    <cellStyle name="40% - Accent6 14 10" xfId="43846" xr:uid="{791E5CFE-7DC4-4BEF-BE39-5298FF24C49C}"/>
    <cellStyle name="40% - Accent6 14 10 2" xfId="43847" xr:uid="{031C0221-3383-49DE-B1A1-33EB9EB50840}"/>
    <cellStyle name="40% - Accent6 14 10 2 2" xfId="43848" xr:uid="{7BDB3F51-BF7A-445E-A2DA-4BB5F86320D2}"/>
    <cellStyle name="40% - Accent6 14 10 2 2 2" xfId="43849" xr:uid="{6495A0F2-677A-4AA8-B025-2571CA2E32A4}"/>
    <cellStyle name="40% - Accent6 14 10 2 3" xfId="43850" xr:uid="{2024B088-E329-4193-8FF2-7A94398FB7F6}"/>
    <cellStyle name="40% - Accent6 14 10 3" xfId="43851" xr:uid="{D09ADBC7-4B06-4899-B5F7-8E81C64B12F0}"/>
    <cellStyle name="40% - Accent6 14 10 3 2" xfId="43852" xr:uid="{8FF14FAA-E482-4EF1-BDAB-8EA94C5798B1}"/>
    <cellStyle name="40% - Accent6 14 10 4" xfId="43853" xr:uid="{BCC4EADA-5CF5-4A9B-8961-CAEBA52B0167}"/>
    <cellStyle name="40% - Accent6 14 10 4 2" xfId="43854" xr:uid="{AD43E18A-78E0-4C66-8AD5-BF3294D5D636}"/>
    <cellStyle name="40% - Accent6 14 10 5" xfId="43855" xr:uid="{C8F9C826-6F6A-4620-9940-E73A76C66FCC}"/>
    <cellStyle name="40% - Accent6 14 11" xfId="43856" xr:uid="{F9C09A6E-3FDE-4F7B-A38E-3A37142AA3A8}"/>
    <cellStyle name="40% - Accent6 14 11 2" xfId="43857" xr:uid="{B16E1AC0-5A4D-41A9-85A7-C33649E6C624}"/>
    <cellStyle name="40% - Accent6 14 11 2 2" xfId="43858" xr:uid="{F572E1FA-3F3E-4232-8A4E-C3D4FC3282A1}"/>
    <cellStyle name="40% - Accent6 14 11 2 2 2" xfId="43859" xr:uid="{78E4B0B2-0C08-4385-8DC8-FEE92E754B27}"/>
    <cellStyle name="40% - Accent6 14 11 2 3" xfId="43860" xr:uid="{C1E7DEF2-AAF5-4BC2-AE8B-23E59B61692A}"/>
    <cellStyle name="40% - Accent6 14 11 3" xfId="43861" xr:uid="{D661778E-7C4E-42BA-BB38-1559BE6F8310}"/>
    <cellStyle name="40% - Accent6 14 11 3 2" xfId="43862" xr:uid="{A62CCE15-6834-4514-BFA4-BC4386317815}"/>
    <cellStyle name="40% - Accent6 14 11 4" xfId="43863" xr:uid="{B36CF5E1-758F-4EFD-A7E9-95D011B23D04}"/>
    <cellStyle name="40% - Accent6 14 11 4 2" xfId="43864" xr:uid="{A25E0419-BE29-4946-8546-6ED1AC71D63E}"/>
    <cellStyle name="40% - Accent6 14 11 5" xfId="43865" xr:uid="{9F53632A-C554-4ED9-84AB-FCF544568860}"/>
    <cellStyle name="40% - Accent6 14 12" xfId="43866" xr:uid="{9092B5F4-BB6E-45A5-94D4-FDF7C2E2153F}"/>
    <cellStyle name="40% - Accent6 14 12 2" xfId="43867" xr:uid="{0E3857FD-F611-4B2B-9AA2-32F2531C49B8}"/>
    <cellStyle name="40% - Accent6 14 12 2 2" xfId="43868" xr:uid="{1124B499-8D42-4195-AB39-E5A610900B58}"/>
    <cellStyle name="40% - Accent6 14 12 2 2 2" xfId="43869" xr:uid="{0508DB13-481A-4C20-AC47-139637AD476E}"/>
    <cellStyle name="40% - Accent6 14 12 2 3" xfId="43870" xr:uid="{31211A17-F553-4461-9692-2C6A15173AEE}"/>
    <cellStyle name="40% - Accent6 14 12 3" xfId="43871" xr:uid="{8123BAF1-6CC1-4255-9A80-B206F08319A6}"/>
    <cellStyle name="40% - Accent6 14 12 3 2" xfId="43872" xr:uid="{9F128CE4-0146-4DA9-80D1-65E06075A213}"/>
    <cellStyle name="40% - Accent6 14 12 4" xfId="43873" xr:uid="{E9222050-36F4-43DF-8AFA-FF1663725AD0}"/>
    <cellStyle name="40% - Accent6 14 12 4 2" xfId="43874" xr:uid="{27558021-D77D-4DB6-A683-55A0CDBEF48B}"/>
    <cellStyle name="40% - Accent6 14 12 5" xfId="43875" xr:uid="{3C555A20-D291-4DA1-9979-D109E050CCAB}"/>
    <cellStyle name="40% - Accent6 14 13" xfId="43876" xr:uid="{BB5B7652-9468-4FCF-81E2-F9FA0773CF3F}"/>
    <cellStyle name="40% - Accent6 14 13 2" xfId="43877" xr:uid="{583659C4-3F38-4F43-8131-D779CDAB6922}"/>
    <cellStyle name="40% - Accent6 14 13 2 2" xfId="43878" xr:uid="{BF05B4D7-4417-400B-83AC-95D671222E82}"/>
    <cellStyle name="40% - Accent6 14 13 2 2 2" xfId="43879" xr:uid="{D673917A-8057-40F7-A1E8-9A804D7805BE}"/>
    <cellStyle name="40% - Accent6 14 13 2 3" xfId="43880" xr:uid="{50888303-A761-4F97-B92D-21B0B329C7FB}"/>
    <cellStyle name="40% - Accent6 14 13 3" xfId="43881" xr:uid="{4FAAC3AB-D248-4F01-BBB9-9B7BACE184E8}"/>
    <cellStyle name="40% - Accent6 14 13 3 2" xfId="43882" xr:uid="{8BF6FB16-0B75-4C92-BC2D-33038FB06C5D}"/>
    <cellStyle name="40% - Accent6 14 13 4" xfId="43883" xr:uid="{F325EED5-40C9-40E7-A756-196265D30D50}"/>
    <cellStyle name="40% - Accent6 14 13 4 2" xfId="43884" xr:uid="{648B809F-078A-417A-A3B4-624E32BF3D60}"/>
    <cellStyle name="40% - Accent6 14 13 5" xfId="43885" xr:uid="{21F2EA9A-4A2C-432B-9F3D-530D0B91AA29}"/>
    <cellStyle name="40% - Accent6 14 14" xfId="43886" xr:uid="{F842C50A-6039-401E-B925-87C3F29DA2F4}"/>
    <cellStyle name="40% - Accent6 14 14 2" xfId="43887" xr:uid="{9E9E55AC-31FF-4073-BC56-8E6A7FD18690}"/>
    <cellStyle name="40% - Accent6 14 14 2 2" xfId="43888" xr:uid="{3F31BA5A-3BEB-45AE-BF88-42CE94400A6D}"/>
    <cellStyle name="40% - Accent6 14 14 2 2 2" xfId="43889" xr:uid="{541821F7-429B-48BB-95DB-2FE7E03CE489}"/>
    <cellStyle name="40% - Accent6 14 14 2 3" xfId="43890" xr:uid="{CF59439B-EAAE-4CF4-A30C-47C824775B27}"/>
    <cellStyle name="40% - Accent6 14 14 3" xfId="43891" xr:uid="{D44ED637-A070-4B09-A4BA-F11D35CE7E25}"/>
    <cellStyle name="40% - Accent6 14 14 3 2" xfId="43892" xr:uid="{7E0D3D3E-6E29-4C00-87A6-94CA0428A4BE}"/>
    <cellStyle name="40% - Accent6 14 14 4" xfId="43893" xr:uid="{E5662841-5D29-408F-89BB-E7553CA61BBA}"/>
    <cellStyle name="40% - Accent6 14 14 4 2" xfId="43894" xr:uid="{148F1D34-BCEE-49A6-B4E4-C8E8FEA82E11}"/>
    <cellStyle name="40% - Accent6 14 14 5" xfId="43895" xr:uid="{0B93AA94-87F8-4FEE-8D4B-F6A84766D547}"/>
    <cellStyle name="40% - Accent6 14 15" xfId="43896" xr:uid="{07586835-20FC-408B-B31C-7253D6ECCAC4}"/>
    <cellStyle name="40% - Accent6 14 15 2" xfId="43897" xr:uid="{2A5A5478-2FED-4E67-BF28-D9299DACDA37}"/>
    <cellStyle name="40% - Accent6 14 15 2 2" xfId="43898" xr:uid="{695D7A6B-FA66-4066-A548-B7103BB8BAFF}"/>
    <cellStyle name="40% - Accent6 14 15 2 2 2" xfId="43899" xr:uid="{83264319-F4A9-48B8-A7F5-F3C78DE7AE3B}"/>
    <cellStyle name="40% - Accent6 14 15 2 3" xfId="43900" xr:uid="{EB61A034-C83F-4AA5-8C6B-F2838070A7F2}"/>
    <cellStyle name="40% - Accent6 14 15 3" xfId="43901" xr:uid="{07B0C85E-2395-4C49-9DBC-0CD9DC932D2A}"/>
    <cellStyle name="40% - Accent6 14 15 3 2" xfId="43902" xr:uid="{196D5AE7-451E-4525-A2DF-FA04C55DE237}"/>
    <cellStyle name="40% - Accent6 14 15 4" xfId="43903" xr:uid="{DF6D87F3-4745-44C0-B570-49C10CB93940}"/>
    <cellStyle name="40% - Accent6 14 15 4 2" xfId="43904" xr:uid="{DA9D5836-8B04-404F-BE0F-69903FCC14BC}"/>
    <cellStyle name="40% - Accent6 14 15 5" xfId="43905" xr:uid="{5048E9C5-91E5-4A8B-AAFC-BDC6106B58FC}"/>
    <cellStyle name="40% - Accent6 14 16" xfId="43906" xr:uid="{00F66FCD-E4CE-4B41-A1CF-355B4C1ACDF4}"/>
    <cellStyle name="40% - Accent6 14 16 2" xfId="43907" xr:uid="{26D4CBAD-E7A0-43D2-A67C-BFE5D436D309}"/>
    <cellStyle name="40% - Accent6 14 16 2 2" xfId="43908" xr:uid="{C1F84322-0EC8-4086-A391-00976CCA9FC9}"/>
    <cellStyle name="40% - Accent6 14 16 3" xfId="43909" xr:uid="{146DBB1C-9AAE-4252-A7B5-438762936B7E}"/>
    <cellStyle name="40% - Accent6 14 17" xfId="43910" xr:uid="{32888D5E-B487-4F0F-9A57-7F37A6B8689E}"/>
    <cellStyle name="40% - Accent6 14 17 2" xfId="43911" xr:uid="{2942E3E0-92C2-4327-9683-1BB5FFB80752}"/>
    <cellStyle name="40% - Accent6 14 18" xfId="43912" xr:uid="{8BB44975-FECB-473A-B38D-7039CE1E45C4}"/>
    <cellStyle name="40% - Accent6 14 18 2" xfId="43913" xr:uid="{277E16D0-F3C9-4839-8B5B-9674DC526D72}"/>
    <cellStyle name="40% - Accent6 14 19" xfId="43914" xr:uid="{D7511395-4940-4ABF-B311-E3603172C061}"/>
    <cellStyle name="40% - Accent6 14 2" xfId="43915" xr:uid="{7DEFC64C-63C7-4D80-89B6-7E0188D124DB}"/>
    <cellStyle name="40% - Accent6 14 2 2" xfId="43916" xr:uid="{0FEA7975-8FBE-4305-A2B9-AE230707B017}"/>
    <cellStyle name="40% - Accent6 14 2 2 2" xfId="43917" xr:uid="{4817DBE4-DE33-4288-88B7-1ABD2ACA58E3}"/>
    <cellStyle name="40% - Accent6 14 2 2 2 2" xfId="43918" xr:uid="{76DFD19F-CD98-402E-86C7-B7FC63DE2724}"/>
    <cellStyle name="40% - Accent6 14 2 2 3" xfId="43919" xr:uid="{7A0E5040-2E68-44D9-9FC9-63AD8B4C1DF9}"/>
    <cellStyle name="40% - Accent6 14 2 3" xfId="43920" xr:uid="{D36B68BA-B32E-4300-ADF2-BE9EA11ABA8D}"/>
    <cellStyle name="40% - Accent6 14 2 3 2" xfId="43921" xr:uid="{10DF1FA8-A5FC-4030-A363-D7ABF25C6DAF}"/>
    <cellStyle name="40% - Accent6 14 2 4" xfId="43922" xr:uid="{12E8B914-F1C6-4D7D-BBE9-9F1DBF75AEDC}"/>
    <cellStyle name="40% - Accent6 14 2 4 2" xfId="43923" xr:uid="{52BF9D77-CBA3-486A-8830-D43702F80F92}"/>
    <cellStyle name="40% - Accent6 14 2 5" xfId="43924" xr:uid="{6655AE39-0845-4345-A9BE-9C310A817CD8}"/>
    <cellStyle name="40% - Accent6 14 20" xfId="43925" xr:uid="{86AB5C3A-97EF-4E37-BE54-692DF47209C9}"/>
    <cellStyle name="40% - Accent6 14 21" xfId="43926" xr:uid="{76EDB087-B25E-44E6-97A8-B936DEC7EBCE}"/>
    <cellStyle name="40% - Accent6 14 22" xfId="43927" xr:uid="{A26BE8C0-DE8A-4625-B88E-ADF82443EAED}"/>
    <cellStyle name="40% - Accent6 14 23" xfId="43928" xr:uid="{6F5C16BA-FB2E-4890-9764-EF38BDE5063F}"/>
    <cellStyle name="40% - Accent6 14 24" xfId="43929" xr:uid="{CC2C9309-2BD4-49CC-8D35-D73AC3102E16}"/>
    <cellStyle name="40% - Accent6 14 25" xfId="43930" xr:uid="{69D43B60-F73D-4242-B222-2688D514B830}"/>
    <cellStyle name="40% - Accent6 14 26" xfId="43931" xr:uid="{EB93FBB6-069F-4990-AF4F-37264316EB67}"/>
    <cellStyle name="40% - Accent6 14 27" xfId="43932" xr:uid="{ABF5E52A-168D-4296-B5C1-6EF563AFE9DA}"/>
    <cellStyle name="40% - Accent6 14 28" xfId="43933" xr:uid="{4C114800-4D7D-4D3B-8D1F-C34F30C9CA1D}"/>
    <cellStyle name="40% - Accent6 14 29" xfId="43934" xr:uid="{16FEA3E8-3496-441E-A6E3-DF26D1B2C23C}"/>
    <cellStyle name="40% - Accent6 14 3" xfId="43935" xr:uid="{C823B953-C3AC-4AD6-99A9-FDA421602F17}"/>
    <cellStyle name="40% - Accent6 14 3 2" xfId="43936" xr:uid="{98E59569-026C-471D-8E16-F571123210F7}"/>
    <cellStyle name="40% - Accent6 14 3 2 2" xfId="43937" xr:uid="{2F96FDCB-B618-4C2A-96AB-A8C697587821}"/>
    <cellStyle name="40% - Accent6 14 3 2 2 2" xfId="43938" xr:uid="{ADBE8EC7-3AF7-41ED-B197-C1EF3A8792D5}"/>
    <cellStyle name="40% - Accent6 14 3 2 3" xfId="43939" xr:uid="{0DFD40A5-A234-463A-8287-E8089CA8CFAF}"/>
    <cellStyle name="40% - Accent6 14 3 3" xfId="43940" xr:uid="{D3E2A8A5-8C6D-4E8D-A426-71F25E071668}"/>
    <cellStyle name="40% - Accent6 14 3 3 2" xfId="43941" xr:uid="{EB78DF68-2C1F-4094-AF7C-740B70C2F009}"/>
    <cellStyle name="40% - Accent6 14 3 4" xfId="43942" xr:uid="{FB8A5C81-496D-43EE-8963-460A0D31C545}"/>
    <cellStyle name="40% - Accent6 14 3 4 2" xfId="43943" xr:uid="{59CB8171-4476-476C-9773-8837C2173159}"/>
    <cellStyle name="40% - Accent6 14 3 5" xfId="43944" xr:uid="{F391913D-5C1A-44F2-848C-372A9C9CB689}"/>
    <cellStyle name="40% - Accent6 14 30" xfId="43945" xr:uid="{8983D291-A74C-41A6-9B36-A15D8860E78A}"/>
    <cellStyle name="40% - Accent6 14 4" xfId="43946" xr:uid="{2B252966-7D2C-43D8-9298-D1AA98777255}"/>
    <cellStyle name="40% - Accent6 14 4 2" xfId="43947" xr:uid="{D9C1D055-4DC6-4274-AD2E-56BECFB7DD7D}"/>
    <cellStyle name="40% - Accent6 14 4 2 2" xfId="43948" xr:uid="{D07249E2-3BA0-4DC6-9676-48F673AD50E9}"/>
    <cellStyle name="40% - Accent6 14 4 2 2 2" xfId="43949" xr:uid="{DCDF6626-7309-4E98-99A7-A254BA901F75}"/>
    <cellStyle name="40% - Accent6 14 4 2 3" xfId="43950" xr:uid="{45500B40-5E63-4989-95A3-EDB400A4EB9F}"/>
    <cellStyle name="40% - Accent6 14 4 3" xfId="43951" xr:uid="{26678C2F-1AE3-4698-9DA7-CB4680C81077}"/>
    <cellStyle name="40% - Accent6 14 4 3 2" xfId="43952" xr:uid="{BEE0AB2F-DEAF-4D77-9CBD-082405DB49B5}"/>
    <cellStyle name="40% - Accent6 14 4 4" xfId="43953" xr:uid="{5AE79BA6-F16F-49F2-BFB3-10C6A2617F8E}"/>
    <cellStyle name="40% - Accent6 14 4 4 2" xfId="43954" xr:uid="{E6E715A0-A16E-4EEC-8581-187C4B9F4E5F}"/>
    <cellStyle name="40% - Accent6 14 4 5" xfId="43955" xr:uid="{670D8385-2E54-4B96-B0A5-0ABB912C8CE0}"/>
    <cellStyle name="40% - Accent6 14 5" xfId="43956" xr:uid="{6E2DC19E-8D99-47BC-8950-3E684ED22B57}"/>
    <cellStyle name="40% - Accent6 14 5 2" xfId="43957" xr:uid="{3A1502CD-342B-436C-95DC-38CD7FFFEC05}"/>
    <cellStyle name="40% - Accent6 14 5 2 2" xfId="43958" xr:uid="{9BE44FFC-96CE-402B-B88F-E87C243B434C}"/>
    <cellStyle name="40% - Accent6 14 5 2 2 2" xfId="43959" xr:uid="{C963DBE2-BE36-499F-A70A-5361D26EC950}"/>
    <cellStyle name="40% - Accent6 14 5 2 3" xfId="43960" xr:uid="{1907F7D4-9384-4267-B138-F55CBD8058FC}"/>
    <cellStyle name="40% - Accent6 14 5 3" xfId="43961" xr:uid="{8505CB9B-E1AE-4766-A4F5-786959A60A3D}"/>
    <cellStyle name="40% - Accent6 14 5 3 2" xfId="43962" xr:uid="{9282FECC-3500-4BBF-8754-A821533C4E42}"/>
    <cellStyle name="40% - Accent6 14 5 4" xfId="43963" xr:uid="{F38F2F29-53DF-48AA-9450-095AD1188F32}"/>
    <cellStyle name="40% - Accent6 14 5 4 2" xfId="43964" xr:uid="{B2D46BF2-033B-4967-A5E2-B62AB36EDC29}"/>
    <cellStyle name="40% - Accent6 14 5 5" xfId="43965" xr:uid="{458D7132-5461-456A-950D-44163C133DCF}"/>
    <cellStyle name="40% - Accent6 14 6" xfId="43966" xr:uid="{A7A29DC6-A2DD-4326-9C50-13BB7291F350}"/>
    <cellStyle name="40% - Accent6 14 6 2" xfId="43967" xr:uid="{F875F3EE-96D4-4E66-AC37-79F16443B60E}"/>
    <cellStyle name="40% - Accent6 14 6 2 2" xfId="43968" xr:uid="{145D148E-F8F2-465D-AE31-55EF96FD14B1}"/>
    <cellStyle name="40% - Accent6 14 6 2 2 2" xfId="43969" xr:uid="{8BF934A6-ACBD-4FFC-A7A3-6859181EAF86}"/>
    <cellStyle name="40% - Accent6 14 6 2 3" xfId="43970" xr:uid="{22A44C85-D26C-435E-83EB-777D44994742}"/>
    <cellStyle name="40% - Accent6 14 6 3" xfId="43971" xr:uid="{5C0639F4-A6FB-483A-B86F-0CDB28F5624A}"/>
    <cellStyle name="40% - Accent6 14 6 3 2" xfId="43972" xr:uid="{489F7984-3B0C-47F7-BF52-1FA5B00135DF}"/>
    <cellStyle name="40% - Accent6 14 6 4" xfId="43973" xr:uid="{ABA276D7-8524-4757-B86A-2B31A5161A24}"/>
    <cellStyle name="40% - Accent6 14 6 4 2" xfId="43974" xr:uid="{D4488224-81F9-460E-A934-B22E87AF2805}"/>
    <cellStyle name="40% - Accent6 14 6 5" xfId="43975" xr:uid="{5C118CB1-FEAE-4127-9A65-B9EBC41FD4A5}"/>
    <cellStyle name="40% - Accent6 14 7" xfId="43976" xr:uid="{424B8C6C-3263-4DAD-82DE-6A11CE3A2EE2}"/>
    <cellStyle name="40% - Accent6 14 7 2" xfId="43977" xr:uid="{1FAC733D-0145-4C88-B3F3-C650B0EF6DC8}"/>
    <cellStyle name="40% - Accent6 14 7 2 2" xfId="43978" xr:uid="{30B4C526-0EF1-4051-8890-57B391CCC524}"/>
    <cellStyle name="40% - Accent6 14 7 2 2 2" xfId="43979" xr:uid="{C51656C2-AA3E-4D8B-8E1B-493D58413C3C}"/>
    <cellStyle name="40% - Accent6 14 7 2 3" xfId="43980" xr:uid="{3C8C2FFC-EBCB-4E26-B94E-486ABE041177}"/>
    <cellStyle name="40% - Accent6 14 7 3" xfId="43981" xr:uid="{5854FAAF-E258-4C69-81CF-3413FBFF1171}"/>
    <cellStyle name="40% - Accent6 14 7 3 2" xfId="43982" xr:uid="{13F57C85-FDF1-46D7-9BA8-1247DE0B579C}"/>
    <cellStyle name="40% - Accent6 14 7 4" xfId="43983" xr:uid="{6489A79F-D507-49DF-AE4C-CFA6173EF99F}"/>
    <cellStyle name="40% - Accent6 14 7 4 2" xfId="43984" xr:uid="{690C7AE5-5B79-40AE-B86F-D51A5141E61B}"/>
    <cellStyle name="40% - Accent6 14 7 5" xfId="43985" xr:uid="{B9ADDDFE-3404-4BC0-B1FA-0670E59AFCAD}"/>
    <cellStyle name="40% - Accent6 14 8" xfId="43986" xr:uid="{CCE5BA17-5AD4-4D40-9C67-B39C6367DC26}"/>
    <cellStyle name="40% - Accent6 14 8 2" xfId="43987" xr:uid="{78DF97D6-D548-456E-9652-6781AE6D6DC9}"/>
    <cellStyle name="40% - Accent6 14 8 2 2" xfId="43988" xr:uid="{9C5F01AB-30B5-40C1-AFE1-68D57C67830B}"/>
    <cellStyle name="40% - Accent6 14 8 2 2 2" xfId="43989" xr:uid="{484C107A-6BAC-40F4-9B61-E7F62ACE2B4B}"/>
    <cellStyle name="40% - Accent6 14 8 2 3" xfId="43990" xr:uid="{C428EA7E-C1A7-46CF-BA8B-0F97A91E4314}"/>
    <cellStyle name="40% - Accent6 14 8 3" xfId="43991" xr:uid="{4A598ADE-6AC3-40AE-8F8C-A6AE9953E951}"/>
    <cellStyle name="40% - Accent6 14 8 3 2" xfId="43992" xr:uid="{340DA8FF-542E-481F-B308-CB4165755362}"/>
    <cellStyle name="40% - Accent6 14 8 4" xfId="43993" xr:uid="{EF6AA0E3-B410-4543-B5C5-70AFDD11F8B5}"/>
    <cellStyle name="40% - Accent6 14 8 4 2" xfId="43994" xr:uid="{DC5DA6B0-8D32-480D-A3CE-FC13120A315D}"/>
    <cellStyle name="40% - Accent6 14 8 5" xfId="43995" xr:uid="{A689DBD4-6000-4B36-BABF-DDB66803C1B2}"/>
    <cellStyle name="40% - Accent6 14 9" xfId="43996" xr:uid="{53C39AF3-6136-4255-A659-DB300BA8747C}"/>
    <cellStyle name="40% - Accent6 14 9 2" xfId="43997" xr:uid="{8AF3DB33-3447-4B32-ADD8-34A0B3B180E2}"/>
    <cellStyle name="40% - Accent6 14 9 2 2" xfId="43998" xr:uid="{2B7F0492-28A3-4A20-953C-BD900DDA33D8}"/>
    <cellStyle name="40% - Accent6 14 9 2 2 2" xfId="43999" xr:uid="{B6A0D187-7C1A-4615-BCE1-950E8A41261C}"/>
    <cellStyle name="40% - Accent6 14 9 2 3" xfId="44000" xr:uid="{EB608DF8-C9A7-4C9D-975B-343E6419A22F}"/>
    <cellStyle name="40% - Accent6 14 9 3" xfId="44001" xr:uid="{FB46ACD5-4E2C-40B5-BC5D-5F98E3EDB801}"/>
    <cellStyle name="40% - Accent6 14 9 3 2" xfId="44002" xr:uid="{D5C166D5-7F55-4DE2-B3C0-A0DE41D8E29B}"/>
    <cellStyle name="40% - Accent6 14 9 4" xfId="44003" xr:uid="{43BD0401-24AD-4FD0-B0D6-ECC0E951DBF0}"/>
    <cellStyle name="40% - Accent6 14 9 4 2" xfId="44004" xr:uid="{25D043E7-FAD4-4DD7-B83B-6D126F79A871}"/>
    <cellStyle name="40% - Accent6 14 9 5" xfId="44005" xr:uid="{295BD484-6663-491D-8E5A-B932815423B6}"/>
    <cellStyle name="40% - Accent6 15" xfId="44006" xr:uid="{EF38A404-C4E1-4B63-BA1A-FF07D8399D91}"/>
    <cellStyle name="40% - Accent6 15 10" xfId="44007" xr:uid="{A47BE807-A166-445B-B074-ADBAB4257A96}"/>
    <cellStyle name="40% - Accent6 15 10 2" xfId="44008" xr:uid="{405EF716-E4A0-483A-80A4-4BDAF8B69CE1}"/>
    <cellStyle name="40% - Accent6 15 10 2 2" xfId="44009" xr:uid="{FA28D60D-36AF-4F57-990D-DD11BE18A8CA}"/>
    <cellStyle name="40% - Accent6 15 10 2 2 2" xfId="44010" xr:uid="{717CA9DF-1D86-4FEC-AE4F-51832A512D6F}"/>
    <cellStyle name="40% - Accent6 15 10 2 3" xfId="44011" xr:uid="{DA24B4F2-0168-4F5A-B7D9-B39DA5C78EEC}"/>
    <cellStyle name="40% - Accent6 15 10 3" xfId="44012" xr:uid="{F883D794-5F13-4A89-81A2-EC6517B71402}"/>
    <cellStyle name="40% - Accent6 15 10 3 2" xfId="44013" xr:uid="{DAE2AD13-991F-43F1-B5BB-E7FD17E53CF0}"/>
    <cellStyle name="40% - Accent6 15 10 4" xfId="44014" xr:uid="{F4ED1483-C937-48E6-B2E3-491849749159}"/>
    <cellStyle name="40% - Accent6 15 10 4 2" xfId="44015" xr:uid="{C3107B5E-C9B3-4836-A76A-617A19D4159A}"/>
    <cellStyle name="40% - Accent6 15 10 5" xfId="44016" xr:uid="{0FD081B3-1585-421F-ADC0-DED1D43D8E9F}"/>
    <cellStyle name="40% - Accent6 15 11" xfId="44017" xr:uid="{956E744B-241A-4C8D-996B-BD67D0D25387}"/>
    <cellStyle name="40% - Accent6 15 11 2" xfId="44018" xr:uid="{B8334B07-40CE-432E-B0DA-05C89EDA0FD7}"/>
    <cellStyle name="40% - Accent6 15 11 2 2" xfId="44019" xr:uid="{77955B6E-6D1C-4D2C-9D0C-E90103D44988}"/>
    <cellStyle name="40% - Accent6 15 11 2 2 2" xfId="44020" xr:uid="{3F1CED8E-2CE9-434D-B817-CB58485AC95A}"/>
    <cellStyle name="40% - Accent6 15 11 2 3" xfId="44021" xr:uid="{A6BA8E5D-36FC-4340-AC10-D02B9F4E0EAB}"/>
    <cellStyle name="40% - Accent6 15 11 3" xfId="44022" xr:uid="{76DC3FDB-02E8-41D1-9D85-4C469626882C}"/>
    <cellStyle name="40% - Accent6 15 11 3 2" xfId="44023" xr:uid="{4EEA4832-89E1-475D-BB00-A04EEE1F8B9C}"/>
    <cellStyle name="40% - Accent6 15 11 4" xfId="44024" xr:uid="{A0B6863C-3104-4DA6-908E-740F876E176B}"/>
    <cellStyle name="40% - Accent6 15 11 4 2" xfId="44025" xr:uid="{5F118ACB-F7B6-4E6F-80C5-66DFF2F37B1D}"/>
    <cellStyle name="40% - Accent6 15 11 5" xfId="44026" xr:uid="{272B2A43-FC67-4B43-A37C-613FDBE92F92}"/>
    <cellStyle name="40% - Accent6 15 12" xfId="44027" xr:uid="{D3F2B94E-7B24-4853-9345-CE28B8828971}"/>
    <cellStyle name="40% - Accent6 15 12 2" xfId="44028" xr:uid="{113293CC-6CE0-402B-96CD-CFE08FB97BE9}"/>
    <cellStyle name="40% - Accent6 15 12 2 2" xfId="44029" xr:uid="{E4144295-0BBF-4B90-B708-721DEAA1E0FD}"/>
    <cellStyle name="40% - Accent6 15 12 2 2 2" xfId="44030" xr:uid="{5C91A30C-AD7F-40E1-AEC7-4CB91A43381B}"/>
    <cellStyle name="40% - Accent6 15 12 2 3" xfId="44031" xr:uid="{334F571B-9623-44AD-9A85-A995A3899302}"/>
    <cellStyle name="40% - Accent6 15 12 3" xfId="44032" xr:uid="{DBED6780-FE51-4CED-9362-1F356D3A6E75}"/>
    <cellStyle name="40% - Accent6 15 12 3 2" xfId="44033" xr:uid="{AF6CB70D-6894-40BE-9878-3BC266A1514F}"/>
    <cellStyle name="40% - Accent6 15 12 4" xfId="44034" xr:uid="{5D7C1B88-364D-42B8-8A97-9E81091A896C}"/>
    <cellStyle name="40% - Accent6 15 12 4 2" xfId="44035" xr:uid="{72E6AE4F-25EF-4B3E-8EF7-FDED8E5E73BA}"/>
    <cellStyle name="40% - Accent6 15 12 5" xfId="44036" xr:uid="{F3E1C8FA-1429-4BC0-93B8-CDA321BC789B}"/>
    <cellStyle name="40% - Accent6 15 13" xfId="44037" xr:uid="{711E441B-3891-41D3-9451-89663ACD76A8}"/>
    <cellStyle name="40% - Accent6 15 13 2" xfId="44038" xr:uid="{7E003F55-3FD9-428C-BA50-904A14487174}"/>
    <cellStyle name="40% - Accent6 15 13 2 2" xfId="44039" xr:uid="{49554D7F-805B-41E0-A543-D8DDD4401D95}"/>
    <cellStyle name="40% - Accent6 15 13 2 2 2" xfId="44040" xr:uid="{FA21E865-CAD0-421A-B87F-49A7091FAC3F}"/>
    <cellStyle name="40% - Accent6 15 13 2 3" xfId="44041" xr:uid="{F3057762-425A-441E-8CC0-14434E5C5EDF}"/>
    <cellStyle name="40% - Accent6 15 13 3" xfId="44042" xr:uid="{88603D69-8108-4319-8812-1260284CA915}"/>
    <cellStyle name="40% - Accent6 15 13 3 2" xfId="44043" xr:uid="{858BF582-A8B0-42EA-88D3-EFE905D99D21}"/>
    <cellStyle name="40% - Accent6 15 13 4" xfId="44044" xr:uid="{59FF1641-4497-42FB-88E8-89316086D6F8}"/>
    <cellStyle name="40% - Accent6 15 13 4 2" xfId="44045" xr:uid="{160BD742-6268-4309-9DCB-BA88AA373FB5}"/>
    <cellStyle name="40% - Accent6 15 13 5" xfId="44046" xr:uid="{72AF0ABC-5342-4BE7-BF97-467EF0A0AC12}"/>
    <cellStyle name="40% - Accent6 15 14" xfId="44047" xr:uid="{F29509C8-A603-4FA1-950C-122C277B2000}"/>
    <cellStyle name="40% - Accent6 15 14 2" xfId="44048" xr:uid="{F6ABD457-CBA5-465B-B8FA-A0AA40FD6BEC}"/>
    <cellStyle name="40% - Accent6 15 14 2 2" xfId="44049" xr:uid="{974B44AE-AE89-4E56-B975-5966B1E04088}"/>
    <cellStyle name="40% - Accent6 15 14 2 2 2" xfId="44050" xr:uid="{77DF3A2B-02A1-4773-96C6-870CD51E760F}"/>
    <cellStyle name="40% - Accent6 15 14 2 3" xfId="44051" xr:uid="{BD4D419C-1D0F-469D-9C80-83EA92854932}"/>
    <cellStyle name="40% - Accent6 15 14 3" xfId="44052" xr:uid="{C3BC0AAD-C939-4D18-A3DB-767EC24F2BFA}"/>
    <cellStyle name="40% - Accent6 15 14 3 2" xfId="44053" xr:uid="{8F5C8409-FB97-4F44-8FD5-1EA696020BB9}"/>
    <cellStyle name="40% - Accent6 15 14 4" xfId="44054" xr:uid="{49919B15-29F5-42FA-90A5-8DB51ACC6249}"/>
    <cellStyle name="40% - Accent6 15 14 4 2" xfId="44055" xr:uid="{8D4F040E-A436-41EA-846C-D4525E0B3498}"/>
    <cellStyle name="40% - Accent6 15 14 5" xfId="44056" xr:uid="{91509F69-316C-4CC0-9CB9-6F5DDE2B244B}"/>
    <cellStyle name="40% - Accent6 15 15" xfId="44057" xr:uid="{DFF6E7C6-43D8-410B-B40E-1220F644C180}"/>
    <cellStyle name="40% - Accent6 15 15 2" xfId="44058" xr:uid="{D186C422-703D-433C-B9AF-4789CCE0FCAA}"/>
    <cellStyle name="40% - Accent6 15 15 2 2" xfId="44059" xr:uid="{A0AA1668-673A-49DA-889E-0219304B10B5}"/>
    <cellStyle name="40% - Accent6 15 15 2 2 2" xfId="44060" xr:uid="{4CC4EBEC-3E3B-4324-B2D6-D14AB337CEBB}"/>
    <cellStyle name="40% - Accent6 15 15 2 3" xfId="44061" xr:uid="{EE873585-506F-43CD-8AAF-F6D0F144AA23}"/>
    <cellStyle name="40% - Accent6 15 15 3" xfId="44062" xr:uid="{DE148A75-423D-47A2-8EB9-194934250EE1}"/>
    <cellStyle name="40% - Accent6 15 15 3 2" xfId="44063" xr:uid="{DABF4E57-CFC3-48A6-AAF7-50E7D102DA2F}"/>
    <cellStyle name="40% - Accent6 15 15 4" xfId="44064" xr:uid="{3491D404-77E6-4837-8806-9BB93945546D}"/>
    <cellStyle name="40% - Accent6 15 15 4 2" xfId="44065" xr:uid="{B3A95DC1-056B-42AB-8D12-358B0366600D}"/>
    <cellStyle name="40% - Accent6 15 15 5" xfId="44066" xr:uid="{D8E95015-6F78-4EC8-AEBF-8E46673745C6}"/>
    <cellStyle name="40% - Accent6 15 16" xfId="44067" xr:uid="{042E9AC2-BBD1-4449-96A8-0074F83C0BD5}"/>
    <cellStyle name="40% - Accent6 15 16 2" xfId="44068" xr:uid="{548AFBE0-91BD-476C-A52A-A20A11EDC7F5}"/>
    <cellStyle name="40% - Accent6 15 16 2 2" xfId="44069" xr:uid="{D61BC538-DE2A-4789-B1E7-BA1BF4C5E3CF}"/>
    <cellStyle name="40% - Accent6 15 16 3" xfId="44070" xr:uid="{E64AEF1C-F94F-4E70-BF12-E47700D89AFF}"/>
    <cellStyle name="40% - Accent6 15 17" xfId="44071" xr:uid="{73474417-29F5-4131-B391-38BE440E7773}"/>
    <cellStyle name="40% - Accent6 15 17 2" xfId="44072" xr:uid="{38628EC8-01D0-42E8-8EBC-D4B8E92B77A3}"/>
    <cellStyle name="40% - Accent6 15 18" xfId="44073" xr:uid="{426E0CA7-C5EE-45DD-99B8-565E6BEAE002}"/>
    <cellStyle name="40% - Accent6 15 18 2" xfId="44074" xr:uid="{5479FE06-677D-4BDB-B803-89A9D46A83D5}"/>
    <cellStyle name="40% - Accent6 15 19" xfId="44075" xr:uid="{573BE967-3DC3-422F-ADEB-D2E93ADB6B53}"/>
    <cellStyle name="40% - Accent6 15 2" xfId="44076" xr:uid="{436BC967-BD1E-4B3E-BFC6-FB00A6FA37B0}"/>
    <cellStyle name="40% - Accent6 15 2 2" xfId="44077" xr:uid="{200895FD-1A7E-4925-9F57-BBD46F99E66E}"/>
    <cellStyle name="40% - Accent6 15 2 2 2" xfId="44078" xr:uid="{F58451E2-2217-4684-AE80-8511206F3658}"/>
    <cellStyle name="40% - Accent6 15 2 2 2 2" xfId="44079" xr:uid="{225AE082-0E99-477B-B3E4-CE4BF4A9DFC1}"/>
    <cellStyle name="40% - Accent6 15 2 2 3" xfId="44080" xr:uid="{C875D3BB-BC66-4C9F-AC76-78FEDB081864}"/>
    <cellStyle name="40% - Accent6 15 2 3" xfId="44081" xr:uid="{9A158C1B-1758-4F82-997F-AE4897DC6312}"/>
    <cellStyle name="40% - Accent6 15 2 3 2" xfId="44082" xr:uid="{028EADC3-C202-4EBA-913D-00BC74D1A553}"/>
    <cellStyle name="40% - Accent6 15 2 4" xfId="44083" xr:uid="{60847A88-86D2-4B5D-B1A6-317F173DC195}"/>
    <cellStyle name="40% - Accent6 15 2 4 2" xfId="44084" xr:uid="{116B32A2-4BA4-4D3E-B889-3D81BC3CE38F}"/>
    <cellStyle name="40% - Accent6 15 2 5" xfId="44085" xr:uid="{02689832-E591-4DBD-8F12-8FF6ED159552}"/>
    <cellStyle name="40% - Accent6 15 20" xfId="44086" xr:uid="{802A5923-9AD7-4717-A298-39CDDB5FBEEF}"/>
    <cellStyle name="40% - Accent6 15 21" xfId="44087" xr:uid="{35C8D602-A705-41B3-A2C7-4B1A85D3AEBD}"/>
    <cellStyle name="40% - Accent6 15 22" xfId="44088" xr:uid="{EC32E843-CFDC-4083-B863-239A75F065C6}"/>
    <cellStyle name="40% - Accent6 15 23" xfId="44089" xr:uid="{3A6571EB-3AC9-442E-8593-6073769D6EB6}"/>
    <cellStyle name="40% - Accent6 15 24" xfId="44090" xr:uid="{89B1F1E3-CAE7-4E28-B4A6-53004283258E}"/>
    <cellStyle name="40% - Accent6 15 25" xfId="44091" xr:uid="{BD165B46-0ED3-43B3-B8AF-AC98114A2505}"/>
    <cellStyle name="40% - Accent6 15 26" xfId="44092" xr:uid="{A144DF74-8798-4C03-8E14-CA85925BCAC0}"/>
    <cellStyle name="40% - Accent6 15 27" xfId="44093" xr:uid="{52EA5499-71F6-400F-AEBA-68166A1BC344}"/>
    <cellStyle name="40% - Accent6 15 28" xfId="44094" xr:uid="{F174D7C2-0739-4F22-AD1A-605F581B92BE}"/>
    <cellStyle name="40% - Accent6 15 29" xfId="44095" xr:uid="{8086C7C7-45CF-4E2A-8D5B-47FD45F4B00D}"/>
    <cellStyle name="40% - Accent6 15 3" xfId="44096" xr:uid="{030C3DDF-848D-43D6-9766-1D2FCBA56889}"/>
    <cellStyle name="40% - Accent6 15 3 2" xfId="44097" xr:uid="{682A51EC-5F53-440D-804D-2AD77C7C3114}"/>
    <cellStyle name="40% - Accent6 15 3 2 2" xfId="44098" xr:uid="{40DE5AA3-4E55-44B3-81A9-9D518B5173E8}"/>
    <cellStyle name="40% - Accent6 15 3 2 2 2" xfId="44099" xr:uid="{84448CA4-D74E-4ECA-8BD1-867347BEF781}"/>
    <cellStyle name="40% - Accent6 15 3 2 3" xfId="44100" xr:uid="{6E5215F9-2CD6-46A5-8680-A26B114A011C}"/>
    <cellStyle name="40% - Accent6 15 3 3" xfId="44101" xr:uid="{D44672A0-DBBC-42FB-8512-3825ADDA3B8E}"/>
    <cellStyle name="40% - Accent6 15 3 3 2" xfId="44102" xr:uid="{967BC057-A1A2-463B-883E-D1B7662DC12F}"/>
    <cellStyle name="40% - Accent6 15 3 4" xfId="44103" xr:uid="{3EECEEAA-B643-4E8E-9DF2-0699A1796381}"/>
    <cellStyle name="40% - Accent6 15 3 4 2" xfId="44104" xr:uid="{8A07CE5A-7039-49C8-A902-815F7971EBD1}"/>
    <cellStyle name="40% - Accent6 15 3 5" xfId="44105" xr:uid="{036B0118-B078-4614-9FD7-92C0644614B1}"/>
    <cellStyle name="40% - Accent6 15 4" xfId="44106" xr:uid="{61519FA9-8B33-4445-9438-1BC24076C34C}"/>
    <cellStyle name="40% - Accent6 15 4 2" xfId="44107" xr:uid="{04565A74-A14B-4021-8588-A296E9C9F9B3}"/>
    <cellStyle name="40% - Accent6 15 4 2 2" xfId="44108" xr:uid="{DD4725A9-43AC-4297-9D7C-12E16326D8F6}"/>
    <cellStyle name="40% - Accent6 15 4 2 2 2" xfId="44109" xr:uid="{901A7A72-0A79-4C78-8AD1-2D91880364CE}"/>
    <cellStyle name="40% - Accent6 15 4 2 3" xfId="44110" xr:uid="{7B3A54AE-DA17-45C6-BC74-EB3E5284E023}"/>
    <cellStyle name="40% - Accent6 15 4 3" xfId="44111" xr:uid="{52102B10-32B5-4BDD-A485-670AD87CC146}"/>
    <cellStyle name="40% - Accent6 15 4 3 2" xfId="44112" xr:uid="{308A62F7-4F44-4264-A905-3178FC98867E}"/>
    <cellStyle name="40% - Accent6 15 4 4" xfId="44113" xr:uid="{6359E4BD-7A22-47A3-89A7-804107B0DEA0}"/>
    <cellStyle name="40% - Accent6 15 4 4 2" xfId="44114" xr:uid="{F448CFCD-0B71-4CB3-A9B6-74472B608244}"/>
    <cellStyle name="40% - Accent6 15 4 5" xfId="44115" xr:uid="{20E62DA9-D9BB-4C7C-9D93-50C73036E675}"/>
    <cellStyle name="40% - Accent6 15 5" xfId="44116" xr:uid="{8AFCC1B5-B970-4361-BC25-9EFD4616D789}"/>
    <cellStyle name="40% - Accent6 15 5 2" xfId="44117" xr:uid="{92F6CC25-6EC2-467B-BAA0-A4EE38258185}"/>
    <cellStyle name="40% - Accent6 15 5 2 2" xfId="44118" xr:uid="{BDC45FB6-F955-4BF7-A8D5-3667A891CF43}"/>
    <cellStyle name="40% - Accent6 15 5 2 2 2" xfId="44119" xr:uid="{849B4288-A33A-4E9D-9F7E-0863250766C3}"/>
    <cellStyle name="40% - Accent6 15 5 2 3" xfId="44120" xr:uid="{6DE4E4C7-BB50-45E3-9CB2-F5B300558582}"/>
    <cellStyle name="40% - Accent6 15 5 3" xfId="44121" xr:uid="{8F63D34D-D59B-4159-BB00-3B507C389757}"/>
    <cellStyle name="40% - Accent6 15 5 3 2" xfId="44122" xr:uid="{60AF5755-E113-4ED4-93D8-A07D987542A2}"/>
    <cellStyle name="40% - Accent6 15 5 4" xfId="44123" xr:uid="{A340DB26-9177-4F98-BD2A-4CD49B331680}"/>
    <cellStyle name="40% - Accent6 15 5 4 2" xfId="44124" xr:uid="{9EDD9C15-BF45-4413-8518-0E980B55FA0E}"/>
    <cellStyle name="40% - Accent6 15 5 5" xfId="44125" xr:uid="{623020F8-8EF1-46FE-ADCC-2A2F5A464390}"/>
    <cellStyle name="40% - Accent6 15 6" xfId="44126" xr:uid="{D57AD036-941D-4221-A7E1-E65F0DEA546C}"/>
    <cellStyle name="40% - Accent6 15 6 2" xfId="44127" xr:uid="{01ADBEC7-83C6-4892-8893-061D4BE68396}"/>
    <cellStyle name="40% - Accent6 15 6 2 2" xfId="44128" xr:uid="{CECBD99B-C320-4CD2-BB3A-A1A3C9D01340}"/>
    <cellStyle name="40% - Accent6 15 6 2 2 2" xfId="44129" xr:uid="{6427E347-3781-4FC2-A432-18259FDD74B8}"/>
    <cellStyle name="40% - Accent6 15 6 2 3" xfId="44130" xr:uid="{C01BB7F2-0EF1-4CDD-BAC2-8A180865F48B}"/>
    <cellStyle name="40% - Accent6 15 6 3" xfId="44131" xr:uid="{6AE5F20C-8C88-4BFB-999C-87CBE0345C99}"/>
    <cellStyle name="40% - Accent6 15 6 3 2" xfId="44132" xr:uid="{C1F5A76D-236C-4287-8D00-BA4EE5B2490A}"/>
    <cellStyle name="40% - Accent6 15 6 4" xfId="44133" xr:uid="{6B02759C-1128-4C08-9F8E-A4E269A069C2}"/>
    <cellStyle name="40% - Accent6 15 6 4 2" xfId="44134" xr:uid="{9994DA41-ACA3-4D31-8BB8-61633AD5C21E}"/>
    <cellStyle name="40% - Accent6 15 6 5" xfId="44135" xr:uid="{93D094B1-196F-4816-8320-7279FA83225E}"/>
    <cellStyle name="40% - Accent6 15 7" xfId="44136" xr:uid="{617F3D20-15EE-4D6A-A403-0C9BEA7B5A83}"/>
    <cellStyle name="40% - Accent6 15 7 2" xfId="44137" xr:uid="{71EB2A75-37B7-4CAB-9095-9F24B176773F}"/>
    <cellStyle name="40% - Accent6 15 7 2 2" xfId="44138" xr:uid="{83095BF1-5590-48D9-9B61-BC5541A6B2DA}"/>
    <cellStyle name="40% - Accent6 15 7 2 2 2" xfId="44139" xr:uid="{8A496F2C-2140-4A88-880F-060E654B3D8A}"/>
    <cellStyle name="40% - Accent6 15 7 2 3" xfId="44140" xr:uid="{6C9842F3-9D67-48BE-B666-FB1AEB42AF2F}"/>
    <cellStyle name="40% - Accent6 15 7 3" xfId="44141" xr:uid="{BBF6071E-B289-46FC-B721-7B62245D53CE}"/>
    <cellStyle name="40% - Accent6 15 7 3 2" xfId="44142" xr:uid="{7B5E0108-4313-4388-965C-F242C95BDE91}"/>
    <cellStyle name="40% - Accent6 15 7 4" xfId="44143" xr:uid="{2611CC28-5A61-4C14-AB72-23510DD1FC7B}"/>
    <cellStyle name="40% - Accent6 15 7 4 2" xfId="44144" xr:uid="{2AC724F9-3B45-4E35-950B-01F51B777E95}"/>
    <cellStyle name="40% - Accent6 15 7 5" xfId="44145" xr:uid="{7C50286D-C30A-461A-8356-2F629DA8C79E}"/>
    <cellStyle name="40% - Accent6 15 8" xfId="44146" xr:uid="{3D5D3927-0444-4292-93F8-CD14D3F82DA5}"/>
    <cellStyle name="40% - Accent6 15 8 2" xfId="44147" xr:uid="{60BA9609-BE45-4106-8A11-E8AC595C82C6}"/>
    <cellStyle name="40% - Accent6 15 8 2 2" xfId="44148" xr:uid="{C4FF1F8B-C680-4F7F-90AC-0C6AA495E879}"/>
    <cellStyle name="40% - Accent6 15 8 2 2 2" xfId="44149" xr:uid="{195640D0-0877-4888-BA2A-C340E33418D0}"/>
    <cellStyle name="40% - Accent6 15 8 2 3" xfId="44150" xr:uid="{F9DDB818-2F83-45D3-9A4F-0FC6C361FD80}"/>
    <cellStyle name="40% - Accent6 15 8 3" xfId="44151" xr:uid="{FB3AB502-ACBA-4A2A-AA0F-962EF47A00BA}"/>
    <cellStyle name="40% - Accent6 15 8 3 2" xfId="44152" xr:uid="{36E540B6-708C-4193-BF91-0DA236368732}"/>
    <cellStyle name="40% - Accent6 15 8 4" xfId="44153" xr:uid="{D440B728-A22D-4FFA-BD25-0708B1AFD15E}"/>
    <cellStyle name="40% - Accent6 15 8 4 2" xfId="44154" xr:uid="{3B02F389-05FB-48EF-AA6E-615A958CA28B}"/>
    <cellStyle name="40% - Accent6 15 8 5" xfId="44155" xr:uid="{B7FDCCE3-0D87-430F-A545-F710A22A799B}"/>
    <cellStyle name="40% - Accent6 15 9" xfId="44156" xr:uid="{B0008849-173C-4849-8346-892D95DBE6E2}"/>
    <cellStyle name="40% - Accent6 15 9 2" xfId="44157" xr:uid="{A3F9613A-E0FE-4103-8820-04C4737010FA}"/>
    <cellStyle name="40% - Accent6 15 9 2 2" xfId="44158" xr:uid="{0CB7F482-B9E8-4A19-8738-F04851D6ED58}"/>
    <cellStyle name="40% - Accent6 15 9 2 2 2" xfId="44159" xr:uid="{4D3A789D-2EE3-4ADC-866F-FD7598004648}"/>
    <cellStyle name="40% - Accent6 15 9 2 3" xfId="44160" xr:uid="{88BF2618-80FB-48FC-8516-86CC49DDE4D1}"/>
    <cellStyle name="40% - Accent6 15 9 3" xfId="44161" xr:uid="{1378451B-BAED-4C28-8743-2BBE10443345}"/>
    <cellStyle name="40% - Accent6 15 9 3 2" xfId="44162" xr:uid="{C33125BB-8247-4B95-B598-42125E86A055}"/>
    <cellStyle name="40% - Accent6 15 9 4" xfId="44163" xr:uid="{2B34EC92-432D-480A-BDC6-975B74327A3D}"/>
    <cellStyle name="40% - Accent6 15 9 4 2" xfId="44164" xr:uid="{4432657D-85F4-4C0C-902C-F6B715E976AE}"/>
    <cellStyle name="40% - Accent6 15 9 5" xfId="44165" xr:uid="{55EF0CFF-DABB-4874-964E-1D1738B0A79E}"/>
    <cellStyle name="40% - Accent6 16" xfId="44166" xr:uid="{676A3E75-5873-4BCF-8874-AA51E8E7A398}"/>
    <cellStyle name="40% - Accent6 16 10" xfId="44167" xr:uid="{A2588D6A-7DB9-4092-AAF2-993DB56CFD77}"/>
    <cellStyle name="40% - Accent6 16 10 2" xfId="44168" xr:uid="{F36F4A97-C26B-49D6-B18F-7C4C403D8A3B}"/>
    <cellStyle name="40% - Accent6 16 10 2 2" xfId="44169" xr:uid="{698CF947-E0CB-48A9-89D7-01BE12EAD0C9}"/>
    <cellStyle name="40% - Accent6 16 10 2 2 2" xfId="44170" xr:uid="{1B16052E-6B69-48B4-8B8B-69085A0A855C}"/>
    <cellStyle name="40% - Accent6 16 10 2 3" xfId="44171" xr:uid="{80045F18-857F-4F39-AFE6-39B71C9AFEBC}"/>
    <cellStyle name="40% - Accent6 16 10 3" xfId="44172" xr:uid="{54E7E8D4-55D7-4B83-B762-718A1EC1713D}"/>
    <cellStyle name="40% - Accent6 16 10 3 2" xfId="44173" xr:uid="{707D9711-2A19-44F0-BE71-069624C501A0}"/>
    <cellStyle name="40% - Accent6 16 10 4" xfId="44174" xr:uid="{D6FEDBA1-681D-47D6-BF8C-4ADC9D2C95C4}"/>
    <cellStyle name="40% - Accent6 16 10 4 2" xfId="44175" xr:uid="{6A317E61-3A67-4031-940B-7A4D0D5201F7}"/>
    <cellStyle name="40% - Accent6 16 10 5" xfId="44176" xr:uid="{B19D10E1-23FE-4362-BDD0-DBEC528D4DEA}"/>
    <cellStyle name="40% - Accent6 16 11" xfId="44177" xr:uid="{1B493DCF-EC1C-49BF-9D10-EB505C0FD22F}"/>
    <cellStyle name="40% - Accent6 16 11 2" xfId="44178" xr:uid="{97CFF089-EBF5-4C07-A662-E29BB4ED86BC}"/>
    <cellStyle name="40% - Accent6 16 11 2 2" xfId="44179" xr:uid="{794A5934-2F5F-4CBF-B975-5576EFC962AC}"/>
    <cellStyle name="40% - Accent6 16 11 2 2 2" xfId="44180" xr:uid="{65EBB0BE-97ED-406A-8384-3C80A04D5AAB}"/>
    <cellStyle name="40% - Accent6 16 11 2 3" xfId="44181" xr:uid="{9772124E-486F-476A-85D4-97C214BE4108}"/>
    <cellStyle name="40% - Accent6 16 11 3" xfId="44182" xr:uid="{63CCB139-F02B-43FB-AE9D-B83361A97460}"/>
    <cellStyle name="40% - Accent6 16 11 3 2" xfId="44183" xr:uid="{94ED33EC-5452-4391-9B29-07736205D2B5}"/>
    <cellStyle name="40% - Accent6 16 11 4" xfId="44184" xr:uid="{81A500D8-DFE5-4F76-A6E5-089B55212085}"/>
    <cellStyle name="40% - Accent6 16 11 4 2" xfId="44185" xr:uid="{449E9105-0652-4789-8484-8C58C6FB146E}"/>
    <cellStyle name="40% - Accent6 16 11 5" xfId="44186" xr:uid="{1BF03658-4415-4375-9100-0296D862FEDE}"/>
    <cellStyle name="40% - Accent6 16 12" xfId="44187" xr:uid="{BB5F9FBC-0D3C-4AFA-9919-2C06888D7C1C}"/>
    <cellStyle name="40% - Accent6 16 12 2" xfId="44188" xr:uid="{C41E7CE5-B984-47F9-A27D-2CD05B691436}"/>
    <cellStyle name="40% - Accent6 16 12 2 2" xfId="44189" xr:uid="{7E2C8663-987F-4B81-AFEF-CE8F559DAE60}"/>
    <cellStyle name="40% - Accent6 16 12 2 2 2" xfId="44190" xr:uid="{7C727F7F-9600-4DA2-828F-6BC7ADD9C688}"/>
    <cellStyle name="40% - Accent6 16 12 2 3" xfId="44191" xr:uid="{4AA94AC0-6F88-413C-9362-F9BB112019D7}"/>
    <cellStyle name="40% - Accent6 16 12 3" xfId="44192" xr:uid="{F67E117A-CB05-419C-8537-EE56A086E254}"/>
    <cellStyle name="40% - Accent6 16 12 3 2" xfId="44193" xr:uid="{49860F0B-7F77-403E-89EA-38EC983AE20E}"/>
    <cellStyle name="40% - Accent6 16 12 4" xfId="44194" xr:uid="{BF2A8F93-F86A-490D-8E9D-6C148A852C5F}"/>
    <cellStyle name="40% - Accent6 16 12 4 2" xfId="44195" xr:uid="{99050A4E-ECFB-420C-9E09-F1805BA9A827}"/>
    <cellStyle name="40% - Accent6 16 12 5" xfId="44196" xr:uid="{EE5B6053-AAB3-4358-8A0A-6DB51EF8DCF6}"/>
    <cellStyle name="40% - Accent6 16 13" xfId="44197" xr:uid="{055411E2-7590-47D8-A21E-02A5BD8B3955}"/>
    <cellStyle name="40% - Accent6 16 13 2" xfId="44198" xr:uid="{92EF12F9-CF0E-484B-AA70-3F41DBB90E72}"/>
    <cellStyle name="40% - Accent6 16 13 2 2" xfId="44199" xr:uid="{616B3AA0-7F03-4BB5-9EF2-96837213EC10}"/>
    <cellStyle name="40% - Accent6 16 13 2 2 2" xfId="44200" xr:uid="{D1F1E8C9-D401-4429-80BD-3B44AFCA8C35}"/>
    <cellStyle name="40% - Accent6 16 13 2 3" xfId="44201" xr:uid="{802EA8ED-656F-491B-BE08-4C8BA2BB3E73}"/>
    <cellStyle name="40% - Accent6 16 13 3" xfId="44202" xr:uid="{E3EC4A2A-E91D-4D1D-850E-C9FD0150FD41}"/>
    <cellStyle name="40% - Accent6 16 13 3 2" xfId="44203" xr:uid="{62B774C3-42A7-4F81-8EC0-B85F97FDB2A6}"/>
    <cellStyle name="40% - Accent6 16 13 4" xfId="44204" xr:uid="{DD0B2649-8586-47C4-A338-FF60004CDD67}"/>
    <cellStyle name="40% - Accent6 16 13 4 2" xfId="44205" xr:uid="{D750EA09-5623-4932-B81B-2B9504489423}"/>
    <cellStyle name="40% - Accent6 16 13 5" xfId="44206" xr:uid="{3FD9C6F0-E543-4F39-81FA-41EE609CA454}"/>
    <cellStyle name="40% - Accent6 16 14" xfId="44207" xr:uid="{29BC7C7F-FA4A-4D13-832B-10FDE1B804BD}"/>
    <cellStyle name="40% - Accent6 16 14 2" xfId="44208" xr:uid="{20CA10EF-5A90-4390-AB45-744C9179B027}"/>
    <cellStyle name="40% - Accent6 16 14 2 2" xfId="44209" xr:uid="{9A2D5E4E-DA2A-4E4C-AB26-0B1812EB811C}"/>
    <cellStyle name="40% - Accent6 16 14 2 2 2" xfId="44210" xr:uid="{755768C8-14DB-409F-BAF7-2BA63C27FB6D}"/>
    <cellStyle name="40% - Accent6 16 14 2 3" xfId="44211" xr:uid="{9B971C55-7B73-4840-AC21-FE960A44D301}"/>
    <cellStyle name="40% - Accent6 16 14 3" xfId="44212" xr:uid="{4DD1D926-55A3-4F65-AF7A-DEC17454AF33}"/>
    <cellStyle name="40% - Accent6 16 14 3 2" xfId="44213" xr:uid="{9E26F5F5-7C5D-43F3-BCD9-01CD58C84270}"/>
    <cellStyle name="40% - Accent6 16 14 4" xfId="44214" xr:uid="{73B29878-AC4D-4090-B179-33D9CD10BA1A}"/>
    <cellStyle name="40% - Accent6 16 14 4 2" xfId="44215" xr:uid="{7A68743A-CB6E-44A5-9631-10C0D6F73FD0}"/>
    <cellStyle name="40% - Accent6 16 14 5" xfId="44216" xr:uid="{CAB47D00-0DB7-4E63-9375-347CCCE9ADEE}"/>
    <cellStyle name="40% - Accent6 16 15" xfId="44217" xr:uid="{F48511DC-56A8-48C1-938E-E07B72598BE6}"/>
    <cellStyle name="40% - Accent6 16 15 2" xfId="44218" xr:uid="{88C7D4A1-54D7-4AA7-AE4E-4A30572729E6}"/>
    <cellStyle name="40% - Accent6 16 15 2 2" xfId="44219" xr:uid="{983D6FAC-AE03-4DAC-9EBB-5C604E7A5108}"/>
    <cellStyle name="40% - Accent6 16 15 2 2 2" xfId="44220" xr:uid="{5EB1DFD8-839E-4480-9C85-36262A83AA7B}"/>
    <cellStyle name="40% - Accent6 16 15 2 3" xfId="44221" xr:uid="{942F9877-C59C-4181-9DEC-EF1F7BA38204}"/>
    <cellStyle name="40% - Accent6 16 15 3" xfId="44222" xr:uid="{B0C67074-E7DC-4B18-9BB4-9B9181688AEC}"/>
    <cellStyle name="40% - Accent6 16 15 3 2" xfId="44223" xr:uid="{CDC50344-0FAF-4A1D-A6CD-1023E129BA2B}"/>
    <cellStyle name="40% - Accent6 16 15 4" xfId="44224" xr:uid="{7639A7B6-78CA-4F17-A32F-BACFAA2C7E7B}"/>
    <cellStyle name="40% - Accent6 16 15 4 2" xfId="44225" xr:uid="{9C2F6F28-423A-499C-94D4-35FE1DB6765E}"/>
    <cellStyle name="40% - Accent6 16 15 5" xfId="44226" xr:uid="{DE0BC52C-9AAA-4BBC-B59F-6D1DF1F566E7}"/>
    <cellStyle name="40% - Accent6 16 16" xfId="44227" xr:uid="{80D9D176-08DA-43FB-B2C6-7E294D8F2C6B}"/>
    <cellStyle name="40% - Accent6 16 16 2" xfId="44228" xr:uid="{AD5148F8-DBA2-4903-96AE-EA493BFF457A}"/>
    <cellStyle name="40% - Accent6 16 16 2 2" xfId="44229" xr:uid="{E8E0C9DF-BC27-4E96-80BE-05958018225E}"/>
    <cellStyle name="40% - Accent6 16 16 3" xfId="44230" xr:uid="{7067E2F1-54AA-4EF3-A23F-8EC309A59739}"/>
    <cellStyle name="40% - Accent6 16 17" xfId="44231" xr:uid="{A935F8F8-8CBA-440F-943A-305019EE7AF2}"/>
    <cellStyle name="40% - Accent6 16 17 2" xfId="44232" xr:uid="{4A9E1F20-3294-4A9A-A07B-99CEC7EC4C3D}"/>
    <cellStyle name="40% - Accent6 16 18" xfId="44233" xr:uid="{80A2FB8D-9660-47A7-AD62-204057F60229}"/>
    <cellStyle name="40% - Accent6 16 18 2" xfId="44234" xr:uid="{162499F5-F055-4D72-96EB-53FA76DAEE12}"/>
    <cellStyle name="40% - Accent6 16 19" xfId="44235" xr:uid="{6672A35D-ECF7-4ED0-AEDE-8DEC8A6AE0DD}"/>
    <cellStyle name="40% - Accent6 16 2" xfId="44236" xr:uid="{5EDBA61C-3E8D-4BA8-A6D3-68A08A3501CB}"/>
    <cellStyle name="40% - Accent6 16 2 2" xfId="44237" xr:uid="{1B63A622-E07A-46B8-94ED-477754C21F31}"/>
    <cellStyle name="40% - Accent6 16 2 2 2" xfId="44238" xr:uid="{621394CC-721C-40BB-B5D4-C997E0E72152}"/>
    <cellStyle name="40% - Accent6 16 2 2 2 2" xfId="44239" xr:uid="{0F9C8708-8B9F-4BE4-8435-BBD84E3F0531}"/>
    <cellStyle name="40% - Accent6 16 2 2 3" xfId="44240" xr:uid="{BB99E587-77BD-4D4B-909D-05AA6A7A14A8}"/>
    <cellStyle name="40% - Accent6 16 2 3" xfId="44241" xr:uid="{6E773620-AA3F-4AEE-AE84-29A8DBD27B9B}"/>
    <cellStyle name="40% - Accent6 16 2 3 2" xfId="44242" xr:uid="{EF442B01-25FF-4972-8E01-8EAFC064AEAF}"/>
    <cellStyle name="40% - Accent6 16 2 4" xfId="44243" xr:uid="{399A2302-2189-4AEB-8899-C574878E5194}"/>
    <cellStyle name="40% - Accent6 16 2 4 2" xfId="44244" xr:uid="{AE19CBD8-601E-4309-9B6E-7BC99437C291}"/>
    <cellStyle name="40% - Accent6 16 2 5" xfId="44245" xr:uid="{9902A569-6A31-409F-B542-E6D89BB56ED6}"/>
    <cellStyle name="40% - Accent6 16 20" xfId="44246" xr:uid="{C821F431-725F-45C2-B808-779B6C2D3134}"/>
    <cellStyle name="40% - Accent6 16 21" xfId="44247" xr:uid="{9857CFE0-BD24-464B-B94D-FED8CF6FC82A}"/>
    <cellStyle name="40% - Accent6 16 22" xfId="44248" xr:uid="{0F3EB9AF-BEF9-4B69-A943-0C5605864DD4}"/>
    <cellStyle name="40% - Accent6 16 23" xfId="44249" xr:uid="{B8BCD303-1266-473A-B6B4-88E128AA472F}"/>
    <cellStyle name="40% - Accent6 16 24" xfId="44250" xr:uid="{51999009-689B-47B1-9386-1196D11D6213}"/>
    <cellStyle name="40% - Accent6 16 25" xfId="44251" xr:uid="{B086A98C-557C-47FD-B942-5B763E69E20E}"/>
    <cellStyle name="40% - Accent6 16 26" xfId="44252" xr:uid="{7FB71C11-3DAA-4C09-963E-2D2ECB193371}"/>
    <cellStyle name="40% - Accent6 16 27" xfId="44253" xr:uid="{07092AA7-2CFF-459D-AD30-8FABCDA64711}"/>
    <cellStyle name="40% - Accent6 16 28" xfId="44254" xr:uid="{152051A9-963D-48D4-A9B6-9374F00E3F22}"/>
    <cellStyle name="40% - Accent6 16 29" xfId="44255" xr:uid="{8C73DEB6-4F8E-4B76-A0ED-4391B54BCD35}"/>
    <cellStyle name="40% - Accent6 16 3" xfId="44256" xr:uid="{6DB96FC2-7E6D-46F9-BBBB-8A959D260463}"/>
    <cellStyle name="40% - Accent6 16 3 2" xfId="44257" xr:uid="{6D09CDDA-2CDD-429F-8A86-D343410AA6F3}"/>
    <cellStyle name="40% - Accent6 16 3 2 2" xfId="44258" xr:uid="{D216028E-1E34-493D-8D30-E3E721C5F757}"/>
    <cellStyle name="40% - Accent6 16 3 2 2 2" xfId="44259" xr:uid="{8C6B8AFC-A7D1-48A8-87B5-B53BCE0CD234}"/>
    <cellStyle name="40% - Accent6 16 3 2 3" xfId="44260" xr:uid="{638927CC-742A-45E2-BBDE-4A44E9CF0B2A}"/>
    <cellStyle name="40% - Accent6 16 3 3" xfId="44261" xr:uid="{EA94213A-3911-450F-B268-EB7AA2CE7BBA}"/>
    <cellStyle name="40% - Accent6 16 3 3 2" xfId="44262" xr:uid="{C45FFF11-531F-4D06-88F4-18300E4EE112}"/>
    <cellStyle name="40% - Accent6 16 3 4" xfId="44263" xr:uid="{F9B861BF-B447-4003-8EF9-A55E2EAF13C6}"/>
    <cellStyle name="40% - Accent6 16 3 4 2" xfId="44264" xr:uid="{B46B2B7E-6B3D-4618-B965-3E20EA361A46}"/>
    <cellStyle name="40% - Accent6 16 3 5" xfId="44265" xr:uid="{C33A9703-4E45-414B-908F-13E059E71F34}"/>
    <cellStyle name="40% - Accent6 16 4" xfId="44266" xr:uid="{2788E7D0-D3B3-4348-A40F-A424F3D646F9}"/>
    <cellStyle name="40% - Accent6 16 4 2" xfId="44267" xr:uid="{F81FDF5D-5A9C-4AC8-9642-A084A636E113}"/>
    <cellStyle name="40% - Accent6 16 4 2 2" xfId="44268" xr:uid="{3F088DC8-3FB1-4C0C-B527-D6DFD34B6ECF}"/>
    <cellStyle name="40% - Accent6 16 4 2 2 2" xfId="44269" xr:uid="{493764DA-156B-4DA4-954C-5CE887E87480}"/>
    <cellStyle name="40% - Accent6 16 4 2 3" xfId="44270" xr:uid="{28FFFD98-E3A5-4712-9838-047343D0ECF3}"/>
    <cellStyle name="40% - Accent6 16 4 3" xfId="44271" xr:uid="{20E9DB85-6E0E-46CF-8B56-E889DB29CA66}"/>
    <cellStyle name="40% - Accent6 16 4 3 2" xfId="44272" xr:uid="{09D67AF2-2F8D-4CAF-B387-EBB9EBFFBA9F}"/>
    <cellStyle name="40% - Accent6 16 4 4" xfId="44273" xr:uid="{8731114D-4D0F-46B3-8179-4B13B448A0A3}"/>
    <cellStyle name="40% - Accent6 16 4 4 2" xfId="44274" xr:uid="{7CCADB6A-C73B-4148-94B3-1F233736541B}"/>
    <cellStyle name="40% - Accent6 16 4 5" xfId="44275" xr:uid="{8E30EC62-5945-4170-880C-DD5B7B3013AD}"/>
    <cellStyle name="40% - Accent6 16 5" xfId="44276" xr:uid="{F49ED0C1-4E32-488C-84B6-A7DCBCB4DECA}"/>
    <cellStyle name="40% - Accent6 16 5 2" xfId="44277" xr:uid="{8CD8F93E-70C4-4AEC-84ED-631EF5678FF9}"/>
    <cellStyle name="40% - Accent6 16 5 2 2" xfId="44278" xr:uid="{55265883-1772-484B-A7AC-F76822C9F5C4}"/>
    <cellStyle name="40% - Accent6 16 5 2 2 2" xfId="44279" xr:uid="{65CFF096-BBB3-4D1C-94C6-8AAD79197070}"/>
    <cellStyle name="40% - Accent6 16 5 2 3" xfId="44280" xr:uid="{90CCB8C4-BE8A-4C17-BF5C-FC8C0476D412}"/>
    <cellStyle name="40% - Accent6 16 5 3" xfId="44281" xr:uid="{1E64181F-C050-4F29-80D5-005A9BE654FD}"/>
    <cellStyle name="40% - Accent6 16 5 3 2" xfId="44282" xr:uid="{F1C699F4-88D8-4AE4-9759-BEC3481E75BC}"/>
    <cellStyle name="40% - Accent6 16 5 4" xfId="44283" xr:uid="{B321712C-01B2-4CBA-B8A3-8B173D9F2090}"/>
    <cellStyle name="40% - Accent6 16 5 4 2" xfId="44284" xr:uid="{C828573C-1E16-4CE0-A388-E26DCB730724}"/>
    <cellStyle name="40% - Accent6 16 5 5" xfId="44285" xr:uid="{928AD262-852D-4659-B51A-EBC8374E121D}"/>
    <cellStyle name="40% - Accent6 16 6" xfId="44286" xr:uid="{C18C7BBF-468F-4763-8393-259965A8D5AC}"/>
    <cellStyle name="40% - Accent6 16 6 2" xfId="44287" xr:uid="{F653566E-1678-4CDD-AFC0-42FB1C9E6FC0}"/>
    <cellStyle name="40% - Accent6 16 6 2 2" xfId="44288" xr:uid="{4A43A072-AB45-4CD1-8CAA-98C1F67A16A6}"/>
    <cellStyle name="40% - Accent6 16 6 2 2 2" xfId="44289" xr:uid="{5B521037-B20A-4072-81CC-89426B24FAD9}"/>
    <cellStyle name="40% - Accent6 16 6 2 3" xfId="44290" xr:uid="{76613458-B490-4F90-9322-67F6040E1CA8}"/>
    <cellStyle name="40% - Accent6 16 6 3" xfId="44291" xr:uid="{AFC93429-870F-4427-9E73-8ADB99B4280B}"/>
    <cellStyle name="40% - Accent6 16 6 3 2" xfId="44292" xr:uid="{07B5509B-D1EB-4384-81B6-8085EA444EBB}"/>
    <cellStyle name="40% - Accent6 16 6 4" xfId="44293" xr:uid="{5CBAFA65-E897-4A95-A1B2-1C1195871A9E}"/>
    <cellStyle name="40% - Accent6 16 6 4 2" xfId="44294" xr:uid="{49F170B7-2AFA-4848-A950-0FFBE51A7A6E}"/>
    <cellStyle name="40% - Accent6 16 6 5" xfId="44295" xr:uid="{3D75F3DA-6A6C-4D1C-9869-6E6833A6C337}"/>
    <cellStyle name="40% - Accent6 16 7" xfId="44296" xr:uid="{F0260BAA-C6F3-4330-BCBD-55E7340C4DE9}"/>
    <cellStyle name="40% - Accent6 16 7 2" xfId="44297" xr:uid="{AA554C03-E270-4A69-85E6-49F83D365D9A}"/>
    <cellStyle name="40% - Accent6 16 7 2 2" xfId="44298" xr:uid="{74E5A6B8-4E78-4E04-975B-4043B2D8F548}"/>
    <cellStyle name="40% - Accent6 16 7 2 2 2" xfId="44299" xr:uid="{D99F1CD5-DF1A-4022-82B5-3DE0EE70EA33}"/>
    <cellStyle name="40% - Accent6 16 7 2 3" xfId="44300" xr:uid="{DEC7A477-1497-4E77-B8A7-43A42F0174E9}"/>
    <cellStyle name="40% - Accent6 16 7 3" xfId="44301" xr:uid="{380D09EF-DAAB-4395-A303-D0CD6190F6C4}"/>
    <cellStyle name="40% - Accent6 16 7 3 2" xfId="44302" xr:uid="{7BA85F77-EB41-4066-A467-20084EED66AB}"/>
    <cellStyle name="40% - Accent6 16 7 4" xfId="44303" xr:uid="{3E33869E-5724-4503-82C5-5903F82DB3E1}"/>
    <cellStyle name="40% - Accent6 16 7 4 2" xfId="44304" xr:uid="{725C98A1-98C6-4495-8D3E-76A05FDBDDDF}"/>
    <cellStyle name="40% - Accent6 16 7 5" xfId="44305" xr:uid="{A06DD8E9-DFD1-454E-BD39-434F7CCFC922}"/>
    <cellStyle name="40% - Accent6 16 8" xfId="44306" xr:uid="{1039EF72-6246-4C2D-AA87-35EC047CCA43}"/>
    <cellStyle name="40% - Accent6 16 8 2" xfId="44307" xr:uid="{E53DA2D4-9EE2-4EE0-9A0B-838CAF61F027}"/>
    <cellStyle name="40% - Accent6 16 8 2 2" xfId="44308" xr:uid="{F963003C-626A-43DB-9023-8AA35302BF1A}"/>
    <cellStyle name="40% - Accent6 16 8 2 2 2" xfId="44309" xr:uid="{40E1927A-61BB-4C98-B4AA-DBC9C3F605C2}"/>
    <cellStyle name="40% - Accent6 16 8 2 3" xfId="44310" xr:uid="{83BDE1E2-14D5-413A-910A-D1C69518D86A}"/>
    <cellStyle name="40% - Accent6 16 8 3" xfId="44311" xr:uid="{61B4B91F-CB33-41C0-8DF4-E556EEFF729D}"/>
    <cellStyle name="40% - Accent6 16 8 3 2" xfId="44312" xr:uid="{7AA51349-A3D3-4D80-955C-340D71205285}"/>
    <cellStyle name="40% - Accent6 16 8 4" xfId="44313" xr:uid="{1E173C07-E523-43AA-AA45-91E5EAB9E900}"/>
    <cellStyle name="40% - Accent6 16 8 4 2" xfId="44314" xr:uid="{1D85B2AA-4564-4177-8FB7-B2FE4E491BE4}"/>
    <cellStyle name="40% - Accent6 16 8 5" xfId="44315" xr:uid="{D4FA4A13-9B3A-4B10-B194-BF322EAB2ABB}"/>
    <cellStyle name="40% - Accent6 16 9" xfId="44316" xr:uid="{57334BE9-44AC-4423-BA96-0BAEE11EB78A}"/>
    <cellStyle name="40% - Accent6 16 9 2" xfId="44317" xr:uid="{DFF8C80D-75EB-422A-8DE5-2FE800C1015B}"/>
    <cellStyle name="40% - Accent6 16 9 2 2" xfId="44318" xr:uid="{7BD31757-32AE-4BB4-B185-7323224A8EF7}"/>
    <cellStyle name="40% - Accent6 16 9 2 2 2" xfId="44319" xr:uid="{F0B21067-A1B7-4A86-84F8-0C3E5B3CE651}"/>
    <cellStyle name="40% - Accent6 16 9 2 3" xfId="44320" xr:uid="{0A989F82-D132-47EB-9367-A19AB49A7011}"/>
    <cellStyle name="40% - Accent6 16 9 3" xfId="44321" xr:uid="{7F9F159E-18D6-4BD6-901A-C61BE5667CDF}"/>
    <cellStyle name="40% - Accent6 16 9 3 2" xfId="44322" xr:uid="{92384294-D3E6-4318-B58E-B34DF690DB2D}"/>
    <cellStyle name="40% - Accent6 16 9 4" xfId="44323" xr:uid="{092B504C-9653-4FC0-B8BC-FCF1FE36C40C}"/>
    <cellStyle name="40% - Accent6 16 9 4 2" xfId="44324" xr:uid="{88E3D0B7-1859-4B0C-8AA4-CE896AB7600B}"/>
    <cellStyle name="40% - Accent6 16 9 5" xfId="44325" xr:uid="{B98EBBE7-C8DC-429D-BEA8-B0778D5E6D85}"/>
    <cellStyle name="40% - Accent6 17" xfId="44326" xr:uid="{85638358-5343-48D7-AF17-236CBAD2E275}"/>
    <cellStyle name="40% - Accent6 17 10" xfId="44327" xr:uid="{82B2E091-E6C6-4CE7-B76F-92DE5FB31B42}"/>
    <cellStyle name="40% - Accent6 17 10 2" xfId="44328" xr:uid="{0B91A4B4-65E2-4110-B06E-5B09DE2D7807}"/>
    <cellStyle name="40% - Accent6 17 10 2 2" xfId="44329" xr:uid="{43D975F6-8E83-498D-BBCD-F8948B639D54}"/>
    <cellStyle name="40% - Accent6 17 10 2 2 2" xfId="44330" xr:uid="{F072057F-2CB6-4765-9D96-3A8DF2FE9F9E}"/>
    <cellStyle name="40% - Accent6 17 10 2 3" xfId="44331" xr:uid="{865EBC4A-6B19-4C4C-94BA-BB5D3CAB45C2}"/>
    <cellStyle name="40% - Accent6 17 10 3" xfId="44332" xr:uid="{CA79A0F5-2322-46B9-BD90-FB42902CCCD9}"/>
    <cellStyle name="40% - Accent6 17 10 3 2" xfId="44333" xr:uid="{6D5F0E6E-A497-4254-B80E-58B018281B5A}"/>
    <cellStyle name="40% - Accent6 17 10 4" xfId="44334" xr:uid="{1A345A77-DE9C-43F7-A95C-15D5426E8B23}"/>
    <cellStyle name="40% - Accent6 17 10 4 2" xfId="44335" xr:uid="{88FF390E-1E6F-44D8-AC83-43F7C7BA47E3}"/>
    <cellStyle name="40% - Accent6 17 10 5" xfId="44336" xr:uid="{1DC35D09-FD20-4603-99D3-CEC1CB0BB55C}"/>
    <cellStyle name="40% - Accent6 17 11" xfId="44337" xr:uid="{4E394A59-5306-4A9B-99DB-796BE15E6C84}"/>
    <cellStyle name="40% - Accent6 17 11 2" xfId="44338" xr:uid="{77DCA374-CDF7-4D36-8E9B-493DB5880372}"/>
    <cellStyle name="40% - Accent6 17 11 2 2" xfId="44339" xr:uid="{BD0926C9-BA91-4B38-B9F1-30A0662946DD}"/>
    <cellStyle name="40% - Accent6 17 11 2 2 2" xfId="44340" xr:uid="{A792BA52-3E26-481E-BDED-08E4B33A8440}"/>
    <cellStyle name="40% - Accent6 17 11 2 3" xfId="44341" xr:uid="{BEB0B1AA-6F31-44CD-9255-530F3F86878E}"/>
    <cellStyle name="40% - Accent6 17 11 3" xfId="44342" xr:uid="{C1E0CEE8-2A8E-49C9-8CD7-5B2A224DFDB0}"/>
    <cellStyle name="40% - Accent6 17 11 3 2" xfId="44343" xr:uid="{C0EF5785-B54E-4A68-930D-1B755187BDF5}"/>
    <cellStyle name="40% - Accent6 17 11 4" xfId="44344" xr:uid="{66B84B34-35E9-4525-8335-4AFFCDB0211E}"/>
    <cellStyle name="40% - Accent6 17 11 4 2" xfId="44345" xr:uid="{3F395BD4-21E4-4959-ADEC-BA1D68E554EE}"/>
    <cellStyle name="40% - Accent6 17 11 5" xfId="44346" xr:uid="{8B65A35E-43F5-4F8A-8B4A-5F870DB898A0}"/>
    <cellStyle name="40% - Accent6 17 12" xfId="44347" xr:uid="{5C19EFA4-FB04-49E0-AA87-5FD30B9B9564}"/>
    <cellStyle name="40% - Accent6 17 12 2" xfId="44348" xr:uid="{45B07DF7-1113-4BB8-A9FC-77BB35F6C2C2}"/>
    <cellStyle name="40% - Accent6 17 12 2 2" xfId="44349" xr:uid="{7655594F-4637-4F62-99B7-E4FE1E74F0BC}"/>
    <cellStyle name="40% - Accent6 17 12 2 2 2" xfId="44350" xr:uid="{A76789DE-E9B5-4ECE-9364-BA1D3B8A829C}"/>
    <cellStyle name="40% - Accent6 17 12 2 3" xfId="44351" xr:uid="{B2EAB036-C365-4D1A-A54B-9DE263E5E97F}"/>
    <cellStyle name="40% - Accent6 17 12 3" xfId="44352" xr:uid="{B33D27F7-4534-4D9C-BDE2-C73496184F69}"/>
    <cellStyle name="40% - Accent6 17 12 3 2" xfId="44353" xr:uid="{76555431-74A2-4E38-A743-F7C6C21174A2}"/>
    <cellStyle name="40% - Accent6 17 12 4" xfId="44354" xr:uid="{F17714FB-3F2C-4792-ADFC-3D38DF9AFE9E}"/>
    <cellStyle name="40% - Accent6 17 12 4 2" xfId="44355" xr:uid="{84AAC072-E330-416F-903A-BA2DF6F89F94}"/>
    <cellStyle name="40% - Accent6 17 12 5" xfId="44356" xr:uid="{78E34C6F-5E79-4148-979B-01B7D86BF10E}"/>
    <cellStyle name="40% - Accent6 17 13" xfId="44357" xr:uid="{366695E9-58A6-4E79-AB3B-1A1A1BD7E4E3}"/>
    <cellStyle name="40% - Accent6 17 13 2" xfId="44358" xr:uid="{E0A01FCA-9866-475B-B9C7-08BBA1F083C4}"/>
    <cellStyle name="40% - Accent6 17 13 2 2" xfId="44359" xr:uid="{87151AAA-AE4E-4455-A1E0-CEBDD9A3F0AB}"/>
    <cellStyle name="40% - Accent6 17 13 2 2 2" xfId="44360" xr:uid="{E28B4C10-71DE-4934-8EC3-AF21D92649BA}"/>
    <cellStyle name="40% - Accent6 17 13 2 3" xfId="44361" xr:uid="{A8455477-6CF5-4B56-9399-411480395DA5}"/>
    <cellStyle name="40% - Accent6 17 13 3" xfId="44362" xr:uid="{F947C779-3B11-4157-A046-78A78826F6D1}"/>
    <cellStyle name="40% - Accent6 17 13 3 2" xfId="44363" xr:uid="{ECDAD61B-88C9-468A-AEE7-C07C35C49210}"/>
    <cellStyle name="40% - Accent6 17 13 4" xfId="44364" xr:uid="{B0034F7F-F10F-4948-920E-49B48B0544A5}"/>
    <cellStyle name="40% - Accent6 17 13 4 2" xfId="44365" xr:uid="{FE256F2D-C0C3-4D4B-8467-64FC4C953D62}"/>
    <cellStyle name="40% - Accent6 17 13 5" xfId="44366" xr:uid="{75019C37-9761-446E-A9F7-D5A56AE3D7E0}"/>
    <cellStyle name="40% - Accent6 17 14" xfId="44367" xr:uid="{6E753751-A2EE-4598-A687-5F8BDD4032AD}"/>
    <cellStyle name="40% - Accent6 17 14 2" xfId="44368" xr:uid="{2A3E3D82-A399-4ED6-A0C9-6319C1365F2E}"/>
    <cellStyle name="40% - Accent6 17 14 2 2" xfId="44369" xr:uid="{6C074CBC-CA90-49A8-A97F-CF426E6C9C55}"/>
    <cellStyle name="40% - Accent6 17 14 2 2 2" xfId="44370" xr:uid="{B27B6C30-D1D3-4526-8C52-A063D5AD1C3B}"/>
    <cellStyle name="40% - Accent6 17 14 2 3" xfId="44371" xr:uid="{5C6C75B8-EAC0-4347-AFE5-B5E25BF3C9C3}"/>
    <cellStyle name="40% - Accent6 17 14 3" xfId="44372" xr:uid="{DD8886CC-CB8D-43FB-943F-2D9F4E5FB429}"/>
    <cellStyle name="40% - Accent6 17 14 3 2" xfId="44373" xr:uid="{0F518143-A294-4A4B-B1A8-49B27762DACD}"/>
    <cellStyle name="40% - Accent6 17 14 4" xfId="44374" xr:uid="{7B974880-04C1-4FB9-BD8E-751126E76E14}"/>
    <cellStyle name="40% - Accent6 17 14 4 2" xfId="44375" xr:uid="{06709067-317A-4A56-99DD-A55424EBD197}"/>
    <cellStyle name="40% - Accent6 17 14 5" xfId="44376" xr:uid="{C47B5EE3-B22A-4C5E-AA12-9F49C464E63B}"/>
    <cellStyle name="40% - Accent6 17 15" xfId="44377" xr:uid="{478416AA-4057-452D-A271-F9C17DDED32B}"/>
    <cellStyle name="40% - Accent6 17 15 2" xfId="44378" xr:uid="{6F506F0E-E613-410F-9C0F-D14D0C10055F}"/>
    <cellStyle name="40% - Accent6 17 15 2 2" xfId="44379" xr:uid="{33EC28ED-15C6-42C4-AC52-E2F517406DF7}"/>
    <cellStyle name="40% - Accent6 17 15 2 2 2" xfId="44380" xr:uid="{F6FB116C-5D4F-4D0E-AEBA-FA7518636C1F}"/>
    <cellStyle name="40% - Accent6 17 15 2 3" xfId="44381" xr:uid="{CED40711-EBCC-4614-AB79-EA9612AEA011}"/>
    <cellStyle name="40% - Accent6 17 15 3" xfId="44382" xr:uid="{05B548CF-E144-4776-A4D0-49674B7E32EF}"/>
    <cellStyle name="40% - Accent6 17 15 3 2" xfId="44383" xr:uid="{5AC3F8E0-F7BC-4F0C-8C81-54A73D984EEF}"/>
    <cellStyle name="40% - Accent6 17 15 4" xfId="44384" xr:uid="{44276519-FE1C-4FEC-AF34-CB14C6F34BC6}"/>
    <cellStyle name="40% - Accent6 17 15 4 2" xfId="44385" xr:uid="{79512C41-3596-4A35-88AE-66AD6BC09B13}"/>
    <cellStyle name="40% - Accent6 17 15 5" xfId="44386" xr:uid="{7C478386-76C1-4DA9-A66E-65BBCB7ECD33}"/>
    <cellStyle name="40% - Accent6 17 16" xfId="44387" xr:uid="{6236BACB-C5C6-470F-A18B-E7118B23CB5C}"/>
    <cellStyle name="40% - Accent6 17 16 2" xfId="44388" xr:uid="{2F798163-57A1-477D-8FDE-743425952FB3}"/>
    <cellStyle name="40% - Accent6 17 16 2 2" xfId="44389" xr:uid="{67CBD06F-9CB2-42FB-89FC-BE3D30A18EC2}"/>
    <cellStyle name="40% - Accent6 17 16 3" xfId="44390" xr:uid="{13EAF188-9437-4CF6-9856-CB936545EF71}"/>
    <cellStyle name="40% - Accent6 17 17" xfId="44391" xr:uid="{7E4BD534-6B80-4D28-896C-094267C2798D}"/>
    <cellStyle name="40% - Accent6 17 17 2" xfId="44392" xr:uid="{4F2A1007-3443-49B4-BECC-1984DE83939A}"/>
    <cellStyle name="40% - Accent6 17 18" xfId="44393" xr:uid="{20D5DEF3-2739-482B-B7C1-A9BF558A4122}"/>
    <cellStyle name="40% - Accent6 17 18 2" xfId="44394" xr:uid="{DF24BADE-6E48-4406-8F98-2B70E0FA07EA}"/>
    <cellStyle name="40% - Accent6 17 19" xfId="44395" xr:uid="{5E96E31A-C69D-4EC0-B385-ABE8CC9A0DF3}"/>
    <cellStyle name="40% - Accent6 17 2" xfId="44396" xr:uid="{2143EB70-62C9-4BF8-A174-26CE38C700C4}"/>
    <cellStyle name="40% - Accent6 17 2 2" xfId="44397" xr:uid="{F1E89472-6FC3-47CF-9789-81CAAB1FF448}"/>
    <cellStyle name="40% - Accent6 17 2 2 2" xfId="44398" xr:uid="{FF1B0E44-C1EA-4B8B-AB58-377F9AC5A935}"/>
    <cellStyle name="40% - Accent6 17 2 2 2 2" xfId="44399" xr:uid="{2AC72E37-EEF6-4A99-9090-84EFAF733121}"/>
    <cellStyle name="40% - Accent6 17 2 2 3" xfId="44400" xr:uid="{C8F409CB-DD28-4B7B-8E52-97571AFC2B98}"/>
    <cellStyle name="40% - Accent6 17 2 3" xfId="44401" xr:uid="{884D6A68-9A92-48D3-A19A-A2F3D6545FF1}"/>
    <cellStyle name="40% - Accent6 17 2 3 2" xfId="44402" xr:uid="{57E5C16C-C606-429B-AEB7-320834CA8543}"/>
    <cellStyle name="40% - Accent6 17 2 4" xfId="44403" xr:uid="{D175EFAF-3B7C-4F65-9733-1341F731ECED}"/>
    <cellStyle name="40% - Accent6 17 2 4 2" xfId="44404" xr:uid="{E189CE17-1CAB-4124-AC86-936D8FE9A191}"/>
    <cellStyle name="40% - Accent6 17 2 5" xfId="44405" xr:uid="{902763EC-084C-4981-A77D-29F3441AB47D}"/>
    <cellStyle name="40% - Accent6 17 20" xfId="44406" xr:uid="{4EBCCF75-BFE5-4398-9D0C-537017CDC740}"/>
    <cellStyle name="40% - Accent6 17 21" xfId="44407" xr:uid="{2DA64FC6-0D9B-4EE3-A02C-4592B98A6030}"/>
    <cellStyle name="40% - Accent6 17 22" xfId="44408" xr:uid="{47EA07B5-F6BB-4370-8DE9-63C76202A41B}"/>
    <cellStyle name="40% - Accent6 17 23" xfId="44409" xr:uid="{35AF7F44-15F5-4A88-8CA4-A5D591584446}"/>
    <cellStyle name="40% - Accent6 17 24" xfId="44410" xr:uid="{CDE4F8BA-CA8E-4526-8A28-9B84DC9F01E6}"/>
    <cellStyle name="40% - Accent6 17 25" xfId="44411" xr:uid="{D612BB8B-57F1-43F3-BA40-63C6511C4EDA}"/>
    <cellStyle name="40% - Accent6 17 26" xfId="44412" xr:uid="{1F7CD485-D4D7-4B80-A9DE-D1C6B3A355C0}"/>
    <cellStyle name="40% - Accent6 17 27" xfId="44413" xr:uid="{8F0C7358-76D4-4B31-B95E-8AA1BA9320EA}"/>
    <cellStyle name="40% - Accent6 17 28" xfId="44414" xr:uid="{F025F9C5-DE0B-4867-9924-E4DCCF4DFF41}"/>
    <cellStyle name="40% - Accent6 17 29" xfId="44415" xr:uid="{A587B744-34B0-4D33-9004-FC9A647129B4}"/>
    <cellStyle name="40% - Accent6 17 3" xfId="44416" xr:uid="{4A3CFFF6-A753-4623-871B-309411251C9B}"/>
    <cellStyle name="40% - Accent6 17 3 2" xfId="44417" xr:uid="{C957E832-5DE5-4845-9F4B-179B97264D80}"/>
    <cellStyle name="40% - Accent6 17 3 2 2" xfId="44418" xr:uid="{D9124293-81B9-4D55-8005-8124A6EC95FC}"/>
    <cellStyle name="40% - Accent6 17 3 2 2 2" xfId="44419" xr:uid="{46E483F3-5A37-41D4-9070-320FE825ECD8}"/>
    <cellStyle name="40% - Accent6 17 3 2 3" xfId="44420" xr:uid="{9D478DEF-B106-4C18-A6E2-5A0EB42D6690}"/>
    <cellStyle name="40% - Accent6 17 3 3" xfId="44421" xr:uid="{56FCFFF8-A2F6-417B-A29B-DB67C27B3B7E}"/>
    <cellStyle name="40% - Accent6 17 3 3 2" xfId="44422" xr:uid="{EEF1939A-E324-4912-A97F-3C855D8C8CD3}"/>
    <cellStyle name="40% - Accent6 17 3 4" xfId="44423" xr:uid="{21D9F5C6-2A23-4125-B404-2507865D202E}"/>
    <cellStyle name="40% - Accent6 17 3 4 2" xfId="44424" xr:uid="{7D968204-99DC-4FFA-BC4B-479BC7DB1CA3}"/>
    <cellStyle name="40% - Accent6 17 3 5" xfId="44425" xr:uid="{5764297E-FA1E-40B4-9350-11AE8B71E623}"/>
    <cellStyle name="40% - Accent6 17 4" xfId="44426" xr:uid="{56700141-F082-4F30-A927-058FF27CBC54}"/>
    <cellStyle name="40% - Accent6 17 4 2" xfId="44427" xr:uid="{75FC6C0D-335B-424B-ABC6-3AFEC3E383BC}"/>
    <cellStyle name="40% - Accent6 17 4 2 2" xfId="44428" xr:uid="{060FA1E3-0936-41B6-A0BD-1E728E92E9D3}"/>
    <cellStyle name="40% - Accent6 17 4 2 2 2" xfId="44429" xr:uid="{D7A09D62-0F44-41BB-978B-FE5F7F6F1850}"/>
    <cellStyle name="40% - Accent6 17 4 2 3" xfId="44430" xr:uid="{1E066E07-2DB8-4547-97E6-817F48C276E2}"/>
    <cellStyle name="40% - Accent6 17 4 3" xfId="44431" xr:uid="{90C60387-CFDB-4256-87D4-5105E42A2CBE}"/>
    <cellStyle name="40% - Accent6 17 4 3 2" xfId="44432" xr:uid="{50EEF702-56C7-4D53-B369-EB6FF20A197C}"/>
    <cellStyle name="40% - Accent6 17 4 4" xfId="44433" xr:uid="{23BF667D-2D37-45C8-8B66-91D3ACC56130}"/>
    <cellStyle name="40% - Accent6 17 4 4 2" xfId="44434" xr:uid="{3DF797F7-727B-443B-AB0F-E4434F4C6471}"/>
    <cellStyle name="40% - Accent6 17 4 5" xfId="44435" xr:uid="{89B7E0C0-EB1F-4722-9949-45BB7923F4F0}"/>
    <cellStyle name="40% - Accent6 17 5" xfId="44436" xr:uid="{33DFFCB7-2EFE-4B8B-BA3E-91C3FEF2367D}"/>
    <cellStyle name="40% - Accent6 17 5 2" xfId="44437" xr:uid="{9031874B-180C-4983-BAED-B0C1DEB36548}"/>
    <cellStyle name="40% - Accent6 17 5 2 2" xfId="44438" xr:uid="{6F518FC1-49E0-4245-B80C-CBC409983586}"/>
    <cellStyle name="40% - Accent6 17 5 2 2 2" xfId="44439" xr:uid="{A9C2F71E-0A59-4932-B8AD-977DCE92E354}"/>
    <cellStyle name="40% - Accent6 17 5 2 3" xfId="44440" xr:uid="{76722A43-8308-48F5-9A1B-65A2278E3DC9}"/>
    <cellStyle name="40% - Accent6 17 5 3" xfId="44441" xr:uid="{D1B97236-F55E-4950-949D-375505423740}"/>
    <cellStyle name="40% - Accent6 17 5 3 2" xfId="44442" xr:uid="{39224D34-03C4-410A-B273-58FA0D1628D0}"/>
    <cellStyle name="40% - Accent6 17 5 4" xfId="44443" xr:uid="{D2EBE4E7-0057-4A2F-963C-313AF64F348B}"/>
    <cellStyle name="40% - Accent6 17 5 4 2" xfId="44444" xr:uid="{EB391FA0-B441-4529-9DB0-7BDC09CAC549}"/>
    <cellStyle name="40% - Accent6 17 5 5" xfId="44445" xr:uid="{DAD2C172-D34C-4FC0-A7CC-EDA6C64A4418}"/>
    <cellStyle name="40% - Accent6 17 6" xfId="44446" xr:uid="{CAA985EC-DB52-46A5-B524-D12D7C6C7DED}"/>
    <cellStyle name="40% - Accent6 17 6 2" xfId="44447" xr:uid="{8604E6AA-51DD-488E-8DAC-9861C102E5EC}"/>
    <cellStyle name="40% - Accent6 17 6 2 2" xfId="44448" xr:uid="{A4D5E812-6184-46F8-B303-FB443891D5B2}"/>
    <cellStyle name="40% - Accent6 17 6 2 2 2" xfId="44449" xr:uid="{F9DD7F40-EEF7-4D02-8AEE-53F629A25B5F}"/>
    <cellStyle name="40% - Accent6 17 6 2 3" xfId="44450" xr:uid="{0E9D9CCD-6E34-42DF-951D-8BABC702321E}"/>
    <cellStyle name="40% - Accent6 17 6 3" xfId="44451" xr:uid="{C70647DE-3DCF-473C-AF1B-BD284A880662}"/>
    <cellStyle name="40% - Accent6 17 6 3 2" xfId="44452" xr:uid="{7ECE5769-FB7A-498E-9B52-C456A47A1812}"/>
    <cellStyle name="40% - Accent6 17 6 4" xfId="44453" xr:uid="{060F6D9D-E460-4C10-8F6D-91B30A9D8F20}"/>
    <cellStyle name="40% - Accent6 17 6 4 2" xfId="44454" xr:uid="{41A7B493-C7EF-4D6E-A205-1EA46C581B59}"/>
    <cellStyle name="40% - Accent6 17 6 5" xfId="44455" xr:uid="{BA902B4A-B548-4544-A7B2-AF4903F97191}"/>
    <cellStyle name="40% - Accent6 17 7" xfId="44456" xr:uid="{B59859A0-3146-4918-9601-D5CB3781E2F3}"/>
    <cellStyle name="40% - Accent6 17 7 2" xfId="44457" xr:uid="{0E9D214B-E0DA-4C94-8BE8-16013228004E}"/>
    <cellStyle name="40% - Accent6 17 7 2 2" xfId="44458" xr:uid="{728005C6-CE7E-4734-8B44-1AA72ECC834A}"/>
    <cellStyle name="40% - Accent6 17 7 2 2 2" xfId="44459" xr:uid="{F8F75968-8BB3-4B41-88FF-C69BE88A9650}"/>
    <cellStyle name="40% - Accent6 17 7 2 3" xfId="44460" xr:uid="{F3D52DE1-0E52-466B-96EA-166FE2FE0C63}"/>
    <cellStyle name="40% - Accent6 17 7 3" xfId="44461" xr:uid="{BA981B19-DAAF-4664-91D9-53FB8C2FFC9A}"/>
    <cellStyle name="40% - Accent6 17 7 3 2" xfId="44462" xr:uid="{3B1ECA30-085B-4C8C-B6EE-DF2E1827C35D}"/>
    <cellStyle name="40% - Accent6 17 7 4" xfId="44463" xr:uid="{BF7D07DE-870E-4A6C-A1AC-E93CEE13039B}"/>
    <cellStyle name="40% - Accent6 17 7 4 2" xfId="44464" xr:uid="{0C029BFA-E828-4FA3-9FB8-EC87BB993BEB}"/>
    <cellStyle name="40% - Accent6 17 7 5" xfId="44465" xr:uid="{AF7BBE13-C174-4B27-81BC-A21E55E8F52E}"/>
    <cellStyle name="40% - Accent6 17 8" xfId="44466" xr:uid="{6905ADCD-5F5A-46C4-BE43-D0595E7FE239}"/>
    <cellStyle name="40% - Accent6 17 8 2" xfId="44467" xr:uid="{26D7E407-03A0-4A10-B34A-72FB5004C26F}"/>
    <cellStyle name="40% - Accent6 17 8 2 2" xfId="44468" xr:uid="{293F5507-5C32-49FE-84E2-4F73D40D5A50}"/>
    <cellStyle name="40% - Accent6 17 8 2 2 2" xfId="44469" xr:uid="{354A6CF2-07AF-409D-861B-B92F3E56BC6E}"/>
    <cellStyle name="40% - Accent6 17 8 2 3" xfId="44470" xr:uid="{14010D81-5EE0-4F78-A609-E461744C3AAC}"/>
    <cellStyle name="40% - Accent6 17 8 3" xfId="44471" xr:uid="{E711CB17-B17C-40AC-89BD-D2698022E7FD}"/>
    <cellStyle name="40% - Accent6 17 8 3 2" xfId="44472" xr:uid="{54CD04EE-95DA-4B92-9065-53D1692742A5}"/>
    <cellStyle name="40% - Accent6 17 8 4" xfId="44473" xr:uid="{863894A3-7849-42C7-8901-7BC82A1BBB38}"/>
    <cellStyle name="40% - Accent6 17 8 4 2" xfId="44474" xr:uid="{7DDE9A8D-5A21-4DFF-9704-387877774FCE}"/>
    <cellStyle name="40% - Accent6 17 8 5" xfId="44475" xr:uid="{AD4D2100-E98E-4975-B6B0-942B361B01FF}"/>
    <cellStyle name="40% - Accent6 17 9" xfId="44476" xr:uid="{080002E6-9590-4F8F-9124-D595D623CFD9}"/>
    <cellStyle name="40% - Accent6 17 9 2" xfId="44477" xr:uid="{4578750B-4FB5-4A0A-86C1-4CFD6FB37E26}"/>
    <cellStyle name="40% - Accent6 17 9 2 2" xfId="44478" xr:uid="{8ECCE385-07B0-499C-ACF0-BCF493524D18}"/>
    <cellStyle name="40% - Accent6 17 9 2 2 2" xfId="44479" xr:uid="{0769E974-3D37-4820-813B-83F40009AA68}"/>
    <cellStyle name="40% - Accent6 17 9 2 3" xfId="44480" xr:uid="{BBAB7136-64BA-40D3-9723-58DF6AE60BA7}"/>
    <cellStyle name="40% - Accent6 17 9 3" xfId="44481" xr:uid="{A811D127-637A-4451-80B1-3428721B094B}"/>
    <cellStyle name="40% - Accent6 17 9 3 2" xfId="44482" xr:uid="{9A88004D-E675-4569-896E-77882C2F2D0A}"/>
    <cellStyle name="40% - Accent6 17 9 4" xfId="44483" xr:uid="{2AEC86C6-589F-4544-904B-C8E6E167492A}"/>
    <cellStyle name="40% - Accent6 17 9 4 2" xfId="44484" xr:uid="{5E5D10B8-5487-4E5C-AA80-4119A00C0501}"/>
    <cellStyle name="40% - Accent6 17 9 5" xfId="44485" xr:uid="{B4399E02-5B73-4F51-B23F-6E8874EB3D8C}"/>
    <cellStyle name="40% - Accent6 18" xfId="44486" xr:uid="{8FD94979-9830-4FDA-91C3-E129B07F01A6}"/>
    <cellStyle name="40% - Accent6 18 10" xfId="44487" xr:uid="{835E5748-F2DA-43CC-AF77-E50DFE7E48D6}"/>
    <cellStyle name="40% - Accent6 18 10 2" xfId="44488" xr:uid="{0FA27189-062B-42F9-BC8B-025CA00CEF40}"/>
    <cellStyle name="40% - Accent6 18 10 2 2" xfId="44489" xr:uid="{922775A4-C34E-46FD-B440-875D27D53DC4}"/>
    <cellStyle name="40% - Accent6 18 10 2 2 2" xfId="44490" xr:uid="{14A16257-FECD-4D7C-900A-D491F41FFCB4}"/>
    <cellStyle name="40% - Accent6 18 10 2 3" xfId="44491" xr:uid="{3DDAF42C-0E04-4F73-932D-08FBEC0035B8}"/>
    <cellStyle name="40% - Accent6 18 10 3" xfId="44492" xr:uid="{ED385E20-B3B4-47E5-ADA5-0BBD2C314A11}"/>
    <cellStyle name="40% - Accent6 18 10 3 2" xfId="44493" xr:uid="{6BAA28CF-3B89-48E6-9BD7-A2B1D3E06848}"/>
    <cellStyle name="40% - Accent6 18 10 4" xfId="44494" xr:uid="{9DB8D994-5EF6-4064-B1B0-46BD5416EFCB}"/>
    <cellStyle name="40% - Accent6 18 10 4 2" xfId="44495" xr:uid="{B032DB94-ADCC-4B51-81E1-EA09A303FCE1}"/>
    <cellStyle name="40% - Accent6 18 10 5" xfId="44496" xr:uid="{99F4A57C-5F19-4CB2-87AF-492D2B919384}"/>
    <cellStyle name="40% - Accent6 18 11" xfId="44497" xr:uid="{72603FCF-ED2D-4D59-9EEB-9C4E4E5D340A}"/>
    <cellStyle name="40% - Accent6 18 11 2" xfId="44498" xr:uid="{F4716ACE-7509-4DB1-BD6E-847DD7B21C2C}"/>
    <cellStyle name="40% - Accent6 18 11 2 2" xfId="44499" xr:uid="{9005E7F9-38B0-486F-B7CB-8D21140B9EA0}"/>
    <cellStyle name="40% - Accent6 18 11 2 2 2" xfId="44500" xr:uid="{9661018B-4044-4DFB-8D73-153208B7E935}"/>
    <cellStyle name="40% - Accent6 18 11 2 3" xfId="44501" xr:uid="{4F3D2DFF-58B9-4D4D-8BC8-3E70F9E982FD}"/>
    <cellStyle name="40% - Accent6 18 11 3" xfId="44502" xr:uid="{59D7AB08-506F-44FE-B647-224DCAB57D28}"/>
    <cellStyle name="40% - Accent6 18 11 3 2" xfId="44503" xr:uid="{7416AE65-9325-45C0-BF71-0FD1F134667F}"/>
    <cellStyle name="40% - Accent6 18 11 4" xfId="44504" xr:uid="{21846D57-FD07-4961-A3B5-9A29BEB441A0}"/>
    <cellStyle name="40% - Accent6 18 11 4 2" xfId="44505" xr:uid="{DE18EA9E-1CF6-4F38-B5A5-20121314EDDF}"/>
    <cellStyle name="40% - Accent6 18 11 5" xfId="44506" xr:uid="{E4180DDA-4137-4964-8AE9-1E9AAD9A9F79}"/>
    <cellStyle name="40% - Accent6 18 12" xfId="44507" xr:uid="{E8E9BF59-FE0A-488B-BBE0-F3043DBC2CBD}"/>
    <cellStyle name="40% - Accent6 18 12 2" xfId="44508" xr:uid="{D9BC895D-8FE9-44AE-A3DF-02769568853D}"/>
    <cellStyle name="40% - Accent6 18 12 2 2" xfId="44509" xr:uid="{1BE9147E-5FB5-40C8-A272-CEB97B20CA97}"/>
    <cellStyle name="40% - Accent6 18 12 2 2 2" xfId="44510" xr:uid="{1006F518-0D6B-4920-A5D8-9D5D113D7DA0}"/>
    <cellStyle name="40% - Accent6 18 12 2 3" xfId="44511" xr:uid="{D5C23086-B0D7-44B0-80C5-A05EABC03C9B}"/>
    <cellStyle name="40% - Accent6 18 12 3" xfId="44512" xr:uid="{D1CB09CD-3458-4E08-9C0F-573FCD9A53A6}"/>
    <cellStyle name="40% - Accent6 18 12 3 2" xfId="44513" xr:uid="{59714984-BB20-461B-AC24-B4083373F96F}"/>
    <cellStyle name="40% - Accent6 18 12 4" xfId="44514" xr:uid="{0AE0F0D8-EEF0-47F4-B29C-51551483D0E0}"/>
    <cellStyle name="40% - Accent6 18 12 4 2" xfId="44515" xr:uid="{5B42491D-4FF9-435B-85C0-BCAAA48BE29A}"/>
    <cellStyle name="40% - Accent6 18 12 5" xfId="44516" xr:uid="{6927A11F-9680-4A96-A570-35454F6E790C}"/>
    <cellStyle name="40% - Accent6 18 13" xfId="44517" xr:uid="{BB48CCF9-6614-4A5D-906F-7FA14CCC9F92}"/>
    <cellStyle name="40% - Accent6 18 13 2" xfId="44518" xr:uid="{EEF5BC11-EB92-43BB-A12B-982F1377BCCF}"/>
    <cellStyle name="40% - Accent6 18 13 2 2" xfId="44519" xr:uid="{F7216D43-1AD9-4F42-83A9-A15B41285F33}"/>
    <cellStyle name="40% - Accent6 18 13 2 2 2" xfId="44520" xr:uid="{707E69FD-636D-464E-AE83-AEF54E778197}"/>
    <cellStyle name="40% - Accent6 18 13 2 3" xfId="44521" xr:uid="{75C1B292-CA05-487B-9412-DC33D9BFFF5B}"/>
    <cellStyle name="40% - Accent6 18 13 3" xfId="44522" xr:uid="{8CB76276-38FE-49FE-B756-77C804E876DD}"/>
    <cellStyle name="40% - Accent6 18 13 3 2" xfId="44523" xr:uid="{026FCCC6-3BAF-4A3C-8C7F-7133BC2C7172}"/>
    <cellStyle name="40% - Accent6 18 13 4" xfId="44524" xr:uid="{164CFD74-2970-427E-87A8-45DF4ED7F391}"/>
    <cellStyle name="40% - Accent6 18 13 4 2" xfId="44525" xr:uid="{9ACB85C6-F801-4443-8F88-8F7DEABE5EDC}"/>
    <cellStyle name="40% - Accent6 18 13 5" xfId="44526" xr:uid="{B6E778AD-F661-4C2B-A8C6-45F1F1C2C557}"/>
    <cellStyle name="40% - Accent6 18 14" xfId="44527" xr:uid="{CABEBD37-813D-4BF5-A5F7-8967485BE3AA}"/>
    <cellStyle name="40% - Accent6 18 14 2" xfId="44528" xr:uid="{5EF713A4-B5BF-4F4E-BC86-D241B93961C7}"/>
    <cellStyle name="40% - Accent6 18 14 2 2" xfId="44529" xr:uid="{03903D43-C1F6-460C-BDB1-74AE034AEA16}"/>
    <cellStyle name="40% - Accent6 18 14 2 2 2" xfId="44530" xr:uid="{7A996A5E-186A-4CB5-A0B6-59805ADC3EA0}"/>
    <cellStyle name="40% - Accent6 18 14 2 3" xfId="44531" xr:uid="{D137887A-35F1-4724-A384-5009A711B747}"/>
    <cellStyle name="40% - Accent6 18 14 3" xfId="44532" xr:uid="{33388DD6-DA26-4A6B-9E76-491A3A77947F}"/>
    <cellStyle name="40% - Accent6 18 14 3 2" xfId="44533" xr:uid="{5839BE38-39E3-4F93-B854-26E0B34332D5}"/>
    <cellStyle name="40% - Accent6 18 14 4" xfId="44534" xr:uid="{ACE27CFC-12F3-4542-A23A-596C55848FEB}"/>
    <cellStyle name="40% - Accent6 18 14 4 2" xfId="44535" xr:uid="{76893B1E-A9FC-4F2F-921A-5CA9E0AB7BF7}"/>
    <cellStyle name="40% - Accent6 18 14 5" xfId="44536" xr:uid="{BB681D0F-6AB7-4BE8-AB92-AFBC8D1D5228}"/>
    <cellStyle name="40% - Accent6 18 15" xfId="44537" xr:uid="{7CABCDC5-8D91-4863-BC6E-583F31441B04}"/>
    <cellStyle name="40% - Accent6 18 15 2" xfId="44538" xr:uid="{00C6F030-3BAB-42DA-BE3E-86AAFE7F421D}"/>
    <cellStyle name="40% - Accent6 18 15 2 2" xfId="44539" xr:uid="{2E6EBC6A-6B24-4ED4-9C65-A34992C12831}"/>
    <cellStyle name="40% - Accent6 18 15 2 2 2" xfId="44540" xr:uid="{A4549A15-4DB7-4FEE-B4D9-22804FE34A7F}"/>
    <cellStyle name="40% - Accent6 18 15 2 3" xfId="44541" xr:uid="{D00E33B0-B61B-4460-8C58-09462EAD089D}"/>
    <cellStyle name="40% - Accent6 18 15 3" xfId="44542" xr:uid="{DA4A07BA-037B-4AA6-B286-249AB7C43C45}"/>
    <cellStyle name="40% - Accent6 18 15 3 2" xfId="44543" xr:uid="{5159E03A-53DE-42CD-A837-34BB10730565}"/>
    <cellStyle name="40% - Accent6 18 15 4" xfId="44544" xr:uid="{88401308-A669-4697-9470-A8EB0B09094D}"/>
    <cellStyle name="40% - Accent6 18 15 4 2" xfId="44545" xr:uid="{5A24B7A2-0AE5-4C32-8558-B95D56129FDC}"/>
    <cellStyle name="40% - Accent6 18 15 5" xfId="44546" xr:uid="{AA53C97B-7F5A-4AD3-8861-A883B6DB580E}"/>
    <cellStyle name="40% - Accent6 18 16" xfId="44547" xr:uid="{F18555D7-A4D6-4B65-B6CF-ECD11C8B1D48}"/>
    <cellStyle name="40% - Accent6 18 16 2" xfId="44548" xr:uid="{DD598B15-CCFD-401C-ABD7-538A6A24823A}"/>
    <cellStyle name="40% - Accent6 18 16 2 2" xfId="44549" xr:uid="{009CC306-0DB8-4E06-A1C5-853D8F57F473}"/>
    <cellStyle name="40% - Accent6 18 16 3" xfId="44550" xr:uid="{FA03F859-6B3C-435D-8CE3-2DA463E049B9}"/>
    <cellStyle name="40% - Accent6 18 17" xfId="44551" xr:uid="{98514596-09C9-405F-9917-B2311B0C3B70}"/>
    <cellStyle name="40% - Accent6 18 17 2" xfId="44552" xr:uid="{BBBA8BFF-4432-49E3-A46C-1185C3FF6EBF}"/>
    <cellStyle name="40% - Accent6 18 18" xfId="44553" xr:uid="{6BF79CAE-E6AD-4EE0-869C-86D3EEB343D6}"/>
    <cellStyle name="40% - Accent6 18 18 2" xfId="44554" xr:uid="{B7D3099F-D69F-4112-8616-A58FF4C192CE}"/>
    <cellStyle name="40% - Accent6 18 19" xfId="44555" xr:uid="{A12B17B0-4E2E-4980-A527-EAB3F19D8770}"/>
    <cellStyle name="40% - Accent6 18 2" xfId="44556" xr:uid="{ABFD76F1-5695-4E0D-92C4-A70210A4EFD3}"/>
    <cellStyle name="40% - Accent6 18 2 2" xfId="44557" xr:uid="{98D61CF7-28FF-4D69-A07D-D1F233C47A63}"/>
    <cellStyle name="40% - Accent6 18 2 2 2" xfId="44558" xr:uid="{F17FE643-EFCA-4630-AD98-E8EA5AB3296A}"/>
    <cellStyle name="40% - Accent6 18 2 2 2 2" xfId="44559" xr:uid="{C73DB5F1-FF09-427A-ACD5-BB0E60AA6902}"/>
    <cellStyle name="40% - Accent6 18 2 2 3" xfId="44560" xr:uid="{02C55032-D788-4D08-82FA-28AA36FCBB10}"/>
    <cellStyle name="40% - Accent6 18 2 3" xfId="44561" xr:uid="{6A98959C-62AB-4E56-858F-051586B6995A}"/>
    <cellStyle name="40% - Accent6 18 2 3 2" xfId="44562" xr:uid="{F18C211D-457E-4328-A374-6495B45C6E28}"/>
    <cellStyle name="40% - Accent6 18 2 4" xfId="44563" xr:uid="{00EACCA4-0998-41D0-BA71-BCFBF051D0EA}"/>
    <cellStyle name="40% - Accent6 18 2 4 2" xfId="44564" xr:uid="{F1F87618-B4EB-436C-902E-2048B3E15750}"/>
    <cellStyle name="40% - Accent6 18 2 5" xfId="44565" xr:uid="{7674C2D9-AC79-41D6-8483-DBC26B235DB3}"/>
    <cellStyle name="40% - Accent6 18 20" xfId="44566" xr:uid="{75E4A1CB-0ADB-47B5-8F5D-23831B779DB1}"/>
    <cellStyle name="40% - Accent6 18 21" xfId="44567" xr:uid="{FFA717ED-987F-4CB0-9471-9C2CE749C531}"/>
    <cellStyle name="40% - Accent6 18 22" xfId="44568" xr:uid="{C60FEB5B-21B6-4686-8279-ECA64D52614D}"/>
    <cellStyle name="40% - Accent6 18 23" xfId="44569" xr:uid="{06091384-C24B-4820-9042-7D30593E5804}"/>
    <cellStyle name="40% - Accent6 18 24" xfId="44570" xr:uid="{8E263A79-66C6-4790-9554-EEC7ECC532DD}"/>
    <cellStyle name="40% - Accent6 18 25" xfId="44571" xr:uid="{48ACA867-D9B6-4A00-A2F2-AC8C6970524A}"/>
    <cellStyle name="40% - Accent6 18 26" xfId="44572" xr:uid="{3349DDFC-B6CD-4528-BC0D-460A9530C2AE}"/>
    <cellStyle name="40% - Accent6 18 27" xfId="44573" xr:uid="{12B524D5-9FAD-4F32-B04D-4F27B4A8B967}"/>
    <cellStyle name="40% - Accent6 18 28" xfId="44574" xr:uid="{6956FD04-52D7-4059-AC70-722AC60E0B42}"/>
    <cellStyle name="40% - Accent6 18 29" xfId="44575" xr:uid="{44ABBD9D-1747-4A05-B376-48254A036CC3}"/>
    <cellStyle name="40% - Accent6 18 3" xfId="44576" xr:uid="{956C31B8-7AF8-4EC0-AE85-57D6272B4125}"/>
    <cellStyle name="40% - Accent6 18 3 2" xfId="44577" xr:uid="{B41EE5A2-0A48-49B7-A388-030F99B1B8E5}"/>
    <cellStyle name="40% - Accent6 18 3 2 2" xfId="44578" xr:uid="{0E85AE6D-B568-4AEA-90EE-339765E9313B}"/>
    <cellStyle name="40% - Accent6 18 3 2 2 2" xfId="44579" xr:uid="{861A67FF-C372-4C14-B8ED-C2F48A0C64F7}"/>
    <cellStyle name="40% - Accent6 18 3 2 3" xfId="44580" xr:uid="{C2C8068E-67A9-455D-BA73-20CDD18F672F}"/>
    <cellStyle name="40% - Accent6 18 3 3" xfId="44581" xr:uid="{B730CCB8-2C81-4E96-B3B5-A0847648F144}"/>
    <cellStyle name="40% - Accent6 18 3 3 2" xfId="44582" xr:uid="{C55FDB5D-520A-42EE-A4F0-BE61CD62A599}"/>
    <cellStyle name="40% - Accent6 18 3 4" xfId="44583" xr:uid="{F1D79A25-913B-44C1-A549-97985A96B0C3}"/>
    <cellStyle name="40% - Accent6 18 3 4 2" xfId="44584" xr:uid="{41203E5F-161D-45CC-90B8-4A7533C73EA9}"/>
    <cellStyle name="40% - Accent6 18 3 5" xfId="44585" xr:uid="{8F908C19-4FA6-4385-8E09-6EB4DB4E243E}"/>
    <cellStyle name="40% - Accent6 18 4" xfId="44586" xr:uid="{98CA1DB9-C031-4885-8C56-49E7C5DC67A7}"/>
    <cellStyle name="40% - Accent6 18 4 2" xfId="44587" xr:uid="{B3D1B74D-EEC4-4BD6-BB2A-B4B7661210E3}"/>
    <cellStyle name="40% - Accent6 18 4 2 2" xfId="44588" xr:uid="{B3951004-9463-42AF-BB71-A91A5E510CA8}"/>
    <cellStyle name="40% - Accent6 18 4 2 2 2" xfId="44589" xr:uid="{0B833431-E5AE-4B3B-8B4C-A8011DD1FF67}"/>
    <cellStyle name="40% - Accent6 18 4 2 3" xfId="44590" xr:uid="{A505A954-DD52-43DA-945D-66CB975F3EA8}"/>
    <cellStyle name="40% - Accent6 18 4 3" xfId="44591" xr:uid="{6F594849-4FF6-4788-BCC8-92F6FBE57216}"/>
    <cellStyle name="40% - Accent6 18 4 3 2" xfId="44592" xr:uid="{37C6FD43-EE03-42D6-8CE1-FC83586099C6}"/>
    <cellStyle name="40% - Accent6 18 4 4" xfId="44593" xr:uid="{E89354BB-23AB-4B03-AA39-1CD0F8CA4230}"/>
    <cellStyle name="40% - Accent6 18 4 4 2" xfId="44594" xr:uid="{7D4598D8-AA41-4FBD-A965-6D155F3638C7}"/>
    <cellStyle name="40% - Accent6 18 4 5" xfId="44595" xr:uid="{E5AAC326-B759-43C4-9219-67B8FEE9D73B}"/>
    <cellStyle name="40% - Accent6 18 5" xfId="44596" xr:uid="{52A9BC73-D672-406F-BC94-53D0DC6B12EF}"/>
    <cellStyle name="40% - Accent6 18 5 2" xfId="44597" xr:uid="{BF09C3B1-3363-4618-AD8B-959E6F40797D}"/>
    <cellStyle name="40% - Accent6 18 5 2 2" xfId="44598" xr:uid="{EF70C69D-6E88-4554-8D5D-F5702222F513}"/>
    <cellStyle name="40% - Accent6 18 5 2 2 2" xfId="44599" xr:uid="{7F9455A0-DFD1-4FB9-B71C-CFCC362EAA49}"/>
    <cellStyle name="40% - Accent6 18 5 2 3" xfId="44600" xr:uid="{A8303490-BB2B-420D-878D-873EF4A5F9D0}"/>
    <cellStyle name="40% - Accent6 18 5 3" xfId="44601" xr:uid="{A7257481-C92E-47BD-B816-43A690A06C86}"/>
    <cellStyle name="40% - Accent6 18 5 3 2" xfId="44602" xr:uid="{704800BC-E660-4791-ABCA-1E2102F31B7C}"/>
    <cellStyle name="40% - Accent6 18 5 4" xfId="44603" xr:uid="{3534C950-3DBD-420C-A721-E0CC3B2F3B02}"/>
    <cellStyle name="40% - Accent6 18 5 4 2" xfId="44604" xr:uid="{E6BFDFB9-D427-4A00-B33E-2F6E6220E583}"/>
    <cellStyle name="40% - Accent6 18 5 5" xfId="44605" xr:uid="{7CBDD871-7939-40DD-AA5E-40146F6889D3}"/>
    <cellStyle name="40% - Accent6 18 6" xfId="44606" xr:uid="{C6CEC9B1-74F0-43D2-98AB-DB5361174D1C}"/>
    <cellStyle name="40% - Accent6 18 6 2" xfId="44607" xr:uid="{3D10DFC7-454B-44BF-87CD-7BD24BACB82B}"/>
    <cellStyle name="40% - Accent6 18 6 2 2" xfId="44608" xr:uid="{35CCC6FD-136A-4C57-9867-BE5A6E0BF047}"/>
    <cellStyle name="40% - Accent6 18 6 2 2 2" xfId="44609" xr:uid="{021CEBA1-FDE0-46C4-AE18-39A74227B226}"/>
    <cellStyle name="40% - Accent6 18 6 2 3" xfId="44610" xr:uid="{5634726B-5BB9-4D7E-A1E9-83A2983993E7}"/>
    <cellStyle name="40% - Accent6 18 6 3" xfId="44611" xr:uid="{D4AC5E96-6910-4989-9626-FFB37D0A1E18}"/>
    <cellStyle name="40% - Accent6 18 6 3 2" xfId="44612" xr:uid="{16AA476A-F5FE-46C4-80AB-F0A13494556C}"/>
    <cellStyle name="40% - Accent6 18 6 4" xfId="44613" xr:uid="{A332BE56-6D8A-4E20-88BD-5193CFA670C9}"/>
    <cellStyle name="40% - Accent6 18 6 4 2" xfId="44614" xr:uid="{6524B6E2-158B-44D9-87A0-589C896A0A47}"/>
    <cellStyle name="40% - Accent6 18 6 5" xfId="44615" xr:uid="{D993C4F1-F06E-46BB-A240-CEB060055E88}"/>
    <cellStyle name="40% - Accent6 18 7" xfId="44616" xr:uid="{70E4CACC-4467-4FEA-8D57-10DF4B8A4FA3}"/>
    <cellStyle name="40% - Accent6 18 7 2" xfId="44617" xr:uid="{348DA5B1-37A6-4063-BB26-E005916CFA6B}"/>
    <cellStyle name="40% - Accent6 18 7 2 2" xfId="44618" xr:uid="{2A041E9E-23AD-4240-8AE2-3826EB523D0D}"/>
    <cellStyle name="40% - Accent6 18 7 2 2 2" xfId="44619" xr:uid="{B70E300D-84A8-47E1-AF45-AD7BA5F5B296}"/>
    <cellStyle name="40% - Accent6 18 7 2 3" xfId="44620" xr:uid="{45F93BA2-765E-44C2-8155-9BA27B7515B3}"/>
    <cellStyle name="40% - Accent6 18 7 3" xfId="44621" xr:uid="{22CD9CE5-4352-4976-A62A-9C4D286ECB14}"/>
    <cellStyle name="40% - Accent6 18 7 3 2" xfId="44622" xr:uid="{F84B12D2-2706-4FE2-978A-76FCA6A57CC1}"/>
    <cellStyle name="40% - Accent6 18 7 4" xfId="44623" xr:uid="{4F396C5E-DEFF-42A8-A4AC-54824D3FA5FF}"/>
    <cellStyle name="40% - Accent6 18 7 4 2" xfId="44624" xr:uid="{F6E4161F-B495-41DA-AFF4-5489DEFED102}"/>
    <cellStyle name="40% - Accent6 18 7 5" xfId="44625" xr:uid="{A5F4C450-C750-43AA-B1F4-A2B2C415AA0E}"/>
    <cellStyle name="40% - Accent6 18 8" xfId="44626" xr:uid="{8AD1A506-7F86-4C59-8686-4777ABF2AD24}"/>
    <cellStyle name="40% - Accent6 18 8 2" xfId="44627" xr:uid="{207E1A57-2C21-4261-B7F7-63A6DEF049B8}"/>
    <cellStyle name="40% - Accent6 18 8 2 2" xfId="44628" xr:uid="{06C4E53C-79BF-427A-8F09-50B1B3828640}"/>
    <cellStyle name="40% - Accent6 18 8 2 2 2" xfId="44629" xr:uid="{ED6C6BBB-6011-459D-AB9B-F9530159B3C4}"/>
    <cellStyle name="40% - Accent6 18 8 2 3" xfId="44630" xr:uid="{5A3C3F57-221B-43B0-910D-8E7E8CEBAB70}"/>
    <cellStyle name="40% - Accent6 18 8 3" xfId="44631" xr:uid="{36C39F43-64B6-490D-AA05-A7DEBFEF5A06}"/>
    <cellStyle name="40% - Accent6 18 8 3 2" xfId="44632" xr:uid="{45FCA503-A75F-4C0E-B200-D87569A045D2}"/>
    <cellStyle name="40% - Accent6 18 8 4" xfId="44633" xr:uid="{D2E54A7F-F975-4848-8ED5-0228A2A8B5AF}"/>
    <cellStyle name="40% - Accent6 18 8 4 2" xfId="44634" xr:uid="{9D48139F-C9E8-441E-8CEA-31BA45F68D15}"/>
    <cellStyle name="40% - Accent6 18 8 5" xfId="44635" xr:uid="{267A77BF-2604-4542-B49E-B842A2F3CAD4}"/>
    <cellStyle name="40% - Accent6 18 9" xfId="44636" xr:uid="{AD8C8168-45AB-4CE5-BEC6-D5F214ACD5A5}"/>
    <cellStyle name="40% - Accent6 18 9 2" xfId="44637" xr:uid="{66727C88-DAD9-4408-A263-7459CB39F53E}"/>
    <cellStyle name="40% - Accent6 18 9 2 2" xfId="44638" xr:uid="{4F06637A-DA2B-4CD5-B4CE-C513B194C5E4}"/>
    <cellStyle name="40% - Accent6 18 9 2 2 2" xfId="44639" xr:uid="{F3F345DE-3481-4093-8342-581FD8E9C554}"/>
    <cellStyle name="40% - Accent6 18 9 2 3" xfId="44640" xr:uid="{E0D77822-230A-408E-B748-2302FED67116}"/>
    <cellStyle name="40% - Accent6 18 9 3" xfId="44641" xr:uid="{C7E5B988-7F44-4692-AE37-1A291B43FF8C}"/>
    <cellStyle name="40% - Accent6 18 9 3 2" xfId="44642" xr:uid="{2410D0A2-9661-4299-BA7E-1F88ADE5026E}"/>
    <cellStyle name="40% - Accent6 18 9 4" xfId="44643" xr:uid="{13669E40-0E22-4F8F-857F-B48012D8E2C5}"/>
    <cellStyle name="40% - Accent6 18 9 4 2" xfId="44644" xr:uid="{158A0F43-A14E-4ED3-956D-335D0731823E}"/>
    <cellStyle name="40% - Accent6 18 9 5" xfId="44645" xr:uid="{6FFC0157-4BB5-4BD1-989C-20B400F19B41}"/>
    <cellStyle name="40% - Accent6 19" xfId="44646" xr:uid="{C9A300EE-61F2-4C39-9CF5-8BB6D4AD9E74}"/>
    <cellStyle name="40% - Accent6 19 10" xfId="44647" xr:uid="{DF8FCB9E-C94D-4199-96EA-F8866939E132}"/>
    <cellStyle name="40% - Accent6 19 10 2" xfId="44648" xr:uid="{7088492A-AD30-4646-B273-6B59DA3B219C}"/>
    <cellStyle name="40% - Accent6 19 10 2 2" xfId="44649" xr:uid="{D2D47BAE-5072-4DFF-8591-41F678A97A35}"/>
    <cellStyle name="40% - Accent6 19 10 2 2 2" xfId="44650" xr:uid="{A249042C-7677-4976-921E-CE07347D28E8}"/>
    <cellStyle name="40% - Accent6 19 10 2 3" xfId="44651" xr:uid="{56283224-32A6-44C1-9C08-17395270435F}"/>
    <cellStyle name="40% - Accent6 19 10 3" xfId="44652" xr:uid="{1DA76A31-FADE-4B5E-A808-1B1A49016D10}"/>
    <cellStyle name="40% - Accent6 19 10 3 2" xfId="44653" xr:uid="{55428AF6-1933-4682-B10E-097A4E3B321B}"/>
    <cellStyle name="40% - Accent6 19 10 4" xfId="44654" xr:uid="{F877FB9C-D94B-47B5-97B8-2BF62E4F7BD0}"/>
    <cellStyle name="40% - Accent6 19 10 4 2" xfId="44655" xr:uid="{E2A18469-51AA-4053-A39E-A932656AF332}"/>
    <cellStyle name="40% - Accent6 19 10 5" xfId="44656" xr:uid="{FC6F36D9-1728-4820-8564-D4878677AE25}"/>
    <cellStyle name="40% - Accent6 19 11" xfId="44657" xr:uid="{5EC8E123-76C1-4F79-8EFE-E02F9E0F7EE1}"/>
    <cellStyle name="40% - Accent6 19 11 2" xfId="44658" xr:uid="{11108045-649C-4D7E-8D83-BB2F37596B88}"/>
    <cellStyle name="40% - Accent6 19 11 2 2" xfId="44659" xr:uid="{3A7B4818-E6FB-4148-9AA7-5D11C8F874B7}"/>
    <cellStyle name="40% - Accent6 19 11 2 2 2" xfId="44660" xr:uid="{29017D4D-D8AC-4777-92C6-E4C7E5429C01}"/>
    <cellStyle name="40% - Accent6 19 11 2 3" xfId="44661" xr:uid="{8B757732-7258-422D-866C-6F80D19E68D2}"/>
    <cellStyle name="40% - Accent6 19 11 3" xfId="44662" xr:uid="{A3DEA3C5-2E4D-404F-A814-A6D67D6E8844}"/>
    <cellStyle name="40% - Accent6 19 11 3 2" xfId="44663" xr:uid="{1624815F-4271-41D7-A77C-D94B3C2AD7CB}"/>
    <cellStyle name="40% - Accent6 19 11 4" xfId="44664" xr:uid="{891A7255-3454-45D6-9BDC-99F532FB4006}"/>
    <cellStyle name="40% - Accent6 19 11 4 2" xfId="44665" xr:uid="{634B45F8-0100-4DF0-BAFA-80B814DF2CD4}"/>
    <cellStyle name="40% - Accent6 19 11 5" xfId="44666" xr:uid="{E80A438F-34FC-488C-869E-572738666517}"/>
    <cellStyle name="40% - Accent6 19 12" xfId="44667" xr:uid="{88F2E71B-11AF-47B5-8FA7-587F0B462C9E}"/>
    <cellStyle name="40% - Accent6 19 12 2" xfId="44668" xr:uid="{FDA7BD7F-924E-4125-8416-8F7871FED52F}"/>
    <cellStyle name="40% - Accent6 19 12 2 2" xfId="44669" xr:uid="{ED479063-B047-4D7C-828D-93C0528B0734}"/>
    <cellStyle name="40% - Accent6 19 12 2 2 2" xfId="44670" xr:uid="{291055FC-82A9-4406-9348-8828FF7668C3}"/>
    <cellStyle name="40% - Accent6 19 12 2 3" xfId="44671" xr:uid="{60AAA686-5C7F-420C-84AD-4575AED405FD}"/>
    <cellStyle name="40% - Accent6 19 12 3" xfId="44672" xr:uid="{EF1A4F3D-441F-4B2B-9BEE-5A21722E8838}"/>
    <cellStyle name="40% - Accent6 19 12 3 2" xfId="44673" xr:uid="{5B9A26A3-7787-4436-8383-B43C12378542}"/>
    <cellStyle name="40% - Accent6 19 12 4" xfId="44674" xr:uid="{33C4D6C9-E335-4FDD-BE47-41C3FDDE4362}"/>
    <cellStyle name="40% - Accent6 19 12 4 2" xfId="44675" xr:uid="{611972E2-EE44-4D61-8B35-B0A8987FDDD9}"/>
    <cellStyle name="40% - Accent6 19 12 5" xfId="44676" xr:uid="{8F5D0F24-1C90-42A2-B15F-035F83C5B157}"/>
    <cellStyle name="40% - Accent6 19 13" xfId="44677" xr:uid="{7BB0EB25-D745-4722-B7F8-DDA95B08E463}"/>
    <cellStyle name="40% - Accent6 19 13 2" xfId="44678" xr:uid="{D335CCD9-A2A9-4709-AD14-80212D353EA0}"/>
    <cellStyle name="40% - Accent6 19 13 2 2" xfId="44679" xr:uid="{DD6848CE-6FAD-4782-B0D0-FA36E47D3394}"/>
    <cellStyle name="40% - Accent6 19 13 2 2 2" xfId="44680" xr:uid="{368C3029-2EB8-4192-AD31-111708A0022D}"/>
    <cellStyle name="40% - Accent6 19 13 2 3" xfId="44681" xr:uid="{B974C0BB-9EF0-4897-9846-A061F5AFE779}"/>
    <cellStyle name="40% - Accent6 19 13 3" xfId="44682" xr:uid="{41449788-BB59-44CC-8EF8-41570D1AF9EB}"/>
    <cellStyle name="40% - Accent6 19 13 3 2" xfId="44683" xr:uid="{A893211F-6AAA-4317-8EA6-44B819B30B5A}"/>
    <cellStyle name="40% - Accent6 19 13 4" xfId="44684" xr:uid="{5855049A-140A-4757-93C9-7C026BCA9DEC}"/>
    <cellStyle name="40% - Accent6 19 13 4 2" xfId="44685" xr:uid="{E2752D07-FB09-4C4D-8FEB-D505CC3641A4}"/>
    <cellStyle name="40% - Accent6 19 13 5" xfId="44686" xr:uid="{D2F24549-F9C7-4CF4-AEAA-4CDB0EA1C0E5}"/>
    <cellStyle name="40% - Accent6 19 14" xfId="44687" xr:uid="{C0945534-0285-443E-A7AD-1E599BCC66DB}"/>
    <cellStyle name="40% - Accent6 19 14 2" xfId="44688" xr:uid="{C4B35CE8-3E5B-4EF4-BE20-41CE5371860F}"/>
    <cellStyle name="40% - Accent6 19 14 2 2" xfId="44689" xr:uid="{4AD06920-A48A-413E-B6E6-D6E115AD2DBF}"/>
    <cellStyle name="40% - Accent6 19 14 2 2 2" xfId="44690" xr:uid="{CB2265C9-D869-48DA-9E8B-8E9CFB0A0B1C}"/>
    <cellStyle name="40% - Accent6 19 14 2 3" xfId="44691" xr:uid="{2474C1E5-F364-423C-BD9D-579F2A29CD97}"/>
    <cellStyle name="40% - Accent6 19 14 3" xfId="44692" xr:uid="{4F886580-998A-4C18-B783-A649A6CE17A3}"/>
    <cellStyle name="40% - Accent6 19 14 3 2" xfId="44693" xr:uid="{EA20ACA4-9027-4443-9924-896A2476D9A5}"/>
    <cellStyle name="40% - Accent6 19 14 4" xfId="44694" xr:uid="{CA0634B9-D5AA-475C-99E4-5A60BF085CF6}"/>
    <cellStyle name="40% - Accent6 19 14 4 2" xfId="44695" xr:uid="{3489C3D5-8EDE-4E30-9459-3F8FFE41213F}"/>
    <cellStyle name="40% - Accent6 19 14 5" xfId="44696" xr:uid="{2591549E-A0B8-4FB4-AF95-C10779D34C09}"/>
    <cellStyle name="40% - Accent6 19 15" xfId="44697" xr:uid="{7DF78C88-549D-4DC5-857F-A8EA120C56E8}"/>
    <cellStyle name="40% - Accent6 19 15 2" xfId="44698" xr:uid="{58D73C41-C0F5-4931-8D37-884E99632001}"/>
    <cellStyle name="40% - Accent6 19 15 2 2" xfId="44699" xr:uid="{DB4D9A04-C444-4886-B642-22ADE3532E8F}"/>
    <cellStyle name="40% - Accent6 19 15 2 2 2" xfId="44700" xr:uid="{4F014602-E1F2-4420-A005-137910C619B4}"/>
    <cellStyle name="40% - Accent6 19 15 2 3" xfId="44701" xr:uid="{A6EFD51B-ADC2-4C1D-88D1-EEB81E3AA98D}"/>
    <cellStyle name="40% - Accent6 19 15 3" xfId="44702" xr:uid="{4EB079A2-61AA-438E-9B93-70361555FA16}"/>
    <cellStyle name="40% - Accent6 19 15 3 2" xfId="44703" xr:uid="{26771257-ECAA-41B9-B968-DBF341ACDD8B}"/>
    <cellStyle name="40% - Accent6 19 15 4" xfId="44704" xr:uid="{B24DB566-A3A1-456F-8077-1B82CCD7D3FD}"/>
    <cellStyle name="40% - Accent6 19 15 4 2" xfId="44705" xr:uid="{709E4BD1-1B91-4B22-8568-B92C9FC75DBD}"/>
    <cellStyle name="40% - Accent6 19 15 5" xfId="44706" xr:uid="{07137CC5-C09B-403A-8C48-E566B793E1A4}"/>
    <cellStyle name="40% - Accent6 19 16" xfId="44707" xr:uid="{532A22BC-95C3-42F4-B180-A07AD000E006}"/>
    <cellStyle name="40% - Accent6 19 16 2" xfId="44708" xr:uid="{A0ECD00C-360A-45AD-BA1E-1941BC79318E}"/>
    <cellStyle name="40% - Accent6 19 16 2 2" xfId="44709" xr:uid="{54243BB4-790C-49D0-910F-3E24BDFCEEE7}"/>
    <cellStyle name="40% - Accent6 19 16 3" xfId="44710" xr:uid="{FFF96A4E-3CF5-4487-8142-8C5381CF2743}"/>
    <cellStyle name="40% - Accent6 19 17" xfId="44711" xr:uid="{8CAFA2A4-C84A-4A3B-99CD-3E5B37803215}"/>
    <cellStyle name="40% - Accent6 19 17 2" xfId="44712" xr:uid="{A99B5832-4BB1-4C29-BF19-F0F8D24651BD}"/>
    <cellStyle name="40% - Accent6 19 18" xfId="44713" xr:uid="{F7D7C912-7705-47EE-813F-5DE63A155A34}"/>
    <cellStyle name="40% - Accent6 19 18 2" xfId="44714" xr:uid="{C54C5F43-209D-4D7E-AFE9-70979B8F1808}"/>
    <cellStyle name="40% - Accent6 19 19" xfId="44715" xr:uid="{F09DA9F4-5B01-4C26-A2B8-BF2AC68E974A}"/>
    <cellStyle name="40% - Accent6 19 2" xfId="44716" xr:uid="{5D9B5C82-8698-4D6D-8B60-2EA821C3670A}"/>
    <cellStyle name="40% - Accent6 19 2 2" xfId="44717" xr:uid="{2F438413-EBD2-4B05-BA74-6B4B58960771}"/>
    <cellStyle name="40% - Accent6 19 2 2 2" xfId="44718" xr:uid="{20CD8570-2022-41D4-93D6-9B670498D2DE}"/>
    <cellStyle name="40% - Accent6 19 2 2 2 2" xfId="44719" xr:uid="{2C80F14D-F2E8-4D4A-93DF-99A7F367F0AB}"/>
    <cellStyle name="40% - Accent6 19 2 2 3" xfId="44720" xr:uid="{44BBBCAD-BA07-4AD2-B13B-EF854091C37A}"/>
    <cellStyle name="40% - Accent6 19 2 3" xfId="44721" xr:uid="{32C83775-AE1A-4587-B63A-3278A47DA721}"/>
    <cellStyle name="40% - Accent6 19 2 3 2" xfId="44722" xr:uid="{2F4FB4E1-04E2-4410-85F2-29D239B7252D}"/>
    <cellStyle name="40% - Accent6 19 2 4" xfId="44723" xr:uid="{B8068C9E-F132-4F33-93A2-504B6BA08C80}"/>
    <cellStyle name="40% - Accent6 19 2 4 2" xfId="44724" xr:uid="{EFE302D3-416D-45AA-8AE9-16820F91929F}"/>
    <cellStyle name="40% - Accent6 19 2 5" xfId="44725" xr:uid="{25AA7D13-B7FB-4AD2-966A-72C5B340498E}"/>
    <cellStyle name="40% - Accent6 19 20" xfId="44726" xr:uid="{0989AFDB-E28D-4641-962B-7CC715EFCF47}"/>
    <cellStyle name="40% - Accent6 19 21" xfId="44727" xr:uid="{F62E24F9-A533-4165-981F-E706D81215A2}"/>
    <cellStyle name="40% - Accent6 19 22" xfId="44728" xr:uid="{E4A6B6F3-DA1F-43ED-B9CC-E79186EF65A3}"/>
    <cellStyle name="40% - Accent6 19 23" xfId="44729" xr:uid="{EE427870-3272-4DF7-BF51-920E52044AC0}"/>
    <cellStyle name="40% - Accent6 19 24" xfId="44730" xr:uid="{96A803F0-3F00-46E7-895F-CC12FF5DCAC8}"/>
    <cellStyle name="40% - Accent6 19 25" xfId="44731" xr:uid="{A8FB8484-1F1D-43F9-B171-DC92446277B1}"/>
    <cellStyle name="40% - Accent6 19 26" xfId="44732" xr:uid="{30E23C66-B459-411E-ACBD-966FA39830B2}"/>
    <cellStyle name="40% - Accent6 19 27" xfId="44733" xr:uid="{006AF270-22E7-47C2-97D8-07080980FEB2}"/>
    <cellStyle name="40% - Accent6 19 28" xfId="44734" xr:uid="{AE1AEB6A-D65B-4C0B-9E40-A77139034389}"/>
    <cellStyle name="40% - Accent6 19 29" xfId="44735" xr:uid="{29EDD3BE-3292-40D5-B5E1-3022983DC2CF}"/>
    <cellStyle name="40% - Accent6 19 3" xfId="44736" xr:uid="{C8D59107-7379-45D2-966D-C46908AB4634}"/>
    <cellStyle name="40% - Accent6 19 3 2" xfId="44737" xr:uid="{8E264B0D-6A94-405D-AAAD-CFA0D23C5EBD}"/>
    <cellStyle name="40% - Accent6 19 3 2 2" xfId="44738" xr:uid="{F2BD3113-25B4-4643-A736-2C22AF68D3E2}"/>
    <cellStyle name="40% - Accent6 19 3 2 2 2" xfId="44739" xr:uid="{A3D65EF9-F5B2-41F9-9572-47788A6004EA}"/>
    <cellStyle name="40% - Accent6 19 3 2 3" xfId="44740" xr:uid="{71A1C517-446D-4945-A553-9CCD2FD4F68C}"/>
    <cellStyle name="40% - Accent6 19 3 3" xfId="44741" xr:uid="{73BF20C4-B2FF-4946-BE8D-D4F9F634B120}"/>
    <cellStyle name="40% - Accent6 19 3 3 2" xfId="44742" xr:uid="{3F1440D5-1FB0-4F9F-84E5-EA2FE0F7224C}"/>
    <cellStyle name="40% - Accent6 19 3 4" xfId="44743" xr:uid="{CB36BE86-5361-44E6-A6EA-67433B9798E0}"/>
    <cellStyle name="40% - Accent6 19 3 4 2" xfId="44744" xr:uid="{DB7EA27A-9BCF-46CE-9D8A-FB40957B1111}"/>
    <cellStyle name="40% - Accent6 19 3 5" xfId="44745" xr:uid="{2B6EC35D-BF95-4F1C-AC66-95AAF7EECDB3}"/>
    <cellStyle name="40% - Accent6 19 4" xfId="44746" xr:uid="{FACC5974-96B2-4350-9EE7-10EE472B0C7D}"/>
    <cellStyle name="40% - Accent6 19 4 2" xfId="44747" xr:uid="{6EC205C6-A892-4C56-9D6A-1AEBC2117B3D}"/>
    <cellStyle name="40% - Accent6 19 4 2 2" xfId="44748" xr:uid="{906B8411-B17A-4F62-8CB9-5EA5A916E9C9}"/>
    <cellStyle name="40% - Accent6 19 4 2 2 2" xfId="44749" xr:uid="{4E241945-20BF-48C6-B2EA-900396D50CF7}"/>
    <cellStyle name="40% - Accent6 19 4 2 3" xfId="44750" xr:uid="{B970B2C8-85DF-4C75-9AFD-ACEC8EAD561A}"/>
    <cellStyle name="40% - Accent6 19 4 3" xfId="44751" xr:uid="{32FFEA9B-74A0-4ADD-8FA8-71EDECB38773}"/>
    <cellStyle name="40% - Accent6 19 4 3 2" xfId="44752" xr:uid="{795BE165-A95F-4353-A56D-763DF9724D41}"/>
    <cellStyle name="40% - Accent6 19 4 4" xfId="44753" xr:uid="{1F3AFE6C-68AE-4C23-9EEC-D7E236661787}"/>
    <cellStyle name="40% - Accent6 19 4 4 2" xfId="44754" xr:uid="{2509C6CD-31C3-41F3-BCA3-4F438039C828}"/>
    <cellStyle name="40% - Accent6 19 4 5" xfId="44755" xr:uid="{B68FF84F-0F71-418F-A7AA-4A0A4FB9188B}"/>
    <cellStyle name="40% - Accent6 19 5" xfId="44756" xr:uid="{540ADED9-B31C-4F13-B954-F009B244DB47}"/>
    <cellStyle name="40% - Accent6 19 5 2" xfId="44757" xr:uid="{078BAF0D-B95B-41E8-8406-46821864EB9C}"/>
    <cellStyle name="40% - Accent6 19 5 2 2" xfId="44758" xr:uid="{40C55C49-D046-4B63-8AAD-A93515BADE8E}"/>
    <cellStyle name="40% - Accent6 19 5 2 2 2" xfId="44759" xr:uid="{8E3261C0-4A1E-4794-9BC0-97D72336D803}"/>
    <cellStyle name="40% - Accent6 19 5 2 3" xfId="44760" xr:uid="{636944AA-558C-4E73-9B44-1BC74FD627CF}"/>
    <cellStyle name="40% - Accent6 19 5 3" xfId="44761" xr:uid="{00E93C05-AE02-47AE-9C66-129303C95802}"/>
    <cellStyle name="40% - Accent6 19 5 3 2" xfId="44762" xr:uid="{73AD68F0-E758-4C5D-9466-E8188199F4AE}"/>
    <cellStyle name="40% - Accent6 19 5 4" xfId="44763" xr:uid="{C6C68478-0B0A-44B4-9AC8-6ECA30A0CC8F}"/>
    <cellStyle name="40% - Accent6 19 5 4 2" xfId="44764" xr:uid="{46920289-F44D-4B36-8B41-2FF869F8FB08}"/>
    <cellStyle name="40% - Accent6 19 5 5" xfId="44765" xr:uid="{184B2D7E-B928-4ABF-8481-3EF33E8453EA}"/>
    <cellStyle name="40% - Accent6 19 6" xfId="44766" xr:uid="{41BAEBFB-EFCA-4788-979A-53804C37B402}"/>
    <cellStyle name="40% - Accent6 19 6 2" xfId="44767" xr:uid="{9F409A7B-4FC8-4E8A-B857-2787A027B757}"/>
    <cellStyle name="40% - Accent6 19 6 2 2" xfId="44768" xr:uid="{D2773797-9041-4D63-B784-9745980A246B}"/>
    <cellStyle name="40% - Accent6 19 6 2 2 2" xfId="44769" xr:uid="{A342A38F-9121-4E0A-B097-AC1FF242EA13}"/>
    <cellStyle name="40% - Accent6 19 6 2 3" xfId="44770" xr:uid="{4ED21229-F49B-4F73-8500-9589EC402C97}"/>
    <cellStyle name="40% - Accent6 19 6 3" xfId="44771" xr:uid="{CBEC7C20-E57C-4500-AD45-CEF837700355}"/>
    <cellStyle name="40% - Accent6 19 6 3 2" xfId="44772" xr:uid="{BD7E8FAB-C14E-4952-BAD6-23EAC4652624}"/>
    <cellStyle name="40% - Accent6 19 6 4" xfId="44773" xr:uid="{1D1953E1-5BE9-4670-8434-D9786DA05963}"/>
    <cellStyle name="40% - Accent6 19 6 4 2" xfId="44774" xr:uid="{39D60DED-A414-44D4-96DA-D0C903973607}"/>
    <cellStyle name="40% - Accent6 19 6 5" xfId="44775" xr:uid="{6149B01F-288C-4DC6-B5DE-C188EA61D8DF}"/>
    <cellStyle name="40% - Accent6 19 7" xfId="44776" xr:uid="{C1CE1EA9-934B-4A35-B241-AFE839F56026}"/>
    <cellStyle name="40% - Accent6 19 7 2" xfId="44777" xr:uid="{D547DD1B-2560-4A69-B152-D0F531EDC818}"/>
    <cellStyle name="40% - Accent6 19 7 2 2" xfId="44778" xr:uid="{E340455C-A4F1-4198-8B4B-7B2922375FA7}"/>
    <cellStyle name="40% - Accent6 19 7 2 2 2" xfId="44779" xr:uid="{A1FA64AC-46D1-4383-85BD-0ABD7B726489}"/>
    <cellStyle name="40% - Accent6 19 7 2 3" xfId="44780" xr:uid="{B375D798-C700-40A1-87E7-23EC7C3C0101}"/>
    <cellStyle name="40% - Accent6 19 7 3" xfId="44781" xr:uid="{2063F488-971A-469D-8785-FA55EFC6ED6C}"/>
    <cellStyle name="40% - Accent6 19 7 3 2" xfId="44782" xr:uid="{66C873B3-EFB4-47CB-894B-78A6EE35C8DD}"/>
    <cellStyle name="40% - Accent6 19 7 4" xfId="44783" xr:uid="{57991B50-7729-4498-A919-81FF2CE34F00}"/>
    <cellStyle name="40% - Accent6 19 7 4 2" xfId="44784" xr:uid="{CF937176-EF11-4530-A853-AF1E287357CE}"/>
    <cellStyle name="40% - Accent6 19 7 5" xfId="44785" xr:uid="{DE64EA91-E9AE-4CBB-94D2-8537BC92A5A2}"/>
    <cellStyle name="40% - Accent6 19 8" xfId="44786" xr:uid="{1E3F7B00-4AE5-4ED7-9E67-FD8448207265}"/>
    <cellStyle name="40% - Accent6 19 8 2" xfId="44787" xr:uid="{74DC1170-7057-48EA-8158-D0D59436D3A2}"/>
    <cellStyle name="40% - Accent6 19 8 2 2" xfId="44788" xr:uid="{37EEF92A-FD2C-49F8-B2FE-37E709922FB4}"/>
    <cellStyle name="40% - Accent6 19 8 2 2 2" xfId="44789" xr:uid="{11D16723-ACD4-46A2-AD0E-0BDE7F88BB2A}"/>
    <cellStyle name="40% - Accent6 19 8 2 3" xfId="44790" xr:uid="{224CD55E-0D8A-44DC-A260-FA0F2608437E}"/>
    <cellStyle name="40% - Accent6 19 8 3" xfId="44791" xr:uid="{5033183E-E252-4F67-83E7-B742FE54A14B}"/>
    <cellStyle name="40% - Accent6 19 8 3 2" xfId="44792" xr:uid="{49810E18-7C6D-4B3D-A318-E4D82129C929}"/>
    <cellStyle name="40% - Accent6 19 8 4" xfId="44793" xr:uid="{989CF11D-CA84-41B6-9D17-6509F0D9DF38}"/>
    <cellStyle name="40% - Accent6 19 8 4 2" xfId="44794" xr:uid="{9B6819E3-B206-47F7-BAE8-D254964B29F4}"/>
    <cellStyle name="40% - Accent6 19 8 5" xfId="44795" xr:uid="{9F9D6930-1003-4DD0-9346-76056D461A97}"/>
    <cellStyle name="40% - Accent6 19 9" xfId="44796" xr:uid="{B4D8C800-D765-4895-A86D-C4BE5A25A9C6}"/>
    <cellStyle name="40% - Accent6 19 9 2" xfId="44797" xr:uid="{F6BE1A25-9188-467D-A00D-F91101D0243D}"/>
    <cellStyle name="40% - Accent6 19 9 2 2" xfId="44798" xr:uid="{B5306FF2-F0C1-4135-8F61-2C68551B2DD1}"/>
    <cellStyle name="40% - Accent6 19 9 2 2 2" xfId="44799" xr:uid="{604E6D1F-7284-40FB-B576-D887EC4AFC57}"/>
    <cellStyle name="40% - Accent6 19 9 2 3" xfId="44800" xr:uid="{2020B568-BE1B-40D2-A8DF-2FEB9E12B38D}"/>
    <cellStyle name="40% - Accent6 19 9 3" xfId="44801" xr:uid="{99D7108D-E4F2-4988-8C62-6CB7FA5F4B18}"/>
    <cellStyle name="40% - Accent6 19 9 3 2" xfId="44802" xr:uid="{79A535FD-D429-437F-9516-31836941B2A0}"/>
    <cellStyle name="40% - Accent6 19 9 4" xfId="44803" xr:uid="{2008BEFC-E641-4462-8ABB-110900121D72}"/>
    <cellStyle name="40% - Accent6 19 9 4 2" xfId="44804" xr:uid="{BA654EA9-1807-446A-B328-4A7B9EAD4CEC}"/>
    <cellStyle name="40% - Accent6 19 9 5" xfId="44805" xr:uid="{7BD85F84-3D25-4F06-A4AB-947B22C499A4}"/>
    <cellStyle name="40% - Accent6 2" xfId="821" xr:uid="{039979AF-42BE-481E-9103-55AF2FECF3B0}"/>
    <cellStyle name="40% - Accent6 2 10" xfId="44806" xr:uid="{065D6151-10C6-43CD-8002-E0BFB35568EC}"/>
    <cellStyle name="40% - Accent6 2 11" xfId="44807" xr:uid="{4448C338-1B2F-4D92-A2D3-D21AFE48EFE1}"/>
    <cellStyle name="40% - Accent6 2 12" xfId="44808" xr:uid="{5F55253B-EDAF-457D-8548-817F431F72DC}"/>
    <cellStyle name="40% - Accent6 2 13" xfId="44809" xr:uid="{D2FEA989-2163-4EDB-8165-9305E21E0998}"/>
    <cellStyle name="40% - Accent6 2 14" xfId="44810" xr:uid="{C0141A64-08AC-42CD-A605-6C8D28376978}"/>
    <cellStyle name="40% - Accent6 2 15" xfId="44811" xr:uid="{4CD937A0-4C51-48F8-B53D-8904D4CF2DC7}"/>
    <cellStyle name="40% - Accent6 2 16" xfId="44812" xr:uid="{BFF6FFF4-D235-46EE-A38B-EFB70CDF9EAC}"/>
    <cellStyle name="40% - Accent6 2 17" xfId="44813" xr:uid="{B40720D4-4E97-474D-B328-712BBDD4FBE0}"/>
    <cellStyle name="40% - Accent6 2 18" xfId="44814" xr:uid="{F5A3EB6D-F3EF-487D-A48F-58C40F2DFA0F}"/>
    <cellStyle name="40% - Accent6 2 19" xfId="44815" xr:uid="{F874710A-F04C-4D4F-84E0-5F30C5D4EDE7}"/>
    <cellStyle name="40% - Accent6 2 2" xfId="822" xr:uid="{8E390F80-C485-4469-92B8-AA5BF7AEF46E}"/>
    <cellStyle name="40% - Accent6 2 2 2" xfId="823" xr:uid="{B4AACF06-C142-4EFE-8441-F9B06617D888}"/>
    <cellStyle name="40% - Accent6 2 2 2 2" xfId="44816" xr:uid="{7EB8E71E-2482-4BF3-9A03-3D26F022999C}"/>
    <cellStyle name="40% - Accent6 2 2 2 3" xfId="44817" xr:uid="{13A51F99-1FA0-49B6-AA92-62902C5DB750}"/>
    <cellStyle name="40% - Accent6 2 2 2 4" xfId="44818" xr:uid="{E9CD17BE-4319-4E94-9A46-1239050A0C21}"/>
    <cellStyle name="40% - Accent6 2 2 3" xfId="44819" xr:uid="{845CB049-8AD3-4B7F-9E1A-DBBC488C04CB}"/>
    <cellStyle name="40% - Accent6 2 2 4" xfId="44820" xr:uid="{379EBA1E-7EE6-4510-8795-E1566742A0AB}"/>
    <cellStyle name="40% - Accent6 2 20" xfId="44821" xr:uid="{25E4C16E-7067-46E6-A0DF-4AD361CE4681}"/>
    <cellStyle name="40% - Accent6 2 21" xfId="44822" xr:uid="{FB9F0EAD-7C93-40C8-B673-C56C4949054C}"/>
    <cellStyle name="40% - Accent6 2 22" xfId="44823" xr:uid="{2BA3388C-E84D-428A-923A-9EC2F8DCC08E}"/>
    <cellStyle name="40% - Accent6 2 23" xfId="44824" xr:uid="{6F167065-0A4B-4792-AA68-70591E6BC4C2}"/>
    <cellStyle name="40% - Accent6 2 24" xfId="44825" xr:uid="{123FD958-98C5-4D32-8041-0BCBD3B96566}"/>
    <cellStyle name="40% - Accent6 2 25" xfId="44826" xr:uid="{5D33B694-6078-4D01-AE86-1DB543ACFF10}"/>
    <cellStyle name="40% - Accent6 2 26" xfId="44827" xr:uid="{B3B24623-9784-4C46-9C2F-8E073D83F9BD}"/>
    <cellStyle name="40% - Accent6 2 27" xfId="44828" xr:uid="{440D4C32-5B4E-4E96-B52B-BE05E64F10D9}"/>
    <cellStyle name="40% - Accent6 2 28" xfId="44829" xr:uid="{1D1D6B3E-F394-442E-9BB0-A2D825663C4B}"/>
    <cellStyle name="40% - Accent6 2 29" xfId="44830" xr:uid="{96EA0620-AF4F-465F-9875-D067DAA0D2AA}"/>
    <cellStyle name="40% - Accent6 2 3" xfId="824" xr:uid="{FEE80662-1B34-4C0F-BCBF-0714AFF7B22E}"/>
    <cellStyle name="40% - Accent6 2 3 2" xfId="44831" xr:uid="{DCB0F967-EABE-4A73-ABAA-1C5EE5B0645F}"/>
    <cellStyle name="40% - Accent6 2 3 2 2" xfId="44832" xr:uid="{20DCF438-D254-47CB-9180-03E06F06A285}"/>
    <cellStyle name="40% - Accent6 2 3 2 3" xfId="44833" xr:uid="{E58BD88A-DAF6-42A8-9E81-0EA2B6595F3E}"/>
    <cellStyle name="40% - Accent6 2 3 3" xfId="44834" xr:uid="{F997C99E-974E-4356-8FDE-C350DD971344}"/>
    <cellStyle name="40% - Accent6 2 3 4" xfId="44835" xr:uid="{72945245-3EDA-4CC0-9D66-6F9AB5CC0265}"/>
    <cellStyle name="40% - Accent6 2 3 5" xfId="44836" xr:uid="{24455770-7064-4674-92D8-8A4BD703564E}"/>
    <cellStyle name="40% - Accent6 2 30" xfId="44837" xr:uid="{7CD6DF5B-6D90-42A0-8699-B65D55E0A849}"/>
    <cellStyle name="40% - Accent6 2 31" xfId="44838" xr:uid="{5C29C954-9C23-4A7F-9E1F-DCA4160155EF}"/>
    <cellStyle name="40% - Accent6 2 32" xfId="44839" xr:uid="{0A4BE54F-BA0C-4BDE-8A84-61E04D28D4BE}"/>
    <cellStyle name="40% - Accent6 2 33" xfId="44840" xr:uid="{0DB78C09-385E-4CC4-A0BB-EF8CE6DF52E8}"/>
    <cellStyle name="40% - Accent6 2 4" xfId="825" xr:uid="{F9B831F0-C65D-449F-884D-0C54B4998A91}"/>
    <cellStyle name="40% - Accent6 2 4 2" xfId="44841" xr:uid="{F181FF33-C931-4D86-A594-1E2C6779C061}"/>
    <cellStyle name="40% - Accent6 2 4 2 2" xfId="44842" xr:uid="{13CD37AA-8F4E-4D21-B297-37DCA4F32EB1}"/>
    <cellStyle name="40% - Accent6 2 4 2 3" xfId="44843" xr:uid="{C564CB0E-FF62-4BF0-8007-C2B7113A465C}"/>
    <cellStyle name="40% - Accent6 2 4 3" xfId="44844" xr:uid="{61F2C50D-2CD2-429B-B687-D28AD3922087}"/>
    <cellStyle name="40% - Accent6 2 4 4" xfId="44845" xr:uid="{F392EF0D-63E6-498D-8592-B77B36AAE476}"/>
    <cellStyle name="40% - Accent6 2 4 5" xfId="44846" xr:uid="{8BEE2A99-125E-49E9-99EC-25DE7592AA7C}"/>
    <cellStyle name="40% - Accent6 2 5" xfId="826" xr:uid="{6108F877-4C4E-4A5D-AB7B-B0E19C119E6E}"/>
    <cellStyle name="40% - Accent6 2 5 2" xfId="44847" xr:uid="{F3BD5B88-5A83-47D3-AB87-2AA01BC5A0D0}"/>
    <cellStyle name="40% - Accent6 2 5 3" xfId="44848" xr:uid="{10655A13-4E0A-48AB-A7A2-053B1A495A47}"/>
    <cellStyle name="40% - Accent6 2 5 4" xfId="44849" xr:uid="{4EE6C86C-6B0A-4616-B518-A579A4D326F4}"/>
    <cellStyle name="40% - Accent6 2 6" xfId="827" xr:uid="{8ABAF4F5-4E25-4FDB-A101-63571174BFEF}"/>
    <cellStyle name="40% - Accent6 2 6 2" xfId="44850" xr:uid="{FD5EE3E0-104A-4481-8248-8FDE93F894FF}"/>
    <cellStyle name="40% - Accent6 2 6 3" xfId="44851" xr:uid="{3EB78F34-318E-426F-A5FF-A2A5ECE75FBB}"/>
    <cellStyle name="40% - Accent6 2 6 4" xfId="44852" xr:uid="{BFD2C643-B1F9-4B05-8915-479051DEB56F}"/>
    <cellStyle name="40% - Accent6 2 7" xfId="828" xr:uid="{218E3B3F-3B4C-41A1-87BB-C6D0294335FE}"/>
    <cellStyle name="40% - Accent6 2 7 2" xfId="44853" xr:uid="{881AF6EE-BF2D-415E-8906-A9F1DF2663DF}"/>
    <cellStyle name="40% - Accent6 2 7 3" xfId="44854" xr:uid="{EB59A6EC-4F5B-40DE-AEC6-95F18D0EF31D}"/>
    <cellStyle name="40% - Accent6 2 8" xfId="829" xr:uid="{9979F233-F8E2-49D2-888E-CFCB316DC838}"/>
    <cellStyle name="40% - Accent6 2 8 2" xfId="44855" xr:uid="{DD7C630F-99A1-40F3-B1D4-8AFE7164DB1D}"/>
    <cellStyle name="40% - Accent6 2 9" xfId="2366" xr:uid="{8176C757-B55A-4FD9-8159-A6A2587F5A56}"/>
    <cellStyle name="40% - Accent6 20" xfId="44856" xr:uid="{7FD59B07-113C-4967-BF49-716B3B29CAC2}"/>
    <cellStyle name="40% - Accent6 20 10" xfId="44857" xr:uid="{6D99FA72-48C1-4349-ABAC-A0999266A173}"/>
    <cellStyle name="40% - Accent6 20 10 2" xfId="44858" xr:uid="{7718B28A-F599-49CB-AB00-FC1F77CFAB1C}"/>
    <cellStyle name="40% - Accent6 20 10 2 2" xfId="44859" xr:uid="{60C7F104-3293-4079-98B3-00A1BB62C2AD}"/>
    <cellStyle name="40% - Accent6 20 10 2 2 2" xfId="44860" xr:uid="{A4EC0A08-737A-48E7-AF93-F5AE5A017240}"/>
    <cellStyle name="40% - Accent6 20 10 2 3" xfId="44861" xr:uid="{E04EC61D-700D-46BE-839A-378E61A6936D}"/>
    <cellStyle name="40% - Accent6 20 10 3" xfId="44862" xr:uid="{C65DC451-C179-4180-931C-E54A27289252}"/>
    <cellStyle name="40% - Accent6 20 10 3 2" xfId="44863" xr:uid="{59C84E95-45D0-4FDF-9802-F73E7FE3356F}"/>
    <cellStyle name="40% - Accent6 20 10 4" xfId="44864" xr:uid="{B2D8582D-D3B2-4CE7-A063-DCCF3A0E8CF4}"/>
    <cellStyle name="40% - Accent6 20 10 4 2" xfId="44865" xr:uid="{9A96BF68-438D-4DF3-99DB-2AF768C290E2}"/>
    <cellStyle name="40% - Accent6 20 10 5" xfId="44866" xr:uid="{DE52E1B4-D618-4D3A-9B7C-8E6715B3E38E}"/>
    <cellStyle name="40% - Accent6 20 11" xfId="44867" xr:uid="{8017FE8A-0F14-458F-B0CD-02DE0FD27D55}"/>
    <cellStyle name="40% - Accent6 20 11 2" xfId="44868" xr:uid="{E8A5BE97-D67A-4090-9318-1DD889E4F329}"/>
    <cellStyle name="40% - Accent6 20 11 2 2" xfId="44869" xr:uid="{72D0B26A-5DF0-4A91-87FC-ECEB019C4576}"/>
    <cellStyle name="40% - Accent6 20 11 2 2 2" xfId="44870" xr:uid="{EF738207-E8EF-4426-BEAE-AF5BA0558E0A}"/>
    <cellStyle name="40% - Accent6 20 11 2 3" xfId="44871" xr:uid="{A4B7B47D-72FA-436B-A30D-9BC6A6675F74}"/>
    <cellStyle name="40% - Accent6 20 11 3" xfId="44872" xr:uid="{1EB0E87C-018D-4E51-8D62-910444F27A86}"/>
    <cellStyle name="40% - Accent6 20 11 3 2" xfId="44873" xr:uid="{EC700590-2D9C-437A-83A3-FEF2322E4004}"/>
    <cellStyle name="40% - Accent6 20 11 4" xfId="44874" xr:uid="{CDCAA2A8-FB1A-49AC-B762-75CF1773CBE1}"/>
    <cellStyle name="40% - Accent6 20 11 4 2" xfId="44875" xr:uid="{A9D09775-F12D-446F-B971-9B8235ADED03}"/>
    <cellStyle name="40% - Accent6 20 11 5" xfId="44876" xr:uid="{C7E9D889-97A0-4DC3-A0BB-7AC563729EB0}"/>
    <cellStyle name="40% - Accent6 20 12" xfId="44877" xr:uid="{0F8C15D9-242B-489C-85B7-4C2B91B0382A}"/>
    <cellStyle name="40% - Accent6 20 12 2" xfId="44878" xr:uid="{C135EA3D-A431-4E24-9537-E741BEE9D5AC}"/>
    <cellStyle name="40% - Accent6 20 12 2 2" xfId="44879" xr:uid="{7E56D23C-BF92-4271-A6D2-342E6064541A}"/>
    <cellStyle name="40% - Accent6 20 12 2 2 2" xfId="44880" xr:uid="{2166DA63-D3C4-4D5C-98AF-E983244CD8AB}"/>
    <cellStyle name="40% - Accent6 20 12 2 3" xfId="44881" xr:uid="{9EBF02FD-7D2E-41F2-B073-C352F8E24EB4}"/>
    <cellStyle name="40% - Accent6 20 12 3" xfId="44882" xr:uid="{87E09461-F633-40E0-8489-5C76749F069D}"/>
    <cellStyle name="40% - Accent6 20 12 3 2" xfId="44883" xr:uid="{DFB8D207-8DE7-4062-8F8F-1954C12F5382}"/>
    <cellStyle name="40% - Accent6 20 12 4" xfId="44884" xr:uid="{C6461CF4-950A-4376-ADA3-DFE9C91C7E2B}"/>
    <cellStyle name="40% - Accent6 20 12 4 2" xfId="44885" xr:uid="{CC328876-7107-4D6B-A164-69F8C60601F8}"/>
    <cellStyle name="40% - Accent6 20 12 5" xfId="44886" xr:uid="{548A9DAD-7E21-41D9-86BD-814A04F487BD}"/>
    <cellStyle name="40% - Accent6 20 13" xfId="44887" xr:uid="{E893B1AB-4EE0-44DA-8E87-0496823C2ED7}"/>
    <cellStyle name="40% - Accent6 20 13 2" xfId="44888" xr:uid="{DEC6AFEA-2960-45F5-BDC6-07DCF3E575A9}"/>
    <cellStyle name="40% - Accent6 20 13 2 2" xfId="44889" xr:uid="{EACDC4A3-3C2D-44A9-A50C-1A47D4237F81}"/>
    <cellStyle name="40% - Accent6 20 13 2 2 2" xfId="44890" xr:uid="{15AC4927-B8E1-4B58-B594-9F65FB662F14}"/>
    <cellStyle name="40% - Accent6 20 13 2 3" xfId="44891" xr:uid="{BD8E9AE6-8E5B-4840-A6D8-606F3CD3EB2B}"/>
    <cellStyle name="40% - Accent6 20 13 3" xfId="44892" xr:uid="{06CD04FC-7F68-43DD-9D58-FF3DB6EC6995}"/>
    <cellStyle name="40% - Accent6 20 13 3 2" xfId="44893" xr:uid="{8575E3E7-5DC8-4B1B-9185-B2463C631177}"/>
    <cellStyle name="40% - Accent6 20 13 4" xfId="44894" xr:uid="{E4FF73A7-0023-4415-94F1-7985F709AB49}"/>
    <cellStyle name="40% - Accent6 20 13 4 2" xfId="44895" xr:uid="{4D0C55BF-50B9-47BB-83E5-23DDAD8E913C}"/>
    <cellStyle name="40% - Accent6 20 13 5" xfId="44896" xr:uid="{5DEFCDFE-E4CE-475A-B791-284E68D759BA}"/>
    <cellStyle name="40% - Accent6 20 14" xfId="44897" xr:uid="{AB2A86D5-7FD7-4D4F-8C55-87B060FC168B}"/>
    <cellStyle name="40% - Accent6 20 14 2" xfId="44898" xr:uid="{B207EE3A-9369-4ECB-AF09-E0D8C0452791}"/>
    <cellStyle name="40% - Accent6 20 14 2 2" xfId="44899" xr:uid="{92612D81-0F17-40E4-A183-BE86858D85F5}"/>
    <cellStyle name="40% - Accent6 20 14 2 2 2" xfId="44900" xr:uid="{FC8C9393-7CEC-4833-9064-AA9E8892317E}"/>
    <cellStyle name="40% - Accent6 20 14 2 3" xfId="44901" xr:uid="{F47D7257-970B-42A9-AB3A-3CB06508DE7D}"/>
    <cellStyle name="40% - Accent6 20 14 3" xfId="44902" xr:uid="{114D9C13-EB97-4246-ACDF-266E0995C8CB}"/>
    <cellStyle name="40% - Accent6 20 14 3 2" xfId="44903" xr:uid="{7633BE35-82AC-40C3-A77D-ECB1181F6571}"/>
    <cellStyle name="40% - Accent6 20 14 4" xfId="44904" xr:uid="{C305598A-7AEB-4EC9-80EC-7206662C4C95}"/>
    <cellStyle name="40% - Accent6 20 14 4 2" xfId="44905" xr:uid="{A70E1771-9903-4F1A-BF6F-679C17600CBB}"/>
    <cellStyle name="40% - Accent6 20 14 5" xfId="44906" xr:uid="{B3ADEB1C-78D1-4981-86A7-2C12B08768E8}"/>
    <cellStyle name="40% - Accent6 20 15" xfId="44907" xr:uid="{3C77062E-41A6-4A01-B40D-EDA98AF8C332}"/>
    <cellStyle name="40% - Accent6 20 15 2" xfId="44908" xr:uid="{B0838942-CECB-4AB9-BF43-6A39F1BE2058}"/>
    <cellStyle name="40% - Accent6 20 15 2 2" xfId="44909" xr:uid="{03EB9177-8BE7-4FBB-915F-A0F7EF13C2A9}"/>
    <cellStyle name="40% - Accent6 20 15 2 2 2" xfId="44910" xr:uid="{CAB5DFBF-7B00-494F-99CC-1219B7B0D7E2}"/>
    <cellStyle name="40% - Accent6 20 15 2 3" xfId="44911" xr:uid="{22E9A838-A72D-46B7-888C-0B0D8864A070}"/>
    <cellStyle name="40% - Accent6 20 15 3" xfId="44912" xr:uid="{ABD63ADC-E7E1-450C-8A14-28923AACCD72}"/>
    <cellStyle name="40% - Accent6 20 15 3 2" xfId="44913" xr:uid="{94CD3DCD-60AD-4002-AEDE-BEC34C009CB3}"/>
    <cellStyle name="40% - Accent6 20 15 4" xfId="44914" xr:uid="{19FFBE61-CF66-40F6-9593-97555B0C236B}"/>
    <cellStyle name="40% - Accent6 20 15 4 2" xfId="44915" xr:uid="{BB1B9CBA-F9E6-401E-AAC7-5CF3F1D1C224}"/>
    <cellStyle name="40% - Accent6 20 15 5" xfId="44916" xr:uid="{1844E3C8-4EBF-44BB-AA44-22285B00DD43}"/>
    <cellStyle name="40% - Accent6 20 16" xfId="44917" xr:uid="{F5105E8C-19FC-4BA1-8091-B831E82B661E}"/>
    <cellStyle name="40% - Accent6 20 16 2" xfId="44918" xr:uid="{D091A4DB-8590-4C38-9A1D-61566185C8D2}"/>
    <cellStyle name="40% - Accent6 20 16 2 2" xfId="44919" xr:uid="{34A0F435-4E93-484A-B611-645B8BE615C2}"/>
    <cellStyle name="40% - Accent6 20 16 3" xfId="44920" xr:uid="{8C4D626A-8C1E-447E-A7A7-02D5AD991D49}"/>
    <cellStyle name="40% - Accent6 20 17" xfId="44921" xr:uid="{F58F4BA1-63D0-4AE9-8710-C41EF45EF52A}"/>
    <cellStyle name="40% - Accent6 20 17 2" xfId="44922" xr:uid="{98D529E7-F8AB-4CEA-85B8-1AC03AD8EA9F}"/>
    <cellStyle name="40% - Accent6 20 18" xfId="44923" xr:uid="{75744DCC-15CE-45B8-85AE-3C0D87B43E15}"/>
    <cellStyle name="40% - Accent6 20 18 2" xfId="44924" xr:uid="{7CF53954-6428-40F7-84A5-45A502F0F2FE}"/>
    <cellStyle name="40% - Accent6 20 19" xfId="44925" xr:uid="{0E70E5DF-9CBE-4E17-9EC9-290D5C217352}"/>
    <cellStyle name="40% - Accent6 20 2" xfId="44926" xr:uid="{756B9EB3-3B5C-4D8F-ABE4-A9CFA77B59C8}"/>
    <cellStyle name="40% - Accent6 20 2 2" xfId="44927" xr:uid="{D102A93F-ADF8-47F5-BFAA-F10E4530AD12}"/>
    <cellStyle name="40% - Accent6 20 2 2 2" xfId="44928" xr:uid="{611916FD-1E34-489A-9BB0-95B26F53F17B}"/>
    <cellStyle name="40% - Accent6 20 2 2 2 2" xfId="44929" xr:uid="{B56A845C-D9EC-403D-84F2-0C53F16BFCC0}"/>
    <cellStyle name="40% - Accent6 20 2 2 3" xfId="44930" xr:uid="{27BEACA6-E112-4B68-878A-A71E01AE178A}"/>
    <cellStyle name="40% - Accent6 20 2 3" xfId="44931" xr:uid="{2C953DF0-EDC7-4591-AF78-ABAB53D1F10F}"/>
    <cellStyle name="40% - Accent6 20 2 3 2" xfId="44932" xr:uid="{6D02C9D2-CCD0-45D3-A7C7-24AD56B95611}"/>
    <cellStyle name="40% - Accent6 20 2 4" xfId="44933" xr:uid="{A32A8EAE-D578-408B-8BEF-52A64BF3AA0A}"/>
    <cellStyle name="40% - Accent6 20 2 4 2" xfId="44934" xr:uid="{7393D8D0-9A34-4296-91E9-2B082ECD1256}"/>
    <cellStyle name="40% - Accent6 20 2 5" xfId="44935" xr:uid="{9CA8B08A-0A7F-4C3F-81C8-19B06568331A}"/>
    <cellStyle name="40% - Accent6 20 20" xfId="44936" xr:uid="{4E808A35-E3A2-415D-82EE-B3A2DAC0E010}"/>
    <cellStyle name="40% - Accent6 20 21" xfId="44937" xr:uid="{107D1034-D51C-4780-89C3-01ED1CB671E7}"/>
    <cellStyle name="40% - Accent6 20 22" xfId="44938" xr:uid="{A2A65C38-F65B-47CA-BC20-3AD36CE92DF1}"/>
    <cellStyle name="40% - Accent6 20 23" xfId="44939" xr:uid="{B67A2094-9206-45BF-9086-5330C5B065C7}"/>
    <cellStyle name="40% - Accent6 20 24" xfId="44940" xr:uid="{F38A9883-2337-4775-A3F8-CB00A8721759}"/>
    <cellStyle name="40% - Accent6 20 25" xfId="44941" xr:uid="{75F39F46-BF7D-4A82-9AD9-53E6F6B9FF1C}"/>
    <cellStyle name="40% - Accent6 20 26" xfId="44942" xr:uid="{0B64EDC4-BF1E-4161-9DB9-2F79E786871C}"/>
    <cellStyle name="40% - Accent6 20 27" xfId="44943" xr:uid="{19974844-A141-42B5-A637-99A4FB26B02F}"/>
    <cellStyle name="40% - Accent6 20 28" xfId="44944" xr:uid="{50EFEA3D-6A30-437C-B13D-86DE8788958C}"/>
    <cellStyle name="40% - Accent6 20 29" xfId="44945" xr:uid="{65BDF2E3-911B-434D-B24F-28C7D2914A8A}"/>
    <cellStyle name="40% - Accent6 20 3" xfId="44946" xr:uid="{681E07D7-98BA-4343-9F70-1D125D6A466E}"/>
    <cellStyle name="40% - Accent6 20 3 2" xfId="44947" xr:uid="{19E9E319-8219-49D0-8F49-4A0E8FAEB656}"/>
    <cellStyle name="40% - Accent6 20 3 2 2" xfId="44948" xr:uid="{11CFDFB0-D836-4970-B4DE-6EAF2568534B}"/>
    <cellStyle name="40% - Accent6 20 3 2 2 2" xfId="44949" xr:uid="{17116D4A-BF1F-42A5-9D59-B9D57253F14F}"/>
    <cellStyle name="40% - Accent6 20 3 2 3" xfId="44950" xr:uid="{2EA97C5E-4289-4E36-9B45-5D8A9730DE06}"/>
    <cellStyle name="40% - Accent6 20 3 3" xfId="44951" xr:uid="{40E7ABAA-6BBC-4293-8285-C3A7DB9D55CE}"/>
    <cellStyle name="40% - Accent6 20 3 3 2" xfId="44952" xr:uid="{EC2CB9F6-D628-445F-8EDD-799AEE4A4D37}"/>
    <cellStyle name="40% - Accent6 20 3 4" xfId="44953" xr:uid="{21AEEF7C-9C7B-4F20-90EB-2CFFE49FD20B}"/>
    <cellStyle name="40% - Accent6 20 3 4 2" xfId="44954" xr:uid="{FD130FFF-0DA4-44C3-91C2-5956E0ABDA0D}"/>
    <cellStyle name="40% - Accent6 20 3 5" xfId="44955" xr:uid="{B24AD6EE-65FB-4E25-AC7A-709EB3C96BA0}"/>
    <cellStyle name="40% - Accent6 20 4" xfId="44956" xr:uid="{8FD663D6-E075-466F-A4C1-9B30C9376FB8}"/>
    <cellStyle name="40% - Accent6 20 4 2" xfId="44957" xr:uid="{4B777D60-5038-4471-B505-E304BAFC34E6}"/>
    <cellStyle name="40% - Accent6 20 4 2 2" xfId="44958" xr:uid="{4C650EBB-3706-4162-8961-5217E407D570}"/>
    <cellStyle name="40% - Accent6 20 4 2 2 2" xfId="44959" xr:uid="{B6B92C72-9E36-4F00-B6D5-4646B06C5210}"/>
    <cellStyle name="40% - Accent6 20 4 2 3" xfId="44960" xr:uid="{0AB73425-CDC0-48EE-9711-15295216569B}"/>
    <cellStyle name="40% - Accent6 20 4 3" xfId="44961" xr:uid="{C0B251D6-0DB9-41BE-A4E4-9DA4DF0E2C60}"/>
    <cellStyle name="40% - Accent6 20 4 3 2" xfId="44962" xr:uid="{9F9869B4-3108-43AF-AAB0-FBDDE71E0651}"/>
    <cellStyle name="40% - Accent6 20 4 4" xfId="44963" xr:uid="{596B3EFE-344B-482B-9F06-ECFCFFEC7A6E}"/>
    <cellStyle name="40% - Accent6 20 4 4 2" xfId="44964" xr:uid="{E4EC4DB2-ABC8-4EB9-AD91-A5E5F00FD83C}"/>
    <cellStyle name="40% - Accent6 20 4 5" xfId="44965" xr:uid="{B8D89E2E-B7DD-40A2-81D1-77FA2839B1A2}"/>
    <cellStyle name="40% - Accent6 20 5" xfId="44966" xr:uid="{6FD254C5-B995-48F8-A37F-AE07FFC594B1}"/>
    <cellStyle name="40% - Accent6 20 5 2" xfId="44967" xr:uid="{97EBB588-0201-4239-B098-584A2B94F1D4}"/>
    <cellStyle name="40% - Accent6 20 5 2 2" xfId="44968" xr:uid="{AE8EAC10-E21F-41BF-8FFD-2B50115821D8}"/>
    <cellStyle name="40% - Accent6 20 5 2 2 2" xfId="44969" xr:uid="{7CD698BB-B6B5-486F-B8E5-6F6BC1F2ED86}"/>
    <cellStyle name="40% - Accent6 20 5 2 3" xfId="44970" xr:uid="{FB93D31A-76E1-4BCF-A2C6-7D05F1357E83}"/>
    <cellStyle name="40% - Accent6 20 5 3" xfId="44971" xr:uid="{12E52D13-88D4-4093-84FF-78178BA701FD}"/>
    <cellStyle name="40% - Accent6 20 5 3 2" xfId="44972" xr:uid="{A0A24488-7DFB-4608-9813-0C1BBBBADF6F}"/>
    <cellStyle name="40% - Accent6 20 5 4" xfId="44973" xr:uid="{1F0EDA02-75CD-48F4-B18D-70D67DD5AB29}"/>
    <cellStyle name="40% - Accent6 20 5 4 2" xfId="44974" xr:uid="{B47D2FCB-334B-4D0E-9DE6-82EF2FD63557}"/>
    <cellStyle name="40% - Accent6 20 5 5" xfId="44975" xr:uid="{2891B1FC-089C-4224-A656-ED4E40C2794F}"/>
    <cellStyle name="40% - Accent6 20 6" xfId="44976" xr:uid="{B7DD9B50-CF00-4464-B8DE-67BB90C09791}"/>
    <cellStyle name="40% - Accent6 20 6 2" xfId="44977" xr:uid="{1BC9D11B-2C36-40E4-B38F-803EBB767F08}"/>
    <cellStyle name="40% - Accent6 20 6 2 2" xfId="44978" xr:uid="{D5630F72-CB61-48EC-A48E-26A0A55D2E20}"/>
    <cellStyle name="40% - Accent6 20 6 2 2 2" xfId="44979" xr:uid="{BE66A811-D22E-4219-B61A-975E733127B2}"/>
    <cellStyle name="40% - Accent6 20 6 2 3" xfId="44980" xr:uid="{BBDC8735-85C6-4AB8-AED7-8FF4B36DFDD0}"/>
    <cellStyle name="40% - Accent6 20 6 3" xfId="44981" xr:uid="{E5B3C376-F14A-451F-8137-1CE7F3B204CF}"/>
    <cellStyle name="40% - Accent6 20 6 3 2" xfId="44982" xr:uid="{74BDBE7D-8C7C-4849-B326-41982AEC7B2A}"/>
    <cellStyle name="40% - Accent6 20 6 4" xfId="44983" xr:uid="{19555458-35F1-4F99-A827-7FEC0E52AE00}"/>
    <cellStyle name="40% - Accent6 20 6 4 2" xfId="44984" xr:uid="{3F79731A-A8AE-4691-B903-EA5D984D376B}"/>
    <cellStyle name="40% - Accent6 20 6 5" xfId="44985" xr:uid="{28819069-65CC-48D7-8774-F55D852EFFC6}"/>
    <cellStyle name="40% - Accent6 20 7" xfId="44986" xr:uid="{2F29857D-F0ED-4142-B297-4B53027846CA}"/>
    <cellStyle name="40% - Accent6 20 7 2" xfId="44987" xr:uid="{F734EF40-E6B0-4698-ACF3-4CA86C91AFDF}"/>
    <cellStyle name="40% - Accent6 20 7 2 2" xfId="44988" xr:uid="{93C55A73-A0CD-4EC7-9133-9E469B9945DD}"/>
    <cellStyle name="40% - Accent6 20 7 2 2 2" xfId="44989" xr:uid="{2D690178-F6AD-4AE5-A6E0-0A7D730B9768}"/>
    <cellStyle name="40% - Accent6 20 7 2 3" xfId="44990" xr:uid="{DB5394F8-0FB0-46FC-92C9-617775F6D4F6}"/>
    <cellStyle name="40% - Accent6 20 7 3" xfId="44991" xr:uid="{1DFF7465-D05D-4D64-B1ED-F7D8A36BE304}"/>
    <cellStyle name="40% - Accent6 20 7 3 2" xfId="44992" xr:uid="{F703F4F4-F109-4AD4-81A0-751353CF3AF2}"/>
    <cellStyle name="40% - Accent6 20 7 4" xfId="44993" xr:uid="{D2926286-75E5-445A-8A8E-7382EB038436}"/>
    <cellStyle name="40% - Accent6 20 7 4 2" xfId="44994" xr:uid="{22A789BB-03E3-4A78-970D-504A109FC0B0}"/>
    <cellStyle name="40% - Accent6 20 7 5" xfId="44995" xr:uid="{D88CBC53-2C00-4FB6-A190-6BA79EC0CF50}"/>
    <cellStyle name="40% - Accent6 20 8" xfId="44996" xr:uid="{2C7E958B-D05C-4373-A6AC-A0845E331E49}"/>
    <cellStyle name="40% - Accent6 20 8 2" xfId="44997" xr:uid="{0E368DB5-357B-46AC-ACED-2ACB0DD50570}"/>
    <cellStyle name="40% - Accent6 20 8 2 2" xfId="44998" xr:uid="{6D1BD1FF-6287-4A1F-9E67-E3483093274E}"/>
    <cellStyle name="40% - Accent6 20 8 2 2 2" xfId="44999" xr:uid="{FAA228F7-0E05-4EC4-BC72-A5140965EB42}"/>
    <cellStyle name="40% - Accent6 20 8 2 3" xfId="45000" xr:uid="{29CE16E6-6E44-431E-BFF0-6BA313F35F7A}"/>
    <cellStyle name="40% - Accent6 20 8 3" xfId="45001" xr:uid="{8FFD7451-4518-4994-B57E-1DD9D4CAE8C0}"/>
    <cellStyle name="40% - Accent6 20 8 3 2" xfId="45002" xr:uid="{A9C8D5DC-E0A9-4F42-9A60-4C36C6BC789A}"/>
    <cellStyle name="40% - Accent6 20 8 4" xfId="45003" xr:uid="{E559A9F8-E780-4D65-9B75-707300533595}"/>
    <cellStyle name="40% - Accent6 20 8 4 2" xfId="45004" xr:uid="{0E8B1703-B5B4-4AA6-A3E8-4FFFC50BEAD3}"/>
    <cellStyle name="40% - Accent6 20 8 5" xfId="45005" xr:uid="{678CC3B9-AB45-451E-A71B-32C19F97F4DF}"/>
    <cellStyle name="40% - Accent6 20 9" xfId="45006" xr:uid="{058A9D16-DF97-4112-8301-14695010F999}"/>
    <cellStyle name="40% - Accent6 20 9 2" xfId="45007" xr:uid="{3F8FDC82-93EE-4B5E-8CCC-67737ED75429}"/>
    <cellStyle name="40% - Accent6 20 9 2 2" xfId="45008" xr:uid="{48C31406-864C-46CE-B737-6483E1AE837A}"/>
    <cellStyle name="40% - Accent6 20 9 2 2 2" xfId="45009" xr:uid="{8BA67FEA-7BA4-4432-A38B-2D6E411E67AB}"/>
    <cellStyle name="40% - Accent6 20 9 2 3" xfId="45010" xr:uid="{6063BE79-D54A-4432-AE9E-86C1888498A5}"/>
    <cellStyle name="40% - Accent6 20 9 3" xfId="45011" xr:uid="{F08DD63A-E599-42C9-969B-A925E970BD97}"/>
    <cellStyle name="40% - Accent6 20 9 3 2" xfId="45012" xr:uid="{CE4A49C5-4FEB-4D52-92FF-2E62F6A21DDE}"/>
    <cellStyle name="40% - Accent6 20 9 4" xfId="45013" xr:uid="{48255DF7-5B50-48BE-880B-26A15A5F9FE0}"/>
    <cellStyle name="40% - Accent6 20 9 4 2" xfId="45014" xr:uid="{D0BB0F28-1FC6-4DEE-AB15-DED5ED6CF615}"/>
    <cellStyle name="40% - Accent6 20 9 5" xfId="45015" xr:uid="{099F0B30-3485-40A1-A99D-98F8CEFC4F23}"/>
    <cellStyle name="40% - Accent6 21" xfId="45016" xr:uid="{4FBC9FE0-2D69-4922-95C8-A05692A0F2AA}"/>
    <cellStyle name="40% - Accent6 21 10" xfId="45017" xr:uid="{17D50C54-631C-4F18-9B43-C8DD68C22203}"/>
    <cellStyle name="40% - Accent6 21 10 2" xfId="45018" xr:uid="{ED2284B4-5973-4CAE-99F8-0B28C1246E72}"/>
    <cellStyle name="40% - Accent6 21 10 2 2" xfId="45019" xr:uid="{7EC9FAE4-6AC7-4989-ABA6-DB4ABA9808C4}"/>
    <cellStyle name="40% - Accent6 21 10 2 2 2" xfId="45020" xr:uid="{C21887AA-21A0-44DB-A089-2FEEAFC0F17A}"/>
    <cellStyle name="40% - Accent6 21 10 2 3" xfId="45021" xr:uid="{22E7EF59-6D7E-42F8-B0DF-EFCF1AB5D9ED}"/>
    <cellStyle name="40% - Accent6 21 10 3" xfId="45022" xr:uid="{89D81DAB-1176-4B52-B840-808B654990E6}"/>
    <cellStyle name="40% - Accent6 21 10 3 2" xfId="45023" xr:uid="{4581A7BA-A830-43F7-A82F-34520DEF7AA2}"/>
    <cellStyle name="40% - Accent6 21 10 4" xfId="45024" xr:uid="{6062B783-D180-4259-B174-E2EE5B9D11DE}"/>
    <cellStyle name="40% - Accent6 21 10 4 2" xfId="45025" xr:uid="{DFCAB757-BDA4-4488-A990-5C71D087D0DF}"/>
    <cellStyle name="40% - Accent6 21 10 5" xfId="45026" xr:uid="{A5EF8666-52E8-4866-873A-E6CAFED9E181}"/>
    <cellStyle name="40% - Accent6 21 11" xfId="45027" xr:uid="{8E23B381-D3A2-4132-AFDE-69DD37630AA5}"/>
    <cellStyle name="40% - Accent6 21 11 2" xfId="45028" xr:uid="{C9942EEB-7EA5-48C3-B75F-7644809F29CD}"/>
    <cellStyle name="40% - Accent6 21 11 2 2" xfId="45029" xr:uid="{F9E3B782-4C5A-4E9A-813D-75C35485BFCD}"/>
    <cellStyle name="40% - Accent6 21 11 2 2 2" xfId="45030" xr:uid="{1D87E9D7-429A-41C0-BD90-E1EDFD24AF25}"/>
    <cellStyle name="40% - Accent6 21 11 2 3" xfId="45031" xr:uid="{59E1867B-C356-4113-BC2B-AD0696EEEA30}"/>
    <cellStyle name="40% - Accent6 21 11 3" xfId="45032" xr:uid="{5CCAA086-14D5-442C-93F0-5FBD7854CCF4}"/>
    <cellStyle name="40% - Accent6 21 11 3 2" xfId="45033" xr:uid="{08D606C4-89EE-42A8-B0E6-C3FEA4A6F1D2}"/>
    <cellStyle name="40% - Accent6 21 11 4" xfId="45034" xr:uid="{61FA4100-111D-4124-A5F6-A1EFF32B8FA4}"/>
    <cellStyle name="40% - Accent6 21 11 4 2" xfId="45035" xr:uid="{38A27E1B-252D-4D70-8C60-3F702BE9C187}"/>
    <cellStyle name="40% - Accent6 21 11 5" xfId="45036" xr:uid="{C0468A82-8CDB-43B8-B5B4-1A2F2CBCCD05}"/>
    <cellStyle name="40% - Accent6 21 12" xfId="45037" xr:uid="{FD53675E-F187-40BD-8D2B-D929C06692B3}"/>
    <cellStyle name="40% - Accent6 21 12 2" xfId="45038" xr:uid="{F876070C-156B-437F-8CD7-6B71B413E0F6}"/>
    <cellStyle name="40% - Accent6 21 12 2 2" xfId="45039" xr:uid="{F26BE54D-493A-43C5-AF1C-ACB087416730}"/>
    <cellStyle name="40% - Accent6 21 12 2 2 2" xfId="45040" xr:uid="{074DF29C-03AB-480A-B3C9-B9D0150FA214}"/>
    <cellStyle name="40% - Accent6 21 12 2 3" xfId="45041" xr:uid="{8122E4C1-A842-4736-8973-95C0C21372CC}"/>
    <cellStyle name="40% - Accent6 21 12 3" xfId="45042" xr:uid="{D0FE5F36-B6A8-4913-ACE0-2A749AEBA0B8}"/>
    <cellStyle name="40% - Accent6 21 12 3 2" xfId="45043" xr:uid="{707A3979-8ADF-4F8F-B312-D9FBBA41E1E9}"/>
    <cellStyle name="40% - Accent6 21 12 4" xfId="45044" xr:uid="{57BFF4A2-60C3-4438-A40B-4C13E788E3D7}"/>
    <cellStyle name="40% - Accent6 21 12 4 2" xfId="45045" xr:uid="{3313ECCA-3D44-452A-811C-CB60B2AC2AF5}"/>
    <cellStyle name="40% - Accent6 21 12 5" xfId="45046" xr:uid="{2DC3EA68-D8CD-4D4E-ABEC-65964CB274DC}"/>
    <cellStyle name="40% - Accent6 21 13" xfId="45047" xr:uid="{15568F43-27C1-4674-8B9E-2D8BE06FF6FE}"/>
    <cellStyle name="40% - Accent6 21 13 2" xfId="45048" xr:uid="{AB9FCE21-8124-4BB3-AD45-652F65D2946A}"/>
    <cellStyle name="40% - Accent6 21 13 2 2" xfId="45049" xr:uid="{85EF7F80-57E3-4592-8347-FE6099B7F192}"/>
    <cellStyle name="40% - Accent6 21 13 2 2 2" xfId="45050" xr:uid="{1FB33F17-CF76-41AC-AF53-22C6E39EEB3C}"/>
    <cellStyle name="40% - Accent6 21 13 2 3" xfId="45051" xr:uid="{C0D1E7C4-6558-4F5F-8A67-7B56BAB964DD}"/>
    <cellStyle name="40% - Accent6 21 13 3" xfId="45052" xr:uid="{0F91E861-FAF3-48D4-A1FF-6A8CFD5FBC40}"/>
    <cellStyle name="40% - Accent6 21 13 3 2" xfId="45053" xr:uid="{DA7FF013-123F-4E9B-9AFF-623AFEED6EF8}"/>
    <cellStyle name="40% - Accent6 21 13 4" xfId="45054" xr:uid="{6C8DD569-8542-47DA-8658-EB698FB00944}"/>
    <cellStyle name="40% - Accent6 21 13 4 2" xfId="45055" xr:uid="{EEB393E7-16AA-4B4B-8BC1-BC9C1FEAB382}"/>
    <cellStyle name="40% - Accent6 21 13 5" xfId="45056" xr:uid="{2AA735AB-C999-4944-934F-B82C9109654D}"/>
    <cellStyle name="40% - Accent6 21 14" xfId="45057" xr:uid="{8F604BE6-6275-4B0A-9E1C-3E7C6C7ADD61}"/>
    <cellStyle name="40% - Accent6 21 14 2" xfId="45058" xr:uid="{BC6A170A-11E8-498C-87D7-A19E8BAAE74B}"/>
    <cellStyle name="40% - Accent6 21 14 2 2" xfId="45059" xr:uid="{8A6170DC-F2D0-4F01-85F9-0140AE426614}"/>
    <cellStyle name="40% - Accent6 21 14 2 2 2" xfId="45060" xr:uid="{61D60AE4-6D2E-40B0-B465-2311AE694DA6}"/>
    <cellStyle name="40% - Accent6 21 14 2 3" xfId="45061" xr:uid="{7AEEA4D5-2092-4C52-AA52-16FCFA114B55}"/>
    <cellStyle name="40% - Accent6 21 14 3" xfId="45062" xr:uid="{F025A800-FEDD-40B1-BE9E-E88575C118D9}"/>
    <cellStyle name="40% - Accent6 21 14 3 2" xfId="45063" xr:uid="{CC5CFF98-E287-4C30-B7C8-D6B0A1CFF3F4}"/>
    <cellStyle name="40% - Accent6 21 14 4" xfId="45064" xr:uid="{E7BA56ED-AC57-480F-9361-4628941D4FF1}"/>
    <cellStyle name="40% - Accent6 21 14 4 2" xfId="45065" xr:uid="{280092C0-A486-4513-B0DA-B62678A57F42}"/>
    <cellStyle name="40% - Accent6 21 14 5" xfId="45066" xr:uid="{98D31925-F6A0-4105-A7CF-1D491E781B0C}"/>
    <cellStyle name="40% - Accent6 21 15" xfId="45067" xr:uid="{7867CD03-1A03-437B-89F4-D0B208CA2981}"/>
    <cellStyle name="40% - Accent6 21 15 2" xfId="45068" xr:uid="{C80F51F3-C3C4-4445-8AD2-028D34C6C3D2}"/>
    <cellStyle name="40% - Accent6 21 15 2 2" xfId="45069" xr:uid="{01A51438-DE0E-47C8-8800-1EF591B0EF54}"/>
    <cellStyle name="40% - Accent6 21 15 2 2 2" xfId="45070" xr:uid="{1DD4656F-47CC-47A4-B8F4-CB0F85C8B69C}"/>
    <cellStyle name="40% - Accent6 21 15 2 3" xfId="45071" xr:uid="{D7041334-A8AF-49FE-8C70-0DED596D492E}"/>
    <cellStyle name="40% - Accent6 21 15 3" xfId="45072" xr:uid="{BCE776A9-E44A-4309-B044-BA91D48E531D}"/>
    <cellStyle name="40% - Accent6 21 15 3 2" xfId="45073" xr:uid="{56618227-B706-449C-8B5B-35ED5F8B8FB4}"/>
    <cellStyle name="40% - Accent6 21 15 4" xfId="45074" xr:uid="{7F961B1C-1FF6-4D41-840C-81BCD6B80347}"/>
    <cellStyle name="40% - Accent6 21 15 4 2" xfId="45075" xr:uid="{DE62EA01-6C9D-4DD4-847B-00D71FAB74BE}"/>
    <cellStyle name="40% - Accent6 21 15 5" xfId="45076" xr:uid="{EFC863A7-FB04-44AB-8090-181750EAF1F5}"/>
    <cellStyle name="40% - Accent6 21 16" xfId="45077" xr:uid="{ECA3A178-179C-4C79-A7E8-3BCCDD997C3E}"/>
    <cellStyle name="40% - Accent6 21 16 2" xfId="45078" xr:uid="{C5FDAC3D-366A-441D-8CEA-92F67BAC4A8C}"/>
    <cellStyle name="40% - Accent6 21 16 2 2" xfId="45079" xr:uid="{E6695B34-1BCA-479E-A02D-8A1912B91CED}"/>
    <cellStyle name="40% - Accent6 21 16 3" xfId="45080" xr:uid="{F8B55D53-B176-4C12-8321-AD20E30F668A}"/>
    <cellStyle name="40% - Accent6 21 17" xfId="45081" xr:uid="{E418155B-60CB-4AF8-B5DA-8AC7CDF6EC08}"/>
    <cellStyle name="40% - Accent6 21 17 2" xfId="45082" xr:uid="{6AEA1260-A86D-4DFA-BBEC-7ADA678EEE11}"/>
    <cellStyle name="40% - Accent6 21 18" xfId="45083" xr:uid="{F57C42C5-4582-40FA-BAEA-A8D8B1E3E1C4}"/>
    <cellStyle name="40% - Accent6 21 18 2" xfId="45084" xr:uid="{A2C547AA-AB5E-4839-96FE-1E15CE3DA69B}"/>
    <cellStyle name="40% - Accent6 21 19" xfId="45085" xr:uid="{63C35073-E588-4E7A-97BB-0236E878A58B}"/>
    <cellStyle name="40% - Accent6 21 2" xfId="45086" xr:uid="{8D01A5AE-6051-478F-B7AA-8B1F0F52D1AD}"/>
    <cellStyle name="40% - Accent6 21 2 2" xfId="45087" xr:uid="{F4E49FD7-C17C-4351-9402-F885A7037D49}"/>
    <cellStyle name="40% - Accent6 21 2 2 2" xfId="45088" xr:uid="{7FBA0622-4C0B-46FF-AC57-C3B532038607}"/>
    <cellStyle name="40% - Accent6 21 2 2 2 2" xfId="45089" xr:uid="{834CF1C3-4CD0-4897-8DDA-EDD673A1A51C}"/>
    <cellStyle name="40% - Accent6 21 2 2 3" xfId="45090" xr:uid="{B9F5C9B1-DEB7-40F7-9F5B-80D93D66334B}"/>
    <cellStyle name="40% - Accent6 21 2 3" xfId="45091" xr:uid="{5F248E2E-F4C0-4081-9004-9B0FFB442D46}"/>
    <cellStyle name="40% - Accent6 21 2 3 2" xfId="45092" xr:uid="{65B936C8-5720-4AEE-A89E-F96D638D8070}"/>
    <cellStyle name="40% - Accent6 21 2 4" xfId="45093" xr:uid="{1CAD5F06-9983-4908-A3A2-50A96C43156C}"/>
    <cellStyle name="40% - Accent6 21 2 4 2" xfId="45094" xr:uid="{E9E904EB-9CF9-4380-B480-E118572B83FF}"/>
    <cellStyle name="40% - Accent6 21 2 5" xfId="45095" xr:uid="{1442D530-C1AF-4D33-96EB-90BC8AA16D45}"/>
    <cellStyle name="40% - Accent6 21 20" xfId="45096" xr:uid="{37E7A191-0FCC-4B29-8CAF-A0F3EF7B3955}"/>
    <cellStyle name="40% - Accent6 21 21" xfId="45097" xr:uid="{29422508-6F3E-4323-9AF7-58F5125C48D7}"/>
    <cellStyle name="40% - Accent6 21 22" xfId="45098" xr:uid="{40544344-94D3-476D-9373-A46EA052F734}"/>
    <cellStyle name="40% - Accent6 21 23" xfId="45099" xr:uid="{82695690-FCA5-495C-B3B2-ACBB8FDC8EF9}"/>
    <cellStyle name="40% - Accent6 21 24" xfId="45100" xr:uid="{8FB15144-E6EF-4C15-94DE-BF3A284EC83F}"/>
    <cellStyle name="40% - Accent6 21 25" xfId="45101" xr:uid="{156008F5-DE48-4D87-92F7-CDDD289A224E}"/>
    <cellStyle name="40% - Accent6 21 26" xfId="45102" xr:uid="{723BB96E-CB42-4E5B-88F5-F1041B686284}"/>
    <cellStyle name="40% - Accent6 21 27" xfId="45103" xr:uid="{0044CA89-E0B9-49F8-AD98-2C7E1BA09FAA}"/>
    <cellStyle name="40% - Accent6 21 28" xfId="45104" xr:uid="{A8F0554C-D3C5-4210-BC11-0F396DCA6485}"/>
    <cellStyle name="40% - Accent6 21 29" xfId="45105" xr:uid="{6C5AA87A-8B04-41C1-8F98-071BEB7A09F4}"/>
    <cellStyle name="40% - Accent6 21 3" xfId="45106" xr:uid="{DFCD5455-85E9-4121-BE4D-B2BF49A51A3B}"/>
    <cellStyle name="40% - Accent6 21 3 2" xfId="45107" xr:uid="{3187A68B-5294-4D10-A486-9FD019258A5B}"/>
    <cellStyle name="40% - Accent6 21 3 2 2" xfId="45108" xr:uid="{23355483-8A21-40D9-8C00-78B31D34F604}"/>
    <cellStyle name="40% - Accent6 21 3 2 2 2" xfId="45109" xr:uid="{B544D4E3-B4FE-4BCB-B83F-49718022663D}"/>
    <cellStyle name="40% - Accent6 21 3 2 3" xfId="45110" xr:uid="{BD92AA7B-8381-4EBE-A761-7600253A0097}"/>
    <cellStyle name="40% - Accent6 21 3 3" xfId="45111" xr:uid="{90A55124-0076-446B-AA08-7C77E417892D}"/>
    <cellStyle name="40% - Accent6 21 3 3 2" xfId="45112" xr:uid="{B176981E-3619-4910-9C95-B2265864A2D9}"/>
    <cellStyle name="40% - Accent6 21 3 4" xfId="45113" xr:uid="{BDDAFBAD-936D-4C46-AEBE-5FCA3E14B730}"/>
    <cellStyle name="40% - Accent6 21 3 4 2" xfId="45114" xr:uid="{0511E68D-F1D3-4D56-8769-D680F2D17094}"/>
    <cellStyle name="40% - Accent6 21 3 5" xfId="45115" xr:uid="{32EC68BE-DE09-46B5-9C7A-B609B5CF04C5}"/>
    <cellStyle name="40% - Accent6 21 4" xfId="45116" xr:uid="{DAFBE234-0ACE-4F78-819F-240D6A04CAA8}"/>
    <cellStyle name="40% - Accent6 21 4 2" xfId="45117" xr:uid="{61440A42-D1D9-4443-8D63-50821D90877E}"/>
    <cellStyle name="40% - Accent6 21 4 2 2" xfId="45118" xr:uid="{9277D06D-0BC9-4826-8858-3C3814F14903}"/>
    <cellStyle name="40% - Accent6 21 4 2 2 2" xfId="45119" xr:uid="{83E2E99D-6FF7-4F94-87CB-8008A9A479BA}"/>
    <cellStyle name="40% - Accent6 21 4 2 3" xfId="45120" xr:uid="{241A5241-BBEE-4FB0-BB35-D51086295648}"/>
    <cellStyle name="40% - Accent6 21 4 3" xfId="45121" xr:uid="{D77E476E-B7A3-40E1-86AB-0CC48995728D}"/>
    <cellStyle name="40% - Accent6 21 4 3 2" xfId="45122" xr:uid="{DC82B44D-CFA1-4067-95C6-8D0A9032432B}"/>
    <cellStyle name="40% - Accent6 21 4 4" xfId="45123" xr:uid="{17BC3081-476B-42C9-A53F-7ACFCC02F6B0}"/>
    <cellStyle name="40% - Accent6 21 4 4 2" xfId="45124" xr:uid="{997DBCC5-25F0-4083-9137-50D3A27FE74C}"/>
    <cellStyle name="40% - Accent6 21 4 5" xfId="45125" xr:uid="{FD353A54-EA41-49FC-BA92-8311E0668B46}"/>
    <cellStyle name="40% - Accent6 21 5" xfId="45126" xr:uid="{6C59F7FF-3F8C-41D1-985A-101B525B90B5}"/>
    <cellStyle name="40% - Accent6 21 5 2" xfId="45127" xr:uid="{80F47755-4A49-4FC0-9AFC-E70670A643DE}"/>
    <cellStyle name="40% - Accent6 21 5 2 2" xfId="45128" xr:uid="{828548FB-A45A-4EB9-82B7-BED987E95CD7}"/>
    <cellStyle name="40% - Accent6 21 5 2 2 2" xfId="45129" xr:uid="{E2EC236D-0772-424F-9FBD-D71FF4F109E2}"/>
    <cellStyle name="40% - Accent6 21 5 2 3" xfId="45130" xr:uid="{E959220D-1F30-4D1D-BAA9-75404D9D3A92}"/>
    <cellStyle name="40% - Accent6 21 5 3" xfId="45131" xr:uid="{4F128D02-F7CF-4DC9-8008-9B4997D0352B}"/>
    <cellStyle name="40% - Accent6 21 5 3 2" xfId="45132" xr:uid="{B1A726F8-F64E-47E3-8990-EC4F5F6C41B1}"/>
    <cellStyle name="40% - Accent6 21 5 4" xfId="45133" xr:uid="{5AB267FB-01DF-49B2-991A-414746517B4F}"/>
    <cellStyle name="40% - Accent6 21 5 4 2" xfId="45134" xr:uid="{59E77AA8-6B3E-4A59-8E9D-D568DB2DA8D3}"/>
    <cellStyle name="40% - Accent6 21 5 5" xfId="45135" xr:uid="{736AF1DA-8566-4942-A142-0B950B52BDD3}"/>
    <cellStyle name="40% - Accent6 21 6" xfId="45136" xr:uid="{D25986D0-F2D7-4B79-A7C8-DDD5F9309D6B}"/>
    <cellStyle name="40% - Accent6 21 6 2" xfId="45137" xr:uid="{FC677D48-D869-41C7-8965-6388CBA0E2E3}"/>
    <cellStyle name="40% - Accent6 21 6 2 2" xfId="45138" xr:uid="{2F7E09C1-728F-48B7-9754-5245B3A35664}"/>
    <cellStyle name="40% - Accent6 21 6 2 2 2" xfId="45139" xr:uid="{4C8EDA29-F3CC-4E39-BF25-F329F59C03BF}"/>
    <cellStyle name="40% - Accent6 21 6 2 3" xfId="45140" xr:uid="{64270FC0-1C5F-4003-A0C0-37416B9F4CC5}"/>
    <cellStyle name="40% - Accent6 21 6 3" xfId="45141" xr:uid="{4AA18037-74D9-4A70-8E30-B9C1B5DFA334}"/>
    <cellStyle name="40% - Accent6 21 6 3 2" xfId="45142" xr:uid="{7022E7AC-592A-451E-AA5F-A2A81C67B287}"/>
    <cellStyle name="40% - Accent6 21 6 4" xfId="45143" xr:uid="{E295408B-5903-4D11-ACEF-FCBCB1B17E40}"/>
    <cellStyle name="40% - Accent6 21 6 4 2" xfId="45144" xr:uid="{888848D9-BA70-4CE7-8133-C6EA1AE2B4FC}"/>
    <cellStyle name="40% - Accent6 21 6 5" xfId="45145" xr:uid="{DFB3F29D-308F-47EF-880E-DD92B29F89DF}"/>
    <cellStyle name="40% - Accent6 21 7" xfId="45146" xr:uid="{8241182D-E8B8-4847-A387-F051A86842F2}"/>
    <cellStyle name="40% - Accent6 21 7 2" xfId="45147" xr:uid="{5A8554B7-8DA7-431F-BECC-4FA7FBC7CAE2}"/>
    <cellStyle name="40% - Accent6 21 7 2 2" xfId="45148" xr:uid="{B3596ED9-CFE4-49FA-B51B-AEE7C2937888}"/>
    <cellStyle name="40% - Accent6 21 7 2 2 2" xfId="45149" xr:uid="{6571A4F5-ABAE-40D1-BD59-46696E667FA3}"/>
    <cellStyle name="40% - Accent6 21 7 2 3" xfId="45150" xr:uid="{59146507-55F4-422C-82A1-73361EFE814E}"/>
    <cellStyle name="40% - Accent6 21 7 3" xfId="45151" xr:uid="{DBFC8991-EAD0-4860-91D7-1C6E091A08C4}"/>
    <cellStyle name="40% - Accent6 21 7 3 2" xfId="45152" xr:uid="{E1A93DC0-0B31-44B5-8637-C65607170814}"/>
    <cellStyle name="40% - Accent6 21 7 4" xfId="45153" xr:uid="{C07AFEAD-2973-435E-BF14-10F5DECB8FB2}"/>
    <cellStyle name="40% - Accent6 21 7 4 2" xfId="45154" xr:uid="{B7E05B27-F3B4-4F31-8D10-29A8F21345B8}"/>
    <cellStyle name="40% - Accent6 21 7 5" xfId="45155" xr:uid="{0D8D01B3-03A6-4866-984B-F6EA212E4813}"/>
    <cellStyle name="40% - Accent6 21 8" xfId="45156" xr:uid="{262F11B5-7E01-4536-BFAF-EBB5425C2692}"/>
    <cellStyle name="40% - Accent6 21 8 2" xfId="45157" xr:uid="{96DB3E5A-B411-48B6-A1B3-EAB527B5A5C6}"/>
    <cellStyle name="40% - Accent6 21 8 2 2" xfId="45158" xr:uid="{CFB3C05B-C775-4CEF-8DE1-02865ADB5497}"/>
    <cellStyle name="40% - Accent6 21 8 2 2 2" xfId="45159" xr:uid="{1B11CDED-96A1-4A15-82AB-74AC77276A1D}"/>
    <cellStyle name="40% - Accent6 21 8 2 3" xfId="45160" xr:uid="{D345EF0F-BAAA-4153-9815-B397BFB8BBB3}"/>
    <cellStyle name="40% - Accent6 21 8 3" xfId="45161" xr:uid="{F8C4BF4A-6A3E-44E1-AE1C-996CB4844A8C}"/>
    <cellStyle name="40% - Accent6 21 8 3 2" xfId="45162" xr:uid="{96A5882E-D63B-447D-B504-876E12748A15}"/>
    <cellStyle name="40% - Accent6 21 8 4" xfId="45163" xr:uid="{5A722222-F40F-42BB-9EC8-5FF5AB2508D2}"/>
    <cellStyle name="40% - Accent6 21 8 4 2" xfId="45164" xr:uid="{AAF6FEF4-E79E-4F5F-A0BA-E976A1410E34}"/>
    <cellStyle name="40% - Accent6 21 8 5" xfId="45165" xr:uid="{FF23087F-F9ED-4802-916E-1F57ADD4334E}"/>
    <cellStyle name="40% - Accent6 21 9" xfId="45166" xr:uid="{0AB668E1-52DC-4200-B642-E393B4514A5F}"/>
    <cellStyle name="40% - Accent6 21 9 2" xfId="45167" xr:uid="{626C285E-E069-4D2B-9798-36E265536002}"/>
    <cellStyle name="40% - Accent6 21 9 2 2" xfId="45168" xr:uid="{B891101D-0E78-4A64-A613-DFE2553B8BA7}"/>
    <cellStyle name="40% - Accent6 21 9 2 2 2" xfId="45169" xr:uid="{44046A6C-AF2C-4FBA-96B8-BF7852016F5B}"/>
    <cellStyle name="40% - Accent6 21 9 2 3" xfId="45170" xr:uid="{544078BF-05DC-4B5D-84AD-BE712AB7A472}"/>
    <cellStyle name="40% - Accent6 21 9 3" xfId="45171" xr:uid="{06D58CE7-F5A6-40DF-B28A-673B980B9D09}"/>
    <cellStyle name="40% - Accent6 21 9 3 2" xfId="45172" xr:uid="{4B5E27F8-7592-4D48-958B-504C5E870FDE}"/>
    <cellStyle name="40% - Accent6 21 9 4" xfId="45173" xr:uid="{B6E1B3D4-63C2-44E7-8500-CF5BF3D30CA0}"/>
    <cellStyle name="40% - Accent6 21 9 4 2" xfId="45174" xr:uid="{8DA20137-A466-4D28-AA81-B7E66DF32192}"/>
    <cellStyle name="40% - Accent6 21 9 5" xfId="45175" xr:uid="{71023D90-9674-4F1D-87D6-AB7531F0AABE}"/>
    <cellStyle name="40% - Accent6 22" xfId="45176" xr:uid="{6CD66ACD-A611-4E43-8D0A-DD3AD1CA59B9}"/>
    <cellStyle name="40% - Accent6 22 10" xfId="45177" xr:uid="{A22BD96E-AC20-48FF-8E66-25817F88A760}"/>
    <cellStyle name="40% - Accent6 22 10 2" xfId="45178" xr:uid="{6F59B1E7-48A5-4A0F-BF74-7FA54B9748C7}"/>
    <cellStyle name="40% - Accent6 22 10 2 2" xfId="45179" xr:uid="{4AF0D420-4A13-4074-B113-94DAE9E4304D}"/>
    <cellStyle name="40% - Accent6 22 10 2 2 2" xfId="45180" xr:uid="{D1F7E370-D64F-4508-8A65-538BD5D2A368}"/>
    <cellStyle name="40% - Accent6 22 10 2 3" xfId="45181" xr:uid="{CE57844B-3212-43B7-964C-5D43673B109C}"/>
    <cellStyle name="40% - Accent6 22 10 3" xfId="45182" xr:uid="{B2070779-FE31-4709-BE04-D8E5E5B6898A}"/>
    <cellStyle name="40% - Accent6 22 10 3 2" xfId="45183" xr:uid="{45146FE0-A418-430A-AEC1-F61CC614D537}"/>
    <cellStyle name="40% - Accent6 22 10 4" xfId="45184" xr:uid="{C6256979-0595-44E4-8115-9C0CDD75DBF3}"/>
    <cellStyle name="40% - Accent6 22 10 4 2" xfId="45185" xr:uid="{4359EDCB-18EB-4310-A0B0-EF7A56C2E3DC}"/>
    <cellStyle name="40% - Accent6 22 10 5" xfId="45186" xr:uid="{E01F143A-257D-46E7-9366-97459F2BC204}"/>
    <cellStyle name="40% - Accent6 22 11" xfId="45187" xr:uid="{5889983C-397D-4E7C-A51D-C2F657E365DF}"/>
    <cellStyle name="40% - Accent6 22 11 2" xfId="45188" xr:uid="{0749EEC2-02B9-432C-A9FE-4CC2A4641E2F}"/>
    <cellStyle name="40% - Accent6 22 11 2 2" xfId="45189" xr:uid="{063637C9-93A8-4A87-B2FC-78DAC9961F6A}"/>
    <cellStyle name="40% - Accent6 22 11 2 2 2" xfId="45190" xr:uid="{46A20791-ABA8-4B54-A434-22933002DF65}"/>
    <cellStyle name="40% - Accent6 22 11 2 3" xfId="45191" xr:uid="{8EA51C55-60DA-421E-BFDB-0EAC66D13DF0}"/>
    <cellStyle name="40% - Accent6 22 11 3" xfId="45192" xr:uid="{142DE849-C0AD-4DE0-AAC2-B7D43DB45F4D}"/>
    <cellStyle name="40% - Accent6 22 11 3 2" xfId="45193" xr:uid="{FDDEC78F-CAF4-4ED9-8F6A-98E09033859C}"/>
    <cellStyle name="40% - Accent6 22 11 4" xfId="45194" xr:uid="{091C42B4-6B50-4405-BA03-946DDB0894B8}"/>
    <cellStyle name="40% - Accent6 22 11 4 2" xfId="45195" xr:uid="{76C9DF50-B33C-4DBC-8BBF-FAE92FA30C67}"/>
    <cellStyle name="40% - Accent6 22 11 5" xfId="45196" xr:uid="{A642B100-24A7-43C2-A660-176C12A7E7F4}"/>
    <cellStyle name="40% - Accent6 22 12" xfId="45197" xr:uid="{B0FB21D7-2105-402C-A10F-9338F05F753E}"/>
    <cellStyle name="40% - Accent6 22 12 2" xfId="45198" xr:uid="{92F28D71-70C5-4690-A244-3D0D73E4BDA4}"/>
    <cellStyle name="40% - Accent6 22 12 2 2" xfId="45199" xr:uid="{968035A4-C93E-4244-93BF-044A8B2117F0}"/>
    <cellStyle name="40% - Accent6 22 12 2 2 2" xfId="45200" xr:uid="{4FB45D27-4FB5-45AF-93CB-754FCEDD35CC}"/>
    <cellStyle name="40% - Accent6 22 12 2 3" xfId="45201" xr:uid="{FCED8947-9405-4A6A-ADC4-A23FCF2E0E17}"/>
    <cellStyle name="40% - Accent6 22 12 3" xfId="45202" xr:uid="{D91E56FB-DB4A-4C4D-91D2-82B86357AAFA}"/>
    <cellStyle name="40% - Accent6 22 12 3 2" xfId="45203" xr:uid="{13D0436D-235D-49FE-B72D-4DC9E88D595D}"/>
    <cellStyle name="40% - Accent6 22 12 4" xfId="45204" xr:uid="{DE2D1AA3-FD18-4994-8706-8DDB80117FE5}"/>
    <cellStyle name="40% - Accent6 22 12 4 2" xfId="45205" xr:uid="{ED788C23-EAF1-4118-AEA7-9EA4263D9F1F}"/>
    <cellStyle name="40% - Accent6 22 12 5" xfId="45206" xr:uid="{7401334D-E272-433B-AC4B-4D5EDB588C16}"/>
    <cellStyle name="40% - Accent6 22 13" xfId="45207" xr:uid="{50952B6B-5603-4893-8363-39EF4E39C7C8}"/>
    <cellStyle name="40% - Accent6 22 13 2" xfId="45208" xr:uid="{68EBFF86-C217-49C1-9022-B91AF6A96B5D}"/>
    <cellStyle name="40% - Accent6 22 13 2 2" xfId="45209" xr:uid="{A99F9760-74CA-4FE6-A248-F9B2504161EB}"/>
    <cellStyle name="40% - Accent6 22 13 2 2 2" xfId="45210" xr:uid="{FB111C62-711B-402A-93D0-E4E0E050C156}"/>
    <cellStyle name="40% - Accent6 22 13 2 3" xfId="45211" xr:uid="{B8651FAC-4151-48FD-98D8-31F3891842E6}"/>
    <cellStyle name="40% - Accent6 22 13 3" xfId="45212" xr:uid="{F12AE651-9DB3-432F-A44E-072205330C22}"/>
    <cellStyle name="40% - Accent6 22 13 3 2" xfId="45213" xr:uid="{E68FFD87-1134-4BC6-91A7-05380EDCE684}"/>
    <cellStyle name="40% - Accent6 22 13 4" xfId="45214" xr:uid="{E310CD8F-72AF-4C09-871F-47DB194532CC}"/>
    <cellStyle name="40% - Accent6 22 13 4 2" xfId="45215" xr:uid="{329A8410-316B-47EE-8E73-C17937FF5003}"/>
    <cellStyle name="40% - Accent6 22 13 5" xfId="45216" xr:uid="{F0D820A1-9A1E-4D9F-A264-EBC46BBE93D4}"/>
    <cellStyle name="40% - Accent6 22 14" xfId="45217" xr:uid="{CDBFBE7F-0719-4EE7-8112-1453ADC5CA13}"/>
    <cellStyle name="40% - Accent6 22 14 2" xfId="45218" xr:uid="{931C6CC0-5BA2-40C5-BED0-E914A428FD11}"/>
    <cellStyle name="40% - Accent6 22 14 2 2" xfId="45219" xr:uid="{D93DC177-EA40-471A-906B-12431FB0B7E4}"/>
    <cellStyle name="40% - Accent6 22 14 2 2 2" xfId="45220" xr:uid="{FFD3D765-6459-4816-91CE-F8D22A4C823F}"/>
    <cellStyle name="40% - Accent6 22 14 2 3" xfId="45221" xr:uid="{02D76BEE-922E-48AE-A1F1-6AD3D9064167}"/>
    <cellStyle name="40% - Accent6 22 14 3" xfId="45222" xr:uid="{DC2BC10E-32F7-4F5C-A04C-8923A3326C39}"/>
    <cellStyle name="40% - Accent6 22 14 3 2" xfId="45223" xr:uid="{5D169B76-1543-4B32-9CB3-3BF438D27E72}"/>
    <cellStyle name="40% - Accent6 22 14 4" xfId="45224" xr:uid="{225E5FB9-0B46-4B4B-A064-780507A54A7D}"/>
    <cellStyle name="40% - Accent6 22 14 4 2" xfId="45225" xr:uid="{632BCB25-4653-4989-9ADE-C7A2903B97B7}"/>
    <cellStyle name="40% - Accent6 22 14 5" xfId="45226" xr:uid="{5E7285D0-F8DF-45F1-A7EA-78B438271BF9}"/>
    <cellStyle name="40% - Accent6 22 15" xfId="45227" xr:uid="{18FCCEFD-8015-4AB5-8D21-D2BA357762C1}"/>
    <cellStyle name="40% - Accent6 22 15 2" xfId="45228" xr:uid="{3B54C033-2361-44A2-BD48-82FC5B93BA5F}"/>
    <cellStyle name="40% - Accent6 22 15 2 2" xfId="45229" xr:uid="{CADC47A4-00FB-4D4C-89CE-351D3EEFB0C2}"/>
    <cellStyle name="40% - Accent6 22 15 2 2 2" xfId="45230" xr:uid="{9A2A710E-A1DD-4D62-B59A-098C8BE2CE7D}"/>
    <cellStyle name="40% - Accent6 22 15 2 3" xfId="45231" xr:uid="{DEF7CFD8-0B8D-41E1-9C84-E557BE277884}"/>
    <cellStyle name="40% - Accent6 22 15 3" xfId="45232" xr:uid="{2FCFD459-22E2-49FD-84C9-4D1A351723DF}"/>
    <cellStyle name="40% - Accent6 22 15 3 2" xfId="45233" xr:uid="{66A1EE64-49A9-4ADB-8919-711D147DA6E3}"/>
    <cellStyle name="40% - Accent6 22 15 4" xfId="45234" xr:uid="{0794367B-6F90-45DE-A88A-35D53109C37A}"/>
    <cellStyle name="40% - Accent6 22 15 4 2" xfId="45235" xr:uid="{C8E46EED-A29E-4DE6-943F-03E3BE98861C}"/>
    <cellStyle name="40% - Accent6 22 15 5" xfId="45236" xr:uid="{F143F4DE-6966-4D60-AFEA-7EF837A78946}"/>
    <cellStyle name="40% - Accent6 22 16" xfId="45237" xr:uid="{5B5CFF4F-137D-4B9F-8EE1-F51FFFA9FE62}"/>
    <cellStyle name="40% - Accent6 22 16 2" xfId="45238" xr:uid="{9F7893DC-3F04-4C35-A905-A0B30E9A269F}"/>
    <cellStyle name="40% - Accent6 22 16 2 2" xfId="45239" xr:uid="{DBDB8567-25ED-4285-9D9F-7741C506ED36}"/>
    <cellStyle name="40% - Accent6 22 16 3" xfId="45240" xr:uid="{8949EAA1-9D5E-436E-9B10-D532FA8257A2}"/>
    <cellStyle name="40% - Accent6 22 17" xfId="45241" xr:uid="{5C05061D-A9A1-4279-91E5-D947917F718B}"/>
    <cellStyle name="40% - Accent6 22 17 2" xfId="45242" xr:uid="{4DF4CD47-185D-4586-BAA1-2A73BD7B4ED4}"/>
    <cellStyle name="40% - Accent6 22 18" xfId="45243" xr:uid="{DB3FB6D0-2AE3-45ED-8B27-D2BC986ADBB4}"/>
    <cellStyle name="40% - Accent6 22 18 2" xfId="45244" xr:uid="{BF78A119-06C2-44A0-AD38-7D62B1671D3A}"/>
    <cellStyle name="40% - Accent6 22 19" xfId="45245" xr:uid="{BD6FFA56-DD49-4A4E-AD62-4C6C32A7C951}"/>
    <cellStyle name="40% - Accent6 22 2" xfId="45246" xr:uid="{12599A84-9F35-492D-AD79-821F38A3BAB5}"/>
    <cellStyle name="40% - Accent6 22 2 2" xfId="45247" xr:uid="{78FC4118-C786-447B-8F67-31C564F5A997}"/>
    <cellStyle name="40% - Accent6 22 2 2 2" xfId="45248" xr:uid="{DCD8734B-EE06-4B97-8231-2F9BBDEB3B8F}"/>
    <cellStyle name="40% - Accent6 22 2 2 2 2" xfId="45249" xr:uid="{925A8D16-9457-4311-8322-F120E67195E8}"/>
    <cellStyle name="40% - Accent6 22 2 2 3" xfId="45250" xr:uid="{A96028EA-E7DE-48BE-84AD-C70863748817}"/>
    <cellStyle name="40% - Accent6 22 2 3" xfId="45251" xr:uid="{B35F2566-645B-4EC9-B725-B09D7D09DFE9}"/>
    <cellStyle name="40% - Accent6 22 2 3 2" xfId="45252" xr:uid="{7F381852-9BB4-4D46-8E79-52F11FF60DCD}"/>
    <cellStyle name="40% - Accent6 22 2 4" xfId="45253" xr:uid="{B36210A6-514A-4CC9-8E12-D11C0F06811E}"/>
    <cellStyle name="40% - Accent6 22 2 4 2" xfId="45254" xr:uid="{D9E09499-4E72-40F1-8FE3-C6CC747FD249}"/>
    <cellStyle name="40% - Accent6 22 2 5" xfId="45255" xr:uid="{888C18C0-2ABC-4727-B7DB-8C208C47C2BF}"/>
    <cellStyle name="40% - Accent6 22 20" xfId="45256" xr:uid="{3C2E3C5E-EC80-49B7-9051-7FCDABAE3883}"/>
    <cellStyle name="40% - Accent6 22 21" xfId="45257" xr:uid="{9983A1CF-18EA-4E4C-BF20-337AA0485D86}"/>
    <cellStyle name="40% - Accent6 22 22" xfId="45258" xr:uid="{11A96240-0D05-4F8A-8697-07B8A1452773}"/>
    <cellStyle name="40% - Accent6 22 23" xfId="45259" xr:uid="{101A6AFC-A168-4AC2-87C0-C753A6F057CE}"/>
    <cellStyle name="40% - Accent6 22 24" xfId="45260" xr:uid="{C40AD7D4-6A74-44E7-A032-D75A2F4548C7}"/>
    <cellStyle name="40% - Accent6 22 25" xfId="45261" xr:uid="{0E51F081-BC1D-438B-8831-1A0B5A1F6E67}"/>
    <cellStyle name="40% - Accent6 22 26" xfId="45262" xr:uid="{D7F1B724-68DE-4C08-A90F-7D73F39D3D41}"/>
    <cellStyle name="40% - Accent6 22 27" xfId="45263" xr:uid="{9C0FC118-11E9-4230-A0BE-19A8BCD4AFE1}"/>
    <cellStyle name="40% - Accent6 22 28" xfId="45264" xr:uid="{19D891F0-9680-43BE-88E9-1277E4176EB0}"/>
    <cellStyle name="40% - Accent6 22 29" xfId="45265" xr:uid="{70B335D7-1DE6-4F9D-B3A9-E2690FC45EAC}"/>
    <cellStyle name="40% - Accent6 22 3" xfId="45266" xr:uid="{35C0ACFD-271D-4E05-B8FF-496353E0F938}"/>
    <cellStyle name="40% - Accent6 22 3 2" xfId="45267" xr:uid="{58C51A41-13DF-4333-8F02-9962BA865238}"/>
    <cellStyle name="40% - Accent6 22 3 2 2" xfId="45268" xr:uid="{9B53EE3F-2695-48C6-8C1A-9DFD012B77B3}"/>
    <cellStyle name="40% - Accent6 22 3 2 2 2" xfId="45269" xr:uid="{D4DA672B-54E0-4B6F-BB4B-837634776B37}"/>
    <cellStyle name="40% - Accent6 22 3 2 3" xfId="45270" xr:uid="{CC41DF39-7775-4985-A9EC-AAA6C746C33A}"/>
    <cellStyle name="40% - Accent6 22 3 3" xfId="45271" xr:uid="{E856BB64-7884-4127-9501-FEBB64695C01}"/>
    <cellStyle name="40% - Accent6 22 3 3 2" xfId="45272" xr:uid="{3B2CFE75-D486-483A-BDF3-F06EDF2FD8A0}"/>
    <cellStyle name="40% - Accent6 22 3 4" xfId="45273" xr:uid="{A2D382DF-C015-4262-99A8-5CA0DCDB3DF0}"/>
    <cellStyle name="40% - Accent6 22 3 4 2" xfId="45274" xr:uid="{3CBDE8C5-409F-4441-B910-1C95186440AF}"/>
    <cellStyle name="40% - Accent6 22 3 5" xfId="45275" xr:uid="{3A0FF936-7EDF-4D03-95FB-0095540E37E1}"/>
    <cellStyle name="40% - Accent6 22 4" xfId="45276" xr:uid="{D3CE01B4-1160-4483-906C-5CCA5D3A78CB}"/>
    <cellStyle name="40% - Accent6 22 4 2" xfId="45277" xr:uid="{640D847D-4895-46D1-9388-9C7C00DC7FE4}"/>
    <cellStyle name="40% - Accent6 22 4 2 2" xfId="45278" xr:uid="{538783B5-8B3F-4D47-8797-59983908AABE}"/>
    <cellStyle name="40% - Accent6 22 4 2 2 2" xfId="45279" xr:uid="{40355C42-D7A9-41E3-9114-5B195512D63A}"/>
    <cellStyle name="40% - Accent6 22 4 2 3" xfId="45280" xr:uid="{86766E24-A099-453C-B574-A90487583944}"/>
    <cellStyle name="40% - Accent6 22 4 3" xfId="45281" xr:uid="{6206B0AF-67A0-493F-B2C5-952726F6D7EF}"/>
    <cellStyle name="40% - Accent6 22 4 3 2" xfId="45282" xr:uid="{A9BDB6F1-CD3E-4304-8031-69FC8C801AD4}"/>
    <cellStyle name="40% - Accent6 22 4 4" xfId="45283" xr:uid="{491BDDA3-A4F8-47BF-A07C-E30792C56332}"/>
    <cellStyle name="40% - Accent6 22 4 4 2" xfId="45284" xr:uid="{39FE3153-35A7-4FF3-8D1C-95EB20D365C7}"/>
    <cellStyle name="40% - Accent6 22 4 5" xfId="45285" xr:uid="{9143281B-071A-47ED-A98A-574983028A9E}"/>
    <cellStyle name="40% - Accent6 22 5" xfId="45286" xr:uid="{D20899C0-EBD7-41C1-850C-9CDF35407A38}"/>
    <cellStyle name="40% - Accent6 22 5 2" xfId="45287" xr:uid="{41BBDC3C-ABD6-4539-8016-B43CAABB3610}"/>
    <cellStyle name="40% - Accent6 22 5 2 2" xfId="45288" xr:uid="{3CA128E5-973A-4E6D-8E0C-82B0F0956825}"/>
    <cellStyle name="40% - Accent6 22 5 2 2 2" xfId="45289" xr:uid="{F4199F28-3379-409F-8F95-2B788C7560E9}"/>
    <cellStyle name="40% - Accent6 22 5 2 3" xfId="45290" xr:uid="{C7337B8E-5F58-492B-B562-E32F3AC727A3}"/>
    <cellStyle name="40% - Accent6 22 5 3" xfId="45291" xr:uid="{747ECF5F-2812-492C-A342-AD22158DCC63}"/>
    <cellStyle name="40% - Accent6 22 5 3 2" xfId="45292" xr:uid="{36DADF33-BD46-4231-B74F-988CA6EBD1CB}"/>
    <cellStyle name="40% - Accent6 22 5 4" xfId="45293" xr:uid="{82A672DA-4A8B-439A-B2B9-073C10B04D63}"/>
    <cellStyle name="40% - Accent6 22 5 4 2" xfId="45294" xr:uid="{D4756EC1-ABB8-44FA-BE86-DE7DC9FC9640}"/>
    <cellStyle name="40% - Accent6 22 5 5" xfId="45295" xr:uid="{BC69FCCE-FC14-4797-BE2B-CA28261151C9}"/>
    <cellStyle name="40% - Accent6 22 6" xfId="45296" xr:uid="{E8842C40-4618-4AD6-8EC0-701B986F46EC}"/>
    <cellStyle name="40% - Accent6 22 6 2" xfId="45297" xr:uid="{BCD949C0-928D-439E-A730-D9F78EA4F3C8}"/>
    <cellStyle name="40% - Accent6 22 6 2 2" xfId="45298" xr:uid="{897FC044-203F-4B95-AD60-9166008AA2D0}"/>
    <cellStyle name="40% - Accent6 22 6 2 2 2" xfId="45299" xr:uid="{A45DFDCE-9547-4162-A230-0E607BD3512C}"/>
    <cellStyle name="40% - Accent6 22 6 2 3" xfId="45300" xr:uid="{E80B562C-CF29-4928-81E9-0E3FEF8751D5}"/>
    <cellStyle name="40% - Accent6 22 6 3" xfId="45301" xr:uid="{3C49097B-D1C6-4EB9-878B-42B651F87927}"/>
    <cellStyle name="40% - Accent6 22 6 3 2" xfId="45302" xr:uid="{B5FE42B3-8F4C-48E5-A1C9-F9BE343681B0}"/>
    <cellStyle name="40% - Accent6 22 6 4" xfId="45303" xr:uid="{0EC59836-EC8E-42A7-A107-F7361486D6E1}"/>
    <cellStyle name="40% - Accent6 22 6 4 2" xfId="45304" xr:uid="{53A84F60-C958-4CB7-AEBE-005329BC934A}"/>
    <cellStyle name="40% - Accent6 22 6 5" xfId="45305" xr:uid="{AC7DB62A-2B5C-49E6-89BC-5965D28D056D}"/>
    <cellStyle name="40% - Accent6 22 7" xfId="45306" xr:uid="{9517817C-DA8E-4FF2-AD12-05AEB221B134}"/>
    <cellStyle name="40% - Accent6 22 7 2" xfId="45307" xr:uid="{A893947F-EC9B-4109-9EA7-003C8DF03806}"/>
    <cellStyle name="40% - Accent6 22 7 2 2" xfId="45308" xr:uid="{ADDEEE53-E83C-4F83-8E5A-223B8EC0E219}"/>
    <cellStyle name="40% - Accent6 22 7 2 2 2" xfId="45309" xr:uid="{D1B0D498-5717-4770-912A-336BD9516C1A}"/>
    <cellStyle name="40% - Accent6 22 7 2 3" xfId="45310" xr:uid="{D7F2E22E-DE98-4040-982D-8273A92E70C2}"/>
    <cellStyle name="40% - Accent6 22 7 3" xfId="45311" xr:uid="{7073D680-8162-4D52-BB30-30480336ECD6}"/>
    <cellStyle name="40% - Accent6 22 7 3 2" xfId="45312" xr:uid="{A965DDF4-676B-47DE-965D-D6C24B5E8CF8}"/>
    <cellStyle name="40% - Accent6 22 7 4" xfId="45313" xr:uid="{B7C59A15-B94E-4736-9FD9-13110891D98F}"/>
    <cellStyle name="40% - Accent6 22 7 4 2" xfId="45314" xr:uid="{83B08D5F-F0B7-481E-A320-597F837FB153}"/>
    <cellStyle name="40% - Accent6 22 7 5" xfId="45315" xr:uid="{61983130-E011-4968-9118-1BF6A213460F}"/>
    <cellStyle name="40% - Accent6 22 8" xfId="45316" xr:uid="{D24A8D64-5257-44A2-B67D-F219270DA56F}"/>
    <cellStyle name="40% - Accent6 22 8 2" xfId="45317" xr:uid="{ED023D9F-0A58-4EB6-A458-016F687363DF}"/>
    <cellStyle name="40% - Accent6 22 8 2 2" xfId="45318" xr:uid="{9CD4D2FB-4BAA-4593-9F3A-174B1A65E8B5}"/>
    <cellStyle name="40% - Accent6 22 8 2 2 2" xfId="45319" xr:uid="{7F3A9FB4-7A32-4614-B4C6-C07AFAC0188B}"/>
    <cellStyle name="40% - Accent6 22 8 2 3" xfId="45320" xr:uid="{B8E3DC66-683F-4D5E-BD54-BF7968EED4C6}"/>
    <cellStyle name="40% - Accent6 22 8 3" xfId="45321" xr:uid="{49ED3F03-4AEF-4310-8610-B729E0E5069B}"/>
    <cellStyle name="40% - Accent6 22 8 3 2" xfId="45322" xr:uid="{0AAB1C4D-F7D9-4685-83EB-80C63F68D56D}"/>
    <cellStyle name="40% - Accent6 22 8 4" xfId="45323" xr:uid="{FDAD6485-CF29-471B-BC09-577E4D213D12}"/>
    <cellStyle name="40% - Accent6 22 8 4 2" xfId="45324" xr:uid="{35348750-9315-4490-82EA-9086D55D70BF}"/>
    <cellStyle name="40% - Accent6 22 8 5" xfId="45325" xr:uid="{C4B89F6C-38A0-431E-98BB-90D3FAA2776B}"/>
    <cellStyle name="40% - Accent6 22 9" xfId="45326" xr:uid="{2DBA62FA-069A-44DE-BA9D-F0B0A8D2C071}"/>
    <cellStyle name="40% - Accent6 22 9 2" xfId="45327" xr:uid="{E06C2AE7-BE20-4C6A-A021-CC1628601835}"/>
    <cellStyle name="40% - Accent6 22 9 2 2" xfId="45328" xr:uid="{A5C70A95-7352-48D4-BD21-3E4887938C1C}"/>
    <cellStyle name="40% - Accent6 22 9 2 2 2" xfId="45329" xr:uid="{02C821C4-3AFF-4EEF-BC44-B2EA4466E473}"/>
    <cellStyle name="40% - Accent6 22 9 2 3" xfId="45330" xr:uid="{99D36E9C-ED2C-410C-9A4A-DD3B262DB1C8}"/>
    <cellStyle name="40% - Accent6 22 9 3" xfId="45331" xr:uid="{9D3545CA-5272-44CF-8506-F06D6AD7504E}"/>
    <cellStyle name="40% - Accent6 22 9 3 2" xfId="45332" xr:uid="{FAD1019C-6358-4A59-B2CB-E497D6088BD5}"/>
    <cellStyle name="40% - Accent6 22 9 4" xfId="45333" xr:uid="{3137A429-9F2C-4B0A-8BCF-79E44491808D}"/>
    <cellStyle name="40% - Accent6 22 9 4 2" xfId="45334" xr:uid="{262C0970-0A0D-44F8-8778-21AC237C1977}"/>
    <cellStyle name="40% - Accent6 22 9 5" xfId="45335" xr:uid="{98DAB854-8B4A-4091-85D4-2B686FE7E3FE}"/>
    <cellStyle name="40% - Accent6 23" xfId="45336" xr:uid="{FF1DD5E6-EAE3-44D1-BD1D-C79AFC005BF3}"/>
    <cellStyle name="40% - Accent6 23 10" xfId="45337" xr:uid="{7CD6D7A0-F4A3-472B-861F-E3F0096A6CF7}"/>
    <cellStyle name="40% - Accent6 23 10 2" xfId="45338" xr:uid="{D69041D0-E9BD-4A03-A63E-5811E1234F27}"/>
    <cellStyle name="40% - Accent6 23 10 2 2" xfId="45339" xr:uid="{4A7825E3-D286-410F-8A07-5190A0650725}"/>
    <cellStyle name="40% - Accent6 23 10 2 2 2" xfId="45340" xr:uid="{0EA796B2-CA83-4DBB-A273-47F4241E9864}"/>
    <cellStyle name="40% - Accent6 23 10 2 3" xfId="45341" xr:uid="{1D7B6C72-EBCB-4E86-898D-0C4FEA5A71A0}"/>
    <cellStyle name="40% - Accent6 23 10 3" xfId="45342" xr:uid="{1AC3D20D-C053-4C0F-A477-B1AF18FA4A3A}"/>
    <cellStyle name="40% - Accent6 23 10 3 2" xfId="45343" xr:uid="{A025D6C8-F1F2-4C32-ADA5-0DC3C282118C}"/>
    <cellStyle name="40% - Accent6 23 10 4" xfId="45344" xr:uid="{0152BCA3-94F4-492E-8789-B0640F12CCA5}"/>
    <cellStyle name="40% - Accent6 23 10 4 2" xfId="45345" xr:uid="{8A3BC351-7077-4738-BAAD-DD0E81F85C8C}"/>
    <cellStyle name="40% - Accent6 23 10 5" xfId="45346" xr:uid="{D3C6BCA7-A251-450D-9DF5-8A8ADE2F7B9D}"/>
    <cellStyle name="40% - Accent6 23 11" xfId="45347" xr:uid="{B5172D15-E0E6-4764-9F07-81C434D98EA2}"/>
    <cellStyle name="40% - Accent6 23 11 2" xfId="45348" xr:uid="{1D2B3C15-90C2-43FA-AD7B-938178A9476E}"/>
    <cellStyle name="40% - Accent6 23 11 2 2" xfId="45349" xr:uid="{59DE78E9-52FC-44A8-AA02-000841ED821D}"/>
    <cellStyle name="40% - Accent6 23 11 2 2 2" xfId="45350" xr:uid="{C89F0BE5-4836-4D7F-A940-8122E0BB5639}"/>
    <cellStyle name="40% - Accent6 23 11 2 3" xfId="45351" xr:uid="{C7DAEEDE-6BED-4670-8324-BC96C9063A88}"/>
    <cellStyle name="40% - Accent6 23 11 3" xfId="45352" xr:uid="{08DF5BC3-3A1E-42FD-BF26-D1F006216861}"/>
    <cellStyle name="40% - Accent6 23 11 3 2" xfId="45353" xr:uid="{DDA24C07-0A4A-4913-9128-FEC8008D352F}"/>
    <cellStyle name="40% - Accent6 23 11 4" xfId="45354" xr:uid="{60524E75-2B63-4E3E-9C34-5CD991B0438B}"/>
    <cellStyle name="40% - Accent6 23 11 4 2" xfId="45355" xr:uid="{AF628C96-136A-4588-8025-2A068A06B630}"/>
    <cellStyle name="40% - Accent6 23 11 5" xfId="45356" xr:uid="{EA4B1B12-E2E2-4AC3-9A64-35EDF1929BD8}"/>
    <cellStyle name="40% - Accent6 23 12" xfId="45357" xr:uid="{F8135D3B-63EA-4D49-88E9-68E6F9A845B5}"/>
    <cellStyle name="40% - Accent6 23 12 2" xfId="45358" xr:uid="{5CD79EF0-221B-4241-BBCF-DB3C2ABE9D50}"/>
    <cellStyle name="40% - Accent6 23 12 2 2" xfId="45359" xr:uid="{DC4F6F71-5361-40B0-94FB-35461562D2E7}"/>
    <cellStyle name="40% - Accent6 23 12 2 2 2" xfId="45360" xr:uid="{DFFED9EB-BA61-4B7B-922E-B10C08EAFDCC}"/>
    <cellStyle name="40% - Accent6 23 12 2 3" xfId="45361" xr:uid="{17385DD2-1D54-4DA7-B96F-101ED29B602C}"/>
    <cellStyle name="40% - Accent6 23 12 3" xfId="45362" xr:uid="{5601F4DC-C858-40F4-94E9-F2EF8ADE9420}"/>
    <cellStyle name="40% - Accent6 23 12 3 2" xfId="45363" xr:uid="{EAA5E636-DE83-4A9E-B357-4B42229A0909}"/>
    <cellStyle name="40% - Accent6 23 12 4" xfId="45364" xr:uid="{3F1575CB-D6EE-455D-85A5-258B49E6DC8D}"/>
    <cellStyle name="40% - Accent6 23 12 4 2" xfId="45365" xr:uid="{2096286F-BCEE-4851-91CA-6933F0D16BC6}"/>
    <cellStyle name="40% - Accent6 23 12 5" xfId="45366" xr:uid="{2303EBA4-73B7-4BEE-B7D3-0B8FD9405CA7}"/>
    <cellStyle name="40% - Accent6 23 13" xfId="45367" xr:uid="{1396FD38-F7B5-4185-A7B1-CF565CA05170}"/>
    <cellStyle name="40% - Accent6 23 13 2" xfId="45368" xr:uid="{4CDB3930-E0CB-42BD-A982-F46AEBB2EA0E}"/>
    <cellStyle name="40% - Accent6 23 13 2 2" xfId="45369" xr:uid="{1FDE4D38-2FA9-457B-AECB-611C890CF7BF}"/>
    <cellStyle name="40% - Accent6 23 13 2 2 2" xfId="45370" xr:uid="{AAFB5933-0A59-4A17-8D78-0376D4C875C3}"/>
    <cellStyle name="40% - Accent6 23 13 2 3" xfId="45371" xr:uid="{716F24E7-37B8-4389-A02D-FB9F0C2595A7}"/>
    <cellStyle name="40% - Accent6 23 13 3" xfId="45372" xr:uid="{FE4CF066-FB54-4C04-A05C-226BF635093C}"/>
    <cellStyle name="40% - Accent6 23 13 3 2" xfId="45373" xr:uid="{5127A801-1897-4211-865A-0AFAC53D8A63}"/>
    <cellStyle name="40% - Accent6 23 13 4" xfId="45374" xr:uid="{AE511386-E94D-4816-BAA1-B20D69A85740}"/>
    <cellStyle name="40% - Accent6 23 13 4 2" xfId="45375" xr:uid="{565F205E-815E-4C25-9C22-AAF517E6BE09}"/>
    <cellStyle name="40% - Accent6 23 13 5" xfId="45376" xr:uid="{498CBFD2-CC98-40DF-9A24-8446E750BC8A}"/>
    <cellStyle name="40% - Accent6 23 14" xfId="45377" xr:uid="{5C4C5CA1-9FA3-405E-B6B6-E5BEEE75E1F6}"/>
    <cellStyle name="40% - Accent6 23 14 2" xfId="45378" xr:uid="{F22F3E99-2A6D-4992-8855-D45F6537F27F}"/>
    <cellStyle name="40% - Accent6 23 14 2 2" xfId="45379" xr:uid="{EDF5CAEF-6062-412A-8F45-DDACB20C3CF8}"/>
    <cellStyle name="40% - Accent6 23 14 2 2 2" xfId="45380" xr:uid="{C9FCFE9C-9139-4F5B-9D0E-98B557CFAB51}"/>
    <cellStyle name="40% - Accent6 23 14 2 3" xfId="45381" xr:uid="{807E68FA-FFCA-40CA-B7C9-5B5A616C87D4}"/>
    <cellStyle name="40% - Accent6 23 14 3" xfId="45382" xr:uid="{E69AACF9-4B46-4750-B8BD-8A72EE711A59}"/>
    <cellStyle name="40% - Accent6 23 14 3 2" xfId="45383" xr:uid="{2F83977D-823C-4E65-B455-7BAB373DE661}"/>
    <cellStyle name="40% - Accent6 23 14 4" xfId="45384" xr:uid="{BED38769-78F9-4BE5-A015-82315A214976}"/>
    <cellStyle name="40% - Accent6 23 14 4 2" xfId="45385" xr:uid="{97B12D33-EC97-471E-BAB4-B9486459C7AD}"/>
    <cellStyle name="40% - Accent6 23 14 5" xfId="45386" xr:uid="{D74C7D56-2593-4BFA-9840-AB2694C6CABA}"/>
    <cellStyle name="40% - Accent6 23 15" xfId="45387" xr:uid="{826DF48E-2D00-473F-A3E7-4E0A3ED54DC5}"/>
    <cellStyle name="40% - Accent6 23 15 2" xfId="45388" xr:uid="{12467ED1-E907-4EFF-A296-E9D12AC951F1}"/>
    <cellStyle name="40% - Accent6 23 15 2 2" xfId="45389" xr:uid="{1F2C481C-32CF-4F00-AE2E-56DCC00BC47B}"/>
    <cellStyle name="40% - Accent6 23 15 2 2 2" xfId="45390" xr:uid="{B66D3F5A-753F-45D8-8E70-E91C127C7D9F}"/>
    <cellStyle name="40% - Accent6 23 15 2 3" xfId="45391" xr:uid="{17342B08-44B9-4E99-9210-CBA98CABF4BA}"/>
    <cellStyle name="40% - Accent6 23 15 3" xfId="45392" xr:uid="{459B2E1B-1A4C-40A9-98E8-FA3C72123333}"/>
    <cellStyle name="40% - Accent6 23 15 3 2" xfId="45393" xr:uid="{30E984ED-3D9E-46D3-B26F-65CB2B2CCBC8}"/>
    <cellStyle name="40% - Accent6 23 15 4" xfId="45394" xr:uid="{8BA6DF90-DF64-40CB-9394-C4E5501F0DA5}"/>
    <cellStyle name="40% - Accent6 23 15 4 2" xfId="45395" xr:uid="{A873E416-CCE4-4E82-8EEA-17E63CC02351}"/>
    <cellStyle name="40% - Accent6 23 15 5" xfId="45396" xr:uid="{0EB5E9D5-02F3-439A-BD86-717EC6BE3640}"/>
    <cellStyle name="40% - Accent6 23 16" xfId="45397" xr:uid="{EC76D61A-17F1-46B0-9650-BD50C23A8B26}"/>
    <cellStyle name="40% - Accent6 23 16 2" xfId="45398" xr:uid="{5B4BF604-7EA7-4704-AA14-894A3EEC68AD}"/>
    <cellStyle name="40% - Accent6 23 16 2 2" xfId="45399" xr:uid="{EEDB9117-D681-4FC0-9756-2B538E9547E4}"/>
    <cellStyle name="40% - Accent6 23 16 3" xfId="45400" xr:uid="{CF07DB42-9919-415D-BDEF-30ACADBC268B}"/>
    <cellStyle name="40% - Accent6 23 17" xfId="45401" xr:uid="{105FC8D3-D49A-4762-A5D6-D50E1D377C29}"/>
    <cellStyle name="40% - Accent6 23 17 2" xfId="45402" xr:uid="{376EF86E-9378-4443-B626-F5B776F98F0D}"/>
    <cellStyle name="40% - Accent6 23 18" xfId="45403" xr:uid="{72A39192-9D45-4F25-BCDE-E5E806EF20FD}"/>
    <cellStyle name="40% - Accent6 23 18 2" xfId="45404" xr:uid="{35CE1AE6-0989-43B8-BF61-E973207269FC}"/>
    <cellStyle name="40% - Accent6 23 19" xfId="45405" xr:uid="{04251676-435A-4D86-B962-A75211C2E14C}"/>
    <cellStyle name="40% - Accent6 23 2" xfId="45406" xr:uid="{3B5649E0-15FF-4828-89B4-E08356A40543}"/>
    <cellStyle name="40% - Accent6 23 2 2" xfId="45407" xr:uid="{3DDE8449-D527-40F2-B84B-A2D31B652F4D}"/>
    <cellStyle name="40% - Accent6 23 2 2 2" xfId="45408" xr:uid="{024CBF07-E722-4A94-9BDB-CC455DA23DE4}"/>
    <cellStyle name="40% - Accent6 23 2 2 2 2" xfId="45409" xr:uid="{86C612A5-A9F5-40F9-978D-C4FD4793153F}"/>
    <cellStyle name="40% - Accent6 23 2 2 3" xfId="45410" xr:uid="{F7F93466-F322-4D67-90B3-6EFA59AFBED4}"/>
    <cellStyle name="40% - Accent6 23 2 3" xfId="45411" xr:uid="{92C3A4C0-60D9-4396-BAAE-10A4FFE75D68}"/>
    <cellStyle name="40% - Accent6 23 2 3 2" xfId="45412" xr:uid="{92C1BC3A-B853-4026-A25D-F061C8FE3089}"/>
    <cellStyle name="40% - Accent6 23 2 4" xfId="45413" xr:uid="{914B7AC4-1027-43EC-B3E7-F7501DD46AD7}"/>
    <cellStyle name="40% - Accent6 23 2 4 2" xfId="45414" xr:uid="{CF0C0FB4-EA1F-4E11-AB8D-D3D698793920}"/>
    <cellStyle name="40% - Accent6 23 2 5" xfId="45415" xr:uid="{3ADF8835-7DA7-46F0-83A0-623D7F9F7B17}"/>
    <cellStyle name="40% - Accent6 23 20" xfId="45416" xr:uid="{01D10130-4541-492D-83C0-EB13E51D19E7}"/>
    <cellStyle name="40% - Accent6 23 21" xfId="45417" xr:uid="{491A1BB6-CF98-442A-BDA6-E29D173FD478}"/>
    <cellStyle name="40% - Accent6 23 22" xfId="45418" xr:uid="{CA7EEB61-E243-49BC-9C62-0BB2606AC5F4}"/>
    <cellStyle name="40% - Accent6 23 23" xfId="45419" xr:uid="{1D174BEE-9373-460D-8599-12F16C0F379F}"/>
    <cellStyle name="40% - Accent6 23 24" xfId="45420" xr:uid="{4AE7BB73-E06C-4504-9C45-016AD04115EB}"/>
    <cellStyle name="40% - Accent6 23 25" xfId="45421" xr:uid="{5EC48F8A-9032-444A-9DC0-59A967A61ABF}"/>
    <cellStyle name="40% - Accent6 23 26" xfId="45422" xr:uid="{999EE168-B6D6-427C-B045-B74980CA727A}"/>
    <cellStyle name="40% - Accent6 23 27" xfId="45423" xr:uid="{EBAE1AE1-804E-489C-A632-97F6E0BA3A34}"/>
    <cellStyle name="40% - Accent6 23 28" xfId="45424" xr:uid="{2073506E-A0AE-4D8F-899F-CC72FF340D8A}"/>
    <cellStyle name="40% - Accent6 23 29" xfId="45425" xr:uid="{C04136E9-4006-4C22-99D1-673DB0BF45AC}"/>
    <cellStyle name="40% - Accent6 23 3" xfId="45426" xr:uid="{FECB3E35-9138-44C2-B3F4-4FDCFE30A504}"/>
    <cellStyle name="40% - Accent6 23 3 2" xfId="45427" xr:uid="{F0F669AB-93A5-4BCF-A55C-6A62B17810DF}"/>
    <cellStyle name="40% - Accent6 23 3 2 2" xfId="45428" xr:uid="{3A776ED1-518A-41B6-B98F-349FB98719CB}"/>
    <cellStyle name="40% - Accent6 23 3 2 2 2" xfId="45429" xr:uid="{C7AACBBA-2464-4394-8D06-43DBB3F201B3}"/>
    <cellStyle name="40% - Accent6 23 3 2 3" xfId="45430" xr:uid="{D1484872-C69C-446D-959A-60335F89403D}"/>
    <cellStyle name="40% - Accent6 23 3 3" xfId="45431" xr:uid="{B7A3C3CF-D639-416C-8A4A-D1B4778B6549}"/>
    <cellStyle name="40% - Accent6 23 3 3 2" xfId="45432" xr:uid="{39C80C0D-3260-43A7-8A90-A0EB338D9299}"/>
    <cellStyle name="40% - Accent6 23 3 4" xfId="45433" xr:uid="{BCCD7B8C-E50F-4992-B945-101007D437D9}"/>
    <cellStyle name="40% - Accent6 23 3 4 2" xfId="45434" xr:uid="{5DE52789-097B-448B-A40D-B594E9B3D83A}"/>
    <cellStyle name="40% - Accent6 23 3 5" xfId="45435" xr:uid="{6366C43D-9624-42D3-9191-17CCBCCF6783}"/>
    <cellStyle name="40% - Accent6 23 4" xfId="45436" xr:uid="{6D7E7276-257A-403F-AC90-339B9AFCBDBC}"/>
    <cellStyle name="40% - Accent6 23 4 2" xfId="45437" xr:uid="{F9D55E08-8DFB-470A-9A73-DF7CDEFFD4BA}"/>
    <cellStyle name="40% - Accent6 23 4 2 2" xfId="45438" xr:uid="{3539EC41-BEBB-4EE9-ACD3-D19363C2F56D}"/>
    <cellStyle name="40% - Accent6 23 4 2 2 2" xfId="45439" xr:uid="{1127385E-AF22-4794-BE16-CBFD9679953D}"/>
    <cellStyle name="40% - Accent6 23 4 2 3" xfId="45440" xr:uid="{8BB45867-2114-4E27-B5F7-C461DBA65B86}"/>
    <cellStyle name="40% - Accent6 23 4 3" xfId="45441" xr:uid="{05CF92A9-B15E-4EAE-A165-410714190DDD}"/>
    <cellStyle name="40% - Accent6 23 4 3 2" xfId="45442" xr:uid="{EACAC0DC-4212-46F4-9BA1-8DB6CDC5660E}"/>
    <cellStyle name="40% - Accent6 23 4 4" xfId="45443" xr:uid="{AC6E27B1-AE9D-418D-BB41-9FBD9C2801D2}"/>
    <cellStyle name="40% - Accent6 23 4 4 2" xfId="45444" xr:uid="{40323D2B-B66C-456A-A368-0811928D437D}"/>
    <cellStyle name="40% - Accent6 23 4 5" xfId="45445" xr:uid="{1650D125-F9BA-46A9-8776-18BAB01E5FCC}"/>
    <cellStyle name="40% - Accent6 23 5" xfId="45446" xr:uid="{E552DE14-B148-4407-806A-FD90A47A4988}"/>
    <cellStyle name="40% - Accent6 23 5 2" xfId="45447" xr:uid="{2D6DC79B-0D47-4987-82C8-F1AC2C9E6F1D}"/>
    <cellStyle name="40% - Accent6 23 5 2 2" xfId="45448" xr:uid="{56DC3EB4-BEF2-4C16-95C1-448351CFC572}"/>
    <cellStyle name="40% - Accent6 23 5 2 2 2" xfId="45449" xr:uid="{5ED37280-230A-48A7-9E57-098A12F6830C}"/>
    <cellStyle name="40% - Accent6 23 5 2 3" xfId="45450" xr:uid="{6AEDC735-1A16-4F94-9C28-2874B00807B4}"/>
    <cellStyle name="40% - Accent6 23 5 3" xfId="45451" xr:uid="{70779468-440A-4E41-92A0-F2529027F690}"/>
    <cellStyle name="40% - Accent6 23 5 3 2" xfId="45452" xr:uid="{9D0C83E9-D961-41CE-9324-0FFDB31E53E9}"/>
    <cellStyle name="40% - Accent6 23 5 4" xfId="45453" xr:uid="{7F9CF605-67A7-4C1C-9E13-1E4471547256}"/>
    <cellStyle name="40% - Accent6 23 5 4 2" xfId="45454" xr:uid="{77414578-C74F-4071-AD28-C800353AFD83}"/>
    <cellStyle name="40% - Accent6 23 5 5" xfId="45455" xr:uid="{3374F743-C5C1-492D-9B37-2134D692102D}"/>
    <cellStyle name="40% - Accent6 23 6" xfId="45456" xr:uid="{54B21679-11BC-42E2-8B69-F5A8B20CB3CD}"/>
    <cellStyle name="40% - Accent6 23 6 2" xfId="45457" xr:uid="{C72DB217-917F-4B4A-B7EC-DF360F933C50}"/>
    <cellStyle name="40% - Accent6 23 6 2 2" xfId="45458" xr:uid="{DB677D8E-E61C-424F-81FB-EB03D91CE554}"/>
    <cellStyle name="40% - Accent6 23 6 2 2 2" xfId="45459" xr:uid="{A4E2770B-58CC-4324-99ED-DBC58CA9B38E}"/>
    <cellStyle name="40% - Accent6 23 6 2 3" xfId="45460" xr:uid="{C2F151AC-3CB5-41F0-A4BB-0843B3D7AE00}"/>
    <cellStyle name="40% - Accent6 23 6 3" xfId="45461" xr:uid="{95A031F7-25ED-468F-B1C7-CB98851C3B58}"/>
    <cellStyle name="40% - Accent6 23 6 3 2" xfId="45462" xr:uid="{6E8FA85C-C5EF-4C4B-8D43-7D71CA798AB2}"/>
    <cellStyle name="40% - Accent6 23 6 4" xfId="45463" xr:uid="{C1B32410-CBF0-4B8C-AC1F-BC25F8A914A2}"/>
    <cellStyle name="40% - Accent6 23 6 4 2" xfId="45464" xr:uid="{F1DC4859-D713-4140-A48A-CD3D80EA2A30}"/>
    <cellStyle name="40% - Accent6 23 6 5" xfId="45465" xr:uid="{C70B4053-92D0-4521-9E97-BD1CF541F826}"/>
    <cellStyle name="40% - Accent6 23 7" xfId="45466" xr:uid="{F0CF8172-62DE-454D-A329-3F23241D09BD}"/>
    <cellStyle name="40% - Accent6 23 7 2" xfId="45467" xr:uid="{7135D807-16FE-4E4D-9B1F-B6B46422C609}"/>
    <cellStyle name="40% - Accent6 23 7 2 2" xfId="45468" xr:uid="{473EA30F-C8D2-48C9-9C49-A0D5D94D6D88}"/>
    <cellStyle name="40% - Accent6 23 7 2 2 2" xfId="45469" xr:uid="{1FF3E4B7-51CA-42B0-8ADA-CBED64F682B4}"/>
    <cellStyle name="40% - Accent6 23 7 2 3" xfId="45470" xr:uid="{DAF782EA-28F9-444C-A17F-88799010F4C3}"/>
    <cellStyle name="40% - Accent6 23 7 3" xfId="45471" xr:uid="{522D6DF3-5480-4A4A-8967-AEA44274A437}"/>
    <cellStyle name="40% - Accent6 23 7 3 2" xfId="45472" xr:uid="{479B9547-8DCE-4010-A666-21FDE19BE00B}"/>
    <cellStyle name="40% - Accent6 23 7 4" xfId="45473" xr:uid="{B4DE76C4-06A2-4A83-AA2C-5F612940805E}"/>
    <cellStyle name="40% - Accent6 23 7 4 2" xfId="45474" xr:uid="{1527A97B-7A4E-4C79-9727-1ACC0A3C8A60}"/>
    <cellStyle name="40% - Accent6 23 7 5" xfId="45475" xr:uid="{E9BA22A9-0D5A-46A0-A2CA-AD607484A1AB}"/>
    <cellStyle name="40% - Accent6 23 8" xfId="45476" xr:uid="{FE8C0793-5024-44AB-9556-FA1DE7D489E4}"/>
    <cellStyle name="40% - Accent6 23 8 2" xfId="45477" xr:uid="{FF2D0749-62BC-4002-81A4-42236B7A2CE9}"/>
    <cellStyle name="40% - Accent6 23 8 2 2" xfId="45478" xr:uid="{54AFC931-9D54-4035-8A68-28E19D9E7FAF}"/>
    <cellStyle name="40% - Accent6 23 8 2 2 2" xfId="45479" xr:uid="{CB4C124C-ABD8-4D86-83D5-10D590A9B2A6}"/>
    <cellStyle name="40% - Accent6 23 8 2 3" xfId="45480" xr:uid="{A70D905B-083E-4180-B296-1C77658B57E0}"/>
    <cellStyle name="40% - Accent6 23 8 3" xfId="45481" xr:uid="{F02BBBC3-1D3E-4B71-8683-6071062F065C}"/>
    <cellStyle name="40% - Accent6 23 8 3 2" xfId="45482" xr:uid="{04E41CCD-339E-4DB6-9FA5-9158AB3CEEE8}"/>
    <cellStyle name="40% - Accent6 23 8 4" xfId="45483" xr:uid="{F92B407F-3342-4F69-8644-CCFB98037289}"/>
    <cellStyle name="40% - Accent6 23 8 4 2" xfId="45484" xr:uid="{7C1ECD5B-782C-42B2-84D3-A344D4761EDF}"/>
    <cellStyle name="40% - Accent6 23 8 5" xfId="45485" xr:uid="{76964C1E-5BC7-4E78-97E7-9C5CF92DF824}"/>
    <cellStyle name="40% - Accent6 23 9" xfId="45486" xr:uid="{776B4D9E-9381-489A-A254-F6B552C11C5F}"/>
    <cellStyle name="40% - Accent6 23 9 2" xfId="45487" xr:uid="{BC2B9721-AF0F-4A18-830C-D0AA5940F61D}"/>
    <cellStyle name="40% - Accent6 23 9 2 2" xfId="45488" xr:uid="{1CA64191-C47D-4557-8B8A-46909E311138}"/>
    <cellStyle name="40% - Accent6 23 9 2 2 2" xfId="45489" xr:uid="{258063E0-8800-425B-A40D-455393F3B637}"/>
    <cellStyle name="40% - Accent6 23 9 2 3" xfId="45490" xr:uid="{2CE16E9A-1A7E-4C5F-90BE-C1137D84B662}"/>
    <cellStyle name="40% - Accent6 23 9 3" xfId="45491" xr:uid="{C3BA2292-0CF1-42AB-9B43-86A68879F809}"/>
    <cellStyle name="40% - Accent6 23 9 3 2" xfId="45492" xr:uid="{BE3BC4DA-0500-4281-A7A9-44EDB9C37A45}"/>
    <cellStyle name="40% - Accent6 23 9 4" xfId="45493" xr:uid="{3C12742C-CE9D-412E-AB37-3B60EDDBAE90}"/>
    <cellStyle name="40% - Accent6 23 9 4 2" xfId="45494" xr:uid="{3C9A07CC-A679-4B2C-A309-3FD1A1D9F9FA}"/>
    <cellStyle name="40% - Accent6 23 9 5" xfId="45495" xr:uid="{9A22D03E-21B6-4DFF-A0B6-5BA1FFA604AF}"/>
    <cellStyle name="40% - Accent6 24" xfId="45496" xr:uid="{1F8F3BE0-606C-4C67-B54F-9DD8CAA7EBE6}"/>
    <cellStyle name="40% - Accent6 24 10" xfId="45497" xr:uid="{E2AF3A99-6B59-41E8-89D2-B0900607584C}"/>
    <cellStyle name="40% - Accent6 24 10 2" xfId="45498" xr:uid="{92FF6713-A50D-4371-874E-B828E738E7AF}"/>
    <cellStyle name="40% - Accent6 24 10 2 2" xfId="45499" xr:uid="{F77B1541-55F5-44D8-8D7D-A7D9A78961B0}"/>
    <cellStyle name="40% - Accent6 24 10 2 2 2" xfId="45500" xr:uid="{D9A76DAB-B978-46DD-A04D-D41708DA599B}"/>
    <cellStyle name="40% - Accent6 24 10 2 3" xfId="45501" xr:uid="{E5A87C3E-5C5B-4A6E-BE5D-F73FCAE3EA83}"/>
    <cellStyle name="40% - Accent6 24 10 3" xfId="45502" xr:uid="{94D49E04-D851-4D44-860C-FFAF299BE93B}"/>
    <cellStyle name="40% - Accent6 24 10 3 2" xfId="45503" xr:uid="{9C8E1C52-E665-45B6-A79F-D8535A7FD2A3}"/>
    <cellStyle name="40% - Accent6 24 10 4" xfId="45504" xr:uid="{58765A3A-0370-40F3-920B-14C4E5F1D006}"/>
    <cellStyle name="40% - Accent6 24 10 4 2" xfId="45505" xr:uid="{B2104F89-B548-4795-AD72-E6C9B3D20D47}"/>
    <cellStyle name="40% - Accent6 24 10 5" xfId="45506" xr:uid="{452DFE3D-9AB7-469C-ACA0-6FACBA85B94D}"/>
    <cellStyle name="40% - Accent6 24 11" xfId="45507" xr:uid="{008438F7-E007-4F2A-B017-958192E22149}"/>
    <cellStyle name="40% - Accent6 24 11 2" xfId="45508" xr:uid="{949968F4-F3D9-4E29-AC3F-6AA0FCE0D3E6}"/>
    <cellStyle name="40% - Accent6 24 11 2 2" xfId="45509" xr:uid="{1B13A286-ACD3-4901-8DE7-971099E9F7B8}"/>
    <cellStyle name="40% - Accent6 24 11 2 2 2" xfId="45510" xr:uid="{1C5187CD-EED6-4CC9-BEC4-95FB601C39A1}"/>
    <cellStyle name="40% - Accent6 24 11 2 3" xfId="45511" xr:uid="{A19C78EA-9471-45C0-A5AC-81FF4E3F24D8}"/>
    <cellStyle name="40% - Accent6 24 11 3" xfId="45512" xr:uid="{12B97A91-8D4F-4EB3-8A03-8D8E3D81E598}"/>
    <cellStyle name="40% - Accent6 24 11 3 2" xfId="45513" xr:uid="{4D1F7AEA-7942-4923-9945-7FFAD5FFC0BC}"/>
    <cellStyle name="40% - Accent6 24 11 4" xfId="45514" xr:uid="{1C02DF38-FFDE-459A-A62A-86023C0D3DBB}"/>
    <cellStyle name="40% - Accent6 24 11 4 2" xfId="45515" xr:uid="{850020F8-7A70-4A31-9699-DF12DC70F99A}"/>
    <cellStyle name="40% - Accent6 24 11 5" xfId="45516" xr:uid="{62D15263-FC5C-476D-B3B5-4A2FE3CFDEA7}"/>
    <cellStyle name="40% - Accent6 24 12" xfId="45517" xr:uid="{52B726B7-8C5C-48D6-87F4-0E75D1051B5C}"/>
    <cellStyle name="40% - Accent6 24 12 2" xfId="45518" xr:uid="{E629EDFD-38CC-44A4-9B7C-ABC69E5BB60F}"/>
    <cellStyle name="40% - Accent6 24 12 2 2" xfId="45519" xr:uid="{2872BB10-7D32-4B26-8F79-60455B69C538}"/>
    <cellStyle name="40% - Accent6 24 12 2 2 2" xfId="45520" xr:uid="{667776F2-18BC-45AC-B3DC-97FDC3128EDB}"/>
    <cellStyle name="40% - Accent6 24 12 2 3" xfId="45521" xr:uid="{543DF3C5-72C7-4EB5-987C-8FEFFBC6D849}"/>
    <cellStyle name="40% - Accent6 24 12 3" xfId="45522" xr:uid="{B4DE3948-16CC-4CBB-81DD-7152AA2DE80C}"/>
    <cellStyle name="40% - Accent6 24 12 3 2" xfId="45523" xr:uid="{EDAC7595-5C11-4FD5-B3AD-3CF03136B459}"/>
    <cellStyle name="40% - Accent6 24 12 4" xfId="45524" xr:uid="{AC006346-71E2-48FD-84E3-4B7EE7CEB001}"/>
    <cellStyle name="40% - Accent6 24 12 4 2" xfId="45525" xr:uid="{6AD0B5DD-8DDF-4DE1-B7EE-820AFA428D0A}"/>
    <cellStyle name="40% - Accent6 24 12 5" xfId="45526" xr:uid="{FEB1C2EE-0AE7-49B7-A4D9-A46F77E52BC1}"/>
    <cellStyle name="40% - Accent6 24 13" xfId="45527" xr:uid="{35DD7AB5-B286-48D9-B0CA-3BBB52AB1F3E}"/>
    <cellStyle name="40% - Accent6 24 13 2" xfId="45528" xr:uid="{E1632066-D9CA-4E63-AA7A-D64DC77D85C5}"/>
    <cellStyle name="40% - Accent6 24 13 2 2" xfId="45529" xr:uid="{37D47248-1123-4254-8D00-4B6C67BDB8B9}"/>
    <cellStyle name="40% - Accent6 24 13 2 2 2" xfId="45530" xr:uid="{5218CA3A-EFC1-48CF-9CE8-5C62DD9AC184}"/>
    <cellStyle name="40% - Accent6 24 13 2 3" xfId="45531" xr:uid="{99B0E4F9-3FF0-456D-8856-E9C84BC10039}"/>
    <cellStyle name="40% - Accent6 24 13 3" xfId="45532" xr:uid="{B47139DF-0195-4302-BB36-6B7F2C730231}"/>
    <cellStyle name="40% - Accent6 24 13 3 2" xfId="45533" xr:uid="{0E9EDC0E-CF58-441D-AFEA-6F1DF9D7DD0B}"/>
    <cellStyle name="40% - Accent6 24 13 4" xfId="45534" xr:uid="{74E034EB-7FAA-40A9-AC39-C97288CF19E1}"/>
    <cellStyle name="40% - Accent6 24 13 4 2" xfId="45535" xr:uid="{27EB27B1-9FC5-4E85-859E-097902842C6C}"/>
    <cellStyle name="40% - Accent6 24 13 5" xfId="45536" xr:uid="{4C870E1C-986F-460D-86DC-58151AD2CC8B}"/>
    <cellStyle name="40% - Accent6 24 14" xfId="45537" xr:uid="{6CB36BFF-AF62-4927-9B7A-E69290D566F7}"/>
    <cellStyle name="40% - Accent6 24 14 2" xfId="45538" xr:uid="{EEEBDC5E-09EF-411A-82E1-66B4E5E7A323}"/>
    <cellStyle name="40% - Accent6 24 14 2 2" xfId="45539" xr:uid="{10879456-3BF5-48DB-B804-93CA94567C43}"/>
    <cellStyle name="40% - Accent6 24 14 2 2 2" xfId="45540" xr:uid="{D3F3DA4E-7A77-4682-AC6C-E497FCFA96E2}"/>
    <cellStyle name="40% - Accent6 24 14 2 3" xfId="45541" xr:uid="{E35E8950-EEE7-46F3-A778-2B3D0E74B84F}"/>
    <cellStyle name="40% - Accent6 24 14 3" xfId="45542" xr:uid="{58519CB8-8F97-4C09-9E9F-ECBB53A3095A}"/>
    <cellStyle name="40% - Accent6 24 14 3 2" xfId="45543" xr:uid="{46F4694D-70A7-45E5-8FD8-2253094E922F}"/>
    <cellStyle name="40% - Accent6 24 14 4" xfId="45544" xr:uid="{0194B246-A072-4F97-AADD-7EC76D98A5EB}"/>
    <cellStyle name="40% - Accent6 24 14 4 2" xfId="45545" xr:uid="{477B2E0D-4E15-440D-BBE6-E062E7B67975}"/>
    <cellStyle name="40% - Accent6 24 14 5" xfId="45546" xr:uid="{6FC24A90-0377-454F-83F0-3A8607C2F378}"/>
    <cellStyle name="40% - Accent6 24 15" xfId="45547" xr:uid="{3FE16006-8471-4F76-84FC-B63C9319B0F7}"/>
    <cellStyle name="40% - Accent6 24 15 2" xfId="45548" xr:uid="{20271657-11C2-4A0A-AF0C-B849CC9EC847}"/>
    <cellStyle name="40% - Accent6 24 15 2 2" xfId="45549" xr:uid="{9C8134EA-3B98-4AE3-A094-AD28C6BBD379}"/>
    <cellStyle name="40% - Accent6 24 15 2 2 2" xfId="45550" xr:uid="{9A15187A-AB47-4CDB-9291-C841754A4AB2}"/>
    <cellStyle name="40% - Accent6 24 15 2 3" xfId="45551" xr:uid="{05573EC4-B894-4F61-8A84-A361C55A75D5}"/>
    <cellStyle name="40% - Accent6 24 15 3" xfId="45552" xr:uid="{8160FB1D-5AA7-4D82-BBE7-FF9B78FF054D}"/>
    <cellStyle name="40% - Accent6 24 15 3 2" xfId="45553" xr:uid="{FDF1F5A3-8D54-40F9-93CF-B1F89D87B2FF}"/>
    <cellStyle name="40% - Accent6 24 15 4" xfId="45554" xr:uid="{A0650AD8-77C3-457F-99D5-264C8CEEA3B1}"/>
    <cellStyle name="40% - Accent6 24 15 4 2" xfId="45555" xr:uid="{3DD21A07-CBE5-434F-9CDB-CD525BEA5F77}"/>
    <cellStyle name="40% - Accent6 24 15 5" xfId="45556" xr:uid="{EF1A98A1-113D-4838-853B-3089A08A1C4C}"/>
    <cellStyle name="40% - Accent6 24 16" xfId="45557" xr:uid="{8854F7F9-92FE-48A6-A29D-6DCFB93D34D4}"/>
    <cellStyle name="40% - Accent6 24 16 2" xfId="45558" xr:uid="{0EB14A87-C94E-491F-88C4-739770E9D0BA}"/>
    <cellStyle name="40% - Accent6 24 16 2 2" xfId="45559" xr:uid="{061881A2-F7A5-4F80-A92C-9028D951E454}"/>
    <cellStyle name="40% - Accent6 24 16 3" xfId="45560" xr:uid="{EF4DC137-EF7E-4677-864F-239ABEEB15AC}"/>
    <cellStyle name="40% - Accent6 24 17" xfId="45561" xr:uid="{3CBADEB0-374A-40DB-BD8A-76928DB3FFED}"/>
    <cellStyle name="40% - Accent6 24 17 2" xfId="45562" xr:uid="{41AAA03C-8B0F-4CC4-9F00-4B01B8356426}"/>
    <cellStyle name="40% - Accent6 24 18" xfId="45563" xr:uid="{EDB09AD9-4AD4-4A21-8303-D4752400CA72}"/>
    <cellStyle name="40% - Accent6 24 18 2" xfId="45564" xr:uid="{22031540-CC0F-496D-BE3F-EEDA149FE4CE}"/>
    <cellStyle name="40% - Accent6 24 19" xfId="45565" xr:uid="{4F439164-10EA-4AA8-9F2E-681F9A6E6A45}"/>
    <cellStyle name="40% - Accent6 24 2" xfId="45566" xr:uid="{6867F43E-8122-4948-AF36-94C2DAB11EAD}"/>
    <cellStyle name="40% - Accent6 24 2 2" xfId="45567" xr:uid="{FEAF5024-C025-46AD-BA04-A1B9A53F9AB2}"/>
    <cellStyle name="40% - Accent6 24 2 2 2" xfId="45568" xr:uid="{607C4EB8-2F93-41B7-93FB-8A989CA567B3}"/>
    <cellStyle name="40% - Accent6 24 2 2 2 2" xfId="45569" xr:uid="{07228B57-669B-4F41-8493-6D4061822DC4}"/>
    <cellStyle name="40% - Accent6 24 2 2 3" xfId="45570" xr:uid="{5A5F488A-2B0A-453C-8B3F-D465DC0A306F}"/>
    <cellStyle name="40% - Accent6 24 2 3" xfId="45571" xr:uid="{FC525F79-B619-4188-BFCB-7805AF0F973D}"/>
    <cellStyle name="40% - Accent6 24 2 3 2" xfId="45572" xr:uid="{B4D16305-1276-4E7E-914A-234B759476EE}"/>
    <cellStyle name="40% - Accent6 24 2 4" xfId="45573" xr:uid="{53018B93-864C-4149-AF62-CDA39C07C5EB}"/>
    <cellStyle name="40% - Accent6 24 2 4 2" xfId="45574" xr:uid="{2803DEA8-09A1-4F43-A4DC-D05E34145819}"/>
    <cellStyle name="40% - Accent6 24 2 5" xfId="45575" xr:uid="{F5191B51-117B-421D-AEEA-B4AA6DE9CF02}"/>
    <cellStyle name="40% - Accent6 24 20" xfId="45576" xr:uid="{2ED8AEF1-DEB8-4ABD-955D-BA440A6776DD}"/>
    <cellStyle name="40% - Accent6 24 21" xfId="45577" xr:uid="{7B3D166D-3E51-42A2-9ABB-7DFE0BB2CDB4}"/>
    <cellStyle name="40% - Accent6 24 22" xfId="45578" xr:uid="{98016ABF-2D99-49EC-9BD5-74D17F59EBD5}"/>
    <cellStyle name="40% - Accent6 24 23" xfId="45579" xr:uid="{9B9ECBEF-C699-470E-8219-844A265C4866}"/>
    <cellStyle name="40% - Accent6 24 24" xfId="45580" xr:uid="{8C8C165C-4E3C-4D8D-A0C3-A448509DD595}"/>
    <cellStyle name="40% - Accent6 24 25" xfId="45581" xr:uid="{71034879-CCC3-4F68-8904-FA66E0BF21EE}"/>
    <cellStyle name="40% - Accent6 24 26" xfId="45582" xr:uid="{818343DD-229A-4074-B55C-8FAA4754A5BE}"/>
    <cellStyle name="40% - Accent6 24 27" xfId="45583" xr:uid="{AD312340-C952-4814-B515-ABD656D1F60A}"/>
    <cellStyle name="40% - Accent6 24 28" xfId="45584" xr:uid="{62825EF3-26A8-43E0-B899-D98A6D6A89E6}"/>
    <cellStyle name="40% - Accent6 24 29" xfId="45585" xr:uid="{6E3EF9E8-CFAE-49DA-A7E4-0AAF937ADE66}"/>
    <cellStyle name="40% - Accent6 24 3" xfId="45586" xr:uid="{684D3E5F-7314-44C6-A839-147FC0EAE605}"/>
    <cellStyle name="40% - Accent6 24 3 2" xfId="45587" xr:uid="{5C6F197B-680B-49CA-A913-6C2F8D2AE0E0}"/>
    <cellStyle name="40% - Accent6 24 3 2 2" xfId="45588" xr:uid="{17B052DD-3E5C-416C-95F8-60B567D9427C}"/>
    <cellStyle name="40% - Accent6 24 3 2 2 2" xfId="45589" xr:uid="{BA3139B5-529F-47A0-9FF6-B78B5E23723B}"/>
    <cellStyle name="40% - Accent6 24 3 2 3" xfId="45590" xr:uid="{00D188EE-6E5A-4A12-879F-85DE7F931FCC}"/>
    <cellStyle name="40% - Accent6 24 3 3" xfId="45591" xr:uid="{09B2CAE2-33E5-496C-A0BC-8622D3B50761}"/>
    <cellStyle name="40% - Accent6 24 3 3 2" xfId="45592" xr:uid="{C50B65C8-DC74-4FB6-8351-1D6C2ABA7E41}"/>
    <cellStyle name="40% - Accent6 24 3 4" xfId="45593" xr:uid="{252A5EDE-DEAB-4F97-9CE7-ECB0B2882EE7}"/>
    <cellStyle name="40% - Accent6 24 3 4 2" xfId="45594" xr:uid="{83268A2F-3B0E-4105-8BF0-623FF0F55551}"/>
    <cellStyle name="40% - Accent6 24 3 5" xfId="45595" xr:uid="{74B0E10A-8BE4-4034-BF3C-1528F0315B2A}"/>
    <cellStyle name="40% - Accent6 24 4" xfId="45596" xr:uid="{8CB0B66E-1A45-46F7-A17F-F0C5AA333F67}"/>
    <cellStyle name="40% - Accent6 24 4 2" xfId="45597" xr:uid="{5BB7786B-3B3E-430E-8C67-91CE81269DC1}"/>
    <cellStyle name="40% - Accent6 24 4 2 2" xfId="45598" xr:uid="{7D2C3EBB-348B-43AB-8348-EEE6CCCC5D22}"/>
    <cellStyle name="40% - Accent6 24 4 2 2 2" xfId="45599" xr:uid="{13E04B37-6822-4F87-8789-74E3FF5F6B78}"/>
    <cellStyle name="40% - Accent6 24 4 2 3" xfId="45600" xr:uid="{D2C78D10-D190-4C68-8B92-839311CE7601}"/>
    <cellStyle name="40% - Accent6 24 4 3" xfId="45601" xr:uid="{034FB3CE-B8C9-42BB-87EB-D1CACE1A4C2F}"/>
    <cellStyle name="40% - Accent6 24 4 3 2" xfId="45602" xr:uid="{301F2FAC-639E-46B9-B530-59E99DE22070}"/>
    <cellStyle name="40% - Accent6 24 4 4" xfId="45603" xr:uid="{348B1BCE-6332-4946-9CDD-0AD825C2DEB1}"/>
    <cellStyle name="40% - Accent6 24 4 4 2" xfId="45604" xr:uid="{70C287A6-624D-48CC-90C1-C18A16757129}"/>
    <cellStyle name="40% - Accent6 24 4 5" xfId="45605" xr:uid="{23C97EBF-6F57-44EE-A1D1-E9E39CADBB16}"/>
    <cellStyle name="40% - Accent6 24 5" xfId="45606" xr:uid="{6B44D823-0C05-4CC5-BBE4-153B5E7DBC07}"/>
    <cellStyle name="40% - Accent6 24 5 2" xfId="45607" xr:uid="{5C311CC4-795D-4F73-8B2D-735C0432B65B}"/>
    <cellStyle name="40% - Accent6 24 5 2 2" xfId="45608" xr:uid="{B6C77067-94AC-4778-BD46-6F61B69A280B}"/>
    <cellStyle name="40% - Accent6 24 5 2 2 2" xfId="45609" xr:uid="{B64B321E-40D3-4E2B-A56B-CCEE630720F4}"/>
    <cellStyle name="40% - Accent6 24 5 2 3" xfId="45610" xr:uid="{FC74AD97-64F1-4069-ACA1-2F1213195664}"/>
    <cellStyle name="40% - Accent6 24 5 3" xfId="45611" xr:uid="{F092AA7F-4519-4E1E-873C-2FA48D0E21CB}"/>
    <cellStyle name="40% - Accent6 24 5 3 2" xfId="45612" xr:uid="{25C1EB24-28C8-4FDE-ADD2-4946044A4BE9}"/>
    <cellStyle name="40% - Accent6 24 5 4" xfId="45613" xr:uid="{AD5E2FC0-0F32-4149-9462-4D224230703F}"/>
    <cellStyle name="40% - Accent6 24 5 4 2" xfId="45614" xr:uid="{05EDAAE8-CB1B-4638-B3AA-9C20B0034A36}"/>
    <cellStyle name="40% - Accent6 24 5 5" xfId="45615" xr:uid="{17B6E31C-5192-479A-9862-3A00D35F8284}"/>
    <cellStyle name="40% - Accent6 24 6" xfId="45616" xr:uid="{87C4272A-14E5-47F8-B9CB-0DE4B0617683}"/>
    <cellStyle name="40% - Accent6 24 6 2" xfId="45617" xr:uid="{084A72A4-023F-40D6-B0EA-B2D6F45AAB49}"/>
    <cellStyle name="40% - Accent6 24 6 2 2" xfId="45618" xr:uid="{8F56D9A3-CE0C-401F-94E0-B24AA7BF0434}"/>
    <cellStyle name="40% - Accent6 24 6 2 2 2" xfId="45619" xr:uid="{B582FAEA-3EEC-4E39-84FC-D4816CCB3BC0}"/>
    <cellStyle name="40% - Accent6 24 6 2 3" xfId="45620" xr:uid="{52A147AC-3ABC-4EF1-920A-C2CD96353C4D}"/>
    <cellStyle name="40% - Accent6 24 6 3" xfId="45621" xr:uid="{5D025D31-7901-4C6D-B11C-FB2EAA1301CC}"/>
    <cellStyle name="40% - Accent6 24 6 3 2" xfId="45622" xr:uid="{61C3D13F-0BE2-41E0-B021-106CF7BA93FD}"/>
    <cellStyle name="40% - Accent6 24 6 4" xfId="45623" xr:uid="{E67AA100-118E-43F3-A88F-6AA330B7F3A0}"/>
    <cellStyle name="40% - Accent6 24 6 4 2" xfId="45624" xr:uid="{867D9513-8EDC-4B97-9255-A1F7806AFA79}"/>
    <cellStyle name="40% - Accent6 24 6 5" xfId="45625" xr:uid="{6A7E3E83-4672-4FF4-BF50-3B3725DE22CE}"/>
    <cellStyle name="40% - Accent6 24 7" xfId="45626" xr:uid="{1B586682-7094-41CA-A6A8-8380D56F41BD}"/>
    <cellStyle name="40% - Accent6 24 7 2" xfId="45627" xr:uid="{0CFF15D7-9F3A-4B58-B5F0-1840EB114E02}"/>
    <cellStyle name="40% - Accent6 24 7 2 2" xfId="45628" xr:uid="{6C122EDC-5BEB-4579-9C8B-E5FA1C2CAF8B}"/>
    <cellStyle name="40% - Accent6 24 7 2 2 2" xfId="45629" xr:uid="{4E4BAE43-EA77-49C8-A1DD-D5B48B492510}"/>
    <cellStyle name="40% - Accent6 24 7 2 3" xfId="45630" xr:uid="{46C60FE7-1A79-42E0-8A9A-9B425B4EF949}"/>
    <cellStyle name="40% - Accent6 24 7 3" xfId="45631" xr:uid="{61F92235-FC28-44AF-B6B1-320C2F81CE01}"/>
    <cellStyle name="40% - Accent6 24 7 3 2" xfId="45632" xr:uid="{0F4D5ECB-568B-4538-87FE-1F76CE6F302D}"/>
    <cellStyle name="40% - Accent6 24 7 4" xfId="45633" xr:uid="{E77596EE-9CB1-4F8E-9C2A-8AB4B5353CAC}"/>
    <cellStyle name="40% - Accent6 24 7 4 2" xfId="45634" xr:uid="{1DC55E82-F1D5-4D63-98C3-32440969F0BB}"/>
    <cellStyle name="40% - Accent6 24 7 5" xfId="45635" xr:uid="{5C733BAB-D558-40EE-B770-D1D65854AE7F}"/>
    <cellStyle name="40% - Accent6 24 8" xfId="45636" xr:uid="{11346311-D645-458E-91E8-CF42AEBC7711}"/>
    <cellStyle name="40% - Accent6 24 8 2" xfId="45637" xr:uid="{A648A41C-6099-4941-A5E7-E76C5B6419D9}"/>
    <cellStyle name="40% - Accent6 24 8 2 2" xfId="45638" xr:uid="{246289FC-926C-42B2-9DFA-8F248B6230A7}"/>
    <cellStyle name="40% - Accent6 24 8 2 2 2" xfId="45639" xr:uid="{D06CF7CD-7718-43C5-B13F-ECE20DF91AFE}"/>
    <cellStyle name="40% - Accent6 24 8 2 3" xfId="45640" xr:uid="{E32FE0EB-19E3-4095-A54B-A3CA0C75B05B}"/>
    <cellStyle name="40% - Accent6 24 8 3" xfId="45641" xr:uid="{E46CFC0C-531E-40CA-BB41-4DE51264A9F7}"/>
    <cellStyle name="40% - Accent6 24 8 3 2" xfId="45642" xr:uid="{AE19C6E8-D67A-45F5-8611-E5A83A4EB0AB}"/>
    <cellStyle name="40% - Accent6 24 8 4" xfId="45643" xr:uid="{61319022-9E1B-4C6D-B6DC-4069AC8320C9}"/>
    <cellStyle name="40% - Accent6 24 8 4 2" xfId="45644" xr:uid="{F144D17A-997A-4B04-ABB9-47FFC3CFB167}"/>
    <cellStyle name="40% - Accent6 24 8 5" xfId="45645" xr:uid="{861D8251-0053-41A4-9B18-D2AA097A6F19}"/>
    <cellStyle name="40% - Accent6 24 9" xfId="45646" xr:uid="{83FD67DF-4CE5-4884-985C-E5EC297E30F3}"/>
    <cellStyle name="40% - Accent6 24 9 2" xfId="45647" xr:uid="{33A5E07B-B7CD-4B19-A3F8-D7A4195F38F7}"/>
    <cellStyle name="40% - Accent6 24 9 2 2" xfId="45648" xr:uid="{5F0AD443-4E7C-4A93-8970-10E46D112AA0}"/>
    <cellStyle name="40% - Accent6 24 9 2 2 2" xfId="45649" xr:uid="{4812BF75-ACF2-42E3-AECE-F8374442F4EF}"/>
    <cellStyle name="40% - Accent6 24 9 2 3" xfId="45650" xr:uid="{11F459A8-8D2A-485E-B21C-BAD863C7D5F0}"/>
    <cellStyle name="40% - Accent6 24 9 3" xfId="45651" xr:uid="{A5353CFC-5CC6-4A2A-9D45-922B6FA8BE29}"/>
    <cellStyle name="40% - Accent6 24 9 3 2" xfId="45652" xr:uid="{E3707BC5-4E07-4AA1-A503-3032531A5A10}"/>
    <cellStyle name="40% - Accent6 24 9 4" xfId="45653" xr:uid="{06B9396F-C5FA-4967-BFB7-EDA7323A446D}"/>
    <cellStyle name="40% - Accent6 24 9 4 2" xfId="45654" xr:uid="{758DF56E-665D-4920-A93C-E705643ED22D}"/>
    <cellStyle name="40% - Accent6 24 9 5" xfId="45655" xr:uid="{7BBBF18C-CEAB-40D8-94EC-D29017E801E5}"/>
    <cellStyle name="40% - Accent6 25" xfId="45656" xr:uid="{3343BEC6-77B6-4F7C-B12C-AC269CEA9A4D}"/>
    <cellStyle name="40% - Accent6 25 10" xfId="45657" xr:uid="{5DD05C03-B94B-4169-8ECD-FABE5AC04383}"/>
    <cellStyle name="40% - Accent6 25 10 2" xfId="45658" xr:uid="{C01A367A-BC82-4C90-9130-EA388467DBD4}"/>
    <cellStyle name="40% - Accent6 25 10 2 2" xfId="45659" xr:uid="{B3136DAD-C239-4CCE-B349-C5FC24E29C2C}"/>
    <cellStyle name="40% - Accent6 25 10 2 2 2" xfId="45660" xr:uid="{C975D57B-5183-4986-9E05-B56FFE2C2175}"/>
    <cellStyle name="40% - Accent6 25 10 2 3" xfId="45661" xr:uid="{69678765-77F7-43CA-A687-A0DE411001D4}"/>
    <cellStyle name="40% - Accent6 25 10 3" xfId="45662" xr:uid="{B05EB071-5E73-4A59-82B7-26C49EF9B8CB}"/>
    <cellStyle name="40% - Accent6 25 10 3 2" xfId="45663" xr:uid="{3B936E84-A284-4F3D-9845-B9A7D0E04F3A}"/>
    <cellStyle name="40% - Accent6 25 10 4" xfId="45664" xr:uid="{FEC2FBDA-3F7A-4694-A8F6-0D8CA35E691F}"/>
    <cellStyle name="40% - Accent6 25 10 4 2" xfId="45665" xr:uid="{2AA7C755-AC8F-45E3-81F7-458C118FD046}"/>
    <cellStyle name="40% - Accent6 25 10 5" xfId="45666" xr:uid="{C08D3D6B-0625-45B9-B7D4-CD1BF3808009}"/>
    <cellStyle name="40% - Accent6 25 11" xfId="45667" xr:uid="{7FEB57D4-34AA-4212-9ADB-0A6005E27FF8}"/>
    <cellStyle name="40% - Accent6 25 11 2" xfId="45668" xr:uid="{1E688FE4-CAB3-4E90-9994-129D470AA45A}"/>
    <cellStyle name="40% - Accent6 25 11 2 2" xfId="45669" xr:uid="{F2A72A90-CEC2-4FB3-9342-EA494A458D68}"/>
    <cellStyle name="40% - Accent6 25 11 2 2 2" xfId="45670" xr:uid="{572AEE81-1E1B-4B87-B838-EBCDA6EDDA11}"/>
    <cellStyle name="40% - Accent6 25 11 2 3" xfId="45671" xr:uid="{53DC4F4C-5D7B-47B7-A6FF-A2C4915424FB}"/>
    <cellStyle name="40% - Accent6 25 11 3" xfId="45672" xr:uid="{5580758F-6523-4E8D-85C0-E34BFCD00888}"/>
    <cellStyle name="40% - Accent6 25 11 3 2" xfId="45673" xr:uid="{ABCB5FE1-28A8-473D-AAE6-A4171E0FE92D}"/>
    <cellStyle name="40% - Accent6 25 11 4" xfId="45674" xr:uid="{F6EAFF7A-CE23-4AC5-A905-F3CF0EDF5FB9}"/>
    <cellStyle name="40% - Accent6 25 11 4 2" xfId="45675" xr:uid="{0F756EB1-F6AE-4072-A335-DF94AD2D3C47}"/>
    <cellStyle name="40% - Accent6 25 11 5" xfId="45676" xr:uid="{F25CA120-FCBD-4540-922B-219B2AC6F6C3}"/>
    <cellStyle name="40% - Accent6 25 12" xfId="45677" xr:uid="{FBA9E652-74B2-4C57-93D2-71A0D31BD353}"/>
    <cellStyle name="40% - Accent6 25 12 2" xfId="45678" xr:uid="{1259C808-D2F1-4A12-96AE-1C6060A6D3FD}"/>
    <cellStyle name="40% - Accent6 25 12 2 2" xfId="45679" xr:uid="{6C7044DF-13B7-42A4-AAF7-FEC3A33E14B1}"/>
    <cellStyle name="40% - Accent6 25 12 2 2 2" xfId="45680" xr:uid="{66CE6BC6-369A-422A-B58E-26202DF64203}"/>
    <cellStyle name="40% - Accent6 25 12 2 3" xfId="45681" xr:uid="{5EE1B68F-626E-4A74-8FAF-4B6F5BCE4C81}"/>
    <cellStyle name="40% - Accent6 25 12 3" xfId="45682" xr:uid="{8C819F23-F70B-4803-8FA5-87D6A6018842}"/>
    <cellStyle name="40% - Accent6 25 12 3 2" xfId="45683" xr:uid="{FF786AFD-357F-43BF-8216-D452A9F422F3}"/>
    <cellStyle name="40% - Accent6 25 12 4" xfId="45684" xr:uid="{67F2F464-E9FC-4C73-9A50-8C826EFF7BD0}"/>
    <cellStyle name="40% - Accent6 25 12 4 2" xfId="45685" xr:uid="{0AC860AE-9464-4E7B-9F24-12E0B2F9AF5D}"/>
    <cellStyle name="40% - Accent6 25 12 5" xfId="45686" xr:uid="{B0466A0C-59C9-466B-9F62-125601515200}"/>
    <cellStyle name="40% - Accent6 25 13" xfId="45687" xr:uid="{09019C8C-5FF3-4411-A7B2-634E039ACFCC}"/>
    <cellStyle name="40% - Accent6 25 13 2" xfId="45688" xr:uid="{45DAFFD7-511A-4D41-B02C-DF5B0D28827A}"/>
    <cellStyle name="40% - Accent6 25 13 2 2" xfId="45689" xr:uid="{2A8AAB00-80D2-4BE2-9355-01EFD16B1859}"/>
    <cellStyle name="40% - Accent6 25 13 2 2 2" xfId="45690" xr:uid="{4B4400A2-38CA-4F61-91E6-DF9AB1482105}"/>
    <cellStyle name="40% - Accent6 25 13 2 3" xfId="45691" xr:uid="{E8C9AE02-729A-4C17-B44B-83C45F134E24}"/>
    <cellStyle name="40% - Accent6 25 13 3" xfId="45692" xr:uid="{918A80B6-3DA5-48D4-838A-E04B8C5EC302}"/>
    <cellStyle name="40% - Accent6 25 13 3 2" xfId="45693" xr:uid="{4716C8E5-F5F1-403B-8F7C-F1D4F6BFCE1B}"/>
    <cellStyle name="40% - Accent6 25 13 4" xfId="45694" xr:uid="{5413040A-D1FA-4D88-A22E-C537BAF88999}"/>
    <cellStyle name="40% - Accent6 25 13 4 2" xfId="45695" xr:uid="{B7B81718-420A-4683-808E-90DC4ADD7B6A}"/>
    <cellStyle name="40% - Accent6 25 13 5" xfId="45696" xr:uid="{EC6420A4-3B64-4F87-A29B-9DC303A86741}"/>
    <cellStyle name="40% - Accent6 25 14" xfId="45697" xr:uid="{2AAC3027-8486-43D3-BE94-0960E66DB93A}"/>
    <cellStyle name="40% - Accent6 25 14 2" xfId="45698" xr:uid="{B484A50B-EE32-402A-841D-B61BADCAA58D}"/>
    <cellStyle name="40% - Accent6 25 14 2 2" xfId="45699" xr:uid="{C6F36C80-05DE-4B38-9EBF-B189AE67AB69}"/>
    <cellStyle name="40% - Accent6 25 14 2 2 2" xfId="45700" xr:uid="{8290ECE3-D883-464D-A7DA-86314DA3FAE0}"/>
    <cellStyle name="40% - Accent6 25 14 2 3" xfId="45701" xr:uid="{0073E420-55A0-492B-8B1B-700E6E052484}"/>
    <cellStyle name="40% - Accent6 25 14 3" xfId="45702" xr:uid="{FA0FB776-DC9A-4E7E-AEB9-862676C493FB}"/>
    <cellStyle name="40% - Accent6 25 14 3 2" xfId="45703" xr:uid="{F84D26F3-8DA6-46DB-AFE3-5BCC4450C4A1}"/>
    <cellStyle name="40% - Accent6 25 14 4" xfId="45704" xr:uid="{639B2F98-5D74-4409-98F9-2312DDED097E}"/>
    <cellStyle name="40% - Accent6 25 14 4 2" xfId="45705" xr:uid="{D19547F5-590E-41FE-B311-0CFEA39E890B}"/>
    <cellStyle name="40% - Accent6 25 14 5" xfId="45706" xr:uid="{9FC55941-C95D-43D6-AAC9-42B6CAE628CC}"/>
    <cellStyle name="40% - Accent6 25 15" xfId="45707" xr:uid="{ADDA112A-86CD-41CD-9CAC-FB67AB016363}"/>
    <cellStyle name="40% - Accent6 25 15 2" xfId="45708" xr:uid="{2DC1F579-38FF-477D-A304-C94E179E9D2F}"/>
    <cellStyle name="40% - Accent6 25 15 2 2" xfId="45709" xr:uid="{AFB81613-5FB6-4BEA-9D4C-31098C85C8FD}"/>
    <cellStyle name="40% - Accent6 25 15 2 2 2" xfId="45710" xr:uid="{2E686F08-253E-4278-97CC-2CF25A4463DF}"/>
    <cellStyle name="40% - Accent6 25 15 2 3" xfId="45711" xr:uid="{3D87DA67-26B6-4E5A-9CB8-E5D379B9D5C7}"/>
    <cellStyle name="40% - Accent6 25 15 3" xfId="45712" xr:uid="{82168CE8-6CBD-4008-854D-4DE1046BE209}"/>
    <cellStyle name="40% - Accent6 25 15 3 2" xfId="45713" xr:uid="{8FD10C1A-7800-41E1-8D5A-8A47B435510F}"/>
    <cellStyle name="40% - Accent6 25 15 4" xfId="45714" xr:uid="{53F4EE7C-685F-4E20-AEC3-5BEBDE5BEC51}"/>
    <cellStyle name="40% - Accent6 25 15 4 2" xfId="45715" xr:uid="{31C39BF1-98FA-4590-AD23-A35E821E4A06}"/>
    <cellStyle name="40% - Accent6 25 15 5" xfId="45716" xr:uid="{C6D66C65-C048-4F59-B0F2-C63FEAE98C0C}"/>
    <cellStyle name="40% - Accent6 25 16" xfId="45717" xr:uid="{7CF4FD15-D6C1-4AF4-ABC0-EBFBE2285F17}"/>
    <cellStyle name="40% - Accent6 25 16 2" xfId="45718" xr:uid="{C8309AEE-8F14-431F-9EFE-32B302478A16}"/>
    <cellStyle name="40% - Accent6 25 16 2 2" xfId="45719" xr:uid="{E19F21F8-5D3C-438C-88B7-E2A8D6BA8108}"/>
    <cellStyle name="40% - Accent6 25 16 3" xfId="45720" xr:uid="{FA508224-FE1B-41DA-A7E0-BF1B9D365233}"/>
    <cellStyle name="40% - Accent6 25 17" xfId="45721" xr:uid="{E9E8F202-8DEB-486E-B61B-DA941CE9F6A6}"/>
    <cellStyle name="40% - Accent6 25 17 2" xfId="45722" xr:uid="{FC0A2DBA-19D9-41C9-AB4C-7538BA0B5656}"/>
    <cellStyle name="40% - Accent6 25 18" xfId="45723" xr:uid="{A9B11166-DFC4-4FC7-AC6B-3236EE36A92D}"/>
    <cellStyle name="40% - Accent6 25 18 2" xfId="45724" xr:uid="{A17F24C8-CA3D-4822-8F32-8209B56B1E4B}"/>
    <cellStyle name="40% - Accent6 25 19" xfId="45725" xr:uid="{5088D329-CE52-4F01-918D-434CFA62A1C4}"/>
    <cellStyle name="40% - Accent6 25 2" xfId="45726" xr:uid="{C0E42B76-ACA6-46AD-A5EA-8753DAC7359D}"/>
    <cellStyle name="40% - Accent6 25 2 2" xfId="45727" xr:uid="{C6EFF9A0-7A99-4664-B57D-1FBACA8EEBA2}"/>
    <cellStyle name="40% - Accent6 25 2 2 2" xfId="45728" xr:uid="{4E1A4974-847A-41FE-8873-472F89FA4C63}"/>
    <cellStyle name="40% - Accent6 25 2 2 2 2" xfId="45729" xr:uid="{2C8FF894-CF61-4390-BF55-7A8275BB82FE}"/>
    <cellStyle name="40% - Accent6 25 2 2 3" xfId="45730" xr:uid="{0B14410B-40F2-4F18-8D1D-C3C6DB447B9C}"/>
    <cellStyle name="40% - Accent6 25 2 3" xfId="45731" xr:uid="{0E81D86B-7C60-4AE1-B500-6340EBFE7197}"/>
    <cellStyle name="40% - Accent6 25 2 3 2" xfId="45732" xr:uid="{B10797DF-0824-4617-BF96-C150740134B4}"/>
    <cellStyle name="40% - Accent6 25 2 4" xfId="45733" xr:uid="{BE43B315-8959-4A92-95F8-BB731EE694A6}"/>
    <cellStyle name="40% - Accent6 25 2 4 2" xfId="45734" xr:uid="{2BDC725A-72CA-4A48-A931-F10E4D37ED58}"/>
    <cellStyle name="40% - Accent6 25 2 5" xfId="45735" xr:uid="{CBAC6FD2-2A22-496C-902E-8F8243E0DE1D}"/>
    <cellStyle name="40% - Accent6 25 20" xfId="45736" xr:uid="{9128023A-234A-47B1-95B9-2F212D081B63}"/>
    <cellStyle name="40% - Accent6 25 21" xfId="45737" xr:uid="{9CFC5F97-DC86-49F9-9880-20BC7EDBAF6A}"/>
    <cellStyle name="40% - Accent6 25 22" xfId="45738" xr:uid="{1A9B4337-4BA4-4AEE-BF4C-15FBACCF60E6}"/>
    <cellStyle name="40% - Accent6 25 23" xfId="45739" xr:uid="{95237F5F-9A78-45AA-927C-5EE6952E7A93}"/>
    <cellStyle name="40% - Accent6 25 24" xfId="45740" xr:uid="{9F4AAB1A-3DFB-4D59-9CD8-DE157C1EDE85}"/>
    <cellStyle name="40% - Accent6 25 25" xfId="45741" xr:uid="{3F6AB795-626F-4BCA-B4AD-A1E3004AE038}"/>
    <cellStyle name="40% - Accent6 25 26" xfId="45742" xr:uid="{C5D522EB-61DA-4656-A080-0C48E44C1238}"/>
    <cellStyle name="40% - Accent6 25 27" xfId="45743" xr:uid="{6BE22D5C-58D3-471F-A3B9-1BC6E54C9F72}"/>
    <cellStyle name="40% - Accent6 25 28" xfId="45744" xr:uid="{116E3B7F-866C-44FE-8C0D-B97A80715962}"/>
    <cellStyle name="40% - Accent6 25 29" xfId="45745" xr:uid="{B090FD21-6024-4214-932F-867495FC5ACA}"/>
    <cellStyle name="40% - Accent6 25 3" xfId="45746" xr:uid="{84947525-9261-409A-B525-D3D0D4DE8B09}"/>
    <cellStyle name="40% - Accent6 25 3 2" xfId="45747" xr:uid="{EFA427B1-B96B-466D-920B-BB94A379ACFA}"/>
    <cellStyle name="40% - Accent6 25 3 2 2" xfId="45748" xr:uid="{DBBCE7A4-8687-4B9F-BBE1-55422D743020}"/>
    <cellStyle name="40% - Accent6 25 3 2 2 2" xfId="45749" xr:uid="{AB1A3783-396E-4FF8-99D0-437175AACDD6}"/>
    <cellStyle name="40% - Accent6 25 3 2 3" xfId="45750" xr:uid="{C76BC396-166A-48EA-A462-54B892B9A601}"/>
    <cellStyle name="40% - Accent6 25 3 3" xfId="45751" xr:uid="{9B45F09E-33CD-485B-952A-3FEF06A2CFC5}"/>
    <cellStyle name="40% - Accent6 25 3 3 2" xfId="45752" xr:uid="{8767AA47-95A3-467C-A0CD-FA7D83442490}"/>
    <cellStyle name="40% - Accent6 25 3 4" xfId="45753" xr:uid="{0C0ABA55-FA7A-4383-983A-8B8A3126CFCA}"/>
    <cellStyle name="40% - Accent6 25 3 4 2" xfId="45754" xr:uid="{1604AA49-4C64-4053-949B-17D25D61ECF9}"/>
    <cellStyle name="40% - Accent6 25 3 5" xfId="45755" xr:uid="{E9A1E7E4-6D2B-4DFA-AA59-52D85BF8495C}"/>
    <cellStyle name="40% - Accent6 25 4" xfId="45756" xr:uid="{467E008E-7041-4D14-AC4C-D5A529E77D23}"/>
    <cellStyle name="40% - Accent6 25 4 2" xfId="45757" xr:uid="{5833FFE5-7441-4EB6-9D30-07D4EE31DD4F}"/>
    <cellStyle name="40% - Accent6 25 4 2 2" xfId="45758" xr:uid="{A5B790FE-C2B3-468F-A08B-9F3FBDFFE987}"/>
    <cellStyle name="40% - Accent6 25 4 2 2 2" xfId="45759" xr:uid="{7AB09537-A3E9-4A75-94C8-792FB001142E}"/>
    <cellStyle name="40% - Accent6 25 4 2 3" xfId="45760" xr:uid="{E26D38D4-3CE4-4752-80BC-08B31BD3A8F8}"/>
    <cellStyle name="40% - Accent6 25 4 3" xfId="45761" xr:uid="{85201914-134B-4BCB-A0EF-8D44F17B336C}"/>
    <cellStyle name="40% - Accent6 25 4 3 2" xfId="45762" xr:uid="{81A30357-A5D9-4FB4-A3C6-258F03FFC1AF}"/>
    <cellStyle name="40% - Accent6 25 4 4" xfId="45763" xr:uid="{F1940490-B2DD-41FC-A9E1-05828E93AD6B}"/>
    <cellStyle name="40% - Accent6 25 4 4 2" xfId="45764" xr:uid="{E829599B-BD10-40F5-A66F-1E92884CB555}"/>
    <cellStyle name="40% - Accent6 25 4 5" xfId="45765" xr:uid="{451A41BD-E059-44EE-A4F5-F35AD44FCD0B}"/>
    <cellStyle name="40% - Accent6 25 5" xfId="45766" xr:uid="{7482E499-3D40-4EF7-A041-1392716B3848}"/>
    <cellStyle name="40% - Accent6 25 5 2" xfId="45767" xr:uid="{3FC6FC0F-5BA0-4418-8539-B27DF42637FB}"/>
    <cellStyle name="40% - Accent6 25 5 2 2" xfId="45768" xr:uid="{695CB56F-B449-45CB-BFE7-A867A906EE14}"/>
    <cellStyle name="40% - Accent6 25 5 2 2 2" xfId="45769" xr:uid="{D59B0597-CAD9-4DFB-9642-09E69CF26077}"/>
    <cellStyle name="40% - Accent6 25 5 2 3" xfId="45770" xr:uid="{4F2E3BA0-7D54-48D8-8381-8619125A6ACF}"/>
    <cellStyle name="40% - Accent6 25 5 3" xfId="45771" xr:uid="{56DFEF45-1A9D-43DB-AABC-CE669763B238}"/>
    <cellStyle name="40% - Accent6 25 5 3 2" xfId="45772" xr:uid="{222FFE21-0725-450F-8138-F4327051A559}"/>
    <cellStyle name="40% - Accent6 25 5 4" xfId="45773" xr:uid="{EC4B9ED7-8926-4630-94FD-DB6D2BEC856C}"/>
    <cellStyle name="40% - Accent6 25 5 4 2" xfId="45774" xr:uid="{E83B0ABD-6AEB-437A-AF00-0AFFCBB77BDB}"/>
    <cellStyle name="40% - Accent6 25 5 5" xfId="45775" xr:uid="{B6D7091E-B08C-41E8-A96A-0A3EB5A1A203}"/>
    <cellStyle name="40% - Accent6 25 6" xfId="45776" xr:uid="{6A975AB1-80BF-4411-9294-B85D78F35644}"/>
    <cellStyle name="40% - Accent6 25 6 2" xfId="45777" xr:uid="{2421ACF7-8330-4DBE-AA11-A09D27F11928}"/>
    <cellStyle name="40% - Accent6 25 6 2 2" xfId="45778" xr:uid="{879774DD-D684-42E0-BB14-EB46E5ACB95F}"/>
    <cellStyle name="40% - Accent6 25 6 2 2 2" xfId="45779" xr:uid="{1D4702AD-4BCF-4B8E-A1EC-BE59CDF4A5DC}"/>
    <cellStyle name="40% - Accent6 25 6 2 3" xfId="45780" xr:uid="{05A43B46-99C9-4A9B-9C25-25145EE0A282}"/>
    <cellStyle name="40% - Accent6 25 6 3" xfId="45781" xr:uid="{481ED519-DD9D-43E5-8D17-411E45FA138D}"/>
    <cellStyle name="40% - Accent6 25 6 3 2" xfId="45782" xr:uid="{BC30DD3C-460F-45BE-AE67-F7665BEB92FD}"/>
    <cellStyle name="40% - Accent6 25 6 4" xfId="45783" xr:uid="{91500991-588E-4E99-9B7B-CCDF235DE735}"/>
    <cellStyle name="40% - Accent6 25 6 4 2" xfId="45784" xr:uid="{D4CA4921-8017-4476-B7E6-00842ACAEB82}"/>
    <cellStyle name="40% - Accent6 25 6 5" xfId="45785" xr:uid="{C3880DE5-2FDA-4C85-8203-57FA00C6ADDE}"/>
    <cellStyle name="40% - Accent6 25 7" xfId="45786" xr:uid="{36EF3F18-37EA-4EA1-9474-626F1B612631}"/>
    <cellStyle name="40% - Accent6 25 7 2" xfId="45787" xr:uid="{F58BCA43-108E-4BE5-90DF-50FE4EF08E22}"/>
    <cellStyle name="40% - Accent6 25 7 2 2" xfId="45788" xr:uid="{70492FF9-D1A5-43FB-B146-F85CA7D3435C}"/>
    <cellStyle name="40% - Accent6 25 7 2 2 2" xfId="45789" xr:uid="{09609C91-7A08-47B4-BBCC-0FCB6BCA052E}"/>
    <cellStyle name="40% - Accent6 25 7 2 3" xfId="45790" xr:uid="{413A7E59-40FE-4F0E-B380-6657569529DF}"/>
    <cellStyle name="40% - Accent6 25 7 3" xfId="45791" xr:uid="{2356704E-4725-4FC9-A414-06152A66D10D}"/>
    <cellStyle name="40% - Accent6 25 7 3 2" xfId="45792" xr:uid="{CB4B6B12-FA7D-4614-B662-1455DEFDF933}"/>
    <cellStyle name="40% - Accent6 25 7 4" xfId="45793" xr:uid="{6B7AEB18-209B-401F-8E45-60868D5B815F}"/>
    <cellStyle name="40% - Accent6 25 7 4 2" xfId="45794" xr:uid="{5645D042-1716-43FD-AC68-E642552DAA3C}"/>
    <cellStyle name="40% - Accent6 25 7 5" xfId="45795" xr:uid="{EFB2784F-4839-4002-803C-20A47B2C08E8}"/>
    <cellStyle name="40% - Accent6 25 8" xfId="45796" xr:uid="{1C1E1FF9-3E0E-42F7-8E44-792354BC1971}"/>
    <cellStyle name="40% - Accent6 25 8 2" xfId="45797" xr:uid="{5D97A6F3-443E-4587-A180-74A162A4C0DF}"/>
    <cellStyle name="40% - Accent6 25 8 2 2" xfId="45798" xr:uid="{E4B7E0AC-9C3B-4A3D-9317-F8D43461AC2F}"/>
    <cellStyle name="40% - Accent6 25 8 2 2 2" xfId="45799" xr:uid="{0C0D0C1B-9BC7-47BC-80E2-F71A29074390}"/>
    <cellStyle name="40% - Accent6 25 8 2 3" xfId="45800" xr:uid="{35562D68-FA98-4E46-87BE-7B00ABD311DB}"/>
    <cellStyle name="40% - Accent6 25 8 3" xfId="45801" xr:uid="{FC5E8BAA-5EBD-476A-B28B-9B0E19226B81}"/>
    <cellStyle name="40% - Accent6 25 8 3 2" xfId="45802" xr:uid="{C457F020-03EF-42AA-9A97-BC0E363A833F}"/>
    <cellStyle name="40% - Accent6 25 8 4" xfId="45803" xr:uid="{0A05C9C6-C367-4215-B3D0-6B1C3745A121}"/>
    <cellStyle name="40% - Accent6 25 8 4 2" xfId="45804" xr:uid="{9AE78012-ADA3-4D9D-834D-18E257561183}"/>
    <cellStyle name="40% - Accent6 25 8 5" xfId="45805" xr:uid="{C4302D51-517C-48F5-A777-3AE5D9663F8A}"/>
    <cellStyle name="40% - Accent6 25 9" xfId="45806" xr:uid="{B0C4CEE3-ECED-47AA-A42E-AE859462AD54}"/>
    <cellStyle name="40% - Accent6 25 9 2" xfId="45807" xr:uid="{12666C7D-C429-4AE7-9B2A-AC9B2700828E}"/>
    <cellStyle name="40% - Accent6 25 9 2 2" xfId="45808" xr:uid="{2EC960B0-4C08-4200-A35B-7EB1675282D6}"/>
    <cellStyle name="40% - Accent6 25 9 2 2 2" xfId="45809" xr:uid="{0F2251B9-A737-4EE9-94AE-AB69FB0E06FF}"/>
    <cellStyle name="40% - Accent6 25 9 2 3" xfId="45810" xr:uid="{A54CEDAD-8FBD-4CFB-9053-E979E3660387}"/>
    <cellStyle name="40% - Accent6 25 9 3" xfId="45811" xr:uid="{DF1111B0-4100-4EC2-8559-175AA941215E}"/>
    <cellStyle name="40% - Accent6 25 9 3 2" xfId="45812" xr:uid="{0D3519AD-6063-4BF9-8048-4CE781FE5837}"/>
    <cellStyle name="40% - Accent6 25 9 4" xfId="45813" xr:uid="{C027D8B5-51CF-4E29-976B-0077836513DA}"/>
    <cellStyle name="40% - Accent6 25 9 4 2" xfId="45814" xr:uid="{405AE9BF-6B49-44AE-BCCD-2CFF810FC7C7}"/>
    <cellStyle name="40% - Accent6 25 9 5" xfId="45815" xr:uid="{75911CC4-9A52-4F76-8CF7-133FFDE82334}"/>
    <cellStyle name="40% - Accent6 26" xfId="45816" xr:uid="{0C19B985-B2DE-409B-A4F7-BB58ABE53646}"/>
    <cellStyle name="40% - Accent6 27" xfId="45817" xr:uid="{3EFA27FA-72DC-4CED-BCD6-FAD51218C65E}"/>
    <cellStyle name="40% - Accent6 28" xfId="45818" xr:uid="{80A52062-487E-4039-9BA2-6714584AACF5}"/>
    <cellStyle name="40% - Accent6 3" xfId="830" xr:uid="{D095DD56-980D-424C-96F9-755A09BF17FE}"/>
    <cellStyle name="40% - Accent6 3 10" xfId="45819" xr:uid="{E1F443DB-E7E1-4596-98C8-21B8A5CA8333}"/>
    <cellStyle name="40% - Accent6 3 10 2" xfId="45820" xr:uid="{1F54EC9E-54A3-499D-8A03-2DDA532B56FB}"/>
    <cellStyle name="40% - Accent6 3 10 2 2" xfId="45821" xr:uid="{F1668582-1F55-452F-87EF-720AAF8A9AD9}"/>
    <cellStyle name="40% - Accent6 3 10 2 2 2" xfId="45822" xr:uid="{A9A4A315-31AC-4723-8941-B9E898128CC2}"/>
    <cellStyle name="40% - Accent6 3 10 2 3" xfId="45823" xr:uid="{AAE50A72-DECA-4EE8-B44B-B1EE151781B6}"/>
    <cellStyle name="40% - Accent6 3 10 3" xfId="45824" xr:uid="{4DA6BA49-D1F3-401E-B498-0842CB19FE52}"/>
    <cellStyle name="40% - Accent6 3 10 3 2" xfId="45825" xr:uid="{8F344BC1-D71F-4E61-BBF2-606A961F17D3}"/>
    <cellStyle name="40% - Accent6 3 10 4" xfId="45826" xr:uid="{984C4067-D19F-48D6-A964-B4C22D2C1761}"/>
    <cellStyle name="40% - Accent6 3 10 4 2" xfId="45827" xr:uid="{398D8561-59CB-44BE-BB63-5162E7FDBD9E}"/>
    <cellStyle name="40% - Accent6 3 10 5" xfId="45828" xr:uid="{4E967CCD-1C68-41D4-BE39-5A3A8ECFFF88}"/>
    <cellStyle name="40% - Accent6 3 11" xfId="45829" xr:uid="{7B5B1EDD-30A2-43ED-B276-A3D24F63C166}"/>
    <cellStyle name="40% - Accent6 3 11 2" xfId="45830" xr:uid="{B277380D-283F-4240-98F7-07D32AC62008}"/>
    <cellStyle name="40% - Accent6 3 11 2 2" xfId="45831" xr:uid="{95CB9D01-81EE-4B08-93C3-CBD0E32B2F84}"/>
    <cellStyle name="40% - Accent6 3 11 2 2 2" xfId="45832" xr:uid="{8CE9C70F-638F-411B-95D0-C1474F04E769}"/>
    <cellStyle name="40% - Accent6 3 11 2 3" xfId="45833" xr:uid="{3CF89BC3-49AB-4910-A0B5-DDB66C347A4D}"/>
    <cellStyle name="40% - Accent6 3 11 3" xfId="45834" xr:uid="{7DFC79EA-E6D6-465C-AA56-FA3FCB0ED6E5}"/>
    <cellStyle name="40% - Accent6 3 11 3 2" xfId="45835" xr:uid="{0DC40DD3-4D56-4551-A808-A30748683F11}"/>
    <cellStyle name="40% - Accent6 3 11 4" xfId="45836" xr:uid="{904F3DBA-58FC-4EFA-8DEC-2041E3D16666}"/>
    <cellStyle name="40% - Accent6 3 11 4 2" xfId="45837" xr:uid="{0424C3EC-FD12-495F-9051-26897108DD25}"/>
    <cellStyle name="40% - Accent6 3 11 5" xfId="45838" xr:uid="{E3A8FEEE-F4DD-4D69-977E-67F601FB0C28}"/>
    <cellStyle name="40% - Accent6 3 12" xfId="45839" xr:uid="{34815652-7CB6-4529-BA35-013A438C0A94}"/>
    <cellStyle name="40% - Accent6 3 12 2" xfId="45840" xr:uid="{2AE9D68C-596B-48BE-81D5-00C2EC56C5B8}"/>
    <cellStyle name="40% - Accent6 3 12 2 2" xfId="45841" xr:uid="{9253AFB8-A00B-4FFC-81E5-CB5FD38EA244}"/>
    <cellStyle name="40% - Accent6 3 12 2 2 2" xfId="45842" xr:uid="{A2386886-1444-4D9C-AD06-99E851F1A70D}"/>
    <cellStyle name="40% - Accent6 3 12 2 3" xfId="45843" xr:uid="{6437F6F9-B7F8-4653-9ADE-F8756732C356}"/>
    <cellStyle name="40% - Accent6 3 12 3" xfId="45844" xr:uid="{05CF60FE-E6C6-49C9-ACF8-6B581C554762}"/>
    <cellStyle name="40% - Accent6 3 12 3 2" xfId="45845" xr:uid="{F63E8112-7741-4368-8FF6-F32FD0E26743}"/>
    <cellStyle name="40% - Accent6 3 12 4" xfId="45846" xr:uid="{BA5F0D6A-7BA0-479B-A120-E1124C2AD5E6}"/>
    <cellStyle name="40% - Accent6 3 12 4 2" xfId="45847" xr:uid="{2F7AA9CE-2227-4ED5-B7D6-FB3867A7DEA3}"/>
    <cellStyle name="40% - Accent6 3 12 5" xfId="45848" xr:uid="{1FAF0444-8DB8-4958-8DCB-581426D2AFEF}"/>
    <cellStyle name="40% - Accent6 3 13" xfId="45849" xr:uid="{0A36B0FF-460D-4B35-9FC6-4C4DC46CC27E}"/>
    <cellStyle name="40% - Accent6 3 13 2" xfId="45850" xr:uid="{55C5BFFB-95AF-414F-8E13-D51E9E602134}"/>
    <cellStyle name="40% - Accent6 3 13 2 2" xfId="45851" xr:uid="{3AB473C4-D0F2-41CE-B5D3-F744E5A0DB13}"/>
    <cellStyle name="40% - Accent6 3 13 2 2 2" xfId="45852" xr:uid="{CAAEF114-1FBA-4DF1-8CD6-137F49E817A7}"/>
    <cellStyle name="40% - Accent6 3 13 2 3" xfId="45853" xr:uid="{09442A61-0DEB-426A-A719-4E3BAB09A4E0}"/>
    <cellStyle name="40% - Accent6 3 13 3" xfId="45854" xr:uid="{E0B65C6E-E2EE-4677-A9AF-E76D0F931434}"/>
    <cellStyle name="40% - Accent6 3 13 3 2" xfId="45855" xr:uid="{03217716-9CD1-4DA5-9FD9-0A4E2DE44132}"/>
    <cellStyle name="40% - Accent6 3 13 4" xfId="45856" xr:uid="{CA20A256-F797-4975-B7E6-8F9615F61318}"/>
    <cellStyle name="40% - Accent6 3 13 4 2" xfId="45857" xr:uid="{181A7D8C-AAA7-4094-AA0E-0A6839D1CBA4}"/>
    <cellStyle name="40% - Accent6 3 13 5" xfId="45858" xr:uid="{A4915481-A1BB-4EC2-8AAC-7D39BD90CE9A}"/>
    <cellStyle name="40% - Accent6 3 14" xfId="45859" xr:uid="{5432286F-270B-4381-AD0C-9D9B17BF2D91}"/>
    <cellStyle name="40% - Accent6 3 14 2" xfId="45860" xr:uid="{5BC821AC-D7D9-47FC-9754-9289BB976011}"/>
    <cellStyle name="40% - Accent6 3 14 2 2" xfId="45861" xr:uid="{6FE180D3-0774-480E-8E69-D3C415E19FED}"/>
    <cellStyle name="40% - Accent6 3 14 2 2 2" xfId="45862" xr:uid="{7D323F26-A34C-4EA9-AB89-7FCEB1EFA670}"/>
    <cellStyle name="40% - Accent6 3 14 2 3" xfId="45863" xr:uid="{63DC1D27-7945-4F28-B1F7-DDD3F34B6297}"/>
    <cellStyle name="40% - Accent6 3 14 3" xfId="45864" xr:uid="{0509EBA0-F9A3-4ABE-9661-D8B3A7CB3CDD}"/>
    <cellStyle name="40% - Accent6 3 14 3 2" xfId="45865" xr:uid="{81D6B706-4869-4D4F-B614-FBA4C4F2646A}"/>
    <cellStyle name="40% - Accent6 3 14 4" xfId="45866" xr:uid="{7D2900BD-50CF-4D61-80AC-35E6EBEFC5D2}"/>
    <cellStyle name="40% - Accent6 3 14 4 2" xfId="45867" xr:uid="{D3D95B30-8A9C-4BFE-ACEC-538579BA9D23}"/>
    <cellStyle name="40% - Accent6 3 14 5" xfId="45868" xr:uid="{9C0C8C55-FB07-4CE7-AD12-8E1DC5D39A90}"/>
    <cellStyle name="40% - Accent6 3 15" xfId="45869" xr:uid="{BCC928B9-FC39-4CC9-8270-FA79156A21DB}"/>
    <cellStyle name="40% - Accent6 3 15 2" xfId="45870" xr:uid="{5682D3FF-FAB3-41EC-B7B6-C144447FFE81}"/>
    <cellStyle name="40% - Accent6 3 15 2 2" xfId="45871" xr:uid="{A09BAD8A-5F29-427B-96DB-12C69562498E}"/>
    <cellStyle name="40% - Accent6 3 15 2 2 2" xfId="45872" xr:uid="{79865368-910F-4044-9855-A65312E99871}"/>
    <cellStyle name="40% - Accent6 3 15 2 3" xfId="45873" xr:uid="{39730994-327F-4BD2-8669-0E37C5F540F8}"/>
    <cellStyle name="40% - Accent6 3 15 3" xfId="45874" xr:uid="{F9CDAB79-198F-4DAE-B39D-E5B3079307E1}"/>
    <cellStyle name="40% - Accent6 3 15 3 2" xfId="45875" xr:uid="{AE878C4D-4778-4D70-B588-29FEEA81C06B}"/>
    <cellStyle name="40% - Accent6 3 15 4" xfId="45876" xr:uid="{303D0825-DEFF-47A0-AE8A-30C7D2286697}"/>
    <cellStyle name="40% - Accent6 3 15 4 2" xfId="45877" xr:uid="{568C3A50-D567-4674-99BC-F3F20AFAF190}"/>
    <cellStyle name="40% - Accent6 3 15 5" xfId="45878" xr:uid="{7E240B92-F47C-4A27-8748-7B6987CF5126}"/>
    <cellStyle name="40% - Accent6 3 16" xfId="45879" xr:uid="{07B2AE8C-9DF8-46B6-A221-1837D7C39687}"/>
    <cellStyle name="40% - Accent6 3 16 2" xfId="45880" xr:uid="{D959624F-C10E-487E-B6A5-6068D5225978}"/>
    <cellStyle name="40% - Accent6 3 16 2 2" xfId="45881" xr:uid="{11425A11-BB9D-42C6-9AE0-38BAB882A740}"/>
    <cellStyle name="40% - Accent6 3 16 3" xfId="45882" xr:uid="{1E77AD13-025D-42E6-AE30-7DBD63B8097D}"/>
    <cellStyle name="40% - Accent6 3 17" xfId="45883" xr:uid="{8E4D1933-1A70-477E-8CC6-EDCCDAF9CDFC}"/>
    <cellStyle name="40% - Accent6 3 17 2" xfId="45884" xr:uid="{A67CAB2E-BD19-4190-BC20-18949EA1846E}"/>
    <cellStyle name="40% - Accent6 3 18" xfId="45885" xr:uid="{CDA954DD-7D55-4C2E-BAB4-373FC8451732}"/>
    <cellStyle name="40% - Accent6 3 18 2" xfId="45886" xr:uid="{122093F3-6798-4E7C-B886-4CB7F1CCA694}"/>
    <cellStyle name="40% - Accent6 3 19" xfId="45887" xr:uid="{954A87D6-9861-40DD-97D2-F57E792729C5}"/>
    <cellStyle name="40% - Accent6 3 2" xfId="831" xr:uid="{747A4A4C-86F1-4D88-88CF-14BFE472272E}"/>
    <cellStyle name="40% - Accent6 3 2 2" xfId="832" xr:uid="{C59D36FC-91B8-4897-A139-56C61DC392B0}"/>
    <cellStyle name="40% - Accent6 3 2 2 2" xfId="45888" xr:uid="{610BA573-0543-4AA1-B2EF-C14936816F6D}"/>
    <cellStyle name="40% - Accent6 3 2 2 2 2" xfId="45889" xr:uid="{F8EA9428-E09E-4E34-8290-CA406B9A7F22}"/>
    <cellStyle name="40% - Accent6 3 2 2 3" xfId="45890" xr:uid="{5225E052-2E0A-45D3-8F68-AAF6E571E3A0}"/>
    <cellStyle name="40% - Accent6 3 2 2 4" xfId="45891" xr:uid="{C4990C9F-06E3-48C7-AE22-07F29130EA13}"/>
    <cellStyle name="40% - Accent6 3 2 3" xfId="45892" xr:uid="{1AD2F5A2-698A-42F5-BA53-A98A71F18357}"/>
    <cellStyle name="40% - Accent6 3 2 3 2" xfId="45893" xr:uid="{19F738CD-C543-4F49-8B94-B2B61BF6DEDA}"/>
    <cellStyle name="40% - Accent6 3 2 4" xfId="45894" xr:uid="{B59C198A-13C1-463D-8B10-7842A8161F1A}"/>
    <cellStyle name="40% - Accent6 3 2 4 2" xfId="45895" xr:uid="{F662C2A3-91AB-42BD-8147-F7F460B6D1E7}"/>
    <cellStyle name="40% - Accent6 3 2 5" xfId="45896" xr:uid="{E738EA6C-C53D-4051-833A-6D94769D999F}"/>
    <cellStyle name="40% - Accent6 3 20" xfId="45897" xr:uid="{10D8E1FC-7FDE-4331-A353-D00B1E908F3F}"/>
    <cellStyle name="40% - Accent6 3 21" xfId="45898" xr:uid="{83770747-8DDB-4688-A4BA-5BDF25049795}"/>
    <cellStyle name="40% - Accent6 3 22" xfId="45899" xr:uid="{D8881BC1-C399-4EA3-8787-1ACCF95162E3}"/>
    <cellStyle name="40% - Accent6 3 23" xfId="45900" xr:uid="{276874FD-D81C-4B52-A5F9-98B67F390F5C}"/>
    <cellStyle name="40% - Accent6 3 24" xfId="45901" xr:uid="{466AD945-0BA1-4BFA-A98A-E43F49CC28C3}"/>
    <cellStyle name="40% - Accent6 3 25" xfId="45902" xr:uid="{37577408-47B1-4D9D-9F86-0D9466767ED1}"/>
    <cellStyle name="40% - Accent6 3 26" xfId="45903" xr:uid="{923CA9CC-991D-4009-9561-5044D7B955D0}"/>
    <cellStyle name="40% - Accent6 3 27" xfId="45904" xr:uid="{1B397D2E-AE72-46C0-84F0-340FF7273CCB}"/>
    <cellStyle name="40% - Accent6 3 28" xfId="45905" xr:uid="{A38168C0-AB67-4E31-931E-310E40B31EC0}"/>
    <cellStyle name="40% - Accent6 3 29" xfId="45906" xr:uid="{5A7797A1-EE4B-4236-BE65-87261046F39E}"/>
    <cellStyle name="40% - Accent6 3 3" xfId="833" xr:uid="{44483350-6F93-4538-8857-D9B524AC6612}"/>
    <cellStyle name="40% - Accent6 3 3 2" xfId="45907" xr:uid="{DB6F7868-17AC-4620-B143-9E90C7F81537}"/>
    <cellStyle name="40% - Accent6 3 3 2 2" xfId="45908" xr:uid="{2A625F4A-A076-4FFF-97E3-76A32323BB79}"/>
    <cellStyle name="40% - Accent6 3 3 2 2 2" xfId="45909" xr:uid="{719B2005-0A0F-405A-BD38-34EDEC40726C}"/>
    <cellStyle name="40% - Accent6 3 3 2 3" xfId="45910" xr:uid="{C4BF873A-0934-4EC6-B141-18645AE11D94}"/>
    <cellStyle name="40% - Accent6 3 3 3" xfId="45911" xr:uid="{3663ACC3-5576-4FFA-9C44-54BC37F900C9}"/>
    <cellStyle name="40% - Accent6 3 3 3 2" xfId="45912" xr:uid="{01C18CAE-BE36-443B-ADD3-415F1BF9ADE6}"/>
    <cellStyle name="40% - Accent6 3 3 4" xfId="45913" xr:uid="{83859F37-9760-4AA2-94E5-E5DFF55D08F1}"/>
    <cellStyle name="40% - Accent6 3 3 4 2" xfId="45914" xr:uid="{015A3564-E353-4D46-B1D7-DD1DEDD97A1D}"/>
    <cellStyle name="40% - Accent6 3 3 5" xfId="45915" xr:uid="{BA6A95A3-3FAE-417D-AAFC-9E95B8C13596}"/>
    <cellStyle name="40% - Accent6 3 3 6" xfId="45916" xr:uid="{A07AC659-0FC8-439E-824C-6E98457DEA2D}"/>
    <cellStyle name="40% - Accent6 3 4" xfId="834" xr:uid="{5F9D7CCB-AFB4-4B58-8A4F-6A08A0753CD7}"/>
    <cellStyle name="40% - Accent6 3 4 2" xfId="45917" xr:uid="{51BC55B8-CDB3-4D3C-BE9B-1B86B3B40462}"/>
    <cellStyle name="40% - Accent6 3 4 2 2" xfId="45918" xr:uid="{C07EE6E0-CB84-4143-AF5B-E500BF59A1F3}"/>
    <cellStyle name="40% - Accent6 3 4 2 2 2" xfId="45919" xr:uid="{BF919724-D673-4000-86AA-24897BF86CF9}"/>
    <cellStyle name="40% - Accent6 3 4 2 3" xfId="45920" xr:uid="{91AC54C9-25D4-4635-9CBA-4819BE54330B}"/>
    <cellStyle name="40% - Accent6 3 4 3" xfId="45921" xr:uid="{7ACE7235-C38C-4338-A198-C19DB116D46E}"/>
    <cellStyle name="40% - Accent6 3 4 3 2" xfId="45922" xr:uid="{8A639FD6-C6B3-4851-8515-ACDFB57BE29F}"/>
    <cellStyle name="40% - Accent6 3 4 4" xfId="45923" xr:uid="{AA5D88CE-C2DD-4EC8-B166-A4540D643E50}"/>
    <cellStyle name="40% - Accent6 3 4 4 2" xfId="45924" xr:uid="{9A1A120F-6BEE-4D56-B7B1-C2D591F0B68F}"/>
    <cellStyle name="40% - Accent6 3 4 5" xfId="45925" xr:uid="{59E82086-288E-48DF-9F75-E19B7FC4EB70}"/>
    <cellStyle name="40% - Accent6 3 4 6" xfId="45926" xr:uid="{6F98ED15-E43B-4A1E-A410-56784C3AA0A5}"/>
    <cellStyle name="40% - Accent6 3 5" xfId="835" xr:uid="{A621023B-5372-4797-A76E-92AF24F17E23}"/>
    <cellStyle name="40% - Accent6 3 5 2" xfId="45927" xr:uid="{2DC2C36B-C2B0-4BEA-9796-2B132BBF6F6E}"/>
    <cellStyle name="40% - Accent6 3 5 2 2" xfId="45928" xr:uid="{6F2E6452-8BBA-4D6B-828B-9054442876E6}"/>
    <cellStyle name="40% - Accent6 3 5 2 2 2" xfId="45929" xr:uid="{1E2C655A-C25C-40D3-8E97-6027451945BA}"/>
    <cellStyle name="40% - Accent6 3 5 2 3" xfId="45930" xr:uid="{41EA7256-D597-41DF-84DB-FFEBF00178F7}"/>
    <cellStyle name="40% - Accent6 3 5 3" xfId="45931" xr:uid="{210CC747-023D-4CDA-8C7B-7E6D9C729813}"/>
    <cellStyle name="40% - Accent6 3 5 3 2" xfId="45932" xr:uid="{1AB49FED-BDB7-4C82-AFEF-06CA9AC608FE}"/>
    <cellStyle name="40% - Accent6 3 5 4" xfId="45933" xr:uid="{7BEA1D51-18CA-4715-9220-DED42CE21604}"/>
    <cellStyle name="40% - Accent6 3 5 4 2" xfId="45934" xr:uid="{321CD01B-E912-40C9-A4A0-0225F96F0F62}"/>
    <cellStyle name="40% - Accent6 3 5 5" xfId="45935" xr:uid="{D92115C3-1AE2-47B4-A844-FED0FC8A5B0C}"/>
    <cellStyle name="40% - Accent6 3 5 6" xfId="45936" xr:uid="{2903D0F4-4C39-41D6-BFCD-F0916CD8A343}"/>
    <cellStyle name="40% - Accent6 3 6" xfId="836" xr:uid="{8393E2AE-E0A2-41B7-8EB6-CC17BC048AB3}"/>
    <cellStyle name="40% - Accent6 3 6 2" xfId="45937" xr:uid="{ADF996DF-CF2F-42FB-8DC6-DC623371F4C7}"/>
    <cellStyle name="40% - Accent6 3 6 2 2" xfId="45938" xr:uid="{115468BD-A6DF-4E39-B25D-67331313ABA5}"/>
    <cellStyle name="40% - Accent6 3 6 2 2 2" xfId="45939" xr:uid="{08735DAE-C8DC-4F5B-8E0E-03074041EC0D}"/>
    <cellStyle name="40% - Accent6 3 6 2 3" xfId="45940" xr:uid="{A7572CF5-DB0E-47B8-85DA-D26EC09D6886}"/>
    <cellStyle name="40% - Accent6 3 6 3" xfId="45941" xr:uid="{73DF9B5A-54AC-4B91-95FD-B0E6EA362CB8}"/>
    <cellStyle name="40% - Accent6 3 6 3 2" xfId="45942" xr:uid="{EF27F68C-16BF-40F2-900A-3CEF0BD8B709}"/>
    <cellStyle name="40% - Accent6 3 6 4" xfId="45943" xr:uid="{A58BEF21-1CD5-45AA-AF86-FC21644D0442}"/>
    <cellStyle name="40% - Accent6 3 6 4 2" xfId="45944" xr:uid="{33AF3160-C8FB-4AA4-87F7-172E9526F157}"/>
    <cellStyle name="40% - Accent6 3 6 5" xfId="45945" xr:uid="{D2368C8B-42C4-4F39-A167-3F2594D24242}"/>
    <cellStyle name="40% - Accent6 3 6 6" xfId="45946" xr:uid="{C5E5B328-C8C9-46B1-9E95-7B52D2C05DFC}"/>
    <cellStyle name="40% - Accent6 3 7" xfId="837" xr:uid="{32F5A6B5-FB34-4A4C-A9AE-0E46596D62DA}"/>
    <cellStyle name="40% - Accent6 3 7 2" xfId="45947" xr:uid="{8D255E85-193E-4BC4-9A0E-139E22C566D5}"/>
    <cellStyle name="40% - Accent6 3 7 2 2" xfId="45948" xr:uid="{AB0B6EC5-4062-4FA5-BD45-446EE1484669}"/>
    <cellStyle name="40% - Accent6 3 7 2 2 2" xfId="45949" xr:uid="{E2646C65-045B-466E-9992-CF73F691F9F6}"/>
    <cellStyle name="40% - Accent6 3 7 2 3" xfId="45950" xr:uid="{7BBD7131-63F4-4397-B9D4-D901D429C78D}"/>
    <cellStyle name="40% - Accent6 3 7 3" xfId="45951" xr:uid="{EAED207D-E769-44B6-BEEF-2BCC03C1D14E}"/>
    <cellStyle name="40% - Accent6 3 7 3 2" xfId="45952" xr:uid="{8C8180D6-3CC0-4732-A332-D64C40650CD6}"/>
    <cellStyle name="40% - Accent6 3 7 4" xfId="45953" xr:uid="{6BDD8A6B-EA20-4710-B1EF-CDA69F0458B5}"/>
    <cellStyle name="40% - Accent6 3 7 4 2" xfId="45954" xr:uid="{C4B4B881-46CD-40E9-93FB-A73C0356335D}"/>
    <cellStyle name="40% - Accent6 3 7 5" xfId="45955" xr:uid="{7D928BD3-118A-4979-800B-803CC676FC83}"/>
    <cellStyle name="40% - Accent6 3 7 6" xfId="45956" xr:uid="{278E675B-DF7F-427D-A3B6-70A1814EC38C}"/>
    <cellStyle name="40% - Accent6 3 8" xfId="838" xr:uid="{F5B38BEC-4015-4EE7-B023-E8A978E85DAC}"/>
    <cellStyle name="40% - Accent6 3 8 2" xfId="45957" xr:uid="{80FBE045-B257-4F8A-A095-76977EA2D953}"/>
    <cellStyle name="40% - Accent6 3 8 2 2" xfId="45958" xr:uid="{E4F804F8-783F-495F-82E2-E62F1AE2F892}"/>
    <cellStyle name="40% - Accent6 3 8 2 2 2" xfId="45959" xr:uid="{825B52BB-9641-46B7-A4A3-3489540D27B8}"/>
    <cellStyle name="40% - Accent6 3 8 2 3" xfId="45960" xr:uid="{835AD692-3777-4C00-8DFD-99E1AB998FAB}"/>
    <cellStyle name="40% - Accent6 3 8 3" xfId="45961" xr:uid="{4AC914C2-E38D-4FFD-A9E0-AB1D085D56B6}"/>
    <cellStyle name="40% - Accent6 3 8 3 2" xfId="45962" xr:uid="{1A3C05C7-6925-4663-88F5-A9291D8E47A8}"/>
    <cellStyle name="40% - Accent6 3 8 4" xfId="45963" xr:uid="{B7B40364-DC25-4DEC-BB17-C861D66F019C}"/>
    <cellStyle name="40% - Accent6 3 8 4 2" xfId="45964" xr:uid="{06F13A22-C54D-4D9F-8D74-D99C07117D64}"/>
    <cellStyle name="40% - Accent6 3 8 5" xfId="45965" xr:uid="{4539EAF8-48E6-4B7D-89CF-B4CB3CB66235}"/>
    <cellStyle name="40% - Accent6 3 8 6" xfId="45966" xr:uid="{2F029FD5-2748-4021-B27C-8E76382E3BB9}"/>
    <cellStyle name="40% - Accent6 3 9" xfId="45967" xr:uid="{F57E1E0B-1386-4ABF-80DD-583E87C0042B}"/>
    <cellStyle name="40% - Accent6 3 9 2" xfId="45968" xr:uid="{D4CCDD13-B6ED-4CDF-B6F2-BE8613641A1C}"/>
    <cellStyle name="40% - Accent6 3 9 2 2" xfId="45969" xr:uid="{B7EEC05B-198A-4195-B8B7-8F4ECD815A3F}"/>
    <cellStyle name="40% - Accent6 3 9 2 2 2" xfId="45970" xr:uid="{5D410E18-CD76-4DE6-9D76-1F161468642A}"/>
    <cellStyle name="40% - Accent6 3 9 2 3" xfId="45971" xr:uid="{6D512CDE-CFE6-4017-9874-0602D444684F}"/>
    <cellStyle name="40% - Accent6 3 9 3" xfId="45972" xr:uid="{0489FC35-1FC9-444C-A5A1-C5A32F5A1A89}"/>
    <cellStyle name="40% - Accent6 3 9 3 2" xfId="45973" xr:uid="{86A57D05-6EFD-41CF-B7E8-40CF513B7E6B}"/>
    <cellStyle name="40% - Accent6 3 9 4" xfId="45974" xr:uid="{D61F8DF4-8CFC-4644-BCD0-124BD5F265FE}"/>
    <cellStyle name="40% - Accent6 3 9 4 2" xfId="45975" xr:uid="{DD35E106-E7B1-48FD-91EE-EDAB12B5BAE8}"/>
    <cellStyle name="40% - Accent6 3 9 5" xfId="45976" xr:uid="{1DC475DF-B9DB-45C7-89AB-31B7BE3D88A0}"/>
    <cellStyle name="40% - Accent6 4" xfId="839" xr:uid="{E1C15C9F-16CC-49F0-8A3A-9631F15BB28C}"/>
    <cellStyle name="40% - Accent6 4 10" xfId="45977" xr:uid="{724E538A-AB4D-46FB-9B04-165B63BAD6DD}"/>
    <cellStyle name="40% - Accent6 4 10 2" xfId="45978" xr:uid="{FD397A33-72E4-49E7-8C71-F7CA2B910111}"/>
    <cellStyle name="40% - Accent6 4 10 2 2" xfId="45979" xr:uid="{6AF47AB9-7F72-4207-A022-7383ACF40484}"/>
    <cellStyle name="40% - Accent6 4 10 2 2 2" xfId="45980" xr:uid="{20FF942D-3B7E-4A14-87F6-67C8CBE02AA0}"/>
    <cellStyle name="40% - Accent6 4 10 2 3" xfId="45981" xr:uid="{CC7A0292-B4E9-4D82-A548-7AADBA61053D}"/>
    <cellStyle name="40% - Accent6 4 10 3" xfId="45982" xr:uid="{8CC1A130-B1D1-4029-8B32-B98BF606F543}"/>
    <cellStyle name="40% - Accent6 4 10 3 2" xfId="45983" xr:uid="{7DFAE01E-0830-4666-9A91-6790DFA5CBE4}"/>
    <cellStyle name="40% - Accent6 4 10 4" xfId="45984" xr:uid="{70C40542-1971-4AA1-A222-02562B7CBA33}"/>
    <cellStyle name="40% - Accent6 4 10 4 2" xfId="45985" xr:uid="{F644C12A-D394-4863-808A-97502C5F42F5}"/>
    <cellStyle name="40% - Accent6 4 10 5" xfId="45986" xr:uid="{6F72335C-F521-4B20-B2A9-779B6A11E82B}"/>
    <cellStyle name="40% - Accent6 4 11" xfId="45987" xr:uid="{7604E5EA-B8DE-45CC-8326-E0DB2E05FEBB}"/>
    <cellStyle name="40% - Accent6 4 11 2" xfId="45988" xr:uid="{419DA475-3D1F-4412-85C2-AFB2D954E98D}"/>
    <cellStyle name="40% - Accent6 4 11 2 2" xfId="45989" xr:uid="{29A1F8BA-74BC-4A51-A16D-B20F84BBC3E1}"/>
    <cellStyle name="40% - Accent6 4 11 2 2 2" xfId="45990" xr:uid="{D60E30EE-2D56-4CA7-944F-5BF031CF9D14}"/>
    <cellStyle name="40% - Accent6 4 11 2 3" xfId="45991" xr:uid="{31B5E38E-6BE1-466D-BEF8-CB3747B05BA8}"/>
    <cellStyle name="40% - Accent6 4 11 3" xfId="45992" xr:uid="{00CC25CB-40A2-45D3-B1D4-AAE016E5DC45}"/>
    <cellStyle name="40% - Accent6 4 11 3 2" xfId="45993" xr:uid="{D81075A7-2AE0-48FE-8CC3-12DAE3D7E9E3}"/>
    <cellStyle name="40% - Accent6 4 11 4" xfId="45994" xr:uid="{F69BDC6F-24D8-42D5-88C7-441A03BF0D8D}"/>
    <cellStyle name="40% - Accent6 4 11 4 2" xfId="45995" xr:uid="{E3EE66AA-B300-4EC6-97DE-F0F8863B3F1D}"/>
    <cellStyle name="40% - Accent6 4 11 5" xfId="45996" xr:uid="{C6CCD524-7187-4370-BECA-BC93BF355A08}"/>
    <cellStyle name="40% - Accent6 4 12" xfId="45997" xr:uid="{3548476D-1E40-4A79-8F97-C8CAF062593F}"/>
    <cellStyle name="40% - Accent6 4 12 2" xfId="45998" xr:uid="{E5AE52B2-78B5-4818-A58D-19BBDA3F4AFB}"/>
    <cellStyle name="40% - Accent6 4 12 2 2" xfId="45999" xr:uid="{2C8C78C5-BD11-4D03-86E4-A12023BB2CF8}"/>
    <cellStyle name="40% - Accent6 4 12 2 2 2" xfId="46000" xr:uid="{CA4EB394-4CF8-4153-BECC-83F12E4E5604}"/>
    <cellStyle name="40% - Accent6 4 12 2 3" xfId="46001" xr:uid="{565EE5F4-FE95-4BCF-902F-11AA9278B5B8}"/>
    <cellStyle name="40% - Accent6 4 12 3" xfId="46002" xr:uid="{17E19DC4-F0EE-48EB-939C-4EA5C1985968}"/>
    <cellStyle name="40% - Accent6 4 12 3 2" xfId="46003" xr:uid="{76054AF1-DFF5-4515-A356-8F5E1587EDC5}"/>
    <cellStyle name="40% - Accent6 4 12 4" xfId="46004" xr:uid="{1DACA6C5-EB5C-482F-87BF-6759EC2447BA}"/>
    <cellStyle name="40% - Accent6 4 12 4 2" xfId="46005" xr:uid="{85B57D5B-382B-442D-A2D9-4BE4D5FC2A8E}"/>
    <cellStyle name="40% - Accent6 4 12 5" xfId="46006" xr:uid="{FF967516-5154-44B3-A734-B241BD23995E}"/>
    <cellStyle name="40% - Accent6 4 13" xfId="46007" xr:uid="{57FC4C4E-972D-4CAD-A784-A3D7399FBB17}"/>
    <cellStyle name="40% - Accent6 4 13 2" xfId="46008" xr:uid="{41439F62-5FF2-4E6B-9996-0EC2D585A156}"/>
    <cellStyle name="40% - Accent6 4 13 2 2" xfId="46009" xr:uid="{41C37140-2FEF-4585-A691-8302E678CC26}"/>
    <cellStyle name="40% - Accent6 4 13 2 2 2" xfId="46010" xr:uid="{8A53845A-9D62-46DE-A41B-D7543FED58A8}"/>
    <cellStyle name="40% - Accent6 4 13 2 3" xfId="46011" xr:uid="{47D4CC01-59C4-4E34-B43E-66E200AE1917}"/>
    <cellStyle name="40% - Accent6 4 13 3" xfId="46012" xr:uid="{49E5D7B4-6249-47CC-9094-7DB6F3F65E62}"/>
    <cellStyle name="40% - Accent6 4 13 3 2" xfId="46013" xr:uid="{EE4D0201-74F8-44E7-B6A0-3EAC1D528839}"/>
    <cellStyle name="40% - Accent6 4 13 4" xfId="46014" xr:uid="{11740869-A44D-4475-8CCE-4639DB610644}"/>
    <cellStyle name="40% - Accent6 4 13 4 2" xfId="46015" xr:uid="{B1AC91AD-3A6A-4102-AA74-4F5386428B71}"/>
    <cellStyle name="40% - Accent6 4 13 5" xfId="46016" xr:uid="{77E55A90-8694-4192-96F5-950F42689674}"/>
    <cellStyle name="40% - Accent6 4 14" xfId="46017" xr:uid="{2198B384-97B7-4DA5-8BF7-75632CB8A1E0}"/>
    <cellStyle name="40% - Accent6 4 14 2" xfId="46018" xr:uid="{4E02A1A5-FC95-47CD-93CA-E052C5303ED4}"/>
    <cellStyle name="40% - Accent6 4 14 2 2" xfId="46019" xr:uid="{1462A470-ADD8-4019-99DC-BBF286A5B3AA}"/>
    <cellStyle name="40% - Accent6 4 14 2 2 2" xfId="46020" xr:uid="{0DE75F51-1AA5-438E-9248-A078D6C6CC35}"/>
    <cellStyle name="40% - Accent6 4 14 2 3" xfId="46021" xr:uid="{4CA4C54B-B00A-4023-A767-D41225C3F234}"/>
    <cellStyle name="40% - Accent6 4 14 3" xfId="46022" xr:uid="{FFCB746E-8E28-4FF7-8412-CA4A9B5778D3}"/>
    <cellStyle name="40% - Accent6 4 14 3 2" xfId="46023" xr:uid="{CBE35DFE-D531-4BB9-B5A6-4B03FCDEF735}"/>
    <cellStyle name="40% - Accent6 4 14 4" xfId="46024" xr:uid="{095521F9-3263-4296-B71E-8C3467966C9A}"/>
    <cellStyle name="40% - Accent6 4 14 4 2" xfId="46025" xr:uid="{BA7E1EA2-E754-4225-878E-DFFA44658995}"/>
    <cellStyle name="40% - Accent6 4 14 5" xfId="46026" xr:uid="{34E8F2DA-5118-43F5-845C-1BB559DCF252}"/>
    <cellStyle name="40% - Accent6 4 15" xfId="46027" xr:uid="{4FB5C3C7-8765-44E3-97DC-8CF9B2416B6C}"/>
    <cellStyle name="40% - Accent6 4 15 2" xfId="46028" xr:uid="{4C33988A-59A6-49A5-8971-DA736FD2BA66}"/>
    <cellStyle name="40% - Accent6 4 15 2 2" xfId="46029" xr:uid="{DEA46DAE-BCB2-406C-A07B-DCD7C96F98FA}"/>
    <cellStyle name="40% - Accent6 4 15 2 2 2" xfId="46030" xr:uid="{81A69A06-6C13-4178-957D-B05C53849D92}"/>
    <cellStyle name="40% - Accent6 4 15 2 3" xfId="46031" xr:uid="{CA61A63A-399F-4B92-B28C-E0B8D3D345C6}"/>
    <cellStyle name="40% - Accent6 4 15 3" xfId="46032" xr:uid="{EB31D832-B670-4531-84A0-DBAFBA7CE685}"/>
    <cellStyle name="40% - Accent6 4 15 3 2" xfId="46033" xr:uid="{F3EB89AA-8CCB-411B-BBD2-824C86F6617D}"/>
    <cellStyle name="40% - Accent6 4 15 4" xfId="46034" xr:uid="{768D905D-F638-45B1-914E-93352375E95B}"/>
    <cellStyle name="40% - Accent6 4 15 4 2" xfId="46035" xr:uid="{74F2FB0D-D050-4D7C-912F-CF6B62A3610D}"/>
    <cellStyle name="40% - Accent6 4 15 5" xfId="46036" xr:uid="{1CE366AD-C1CA-4D13-997E-1677520E438E}"/>
    <cellStyle name="40% - Accent6 4 16" xfId="46037" xr:uid="{90F64F3A-4C84-4074-88C8-2889C8602123}"/>
    <cellStyle name="40% - Accent6 4 16 2" xfId="46038" xr:uid="{83B35E91-1E3F-468D-A9E6-6A92E78C9981}"/>
    <cellStyle name="40% - Accent6 4 16 2 2" xfId="46039" xr:uid="{A3567253-5FED-49B2-8DC6-963BE09A608B}"/>
    <cellStyle name="40% - Accent6 4 16 3" xfId="46040" xr:uid="{FEBC6EBC-123D-4400-9F5D-9D6596E9AA6C}"/>
    <cellStyle name="40% - Accent6 4 17" xfId="46041" xr:uid="{D2DBBF02-81B2-42B5-B4A2-CF9EBEBA1BC3}"/>
    <cellStyle name="40% - Accent6 4 17 2" xfId="46042" xr:uid="{55D0EA10-3649-4F8B-8D3F-02EC018F8392}"/>
    <cellStyle name="40% - Accent6 4 18" xfId="46043" xr:uid="{4ABA2290-993F-4CED-ACE7-2AF1E3736AA0}"/>
    <cellStyle name="40% - Accent6 4 18 2" xfId="46044" xr:uid="{3F9E9061-8CD0-4E4E-A429-B004FEBFEA5F}"/>
    <cellStyle name="40% - Accent6 4 19" xfId="46045" xr:uid="{05FF1334-F94C-45CE-8631-179E0DFE59DA}"/>
    <cellStyle name="40% - Accent6 4 2" xfId="840" xr:uid="{712C55FC-F951-4F65-AF85-740232AFC0C6}"/>
    <cellStyle name="40% - Accent6 4 2 2" xfId="841" xr:uid="{017D3CA7-7CCA-464C-BA71-97FCBD55EF92}"/>
    <cellStyle name="40% - Accent6 4 2 2 2" xfId="46046" xr:uid="{7A2D25C8-AEE2-4B63-BAC5-F40D4B443EF0}"/>
    <cellStyle name="40% - Accent6 4 2 2 2 2" xfId="46047" xr:uid="{3C7B477A-E919-4BA4-B114-1080225264C4}"/>
    <cellStyle name="40% - Accent6 4 2 2 3" xfId="46048" xr:uid="{715DC38B-97EA-4D91-80C9-5A27AB514F68}"/>
    <cellStyle name="40% - Accent6 4 2 2 4" xfId="46049" xr:uid="{6E2CFE34-CD0C-4BCB-B178-3CA91369373C}"/>
    <cellStyle name="40% - Accent6 4 2 3" xfId="46050" xr:uid="{F5EBF8BB-791B-47A8-83AF-F89A1F2AD71B}"/>
    <cellStyle name="40% - Accent6 4 2 3 2" xfId="46051" xr:uid="{4ED50FDC-D94B-4328-8672-728F36360065}"/>
    <cellStyle name="40% - Accent6 4 2 4" xfId="46052" xr:uid="{30D80204-CAF5-432E-9BC8-2BD3BA39B95F}"/>
    <cellStyle name="40% - Accent6 4 2 4 2" xfId="46053" xr:uid="{87F4D871-9FEF-4C0F-8D2C-653A1E62FD4E}"/>
    <cellStyle name="40% - Accent6 4 2 5" xfId="46054" xr:uid="{10DBEB1C-AEF5-4E31-A95B-770F8225E03A}"/>
    <cellStyle name="40% - Accent6 4 20" xfId="46055" xr:uid="{A09A6678-4F08-4A52-B668-4D481F4CBF4C}"/>
    <cellStyle name="40% - Accent6 4 21" xfId="46056" xr:uid="{2086870D-522A-4DC7-8B8D-E0C7914FF51D}"/>
    <cellStyle name="40% - Accent6 4 22" xfId="46057" xr:uid="{59541597-639C-4C34-ABCE-4AFD6D1F9A8F}"/>
    <cellStyle name="40% - Accent6 4 23" xfId="46058" xr:uid="{D4B31992-C827-439A-8768-11A8FBBE24A2}"/>
    <cellStyle name="40% - Accent6 4 24" xfId="46059" xr:uid="{464AC050-F9AE-47BD-9C14-0FDAE63294FC}"/>
    <cellStyle name="40% - Accent6 4 25" xfId="46060" xr:uid="{EF9A58B9-C3EC-4B8F-A0CF-C1C2BCE71ABE}"/>
    <cellStyle name="40% - Accent6 4 26" xfId="46061" xr:uid="{1E2B0841-6473-4371-B3D2-39DA48F449B1}"/>
    <cellStyle name="40% - Accent6 4 27" xfId="46062" xr:uid="{A84F53A5-2C16-4417-9012-32AD952B360E}"/>
    <cellStyle name="40% - Accent6 4 28" xfId="46063" xr:uid="{8C31F326-2B44-4903-8843-31A76B5747F0}"/>
    <cellStyle name="40% - Accent6 4 29" xfId="46064" xr:uid="{61DFF57F-DE0B-45B6-9A21-82ADC4667240}"/>
    <cellStyle name="40% - Accent6 4 3" xfId="842" xr:uid="{6600D210-2838-4713-B219-40CCCF093191}"/>
    <cellStyle name="40% - Accent6 4 3 2" xfId="46065" xr:uid="{7EECEE96-5072-4B45-91EE-D0945B1ACA00}"/>
    <cellStyle name="40% - Accent6 4 3 2 2" xfId="46066" xr:uid="{85B2F0BA-DDB9-4C51-BD58-211829BD3E7F}"/>
    <cellStyle name="40% - Accent6 4 3 2 2 2" xfId="46067" xr:uid="{B94533A5-C4F0-493C-8B84-42EEA162964E}"/>
    <cellStyle name="40% - Accent6 4 3 2 3" xfId="46068" xr:uid="{086E81FE-B779-4B51-A449-E7658806C1A6}"/>
    <cellStyle name="40% - Accent6 4 3 3" xfId="46069" xr:uid="{CB83F7A4-B59A-490D-887D-8BE3603939BD}"/>
    <cellStyle name="40% - Accent6 4 3 3 2" xfId="46070" xr:uid="{14108EC2-9D94-4590-9DD2-2BB4CEF0E142}"/>
    <cellStyle name="40% - Accent6 4 3 4" xfId="46071" xr:uid="{BC9135B4-3B8C-46CF-A33A-DC2AA530F404}"/>
    <cellStyle name="40% - Accent6 4 3 4 2" xfId="46072" xr:uid="{7DC8BDE4-8648-41E7-BFAF-7378186EA915}"/>
    <cellStyle name="40% - Accent6 4 3 5" xfId="46073" xr:uid="{73082732-EDB6-4BD7-AFB2-A4C324D4512B}"/>
    <cellStyle name="40% - Accent6 4 3 6" xfId="46074" xr:uid="{D1EF9D15-632C-4361-9F9E-E696DE956802}"/>
    <cellStyle name="40% - Accent6 4 4" xfId="843" xr:uid="{B8E9F74C-04F4-46A9-8714-26E3B99E4497}"/>
    <cellStyle name="40% - Accent6 4 4 2" xfId="46075" xr:uid="{0783A820-9678-4D2E-A69E-41F60D4FBD5A}"/>
    <cellStyle name="40% - Accent6 4 4 2 2" xfId="46076" xr:uid="{15AB4547-0FA8-4AD2-AA38-614B13F80D7E}"/>
    <cellStyle name="40% - Accent6 4 4 2 2 2" xfId="46077" xr:uid="{5B18972D-DC71-4C9B-A636-DE733A29989F}"/>
    <cellStyle name="40% - Accent6 4 4 2 3" xfId="46078" xr:uid="{1462AB67-EC55-4D6C-8488-AA025EDB00E9}"/>
    <cellStyle name="40% - Accent6 4 4 3" xfId="46079" xr:uid="{2330FA82-61EA-465E-8EEB-0A40DA313304}"/>
    <cellStyle name="40% - Accent6 4 4 3 2" xfId="46080" xr:uid="{96045DC5-D09C-4995-9B62-F8C47AFDB22C}"/>
    <cellStyle name="40% - Accent6 4 4 4" xfId="46081" xr:uid="{F352DA17-E774-4047-90CB-FB1B1C4014C6}"/>
    <cellStyle name="40% - Accent6 4 4 4 2" xfId="46082" xr:uid="{B578D1AC-84A8-40DF-8E9A-4D0201F6C535}"/>
    <cellStyle name="40% - Accent6 4 4 5" xfId="46083" xr:uid="{065777EA-AAA5-4F45-BEEE-8A513FFD7E92}"/>
    <cellStyle name="40% - Accent6 4 4 6" xfId="46084" xr:uid="{1DEFFC19-02E7-4B54-B2B5-5A70FB682546}"/>
    <cellStyle name="40% - Accent6 4 5" xfId="844" xr:uid="{3DFA9CBF-D5A7-424C-BB5C-A23561644E15}"/>
    <cellStyle name="40% - Accent6 4 5 2" xfId="46085" xr:uid="{07163543-3899-4C31-A32C-4E443635F015}"/>
    <cellStyle name="40% - Accent6 4 5 2 2" xfId="46086" xr:uid="{1901D0B2-6362-4D24-9CD9-8F5BA6A8B4B2}"/>
    <cellStyle name="40% - Accent6 4 5 2 2 2" xfId="46087" xr:uid="{D32BAD37-A44D-4007-8787-A6DC98E721D3}"/>
    <cellStyle name="40% - Accent6 4 5 2 3" xfId="46088" xr:uid="{6BB21FDE-3F97-4892-833A-0C9D3150EB8C}"/>
    <cellStyle name="40% - Accent6 4 5 3" xfId="46089" xr:uid="{F99DB218-46AE-49CD-814B-19F327C3085A}"/>
    <cellStyle name="40% - Accent6 4 5 3 2" xfId="46090" xr:uid="{4FA84A67-E365-422C-AE81-AF6B765254F2}"/>
    <cellStyle name="40% - Accent6 4 5 4" xfId="46091" xr:uid="{6F4ED84D-B4AA-4C92-AF4C-984FC6EE5995}"/>
    <cellStyle name="40% - Accent6 4 5 4 2" xfId="46092" xr:uid="{B29E23A1-C210-4A13-9B9A-080ABA5D7891}"/>
    <cellStyle name="40% - Accent6 4 5 5" xfId="46093" xr:uid="{E9BEB5AC-B6C2-445B-9139-698CF6C23977}"/>
    <cellStyle name="40% - Accent6 4 5 6" xfId="46094" xr:uid="{B445BAE7-6248-49E3-99FE-64519B3CE1D0}"/>
    <cellStyle name="40% - Accent6 4 6" xfId="845" xr:uid="{A5E73AFB-24AE-442C-A77D-BA4C8012C72D}"/>
    <cellStyle name="40% - Accent6 4 6 2" xfId="46095" xr:uid="{E2CA0162-2294-4862-921B-89C835796AE5}"/>
    <cellStyle name="40% - Accent6 4 6 2 2" xfId="46096" xr:uid="{CC517203-3D32-4A0E-947C-5204388EF906}"/>
    <cellStyle name="40% - Accent6 4 6 2 2 2" xfId="46097" xr:uid="{771DD4B9-67D6-4734-86D3-A969230ED294}"/>
    <cellStyle name="40% - Accent6 4 6 2 3" xfId="46098" xr:uid="{91508CCF-F21C-40DF-80C6-257A49170556}"/>
    <cellStyle name="40% - Accent6 4 6 3" xfId="46099" xr:uid="{65BAA271-815C-45CA-9439-0BCFFC079F1F}"/>
    <cellStyle name="40% - Accent6 4 6 3 2" xfId="46100" xr:uid="{8E72D11A-4BE1-4CFB-8E0F-CF3F3E82B8BB}"/>
    <cellStyle name="40% - Accent6 4 6 4" xfId="46101" xr:uid="{F2D2E754-7326-480F-B1FF-EA0901A6D22F}"/>
    <cellStyle name="40% - Accent6 4 6 4 2" xfId="46102" xr:uid="{2002C298-F044-46A3-860E-CFAB4C744742}"/>
    <cellStyle name="40% - Accent6 4 6 5" xfId="46103" xr:uid="{8D42E661-F6A5-4F19-83B9-0331725917F6}"/>
    <cellStyle name="40% - Accent6 4 6 6" xfId="46104" xr:uid="{6AA3B65F-712A-41F9-9177-56A4A79173D1}"/>
    <cellStyle name="40% - Accent6 4 7" xfId="846" xr:uid="{5AF69465-B2A2-402F-9365-E7157ED3B7E0}"/>
    <cellStyle name="40% - Accent6 4 7 2" xfId="46105" xr:uid="{452CDD47-E5C4-47AD-BA58-8836CAAAA857}"/>
    <cellStyle name="40% - Accent6 4 7 2 2" xfId="46106" xr:uid="{AD17885E-73F9-42D9-BA41-6BF46C3C0CF0}"/>
    <cellStyle name="40% - Accent6 4 7 2 2 2" xfId="46107" xr:uid="{0B3AC392-DCC7-4430-A4B3-C7C3DA014583}"/>
    <cellStyle name="40% - Accent6 4 7 2 3" xfId="46108" xr:uid="{A4640C1E-07A9-47EF-9796-A72F19BCEFA3}"/>
    <cellStyle name="40% - Accent6 4 7 3" xfId="46109" xr:uid="{BAF768F8-217E-439F-93C0-3870AA19EA78}"/>
    <cellStyle name="40% - Accent6 4 7 3 2" xfId="46110" xr:uid="{39C7D8F0-91F1-43C8-9615-BC227D2CF236}"/>
    <cellStyle name="40% - Accent6 4 7 4" xfId="46111" xr:uid="{33BE79A3-791D-401C-A1BB-9ABB071F6946}"/>
    <cellStyle name="40% - Accent6 4 7 4 2" xfId="46112" xr:uid="{4B0D3AF3-D232-46C1-8EC5-0569FC7F164B}"/>
    <cellStyle name="40% - Accent6 4 7 5" xfId="46113" xr:uid="{86779DCB-0593-4F2D-8C60-B933F6B2709C}"/>
    <cellStyle name="40% - Accent6 4 7 6" xfId="46114" xr:uid="{46888110-E059-4B8F-8F75-4F6C136886F1}"/>
    <cellStyle name="40% - Accent6 4 8" xfId="847" xr:uid="{94AE45AA-B759-4131-AB24-5614EDF42C58}"/>
    <cellStyle name="40% - Accent6 4 8 2" xfId="46115" xr:uid="{9ED25275-6687-4F79-9B7F-AFED80AD843F}"/>
    <cellStyle name="40% - Accent6 4 8 2 2" xfId="46116" xr:uid="{9082AAF1-486E-4C23-A8EA-02CE64BF8810}"/>
    <cellStyle name="40% - Accent6 4 8 2 2 2" xfId="46117" xr:uid="{60328F8D-8F83-4F22-8613-89095637FFDE}"/>
    <cellStyle name="40% - Accent6 4 8 2 3" xfId="46118" xr:uid="{87CD022A-21B8-4469-BE8D-BFB769B78F99}"/>
    <cellStyle name="40% - Accent6 4 8 3" xfId="46119" xr:uid="{37003079-6B11-4E26-95FE-F814249768E4}"/>
    <cellStyle name="40% - Accent6 4 8 3 2" xfId="46120" xr:uid="{176C4D81-EB4C-4825-8D43-703D6C9295A5}"/>
    <cellStyle name="40% - Accent6 4 8 4" xfId="46121" xr:uid="{A902612A-BE3C-4C25-9D7F-E443B771C1FA}"/>
    <cellStyle name="40% - Accent6 4 8 4 2" xfId="46122" xr:uid="{3A3BFDCF-2417-4179-8EFB-D7CD49A5E212}"/>
    <cellStyle name="40% - Accent6 4 8 5" xfId="46123" xr:uid="{2C3F954E-A93D-424F-A85A-ACB33AF6A6F1}"/>
    <cellStyle name="40% - Accent6 4 8 6" xfId="46124" xr:uid="{BA6D27D2-BF48-4DB5-B9FF-863A02F0EBB2}"/>
    <cellStyle name="40% - Accent6 4 9" xfId="46125" xr:uid="{8DCC5946-A1DA-477C-8D79-583306D9D1A4}"/>
    <cellStyle name="40% - Accent6 4 9 2" xfId="46126" xr:uid="{BEFDF7F6-BB6B-4E09-A418-CA70E95B1FBD}"/>
    <cellStyle name="40% - Accent6 4 9 2 2" xfId="46127" xr:uid="{D54628EA-6A6F-40CD-9A30-C9542E8BF29F}"/>
    <cellStyle name="40% - Accent6 4 9 2 2 2" xfId="46128" xr:uid="{84436A1F-5EB5-417A-8C27-19F2086D885C}"/>
    <cellStyle name="40% - Accent6 4 9 2 3" xfId="46129" xr:uid="{B34F28B1-CA30-4819-84DC-97170E85DABE}"/>
    <cellStyle name="40% - Accent6 4 9 3" xfId="46130" xr:uid="{297BC2F8-492A-4CB1-96D6-6E1872DEAB04}"/>
    <cellStyle name="40% - Accent6 4 9 3 2" xfId="46131" xr:uid="{8262E03D-C607-4844-A3F3-6CBA974A47F4}"/>
    <cellStyle name="40% - Accent6 4 9 4" xfId="46132" xr:uid="{EA1E88BC-3344-4177-8D11-1071C5F772C9}"/>
    <cellStyle name="40% - Accent6 4 9 4 2" xfId="46133" xr:uid="{A3A87338-0BC0-4C25-9F88-699313957EC5}"/>
    <cellStyle name="40% - Accent6 4 9 5" xfId="46134" xr:uid="{5E8C01FB-6AA9-4E57-9C0B-4D95FB5095AB}"/>
    <cellStyle name="40% - Accent6 5" xfId="848" xr:uid="{7AD5B467-C78B-4852-B0B5-8E075BFF55EF}"/>
    <cellStyle name="40% - Accent6 5 10" xfId="46135" xr:uid="{1D6A57B8-8F3A-4E9D-8F0E-C700015FE005}"/>
    <cellStyle name="40% - Accent6 5 10 2" xfId="46136" xr:uid="{D71CAA3E-EE34-44FD-8191-9B784A3A21CD}"/>
    <cellStyle name="40% - Accent6 5 10 2 2" xfId="46137" xr:uid="{07EA911E-70F6-4BD6-87E1-F3E862EC41C0}"/>
    <cellStyle name="40% - Accent6 5 10 2 2 2" xfId="46138" xr:uid="{5551F4AE-16F5-46E2-ABC1-8C33CAA280D7}"/>
    <cellStyle name="40% - Accent6 5 10 2 3" xfId="46139" xr:uid="{D19988F1-6CEC-4C50-A01A-5A2298628998}"/>
    <cellStyle name="40% - Accent6 5 10 3" xfId="46140" xr:uid="{D02EA52A-75EE-4555-BD80-CC288FD5D5EA}"/>
    <cellStyle name="40% - Accent6 5 10 3 2" xfId="46141" xr:uid="{DA9E73CF-2873-4673-A079-54D90D46B513}"/>
    <cellStyle name="40% - Accent6 5 10 4" xfId="46142" xr:uid="{6CAAA4F4-7BA6-44CE-9B66-19D66D57A962}"/>
    <cellStyle name="40% - Accent6 5 10 4 2" xfId="46143" xr:uid="{923BAB7A-99CB-4BDE-A2D6-A6367840740E}"/>
    <cellStyle name="40% - Accent6 5 10 5" xfId="46144" xr:uid="{1E988BD9-F96A-4164-AFEE-A096FCBBB92E}"/>
    <cellStyle name="40% - Accent6 5 11" xfId="46145" xr:uid="{E72B322D-DCCB-4956-836A-1FC034D93006}"/>
    <cellStyle name="40% - Accent6 5 11 2" xfId="46146" xr:uid="{291F8AA5-CFB1-4B3F-861B-F8E7A3772689}"/>
    <cellStyle name="40% - Accent6 5 11 2 2" xfId="46147" xr:uid="{D151A1BC-3FE1-4EE4-B03B-41679B68BA13}"/>
    <cellStyle name="40% - Accent6 5 11 2 2 2" xfId="46148" xr:uid="{DCEF19C4-0444-46A6-A16A-9BDFB21E81A9}"/>
    <cellStyle name="40% - Accent6 5 11 2 3" xfId="46149" xr:uid="{9E9DAF52-C37F-43EC-A08D-82ED68C94A1A}"/>
    <cellStyle name="40% - Accent6 5 11 3" xfId="46150" xr:uid="{E2BD1283-1C03-47FE-9486-C4E5B79EBB30}"/>
    <cellStyle name="40% - Accent6 5 11 3 2" xfId="46151" xr:uid="{83DACA85-5E97-460C-9080-78731A2556D0}"/>
    <cellStyle name="40% - Accent6 5 11 4" xfId="46152" xr:uid="{58D6ED40-1FD5-4A76-ACE0-47C66173A5DA}"/>
    <cellStyle name="40% - Accent6 5 11 4 2" xfId="46153" xr:uid="{9F6F28D3-41E8-4843-8ECC-680601B79442}"/>
    <cellStyle name="40% - Accent6 5 11 5" xfId="46154" xr:uid="{650CBDC5-7A8D-4016-8D8F-D43A64D2631F}"/>
    <cellStyle name="40% - Accent6 5 12" xfId="46155" xr:uid="{7CA775CF-6BD9-47FB-845B-55567589191F}"/>
    <cellStyle name="40% - Accent6 5 12 2" xfId="46156" xr:uid="{1AABDFB1-30DD-4FEA-A039-37B7A84BB4C6}"/>
    <cellStyle name="40% - Accent6 5 12 2 2" xfId="46157" xr:uid="{46B8B574-10DA-4FD6-887C-12B688888492}"/>
    <cellStyle name="40% - Accent6 5 12 2 2 2" xfId="46158" xr:uid="{9C141AE3-64DF-4AC3-B96A-B9BFF485C757}"/>
    <cellStyle name="40% - Accent6 5 12 2 3" xfId="46159" xr:uid="{3DCDE9A1-7813-42F1-B98F-8B8C0125FF55}"/>
    <cellStyle name="40% - Accent6 5 12 3" xfId="46160" xr:uid="{4EE02AE9-1FD5-41D5-93E5-B702F285FFBF}"/>
    <cellStyle name="40% - Accent6 5 12 3 2" xfId="46161" xr:uid="{B2BCB4AD-6367-4970-98B4-3A9FBF18AF0C}"/>
    <cellStyle name="40% - Accent6 5 12 4" xfId="46162" xr:uid="{28699C90-7A8E-4AA8-AA2D-53C23D6E48C7}"/>
    <cellStyle name="40% - Accent6 5 12 4 2" xfId="46163" xr:uid="{5E2D3F93-4527-4D78-B2C1-DC9CBD85B439}"/>
    <cellStyle name="40% - Accent6 5 12 5" xfId="46164" xr:uid="{F5255400-006D-4699-98A0-FEBCA1E6ACAB}"/>
    <cellStyle name="40% - Accent6 5 13" xfId="46165" xr:uid="{6BECD615-DBCE-4C7C-91D4-5C0D0A27706C}"/>
    <cellStyle name="40% - Accent6 5 13 2" xfId="46166" xr:uid="{A4BC89C7-8E34-4303-8546-1E68CAA792D7}"/>
    <cellStyle name="40% - Accent6 5 13 2 2" xfId="46167" xr:uid="{183EED77-E081-4906-9B25-F24C04C2642C}"/>
    <cellStyle name="40% - Accent6 5 13 2 2 2" xfId="46168" xr:uid="{920BC4EB-40BB-41C6-8C7B-89EE4A906C32}"/>
    <cellStyle name="40% - Accent6 5 13 2 3" xfId="46169" xr:uid="{47FAC4D9-1160-457B-BFAA-72365074BA81}"/>
    <cellStyle name="40% - Accent6 5 13 3" xfId="46170" xr:uid="{DC9496B5-DA7F-4DE3-B4E8-C08D2DFC3C36}"/>
    <cellStyle name="40% - Accent6 5 13 3 2" xfId="46171" xr:uid="{21EBBD73-F19E-47F1-843D-5F4AA25524AB}"/>
    <cellStyle name="40% - Accent6 5 13 4" xfId="46172" xr:uid="{A8BA1DDB-380D-448A-9535-53D453330D90}"/>
    <cellStyle name="40% - Accent6 5 13 4 2" xfId="46173" xr:uid="{414DF22F-10F9-49CC-942C-F09BF27AB2B7}"/>
    <cellStyle name="40% - Accent6 5 13 5" xfId="46174" xr:uid="{273F2839-8A9D-461C-B41B-913283675594}"/>
    <cellStyle name="40% - Accent6 5 14" xfId="46175" xr:uid="{FEADAE77-2950-441D-8B8A-4FB333D3A622}"/>
    <cellStyle name="40% - Accent6 5 14 2" xfId="46176" xr:uid="{D6BAB42B-95A8-4CAA-B503-15EA7AC55772}"/>
    <cellStyle name="40% - Accent6 5 14 2 2" xfId="46177" xr:uid="{460CAAC7-407A-4E18-97F1-B5954F5A23AA}"/>
    <cellStyle name="40% - Accent6 5 14 2 2 2" xfId="46178" xr:uid="{EC25A0D7-6F18-4FFD-948B-F8038E71F443}"/>
    <cellStyle name="40% - Accent6 5 14 2 3" xfId="46179" xr:uid="{6137ABBB-26DF-4333-A9A6-BDD8ACCDF979}"/>
    <cellStyle name="40% - Accent6 5 14 3" xfId="46180" xr:uid="{7F3B8833-F46D-4CBC-82CA-E54F9CF704F0}"/>
    <cellStyle name="40% - Accent6 5 14 3 2" xfId="46181" xr:uid="{AD0831CF-FF35-45C9-BBBD-4335BB4C1FB4}"/>
    <cellStyle name="40% - Accent6 5 14 4" xfId="46182" xr:uid="{640FB326-BC7E-4E5F-B3F6-613FACE69DD6}"/>
    <cellStyle name="40% - Accent6 5 14 4 2" xfId="46183" xr:uid="{130032BD-9084-4E80-8F3A-25F2438D3868}"/>
    <cellStyle name="40% - Accent6 5 14 5" xfId="46184" xr:uid="{F40A4FFB-DCDC-49C0-A1D7-A20A3C1FE74B}"/>
    <cellStyle name="40% - Accent6 5 15" xfId="46185" xr:uid="{85464119-C9F9-4549-8793-550F50306149}"/>
    <cellStyle name="40% - Accent6 5 15 2" xfId="46186" xr:uid="{82C6174C-C008-4B6A-B7D5-F6939570DBD4}"/>
    <cellStyle name="40% - Accent6 5 15 2 2" xfId="46187" xr:uid="{B4A8BBE0-231B-4099-A4B5-AB5E9020C02B}"/>
    <cellStyle name="40% - Accent6 5 15 2 2 2" xfId="46188" xr:uid="{D1F143A3-E172-4CDC-B6A1-B4715BA1CE69}"/>
    <cellStyle name="40% - Accent6 5 15 2 3" xfId="46189" xr:uid="{59C6B6C9-2059-4471-91C1-B22F8392CDB9}"/>
    <cellStyle name="40% - Accent6 5 15 3" xfId="46190" xr:uid="{4EDA0A0C-0976-46C5-9B62-EE2E46543D31}"/>
    <cellStyle name="40% - Accent6 5 15 3 2" xfId="46191" xr:uid="{8D71A1A0-ED5F-4845-B8B0-7DE8FB1DD03E}"/>
    <cellStyle name="40% - Accent6 5 15 4" xfId="46192" xr:uid="{C8A9285E-F0A1-42FA-8618-E2071740A309}"/>
    <cellStyle name="40% - Accent6 5 15 4 2" xfId="46193" xr:uid="{742A6D38-C4D1-4B23-8FCA-E0FF1E36EA2D}"/>
    <cellStyle name="40% - Accent6 5 15 5" xfId="46194" xr:uid="{D0039929-599B-4B9C-81E7-F7ED8E216043}"/>
    <cellStyle name="40% - Accent6 5 16" xfId="46195" xr:uid="{A242FDAE-BF81-49EA-A689-2E3DFD5B25D3}"/>
    <cellStyle name="40% - Accent6 5 16 2" xfId="46196" xr:uid="{D0BEA0A3-855D-4FF3-9798-FFF20D40F46A}"/>
    <cellStyle name="40% - Accent6 5 16 2 2" xfId="46197" xr:uid="{8B64A7ED-FC5C-433D-982A-701E7DCF8868}"/>
    <cellStyle name="40% - Accent6 5 16 3" xfId="46198" xr:uid="{AF6EA403-25DB-4AE9-84B8-091162C2CF8C}"/>
    <cellStyle name="40% - Accent6 5 17" xfId="46199" xr:uid="{40358E6B-FF1C-4B24-9F7E-52643F4F1C2C}"/>
    <cellStyle name="40% - Accent6 5 17 2" xfId="46200" xr:uid="{F1B73466-7807-409F-9FA8-44005D168F20}"/>
    <cellStyle name="40% - Accent6 5 18" xfId="46201" xr:uid="{6473E1E9-7C7C-454C-8F49-21A531BACD0A}"/>
    <cellStyle name="40% - Accent6 5 18 2" xfId="46202" xr:uid="{59E3BCAE-BDF7-47E2-A003-D1BFB1D62A53}"/>
    <cellStyle name="40% - Accent6 5 19" xfId="46203" xr:uid="{459F3159-10E3-4FDE-A5D7-2814F502DF3F}"/>
    <cellStyle name="40% - Accent6 5 2" xfId="849" xr:uid="{5541A5AD-1FC2-41C6-B38A-0806B6A0BFB3}"/>
    <cellStyle name="40% - Accent6 5 2 2" xfId="850" xr:uid="{2A42CA7E-C7CF-4EDA-8408-AD0DBF303EFD}"/>
    <cellStyle name="40% - Accent6 5 2 2 2" xfId="46204" xr:uid="{D7017734-8F23-4744-84C0-8B051C98EAE9}"/>
    <cellStyle name="40% - Accent6 5 2 2 2 2" xfId="46205" xr:uid="{BC50BCB6-F233-4448-B9AF-55EFB17D3595}"/>
    <cellStyle name="40% - Accent6 5 2 2 3" xfId="46206" xr:uid="{EC71D38B-D835-42AE-AE70-99DD568A2014}"/>
    <cellStyle name="40% - Accent6 5 2 2 4" xfId="46207" xr:uid="{F87C9839-5E0D-45F5-B317-A1626191065F}"/>
    <cellStyle name="40% - Accent6 5 2 3" xfId="46208" xr:uid="{2820E16E-D456-423F-A1F6-A071E6669F5E}"/>
    <cellStyle name="40% - Accent6 5 2 3 2" xfId="46209" xr:uid="{F707B353-F6FF-44F6-BCE5-046E1BAE1D69}"/>
    <cellStyle name="40% - Accent6 5 2 4" xfId="46210" xr:uid="{075528A2-5E8E-435B-BCD6-55ABDFAC281F}"/>
    <cellStyle name="40% - Accent6 5 2 4 2" xfId="46211" xr:uid="{0E085476-4367-4B8B-B1E9-C32787EEC367}"/>
    <cellStyle name="40% - Accent6 5 2 5" xfId="46212" xr:uid="{4E430619-1BE1-4C52-B762-EBC2BC5F595E}"/>
    <cellStyle name="40% - Accent6 5 20" xfId="46213" xr:uid="{5EA44696-E083-46BE-A29A-0AE811213540}"/>
    <cellStyle name="40% - Accent6 5 21" xfId="46214" xr:uid="{F281C982-A15E-42EB-B4EE-049CDC0AF41E}"/>
    <cellStyle name="40% - Accent6 5 22" xfId="46215" xr:uid="{C4CCE571-43DE-42EF-BC6E-4C536435280A}"/>
    <cellStyle name="40% - Accent6 5 23" xfId="46216" xr:uid="{CB365B0B-CF0A-4AE6-9B0F-800DA58C8340}"/>
    <cellStyle name="40% - Accent6 5 24" xfId="46217" xr:uid="{256C6251-234C-4FA4-8818-C28E9B518598}"/>
    <cellStyle name="40% - Accent6 5 25" xfId="46218" xr:uid="{0A93C36D-6CD9-4382-878B-B9D61F316E2B}"/>
    <cellStyle name="40% - Accent6 5 26" xfId="46219" xr:uid="{0DA6B1C0-33D3-4828-9823-60527F691635}"/>
    <cellStyle name="40% - Accent6 5 27" xfId="46220" xr:uid="{A7D2AE5C-1687-4D75-9E5C-0C183E9E030D}"/>
    <cellStyle name="40% - Accent6 5 28" xfId="46221" xr:uid="{1207EDE2-D139-4C79-8542-7BC7EFFA5D9E}"/>
    <cellStyle name="40% - Accent6 5 29" xfId="46222" xr:uid="{697AB340-5117-4279-B9F7-61BE3287BDCA}"/>
    <cellStyle name="40% - Accent6 5 3" xfId="851" xr:uid="{ABF9AEE5-6254-4AB8-8B71-1102496B7D9B}"/>
    <cellStyle name="40% - Accent6 5 3 2" xfId="46223" xr:uid="{200CB685-F430-46DA-9345-10BDAF67A716}"/>
    <cellStyle name="40% - Accent6 5 3 2 2" xfId="46224" xr:uid="{AA1E5662-A4D5-4F2F-9B04-34B713D62605}"/>
    <cellStyle name="40% - Accent6 5 3 2 2 2" xfId="46225" xr:uid="{5CC7143F-67C0-40EC-8A93-9C3CD24F9443}"/>
    <cellStyle name="40% - Accent6 5 3 2 3" xfId="46226" xr:uid="{7D85383F-0870-45A3-8C3A-538F0B9815A7}"/>
    <cellStyle name="40% - Accent6 5 3 3" xfId="46227" xr:uid="{99D3FED4-94BE-4700-B655-6D7A796F20FB}"/>
    <cellStyle name="40% - Accent6 5 3 3 2" xfId="46228" xr:uid="{E23D6120-D8BD-49FA-BE38-89465DD10CB1}"/>
    <cellStyle name="40% - Accent6 5 3 4" xfId="46229" xr:uid="{84D13FDF-3E1C-4FB4-AE8F-496CC76B2C8E}"/>
    <cellStyle name="40% - Accent6 5 3 4 2" xfId="46230" xr:uid="{F8521755-354B-489A-8B6D-E00567ADBE6A}"/>
    <cellStyle name="40% - Accent6 5 3 5" xfId="46231" xr:uid="{01C45A87-E69D-405D-B579-B074E5FE7A7B}"/>
    <cellStyle name="40% - Accent6 5 3 6" xfId="46232" xr:uid="{697C9179-9968-4AAA-99F7-C270304345D5}"/>
    <cellStyle name="40% - Accent6 5 4" xfId="852" xr:uid="{2EFFE5D9-AB57-437D-BA20-3C0E73E6E692}"/>
    <cellStyle name="40% - Accent6 5 4 2" xfId="46233" xr:uid="{220B8E6F-A8F1-4B64-BFF9-94ED09307F5D}"/>
    <cellStyle name="40% - Accent6 5 4 2 2" xfId="46234" xr:uid="{2B670319-FE5B-40AB-9EB2-DB1A6374D341}"/>
    <cellStyle name="40% - Accent6 5 4 2 2 2" xfId="46235" xr:uid="{33EC1C33-4F79-4C5B-888A-C6BA617B95DE}"/>
    <cellStyle name="40% - Accent6 5 4 2 3" xfId="46236" xr:uid="{065B8E65-9086-4997-80B5-694D37DFAA93}"/>
    <cellStyle name="40% - Accent6 5 4 3" xfId="46237" xr:uid="{CC1A07E9-AC1D-4243-B809-41127039ECE1}"/>
    <cellStyle name="40% - Accent6 5 4 3 2" xfId="46238" xr:uid="{0157978F-7919-407C-BC67-A065D85AC146}"/>
    <cellStyle name="40% - Accent6 5 4 4" xfId="46239" xr:uid="{DC1376A8-70E8-4A75-885A-FAFB8FF293B6}"/>
    <cellStyle name="40% - Accent6 5 4 4 2" xfId="46240" xr:uid="{0EFB1906-2158-4CE3-9CE5-5AA5A5C28BFF}"/>
    <cellStyle name="40% - Accent6 5 4 5" xfId="46241" xr:uid="{CDAE97EC-6462-4E6F-9DCF-F70A5FDC7E4C}"/>
    <cellStyle name="40% - Accent6 5 4 6" xfId="46242" xr:uid="{17762237-A75B-4F39-935F-8302E6604207}"/>
    <cellStyle name="40% - Accent6 5 5" xfId="853" xr:uid="{E394B48A-D1F8-487B-B02D-4C8E627F54A6}"/>
    <cellStyle name="40% - Accent6 5 5 2" xfId="46243" xr:uid="{1D420401-7AE7-495F-BBAF-B6B51EC0886D}"/>
    <cellStyle name="40% - Accent6 5 5 2 2" xfId="46244" xr:uid="{E4AB1762-3937-4055-B19B-5DA9C4695DD6}"/>
    <cellStyle name="40% - Accent6 5 5 2 2 2" xfId="46245" xr:uid="{D233BCC4-FB1C-4643-80D1-4A438E86F2EF}"/>
    <cellStyle name="40% - Accent6 5 5 2 3" xfId="46246" xr:uid="{EB7D2911-37C8-43EC-82C4-09F2DD7C172B}"/>
    <cellStyle name="40% - Accent6 5 5 3" xfId="46247" xr:uid="{04B2FFB1-1BB4-4656-92F1-CED33BAD7462}"/>
    <cellStyle name="40% - Accent6 5 5 3 2" xfId="46248" xr:uid="{70C201B2-6F3F-4190-9F11-9F25E48DC7AE}"/>
    <cellStyle name="40% - Accent6 5 5 4" xfId="46249" xr:uid="{241356CA-984C-49B6-8B6D-F18925C260D1}"/>
    <cellStyle name="40% - Accent6 5 5 4 2" xfId="46250" xr:uid="{FFBC7501-0051-435B-B04C-CBE1350EECDF}"/>
    <cellStyle name="40% - Accent6 5 5 5" xfId="46251" xr:uid="{15A184E1-B2B3-453B-83BE-14520FB67CF1}"/>
    <cellStyle name="40% - Accent6 5 5 6" xfId="46252" xr:uid="{7BDDD985-4294-4B23-8BF6-285EC062D469}"/>
    <cellStyle name="40% - Accent6 5 6" xfId="854" xr:uid="{AE439460-E41C-4B0B-8F1F-00C1C063F0FF}"/>
    <cellStyle name="40% - Accent6 5 6 2" xfId="46253" xr:uid="{33DABE32-4014-4CF9-8718-AC3049472EAF}"/>
    <cellStyle name="40% - Accent6 5 6 2 2" xfId="46254" xr:uid="{C09B6092-2879-4FEF-A832-77725D58E769}"/>
    <cellStyle name="40% - Accent6 5 6 2 2 2" xfId="46255" xr:uid="{8A5FEBF6-06D1-4418-AB63-4AB8070F236B}"/>
    <cellStyle name="40% - Accent6 5 6 2 3" xfId="46256" xr:uid="{1DB8B9CB-9A7B-4457-9336-4437AF9E2225}"/>
    <cellStyle name="40% - Accent6 5 6 3" xfId="46257" xr:uid="{DA19EF59-A4F3-4BB9-B89C-FEF212168FA9}"/>
    <cellStyle name="40% - Accent6 5 6 3 2" xfId="46258" xr:uid="{77A06FFF-281C-4671-B3FB-C55F785F3DAF}"/>
    <cellStyle name="40% - Accent6 5 6 4" xfId="46259" xr:uid="{A01C8D71-56D4-4222-B5B1-C73615E01778}"/>
    <cellStyle name="40% - Accent6 5 6 4 2" xfId="46260" xr:uid="{7AAF6793-C110-4C49-B0BF-641C66D66761}"/>
    <cellStyle name="40% - Accent6 5 6 5" xfId="46261" xr:uid="{279D337F-5077-4451-8E61-01A28CD89223}"/>
    <cellStyle name="40% - Accent6 5 6 6" xfId="46262" xr:uid="{8C6F5AE7-187C-496C-B474-B6E750DE3B08}"/>
    <cellStyle name="40% - Accent6 5 7" xfId="855" xr:uid="{3E4ABE47-DC51-4166-9FC1-998B7410E5A2}"/>
    <cellStyle name="40% - Accent6 5 7 2" xfId="46263" xr:uid="{A0214E22-09C3-43B9-8223-126A14B4292D}"/>
    <cellStyle name="40% - Accent6 5 7 2 2" xfId="46264" xr:uid="{8B758CE7-5CA0-4192-819D-7631C8E931B5}"/>
    <cellStyle name="40% - Accent6 5 7 2 2 2" xfId="46265" xr:uid="{72E2C69B-9A8A-473B-AC30-F70E7281AB82}"/>
    <cellStyle name="40% - Accent6 5 7 2 3" xfId="46266" xr:uid="{CAADD2E4-1B90-4CEE-BC92-BC8F9DF53856}"/>
    <cellStyle name="40% - Accent6 5 7 3" xfId="46267" xr:uid="{5278665E-3103-4A9A-86CA-6E829C5E2D0F}"/>
    <cellStyle name="40% - Accent6 5 7 3 2" xfId="46268" xr:uid="{44590895-FD57-4C94-A360-FF61FFAD0359}"/>
    <cellStyle name="40% - Accent6 5 7 4" xfId="46269" xr:uid="{835A6CF7-2E13-405A-84F0-82010063ACF5}"/>
    <cellStyle name="40% - Accent6 5 7 4 2" xfId="46270" xr:uid="{94CAD77A-510F-4CA0-8ADF-DBEB831C83E5}"/>
    <cellStyle name="40% - Accent6 5 7 5" xfId="46271" xr:uid="{BD45415D-F925-4DA0-AF80-0C4ED76EECEF}"/>
    <cellStyle name="40% - Accent6 5 7 6" xfId="46272" xr:uid="{102E1DD3-CD8E-47C7-B23F-1E2BBB2F869E}"/>
    <cellStyle name="40% - Accent6 5 8" xfId="856" xr:uid="{087B6CA5-338E-4F91-B222-C7F3515CAC5C}"/>
    <cellStyle name="40% - Accent6 5 8 2" xfId="46273" xr:uid="{D621F736-B005-4CAA-9747-AC5A3E825D7C}"/>
    <cellStyle name="40% - Accent6 5 8 2 2" xfId="46274" xr:uid="{C26DA7E9-0A0F-49C6-BE0C-61E565EE41EC}"/>
    <cellStyle name="40% - Accent6 5 8 2 2 2" xfId="46275" xr:uid="{0503FA38-1E1B-490E-AB02-AEB45BBA40B6}"/>
    <cellStyle name="40% - Accent6 5 8 2 3" xfId="46276" xr:uid="{08E9349E-0ACC-4BAB-AFF5-9BD9D9A09DB4}"/>
    <cellStyle name="40% - Accent6 5 8 3" xfId="46277" xr:uid="{D5277731-2382-425C-839A-E6B0060AA569}"/>
    <cellStyle name="40% - Accent6 5 8 3 2" xfId="46278" xr:uid="{F9272FBA-A598-4207-AB59-E26B2732140B}"/>
    <cellStyle name="40% - Accent6 5 8 4" xfId="46279" xr:uid="{03016366-3038-4B93-93EE-44AF05A785A3}"/>
    <cellStyle name="40% - Accent6 5 8 4 2" xfId="46280" xr:uid="{4763C7D1-4936-461F-ACEF-05AACD5B073B}"/>
    <cellStyle name="40% - Accent6 5 8 5" xfId="46281" xr:uid="{192C710B-E613-4B1A-B69D-623FB55228C9}"/>
    <cellStyle name="40% - Accent6 5 8 6" xfId="46282" xr:uid="{D307C934-5823-46BA-9A7B-51AB81B2B7A5}"/>
    <cellStyle name="40% - Accent6 5 9" xfId="46283" xr:uid="{20040CF5-A72F-40A8-9AE7-1A92884527B7}"/>
    <cellStyle name="40% - Accent6 5 9 2" xfId="46284" xr:uid="{96B5ABF7-34F8-4CBF-8F8E-5C058BD0B227}"/>
    <cellStyle name="40% - Accent6 5 9 2 2" xfId="46285" xr:uid="{3CDE2A9F-6B6A-4D4D-A8F2-7930BAE171C8}"/>
    <cellStyle name="40% - Accent6 5 9 2 2 2" xfId="46286" xr:uid="{792979AF-EF0A-4D5C-8EAC-27C4F2A781BD}"/>
    <cellStyle name="40% - Accent6 5 9 2 3" xfId="46287" xr:uid="{1DBF8C9F-DBAF-4F26-921E-19DF5509ECE2}"/>
    <cellStyle name="40% - Accent6 5 9 3" xfId="46288" xr:uid="{AAC883B4-D5DF-4FC8-8842-8811A5B25304}"/>
    <cellStyle name="40% - Accent6 5 9 3 2" xfId="46289" xr:uid="{DEE62CE3-9B4D-4FE8-BCE5-F3DE7DF1F694}"/>
    <cellStyle name="40% - Accent6 5 9 4" xfId="46290" xr:uid="{E0A665A5-C751-4315-9384-6F8734EEF96D}"/>
    <cellStyle name="40% - Accent6 5 9 4 2" xfId="46291" xr:uid="{555BDE1D-A87B-4DE0-A778-B37B67E490DA}"/>
    <cellStyle name="40% - Accent6 5 9 5" xfId="46292" xr:uid="{8D1804CA-E491-401D-94AF-0E832FEA15D4}"/>
    <cellStyle name="40% - Accent6 6" xfId="857" xr:uid="{BCDD099F-5408-4681-9EAB-1C44871D4275}"/>
    <cellStyle name="40% - Accent6 6 10" xfId="46293" xr:uid="{F2BB892C-38D6-4B80-9BC8-1D0EBC0C2743}"/>
    <cellStyle name="40% - Accent6 6 10 2" xfId="46294" xr:uid="{5632D8D5-1368-4140-811B-6E26CB1622DC}"/>
    <cellStyle name="40% - Accent6 6 10 2 2" xfId="46295" xr:uid="{2EA39B1D-776D-4C29-ABFF-02BF8BB9148C}"/>
    <cellStyle name="40% - Accent6 6 10 2 2 2" xfId="46296" xr:uid="{1C53D197-7AEC-42D3-8104-126EE8D13AFA}"/>
    <cellStyle name="40% - Accent6 6 10 2 3" xfId="46297" xr:uid="{4FA81086-79F6-4E43-B0B0-2A03BAA6B700}"/>
    <cellStyle name="40% - Accent6 6 10 3" xfId="46298" xr:uid="{DCB86D8A-0FFE-4FAA-939E-5A4AFB3B7AF2}"/>
    <cellStyle name="40% - Accent6 6 10 3 2" xfId="46299" xr:uid="{594E71A7-5113-41B7-99E0-DA2BE2D0FE2A}"/>
    <cellStyle name="40% - Accent6 6 10 4" xfId="46300" xr:uid="{8225CD1A-1950-4739-8FA4-34DB62C273DE}"/>
    <cellStyle name="40% - Accent6 6 10 4 2" xfId="46301" xr:uid="{2FA2AA04-693D-4131-A2B5-A5B33C776C5A}"/>
    <cellStyle name="40% - Accent6 6 10 5" xfId="46302" xr:uid="{EC3805DF-6683-4A79-AC28-284BB7FEB855}"/>
    <cellStyle name="40% - Accent6 6 11" xfId="46303" xr:uid="{7A255748-6334-41A0-97A1-E1B2004F97E9}"/>
    <cellStyle name="40% - Accent6 6 11 2" xfId="46304" xr:uid="{55A9AB66-9643-4F62-9043-88105E5CE733}"/>
    <cellStyle name="40% - Accent6 6 11 2 2" xfId="46305" xr:uid="{1817C5A9-B83C-4E2F-A430-2F6097C9C7A7}"/>
    <cellStyle name="40% - Accent6 6 11 2 2 2" xfId="46306" xr:uid="{B3F2AE94-18B6-4218-8EED-149031AD1D3E}"/>
    <cellStyle name="40% - Accent6 6 11 2 3" xfId="46307" xr:uid="{8C2B7E7C-96AA-41EB-A5A6-B6272AAC6971}"/>
    <cellStyle name="40% - Accent6 6 11 3" xfId="46308" xr:uid="{8C34E774-38C8-496D-B42C-F6F50A53E749}"/>
    <cellStyle name="40% - Accent6 6 11 3 2" xfId="46309" xr:uid="{7181A49C-D7B1-48A1-8A31-7FAB5E128055}"/>
    <cellStyle name="40% - Accent6 6 11 4" xfId="46310" xr:uid="{30729DBF-73D3-4385-AA62-8A929AC695AC}"/>
    <cellStyle name="40% - Accent6 6 11 4 2" xfId="46311" xr:uid="{73E9C6F5-8EE4-4202-8252-E4AA44A9708F}"/>
    <cellStyle name="40% - Accent6 6 11 5" xfId="46312" xr:uid="{5013C5BF-C243-48E1-808C-B5DC3977304A}"/>
    <cellStyle name="40% - Accent6 6 12" xfId="46313" xr:uid="{9F4F8DD2-153B-42AC-AA2D-3A1A47CC12A4}"/>
    <cellStyle name="40% - Accent6 6 12 2" xfId="46314" xr:uid="{753F3853-C626-42C9-9EB7-7F0C7CD1C1E1}"/>
    <cellStyle name="40% - Accent6 6 12 2 2" xfId="46315" xr:uid="{8A107EA3-BC74-408E-A9A1-00083419B9B7}"/>
    <cellStyle name="40% - Accent6 6 12 2 2 2" xfId="46316" xr:uid="{82691BC9-6751-46BF-AA72-E975526A9674}"/>
    <cellStyle name="40% - Accent6 6 12 2 3" xfId="46317" xr:uid="{D5E5955B-296F-44B7-BF8C-7DBC4B6B28C7}"/>
    <cellStyle name="40% - Accent6 6 12 3" xfId="46318" xr:uid="{DB95F3CF-1140-4003-A5AD-8ED38829C88A}"/>
    <cellStyle name="40% - Accent6 6 12 3 2" xfId="46319" xr:uid="{EB05D766-5E5A-428E-A762-178DA7B78C73}"/>
    <cellStyle name="40% - Accent6 6 12 4" xfId="46320" xr:uid="{E0E2690A-0DBB-4C2D-90EB-D9D79EE6282A}"/>
    <cellStyle name="40% - Accent6 6 12 4 2" xfId="46321" xr:uid="{5EE427A0-2225-4740-9C49-73A68200E1EC}"/>
    <cellStyle name="40% - Accent6 6 12 5" xfId="46322" xr:uid="{66B31AAA-F5B1-4D40-AF50-5B2C02573496}"/>
    <cellStyle name="40% - Accent6 6 13" xfId="46323" xr:uid="{6DC2A30C-8BCD-41EF-8055-F47F20D19E7B}"/>
    <cellStyle name="40% - Accent6 6 13 2" xfId="46324" xr:uid="{1F92C3DC-2C48-4BB6-BE11-1F433FA6DD57}"/>
    <cellStyle name="40% - Accent6 6 13 2 2" xfId="46325" xr:uid="{3C779F61-3875-4F6B-AD3D-262FD9EDF80E}"/>
    <cellStyle name="40% - Accent6 6 13 2 2 2" xfId="46326" xr:uid="{CD330462-C2D2-4361-BC60-466F60B15BA8}"/>
    <cellStyle name="40% - Accent6 6 13 2 3" xfId="46327" xr:uid="{3C927516-AF8B-493E-BDB5-6725A1EAEB6D}"/>
    <cellStyle name="40% - Accent6 6 13 3" xfId="46328" xr:uid="{15266149-D70A-4767-9A48-996C1440724E}"/>
    <cellStyle name="40% - Accent6 6 13 3 2" xfId="46329" xr:uid="{B31A2209-0EFE-40D0-8E3A-DE89C966EBDF}"/>
    <cellStyle name="40% - Accent6 6 13 4" xfId="46330" xr:uid="{EEDDC4C0-F1D8-402C-9850-6D6FEE9667C4}"/>
    <cellStyle name="40% - Accent6 6 13 4 2" xfId="46331" xr:uid="{74D3AF55-6A77-432C-BDE0-23762CD16D82}"/>
    <cellStyle name="40% - Accent6 6 13 5" xfId="46332" xr:uid="{6CB15FDD-8B5C-4CFC-9068-C5E10362F7B0}"/>
    <cellStyle name="40% - Accent6 6 14" xfId="46333" xr:uid="{D6BA9ACF-FE03-4821-B6B0-DD664F9866D0}"/>
    <cellStyle name="40% - Accent6 6 14 2" xfId="46334" xr:uid="{165FC609-850C-4156-9A0E-4C1AD6A24EA4}"/>
    <cellStyle name="40% - Accent6 6 14 2 2" xfId="46335" xr:uid="{21E159EF-3CF1-4F85-B5A7-B68342F912BE}"/>
    <cellStyle name="40% - Accent6 6 14 2 2 2" xfId="46336" xr:uid="{E8E25EF0-9281-4ACB-BF00-A2739369F777}"/>
    <cellStyle name="40% - Accent6 6 14 2 3" xfId="46337" xr:uid="{BC853267-A42B-4380-9A64-E1A4E74A41E1}"/>
    <cellStyle name="40% - Accent6 6 14 3" xfId="46338" xr:uid="{43BC4596-E035-413E-9499-091B778B6FDA}"/>
    <cellStyle name="40% - Accent6 6 14 3 2" xfId="46339" xr:uid="{78D43274-1FD3-4F22-B4C5-CD10819CA841}"/>
    <cellStyle name="40% - Accent6 6 14 4" xfId="46340" xr:uid="{AD7F0619-EE77-467D-B156-AE961322E38E}"/>
    <cellStyle name="40% - Accent6 6 14 4 2" xfId="46341" xr:uid="{89F038BD-3027-46E1-A0EC-7FA7B44E6245}"/>
    <cellStyle name="40% - Accent6 6 14 5" xfId="46342" xr:uid="{8E5E3C47-09B4-46EE-9310-199E6D26BE03}"/>
    <cellStyle name="40% - Accent6 6 15" xfId="46343" xr:uid="{DF154062-2311-4445-AB9E-32DA687D63FF}"/>
    <cellStyle name="40% - Accent6 6 15 2" xfId="46344" xr:uid="{9C8E9302-F4C2-4D25-9888-E5DD1EAD0FAA}"/>
    <cellStyle name="40% - Accent6 6 15 2 2" xfId="46345" xr:uid="{7A955436-233C-4903-BDF3-57FCD8276CAE}"/>
    <cellStyle name="40% - Accent6 6 15 2 2 2" xfId="46346" xr:uid="{9C450891-2C8E-4249-A5E5-FF17E7B53092}"/>
    <cellStyle name="40% - Accent6 6 15 2 3" xfId="46347" xr:uid="{512E1539-3380-4AE2-A4CD-79F823C1132D}"/>
    <cellStyle name="40% - Accent6 6 15 3" xfId="46348" xr:uid="{66D49B77-9787-4A39-970E-946F313A17BF}"/>
    <cellStyle name="40% - Accent6 6 15 3 2" xfId="46349" xr:uid="{FB3071CF-187B-47A9-B560-35B803EC8205}"/>
    <cellStyle name="40% - Accent6 6 15 4" xfId="46350" xr:uid="{3142EECE-94C7-4726-AF5C-A2F2268A2DAF}"/>
    <cellStyle name="40% - Accent6 6 15 4 2" xfId="46351" xr:uid="{3A3CE771-6465-4F80-87A7-1D6FC97B8383}"/>
    <cellStyle name="40% - Accent6 6 15 5" xfId="46352" xr:uid="{4140E1D4-2FE7-4EAA-A22C-B484AD291390}"/>
    <cellStyle name="40% - Accent6 6 16" xfId="46353" xr:uid="{7FE552F9-2798-4C2A-9588-FBFB98740CA9}"/>
    <cellStyle name="40% - Accent6 6 16 2" xfId="46354" xr:uid="{A812ED60-0079-4FC6-B4B5-B1E011DABF32}"/>
    <cellStyle name="40% - Accent6 6 16 2 2" xfId="46355" xr:uid="{9951C6D2-D85F-44DD-9618-9A0E012A3094}"/>
    <cellStyle name="40% - Accent6 6 16 3" xfId="46356" xr:uid="{2E4B661E-0F7D-4F2A-A952-2770CC78F436}"/>
    <cellStyle name="40% - Accent6 6 17" xfId="46357" xr:uid="{0ED41D17-07CA-4818-B2A2-F08D8D47F90C}"/>
    <cellStyle name="40% - Accent6 6 17 2" xfId="46358" xr:uid="{97D0C2FB-6534-4753-B1D7-8F62DEFCD503}"/>
    <cellStyle name="40% - Accent6 6 18" xfId="46359" xr:uid="{13B02CAD-9F51-48A2-B4DC-392551264BDA}"/>
    <cellStyle name="40% - Accent6 6 18 2" xfId="46360" xr:uid="{03E1ADAF-D24A-4A4D-8B0F-70952179BD18}"/>
    <cellStyle name="40% - Accent6 6 19" xfId="46361" xr:uid="{4DC3939E-0CF5-492B-81FF-7EDA6B837FA0}"/>
    <cellStyle name="40% - Accent6 6 2" xfId="858" xr:uid="{1D09852D-A197-4624-BFE8-E4CB25D3992E}"/>
    <cellStyle name="40% - Accent6 6 2 2" xfId="859" xr:uid="{FD24381A-E72C-4A61-9046-9EB9C2B940C6}"/>
    <cellStyle name="40% - Accent6 6 2 2 2" xfId="46362" xr:uid="{51880B27-0C30-4D86-A37C-BD7C325E335B}"/>
    <cellStyle name="40% - Accent6 6 2 2 2 2" xfId="46363" xr:uid="{B05AE895-7ADC-4279-A610-892E6C8554ED}"/>
    <cellStyle name="40% - Accent6 6 2 2 3" xfId="46364" xr:uid="{88562DD4-5026-4FF2-8D1E-F2129C2721BD}"/>
    <cellStyle name="40% - Accent6 6 2 2 4" xfId="46365" xr:uid="{316F5F73-DD4D-46DA-B1CA-9A0A890BA515}"/>
    <cellStyle name="40% - Accent6 6 2 3" xfId="46366" xr:uid="{2AE5E251-1DC3-4FDC-BB07-55481E775511}"/>
    <cellStyle name="40% - Accent6 6 2 3 2" xfId="46367" xr:uid="{839C9FC7-5298-46F2-BDCD-AAA24F087A45}"/>
    <cellStyle name="40% - Accent6 6 2 4" xfId="46368" xr:uid="{E9BBDEA1-DD5A-47B2-A666-3D824B703D6E}"/>
    <cellStyle name="40% - Accent6 6 2 4 2" xfId="46369" xr:uid="{0693B756-1AA4-4D5F-83D5-1C2827EE15C8}"/>
    <cellStyle name="40% - Accent6 6 2 5" xfId="46370" xr:uid="{19B3316D-A9A2-4074-B0E6-CB6993B7A44B}"/>
    <cellStyle name="40% - Accent6 6 20" xfId="46371" xr:uid="{990BAB89-A072-42DD-89B3-27E939318AFF}"/>
    <cellStyle name="40% - Accent6 6 21" xfId="46372" xr:uid="{B1659AB1-9FC9-40E9-B94B-78F8C18A0983}"/>
    <cellStyle name="40% - Accent6 6 22" xfId="46373" xr:uid="{11E31DAC-3C6C-4C01-883E-090A5B2F8442}"/>
    <cellStyle name="40% - Accent6 6 23" xfId="46374" xr:uid="{5022D6CD-95BE-4D22-A375-B651B60B49B3}"/>
    <cellStyle name="40% - Accent6 6 24" xfId="46375" xr:uid="{B767912C-ECD2-42AA-A04D-292EB75B3243}"/>
    <cellStyle name="40% - Accent6 6 25" xfId="46376" xr:uid="{C1FA3382-0D21-4FBF-BC91-58CDAFF10725}"/>
    <cellStyle name="40% - Accent6 6 26" xfId="46377" xr:uid="{CFF4E5D3-06A8-444A-98F4-589BA15A924E}"/>
    <cellStyle name="40% - Accent6 6 27" xfId="46378" xr:uid="{0251B3B0-97A0-49BE-AF1E-C4801DE332CA}"/>
    <cellStyle name="40% - Accent6 6 28" xfId="46379" xr:uid="{826F4746-60CC-4308-81E4-3C5881A1CF41}"/>
    <cellStyle name="40% - Accent6 6 29" xfId="46380" xr:uid="{108518AA-6455-4257-83BC-FF9554DDD34A}"/>
    <cellStyle name="40% - Accent6 6 3" xfId="860" xr:uid="{55900C9D-EE22-4398-BDEC-92BCCF6B9BD7}"/>
    <cellStyle name="40% - Accent6 6 3 2" xfId="46381" xr:uid="{5BD6A605-BE5F-4013-A3FB-21EED9BCC798}"/>
    <cellStyle name="40% - Accent6 6 3 2 2" xfId="46382" xr:uid="{5CCE366D-8966-4E95-83E8-A47CE7AC0EEA}"/>
    <cellStyle name="40% - Accent6 6 3 2 2 2" xfId="46383" xr:uid="{41864DD3-01C3-4B0D-BA9E-9A8F54C7F654}"/>
    <cellStyle name="40% - Accent6 6 3 2 3" xfId="46384" xr:uid="{703DEDD1-ABD6-4D26-B1E3-3ED059316E15}"/>
    <cellStyle name="40% - Accent6 6 3 3" xfId="46385" xr:uid="{0ABC5086-5037-4FFE-AC97-F716899B18F6}"/>
    <cellStyle name="40% - Accent6 6 3 3 2" xfId="46386" xr:uid="{4A892B81-24D4-4450-BEE1-FB09B3E12F2E}"/>
    <cellStyle name="40% - Accent6 6 3 4" xfId="46387" xr:uid="{2B1383C9-A4B7-461F-B0CB-F12CF4CCC35D}"/>
    <cellStyle name="40% - Accent6 6 3 4 2" xfId="46388" xr:uid="{9CC12999-DBC5-43E0-A339-54A360B291AF}"/>
    <cellStyle name="40% - Accent6 6 3 5" xfId="46389" xr:uid="{41739007-2061-4F02-85BD-BDDDD6FD0194}"/>
    <cellStyle name="40% - Accent6 6 3 6" xfId="46390" xr:uid="{59E5EA80-0DB0-4F2E-BE0B-1922836E6E69}"/>
    <cellStyle name="40% - Accent6 6 4" xfId="46391" xr:uid="{8C7AD39A-8D42-4CED-9D07-A279A657F9A9}"/>
    <cellStyle name="40% - Accent6 6 4 2" xfId="46392" xr:uid="{4372D52C-0BF7-4B2D-9EB4-ABA18288C1D2}"/>
    <cellStyle name="40% - Accent6 6 4 2 2" xfId="46393" xr:uid="{590898B0-4EEF-4361-ADA6-1EF8EBA4C12F}"/>
    <cellStyle name="40% - Accent6 6 4 2 2 2" xfId="46394" xr:uid="{9CFEB7F6-A9F8-4359-86C0-C833ECA17ABF}"/>
    <cellStyle name="40% - Accent6 6 4 2 3" xfId="46395" xr:uid="{6030CF24-788D-4AA3-B794-65F11525F242}"/>
    <cellStyle name="40% - Accent6 6 4 3" xfId="46396" xr:uid="{60BE780A-FDC1-418F-9B69-CE735DB217A6}"/>
    <cellStyle name="40% - Accent6 6 4 3 2" xfId="46397" xr:uid="{D17A2392-C821-4601-A701-5D22DFD491EB}"/>
    <cellStyle name="40% - Accent6 6 4 4" xfId="46398" xr:uid="{5BAF6CF5-D61B-4361-89B9-DAA8E82A10FB}"/>
    <cellStyle name="40% - Accent6 6 4 4 2" xfId="46399" xr:uid="{9B8E8D74-316C-4C45-86DE-F0D536715987}"/>
    <cellStyle name="40% - Accent6 6 4 5" xfId="46400" xr:uid="{8F521CE5-4CD2-4F86-9D9E-0277013788AF}"/>
    <cellStyle name="40% - Accent6 6 5" xfId="46401" xr:uid="{39E4DE24-D776-4158-B39C-7CF5E4D47432}"/>
    <cellStyle name="40% - Accent6 6 5 2" xfId="46402" xr:uid="{D9BF8268-2E3A-4F64-977A-31BBA60A6D26}"/>
    <cellStyle name="40% - Accent6 6 5 2 2" xfId="46403" xr:uid="{8965D562-C842-4165-9FC4-AC4075FE9D40}"/>
    <cellStyle name="40% - Accent6 6 5 2 2 2" xfId="46404" xr:uid="{CEC5E3BF-A395-4EEA-92E2-8D519C3DDC75}"/>
    <cellStyle name="40% - Accent6 6 5 2 3" xfId="46405" xr:uid="{39943858-9A85-4360-BF20-0847502C178C}"/>
    <cellStyle name="40% - Accent6 6 5 3" xfId="46406" xr:uid="{4B1C62F0-26F5-4E3D-8725-63306D306B61}"/>
    <cellStyle name="40% - Accent6 6 5 3 2" xfId="46407" xr:uid="{E1A10D0B-CC65-4B2D-B4C0-A079C62CF3F7}"/>
    <cellStyle name="40% - Accent6 6 5 4" xfId="46408" xr:uid="{027243DD-F617-45D4-8CCD-216267BB04D5}"/>
    <cellStyle name="40% - Accent6 6 5 4 2" xfId="46409" xr:uid="{2B0B4AD9-B083-47FF-9003-518F8F3A8CA8}"/>
    <cellStyle name="40% - Accent6 6 5 5" xfId="46410" xr:uid="{2A5A2F90-4D20-4606-ABEE-1CEC04A52BA6}"/>
    <cellStyle name="40% - Accent6 6 6" xfId="46411" xr:uid="{018E30FC-AA66-46BC-AA32-D30D6E42D6BF}"/>
    <cellStyle name="40% - Accent6 6 6 2" xfId="46412" xr:uid="{65844A97-A02A-4437-A022-FDE66ED51B9F}"/>
    <cellStyle name="40% - Accent6 6 6 2 2" xfId="46413" xr:uid="{90B53CBF-BC72-4D00-A249-0739754025EA}"/>
    <cellStyle name="40% - Accent6 6 6 2 2 2" xfId="46414" xr:uid="{003BC496-F223-4929-A736-8CB04BB0D2E9}"/>
    <cellStyle name="40% - Accent6 6 6 2 3" xfId="46415" xr:uid="{B1F6CBAD-611D-4980-A6E5-50EF03F3242F}"/>
    <cellStyle name="40% - Accent6 6 6 3" xfId="46416" xr:uid="{3C5C6227-B7F8-404A-ACF3-D9063BC51F81}"/>
    <cellStyle name="40% - Accent6 6 6 3 2" xfId="46417" xr:uid="{B3EEE73F-2117-43C6-A13B-B81FBA7B0C99}"/>
    <cellStyle name="40% - Accent6 6 6 4" xfId="46418" xr:uid="{BA6251E2-E6CD-4AC5-B2A5-D92020595E4A}"/>
    <cellStyle name="40% - Accent6 6 6 4 2" xfId="46419" xr:uid="{69D9F5D2-938B-4FFD-8FCD-488095A883D1}"/>
    <cellStyle name="40% - Accent6 6 6 5" xfId="46420" xr:uid="{203D688B-BAFE-4FCA-AC61-DC6F0DC7CD77}"/>
    <cellStyle name="40% - Accent6 6 7" xfId="46421" xr:uid="{18A36841-8E31-4623-89C0-2A1955E0D923}"/>
    <cellStyle name="40% - Accent6 6 7 2" xfId="46422" xr:uid="{2B8D78B4-F4BA-4B59-B56B-ED8D8C6747AA}"/>
    <cellStyle name="40% - Accent6 6 7 2 2" xfId="46423" xr:uid="{9CD8436C-5725-466D-8066-F469D20AEE22}"/>
    <cellStyle name="40% - Accent6 6 7 2 2 2" xfId="46424" xr:uid="{E63872D3-D0B2-449C-B430-B506F97D1BE9}"/>
    <cellStyle name="40% - Accent6 6 7 2 3" xfId="46425" xr:uid="{62660738-925C-45F3-B5CA-666A4E573D09}"/>
    <cellStyle name="40% - Accent6 6 7 3" xfId="46426" xr:uid="{1948160F-12F9-4B3B-B2E7-AA7D40D1AA88}"/>
    <cellStyle name="40% - Accent6 6 7 3 2" xfId="46427" xr:uid="{9B26EC9C-2804-4354-94FE-A7197BF902BD}"/>
    <cellStyle name="40% - Accent6 6 7 4" xfId="46428" xr:uid="{AC10E958-91E3-417A-ACC7-F55185B758A4}"/>
    <cellStyle name="40% - Accent6 6 7 4 2" xfId="46429" xr:uid="{8DE9599C-A980-493E-A4C4-AA439574CE37}"/>
    <cellStyle name="40% - Accent6 6 7 5" xfId="46430" xr:uid="{BD47DCCD-4155-4445-BF56-B8A2A15121B2}"/>
    <cellStyle name="40% - Accent6 6 8" xfId="46431" xr:uid="{8EE25FC1-9923-4787-8CEB-D1F6FEB72B95}"/>
    <cellStyle name="40% - Accent6 6 8 2" xfId="46432" xr:uid="{A342A009-A6C4-4A52-ACDE-9F1CEFC2C037}"/>
    <cellStyle name="40% - Accent6 6 8 2 2" xfId="46433" xr:uid="{F6EE7532-9FA3-4F1F-8E99-4F51C37973A7}"/>
    <cellStyle name="40% - Accent6 6 8 2 2 2" xfId="46434" xr:uid="{8CF1D977-34E3-4464-A1E6-E54CA5AA9CFF}"/>
    <cellStyle name="40% - Accent6 6 8 2 3" xfId="46435" xr:uid="{A42929EC-D642-48D2-A52B-EEF2770824B4}"/>
    <cellStyle name="40% - Accent6 6 8 3" xfId="46436" xr:uid="{225453B6-95BC-48DE-832C-A7E59D2D32FA}"/>
    <cellStyle name="40% - Accent6 6 8 3 2" xfId="46437" xr:uid="{FC57AC83-AA24-4899-9926-357DC15DBD85}"/>
    <cellStyle name="40% - Accent6 6 8 4" xfId="46438" xr:uid="{388FBE6B-175E-49E7-8857-15C2A055E2B0}"/>
    <cellStyle name="40% - Accent6 6 8 4 2" xfId="46439" xr:uid="{138697D7-9D46-4CF9-AFAC-EEBD9CF4F488}"/>
    <cellStyle name="40% - Accent6 6 8 5" xfId="46440" xr:uid="{203F8A99-9E7D-475E-A461-4BD423D16D77}"/>
    <cellStyle name="40% - Accent6 6 9" xfId="46441" xr:uid="{AB034257-8EC5-4233-9429-A2D3D00EDC8A}"/>
    <cellStyle name="40% - Accent6 6 9 2" xfId="46442" xr:uid="{8BC2571E-5C5C-4246-A28E-5FBC448EE922}"/>
    <cellStyle name="40% - Accent6 6 9 2 2" xfId="46443" xr:uid="{5C3F7FF5-B51F-4701-B9C0-D5390AB4CEC9}"/>
    <cellStyle name="40% - Accent6 6 9 2 2 2" xfId="46444" xr:uid="{0BB0A320-CB12-43F3-8972-B3C6013C5040}"/>
    <cellStyle name="40% - Accent6 6 9 2 3" xfId="46445" xr:uid="{1B8035F5-2681-45C3-AA5F-AA0485D126B0}"/>
    <cellStyle name="40% - Accent6 6 9 3" xfId="46446" xr:uid="{7FC72696-CE89-4345-B30A-32438C12B21B}"/>
    <cellStyle name="40% - Accent6 6 9 3 2" xfId="46447" xr:uid="{48F16F15-2A31-497A-BD3D-30E4241F3545}"/>
    <cellStyle name="40% - Accent6 6 9 4" xfId="46448" xr:uid="{251CEB51-8CAA-44E0-9689-FC0ADE57C9F6}"/>
    <cellStyle name="40% - Accent6 6 9 4 2" xfId="46449" xr:uid="{52E574B9-C59B-477D-9F83-DD9D93FF757A}"/>
    <cellStyle name="40% - Accent6 6 9 5" xfId="46450" xr:uid="{C21EE3F8-D3F6-455E-B8AB-2F07814309DC}"/>
    <cellStyle name="40% - Accent6 7" xfId="861" xr:uid="{916B8516-7364-4208-BF6F-3929F8418735}"/>
    <cellStyle name="40% - Accent6 7 10" xfId="46451" xr:uid="{102D711D-FB1C-43C3-8D11-33E5F94911E1}"/>
    <cellStyle name="40% - Accent6 7 10 2" xfId="46452" xr:uid="{6C65FBA8-A336-4429-B6AF-E6AB32B5DB27}"/>
    <cellStyle name="40% - Accent6 7 10 2 2" xfId="46453" xr:uid="{84C6ADA8-165D-485F-B1B1-13B2F339483D}"/>
    <cellStyle name="40% - Accent6 7 10 2 2 2" xfId="46454" xr:uid="{B362773D-0FE5-474B-B99E-69E9856D446D}"/>
    <cellStyle name="40% - Accent6 7 10 2 3" xfId="46455" xr:uid="{46C2FF42-9AE2-40AE-9F59-D3F8FEA33476}"/>
    <cellStyle name="40% - Accent6 7 10 3" xfId="46456" xr:uid="{B802BEC7-22CD-4F39-AB9B-94AE54B735A6}"/>
    <cellStyle name="40% - Accent6 7 10 3 2" xfId="46457" xr:uid="{7596CA0A-BE50-4B77-AA13-F1666ECBFDFF}"/>
    <cellStyle name="40% - Accent6 7 10 4" xfId="46458" xr:uid="{88E6456F-F17B-4BB8-89C7-FAA1BAD7CB00}"/>
    <cellStyle name="40% - Accent6 7 10 4 2" xfId="46459" xr:uid="{A9DEF6C1-0FF4-467F-9AE1-7A07A642AC85}"/>
    <cellStyle name="40% - Accent6 7 10 5" xfId="46460" xr:uid="{24A7404F-3669-40D2-83BB-A025DCB23EC3}"/>
    <cellStyle name="40% - Accent6 7 11" xfId="46461" xr:uid="{B3EA93A9-13DA-48E4-8F29-E06AA4D8CFF0}"/>
    <cellStyle name="40% - Accent6 7 11 2" xfId="46462" xr:uid="{234F3806-CC6E-494A-B380-65D56D885267}"/>
    <cellStyle name="40% - Accent6 7 11 2 2" xfId="46463" xr:uid="{F622B71E-E621-481D-BE47-18928F8658A3}"/>
    <cellStyle name="40% - Accent6 7 11 2 2 2" xfId="46464" xr:uid="{1147437A-AF72-451D-9832-1718972912DA}"/>
    <cellStyle name="40% - Accent6 7 11 2 3" xfId="46465" xr:uid="{73123C2D-EC6D-4E0C-9530-D0A09800A998}"/>
    <cellStyle name="40% - Accent6 7 11 3" xfId="46466" xr:uid="{AF01BA30-DC1D-409D-9648-42B592FFBCE3}"/>
    <cellStyle name="40% - Accent6 7 11 3 2" xfId="46467" xr:uid="{0290AF39-3CC1-4293-A1FA-0A624CAAB728}"/>
    <cellStyle name="40% - Accent6 7 11 4" xfId="46468" xr:uid="{5D0F4317-EE5E-43C5-895F-783E5B63F592}"/>
    <cellStyle name="40% - Accent6 7 11 4 2" xfId="46469" xr:uid="{5221E7D1-5AF0-4FE6-8AF3-F0B4152661F1}"/>
    <cellStyle name="40% - Accent6 7 11 5" xfId="46470" xr:uid="{8BA74558-3700-4255-AC95-98B248CF31A5}"/>
    <cellStyle name="40% - Accent6 7 12" xfId="46471" xr:uid="{6967E214-2269-4A2D-B3DF-14322500F8B9}"/>
    <cellStyle name="40% - Accent6 7 12 2" xfId="46472" xr:uid="{D1AF528F-FE22-441B-8A29-78D40AB09B29}"/>
    <cellStyle name="40% - Accent6 7 12 2 2" xfId="46473" xr:uid="{8CE28090-8D12-44DB-B970-A824A3EAA3F8}"/>
    <cellStyle name="40% - Accent6 7 12 2 2 2" xfId="46474" xr:uid="{CBD01B2D-48DA-4D24-8603-8909F7326446}"/>
    <cellStyle name="40% - Accent6 7 12 2 3" xfId="46475" xr:uid="{156C800B-3F48-4E43-B8B6-CBF5502A0344}"/>
    <cellStyle name="40% - Accent6 7 12 3" xfId="46476" xr:uid="{44467D76-AFA7-482E-8BC3-CF52621158B1}"/>
    <cellStyle name="40% - Accent6 7 12 3 2" xfId="46477" xr:uid="{DE3F511B-DE6B-4306-8B8F-70B9223D58F5}"/>
    <cellStyle name="40% - Accent6 7 12 4" xfId="46478" xr:uid="{FD312C70-F038-429A-9C97-37CBDF2571C3}"/>
    <cellStyle name="40% - Accent6 7 12 4 2" xfId="46479" xr:uid="{847A95D9-4154-4469-8093-16EDE9D12B9E}"/>
    <cellStyle name="40% - Accent6 7 12 5" xfId="46480" xr:uid="{A26346B8-75D4-4362-A165-8477FDD1D108}"/>
    <cellStyle name="40% - Accent6 7 13" xfId="46481" xr:uid="{BAD161B3-131E-45EE-9221-CD4642C18207}"/>
    <cellStyle name="40% - Accent6 7 13 2" xfId="46482" xr:uid="{A377A2D3-F806-4FC4-85D4-013C6630CF72}"/>
    <cellStyle name="40% - Accent6 7 13 2 2" xfId="46483" xr:uid="{245695AA-4F1F-4C2D-9B59-7CB4C72FF5C5}"/>
    <cellStyle name="40% - Accent6 7 13 2 2 2" xfId="46484" xr:uid="{FD9EBD19-C9EA-43DC-9427-CCBA753E7A93}"/>
    <cellStyle name="40% - Accent6 7 13 2 3" xfId="46485" xr:uid="{41EB86A0-48CD-4DC1-9E01-BF91F4578875}"/>
    <cellStyle name="40% - Accent6 7 13 3" xfId="46486" xr:uid="{A9E55181-E246-4A76-9085-965897015917}"/>
    <cellStyle name="40% - Accent6 7 13 3 2" xfId="46487" xr:uid="{8D5A5A56-460A-4A58-BF8F-ED72AC03EF09}"/>
    <cellStyle name="40% - Accent6 7 13 4" xfId="46488" xr:uid="{7D558285-44BD-4C78-A68F-99DF7D0B5509}"/>
    <cellStyle name="40% - Accent6 7 13 4 2" xfId="46489" xr:uid="{19802160-1850-414E-8619-CCE85329F25B}"/>
    <cellStyle name="40% - Accent6 7 13 5" xfId="46490" xr:uid="{7D4CC0FA-1FE6-4980-9833-FC99EA006B0C}"/>
    <cellStyle name="40% - Accent6 7 14" xfId="46491" xr:uid="{C5521EDD-9FB8-4D21-968F-DF0B9D58811E}"/>
    <cellStyle name="40% - Accent6 7 14 2" xfId="46492" xr:uid="{62F208FC-BA3D-47BC-B1B3-3A5DAFFA3D29}"/>
    <cellStyle name="40% - Accent6 7 14 2 2" xfId="46493" xr:uid="{7238CB3F-0CF1-452A-BBCC-AFA211C97B3D}"/>
    <cellStyle name="40% - Accent6 7 14 2 2 2" xfId="46494" xr:uid="{7DA9C96F-BD1D-456E-95E1-309C3868D69E}"/>
    <cellStyle name="40% - Accent6 7 14 2 3" xfId="46495" xr:uid="{AC4464AC-6465-404B-99C7-B578C1C61BEC}"/>
    <cellStyle name="40% - Accent6 7 14 3" xfId="46496" xr:uid="{DF16BFC0-12F6-430E-A568-BE407E088C48}"/>
    <cellStyle name="40% - Accent6 7 14 3 2" xfId="46497" xr:uid="{61FDD305-8D77-49E2-831B-2F5F2B10E35E}"/>
    <cellStyle name="40% - Accent6 7 14 4" xfId="46498" xr:uid="{E08B5FB7-6A1C-425A-BE09-B99B660CBADA}"/>
    <cellStyle name="40% - Accent6 7 14 4 2" xfId="46499" xr:uid="{C43403B1-7A94-4845-A38F-A6645A6258BF}"/>
    <cellStyle name="40% - Accent6 7 14 5" xfId="46500" xr:uid="{E14EB82A-3BF2-4037-8564-9CC0A94FB93E}"/>
    <cellStyle name="40% - Accent6 7 15" xfId="46501" xr:uid="{0DBCB9D2-663D-4F1E-B48B-EF951EFCD629}"/>
    <cellStyle name="40% - Accent6 7 15 2" xfId="46502" xr:uid="{9B8EA629-10E8-4F28-98EF-4A610C25651D}"/>
    <cellStyle name="40% - Accent6 7 15 2 2" xfId="46503" xr:uid="{B5C09ED1-6CA6-4AED-B453-4B6C2D929D80}"/>
    <cellStyle name="40% - Accent6 7 15 2 2 2" xfId="46504" xr:uid="{59A1102A-F013-4BEB-A476-6120EDD8DABC}"/>
    <cellStyle name="40% - Accent6 7 15 2 3" xfId="46505" xr:uid="{91D764AA-18B0-49CA-983C-1D76FA5B938D}"/>
    <cellStyle name="40% - Accent6 7 15 3" xfId="46506" xr:uid="{C6570ED8-6526-40DB-9606-04F08B62B19F}"/>
    <cellStyle name="40% - Accent6 7 15 3 2" xfId="46507" xr:uid="{AFDBF14A-93A9-4B19-8A24-B2FDE690E702}"/>
    <cellStyle name="40% - Accent6 7 15 4" xfId="46508" xr:uid="{22FD1B1C-0022-48BD-9F0A-E327BE04C8E9}"/>
    <cellStyle name="40% - Accent6 7 15 4 2" xfId="46509" xr:uid="{2F0E8FB8-9644-480D-851D-22712EF2ADC0}"/>
    <cellStyle name="40% - Accent6 7 15 5" xfId="46510" xr:uid="{B9EAA80C-B9A9-4C23-BF47-D24436B37869}"/>
    <cellStyle name="40% - Accent6 7 16" xfId="46511" xr:uid="{F0934F5E-E995-4C92-9E8E-E4D07F845E2C}"/>
    <cellStyle name="40% - Accent6 7 16 2" xfId="46512" xr:uid="{EAB027EE-7824-41FB-BFEC-89290B8AB2B3}"/>
    <cellStyle name="40% - Accent6 7 16 2 2" xfId="46513" xr:uid="{E7E781A2-8E77-4975-BDAD-CE150CFCDA51}"/>
    <cellStyle name="40% - Accent6 7 16 3" xfId="46514" xr:uid="{BC1C0B92-E714-4963-BBC8-941356341B5B}"/>
    <cellStyle name="40% - Accent6 7 17" xfId="46515" xr:uid="{353BE8CC-5765-4617-8474-4D48E9F0D09C}"/>
    <cellStyle name="40% - Accent6 7 17 2" xfId="46516" xr:uid="{1D2CF817-6D33-4AA1-9488-8361E232D6BD}"/>
    <cellStyle name="40% - Accent6 7 18" xfId="46517" xr:uid="{9812F621-59EF-47DA-9370-20923A5703E5}"/>
    <cellStyle name="40% - Accent6 7 18 2" xfId="46518" xr:uid="{D4455C3D-2F47-4E61-AF77-7EE4B30D2DD6}"/>
    <cellStyle name="40% - Accent6 7 19" xfId="46519" xr:uid="{693D561D-3B3A-448E-80AC-1E2E263BACDD}"/>
    <cellStyle name="40% - Accent6 7 2" xfId="862" xr:uid="{DE6CDBD9-92EF-4E51-BD85-6AEED4ACE4A1}"/>
    <cellStyle name="40% - Accent6 7 2 2" xfId="863" xr:uid="{65FADC67-A59A-42BE-947A-2D9696ED7491}"/>
    <cellStyle name="40% - Accent6 7 2 2 2" xfId="46520" xr:uid="{5ADD1214-0C9A-4B29-8FE5-A3DBE321E3B6}"/>
    <cellStyle name="40% - Accent6 7 2 2 2 2" xfId="46521" xr:uid="{931C1586-8C13-4935-A447-E353591A1C54}"/>
    <cellStyle name="40% - Accent6 7 2 2 3" xfId="46522" xr:uid="{C423BA77-5FBC-404E-9E26-4E30F0C4C185}"/>
    <cellStyle name="40% - Accent6 7 2 2 4" xfId="46523" xr:uid="{8CAF542D-D691-4552-A95F-75514B5ED706}"/>
    <cellStyle name="40% - Accent6 7 2 3" xfId="46524" xr:uid="{EE437FD9-E1A9-411A-A29A-934414A64B86}"/>
    <cellStyle name="40% - Accent6 7 2 3 2" xfId="46525" xr:uid="{E326FB4E-808E-48D2-BD82-97B9241AF24A}"/>
    <cellStyle name="40% - Accent6 7 2 4" xfId="46526" xr:uid="{F9CDD83A-FA69-4654-A0EC-33619DCDEDC3}"/>
    <cellStyle name="40% - Accent6 7 2 4 2" xfId="46527" xr:uid="{365C1D16-5712-46EE-ACB9-CECA5E41659A}"/>
    <cellStyle name="40% - Accent6 7 2 5" xfId="46528" xr:uid="{DB380F28-9856-4683-A125-D3B20BE778C2}"/>
    <cellStyle name="40% - Accent6 7 20" xfId="46529" xr:uid="{006A8328-24ED-4B98-877C-22DAAA65AC5E}"/>
    <cellStyle name="40% - Accent6 7 21" xfId="46530" xr:uid="{6EFDEFA9-ED7E-4D73-9D6C-B62CADC4164A}"/>
    <cellStyle name="40% - Accent6 7 22" xfId="46531" xr:uid="{9E290CEC-9E70-4E0E-9CAC-067E03634AD6}"/>
    <cellStyle name="40% - Accent6 7 23" xfId="46532" xr:uid="{32463705-7D90-4E5D-96B7-D5BE898044D1}"/>
    <cellStyle name="40% - Accent6 7 24" xfId="46533" xr:uid="{BDE62525-6387-4E23-970C-DCA6FC966EC8}"/>
    <cellStyle name="40% - Accent6 7 25" xfId="46534" xr:uid="{0C364AE1-B7B2-4E93-AE33-4CC1BC84237C}"/>
    <cellStyle name="40% - Accent6 7 26" xfId="46535" xr:uid="{8125A8FC-C374-4CA4-9A95-4968664E9E19}"/>
    <cellStyle name="40% - Accent6 7 27" xfId="46536" xr:uid="{EE0444F2-3324-499E-86CC-331F0553FA80}"/>
    <cellStyle name="40% - Accent6 7 28" xfId="46537" xr:uid="{D45822A4-896B-4F90-A730-4B4DEEB81E21}"/>
    <cellStyle name="40% - Accent6 7 29" xfId="46538" xr:uid="{8CA88B66-74C7-42AD-8BDF-CCDAED082441}"/>
    <cellStyle name="40% - Accent6 7 3" xfId="864" xr:uid="{74C22ABB-FB35-45EE-9941-167BDC82E20D}"/>
    <cellStyle name="40% - Accent6 7 3 2" xfId="46539" xr:uid="{9401BA3B-8C7C-4AC6-B39D-960ABB8A04FA}"/>
    <cellStyle name="40% - Accent6 7 3 2 2" xfId="46540" xr:uid="{30D1D69D-B4DD-41A9-8107-F7636231F35C}"/>
    <cellStyle name="40% - Accent6 7 3 2 2 2" xfId="46541" xr:uid="{57506688-F2FD-4E20-99FF-9FD8379C1446}"/>
    <cellStyle name="40% - Accent6 7 3 2 3" xfId="46542" xr:uid="{3A287A8D-B323-4D14-8911-05B30D4E84E7}"/>
    <cellStyle name="40% - Accent6 7 3 3" xfId="46543" xr:uid="{14F206E9-1FAC-4089-97F2-89CA709740D2}"/>
    <cellStyle name="40% - Accent6 7 3 3 2" xfId="46544" xr:uid="{6FE94244-7A77-4F6D-9820-EFEE5E67B24B}"/>
    <cellStyle name="40% - Accent6 7 3 4" xfId="46545" xr:uid="{A60833B9-AE0A-482D-B9E8-A9C75D41FD6A}"/>
    <cellStyle name="40% - Accent6 7 3 4 2" xfId="46546" xr:uid="{A7F03057-4259-41CB-B38B-F0AED55B162F}"/>
    <cellStyle name="40% - Accent6 7 3 5" xfId="46547" xr:uid="{EC2558E9-21EA-436C-B53F-C6047A83C77B}"/>
    <cellStyle name="40% - Accent6 7 3 6" xfId="46548" xr:uid="{29827EBC-E941-44CC-9DE3-7C89F40EB3FE}"/>
    <cellStyle name="40% - Accent6 7 4" xfId="46549" xr:uid="{07DE3AEC-2AC5-4D3D-855C-CD322DD235A0}"/>
    <cellStyle name="40% - Accent6 7 4 2" xfId="46550" xr:uid="{8C033344-46C5-48ED-944F-70488222E671}"/>
    <cellStyle name="40% - Accent6 7 4 2 2" xfId="46551" xr:uid="{42215304-E1B1-4F5C-9CDC-15BF971187A8}"/>
    <cellStyle name="40% - Accent6 7 4 2 2 2" xfId="46552" xr:uid="{FFBCE872-B785-415E-B296-75838D3F5322}"/>
    <cellStyle name="40% - Accent6 7 4 2 3" xfId="46553" xr:uid="{67564401-36B1-49B5-ACFB-3AD900D7C7B8}"/>
    <cellStyle name="40% - Accent6 7 4 3" xfId="46554" xr:uid="{857188D6-01EA-4442-AE0E-7EFEE9DAB80E}"/>
    <cellStyle name="40% - Accent6 7 4 3 2" xfId="46555" xr:uid="{DB28E256-6817-4AE7-9B5B-5E91C6E24641}"/>
    <cellStyle name="40% - Accent6 7 4 4" xfId="46556" xr:uid="{5CE7258E-51C1-4533-ACE3-CE39A6D4B73B}"/>
    <cellStyle name="40% - Accent6 7 4 4 2" xfId="46557" xr:uid="{A164A1D1-E9D0-4EFD-92F8-8C9D97D0C63B}"/>
    <cellStyle name="40% - Accent6 7 4 5" xfId="46558" xr:uid="{857759D0-FB14-468A-BA64-A9FB03A5C3F0}"/>
    <cellStyle name="40% - Accent6 7 5" xfId="46559" xr:uid="{79A11E79-0E27-45D8-BABF-63E91634E849}"/>
    <cellStyle name="40% - Accent6 7 5 2" xfId="46560" xr:uid="{D44A6531-623B-4BAC-BA3C-BEBBAA42415E}"/>
    <cellStyle name="40% - Accent6 7 5 2 2" xfId="46561" xr:uid="{AC2A6917-97A6-4213-9DDE-6C90D6DE2D8D}"/>
    <cellStyle name="40% - Accent6 7 5 2 2 2" xfId="46562" xr:uid="{B77BED32-C542-4479-BBEE-2B426989396C}"/>
    <cellStyle name="40% - Accent6 7 5 2 3" xfId="46563" xr:uid="{3BF1A347-AA0B-4BB6-B2D0-6CCBAE1D9755}"/>
    <cellStyle name="40% - Accent6 7 5 3" xfId="46564" xr:uid="{FADEB306-C859-4840-A4BB-FEDC04C5BBAE}"/>
    <cellStyle name="40% - Accent6 7 5 3 2" xfId="46565" xr:uid="{114FAFF7-E10C-403C-ADFD-5484F9EA3133}"/>
    <cellStyle name="40% - Accent6 7 5 4" xfId="46566" xr:uid="{1FE24545-4053-4EC9-A1E3-31A6DE226D0D}"/>
    <cellStyle name="40% - Accent6 7 5 4 2" xfId="46567" xr:uid="{2D8F9C45-030A-4AB9-8F1E-5801B509239E}"/>
    <cellStyle name="40% - Accent6 7 5 5" xfId="46568" xr:uid="{06BF0090-6EEC-4310-8705-0622FAEC10CD}"/>
    <cellStyle name="40% - Accent6 7 6" xfId="46569" xr:uid="{3A8D433C-A244-4B65-9A03-EB59DE2CDF3F}"/>
    <cellStyle name="40% - Accent6 7 6 2" xfId="46570" xr:uid="{5672EF1B-5354-48DE-B591-669318672724}"/>
    <cellStyle name="40% - Accent6 7 6 2 2" xfId="46571" xr:uid="{EDE23D76-C74D-4507-ABDA-EEB4FC008DF2}"/>
    <cellStyle name="40% - Accent6 7 6 2 2 2" xfId="46572" xr:uid="{F786648A-CC1F-4D42-929A-2B37B86D5585}"/>
    <cellStyle name="40% - Accent6 7 6 2 3" xfId="46573" xr:uid="{28AC2164-7CDB-41EB-B047-0C05237D69C5}"/>
    <cellStyle name="40% - Accent6 7 6 3" xfId="46574" xr:uid="{D8AC4389-C534-4F57-B073-9E14C423FF59}"/>
    <cellStyle name="40% - Accent6 7 6 3 2" xfId="46575" xr:uid="{414AFDA3-96F0-4820-873C-996324DD1DA3}"/>
    <cellStyle name="40% - Accent6 7 6 4" xfId="46576" xr:uid="{81B5CFAE-3D4F-4185-8CEE-49598C508793}"/>
    <cellStyle name="40% - Accent6 7 6 4 2" xfId="46577" xr:uid="{9BE1F7E3-EE86-4210-BBDC-87C1A5033823}"/>
    <cellStyle name="40% - Accent6 7 6 5" xfId="46578" xr:uid="{F98D2401-ED37-4D3A-A823-438A51A9BE5F}"/>
    <cellStyle name="40% - Accent6 7 7" xfId="46579" xr:uid="{BC116859-F6BC-46A5-9061-9220190522F6}"/>
    <cellStyle name="40% - Accent6 7 7 2" xfId="46580" xr:uid="{3B2CFA80-1AB8-4D2D-ABB3-C46E8345F3AD}"/>
    <cellStyle name="40% - Accent6 7 7 2 2" xfId="46581" xr:uid="{2A3A18FA-8E13-4BDC-9B37-D1BB3AE7D2E9}"/>
    <cellStyle name="40% - Accent6 7 7 2 2 2" xfId="46582" xr:uid="{93FF4AA1-EA94-490F-9396-145F23C35BD5}"/>
    <cellStyle name="40% - Accent6 7 7 2 3" xfId="46583" xr:uid="{6F13A71B-F63A-4FB4-A89A-F11947735464}"/>
    <cellStyle name="40% - Accent6 7 7 3" xfId="46584" xr:uid="{EA542D69-430B-4FD8-8C67-D0FBD1F2B21E}"/>
    <cellStyle name="40% - Accent6 7 7 3 2" xfId="46585" xr:uid="{0A3E9C17-C2DA-42A8-A90A-B492A8AA4B76}"/>
    <cellStyle name="40% - Accent6 7 7 4" xfId="46586" xr:uid="{4812062E-74B7-46FB-A862-B9F1843AD6A6}"/>
    <cellStyle name="40% - Accent6 7 7 4 2" xfId="46587" xr:uid="{97321B6F-A023-4B32-B1B6-640D7BF8D8CD}"/>
    <cellStyle name="40% - Accent6 7 7 5" xfId="46588" xr:uid="{0DE01DE2-6A5C-47D6-B49E-770B7650BAFA}"/>
    <cellStyle name="40% - Accent6 7 8" xfId="46589" xr:uid="{D32EB18B-48F7-443F-958D-B7194F39BFD9}"/>
    <cellStyle name="40% - Accent6 7 8 2" xfId="46590" xr:uid="{B7825EBF-0738-4231-B37D-217534EE45E4}"/>
    <cellStyle name="40% - Accent6 7 8 2 2" xfId="46591" xr:uid="{8E37FA8B-E134-402B-8AAE-77DCED2257A2}"/>
    <cellStyle name="40% - Accent6 7 8 2 2 2" xfId="46592" xr:uid="{5C75959B-11BC-4A75-94D6-F356E23AB66B}"/>
    <cellStyle name="40% - Accent6 7 8 2 3" xfId="46593" xr:uid="{DF84B2DD-3992-4F22-B8EF-8C3D0BA4923A}"/>
    <cellStyle name="40% - Accent6 7 8 3" xfId="46594" xr:uid="{1DC7D2E1-C149-483C-AF55-020F46547835}"/>
    <cellStyle name="40% - Accent6 7 8 3 2" xfId="46595" xr:uid="{3A5A4A47-EF23-4607-94B0-D295C74D208E}"/>
    <cellStyle name="40% - Accent6 7 8 4" xfId="46596" xr:uid="{F30F2A07-3FEA-48E6-BBCF-E89AE67A0358}"/>
    <cellStyle name="40% - Accent6 7 8 4 2" xfId="46597" xr:uid="{0D8B512C-6B61-43AF-807C-EFC0A6EBC28C}"/>
    <cellStyle name="40% - Accent6 7 8 5" xfId="46598" xr:uid="{F33561A4-55D6-4FD1-84A3-D79988BDC314}"/>
    <cellStyle name="40% - Accent6 7 9" xfId="46599" xr:uid="{59D52093-A746-4DEB-BB45-6DEF5C197C3D}"/>
    <cellStyle name="40% - Accent6 7 9 2" xfId="46600" xr:uid="{E8D52E99-6338-4710-BA69-C56BB6128BA2}"/>
    <cellStyle name="40% - Accent6 7 9 2 2" xfId="46601" xr:uid="{901C52F1-26C1-4DEB-84D1-ED48A091BF2A}"/>
    <cellStyle name="40% - Accent6 7 9 2 2 2" xfId="46602" xr:uid="{9B3BC07B-B193-4EED-AFAB-EF3F03B7B2C9}"/>
    <cellStyle name="40% - Accent6 7 9 2 3" xfId="46603" xr:uid="{E0E8F56D-98C7-44EB-8161-0C2892A9AF4D}"/>
    <cellStyle name="40% - Accent6 7 9 3" xfId="46604" xr:uid="{EBAF2993-F28C-4889-8FF5-F43B19790A0B}"/>
    <cellStyle name="40% - Accent6 7 9 3 2" xfId="46605" xr:uid="{8DFB1F89-5834-4C40-AF2E-FDA2BB2072BD}"/>
    <cellStyle name="40% - Accent6 7 9 4" xfId="46606" xr:uid="{7FC5425E-C6E0-4BE8-9FCC-8DF3A607F2DC}"/>
    <cellStyle name="40% - Accent6 7 9 4 2" xfId="46607" xr:uid="{6C415DC2-90ED-4FCC-8148-FC06DB7A0243}"/>
    <cellStyle name="40% - Accent6 7 9 5" xfId="46608" xr:uid="{B737E435-79AD-4421-8FE6-AAE7889A6FF5}"/>
    <cellStyle name="40% - Accent6 8" xfId="865" xr:uid="{B424C894-7ED9-4DDD-B2C1-6F9E2B4CAFDF}"/>
    <cellStyle name="40% - Accent6 8 10" xfId="46609" xr:uid="{B935BFCE-8C7E-4060-B370-7F12FE4B9A53}"/>
    <cellStyle name="40% - Accent6 8 10 2" xfId="46610" xr:uid="{AB19D444-FCEC-445A-9883-39A445132AE6}"/>
    <cellStyle name="40% - Accent6 8 10 2 2" xfId="46611" xr:uid="{CDCBBDCF-D227-4251-85DC-A5A8DB17F8D2}"/>
    <cellStyle name="40% - Accent6 8 10 2 2 2" xfId="46612" xr:uid="{3E23E825-D800-4E61-A3A1-7C98B149ED52}"/>
    <cellStyle name="40% - Accent6 8 10 2 3" xfId="46613" xr:uid="{068EF0D3-3218-4B47-B13F-5751C067FCCC}"/>
    <cellStyle name="40% - Accent6 8 10 3" xfId="46614" xr:uid="{D396CC12-70FC-4F54-8363-758338E7D2B5}"/>
    <cellStyle name="40% - Accent6 8 10 3 2" xfId="46615" xr:uid="{79534295-7EB1-4FDD-A77F-B36C17A80296}"/>
    <cellStyle name="40% - Accent6 8 10 4" xfId="46616" xr:uid="{F6D71AFE-315E-48DC-A076-B371D25EB0B9}"/>
    <cellStyle name="40% - Accent6 8 10 4 2" xfId="46617" xr:uid="{FF898495-334A-42AE-8CEB-D462C1C718B6}"/>
    <cellStyle name="40% - Accent6 8 10 5" xfId="46618" xr:uid="{274CC322-8DEA-4361-8BFB-DB331EACC01E}"/>
    <cellStyle name="40% - Accent6 8 11" xfId="46619" xr:uid="{49A7D4BE-15A5-4A65-8BEA-4F85863B64FD}"/>
    <cellStyle name="40% - Accent6 8 11 2" xfId="46620" xr:uid="{2C5D5E25-191C-4B4F-A9E8-E4962012BB0B}"/>
    <cellStyle name="40% - Accent6 8 11 2 2" xfId="46621" xr:uid="{3E9B5BF8-1CAD-4C4A-B73E-ECCDB70D0F33}"/>
    <cellStyle name="40% - Accent6 8 11 2 2 2" xfId="46622" xr:uid="{7629260B-3AB6-4533-85E5-C7C52D3F8054}"/>
    <cellStyle name="40% - Accent6 8 11 2 3" xfId="46623" xr:uid="{2E4113A4-D352-455C-84F5-92A7A6FFF09C}"/>
    <cellStyle name="40% - Accent6 8 11 3" xfId="46624" xr:uid="{0D6F9C5A-FFF8-4C12-B6B7-CAD32A5B1E28}"/>
    <cellStyle name="40% - Accent6 8 11 3 2" xfId="46625" xr:uid="{622AFD21-6295-42F8-AB6C-C9E6CBF57815}"/>
    <cellStyle name="40% - Accent6 8 11 4" xfId="46626" xr:uid="{72DF641C-8E20-427F-8555-379AAD59F6EC}"/>
    <cellStyle name="40% - Accent6 8 11 4 2" xfId="46627" xr:uid="{489347F5-34B4-4374-9442-E2D445CA0F6B}"/>
    <cellStyle name="40% - Accent6 8 11 5" xfId="46628" xr:uid="{F2842429-F639-4496-BD72-6652FA913CA9}"/>
    <cellStyle name="40% - Accent6 8 12" xfId="46629" xr:uid="{1644E598-1F9E-4D48-9589-1D3EF862400D}"/>
    <cellStyle name="40% - Accent6 8 12 2" xfId="46630" xr:uid="{3BE87BE3-657C-4723-BD28-9BA14DDD405F}"/>
    <cellStyle name="40% - Accent6 8 12 2 2" xfId="46631" xr:uid="{862407FB-E03D-4319-8023-48D2BEE47791}"/>
    <cellStyle name="40% - Accent6 8 12 2 2 2" xfId="46632" xr:uid="{7A02EBC9-28CD-47AA-9764-A510E9C7C8D4}"/>
    <cellStyle name="40% - Accent6 8 12 2 3" xfId="46633" xr:uid="{0F1737A6-D034-446B-BDA8-A01532739422}"/>
    <cellStyle name="40% - Accent6 8 12 3" xfId="46634" xr:uid="{9E1D6E34-6245-4E33-BF67-F5C7651D0CB4}"/>
    <cellStyle name="40% - Accent6 8 12 3 2" xfId="46635" xr:uid="{4ACFBC89-841B-45BF-BFB5-BF0AEC6FF68A}"/>
    <cellStyle name="40% - Accent6 8 12 4" xfId="46636" xr:uid="{982971C0-1C7A-4F05-B9A3-E73FAE6B1F95}"/>
    <cellStyle name="40% - Accent6 8 12 4 2" xfId="46637" xr:uid="{5BC6E503-7701-4A08-89CA-D3842D36147A}"/>
    <cellStyle name="40% - Accent6 8 12 5" xfId="46638" xr:uid="{65222A76-052C-4AFD-9519-C8B5934AED90}"/>
    <cellStyle name="40% - Accent6 8 13" xfId="46639" xr:uid="{0EA0499E-EB6B-4E04-86D6-3773BF1A05D7}"/>
    <cellStyle name="40% - Accent6 8 13 2" xfId="46640" xr:uid="{0F3099F3-F6DA-48C5-93B8-1002B72FC2DD}"/>
    <cellStyle name="40% - Accent6 8 13 2 2" xfId="46641" xr:uid="{9AE03A82-0341-4F78-8495-82DA5064FB0A}"/>
    <cellStyle name="40% - Accent6 8 13 2 2 2" xfId="46642" xr:uid="{7BFB945E-E7E0-4BA1-8164-22A2CA2F626D}"/>
    <cellStyle name="40% - Accent6 8 13 2 3" xfId="46643" xr:uid="{4D0ACAB7-8C7E-46BF-986B-88F587FC6415}"/>
    <cellStyle name="40% - Accent6 8 13 3" xfId="46644" xr:uid="{DF1F44E7-FEDD-4253-902E-57DA3511BE6B}"/>
    <cellStyle name="40% - Accent6 8 13 3 2" xfId="46645" xr:uid="{185AA581-7753-4761-974B-F20B26F9F5AC}"/>
    <cellStyle name="40% - Accent6 8 13 4" xfId="46646" xr:uid="{2FEA2ECF-C6AC-42CC-B15C-F1AE04919BA7}"/>
    <cellStyle name="40% - Accent6 8 13 4 2" xfId="46647" xr:uid="{1C205A5B-CB79-40EC-B7A2-5D6DC2990A01}"/>
    <cellStyle name="40% - Accent6 8 13 5" xfId="46648" xr:uid="{70531C4C-59EC-4E5E-A001-6C0E8ED1FFE2}"/>
    <cellStyle name="40% - Accent6 8 14" xfId="46649" xr:uid="{C7F7E942-B1B6-4742-AFC5-C27DD37A967F}"/>
    <cellStyle name="40% - Accent6 8 14 2" xfId="46650" xr:uid="{44E8BC7D-C015-4BF1-9189-D6C7DC99ADC2}"/>
    <cellStyle name="40% - Accent6 8 14 2 2" xfId="46651" xr:uid="{191EAED5-4BFF-47E6-BEA3-E05ACA8D4D1A}"/>
    <cellStyle name="40% - Accent6 8 14 2 2 2" xfId="46652" xr:uid="{8E2477EB-5FAC-4134-9FE8-6F054914E398}"/>
    <cellStyle name="40% - Accent6 8 14 2 3" xfId="46653" xr:uid="{D4119EE2-F1DD-4628-98F3-D7EDC3AAD79B}"/>
    <cellStyle name="40% - Accent6 8 14 3" xfId="46654" xr:uid="{860A143D-E765-497F-BE4E-1434695AC385}"/>
    <cellStyle name="40% - Accent6 8 14 3 2" xfId="46655" xr:uid="{C88A58E3-E21D-451C-8AB5-9F60E853DC37}"/>
    <cellStyle name="40% - Accent6 8 14 4" xfId="46656" xr:uid="{0AB2F771-1304-4190-9E17-206C9F03F94A}"/>
    <cellStyle name="40% - Accent6 8 14 4 2" xfId="46657" xr:uid="{B6BA5A65-1F9C-44B7-8435-1B2B52186C5D}"/>
    <cellStyle name="40% - Accent6 8 14 5" xfId="46658" xr:uid="{15E38C5E-C662-4445-AB18-8EACE050E9AF}"/>
    <cellStyle name="40% - Accent6 8 15" xfId="46659" xr:uid="{D114F4D5-936C-402D-8876-81CBA55C1A61}"/>
    <cellStyle name="40% - Accent6 8 15 2" xfId="46660" xr:uid="{FA28488D-C9AF-4738-AC2B-B7BECFB15BA3}"/>
    <cellStyle name="40% - Accent6 8 15 2 2" xfId="46661" xr:uid="{4E240135-F460-42CB-B008-37B615BA9A36}"/>
    <cellStyle name="40% - Accent6 8 15 2 2 2" xfId="46662" xr:uid="{118A4E1E-C5C2-4DD8-A7B1-DB78D6227415}"/>
    <cellStyle name="40% - Accent6 8 15 2 3" xfId="46663" xr:uid="{9E974C8B-BEC3-4ACC-8BE2-330896250630}"/>
    <cellStyle name="40% - Accent6 8 15 3" xfId="46664" xr:uid="{AB2B624C-C420-4EAD-8F2E-CD233A01EE13}"/>
    <cellStyle name="40% - Accent6 8 15 3 2" xfId="46665" xr:uid="{C1CC5850-3307-4424-BC9D-779908E581F4}"/>
    <cellStyle name="40% - Accent6 8 15 4" xfId="46666" xr:uid="{4AD0CE29-FE64-4F8C-BB24-EC35E0E8E6BF}"/>
    <cellStyle name="40% - Accent6 8 15 4 2" xfId="46667" xr:uid="{BBA6804A-061B-4E44-A742-9CDB402381CC}"/>
    <cellStyle name="40% - Accent6 8 15 5" xfId="46668" xr:uid="{3C70978B-4A8C-4778-AA82-5F3DED74CFED}"/>
    <cellStyle name="40% - Accent6 8 16" xfId="46669" xr:uid="{7382CFEA-CF27-4578-B508-49E4B2D082FC}"/>
    <cellStyle name="40% - Accent6 8 16 2" xfId="46670" xr:uid="{C65557D9-146C-4EF7-8C48-B1B18227315B}"/>
    <cellStyle name="40% - Accent6 8 16 2 2" xfId="46671" xr:uid="{7A676E7E-28B3-4472-9924-6B7A10FB35DB}"/>
    <cellStyle name="40% - Accent6 8 16 3" xfId="46672" xr:uid="{1D3AA7D6-0238-4FE0-A5A8-83761A1DB2FE}"/>
    <cellStyle name="40% - Accent6 8 17" xfId="46673" xr:uid="{A1F2C86F-F8D3-4B5F-93BE-CD73EEE98779}"/>
    <cellStyle name="40% - Accent6 8 17 2" xfId="46674" xr:uid="{BB276B7C-4941-467A-9E8B-D10629DA477D}"/>
    <cellStyle name="40% - Accent6 8 18" xfId="46675" xr:uid="{E7A89245-C217-4585-9647-A957A06F7F7D}"/>
    <cellStyle name="40% - Accent6 8 18 2" xfId="46676" xr:uid="{29331F74-80CC-4863-A829-D608E7D4B713}"/>
    <cellStyle name="40% - Accent6 8 19" xfId="46677" xr:uid="{BD78667F-6896-419A-9CE0-E2A11683FA7D}"/>
    <cellStyle name="40% - Accent6 8 2" xfId="866" xr:uid="{50F434B7-1671-4C63-B13D-AD83B1FC2311}"/>
    <cellStyle name="40% - Accent6 8 2 2" xfId="867" xr:uid="{467446EA-11F2-4E7F-8BB4-B134D06EE17C}"/>
    <cellStyle name="40% - Accent6 8 2 2 2" xfId="46678" xr:uid="{942A8CA1-0E9F-4EBF-BAED-5542ABAA09E0}"/>
    <cellStyle name="40% - Accent6 8 2 2 2 2" xfId="46679" xr:uid="{1B094244-D20F-478F-8975-E5CBC5DBC3D0}"/>
    <cellStyle name="40% - Accent6 8 2 2 3" xfId="46680" xr:uid="{75BC9DB9-5984-4738-976F-284CC56E139F}"/>
    <cellStyle name="40% - Accent6 8 2 2 4" xfId="46681" xr:uid="{C9C555C5-B2F0-4ADB-B22C-4D61A28E0E19}"/>
    <cellStyle name="40% - Accent6 8 2 3" xfId="46682" xr:uid="{A4D3D2E8-4EE9-4B9F-BDED-60316D741246}"/>
    <cellStyle name="40% - Accent6 8 2 3 2" xfId="46683" xr:uid="{1E381D26-5349-4B29-987D-4C8D340485DC}"/>
    <cellStyle name="40% - Accent6 8 2 4" xfId="46684" xr:uid="{75A7E1AB-4F8C-4B60-9960-7551836E9B26}"/>
    <cellStyle name="40% - Accent6 8 2 4 2" xfId="46685" xr:uid="{631449DC-DC4D-4D60-B3A6-049C00B584EC}"/>
    <cellStyle name="40% - Accent6 8 2 5" xfId="46686" xr:uid="{5E66EDCC-0DE9-401B-9FCC-0BCB0B07E48A}"/>
    <cellStyle name="40% - Accent6 8 20" xfId="46687" xr:uid="{BACABA0C-3B1B-4DEF-8E3A-88230E1E66B0}"/>
    <cellStyle name="40% - Accent6 8 21" xfId="46688" xr:uid="{6EB14DA1-82F0-4C60-B462-5260CAD51170}"/>
    <cellStyle name="40% - Accent6 8 22" xfId="46689" xr:uid="{09954B77-DD39-4BF3-A70E-4A4966E4C237}"/>
    <cellStyle name="40% - Accent6 8 23" xfId="46690" xr:uid="{91D48D3D-AABF-4896-A490-FA10D43705DE}"/>
    <cellStyle name="40% - Accent6 8 24" xfId="46691" xr:uid="{E98BF012-3236-41F9-9D67-995975002BAB}"/>
    <cellStyle name="40% - Accent6 8 25" xfId="46692" xr:uid="{A04A7B0B-7EB1-4659-8280-3AF340F48F4B}"/>
    <cellStyle name="40% - Accent6 8 26" xfId="46693" xr:uid="{071FBFDE-EEF0-42A8-BCB3-C3B977F06328}"/>
    <cellStyle name="40% - Accent6 8 27" xfId="46694" xr:uid="{58FC7F91-8BA2-44A0-A34D-BF2AF1DB3E2F}"/>
    <cellStyle name="40% - Accent6 8 28" xfId="46695" xr:uid="{B1693FA6-5B9E-4848-90CF-8BF9C274C292}"/>
    <cellStyle name="40% - Accent6 8 29" xfId="46696" xr:uid="{D8B60762-F661-47FE-827D-B07954374371}"/>
    <cellStyle name="40% - Accent6 8 3" xfId="868" xr:uid="{5FB1822F-3538-4810-A3F1-D50A4D27E058}"/>
    <cellStyle name="40% - Accent6 8 3 2" xfId="46697" xr:uid="{A926B62B-C1D4-47CD-A0B9-C1EB108CCF64}"/>
    <cellStyle name="40% - Accent6 8 3 2 2" xfId="46698" xr:uid="{660FB1B5-BCF2-4C91-8056-6A4958B6EFAD}"/>
    <cellStyle name="40% - Accent6 8 3 2 2 2" xfId="46699" xr:uid="{73F45EBA-A600-4576-BC32-5ED93A716E4D}"/>
    <cellStyle name="40% - Accent6 8 3 2 3" xfId="46700" xr:uid="{10AC0B17-E887-4FCD-956D-606F6C0784FB}"/>
    <cellStyle name="40% - Accent6 8 3 3" xfId="46701" xr:uid="{00ED95BA-C5F1-47B0-B799-CD0865089B64}"/>
    <cellStyle name="40% - Accent6 8 3 3 2" xfId="46702" xr:uid="{AD433DED-3B1E-4CD8-B389-CAB4C4C2B325}"/>
    <cellStyle name="40% - Accent6 8 3 4" xfId="46703" xr:uid="{55144655-34F5-4968-9FB9-9424D5B13941}"/>
    <cellStyle name="40% - Accent6 8 3 4 2" xfId="46704" xr:uid="{D4CA4E90-29C3-4F34-9E94-0798336A786F}"/>
    <cellStyle name="40% - Accent6 8 3 5" xfId="46705" xr:uid="{EDF68031-9ABE-46B2-B4A6-C1214043B617}"/>
    <cellStyle name="40% - Accent6 8 3 6" xfId="46706" xr:uid="{BCB6308D-8A69-41BE-B524-BADC4E7799E5}"/>
    <cellStyle name="40% - Accent6 8 4" xfId="46707" xr:uid="{7D6B4BCF-3193-4BA1-A0B7-5C1891948C7D}"/>
    <cellStyle name="40% - Accent6 8 4 2" xfId="46708" xr:uid="{4167587A-2815-4AE2-B597-1F13EE614039}"/>
    <cellStyle name="40% - Accent6 8 4 2 2" xfId="46709" xr:uid="{6C2B5A1C-4E22-4E36-9422-A15074A4F90B}"/>
    <cellStyle name="40% - Accent6 8 4 2 2 2" xfId="46710" xr:uid="{6EE8AE5A-F4C9-4B15-B191-52468259CC30}"/>
    <cellStyle name="40% - Accent6 8 4 2 3" xfId="46711" xr:uid="{EE31A43A-C67B-4C95-936C-25E075309003}"/>
    <cellStyle name="40% - Accent6 8 4 3" xfId="46712" xr:uid="{CB1D03D1-16BF-40EC-8FC9-59E5C69143D8}"/>
    <cellStyle name="40% - Accent6 8 4 3 2" xfId="46713" xr:uid="{C60BBE16-910C-466F-9ECE-7AD579FEBEBB}"/>
    <cellStyle name="40% - Accent6 8 4 4" xfId="46714" xr:uid="{7697666D-FBC8-4EB4-A82A-AECFCE4048D6}"/>
    <cellStyle name="40% - Accent6 8 4 4 2" xfId="46715" xr:uid="{943CD002-BB72-4AFA-9093-C384F07ECF30}"/>
    <cellStyle name="40% - Accent6 8 4 5" xfId="46716" xr:uid="{262B5A51-308E-441B-8703-FD5DB0FC0DE2}"/>
    <cellStyle name="40% - Accent6 8 5" xfId="46717" xr:uid="{3CB0B9B2-0F07-4678-9527-8A273715D6AE}"/>
    <cellStyle name="40% - Accent6 8 5 2" xfId="46718" xr:uid="{D4B24787-FD6D-4221-A979-CFE317B07E89}"/>
    <cellStyle name="40% - Accent6 8 5 2 2" xfId="46719" xr:uid="{D620B276-830B-46B5-BA2F-27CF9FA6F9F5}"/>
    <cellStyle name="40% - Accent6 8 5 2 2 2" xfId="46720" xr:uid="{5E4FD546-A0EC-4103-A3E8-CA791AECE060}"/>
    <cellStyle name="40% - Accent6 8 5 2 3" xfId="46721" xr:uid="{4CF4CBCD-3F7C-4240-9EEC-B7916EF982DB}"/>
    <cellStyle name="40% - Accent6 8 5 3" xfId="46722" xr:uid="{252ECEC0-1238-47BE-957D-B3CA6A1CBF44}"/>
    <cellStyle name="40% - Accent6 8 5 3 2" xfId="46723" xr:uid="{3F5863B4-6B58-437D-BD8C-F5DD2CD732F1}"/>
    <cellStyle name="40% - Accent6 8 5 4" xfId="46724" xr:uid="{4427C59C-86DB-475D-B0E6-7D7270D8E719}"/>
    <cellStyle name="40% - Accent6 8 5 4 2" xfId="46725" xr:uid="{9EB71DDA-67E8-4A37-BCB9-41B3CED7F600}"/>
    <cellStyle name="40% - Accent6 8 5 5" xfId="46726" xr:uid="{0BA17A62-59F5-40F4-99F0-27B991788AA2}"/>
    <cellStyle name="40% - Accent6 8 6" xfId="46727" xr:uid="{DA41AE30-E8DF-45B9-AAF0-0D519F5A1856}"/>
    <cellStyle name="40% - Accent6 8 6 2" xfId="46728" xr:uid="{E7782C7A-B2BE-4340-AA86-25EB7ABEA374}"/>
    <cellStyle name="40% - Accent6 8 6 2 2" xfId="46729" xr:uid="{E3F61398-A0E3-4D34-ADC6-5F4A8D31D665}"/>
    <cellStyle name="40% - Accent6 8 6 2 2 2" xfId="46730" xr:uid="{A193F150-3D4A-4381-9280-D80296435645}"/>
    <cellStyle name="40% - Accent6 8 6 2 3" xfId="46731" xr:uid="{1176365F-96D6-45F7-A12B-BE6A1C3054A6}"/>
    <cellStyle name="40% - Accent6 8 6 3" xfId="46732" xr:uid="{11B46BCD-7F67-4F16-A733-E2A26753C115}"/>
    <cellStyle name="40% - Accent6 8 6 3 2" xfId="46733" xr:uid="{A3942172-F2B0-445A-A9A8-67DB31E969AD}"/>
    <cellStyle name="40% - Accent6 8 6 4" xfId="46734" xr:uid="{C5B54459-B639-42E2-B3B0-A8D3B2B658CC}"/>
    <cellStyle name="40% - Accent6 8 6 4 2" xfId="46735" xr:uid="{99A2DDA3-5E1F-4671-ABE1-C0D8653E4E41}"/>
    <cellStyle name="40% - Accent6 8 6 5" xfId="46736" xr:uid="{F5D409D4-1F85-4563-A891-C2C0F88ACFF9}"/>
    <cellStyle name="40% - Accent6 8 7" xfId="46737" xr:uid="{D43096C8-8E4A-4DCF-8281-2ECB101960BA}"/>
    <cellStyle name="40% - Accent6 8 7 2" xfId="46738" xr:uid="{3E05A67A-6116-4F6C-914D-045EC5542CF5}"/>
    <cellStyle name="40% - Accent6 8 7 2 2" xfId="46739" xr:uid="{E49B091A-A986-4750-A248-1F95F0240E86}"/>
    <cellStyle name="40% - Accent6 8 7 2 2 2" xfId="46740" xr:uid="{A28C7B25-8141-4D7F-A819-AB120FF2CFB2}"/>
    <cellStyle name="40% - Accent6 8 7 2 3" xfId="46741" xr:uid="{C695ED40-304E-4D61-886E-072C5832F435}"/>
    <cellStyle name="40% - Accent6 8 7 3" xfId="46742" xr:uid="{A06D361B-713B-4DEC-B589-D84A6E185820}"/>
    <cellStyle name="40% - Accent6 8 7 3 2" xfId="46743" xr:uid="{68848085-B198-4939-BBF4-21AA6BF544A8}"/>
    <cellStyle name="40% - Accent6 8 7 4" xfId="46744" xr:uid="{4DFB850A-EE17-4118-914A-F3A6AA3F0B06}"/>
    <cellStyle name="40% - Accent6 8 7 4 2" xfId="46745" xr:uid="{ACC73079-2CDA-4269-B527-C9ABDB2235DF}"/>
    <cellStyle name="40% - Accent6 8 7 5" xfId="46746" xr:uid="{215B0CD3-9865-4241-9B41-1E12FB6AF342}"/>
    <cellStyle name="40% - Accent6 8 8" xfId="46747" xr:uid="{F71B4033-E8F3-443A-B1C4-BF92042817C6}"/>
    <cellStyle name="40% - Accent6 8 8 2" xfId="46748" xr:uid="{4C76F171-DC61-4F0D-AB43-02788B935454}"/>
    <cellStyle name="40% - Accent6 8 8 2 2" xfId="46749" xr:uid="{4D861A97-B6EF-47BF-BA7D-30E094845AA4}"/>
    <cellStyle name="40% - Accent6 8 8 2 2 2" xfId="46750" xr:uid="{80F95FFB-A3E9-4C5D-B4B5-98AF8AD4CCD4}"/>
    <cellStyle name="40% - Accent6 8 8 2 3" xfId="46751" xr:uid="{05CCFE8B-3C8B-4A5D-9125-38F75E61846F}"/>
    <cellStyle name="40% - Accent6 8 8 3" xfId="46752" xr:uid="{209E0CD9-A9D0-44B3-B1DA-7DD97DE81A2B}"/>
    <cellStyle name="40% - Accent6 8 8 3 2" xfId="46753" xr:uid="{7EFF07E8-33E6-4578-9219-447C441A2241}"/>
    <cellStyle name="40% - Accent6 8 8 4" xfId="46754" xr:uid="{C541F0AC-3DC5-430E-AC54-9055E10125E6}"/>
    <cellStyle name="40% - Accent6 8 8 4 2" xfId="46755" xr:uid="{44FA31EF-79F0-4602-8D16-4C5E0D2FED0A}"/>
    <cellStyle name="40% - Accent6 8 8 5" xfId="46756" xr:uid="{30C4AFDE-257C-4368-B311-497AE110BDFA}"/>
    <cellStyle name="40% - Accent6 8 9" xfId="46757" xr:uid="{892A897C-4BDB-4CA9-BB06-6A0B01CB5567}"/>
    <cellStyle name="40% - Accent6 8 9 2" xfId="46758" xr:uid="{5FF59E0F-90B0-4B72-B5CB-E0591A9840D2}"/>
    <cellStyle name="40% - Accent6 8 9 2 2" xfId="46759" xr:uid="{EC22EFC1-99DA-4BD7-8D71-C53FEB7A5150}"/>
    <cellStyle name="40% - Accent6 8 9 2 2 2" xfId="46760" xr:uid="{D67B9E04-CEDE-4A91-A621-04736BB96D44}"/>
    <cellStyle name="40% - Accent6 8 9 2 3" xfId="46761" xr:uid="{34F42D82-4C8F-49F6-A20B-FC92FAB9F11D}"/>
    <cellStyle name="40% - Accent6 8 9 3" xfId="46762" xr:uid="{719A9391-A4F4-4DC5-B3A4-4E2D09F027E4}"/>
    <cellStyle name="40% - Accent6 8 9 3 2" xfId="46763" xr:uid="{2B64C0DE-62C0-45F4-9406-1C40E1F8CB77}"/>
    <cellStyle name="40% - Accent6 8 9 4" xfId="46764" xr:uid="{E6EF202D-55F6-42EB-A8B0-D2A2BAF0F4C0}"/>
    <cellStyle name="40% - Accent6 8 9 4 2" xfId="46765" xr:uid="{6F3BA4CC-6C33-4F6F-8C94-165CCCE71AAB}"/>
    <cellStyle name="40% - Accent6 8 9 5" xfId="46766" xr:uid="{1FDA83C7-6C3E-4F2A-B2BA-B32C6C4E63AB}"/>
    <cellStyle name="40% - Accent6 9" xfId="869" xr:uid="{FE24702F-4766-487F-AF42-D7B6666AF7C3}"/>
    <cellStyle name="40% - Accent6 9 10" xfId="46767" xr:uid="{A3C7DFBD-66C4-4764-BB8B-702AC35730BA}"/>
    <cellStyle name="40% - Accent6 9 10 2" xfId="46768" xr:uid="{85914D3C-E847-4B86-8B0D-8B83E50BA4C3}"/>
    <cellStyle name="40% - Accent6 9 10 2 2" xfId="46769" xr:uid="{14B9D752-0B06-42DD-A7B5-0AEDD6C2C113}"/>
    <cellStyle name="40% - Accent6 9 10 2 2 2" xfId="46770" xr:uid="{FAF4E8B7-FCE9-483E-8131-483B8060E753}"/>
    <cellStyle name="40% - Accent6 9 10 2 3" xfId="46771" xr:uid="{E70E48A4-D43E-46C9-9993-4735FB81DD3A}"/>
    <cellStyle name="40% - Accent6 9 10 3" xfId="46772" xr:uid="{C9D8B6CC-E38A-4570-AFC7-F5A86CFB8923}"/>
    <cellStyle name="40% - Accent6 9 10 3 2" xfId="46773" xr:uid="{70B64140-D25D-4C3B-9309-897266D883F5}"/>
    <cellStyle name="40% - Accent6 9 10 4" xfId="46774" xr:uid="{CD638CF5-A72D-4270-B831-7BD7B1909D26}"/>
    <cellStyle name="40% - Accent6 9 10 4 2" xfId="46775" xr:uid="{2DA7020E-A295-4DA3-8B76-7BEEAD5139E7}"/>
    <cellStyle name="40% - Accent6 9 10 5" xfId="46776" xr:uid="{A21852E2-3041-4D90-BF80-E94DE70F3BE4}"/>
    <cellStyle name="40% - Accent6 9 11" xfId="46777" xr:uid="{7CFD559C-5E6B-4BFC-BFA7-F5BFC1DFD27A}"/>
    <cellStyle name="40% - Accent6 9 11 2" xfId="46778" xr:uid="{53A8561F-3FFC-4A96-ADA7-89184EB7F35F}"/>
    <cellStyle name="40% - Accent6 9 11 2 2" xfId="46779" xr:uid="{27EC83BA-79A7-41B7-92A6-F2F03EE281A9}"/>
    <cellStyle name="40% - Accent6 9 11 2 2 2" xfId="46780" xr:uid="{D636A293-2CB8-445E-8F4D-2A349B31ED44}"/>
    <cellStyle name="40% - Accent6 9 11 2 3" xfId="46781" xr:uid="{A2D8CACE-4CDA-46F1-BE6B-BF24E85D6FA5}"/>
    <cellStyle name="40% - Accent6 9 11 3" xfId="46782" xr:uid="{9215ADAB-547E-4C70-9A9E-A3642BF12379}"/>
    <cellStyle name="40% - Accent6 9 11 3 2" xfId="46783" xr:uid="{6A041A22-5E1A-481F-AFC8-DF688A2E1AFA}"/>
    <cellStyle name="40% - Accent6 9 11 4" xfId="46784" xr:uid="{5CFD1680-1115-4298-A5D3-238FD9358064}"/>
    <cellStyle name="40% - Accent6 9 11 4 2" xfId="46785" xr:uid="{A8691101-6325-45A8-8BB7-C12263BB8EB5}"/>
    <cellStyle name="40% - Accent6 9 11 5" xfId="46786" xr:uid="{F77E8947-BE60-4F95-8613-ACAF6E9AEAD1}"/>
    <cellStyle name="40% - Accent6 9 12" xfId="46787" xr:uid="{04F4D79B-2DC3-48DF-9B96-C10A2F9E95D0}"/>
    <cellStyle name="40% - Accent6 9 12 2" xfId="46788" xr:uid="{37D32400-F798-4640-89EA-25E7D6EA8150}"/>
    <cellStyle name="40% - Accent6 9 12 2 2" xfId="46789" xr:uid="{187FA3C8-2CA8-485A-8516-282F853454A9}"/>
    <cellStyle name="40% - Accent6 9 12 2 2 2" xfId="46790" xr:uid="{A08329BC-3EAC-4DAC-BF83-90D691E46BEB}"/>
    <cellStyle name="40% - Accent6 9 12 2 3" xfId="46791" xr:uid="{7F5BA884-5EFA-4CA8-AB18-55FC6F54FC5F}"/>
    <cellStyle name="40% - Accent6 9 12 3" xfId="46792" xr:uid="{05DB7901-C346-46D8-AF0D-B45EE12FC6B6}"/>
    <cellStyle name="40% - Accent6 9 12 3 2" xfId="46793" xr:uid="{474B925E-F59F-461D-BC3E-682063DC306A}"/>
    <cellStyle name="40% - Accent6 9 12 4" xfId="46794" xr:uid="{683524C2-4B91-47BB-86D5-10BAA410D369}"/>
    <cellStyle name="40% - Accent6 9 12 4 2" xfId="46795" xr:uid="{186BEDB5-1054-4C1A-A708-B5DDD3E109B9}"/>
    <cellStyle name="40% - Accent6 9 12 5" xfId="46796" xr:uid="{B1DB6F4C-32ED-4BF2-9490-097F00F3AC3E}"/>
    <cellStyle name="40% - Accent6 9 13" xfId="46797" xr:uid="{8A692FEA-9AAA-4E39-9EA7-ACB455CB0DC8}"/>
    <cellStyle name="40% - Accent6 9 13 2" xfId="46798" xr:uid="{C86B9431-92E6-41E6-85BC-B5EA69BE8AAF}"/>
    <cellStyle name="40% - Accent6 9 13 2 2" xfId="46799" xr:uid="{2A742137-FDEB-47D8-9F38-C6E6783A96B1}"/>
    <cellStyle name="40% - Accent6 9 13 2 2 2" xfId="46800" xr:uid="{34C555FF-C53E-4A45-AF30-885CE2F78D8A}"/>
    <cellStyle name="40% - Accent6 9 13 2 3" xfId="46801" xr:uid="{B053677B-1315-4D8B-A348-9A7EEDA791F6}"/>
    <cellStyle name="40% - Accent6 9 13 3" xfId="46802" xr:uid="{78464C0F-DFFA-43C7-9F4D-1D7F0F24F699}"/>
    <cellStyle name="40% - Accent6 9 13 3 2" xfId="46803" xr:uid="{18685B7D-A321-4EDB-ADA5-0DFFBB3E644D}"/>
    <cellStyle name="40% - Accent6 9 13 4" xfId="46804" xr:uid="{62E95C89-2ADE-40CC-8D98-241A54AD771D}"/>
    <cellStyle name="40% - Accent6 9 13 4 2" xfId="46805" xr:uid="{56D79AC2-E553-4946-A7E8-5924F959C4BA}"/>
    <cellStyle name="40% - Accent6 9 13 5" xfId="46806" xr:uid="{5747E2E1-0E73-408B-85CE-B2F36B3C48CF}"/>
    <cellStyle name="40% - Accent6 9 14" xfId="46807" xr:uid="{7664D5BC-0C4E-4D48-BCC2-9624249A2DA9}"/>
    <cellStyle name="40% - Accent6 9 14 2" xfId="46808" xr:uid="{2FFAE6F1-47BE-4A7F-87BF-0F7E277C3EEC}"/>
    <cellStyle name="40% - Accent6 9 14 2 2" xfId="46809" xr:uid="{D4756D6F-F621-4CB6-8D73-C3F394A1DF18}"/>
    <cellStyle name="40% - Accent6 9 14 2 2 2" xfId="46810" xr:uid="{4792CF9B-C981-4C65-8DCA-565537E0F1C5}"/>
    <cellStyle name="40% - Accent6 9 14 2 3" xfId="46811" xr:uid="{A89B3057-DFBE-4359-8C68-48AE951281C4}"/>
    <cellStyle name="40% - Accent6 9 14 3" xfId="46812" xr:uid="{431F2840-62F0-420C-902C-3493281B0F99}"/>
    <cellStyle name="40% - Accent6 9 14 3 2" xfId="46813" xr:uid="{6DAECDAE-9E17-47D8-8A6C-0C6607D5B790}"/>
    <cellStyle name="40% - Accent6 9 14 4" xfId="46814" xr:uid="{2780B902-3D17-4F07-B073-554A591C09FE}"/>
    <cellStyle name="40% - Accent6 9 14 4 2" xfId="46815" xr:uid="{FA17253A-E77F-4CA8-AD95-D6D77812E703}"/>
    <cellStyle name="40% - Accent6 9 14 5" xfId="46816" xr:uid="{D6ADC8BA-0CED-4DDE-A1AD-34E9A527F1B4}"/>
    <cellStyle name="40% - Accent6 9 15" xfId="46817" xr:uid="{A7B18995-14F3-4C83-BC67-4E779356593C}"/>
    <cellStyle name="40% - Accent6 9 15 2" xfId="46818" xr:uid="{363096EC-F4FB-4BCA-8D43-9A8A9367029E}"/>
    <cellStyle name="40% - Accent6 9 15 2 2" xfId="46819" xr:uid="{EA4112B2-8A8A-4241-BA84-757D73DB45F7}"/>
    <cellStyle name="40% - Accent6 9 15 2 2 2" xfId="46820" xr:uid="{69D4209E-FAD6-4F72-B192-8F1EB0F0CE05}"/>
    <cellStyle name="40% - Accent6 9 15 2 3" xfId="46821" xr:uid="{A7666A59-330F-416F-AF76-BD02D39D3A2C}"/>
    <cellStyle name="40% - Accent6 9 15 3" xfId="46822" xr:uid="{C9595EC9-234D-4232-9DFB-6E916F3C6D06}"/>
    <cellStyle name="40% - Accent6 9 15 3 2" xfId="46823" xr:uid="{E457CEC9-FBF2-4002-B46E-9851A9C1F8D7}"/>
    <cellStyle name="40% - Accent6 9 15 4" xfId="46824" xr:uid="{0640AB3B-7DF1-472A-90D4-EACCF7AC97FA}"/>
    <cellStyle name="40% - Accent6 9 15 4 2" xfId="46825" xr:uid="{725F5373-A440-4D07-9793-94B5C3435169}"/>
    <cellStyle name="40% - Accent6 9 15 5" xfId="46826" xr:uid="{38F7BAE0-13B2-448B-9155-81EE00072FEE}"/>
    <cellStyle name="40% - Accent6 9 16" xfId="46827" xr:uid="{93181101-F5C4-41F6-96AA-77094E1DC3E9}"/>
    <cellStyle name="40% - Accent6 9 16 2" xfId="46828" xr:uid="{B234D1E1-570F-464C-8C1D-2F8BDE85AF87}"/>
    <cellStyle name="40% - Accent6 9 16 2 2" xfId="46829" xr:uid="{2FBCF025-5920-4741-A1C2-96494C649371}"/>
    <cellStyle name="40% - Accent6 9 16 3" xfId="46830" xr:uid="{7931021E-87A0-4B6D-BACD-23095782C5F4}"/>
    <cellStyle name="40% - Accent6 9 17" xfId="46831" xr:uid="{386D7200-52C3-42CE-8F03-A265BABDEC7D}"/>
    <cellStyle name="40% - Accent6 9 17 2" xfId="46832" xr:uid="{ECD37889-1FC6-4C5A-B6C5-B26787A118AA}"/>
    <cellStyle name="40% - Accent6 9 18" xfId="46833" xr:uid="{F480EC82-20CF-4D75-B577-B464451AA64A}"/>
    <cellStyle name="40% - Accent6 9 18 2" xfId="46834" xr:uid="{05B00F51-4084-47B3-9DF3-AF9A53D08130}"/>
    <cellStyle name="40% - Accent6 9 19" xfId="46835" xr:uid="{A5C98948-4E05-4883-9790-2DC5F0E3BEE3}"/>
    <cellStyle name="40% - Accent6 9 2" xfId="870" xr:uid="{CC0B3E73-E5DC-4A20-95A5-87439CD94B24}"/>
    <cellStyle name="40% - Accent6 9 2 2" xfId="871" xr:uid="{DCE2FAD0-1C91-4283-A358-1EABFC262BD0}"/>
    <cellStyle name="40% - Accent6 9 2 2 2" xfId="46836" xr:uid="{9DCD6BD1-FA09-4E9F-9508-9F3EA11C31A4}"/>
    <cellStyle name="40% - Accent6 9 2 2 2 2" xfId="46837" xr:uid="{F65F7C54-73E9-4B28-9A94-C1B66158B558}"/>
    <cellStyle name="40% - Accent6 9 2 2 3" xfId="46838" xr:uid="{38D8AC91-BA83-478E-8E23-98F2CA24823F}"/>
    <cellStyle name="40% - Accent6 9 2 2 4" xfId="46839" xr:uid="{666DF68A-1037-45BF-B964-BE1B0A58841C}"/>
    <cellStyle name="40% - Accent6 9 2 3" xfId="46840" xr:uid="{43948A89-FB76-47A2-B29C-C5BEADAF66F6}"/>
    <cellStyle name="40% - Accent6 9 2 3 2" xfId="46841" xr:uid="{1D44384D-27C0-4113-8C26-3F2B8B651C48}"/>
    <cellStyle name="40% - Accent6 9 2 4" xfId="46842" xr:uid="{F8B93466-99B9-421B-85EF-A16D5A949B62}"/>
    <cellStyle name="40% - Accent6 9 2 4 2" xfId="46843" xr:uid="{9B815101-455E-42C1-835B-C41FADEDCA8B}"/>
    <cellStyle name="40% - Accent6 9 2 5" xfId="46844" xr:uid="{258B398A-7689-4843-8039-2FC73C590989}"/>
    <cellStyle name="40% - Accent6 9 20" xfId="46845" xr:uid="{8164068E-DEB2-4686-B882-0792A250407E}"/>
    <cellStyle name="40% - Accent6 9 21" xfId="46846" xr:uid="{8677D80F-7C5D-446B-BD79-43D857426FAB}"/>
    <cellStyle name="40% - Accent6 9 22" xfId="46847" xr:uid="{4DF6CA0E-4A58-4501-8C1A-F09574C8E91C}"/>
    <cellStyle name="40% - Accent6 9 23" xfId="46848" xr:uid="{20EEBC10-F2C0-43A4-8696-3D4C57DC2BFE}"/>
    <cellStyle name="40% - Accent6 9 24" xfId="46849" xr:uid="{7F166421-F5FB-47F8-A9AD-DBE291E1E0F0}"/>
    <cellStyle name="40% - Accent6 9 25" xfId="46850" xr:uid="{0C908695-0AD8-476C-995A-855790B9AD12}"/>
    <cellStyle name="40% - Accent6 9 26" xfId="46851" xr:uid="{4DF947AD-D744-4EB2-A440-D8069ED46162}"/>
    <cellStyle name="40% - Accent6 9 27" xfId="46852" xr:uid="{8FA851DA-0B45-4CF0-8246-3BF9BDAE0E73}"/>
    <cellStyle name="40% - Accent6 9 28" xfId="46853" xr:uid="{E34046AB-1DC8-42A1-B440-522D5893AE6E}"/>
    <cellStyle name="40% - Accent6 9 29" xfId="46854" xr:uid="{127E8E7A-4861-4483-9A36-0757EBE533A0}"/>
    <cellStyle name="40% - Accent6 9 3" xfId="872" xr:uid="{77673255-DEFC-4B6C-8F5F-3CB1A2857A4A}"/>
    <cellStyle name="40% - Accent6 9 3 2" xfId="46855" xr:uid="{592750A9-31F9-475A-9230-F90E5113DB20}"/>
    <cellStyle name="40% - Accent6 9 3 2 2" xfId="46856" xr:uid="{B21208FD-9E6D-4482-80A0-FEC27941CB01}"/>
    <cellStyle name="40% - Accent6 9 3 2 2 2" xfId="46857" xr:uid="{F7599EAF-F3AB-4BCA-A80F-8CACAE6C1C51}"/>
    <cellStyle name="40% - Accent6 9 3 2 3" xfId="46858" xr:uid="{8DEF95DA-EDA0-449C-90CF-3A8773D78553}"/>
    <cellStyle name="40% - Accent6 9 3 3" xfId="46859" xr:uid="{37388F59-C6C7-42C9-9ADC-FF4AEF9C4BB6}"/>
    <cellStyle name="40% - Accent6 9 3 3 2" xfId="46860" xr:uid="{D4209525-965F-4ADE-A43E-E3E569ED2AA0}"/>
    <cellStyle name="40% - Accent6 9 3 4" xfId="46861" xr:uid="{55067A26-0637-4209-98B7-4557A94B814F}"/>
    <cellStyle name="40% - Accent6 9 3 4 2" xfId="46862" xr:uid="{C656256F-A194-4F72-A125-6FB73F9E652B}"/>
    <cellStyle name="40% - Accent6 9 3 5" xfId="46863" xr:uid="{497FD350-A968-4B72-BBBB-FDE9335CE772}"/>
    <cellStyle name="40% - Accent6 9 3 6" xfId="46864" xr:uid="{9DE384C8-D103-4A13-B916-587EFE1F7462}"/>
    <cellStyle name="40% - Accent6 9 4" xfId="46865" xr:uid="{B275196C-EB1D-42EB-848D-CFCFAF1621BC}"/>
    <cellStyle name="40% - Accent6 9 4 2" xfId="46866" xr:uid="{8B9D001C-16FA-49F3-BC0B-B4E8F316605F}"/>
    <cellStyle name="40% - Accent6 9 4 2 2" xfId="46867" xr:uid="{D9825F9A-53C8-46A4-93A3-0E703A2D4851}"/>
    <cellStyle name="40% - Accent6 9 4 2 2 2" xfId="46868" xr:uid="{491A7C7A-6376-4174-84AD-B7517AE152FB}"/>
    <cellStyle name="40% - Accent6 9 4 2 3" xfId="46869" xr:uid="{ED9B21A8-C808-4AAD-81E6-B925542C3828}"/>
    <cellStyle name="40% - Accent6 9 4 3" xfId="46870" xr:uid="{807B7465-4787-4D9F-A215-FD69E1BAAD96}"/>
    <cellStyle name="40% - Accent6 9 4 3 2" xfId="46871" xr:uid="{10C64E46-332A-4CE6-A501-F7DC766FF012}"/>
    <cellStyle name="40% - Accent6 9 4 4" xfId="46872" xr:uid="{EAB19513-13C0-406C-9B31-417458AB5194}"/>
    <cellStyle name="40% - Accent6 9 4 4 2" xfId="46873" xr:uid="{46735026-2EA6-4E17-BD29-AA9D714E32CA}"/>
    <cellStyle name="40% - Accent6 9 4 5" xfId="46874" xr:uid="{9A894F5E-28FB-4D34-920B-A00295FAE2CD}"/>
    <cellStyle name="40% - Accent6 9 5" xfId="46875" xr:uid="{D54D509F-650A-4075-8FED-E1E6D775C3A5}"/>
    <cellStyle name="40% - Accent6 9 5 2" xfId="46876" xr:uid="{FEFDC70B-043B-4A38-8F59-11833721DD7E}"/>
    <cellStyle name="40% - Accent6 9 5 2 2" xfId="46877" xr:uid="{34ED4A37-AF75-41C5-84B5-052FC228CF51}"/>
    <cellStyle name="40% - Accent6 9 5 2 2 2" xfId="46878" xr:uid="{7E472596-48AA-45F1-BA19-A349BEDC959E}"/>
    <cellStyle name="40% - Accent6 9 5 2 3" xfId="46879" xr:uid="{56B56C2A-BB41-44F3-80D9-5038CD5723CF}"/>
    <cellStyle name="40% - Accent6 9 5 3" xfId="46880" xr:uid="{48941F31-39FD-4A1D-8978-20EBADA7EA91}"/>
    <cellStyle name="40% - Accent6 9 5 3 2" xfId="46881" xr:uid="{80C50273-937C-4508-A9C6-49C665416C13}"/>
    <cellStyle name="40% - Accent6 9 5 4" xfId="46882" xr:uid="{0F156B9B-CF97-4689-8A0A-2849802F2DF5}"/>
    <cellStyle name="40% - Accent6 9 5 4 2" xfId="46883" xr:uid="{854F133A-F983-45D7-AC94-7C227BCA2847}"/>
    <cellStyle name="40% - Accent6 9 5 5" xfId="46884" xr:uid="{27B34BD9-9C09-444E-AD94-F7763691FECD}"/>
    <cellStyle name="40% - Accent6 9 6" xfId="46885" xr:uid="{0B707E74-F2DB-4DD4-A3D3-B209F0EC227D}"/>
    <cellStyle name="40% - Accent6 9 6 2" xfId="46886" xr:uid="{7C215931-7EDA-4D02-A427-CF43D7DEEEC8}"/>
    <cellStyle name="40% - Accent6 9 6 2 2" xfId="46887" xr:uid="{AA4DC39C-28CE-4E00-959E-408706AEFC3C}"/>
    <cellStyle name="40% - Accent6 9 6 2 2 2" xfId="46888" xr:uid="{99DBD2BE-B677-49FD-A3DE-89770425F068}"/>
    <cellStyle name="40% - Accent6 9 6 2 3" xfId="46889" xr:uid="{9CFA044D-667A-4DF5-B966-B8286A183CDF}"/>
    <cellStyle name="40% - Accent6 9 6 3" xfId="46890" xr:uid="{44EE0BDC-7A4B-4CCB-AF8F-984296B5C9EC}"/>
    <cellStyle name="40% - Accent6 9 6 3 2" xfId="46891" xr:uid="{01BCF6B5-C2BD-47CC-B160-BF18994FDBB0}"/>
    <cellStyle name="40% - Accent6 9 6 4" xfId="46892" xr:uid="{22F612E8-3CC9-462E-B0CC-FE782586C5E7}"/>
    <cellStyle name="40% - Accent6 9 6 4 2" xfId="46893" xr:uid="{50D391FC-4B53-416F-828A-B12BA51C28E3}"/>
    <cellStyle name="40% - Accent6 9 6 5" xfId="46894" xr:uid="{D8D72E68-79F4-45D0-828A-B2A46AE5B246}"/>
    <cellStyle name="40% - Accent6 9 7" xfId="46895" xr:uid="{D04DF4FB-68F4-436A-B161-E41773C37194}"/>
    <cellStyle name="40% - Accent6 9 7 2" xfId="46896" xr:uid="{41FBF90D-F462-48EE-A736-A9E3F3F22631}"/>
    <cellStyle name="40% - Accent6 9 7 2 2" xfId="46897" xr:uid="{263EC41A-4B53-4EE9-BEA2-0D0BF56CF61A}"/>
    <cellStyle name="40% - Accent6 9 7 2 2 2" xfId="46898" xr:uid="{AA8A6046-12F4-46B4-A878-1E7E486A4185}"/>
    <cellStyle name="40% - Accent6 9 7 2 3" xfId="46899" xr:uid="{2EF8C2AF-4F05-440A-A727-7F55103F78A5}"/>
    <cellStyle name="40% - Accent6 9 7 3" xfId="46900" xr:uid="{65DC73E3-C196-4290-B47C-76A18AB7A1E2}"/>
    <cellStyle name="40% - Accent6 9 7 3 2" xfId="46901" xr:uid="{8718CB89-AB6C-47A4-A8FB-B80B3D50ACF2}"/>
    <cellStyle name="40% - Accent6 9 7 4" xfId="46902" xr:uid="{FE3AAFEB-C921-47E2-9CA8-1976B23109BA}"/>
    <cellStyle name="40% - Accent6 9 7 4 2" xfId="46903" xr:uid="{1EBAEB01-7659-4FC8-9645-A9CAFB991BA6}"/>
    <cellStyle name="40% - Accent6 9 7 5" xfId="46904" xr:uid="{D77378A8-694C-44B1-A118-7A078B2F926B}"/>
    <cellStyle name="40% - Accent6 9 8" xfId="46905" xr:uid="{80F39B8D-BDAA-45B2-862C-4AB616022580}"/>
    <cellStyle name="40% - Accent6 9 8 2" xfId="46906" xr:uid="{A0BF8CC6-5485-4709-849E-70A7656AEDE8}"/>
    <cellStyle name="40% - Accent6 9 8 2 2" xfId="46907" xr:uid="{E3EF43B6-2D53-485A-BE82-E157A7B28B9C}"/>
    <cellStyle name="40% - Accent6 9 8 2 2 2" xfId="46908" xr:uid="{82A6B37B-FDD9-4B11-9328-0AA53AF8A1BE}"/>
    <cellStyle name="40% - Accent6 9 8 2 3" xfId="46909" xr:uid="{277975E7-C94D-4B14-B584-295467467E42}"/>
    <cellStyle name="40% - Accent6 9 8 3" xfId="46910" xr:uid="{D7676F67-B588-46FD-B9AE-7DF101673E1E}"/>
    <cellStyle name="40% - Accent6 9 8 3 2" xfId="46911" xr:uid="{EC448278-F1DC-4DB8-B085-8456D7A4DC27}"/>
    <cellStyle name="40% - Accent6 9 8 4" xfId="46912" xr:uid="{869BF748-96CF-4FB4-86F2-4BEE4EEE92B1}"/>
    <cellStyle name="40% - Accent6 9 8 4 2" xfId="46913" xr:uid="{C439412B-1148-4209-850D-C44B2DFDB6FC}"/>
    <cellStyle name="40% - Accent6 9 8 5" xfId="46914" xr:uid="{CC13EF47-692A-4F63-910A-679C8657F143}"/>
    <cellStyle name="40% - Accent6 9 9" xfId="46915" xr:uid="{020D95B5-5E6B-4E1D-A78F-8C793B854327}"/>
    <cellStyle name="40% - Accent6 9 9 2" xfId="46916" xr:uid="{57CFBA3D-8582-4003-BA57-16DE10B53FF9}"/>
    <cellStyle name="40% - Accent6 9 9 2 2" xfId="46917" xr:uid="{991D3275-4798-4AB5-A564-FA021B577D83}"/>
    <cellStyle name="40% - Accent6 9 9 2 2 2" xfId="46918" xr:uid="{CE2A1155-3B73-489B-875F-6D55B4EF689F}"/>
    <cellStyle name="40% - Accent6 9 9 2 3" xfId="46919" xr:uid="{42F5F42F-9083-43F2-B637-C5760F6201B0}"/>
    <cellStyle name="40% - Accent6 9 9 3" xfId="46920" xr:uid="{930027E5-0376-4A4B-9E60-6D6BC3A00302}"/>
    <cellStyle name="40% - Accent6 9 9 3 2" xfId="46921" xr:uid="{0D7E6AC2-54D4-4E42-9519-C36FB2CB2000}"/>
    <cellStyle name="40% - Accent6 9 9 4" xfId="46922" xr:uid="{6825FEBE-B355-4DCE-99F7-67125A2FC125}"/>
    <cellStyle name="40% - Accent6 9 9 4 2" xfId="46923" xr:uid="{A4731442-9FED-4E13-9099-F12DAF308578}"/>
    <cellStyle name="40% - Accent6 9 9 5" xfId="46924" xr:uid="{1E106039-F90A-4C23-9043-3C5621B6F1E7}"/>
    <cellStyle name="60% - Accent1 10" xfId="873" xr:uid="{A775C267-50E6-4C05-B52B-4E157559B4A1}"/>
    <cellStyle name="60% - Accent1 11" xfId="874" xr:uid="{CA01FED9-1504-4B37-B6E0-295241EA2CD4}"/>
    <cellStyle name="60% - Accent1 12" xfId="875" xr:uid="{0FB941E9-1BD5-4480-88C4-62C77DD41F4B}"/>
    <cellStyle name="60% - Accent1 13" xfId="876" xr:uid="{86560685-A860-4D02-AC64-76D218563730}"/>
    <cellStyle name="60% - Accent1 14" xfId="877" xr:uid="{C77931FC-DA55-4192-A189-CD1FC75BD211}"/>
    <cellStyle name="60% - Accent1 14 2" xfId="46925" xr:uid="{07C609B0-5256-4686-B137-AEDA6BE90398}"/>
    <cellStyle name="60% - Accent1 14 3" xfId="46926" xr:uid="{C1DAB9CC-8152-4358-85A8-73516796FEBE}"/>
    <cellStyle name="60% - Accent1 14 4" xfId="46927" xr:uid="{82938E23-C6F7-420C-99BE-B3E77EBC601F}"/>
    <cellStyle name="60% - Accent1 15" xfId="46928" xr:uid="{8A26110F-2D38-4774-AA8A-0DB3084C06F7}"/>
    <cellStyle name="60% - Accent1 16" xfId="46929" xr:uid="{8FCA7714-24EA-45F0-9C45-2263FCAD0FA5}"/>
    <cellStyle name="60% - Accent1 17" xfId="46930" xr:uid="{57E7DBAB-12DB-4A5C-92FE-1B5176909395}"/>
    <cellStyle name="60% - Accent1 18" xfId="46931" xr:uid="{AD98B8C9-76BD-468A-8696-C79C0A6AF477}"/>
    <cellStyle name="60% - Accent1 19" xfId="46932" xr:uid="{6E65008A-F241-4E61-8AEF-D2D6CFF97D9B}"/>
    <cellStyle name="60% - Accent1 2" xfId="878" xr:uid="{885458FE-4559-4272-84D0-E39541D7DE46}"/>
    <cellStyle name="60% - Accent1 2 2" xfId="879" xr:uid="{48794CBF-0C8A-4C8B-BA77-1FCE6FA8DB2F}"/>
    <cellStyle name="60% - Accent1 2 3" xfId="880" xr:uid="{859E3D89-E859-4502-A958-47C99105060E}"/>
    <cellStyle name="60% - Accent1 2 3 2" xfId="46933" xr:uid="{675EEFF8-60B8-4600-A22C-A797AEE201B8}"/>
    <cellStyle name="60% - Accent1 2 4" xfId="881" xr:uid="{1FB35B5A-D87D-4CC4-9978-0576DBDF21EB}"/>
    <cellStyle name="60% - Accent1 2 4 2" xfId="46934" xr:uid="{84C56080-4081-42B4-B9E2-A2DDD92052EA}"/>
    <cellStyle name="60% - Accent1 2 5" xfId="882" xr:uid="{BCF195B6-A285-42E0-A053-6939A0F56EF9}"/>
    <cellStyle name="60% - Accent1 2 5 2" xfId="46935" xr:uid="{5A6E93C9-C214-49BA-BEF6-CA9E9C070B7F}"/>
    <cellStyle name="60% - Accent1 2 6" xfId="883" xr:uid="{E10C6F23-3B9B-4159-B405-617E1332C2BF}"/>
    <cellStyle name="60% - Accent1 2 7" xfId="884" xr:uid="{AB672B41-455D-4F8C-AE2E-9962E3648393}"/>
    <cellStyle name="60% - Accent1 20" xfId="46936" xr:uid="{16823900-D0CE-4D1F-8397-B666D250E310}"/>
    <cellStyle name="60% - Accent1 21" xfId="46937" xr:uid="{4E7FCDE1-85BC-4E37-AC69-4DF91E4085E4}"/>
    <cellStyle name="60% - Accent1 22" xfId="46938" xr:uid="{077C5F0E-BAC0-4C6F-87C0-408F641BED77}"/>
    <cellStyle name="60% - Accent1 23" xfId="46939" xr:uid="{ADD02A44-09FA-41DE-8B4F-BA8536C29432}"/>
    <cellStyle name="60% - Accent1 24" xfId="46940" xr:uid="{F8602CDA-67B6-4675-ABAD-1C5F0BCB31AC}"/>
    <cellStyle name="60% - Accent1 25" xfId="46941" xr:uid="{3790821B-D0AB-4AC3-BF06-B1CA7F0A359E}"/>
    <cellStyle name="60% - Accent1 26" xfId="46942" xr:uid="{668718B0-C2FF-44D4-8BDE-C69F73944544}"/>
    <cellStyle name="60% - Accent1 27" xfId="46943" xr:uid="{46D5EDDB-39E8-4CA5-A800-839312C8F497}"/>
    <cellStyle name="60% - Accent1 28" xfId="46944" xr:uid="{B7061F08-FC3C-4261-9B5D-004E2BF625F7}"/>
    <cellStyle name="60% - Accent1 3" xfId="885" xr:uid="{9F69CFB8-42D3-4E4D-8468-7DC43AF5D743}"/>
    <cellStyle name="60% - Accent1 3 2" xfId="886" xr:uid="{DB9674FA-8C21-47E9-A1CC-FCF6B2D9BCAE}"/>
    <cellStyle name="60% - Accent1 3 3" xfId="887" xr:uid="{3319B8C8-41C5-4D39-B533-D6D8BDE6874F}"/>
    <cellStyle name="60% - Accent1 3 4" xfId="888" xr:uid="{1F71EF78-3DA7-4A91-8DDB-73D21A3D4D61}"/>
    <cellStyle name="60% - Accent1 3 5" xfId="889" xr:uid="{FC9113F6-2170-4D30-8684-E48BE6E09098}"/>
    <cellStyle name="60% - Accent1 3 6" xfId="890" xr:uid="{422F6507-EC87-480A-AB45-F508F4317067}"/>
    <cellStyle name="60% - Accent1 3 7" xfId="891" xr:uid="{8BB2A09A-4F1F-49D3-A603-1C4DF85BBCDD}"/>
    <cellStyle name="60% - Accent1 4" xfId="892" xr:uid="{1522E431-6A44-4FED-9F40-C1B6BE5B16C2}"/>
    <cellStyle name="60% - Accent1 4 2" xfId="893" xr:uid="{1931D12A-5AEA-4633-9A07-DAD302B40CB7}"/>
    <cellStyle name="60% - Accent1 4 3" xfId="894" xr:uid="{5570326D-70DF-4F18-94A7-43901CAA3ED8}"/>
    <cellStyle name="60% - Accent1 4 4" xfId="895" xr:uid="{3D393324-7C79-4A0A-AF51-3874433AD8E4}"/>
    <cellStyle name="60% - Accent1 4 5" xfId="896" xr:uid="{B48FDE09-4AC9-4C50-AF5C-A3EAD7A9F5C6}"/>
    <cellStyle name="60% - Accent1 4 6" xfId="897" xr:uid="{A2050CF1-CEB6-40C8-ACDE-F3B5F61F51B2}"/>
    <cellStyle name="60% - Accent1 4 7" xfId="898" xr:uid="{FCEA273D-658D-418D-A9BF-48145686E2C0}"/>
    <cellStyle name="60% - Accent1 5" xfId="899" xr:uid="{9AAB6FF1-AAA2-4DAA-B842-E74D9A37D239}"/>
    <cellStyle name="60% - Accent1 5 2" xfId="900" xr:uid="{2BAAC11D-02C9-456C-B5CB-C7EB0544C379}"/>
    <cellStyle name="60% - Accent1 5 3" xfId="901" xr:uid="{0B27036B-72E4-4184-8E01-215F4090CBE2}"/>
    <cellStyle name="60% - Accent1 5 4" xfId="902" xr:uid="{5972F307-B5E8-4B72-B628-8B9062F6ED8E}"/>
    <cellStyle name="60% - Accent1 5 5" xfId="903" xr:uid="{9F07CB13-FF58-4CBE-9465-E6521CF56AEA}"/>
    <cellStyle name="60% - Accent1 5 6" xfId="904" xr:uid="{199F2B83-853E-4A57-AB20-AA166C321FC2}"/>
    <cellStyle name="60% - Accent1 5 7" xfId="905" xr:uid="{9B81981E-4929-4866-944E-E4850B5220AA}"/>
    <cellStyle name="60% - Accent1 6" xfId="906" xr:uid="{0CD9B2A6-E4DA-407A-AF97-37CE5456817E}"/>
    <cellStyle name="60% - Accent1 7" xfId="907" xr:uid="{E68EB364-FE90-4EDD-B343-362223C7B889}"/>
    <cellStyle name="60% - Accent1 8" xfId="908" xr:uid="{9C27AC45-7053-41E9-BAF2-EBA70B6B4422}"/>
    <cellStyle name="60% - Accent1 9" xfId="909" xr:uid="{1DB546B0-17B0-4C72-90E5-CEC38DFC0E2B}"/>
    <cellStyle name="60% - Accent2 10" xfId="910" xr:uid="{1068ED05-334B-4239-BF16-64547A82DB89}"/>
    <cellStyle name="60% - Accent2 11" xfId="911" xr:uid="{351F283B-8FCE-475F-9ED5-9F91BFBB0380}"/>
    <cellStyle name="60% - Accent2 12" xfId="912" xr:uid="{D7133BE5-BEDA-4DE5-8D7D-B5ADC87D3E01}"/>
    <cellStyle name="60% - Accent2 13" xfId="913" xr:uid="{83929321-C684-480A-BDE9-B5B1160F9AAF}"/>
    <cellStyle name="60% - Accent2 14" xfId="914" xr:uid="{65257AD7-32BD-4355-8F6B-6ADC6860637A}"/>
    <cellStyle name="60% - Accent2 14 2" xfId="46945" xr:uid="{CDF063F8-053C-49F5-A8B3-B3C0A1FEAB1C}"/>
    <cellStyle name="60% - Accent2 14 3" xfId="46946" xr:uid="{AFBFC151-125E-4AC0-A420-E9C3E35EE54F}"/>
    <cellStyle name="60% - Accent2 14 4" xfId="46947" xr:uid="{EE422DAF-2663-4219-AA51-5ECCC54F1009}"/>
    <cellStyle name="60% - Accent2 15" xfId="46948" xr:uid="{6AB87AAE-6530-4C14-9DB7-4BA3AE17705E}"/>
    <cellStyle name="60% - Accent2 16" xfId="46949" xr:uid="{62254880-AD53-49C5-B1B4-B49711A7F968}"/>
    <cellStyle name="60% - Accent2 17" xfId="46950" xr:uid="{23CA7980-69CF-4120-920E-74CA3B383F99}"/>
    <cellStyle name="60% - Accent2 18" xfId="46951" xr:uid="{D2BFB4DE-2DAE-4F21-83AA-13DA57DC735A}"/>
    <cellStyle name="60% - Accent2 19" xfId="46952" xr:uid="{3A29C2D1-7670-4684-BA27-831D781588D0}"/>
    <cellStyle name="60% - Accent2 2" xfId="915" xr:uid="{FFA7919C-EEDA-4651-8989-C0AE35AC3EA5}"/>
    <cellStyle name="60% - Accent2 2 2" xfId="916" xr:uid="{763CE0E7-6B91-49EE-BED1-7424B549A147}"/>
    <cellStyle name="60% - Accent2 2 3" xfId="917" xr:uid="{93EBA467-9A96-4ED4-B004-91674DA06BCD}"/>
    <cellStyle name="60% - Accent2 2 3 2" xfId="46953" xr:uid="{29908A6F-A72D-463D-AEA0-78EEB1ACF873}"/>
    <cellStyle name="60% - Accent2 2 4" xfId="918" xr:uid="{DD957F0C-9ADA-496C-BA3E-FD42B54EC244}"/>
    <cellStyle name="60% - Accent2 2 4 2" xfId="46954" xr:uid="{F21656AB-0F85-465B-BEBE-CE6694C8BE1C}"/>
    <cellStyle name="60% - Accent2 2 5" xfId="919" xr:uid="{3FA4431B-978A-4C18-9BBF-C40F2DB18331}"/>
    <cellStyle name="60% - Accent2 2 5 2" xfId="46955" xr:uid="{FF645B3A-A928-4E98-930F-74B5EA2D065E}"/>
    <cellStyle name="60% - Accent2 2 6" xfId="920" xr:uid="{1BDEC786-2D41-4954-A090-B22CB99240F5}"/>
    <cellStyle name="60% - Accent2 2 7" xfId="921" xr:uid="{72DF4E60-E3A6-4E50-9BF2-F74EF7635865}"/>
    <cellStyle name="60% - Accent2 20" xfId="46956" xr:uid="{E217FCD1-1A8D-4285-B5C8-11C314C5ECDF}"/>
    <cellStyle name="60% - Accent2 21" xfId="46957" xr:uid="{C91C523D-1459-4453-9FE5-49074258F385}"/>
    <cellStyle name="60% - Accent2 22" xfId="46958" xr:uid="{ED056D4B-90B8-481C-BCAC-FB846AA8FAA7}"/>
    <cellStyle name="60% - Accent2 23" xfId="46959" xr:uid="{D8377A0C-F70E-42D4-B8BD-0AE276D65791}"/>
    <cellStyle name="60% - Accent2 24" xfId="46960" xr:uid="{4B6E26EC-5FC3-408F-807B-DF8DDA9EA120}"/>
    <cellStyle name="60% - Accent2 25" xfId="46961" xr:uid="{5E5FDC82-AC5A-410A-9B2C-50F47704D387}"/>
    <cellStyle name="60% - Accent2 26" xfId="46962" xr:uid="{9850CA8C-6CD4-47AC-94AE-593A6B216496}"/>
    <cellStyle name="60% - Accent2 27" xfId="46963" xr:uid="{A21D2D6C-4880-4D7C-B5E7-9C5515CEB16D}"/>
    <cellStyle name="60% - Accent2 28" xfId="46964" xr:uid="{0A31739C-9FDE-443A-8616-14A7B856947A}"/>
    <cellStyle name="60% - Accent2 3" xfId="922" xr:uid="{FD139290-DF40-4348-B51A-28667E36D9FC}"/>
    <cellStyle name="60% - Accent2 3 2" xfId="923" xr:uid="{B78B8039-DD24-4EFA-BAD1-D4CCC3C81CF4}"/>
    <cellStyle name="60% - Accent2 3 3" xfId="924" xr:uid="{AA4B9393-EA5C-43A4-95EA-5BD023FFBFE1}"/>
    <cellStyle name="60% - Accent2 3 4" xfId="925" xr:uid="{F7060E5F-31CC-499D-9577-2B237F378E8D}"/>
    <cellStyle name="60% - Accent2 3 5" xfId="926" xr:uid="{D7C5CBCF-67D7-4E97-AFA6-7E34CF9EC701}"/>
    <cellStyle name="60% - Accent2 3 6" xfId="927" xr:uid="{DBDFE79B-CC02-4853-BA02-EC1D07221093}"/>
    <cellStyle name="60% - Accent2 3 7" xfId="928" xr:uid="{C136A4B0-8B1F-4178-8002-8A091843190D}"/>
    <cellStyle name="60% - Accent2 4" xfId="929" xr:uid="{1F5DBB77-1D66-4DAF-B085-77759EFA528F}"/>
    <cellStyle name="60% - Accent2 4 2" xfId="930" xr:uid="{64173FD8-628C-4B3A-BE2F-7CB0F80F09FE}"/>
    <cellStyle name="60% - Accent2 4 3" xfId="931" xr:uid="{3D0E8C12-934B-4566-8AC1-DB360C1F67AC}"/>
    <cellStyle name="60% - Accent2 4 4" xfId="932" xr:uid="{CCDAC056-C97D-4738-9D23-28C72FF2B2A6}"/>
    <cellStyle name="60% - Accent2 4 5" xfId="933" xr:uid="{F0D271F0-E551-4B69-9D11-E305734367FD}"/>
    <cellStyle name="60% - Accent2 4 6" xfId="934" xr:uid="{586DDF09-3B73-4288-BF31-E7CD9531FE78}"/>
    <cellStyle name="60% - Accent2 4 7" xfId="935" xr:uid="{157F64E8-1D09-42A2-A9F7-98167438C6A2}"/>
    <cellStyle name="60% - Accent2 5" xfId="936" xr:uid="{5376463D-543B-4BBA-A026-10279E81E965}"/>
    <cellStyle name="60% - Accent2 5 2" xfId="937" xr:uid="{9BD151E8-87C1-4E99-B24F-195DCC795582}"/>
    <cellStyle name="60% - Accent2 5 3" xfId="938" xr:uid="{C9A4C8BF-FAA1-4E2C-97C5-D453FB4331E7}"/>
    <cellStyle name="60% - Accent2 5 4" xfId="939" xr:uid="{7C85F289-D083-4A75-AE9E-0F002733B435}"/>
    <cellStyle name="60% - Accent2 5 5" xfId="940" xr:uid="{9AE28795-D331-4866-B82D-86863F9568A7}"/>
    <cellStyle name="60% - Accent2 5 6" xfId="941" xr:uid="{6B76B970-FECF-423F-B3FC-427A94D90DD6}"/>
    <cellStyle name="60% - Accent2 5 7" xfId="942" xr:uid="{7416FF38-7E7E-4C0C-9438-75301D12F379}"/>
    <cellStyle name="60% - Accent2 6" xfId="943" xr:uid="{79FB2075-13AB-469A-B036-D49FA53220DE}"/>
    <cellStyle name="60% - Accent2 7" xfId="944" xr:uid="{D45FD62B-E0A7-4B4E-943F-B2D175FACD18}"/>
    <cellStyle name="60% - Accent2 8" xfId="945" xr:uid="{F6BE11A1-2066-4D74-817A-6E2BE72FAFF3}"/>
    <cellStyle name="60% - Accent2 9" xfId="946" xr:uid="{30E6EE8F-0E98-42EE-B747-C6B2E9068CA9}"/>
    <cellStyle name="60% - Accent3 10" xfId="947" xr:uid="{BBC47C82-292F-4D6E-B1D8-2463F09EA996}"/>
    <cellStyle name="60% - Accent3 11" xfId="948" xr:uid="{71E7276B-A05B-4C56-8D26-A9A99AE76765}"/>
    <cellStyle name="60% - Accent3 12" xfId="949" xr:uid="{12725F0C-4657-4EDC-9E7F-25EA72C2C0FD}"/>
    <cellStyle name="60% - Accent3 13" xfId="950" xr:uid="{D4A32061-195B-45D3-8868-6299E365734A}"/>
    <cellStyle name="60% - Accent3 14" xfId="951" xr:uid="{4EB3AB45-E06E-4A15-AF1F-A69C7548E8B0}"/>
    <cellStyle name="60% - Accent3 14 2" xfId="46965" xr:uid="{A22879F8-60E3-4D61-BE52-BB23FE637FC5}"/>
    <cellStyle name="60% - Accent3 14 3" xfId="46966" xr:uid="{D03B80DB-8EB1-47B2-AA16-3F2C1A7867D9}"/>
    <cellStyle name="60% - Accent3 14 4" xfId="46967" xr:uid="{C83E9C90-70BA-4C51-B8E2-3AF9D2C8EA47}"/>
    <cellStyle name="60% - Accent3 15" xfId="46968" xr:uid="{6E943870-1365-4468-8BB0-BDE66F491C96}"/>
    <cellStyle name="60% - Accent3 16" xfId="46969" xr:uid="{760DA2BE-7E7D-43CC-ACA1-16AE6DBB4670}"/>
    <cellStyle name="60% - Accent3 17" xfId="46970" xr:uid="{DDCFF690-9252-4EA3-84DB-41EEBF626902}"/>
    <cellStyle name="60% - Accent3 18" xfId="46971" xr:uid="{7E104CD1-3911-47F1-9FF0-A5F1150147D6}"/>
    <cellStyle name="60% - Accent3 19" xfId="46972" xr:uid="{3D9A54FE-6B6F-49FD-9B14-77EDB399E870}"/>
    <cellStyle name="60% - Accent3 2" xfId="952" xr:uid="{6CBE80A6-407F-4D1D-B573-FDDA1876D1FA}"/>
    <cellStyle name="60% - Accent3 2 2" xfId="953" xr:uid="{367DA50D-92A9-45EA-91E2-DB97230F7322}"/>
    <cellStyle name="60% - Accent3 2 3" xfId="954" xr:uid="{2D505C75-164D-48F1-9762-C8DC6FC0004A}"/>
    <cellStyle name="60% - Accent3 2 3 2" xfId="46973" xr:uid="{6F36BE37-225E-4691-9D92-8D0C9B503BB3}"/>
    <cellStyle name="60% - Accent3 2 4" xfId="955" xr:uid="{4B38F3F4-37F6-4679-939F-789068A2C951}"/>
    <cellStyle name="60% - Accent3 2 4 2" xfId="46974" xr:uid="{F6559A98-D067-4A12-9BD0-0716FEFC4A7B}"/>
    <cellStyle name="60% - Accent3 2 5" xfId="956" xr:uid="{76D9605F-F908-48AD-AFDA-CCDD222DC542}"/>
    <cellStyle name="60% - Accent3 2 5 2" xfId="46975" xr:uid="{E8670EEC-9EA4-4BBE-95A8-54C4FDB9866E}"/>
    <cellStyle name="60% - Accent3 2 6" xfId="957" xr:uid="{F47AD0D1-2586-42BF-9A12-8F20499DFBAB}"/>
    <cellStyle name="60% - Accent3 2 7" xfId="958" xr:uid="{F3EE4109-8529-4347-9FF2-F0DE3C90F6CD}"/>
    <cellStyle name="60% - Accent3 20" xfId="46976" xr:uid="{25F8602F-B28B-48D1-94DA-33652B55D7B5}"/>
    <cellStyle name="60% - Accent3 21" xfId="46977" xr:uid="{D855B1B8-865C-4C27-AE82-AF78220315AD}"/>
    <cellStyle name="60% - Accent3 22" xfId="46978" xr:uid="{F79F5B38-F6EA-4767-8385-2CE2FC8FEFC5}"/>
    <cellStyle name="60% - Accent3 23" xfId="46979" xr:uid="{94A7444D-34D3-4EA6-B231-7F3B0E71E469}"/>
    <cellStyle name="60% - Accent3 24" xfId="46980" xr:uid="{5D777589-5B4A-47FE-8A15-89AFFE27F3E2}"/>
    <cellStyle name="60% - Accent3 25" xfId="46981" xr:uid="{DCAF1A7F-2797-47EA-98C7-E27C34E9F69A}"/>
    <cellStyle name="60% - Accent3 26" xfId="46982" xr:uid="{A9AA71A3-E489-44E0-827A-A2713F7CC344}"/>
    <cellStyle name="60% - Accent3 27" xfId="46983" xr:uid="{002E4245-3539-4E3F-90B9-D3E47A9C7390}"/>
    <cellStyle name="60% - Accent3 28" xfId="46984" xr:uid="{39707B1F-46B1-4641-934B-A0055D5B6AE7}"/>
    <cellStyle name="60% - Accent3 3" xfId="959" xr:uid="{94B82BFB-FCFE-4D6A-8206-6E1B05153021}"/>
    <cellStyle name="60% - Accent3 3 2" xfId="960" xr:uid="{EE25CED6-23CF-4228-8A34-F58C37D4C0CC}"/>
    <cellStyle name="60% - Accent3 3 3" xfId="961" xr:uid="{534C4485-55DD-4DF5-8A30-B775415A4C18}"/>
    <cellStyle name="60% - Accent3 3 4" xfId="962" xr:uid="{10B209D5-245A-4602-A3EE-9244DB70D9F7}"/>
    <cellStyle name="60% - Accent3 3 5" xfId="963" xr:uid="{25BD9E73-1DA1-4C72-82FA-20433333A937}"/>
    <cellStyle name="60% - Accent3 3 6" xfId="964" xr:uid="{54AEBDCE-8080-4649-86EC-F0C1655C368E}"/>
    <cellStyle name="60% - Accent3 3 7" xfId="965" xr:uid="{038287F7-D322-42A7-A433-B26665097EB2}"/>
    <cellStyle name="60% - Accent3 4" xfId="966" xr:uid="{6769C5C4-9F9C-44CC-9C96-3DB58024A869}"/>
    <cellStyle name="60% - Accent3 4 2" xfId="967" xr:uid="{BE313EF9-16E7-4513-9EB1-84DFC3274C5C}"/>
    <cellStyle name="60% - Accent3 4 3" xfId="968" xr:uid="{BB0D7521-0AC8-4F56-8C79-0A504C02BFCC}"/>
    <cellStyle name="60% - Accent3 4 4" xfId="969" xr:uid="{6C3AF863-A6E1-41AA-BE33-E5E3EBA53C62}"/>
    <cellStyle name="60% - Accent3 4 5" xfId="970" xr:uid="{2D4D60AD-3044-4E91-8ADA-78A0CE092813}"/>
    <cellStyle name="60% - Accent3 4 6" xfId="971" xr:uid="{B8A7D8FE-355A-43DC-B476-44BA0CD31628}"/>
    <cellStyle name="60% - Accent3 4 7" xfId="972" xr:uid="{8E3AFB9B-D4CC-475D-AB4D-BC5EC1D77CDA}"/>
    <cellStyle name="60% - Accent3 5" xfId="973" xr:uid="{4F82BFC1-4301-4685-8C65-DA2A65956D25}"/>
    <cellStyle name="60% - Accent3 5 2" xfId="974" xr:uid="{A576E161-7A27-4EB7-89BD-0F3C536746F9}"/>
    <cellStyle name="60% - Accent3 5 3" xfId="975" xr:uid="{8A7497F3-8868-4E62-A6A0-CF1C801AD642}"/>
    <cellStyle name="60% - Accent3 5 4" xfId="976" xr:uid="{AFA5C2CF-92CE-40E2-A511-8E97C609DF59}"/>
    <cellStyle name="60% - Accent3 5 5" xfId="977" xr:uid="{713AE3CF-A16C-4FB1-A044-9B663BC55AF7}"/>
    <cellStyle name="60% - Accent3 5 6" xfId="978" xr:uid="{38DC4469-8718-4235-8683-B75623E54614}"/>
    <cellStyle name="60% - Accent3 5 7" xfId="979" xr:uid="{56EFAB31-0E99-47B9-BFBE-9A81E9926BD4}"/>
    <cellStyle name="60% - Accent3 6" xfId="980" xr:uid="{05AE4E3D-024A-497A-A6B9-1D3B44534778}"/>
    <cellStyle name="60% - Accent3 7" xfId="981" xr:uid="{6D184076-7EA3-4094-8155-4E9824BB9E08}"/>
    <cellStyle name="60% - Accent3 8" xfId="982" xr:uid="{73695C1C-4D36-4148-BB92-5D6B3C35A7E6}"/>
    <cellStyle name="60% - Accent3 9" xfId="983" xr:uid="{53F9E650-B1C2-4F43-9303-0E2C594460C3}"/>
    <cellStyle name="60% - Accent4 10" xfId="984" xr:uid="{FA95CE38-8D85-41CB-A331-1E2E0025EEC3}"/>
    <cellStyle name="60% - Accent4 11" xfId="985" xr:uid="{9640AD11-077B-4F0F-9DBE-22C874FD0757}"/>
    <cellStyle name="60% - Accent4 12" xfId="986" xr:uid="{D56EC417-057A-4747-870C-98CB6114EE8B}"/>
    <cellStyle name="60% - Accent4 13" xfId="987" xr:uid="{0083E780-E2F6-45FB-B06A-8DD0A4492A30}"/>
    <cellStyle name="60% - Accent4 14" xfId="988" xr:uid="{7829F99B-8A38-45F8-82B2-DB505F2656BC}"/>
    <cellStyle name="60% - Accent4 14 2" xfId="46985" xr:uid="{99F5261F-0AA1-4379-B890-42305B14D647}"/>
    <cellStyle name="60% - Accent4 14 3" xfId="46986" xr:uid="{AA85AD47-169A-4FF0-BA07-87ADE9113B3B}"/>
    <cellStyle name="60% - Accent4 14 4" xfId="46987" xr:uid="{18CD80D9-615E-4E3D-88B2-D364B22BC234}"/>
    <cellStyle name="60% - Accent4 15" xfId="46988" xr:uid="{9615910C-78AB-4502-93A0-04CDD57DBE06}"/>
    <cellStyle name="60% - Accent4 16" xfId="46989" xr:uid="{C5B7B4E6-AD05-476C-B627-4D9A1D4BA5F6}"/>
    <cellStyle name="60% - Accent4 17" xfId="46990" xr:uid="{F3B6FD8E-0812-462A-A6F9-1374C395B5F0}"/>
    <cellStyle name="60% - Accent4 18" xfId="46991" xr:uid="{87FB2496-F021-4A04-B71E-513EA4D5A715}"/>
    <cellStyle name="60% - Accent4 19" xfId="46992" xr:uid="{DA0902F6-FCD0-4DE4-BCB9-C91CF9302E5D}"/>
    <cellStyle name="60% - Accent4 2" xfId="989" xr:uid="{6E2518CE-0E9D-4F9A-8AE6-5950E3B628FF}"/>
    <cellStyle name="60% - Accent4 2 2" xfId="990" xr:uid="{6684212D-A03A-447B-9A84-3E0AD1867315}"/>
    <cellStyle name="60% - Accent4 2 3" xfId="991" xr:uid="{D2975CC2-9415-4537-AFA5-79169D2CDB7B}"/>
    <cellStyle name="60% - Accent4 2 3 2" xfId="46993" xr:uid="{000744DF-CF38-404B-86C6-AC01FC0F1603}"/>
    <cellStyle name="60% - Accent4 2 4" xfId="992" xr:uid="{948A90F0-FAA4-4D76-A3D1-80EBA8031070}"/>
    <cellStyle name="60% - Accent4 2 4 2" xfId="46994" xr:uid="{B138C7C8-783F-4F27-9FCF-5341AE02710F}"/>
    <cellStyle name="60% - Accent4 2 5" xfId="993" xr:uid="{BC2BE53D-F487-4F65-B657-D103BDDEF57B}"/>
    <cellStyle name="60% - Accent4 2 5 2" xfId="46995" xr:uid="{643711E9-1BBE-43D9-A752-54ACBE6F600B}"/>
    <cellStyle name="60% - Accent4 2 6" xfId="994" xr:uid="{88D0877C-E898-436A-BF2C-C4D5B684A05B}"/>
    <cellStyle name="60% - Accent4 2 7" xfId="995" xr:uid="{56802641-0140-4E02-BBD0-85BF928BBA2A}"/>
    <cellStyle name="60% - Accent4 20" xfId="46996" xr:uid="{DFEE9E1C-0AEE-48FC-9C11-8F99628A2AE3}"/>
    <cellStyle name="60% - Accent4 21" xfId="46997" xr:uid="{D2888804-62D0-4D49-8603-7AF6A39B11BE}"/>
    <cellStyle name="60% - Accent4 22" xfId="46998" xr:uid="{2A0CA2DD-36E0-4F1F-B6CE-B71B7E9EA538}"/>
    <cellStyle name="60% - Accent4 23" xfId="46999" xr:uid="{E908D692-76B0-4BE5-88D8-C23CDEF9CB2A}"/>
    <cellStyle name="60% - Accent4 24" xfId="47000" xr:uid="{64C2681A-A733-4795-88A9-583A89017EE6}"/>
    <cellStyle name="60% - Accent4 25" xfId="47001" xr:uid="{C5C6E7F0-F788-451F-97EA-4DE7848788FA}"/>
    <cellStyle name="60% - Accent4 26" xfId="47002" xr:uid="{29BA7B3D-C83B-4EA4-AFF9-EB7E161CFC4B}"/>
    <cellStyle name="60% - Accent4 27" xfId="47003" xr:uid="{2260AED2-0BDE-4C03-88B5-B5DE9C602AE5}"/>
    <cellStyle name="60% - Accent4 28" xfId="47004" xr:uid="{BC9DF8F6-94AC-410C-81C8-1A4F8850A6D5}"/>
    <cellStyle name="60% - Accent4 3" xfId="996" xr:uid="{F569C43B-9E64-4448-8801-F858FD1AD821}"/>
    <cellStyle name="60% - Accent4 3 2" xfId="997" xr:uid="{3F5CC2AD-89A9-4096-92C7-30B999CE12E9}"/>
    <cellStyle name="60% - Accent4 3 3" xfId="998" xr:uid="{95F58B3F-60CB-40BC-B7DA-51DBF838F76A}"/>
    <cellStyle name="60% - Accent4 3 4" xfId="999" xr:uid="{E1797E59-EF28-4A20-AC1E-F5D1319F7467}"/>
    <cellStyle name="60% - Accent4 3 5" xfId="1000" xr:uid="{9522419B-F781-4E55-8EB6-E2983EA54815}"/>
    <cellStyle name="60% - Accent4 3 6" xfId="1001" xr:uid="{C5ED150D-B863-4ED4-AF45-8382FDDC7CD0}"/>
    <cellStyle name="60% - Accent4 3 7" xfId="1002" xr:uid="{AE171729-E734-425D-8272-E4BA51E44DC8}"/>
    <cellStyle name="60% - Accent4 4" xfId="1003" xr:uid="{71333BC3-A284-4A78-A82C-8DDAACC2F920}"/>
    <cellStyle name="60% - Accent4 4 2" xfId="1004" xr:uid="{0B914B0E-3C3E-49AC-8E3B-A18B418069BC}"/>
    <cellStyle name="60% - Accent4 4 3" xfId="1005" xr:uid="{B1E827D8-490E-4ED4-A06D-2254C9BADE0A}"/>
    <cellStyle name="60% - Accent4 4 4" xfId="1006" xr:uid="{B60A75EB-4D8D-4EA9-84E7-DE5C427036B9}"/>
    <cellStyle name="60% - Accent4 4 5" xfId="1007" xr:uid="{4FB61BB6-7066-474D-8E73-A3D15DD82F22}"/>
    <cellStyle name="60% - Accent4 4 6" xfId="1008" xr:uid="{7296264E-5FC6-44A8-9DED-2469F61CC685}"/>
    <cellStyle name="60% - Accent4 4 7" xfId="1009" xr:uid="{560D4FDE-F714-4CF4-9A10-32E1BD29EEF0}"/>
    <cellStyle name="60% - Accent4 5" xfId="1010" xr:uid="{8DE948D4-49B9-45BE-8E73-628F3E1C15FB}"/>
    <cellStyle name="60% - Accent4 5 2" xfId="1011" xr:uid="{998F1642-7BE9-4910-B2F5-21C4738C3378}"/>
    <cellStyle name="60% - Accent4 5 3" xfId="1012" xr:uid="{D0F4BA45-B5B8-461E-80B5-D428E9D2C965}"/>
    <cellStyle name="60% - Accent4 5 4" xfId="1013" xr:uid="{E433E5F5-EFC5-44C8-BAAB-141D63681647}"/>
    <cellStyle name="60% - Accent4 5 5" xfId="1014" xr:uid="{D3352402-9715-40D6-B18A-3943C644CE0B}"/>
    <cellStyle name="60% - Accent4 5 6" xfId="1015" xr:uid="{1F3461B0-4FE1-4ABF-AE09-4694026C2445}"/>
    <cellStyle name="60% - Accent4 5 7" xfId="1016" xr:uid="{2D90A994-03A9-458B-92BA-2B146495198B}"/>
    <cellStyle name="60% - Accent4 6" xfId="1017" xr:uid="{38D5202F-75F4-45A8-8F28-9BCD3CD66716}"/>
    <cellStyle name="60% - Accent4 7" xfId="1018" xr:uid="{0FC77A85-C456-4FDE-8858-DF0FCD238A6F}"/>
    <cellStyle name="60% - Accent4 8" xfId="1019" xr:uid="{1605635E-229B-478B-BFDA-3F7314E4A58A}"/>
    <cellStyle name="60% - Accent4 9" xfId="1020" xr:uid="{5CAFA0A6-BA5C-4D88-AF83-4423A031E1C0}"/>
    <cellStyle name="60% - Accent5 10" xfId="1021" xr:uid="{86AEBBE0-E22F-413C-B805-E9A34CEEAD6A}"/>
    <cellStyle name="60% - Accent5 11" xfId="1022" xr:uid="{211DA27C-4BAD-4D77-AA72-0E644CA72B40}"/>
    <cellStyle name="60% - Accent5 12" xfId="1023" xr:uid="{F9E81963-9E2A-46BE-B5C7-241C35C8C749}"/>
    <cellStyle name="60% - Accent5 13" xfId="1024" xr:uid="{A43E6675-905F-43F2-A18F-87CC5ADE1679}"/>
    <cellStyle name="60% - Accent5 14" xfId="1025" xr:uid="{AE977FF8-BC21-41D0-8EEE-9BF5FD5D384E}"/>
    <cellStyle name="60% - Accent5 14 2" xfId="47005" xr:uid="{890E39B5-4693-4528-81C5-285BBE6958DF}"/>
    <cellStyle name="60% - Accent5 14 3" xfId="47006" xr:uid="{F1E46875-1375-4D40-9743-3619C53B0C6F}"/>
    <cellStyle name="60% - Accent5 14 4" xfId="47007" xr:uid="{14A92C17-D529-4B96-9FB0-671245C608CE}"/>
    <cellStyle name="60% - Accent5 15" xfId="47008" xr:uid="{3FE2F4E9-9B08-4DD6-9613-FD8550B89637}"/>
    <cellStyle name="60% - Accent5 16" xfId="47009" xr:uid="{7BB8833D-FD62-41D2-984A-264D24EA1553}"/>
    <cellStyle name="60% - Accent5 17" xfId="47010" xr:uid="{41118B51-0988-4535-8C95-46EC8CB4005B}"/>
    <cellStyle name="60% - Accent5 18" xfId="47011" xr:uid="{30A9A00B-E346-4F0A-A499-5B2C4FE80E31}"/>
    <cellStyle name="60% - Accent5 19" xfId="47012" xr:uid="{EC40B944-A2F0-4466-99EF-42C6FA89CB8C}"/>
    <cellStyle name="60% - Accent5 2" xfId="1026" xr:uid="{0DAE2B41-EBA6-44E3-8556-33EED88C35E5}"/>
    <cellStyle name="60% - Accent5 2 2" xfId="1027" xr:uid="{6BBEC776-8283-4791-B467-579A79317DB7}"/>
    <cellStyle name="60% - Accent5 2 3" xfId="1028" xr:uid="{7BE699ED-D61D-4C26-A286-E26AE112236D}"/>
    <cellStyle name="60% - Accent5 2 3 2" xfId="47013" xr:uid="{AE9CF19A-309F-4BBF-A50A-FD419386FF6A}"/>
    <cellStyle name="60% - Accent5 2 4" xfId="1029" xr:uid="{50FFA2FC-0054-4E8B-8F3D-E8C7267FD0A6}"/>
    <cellStyle name="60% - Accent5 2 4 2" xfId="47014" xr:uid="{6061DB35-F0D6-47C3-915D-6D7DD1CDF289}"/>
    <cellStyle name="60% - Accent5 2 5" xfId="1030" xr:uid="{EC015EA1-9EC1-4DCE-B487-86AC65234962}"/>
    <cellStyle name="60% - Accent5 2 5 2" xfId="47015" xr:uid="{236D4172-4546-4AA3-83DF-8AE7683C13D4}"/>
    <cellStyle name="60% - Accent5 2 6" xfId="1031" xr:uid="{C760FAE6-4DA0-4E9F-BF48-1141C6B7BAF4}"/>
    <cellStyle name="60% - Accent5 2 7" xfId="1032" xr:uid="{4457B65A-1E71-4061-B4EB-EC6B2FE67D4A}"/>
    <cellStyle name="60% - Accent5 20" xfId="47016" xr:uid="{7D3A6973-9837-4E23-BA0E-73B3AD80A11B}"/>
    <cellStyle name="60% - Accent5 21" xfId="47017" xr:uid="{6E89E62F-5FEB-4D9A-BA71-1969F5F410CF}"/>
    <cellStyle name="60% - Accent5 22" xfId="47018" xr:uid="{12A585F2-E3B0-4061-A213-FC29E042B4D5}"/>
    <cellStyle name="60% - Accent5 23" xfId="47019" xr:uid="{8F3CC44A-89A7-4373-BC97-F9D55F693858}"/>
    <cellStyle name="60% - Accent5 24" xfId="47020" xr:uid="{001ABDF0-EA66-4497-A9BF-5995EA030C1E}"/>
    <cellStyle name="60% - Accent5 25" xfId="47021" xr:uid="{DE491F51-5889-49BC-984B-68BDEC85CE9D}"/>
    <cellStyle name="60% - Accent5 26" xfId="47022" xr:uid="{A03B1C83-A6F9-44EE-B064-F99E0A4803B5}"/>
    <cellStyle name="60% - Accent5 27" xfId="47023" xr:uid="{F283F214-2C9F-4607-993C-D0B6B51AD80C}"/>
    <cellStyle name="60% - Accent5 28" xfId="47024" xr:uid="{BD7516A6-723B-4776-9B86-60F58B5F5F03}"/>
    <cellStyle name="60% - Accent5 3" xfId="1033" xr:uid="{D41F7AD3-6339-4668-A85D-87A6D397989C}"/>
    <cellStyle name="60% - Accent5 3 2" xfId="1034" xr:uid="{AD19E797-F76F-4442-8843-9EB5E4AAEAA8}"/>
    <cellStyle name="60% - Accent5 3 3" xfId="1035" xr:uid="{29D8C823-0B36-422B-BA66-3071314D1292}"/>
    <cellStyle name="60% - Accent5 3 4" xfId="1036" xr:uid="{4D07A062-6205-4FCF-B1F5-E9B01C977F2E}"/>
    <cellStyle name="60% - Accent5 3 5" xfId="1037" xr:uid="{EBCFA3DC-F945-4627-8006-BEB40F4D5DB7}"/>
    <cellStyle name="60% - Accent5 3 6" xfId="1038" xr:uid="{9AADEDBD-83DA-4293-8572-D50E9E03245B}"/>
    <cellStyle name="60% - Accent5 3 7" xfId="1039" xr:uid="{B0EE5C94-CEE1-4110-AE9B-456FA8AC5C67}"/>
    <cellStyle name="60% - Accent5 4" xfId="1040" xr:uid="{27BD601A-B0D2-47FC-A24D-09428AE5C908}"/>
    <cellStyle name="60% - Accent5 4 2" xfId="1041" xr:uid="{A5340263-B224-4086-A466-C29D5D13E3D5}"/>
    <cellStyle name="60% - Accent5 4 3" xfId="1042" xr:uid="{0A116114-CF77-4397-9B30-C981BF3959E6}"/>
    <cellStyle name="60% - Accent5 4 4" xfId="1043" xr:uid="{F84664DB-AE68-461F-A8ED-9DC88D9F9DF2}"/>
    <cellStyle name="60% - Accent5 4 5" xfId="1044" xr:uid="{22F0B29E-833F-442B-AD63-D8A9147ACA58}"/>
    <cellStyle name="60% - Accent5 4 6" xfId="1045" xr:uid="{845CB3F3-E3B8-4945-AC57-C4D9163A95AB}"/>
    <cellStyle name="60% - Accent5 4 7" xfId="1046" xr:uid="{78B0FCA6-FE2F-4716-80D4-5F9DDA121A60}"/>
    <cellStyle name="60% - Accent5 5" xfId="1047" xr:uid="{3ADB9A09-0E10-4E39-89F7-2E09AC26EFC5}"/>
    <cellStyle name="60% - Accent5 5 2" xfId="1048" xr:uid="{7C151EE7-457D-4EFA-8D83-D77C61D51E69}"/>
    <cellStyle name="60% - Accent5 5 3" xfId="1049" xr:uid="{AB81675C-2153-40C5-A756-028164473EF5}"/>
    <cellStyle name="60% - Accent5 5 4" xfId="1050" xr:uid="{53878639-66C2-4736-A210-E4A561917E11}"/>
    <cellStyle name="60% - Accent5 5 5" xfId="1051" xr:uid="{6477642E-9FA2-4124-9D4A-CE3E772794C8}"/>
    <cellStyle name="60% - Accent5 5 6" xfId="1052" xr:uid="{EFBF5CE1-0EB7-4AD8-B2AA-866AA569DCA7}"/>
    <cellStyle name="60% - Accent5 5 7" xfId="1053" xr:uid="{66B8EB84-8141-47A3-90C7-84BB73898939}"/>
    <cellStyle name="60% - Accent5 6" xfId="1054" xr:uid="{7495B627-F67C-4BC0-8D43-EF074740D7D7}"/>
    <cellStyle name="60% - Accent5 7" xfId="1055" xr:uid="{25EE7495-438C-449C-B4FC-1F0FBA96FC81}"/>
    <cellStyle name="60% - Accent5 8" xfId="1056" xr:uid="{170DF501-EB20-4F6E-8849-AE9CAAE2C8E0}"/>
    <cellStyle name="60% - Accent5 9" xfId="1057" xr:uid="{F347A7C3-F7DD-47CB-BD41-3E73B6C0C935}"/>
    <cellStyle name="60% - Accent6 10" xfId="1058" xr:uid="{E079E604-D248-4662-AF31-F62AAFF0C8AC}"/>
    <cellStyle name="60% - Accent6 11" xfId="1059" xr:uid="{60877DBA-52FB-4CB9-902D-E308E09F99B7}"/>
    <cellStyle name="60% - Accent6 12" xfId="1060" xr:uid="{C19F105F-F638-4A97-9E54-19F1D83D9CDA}"/>
    <cellStyle name="60% - Accent6 13" xfId="1061" xr:uid="{591669F6-4E1A-424D-AB72-ACF74D5F5A0B}"/>
    <cellStyle name="60% - Accent6 14" xfId="1062" xr:uid="{C84F6D17-4FE2-440F-A82D-5B4553C66AAF}"/>
    <cellStyle name="60% - Accent6 14 2" xfId="47025" xr:uid="{4108B2D0-2E33-4166-9A5A-E4926E9B3468}"/>
    <cellStyle name="60% - Accent6 14 3" xfId="47026" xr:uid="{6C992847-1546-42ED-BD53-5D97B60D2E63}"/>
    <cellStyle name="60% - Accent6 14 4" xfId="47027" xr:uid="{C7C4F14E-01D5-4FE7-841D-D5E0EB5FD70A}"/>
    <cellStyle name="60% - Accent6 15" xfId="47028" xr:uid="{648B0B5F-8264-48EA-9E0A-2AAA67A6A3B5}"/>
    <cellStyle name="60% - Accent6 16" xfId="47029" xr:uid="{6A01F968-AB7F-46AD-A6CD-974CFD84841E}"/>
    <cellStyle name="60% - Accent6 17" xfId="47030" xr:uid="{7A10F0CB-A306-4DF9-859F-851806223429}"/>
    <cellStyle name="60% - Accent6 18" xfId="47031" xr:uid="{AC4A5A68-7BAD-4F97-97AD-EE1229F34EE3}"/>
    <cellStyle name="60% - Accent6 19" xfId="47032" xr:uid="{C1095FA0-DF8C-4C74-8D14-AC115D9FFBA1}"/>
    <cellStyle name="60% - Accent6 2" xfId="1063" xr:uid="{52046F65-54A5-42ED-B2EF-59BDBD4FA6D3}"/>
    <cellStyle name="60% - Accent6 2 2" xfId="1064" xr:uid="{45404C37-AB27-4B3E-8290-44F5B127C1ED}"/>
    <cellStyle name="60% - Accent6 2 3" xfId="1065" xr:uid="{CD5BCA70-D7F3-4110-9473-2F4FFEEED485}"/>
    <cellStyle name="60% - Accent6 2 3 2" xfId="47033" xr:uid="{B82F0DA4-7AFF-4510-B7AB-B90DF2D24AD2}"/>
    <cellStyle name="60% - Accent6 2 4" xfId="1066" xr:uid="{CBDD3390-C208-42A4-8B64-0E0CC4809345}"/>
    <cellStyle name="60% - Accent6 2 4 2" xfId="47034" xr:uid="{002C92E9-3B92-42D9-9BEA-92454C75C964}"/>
    <cellStyle name="60% - Accent6 2 5" xfId="1067" xr:uid="{53B3A87D-7B41-42B4-9AAA-82029E509287}"/>
    <cellStyle name="60% - Accent6 2 5 2" xfId="47035" xr:uid="{D163C6D3-6542-40F2-964B-D6F5111D6070}"/>
    <cellStyle name="60% - Accent6 2 6" xfId="1068" xr:uid="{0AF98C6D-2C26-4B13-8756-00E37D1A09EC}"/>
    <cellStyle name="60% - Accent6 2 7" xfId="1069" xr:uid="{48041A2A-D6EB-4ED3-906D-08FF47541EAD}"/>
    <cellStyle name="60% - Accent6 20" xfId="47036" xr:uid="{F66D6407-B0B7-4BEE-8F26-A20A067208C0}"/>
    <cellStyle name="60% - Accent6 21" xfId="47037" xr:uid="{EEDB0248-52C7-4493-9A82-FDCF139EE7C1}"/>
    <cellStyle name="60% - Accent6 22" xfId="47038" xr:uid="{E53FD4D2-794E-4BF0-949C-66EFA96130DB}"/>
    <cellStyle name="60% - Accent6 23" xfId="47039" xr:uid="{F215BB2B-33B9-44F1-A462-8229220E1229}"/>
    <cellStyle name="60% - Accent6 24" xfId="47040" xr:uid="{8BA1D172-1A1E-4465-8919-2B9345F80189}"/>
    <cellStyle name="60% - Accent6 25" xfId="47041" xr:uid="{1058D73B-A02A-4246-AF4C-FBF86E40F0BA}"/>
    <cellStyle name="60% - Accent6 26" xfId="47042" xr:uid="{7EC05359-23DA-4550-A819-1FBF4D1C44A8}"/>
    <cellStyle name="60% - Accent6 27" xfId="47043" xr:uid="{F22E8BE1-47AB-43FD-98E2-9BAEEB7991EC}"/>
    <cellStyle name="60% - Accent6 28" xfId="47044" xr:uid="{119A9D86-7E19-4DE1-BA79-ECCE418DE6AA}"/>
    <cellStyle name="60% - Accent6 3" xfId="1070" xr:uid="{1ED37039-EA5C-434B-A654-08ED7B8C39CB}"/>
    <cellStyle name="60% - Accent6 3 2" xfId="1071" xr:uid="{6816514F-EB6F-4DD6-A78A-98C1EE37CE3D}"/>
    <cellStyle name="60% - Accent6 3 3" xfId="1072" xr:uid="{A64BA69F-79C0-411C-9689-0BE2E37EBD23}"/>
    <cellStyle name="60% - Accent6 3 4" xfId="1073" xr:uid="{F3AF6356-1B75-40E3-973B-4A0F63D0BBC6}"/>
    <cellStyle name="60% - Accent6 3 5" xfId="1074" xr:uid="{51516050-DE6E-49CE-97B3-B9C0ADB5E84B}"/>
    <cellStyle name="60% - Accent6 3 6" xfId="1075" xr:uid="{55179FD8-096E-4238-BE8B-F4487CFBFC5E}"/>
    <cellStyle name="60% - Accent6 3 7" xfId="1076" xr:uid="{45C3D0B5-06E6-449A-9C0B-70D24EEBD0D2}"/>
    <cellStyle name="60% - Accent6 4" xfId="1077" xr:uid="{C93B0A35-0B1E-4713-8CE4-66BE873B249C}"/>
    <cellStyle name="60% - Accent6 4 2" xfId="1078" xr:uid="{6B271D01-7458-43FC-9539-9570A875E2A1}"/>
    <cellStyle name="60% - Accent6 4 3" xfId="1079" xr:uid="{0C2EBDDD-BEEB-4615-9BEA-4B346DCE83FC}"/>
    <cellStyle name="60% - Accent6 4 4" xfId="1080" xr:uid="{DE144CBF-9737-4C71-9BAB-C7773A111D9B}"/>
    <cellStyle name="60% - Accent6 4 5" xfId="1081" xr:uid="{BBB48EAC-57E0-4139-B407-F896933DE2CB}"/>
    <cellStyle name="60% - Accent6 4 6" xfId="1082" xr:uid="{45335BBA-EDB9-4241-BD46-C71CFEA18F28}"/>
    <cellStyle name="60% - Accent6 4 7" xfId="1083" xr:uid="{F39D2CCD-1BB1-4826-87FB-3A4F9922CCC6}"/>
    <cellStyle name="60% - Accent6 5" xfId="1084" xr:uid="{BFD9E04E-13A8-49C1-884D-EED99746FB7F}"/>
    <cellStyle name="60% - Accent6 5 2" xfId="1085" xr:uid="{F4C87EF3-3282-4F1C-B850-9715F17AC259}"/>
    <cellStyle name="60% - Accent6 5 3" xfId="1086" xr:uid="{B2FDA203-7FB2-4971-A8FB-DCAD507E6B50}"/>
    <cellStyle name="60% - Accent6 5 4" xfId="1087" xr:uid="{7971AE86-8E1B-45B8-BF50-F6170FC37309}"/>
    <cellStyle name="60% - Accent6 5 5" xfId="1088" xr:uid="{24232482-3594-4B67-BB36-6ECFDBE8CFFC}"/>
    <cellStyle name="60% - Accent6 5 6" xfId="1089" xr:uid="{BF7E5F28-F8FD-437A-BBDE-B8E0AEC2F0B3}"/>
    <cellStyle name="60% - Accent6 5 7" xfId="1090" xr:uid="{1D05BF79-4BB4-48CA-835A-73CAE177323C}"/>
    <cellStyle name="60% - Accent6 6" xfId="1091" xr:uid="{35DBBEEB-F646-4B40-81EE-6AB4BB086E70}"/>
    <cellStyle name="60% - Accent6 7" xfId="1092" xr:uid="{95DAA8C4-75D3-4B8A-ADEB-E13E67190FFE}"/>
    <cellStyle name="60% - Accent6 8" xfId="1093" xr:uid="{60A119C3-C2E8-47F3-949A-E3BBD657B8C4}"/>
    <cellStyle name="60% - Accent6 9" xfId="1094" xr:uid="{AAEF89EC-CB19-41E0-B0D3-BA1C005788A8}"/>
    <cellStyle name="Accent1 - 20%" xfId="47045" xr:uid="{FEFFBA5A-0C24-4308-9FAC-8B942D903487}"/>
    <cellStyle name="Accent1 - 40%" xfId="47046" xr:uid="{D5E493BA-F686-41BB-B5D1-54F5C3C0CF16}"/>
    <cellStyle name="Accent1 - 60%" xfId="47047" xr:uid="{FC5CEB1C-9EC7-470A-B7E6-626FF13DC83A}"/>
    <cellStyle name="Accent1 10" xfId="1095" xr:uid="{BF7B2220-5065-4EA1-BD9C-9D90D9487447}"/>
    <cellStyle name="Accent1 11" xfId="1096" xr:uid="{ACD253BE-F859-476F-A259-6F586D14D729}"/>
    <cellStyle name="Accent1 12" xfId="1097" xr:uid="{AC3DF9A2-8137-47A6-A7DE-AA6A94D79227}"/>
    <cellStyle name="Accent1 13" xfId="1098" xr:uid="{D335C81B-BC46-4294-9B8C-6F4C9E34EDC0}"/>
    <cellStyle name="Accent1 14" xfId="1099" xr:uid="{FE342B44-41D8-4CB9-9F32-0928F088FE8B}"/>
    <cellStyle name="Accent1 14 2" xfId="47048" xr:uid="{F5D2151D-262A-45BC-B88F-C5F16D9D5116}"/>
    <cellStyle name="Accent1 14 3" xfId="47049" xr:uid="{9CF4C2F9-ADEF-4690-B171-9124A182549B}"/>
    <cellStyle name="Accent1 14 4" xfId="47050" xr:uid="{6AE1741B-5F6A-40EF-B09E-1C7E1A183EF2}"/>
    <cellStyle name="Accent1 15" xfId="47051" xr:uid="{0B802D1F-EABF-42B3-A3A3-DED1F413CF4E}"/>
    <cellStyle name="Accent1 16" xfId="47052" xr:uid="{40975303-1F8B-4930-AFEB-589C55B693C0}"/>
    <cellStyle name="Accent1 17" xfId="47053" xr:uid="{36E28E5B-CD26-4D5D-9DC2-FAB84A7EAC72}"/>
    <cellStyle name="Accent1 18" xfId="47054" xr:uid="{EA1CA5B8-CDAC-41E1-81F6-C07780E7C3B5}"/>
    <cellStyle name="Accent1 19" xfId="47055" xr:uid="{E93ED944-D4E1-451D-A268-57D947D03027}"/>
    <cellStyle name="Accent1 2" xfId="1100" xr:uid="{5153359A-94BE-4024-B1EF-5541DEEFAC2B}"/>
    <cellStyle name="Accent1 2 2" xfId="1101" xr:uid="{FF7D1A25-C393-495A-9924-B6D01B1F6199}"/>
    <cellStyle name="Accent1 2 3" xfId="1102" xr:uid="{43326C85-B14B-49E3-99AA-859111276DD3}"/>
    <cellStyle name="Accent1 2 3 2" xfId="47056" xr:uid="{04A623BC-725B-4F33-9EDB-A9E3ECA7896F}"/>
    <cellStyle name="Accent1 2 4" xfId="1103" xr:uid="{1025BE36-09A7-4A2D-9A76-9CD1AC5292C2}"/>
    <cellStyle name="Accent1 2 4 2" xfId="47057" xr:uid="{837AF4FD-ED91-4F30-92B8-4E9D87BD581B}"/>
    <cellStyle name="Accent1 2 5" xfId="1104" xr:uid="{AA9023A3-BC14-4143-8AC5-A6032BEF0C35}"/>
    <cellStyle name="Accent1 2 5 2" xfId="47058" xr:uid="{792E1290-A7FC-45EB-A664-13BBB09DBA8D}"/>
    <cellStyle name="Accent1 2 6" xfId="1105" xr:uid="{7C2B0AB7-1DAF-42F0-895B-C2BF45972ED8}"/>
    <cellStyle name="Accent1 2 7" xfId="1106" xr:uid="{84B903AE-1F06-41DE-ACCC-66726DBDE8D7}"/>
    <cellStyle name="Accent1 20" xfId="47059" xr:uid="{7D8454C9-52BF-4F60-B75E-AE75BDEE7410}"/>
    <cellStyle name="Accent1 21" xfId="47060" xr:uid="{C53FB63A-7829-4FDA-B3A1-0337D3DEE90F}"/>
    <cellStyle name="Accent1 22" xfId="47061" xr:uid="{1739CDEB-BE3A-453A-A068-ADA5A2C1F21A}"/>
    <cellStyle name="Accent1 23" xfId="47062" xr:uid="{76A1C5C7-C7C3-4B7B-B309-F801031528A3}"/>
    <cellStyle name="Accent1 24" xfId="47063" xr:uid="{8DADC7C3-5B69-4C74-AB73-60B3F9E12C57}"/>
    <cellStyle name="Accent1 25" xfId="47064" xr:uid="{0D04E27C-2565-447E-AF3D-74E2F72044DE}"/>
    <cellStyle name="Accent1 26" xfId="47065" xr:uid="{ECCB73C0-96E3-4202-96E2-39AADA5E8220}"/>
    <cellStyle name="Accent1 27" xfId="47066" xr:uid="{BABABE06-461D-4706-AEC2-CEA754EBC7BB}"/>
    <cellStyle name="Accent1 28" xfId="47067" xr:uid="{51938434-1FBD-41B1-803B-56EB597B3B6A}"/>
    <cellStyle name="Accent1 3" xfId="1107" xr:uid="{292FD555-4DFE-46D4-8877-0AFD5A8CFE20}"/>
    <cellStyle name="Accent1 3 2" xfId="1108" xr:uid="{6C5DF42D-B21F-4C79-89E8-C2F85B3014FD}"/>
    <cellStyle name="Accent1 3 3" xfId="1109" xr:uid="{CFE9EF41-4FA0-4804-99F6-BEEBC1E03498}"/>
    <cellStyle name="Accent1 3 4" xfId="1110" xr:uid="{B6792146-13DB-4D21-B48F-884AA0E40090}"/>
    <cellStyle name="Accent1 3 5" xfId="1111" xr:uid="{00322F65-1E3B-4D12-851B-A549CA39D32C}"/>
    <cellStyle name="Accent1 3 6" xfId="1112" xr:uid="{41DDD6E2-4781-4BE2-B246-C8524FB18D2B}"/>
    <cellStyle name="Accent1 3 7" xfId="1113" xr:uid="{86948B10-AF34-4F18-9CF8-119037C1508B}"/>
    <cellStyle name="Accent1 4" xfId="1114" xr:uid="{3EEB2BF4-4F34-4482-8271-DEE3D24BF43A}"/>
    <cellStyle name="Accent1 4 2" xfId="1115" xr:uid="{506FBC9C-3240-4EA1-948F-B7A4164AD922}"/>
    <cellStyle name="Accent1 4 3" xfId="1116" xr:uid="{52A9FCA5-A164-463A-9D3A-C5F7448679E4}"/>
    <cellStyle name="Accent1 4 4" xfId="1117" xr:uid="{5575A927-D7E3-4383-8B66-C2ED0BFC5D62}"/>
    <cellStyle name="Accent1 4 5" xfId="1118" xr:uid="{FB26A9BC-6DF7-44C6-87DA-9EAA0836F513}"/>
    <cellStyle name="Accent1 4 6" xfId="1119" xr:uid="{369B74FB-698E-4365-9EF1-8532B3A6507C}"/>
    <cellStyle name="Accent1 4 7" xfId="1120" xr:uid="{04317AB7-957E-48C2-84E3-BE48E14C147E}"/>
    <cellStyle name="Accent1 5" xfId="1121" xr:uid="{E34A7EC6-13D1-4EB0-8F07-C20E05CDB2D8}"/>
    <cellStyle name="Accent1 5 2" xfId="1122" xr:uid="{77DE817A-15F5-42F4-BD37-EB7EEA370CE6}"/>
    <cellStyle name="Accent1 5 3" xfId="1123" xr:uid="{C1FF9076-8BC9-4365-AA21-70A1F9596359}"/>
    <cellStyle name="Accent1 5 4" xfId="1124" xr:uid="{33582EAF-5839-487F-817C-222C9C3DAC99}"/>
    <cellStyle name="Accent1 5 5" xfId="1125" xr:uid="{A49BA8B1-27B2-4429-B3A7-2CD797D036FB}"/>
    <cellStyle name="Accent1 5 6" xfId="1126" xr:uid="{DFD10F1F-70A7-4BEB-AF5E-D8B3D5D0BC76}"/>
    <cellStyle name="Accent1 5 7" xfId="1127" xr:uid="{06344980-9A1A-4003-9894-546CC60A6FE0}"/>
    <cellStyle name="Accent1 6" xfId="1128" xr:uid="{0F0CDD63-89C2-477A-ACA8-95DF7835A881}"/>
    <cellStyle name="Accent1 7" xfId="1129" xr:uid="{58323B57-3421-456B-A374-68B6984327BE}"/>
    <cellStyle name="Accent1 8" xfId="1130" xr:uid="{BCCFCBE3-2F69-4670-85B4-A1120193577B}"/>
    <cellStyle name="Accent1 9" xfId="1131" xr:uid="{4BB9A99F-4E4A-4D18-94B3-7E549B48BCFC}"/>
    <cellStyle name="Accent2 - 20%" xfId="47068" xr:uid="{A05C7CF6-6478-4C6A-B431-E70F217D6D66}"/>
    <cellStyle name="Accent2 - 40%" xfId="47069" xr:uid="{FD7C9832-D0B1-4E3B-A46D-0BE4DB75159B}"/>
    <cellStyle name="Accent2 - 60%" xfId="47070" xr:uid="{AB8E8D0E-1AA7-46B6-8915-7744F7B0AED5}"/>
    <cellStyle name="Accent2 10" xfId="1132" xr:uid="{D722E173-7C11-49BF-A540-6F50E77AB142}"/>
    <cellStyle name="Accent2 11" xfId="1133" xr:uid="{41163D7C-48CB-405E-93EE-EBF3C24B2F9D}"/>
    <cellStyle name="Accent2 12" xfId="1134" xr:uid="{2B70FD70-C829-497A-8F59-C023DCA55EBB}"/>
    <cellStyle name="Accent2 13" xfId="1135" xr:uid="{692CB83A-DC1F-423C-84E3-FD19F1CCCCE0}"/>
    <cellStyle name="Accent2 14" xfId="1136" xr:uid="{F2208EE6-28CC-4CEE-83C0-994706982CBF}"/>
    <cellStyle name="Accent2 14 2" xfId="47071" xr:uid="{229B4F69-D4ED-44B2-9195-29FEA1519867}"/>
    <cellStyle name="Accent2 14 3" xfId="47072" xr:uid="{2105CA15-2986-4965-8AE5-C155CFB9C03E}"/>
    <cellStyle name="Accent2 14 4" xfId="47073" xr:uid="{56F65C54-9A45-4317-BC79-B5CF0F8F1361}"/>
    <cellStyle name="Accent2 15" xfId="47074" xr:uid="{B9AFA973-7CFF-4324-9E38-9DBF1D38DBBA}"/>
    <cellStyle name="Accent2 16" xfId="47075" xr:uid="{40B797EC-58E9-41A4-B8E8-40CCF117F521}"/>
    <cellStyle name="Accent2 17" xfId="47076" xr:uid="{7A8EA16B-F098-4260-8932-C75E7D9443C9}"/>
    <cellStyle name="Accent2 18" xfId="47077" xr:uid="{C1498BE1-5321-4803-9C36-1DD6545C7C4E}"/>
    <cellStyle name="Accent2 19" xfId="47078" xr:uid="{42FC9A72-2601-4CDE-8793-57BA368538FA}"/>
    <cellStyle name="Accent2 2" xfId="1137" xr:uid="{ACEA431B-FB66-4443-A3E0-0E7DB62D4DC0}"/>
    <cellStyle name="Accent2 2 2" xfId="1138" xr:uid="{4C1FBC2D-4A6D-468A-A0E8-751359FDF3BA}"/>
    <cellStyle name="Accent2 2 3" xfId="1139" xr:uid="{E99E5326-C22C-4B44-ACC1-B415CA97268C}"/>
    <cellStyle name="Accent2 2 3 2" xfId="47079" xr:uid="{FFE1A498-F6D1-4952-BBC3-F44CF8DDCE12}"/>
    <cellStyle name="Accent2 2 4" xfId="1140" xr:uid="{33DA9016-A1EB-4799-9563-5FB5F4C5F912}"/>
    <cellStyle name="Accent2 2 4 2" xfId="47080" xr:uid="{2DE9DD2B-49B0-4FF4-98D4-40EE675779A9}"/>
    <cellStyle name="Accent2 2 5" xfId="1141" xr:uid="{CD49AA37-4455-4DCE-858E-54463E1CBC37}"/>
    <cellStyle name="Accent2 2 5 2" xfId="47081" xr:uid="{AFC4AE09-6EE4-4F1D-9B05-20E8A5BE6C27}"/>
    <cellStyle name="Accent2 2 6" xfId="1142" xr:uid="{A0B8DF46-0D7E-4E49-90FC-0779430B4228}"/>
    <cellStyle name="Accent2 2 7" xfId="1143" xr:uid="{B46BF054-8028-47FF-8F16-BA62358EF59C}"/>
    <cellStyle name="Accent2 20" xfId="47082" xr:uid="{26E31E66-C24E-44B3-94FD-426ACF95ACAA}"/>
    <cellStyle name="Accent2 21" xfId="47083" xr:uid="{1F6D00FF-014B-4346-BC74-88D26315AC8F}"/>
    <cellStyle name="Accent2 22" xfId="47084" xr:uid="{DB874563-D2BA-4BE7-9B1D-1B38FD15199F}"/>
    <cellStyle name="Accent2 23" xfId="47085" xr:uid="{8D8E3B66-8433-4C1E-9ACF-B67537DD2760}"/>
    <cellStyle name="Accent2 24" xfId="47086" xr:uid="{AD73A59A-1EF8-429B-9626-B645F4694287}"/>
    <cellStyle name="Accent2 25" xfId="47087" xr:uid="{50435DF8-1EA1-4D9A-8BCE-891EA925EAB6}"/>
    <cellStyle name="Accent2 26" xfId="47088" xr:uid="{8BC4438F-0E24-4259-AF11-A962C85F5C2E}"/>
    <cellStyle name="Accent2 27" xfId="47089" xr:uid="{B374A12E-9D1F-4042-A131-346661C04733}"/>
    <cellStyle name="Accent2 28" xfId="47090" xr:uid="{A953D799-B473-41C5-93B3-45264BBF6B90}"/>
    <cellStyle name="Accent2 3" xfId="1144" xr:uid="{A3DA829E-6186-4BC0-9172-3BF74B300D6F}"/>
    <cellStyle name="Accent2 3 2" xfId="1145" xr:uid="{8D1E43EC-7A34-4C9C-9FBA-E8ED36FFE939}"/>
    <cellStyle name="Accent2 3 3" xfId="1146" xr:uid="{0F018F4C-B483-44BC-A585-2C6EB4356827}"/>
    <cellStyle name="Accent2 3 4" xfId="1147" xr:uid="{5EA42558-10A5-43EF-B535-1F5C2DD634A6}"/>
    <cellStyle name="Accent2 3 5" xfId="1148" xr:uid="{FD939ECD-D1AB-4735-8F10-40D7A633B8FF}"/>
    <cellStyle name="Accent2 3 6" xfId="1149" xr:uid="{8E4824D6-F4FD-4C81-A699-92251DC23916}"/>
    <cellStyle name="Accent2 3 7" xfId="1150" xr:uid="{8F753F9C-B1A3-4575-AFCA-E3D232C685A7}"/>
    <cellStyle name="Accent2 4" xfId="1151" xr:uid="{F92CDAAF-F076-428A-9FB9-E7B39BE782E9}"/>
    <cellStyle name="Accent2 4 2" xfId="1152" xr:uid="{247FC409-2DBE-4D41-A1A3-1F94BAE9BFDD}"/>
    <cellStyle name="Accent2 4 3" xfId="1153" xr:uid="{CA3B2FA4-7303-47EB-A09F-060048EB0ECB}"/>
    <cellStyle name="Accent2 4 4" xfId="1154" xr:uid="{C5D4D748-82C5-4D1B-B177-C5190E5CEEBA}"/>
    <cellStyle name="Accent2 4 5" xfId="1155" xr:uid="{201D230F-D645-4381-B5BD-A331B334BA37}"/>
    <cellStyle name="Accent2 4 6" xfId="1156" xr:uid="{EF535EBF-1BEC-43AD-A28D-D73D2AE64911}"/>
    <cellStyle name="Accent2 4 7" xfId="1157" xr:uid="{89CD3BE1-0FD8-47DB-8BB0-571AE9491D5D}"/>
    <cellStyle name="Accent2 5" xfId="1158" xr:uid="{EC5FD679-C774-4D52-B778-3887174BF892}"/>
    <cellStyle name="Accent2 5 2" xfId="1159" xr:uid="{A48D782C-30EB-4941-A4B6-21104BBDF4B7}"/>
    <cellStyle name="Accent2 5 3" xfId="1160" xr:uid="{6A0BAF28-68C6-439D-9C2E-6965ABF92C70}"/>
    <cellStyle name="Accent2 5 4" xfId="1161" xr:uid="{D240346D-9DFA-4FC8-A16F-0CA0587F044F}"/>
    <cellStyle name="Accent2 5 5" xfId="1162" xr:uid="{DF414DD1-36D2-4F9E-AC3E-CD33682B93BD}"/>
    <cellStyle name="Accent2 5 6" xfId="1163" xr:uid="{C2A40282-5FE0-45AA-A776-F6CC05D63DC7}"/>
    <cellStyle name="Accent2 5 7" xfId="1164" xr:uid="{5ACE8EDA-CF81-4A29-B5B6-6B5062578D17}"/>
    <cellStyle name="Accent2 6" xfId="1165" xr:uid="{5583703A-C49F-48EA-ABB1-D7A44AF5ADB3}"/>
    <cellStyle name="Accent2 7" xfId="1166" xr:uid="{76B0539C-BF37-46A9-97E5-0D0100959064}"/>
    <cellStyle name="Accent2 8" xfId="1167" xr:uid="{7F581727-8A05-4077-9BA1-73B73BC5155E}"/>
    <cellStyle name="Accent2 9" xfId="1168" xr:uid="{136EC68A-27CE-48B9-9F42-794695550B44}"/>
    <cellStyle name="Accent3 - 20%" xfId="47091" xr:uid="{1C66975D-C14E-4E2B-AB76-F716D1C67E3B}"/>
    <cellStyle name="Accent3 - 40%" xfId="47092" xr:uid="{F8E1DD69-4EE1-45BE-ACB0-EC2A2210BDA4}"/>
    <cellStyle name="Accent3 - 60%" xfId="47093" xr:uid="{C43C8FF4-08B7-4F98-A26E-434BCC15CA6B}"/>
    <cellStyle name="Accent3 10" xfId="1169" xr:uid="{0825EB99-7C81-46A9-81FB-4DFA16451B99}"/>
    <cellStyle name="Accent3 11" xfId="1170" xr:uid="{9D95BDA6-AD94-4FA2-AC66-85FDB021FCD8}"/>
    <cellStyle name="Accent3 12" xfId="1171" xr:uid="{FCDCB822-3E5E-4495-875A-7129955C1546}"/>
    <cellStyle name="Accent3 13" xfId="1172" xr:uid="{A577B6F2-2B6F-41AB-9105-7C43B93D88F1}"/>
    <cellStyle name="Accent3 14" xfId="1173" xr:uid="{5632F337-4842-4D04-B735-E2ED43A9950D}"/>
    <cellStyle name="Accent3 14 2" xfId="47094" xr:uid="{32A3E361-EFED-4BF5-8ACF-3DE43837FC42}"/>
    <cellStyle name="Accent3 14 3" xfId="47095" xr:uid="{2F574300-29FD-4A0A-947D-E4D69E836861}"/>
    <cellStyle name="Accent3 14 4" xfId="47096" xr:uid="{341A7FAE-3E1B-4A3E-97DD-3B46049F3503}"/>
    <cellStyle name="Accent3 15" xfId="47097" xr:uid="{1804B945-F16A-4A56-AADD-43425CF42DB5}"/>
    <cellStyle name="Accent3 16" xfId="47098" xr:uid="{038B140D-1BA8-4134-854B-1C610368C15B}"/>
    <cellStyle name="Accent3 17" xfId="47099" xr:uid="{A4CAF458-07C9-4039-A5CC-5CA07A3FDDA1}"/>
    <cellStyle name="Accent3 18" xfId="47100" xr:uid="{4501102F-AABE-4D6D-A4F2-0090589183B2}"/>
    <cellStyle name="Accent3 19" xfId="47101" xr:uid="{0538BD64-AB37-4F89-BF1B-32F96EBC8FED}"/>
    <cellStyle name="Accent3 2" xfId="1174" xr:uid="{B20B6F8D-BE6D-490E-92AF-A4E735F54258}"/>
    <cellStyle name="Accent3 2 2" xfId="1175" xr:uid="{84C74684-9876-4DDD-A49E-11F551E35D5B}"/>
    <cellStyle name="Accent3 2 3" xfId="1176" xr:uid="{E4D899B6-17A1-4102-84D0-957C98B8DB56}"/>
    <cellStyle name="Accent3 2 3 2" xfId="47102" xr:uid="{3D53C463-B154-4F4A-B97E-F313F23C2B61}"/>
    <cellStyle name="Accent3 2 4" xfId="1177" xr:uid="{692C863B-6C31-4FB5-AFDE-6E232D3863CC}"/>
    <cellStyle name="Accent3 2 4 2" xfId="47103" xr:uid="{CBDCAEB2-E90C-4B77-9F99-5D66AC702AF4}"/>
    <cellStyle name="Accent3 2 5" xfId="1178" xr:uid="{B352902D-34D8-4B80-9413-0EC3E873AFC2}"/>
    <cellStyle name="Accent3 2 5 2" xfId="47104" xr:uid="{50EC6818-C50C-49DE-92D1-2D0122CCB1F6}"/>
    <cellStyle name="Accent3 2 6" xfId="1179" xr:uid="{1D2439D6-65E7-4E8C-AF5F-405113DEAD01}"/>
    <cellStyle name="Accent3 2 7" xfId="1180" xr:uid="{515B6AE9-4EB7-4F38-A58F-C2515EE22648}"/>
    <cellStyle name="Accent3 20" xfId="47105" xr:uid="{FA6A646B-5006-4738-8540-33064399852E}"/>
    <cellStyle name="Accent3 21" xfId="47106" xr:uid="{CAD26EE1-90AE-462B-B051-AB048DFA51B8}"/>
    <cellStyle name="Accent3 22" xfId="47107" xr:uid="{5E20D091-542E-4679-ACD6-D813009A74B3}"/>
    <cellStyle name="Accent3 23" xfId="47108" xr:uid="{1EDD79AE-6FF9-420B-9450-F3ED5292A001}"/>
    <cellStyle name="Accent3 24" xfId="47109" xr:uid="{6959C569-62AD-44FC-9FE1-1293654294A0}"/>
    <cellStyle name="Accent3 25" xfId="47110" xr:uid="{F9ABB3C9-7CF9-4701-B6A4-8D9EF2DEA42E}"/>
    <cellStyle name="Accent3 26" xfId="47111" xr:uid="{8662DE98-AF0A-48F5-A62C-29EAF328FB01}"/>
    <cellStyle name="Accent3 27" xfId="47112" xr:uid="{0851504E-3D6B-42DB-B955-17A1F818403B}"/>
    <cellStyle name="Accent3 28" xfId="47113" xr:uid="{439DBF1D-1A7C-4C9E-8449-7B5C58F8D200}"/>
    <cellStyle name="Accent3 3" xfId="1181" xr:uid="{2E642D07-A0EB-4DCB-975B-1F5F0A839A8B}"/>
    <cellStyle name="Accent3 3 2" xfId="1182" xr:uid="{BF083AB5-5EAD-4888-9D5B-AAC49319E813}"/>
    <cellStyle name="Accent3 3 3" xfId="1183" xr:uid="{8EC28A82-9CAC-418F-857B-B8BF25D8CA64}"/>
    <cellStyle name="Accent3 3 4" xfId="1184" xr:uid="{39C5376C-0A10-48BE-9708-AED18CF38AE8}"/>
    <cellStyle name="Accent3 3 5" xfId="1185" xr:uid="{705EBF43-D183-45C9-A4A8-2419310EB452}"/>
    <cellStyle name="Accent3 3 6" xfId="1186" xr:uid="{599E8601-1BDD-4155-8DE7-932DB1EE590D}"/>
    <cellStyle name="Accent3 3 7" xfId="1187" xr:uid="{72C15AF0-76DB-479D-A77F-8E037BB3337B}"/>
    <cellStyle name="Accent3 4" xfId="1188" xr:uid="{51815762-DABA-4650-9223-604604DEF1D5}"/>
    <cellStyle name="Accent3 4 2" xfId="1189" xr:uid="{08FF259D-7719-42AD-9FEB-71A6A8CF7D4D}"/>
    <cellStyle name="Accent3 4 3" xfId="1190" xr:uid="{7C3754F8-2AFA-4AA7-810C-3533005813CA}"/>
    <cellStyle name="Accent3 4 4" xfId="1191" xr:uid="{1AA68074-750D-4E61-BBC7-0C2C8BBAA156}"/>
    <cellStyle name="Accent3 4 5" xfId="1192" xr:uid="{C8B724C9-2850-4294-91D4-7627D9AEBE1D}"/>
    <cellStyle name="Accent3 4 6" xfId="1193" xr:uid="{EA9C352D-1FE6-4061-AA7E-A461DECB49E2}"/>
    <cellStyle name="Accent3 4 7" xfId="1194" xr:uid="{024AC378-BA63-4DBD-9564-84579F498CC9}"/>
    <cellStyle name="Accent3 5" xfId="1195" xr:uid="{92D0C846-8819-444D-BC3B-B865CAB1A1EC}"/>
    <cellStyle name="Accent3 5 2" xfId="1196" xr:uid="{8027C967-D000-4963-8725-6999EC4D23D2}"/>
    <cellStyle name="Accent3 5 3" xfId="1197" xr:uid="{0225A19F-2AF8-4419-9647-C0ABE874C124}"/>
    <cellStyle name="Accent3 5 4" xfId="1198" xr:uid="{9DFD00B0-AA88-46E8-9554-118228B1D479}"/>
    <cellStyle name="Accent3 5 5" xfId="1199" xr:uid="{A30C758D-BF8F-4E49-8BAA-A3CE5CDAFC7C}"/>
    <cellStyle name="Accent3 5 6" xfId="1200" xr:uid="{3C0D8473-B007-41B8-A79D-C032279B44C6}"/>
    <cellStyle name="Accent3 5 7" xfId="1201" xr:uid="{7743895D-DEDB-4E22-9131-36A84E884178}"/>
    <cellStyle name="Accent3 6" xfId="1202" xr:uid="{C63A25F6-C610-4851-83E1-5E41C99B8C42}"/>
    <cellStyle name="Accent3 7" xfId="1203" xr:uid="{6CD485FB-EB2A-45FE-9A0E-C88827090B8B}"/>
    <cellStyle name="Accent3 8" xfId="1204" xr:uid="{37497B25-3895-4B5B-95C4-57588458619E}"/>
    <cellStyle name="Accent3 9" xfId="1205" xr:uid="{E2608F48-6FB4-47C0-B7E8-C90CDDB0BEF2}"/>
    <cellStyle name="Accent4 - 20%" xfId="47114" xr:uid="{41767933-ECD5-44D4-B1BE-16B7F13D6932}"/>
    <cellStyle name="Accent4 - 40%" xfId="47115" xr:uid="{242F6504-600D-4991-9B38-C7248442DCB1}"/>
    <cellStyle name="Accent4 - 60%" xfId="47116" xr:uid="{EC1202BF-15A2-4F65-9A8E-1DD67FF048EA}"/>
    <cellStyle name="Accent4 10" xfId="1206" xr:uid="{E7868341-0BC8-427F-9D45-7C9F5BE6FD34}"/>
    <cellStyle name="Accent4 11" xfId="1207" xr:uid="{C5B9DC37-83E8-4DB4-92D0-4BAE21790934}"/>
    <cellStyle name="Accent4 12" xfId="1208" xr:uid="{EEB32FD2-E74C-4F34-90E9-80C505682E11}"/>
    <cellStyle name="Accent4 13" xfId="1209" xr:uid="{FDF43956-CCE1-4E1A-ADC1-97D454C4FE8E}"/>
    <cellStyle name="Accent4 14" xfId="1210" xr:uid="{CA1763E3-2920-4765-8A5A-0492F78B42F9}"/>
    <cellStyle name="Accent4 14 2" xfId="47117" xr:uid="{FA57443B-87CF-4CF1-B7F6-E57A81A05D75}"/>
    <cellStyle name="Accent4 14 3" xfId="47118" xr:uid="{D3D1991E-A7BE-4F67-899A-4637EBDB417D}"/>
    <cellStyle name="Accent4 14 4" xfId="47119" xr:uid="{CC205058-ECA8-47B2-89E3-7815DE59FE71}"/>
    <cellStyle name="Accent4 15" xfId="47120" xr:uid="{228A15D8-4973-4FF3-988A-1800420D61CB}"/>
    <cellStyle name="Accent4 16" xfId="47121" xr:uid="{C1D3DC5A-348D-4177-8764-A6DE2A678912}"/>
    <cellStyle name="Accent4 17" xfId="47122" xr:uid="{39EEFDD4-A7B4-4719-9D1B-111C7BABAA99}"/>
    <cellStyle name="Accent4 18" xfId="47123" xr:uid="{BCB0EC43-21C1-4418-AE6F-44C99DF26012}"/>
    <cellStyle name="Accent4 19" xfId="47124" xr:uid="{6CD344E5-7C2F-440B-8D87-2B294AE4BA3B}"/>
    <cellStyle name="Accent4 2" xfId="1211" xr:uid="{66707AB6-9DC7-4944-A453-F261CEE9BD10}"/>
    <cellStyle name="Accent4 2 2" xfId="1212" xr:uid="{33CE79BF-9E47-4A46-A57D-9130BD0BFE57}"/>
    <cellStyle name="Accent4 2 3" xfId="1213" xr:uid="{A31B615C-3A9C-4828-8F7B-CEA281849ED2}"/>
    <cellStyle name="Accent4 2 3 2" xfId="47125" xr:uid="{E9756D36-7412-4D99-8CF0-2B6D029DBEF1}"/>
    <cellStyle name="Accent4 2 4" xfId="1214" xr:uid="{08C9A90B-E02C-46B4-BAFB-D22EA2BFA195}"/>
    <cellStyle name="Accent4 2 4 2" xfId="47126" xr:uid="{98C14E6A-6BA0-462F-90F5-43421B4FB604}"/>
    <cellStyle name="Accent4 2 5" xfId="1215" xr:uid="{CE58673B-1090-4565-A19D-441D24FE19ED}"/>
    <cellStyle name="Accent4 2 5 2" xfId="47127" xr:uid="{3D9269A4-F9BE-4F5A-BFC8-11875BAEB3C3}"/>
    <cellStyle name="Accent4 2 6" xfId="1216" xr:uid="{6DC6FD98-F34C-4703-B622-6DDD9A913BA6}"/>
    <cellStyle name="Accent4 2 7" xfId="1217" xr:uid="{544AD36C-796D-4FB7-BA17-F586C654EDA6}"/>
    <cellStyle name="Accent4 20" xfId="47128" xr:uid="{D98520B3-BAF8-4C21-B94E-238CA2FBB669}"/>
    <cellStyle name="Accent4 21" xfId="47129" xr:uid="{B55F8406-2C49-439A-AB50-0A645063CC7F}"/>
    <cellStyle name="Accent4 22" xfId="47130" xr:uid="{90A92D15-5028-4C05-8C6C-1CEECA4A61E7}"/>
    <cellStyle name="Accent4 23" xfId="47131" xr:uid="{9CCC84FD-3EFF-4657-A310-7A19F5511768}"/>
    <cellStyle name="Accent4 24" xfId="47132" xr:uid="{567EE2E1-C919-49DB-BF03-CEEB641F1432}"/>
    <cellStyle name="Accent4 25" xfId="47133" xr:uid="{AB7DAC8E-35C5-449C-9851-E33034033059}"/>
    <cellStyle name="Accent4 26" xfId="47134" xr:uid="{EE0F6C36-3EDC-480D-A106-9248061C75CB}"/>
    <cellStyle name="Accent4 27" xfId="47135" xr:uid="{36A051CC-0F7D-49CD-9A7D-46CF33DD88DD}"/>
    <cellStyle name="Accent4 28" xfId="47136" xr:uid="{D92828F0-D138-4F0B-A81C-0E65AB1AB1E9}"/>
    <cellStyle name="Accent4 3" xfId="1218" xr:uid="{240D09BB-CB67-45CA-BAFE-64C4822D00BA}"/>
    <cellStyle name="Accent4 3 2" xfId="1219" xr:uid="{45B2387C-1753-4390-82AF-B0FBB343AF34}"/>
    <cellStyle name="Accent4 3 3" xfId="1220" xr:uid="{2132EF2D-11D5-4D22-B3F1-94F8406A02E3}"/>
    <cellStyle name="Accent4 3 4" xfId="1221" xr:uid="{C45910DC-5B29-448E-A94A-900B335AC4FC}"/>
    <cellStyle name="Accent4 3 5" xfId="1222" xr:uid="{EDA3793C-0BB6-4A48-9C02-FFC2C74BF72B}"/>
    <cellStyle name="Accent4 3 6" xfId="1223" xr:uid="{2BC188A0-30A9-40B0-8D51-49DDFB5AD676}"/>
    <cellStyle name="Accent4 3 7" xfId="1224" xr:uid="{968B5398-7405-4755-B87A-178DB3602DF3}"/>
    <cellStyle name="Accent4 4" xfId="1225" xr:uid="{CC5D9EAC-DDE5-48E7-9226-931EAD9A25F3}"/>
    <cellStyle name="Accent4 4 2" xfId="1226" xr:uid="{05353469-4889-4C8A-90A3-E3543979A8EC}"/>
    <cellStyle name="Accent4 4 3" xfId="1227" xr:uid="{F2C113DF-74C3-45F0-BEF0-2080D5EC875E}"/>
    <cellStyle name="Accent4 4 4" xfId="1228" xr:uid="{8B92D70B-4549-49C8-8842-635516822133}"/>
    <cellStyle name="Accent4 4 5" xfId="1229" xr:uid="{F4679C50-EC98-4A1C-AE14-F5ABB876A05C}"/>
    <cellStyle name="Accent4 4 6" xfId="1230" xr:uid="{AD35F5E1-C449-4C18-A602-BABFE50BE8DD}"/>
    <cellStyle name="Accent4 4 7" xfId="1231" xr:uid="{640B4CB4-F3AD-49A0-9566-DDCF1144F535}"/>
    <cellStyle name="Accent4 5" xfId="1232" xr:uid="{EC8DC2EE-E0CE-49D5-A3B1-3BA517C39B34}"/>
    <cellStyle name="Accent4 5 2" xfId="1233" xr:uid="{D509117B-7659-43C5-A3BC-514F2D2C9C9B}"/>
    <cellStyle name="Accent4 5 3" xfId="1234" xr:uid="{8A8A93BA-D4E5-493D-921C-181B2A0FB73E}"/>
    <cellStyle name="Accent4 5 4" xfId="1235" xr:uid="{305A1922-596D-41D3-B172-FE53B510D91B}"/>
    <cellStyle name="Accent4 5 5" xfId="1236" xr:uid="{F67FB9DF-C270-4435-B77A-89373508A253}"/>
    <cellStyle name="Accent4 5 6" xfId="1237" xr:uid="{AD8D5C32-0010-419D-A7F2-44CABF83FF6E}"/>
    <cellStyle name="Accent4 5 7" xfId="1238" xr:uid="{6F8E88EF-1243-42DD-9603-02711EF2032B}"/>
    <cellStyle name="Accent4 6" xfId="1239" xr:uid="{EA190CB6-E184-49DF-8C1D-B9F74312DCE5}"/>
    <cellStyle name="Accent4 7" xfId="1240" xr:uid="{E61F7D82-A19C-43CD-A719-A0D700844547}"/>
    <cellStyle name="Accent4 8" xfId="1241" xr:uid="{4C26740D-D096-4586-BB33-15C8A2FC9237}"/>
    <cellStyle name="Accent4 9" xfId="1242" xr:uid="{5D6A6274-55C0-45E3-B71E-AC9F2E03F2F4}"/>
    <cellStyle name="Accent5 - 20%" xfId="47137" xr:uid="{F5E3AD08-F2F2-4442-A3A0-8696D1BA66E5}"/>
    <cellStyle name="Accent5 - 40%" xfId="47138" xr:uid="{A1F06238-C77B-42AD-82C9-A3A2CC0FBAA7}"/>
    <cellStyle name="Accent5 - 60%" xfId="47139" xr:uid="{0AF82697-86DB-4905-8290-A1D601B7F1E4}"/>
    <cellStyle name="Accent5 10" xfId="1243" xr:uid="{2227336D-76DF-4AE0-BAF6-1577131F7339}"/>
    <cellStyle name="Accent5 11" xfId="1244" xr:uid="{2F76F57B-2F21-4477-AC19-7F715BF7DBBA}"/>
    <cellStyle name="Accent5 12" xfId="1245" xr:uid="{4F183335-7912-473B-839F-CA671A8E131B}"/>
    <cellStyle name="Accent5 13" xfId="1246" xr:uid="{F7550D86-D4FD-4E8E-9C85-34F124CB50CF}"/>
    <cellStyle name="Accent5 14" xfId="1247" xr:uid="{D2E5D301-1C7F-44C4-A9BB-4C8036541883}"/>
    <cellStyle name="Accent5 14 2" xfId="47140" xr:uid="{2B253D77-613F-41AD-8771-FA95A179B033}"/>
    <cellStyle name="Accent5 14 3" xfId="47141" xr:uid="{CA9DA905-C2E8-49B8-ADAA-92BDA29B5B83}"/>
    <cellStyle name="Accent5 14 4" xfId="47142" xr:uid="{C442E60E-2AA8-4B37-B524-485DB876F8AE}"/>
    <cellStyle name="Accent5 15" xfId="47143" xr:uid="{44FE68CA-DF7C-45E3-B514-876EEC17BCAA}"/>
    <cellStyle name="Accent5 16" xfId="47144" xr:uid="{32C17FF7-0238-465F-A17A-B53B3508F784}"/>
    <cellStyle name="Accent5 17" xfId="47145" xr:uid="{447B9CBA-0DD7-4EE1-B8F8-D60E43ACCAF6}"/>
    <cellStyle name="Accent5 18" xfId="47146" xr:uid="{CEC2F61E-5007-4EF3-BDDC-378C2F5BC96D}"/>
    <cellStyle name="Accent5 19" xfId="47147" xr:uid="{D4CE41B4-FBB1-4C06-BE67-554661FD17C3}"/>
    <cellStyle name="Accent5 2" xfId="1248" xr:uid="{BB0BBD73-7624-4D3A-ADEB-6D808D9EB326}"/>
    <cellStyle name="Accent5 2 2" xfId="1249" xr:uid="{C9EE0C3D-A086-4269-859A-BD8F8BCEE73D}"/>
    <cellStyle name="Accent5 2 3" xfId="1250" xr:uid="{7B34E390-6C8D-49A9-81B1-BD0929CA8D3D}"/>
    <cellStyle name="Accent5 2 3 2" xfId="47148" xr:uid="{75C378B4-FE1F-419F-BDC8-8B2C949D5A2C}"/>
    <cellStyle name="Accent5 2 4" xfId="1251" xr:uid="{A04C7868-E1D9-4D33-A07C-38A3F836506B}"/>
    <cellStyle name="Accent5 2 4 2" xfId="47149" xr:uid="{FAAC8209-F451-42ED-B3B8-6A6FA9E8E36F}"/>
    <cellStyle name="Accent5 2 5" xfId="1252" xr:uid="{E56A5FE2-59D5-4EA9-A4B3-1200A7626C01}"/>
    <cellStyle name="Accent5 2 5 2" xfId="47150" xr:uid="{86DD0909-30AA-4C22-9F26-FACBE24A7822}"/>
    <cellStyle name="Accent5 2 6" xfId="1253" xr:uid="{377FFBB9-2EFE-40D8-A169-6CA3FDD17783}"/>
    <cellStyle name="Accent5 2 7" xfId="1254" xr:uid="{E89F6903-CBB1-4607-81C6-FA359F2EB743}"/>
    <cellStyle name="Accent5 20" xfId="47151" xr:uid="{484A6DBD-86C8-4516-A5E5-11F469631E52}"/>
    <cellStyle name="Accent5 21" xfId="47152" xr:uid="{200E0D77-C413-44F2-A064-179C2AFA838F}"/>
    <cellStyle name="Accent5 22" xfId="47153" xr:uid="{793865FD-23CF-4223-88DF-D46529A9C682}"/>
    <cellStyle name="Accent5 23" xfId="47154" xr:uid="{26D7ACFC-D214-42E5-81F7-D3BE6D44CB62}"/>
    <cellStyle name="Accent5 24" xfId="47155" xr:uid="{47E60465-A757-4684-B7E1-DD1C862F0835}"/>
    <cellStyle name="Accent5 25" xfId="47156" xr:uid="{369CCBAB-BB99-40D2-A6FB-23DF8D4EE648}"/>
    <cellStyle name="Accent5 26" xfId="47157" xr:uid="{71B4CDEB-C692-4704-9200-901F4B0A7F31}"/>
    <cellStyle name="Accent5 27" xfId="47158" xr:uid="{D23F15EB-0981-4619-889D-A24D567CEB10}"/>
    <cellStyle name="Accent5 28" xfId="47159" xr:uid="{5888AB9A-F5F3-409A-B6AA-8983A995CF8D}"/>
    <cellStyle name="Accent5 3" xfId="1255" xr:uid="{0BA2A4CF-AFC1-4102-A99D-A44FC024A67A}"/>
    <cellStyle name="Accent5 3 2" xfId="1256" xr:uid="{540B0E23-F8F9-4772-99CB-8106C6E8979E}"/>
    <cellStyle name="Accent5 3 3" xfId="1257" xr:uid="{05A3E896-F897-4CC6-9AE5-2129E7D4BF59}"/>
    <cellStyle name="Accent5 3 4" xfId="1258" xr:uid="{24FEB60B-FCB7-46EA-9EF5-3D5BE7FD3815}"/>
    <cellStyle name="Accent5 3 5" xfId="1259" xr:uid="{09173401-C5E2-40C4-A348-AAB7EA4E571A}"/>
    <cellStyle name="Accent5 3 6" xfId="1260" xr:uid="{BB00CD36-4381-4FFB-AD33-309708DDE083}"/>
    <cellStyle name="Accent5 3 7" xfId="1261" xr:uid="{4C17381D-1826-4FE7-9B5D-60824DA97C40}"/>
    <cellStyle name="Accent5 4" xfId="1262" xr:uid="{18D19E04-5514-452C-B5F7-F58A240A81D6}"/>
    <cellStyle name="Accent5 4 2" xfId="1263" xr:uid="{2BFD68B9-46FF-4224-AFC1-3BBAD55E7EF0}"/>
    <cellStyle name="Accent5 4 3" xfId="1264" xr:uid="{9B5BFCD3-9BD9-46BC-ABDD-4F0F59576E81}"/>
    <cellStyle name="Accent5 4 4" xfId="1265" xr:uid="{FB0C4DCF-3D5E-48F0-8BFB-C818791C3F27}"/>
    <cellStyle name="Accent5 4 5" xfId="1266" xr:uid="{E1D6E617-3051-4BDB-B82C-88BE83FDB4C6}"/>
    <cellStyle name="Accent5 4 6" xfId="1267" xr:uid="{989D249D-657E-4F0C-BAA3-69E82390A7A8}"/>
    <cellStyle name="Accent5 4 7" xfId="1268" xr:uid="{7D42C0CA-06A3-4D37-996D-BBF718AEE9F7}"/>
    <cellStyle name="Accent5 5" xfId="1269" xr:uid="{D1C17703-C51B-4687-849B-18EC6B4723B2}"/>
    <cellStyle name="Accent5 5 2" xfId="1270" xr:uid="{35CE4F5A-9CD5-4BD3-8C41-D1C93A13F6A9}"/>
    <cellStyle name="Accent5 5 3" xfId="1271" xr:uid="{D170B494-B3D5-4D2B-9D47-07E31EBFBBEE}"/>
    <cellStyle name="Accent5 5 4" xfId="1272" xr:uid="{C2671A18-49F7-4218-968B-26F51E47A9FD}"/>
    <cellStyle name="Accent5 5 5" xfId="1273" xr:uid="{4D365B2C-AA95-4601-B6A2-8CE090DF86DB}"/>
    <cellStyle name="Accent5 5 6" xfId="1274" xr:uid="{C5A626C6-6C33-448A-B5C7-8B4D63504845}"/>
    <cellStyle name="Accent5 5 7" xfId="1275" xr:uid="{A2FF82BA-54FA-4898-99B1-CB13CA4E6604}"/>
    <cellStyle name="Accent5 6" xfId="1276" xr:uid="{2D5BEAD1-9C02-40E8-AE74-FD2163355926}"/>
    <cellStyle name="Accent5 7" xfId="1277" xr:uid="{D2A13022-C9B2-4BFE-8B74-D39B32338579}"/>
    <cellStyle name="Accent5 8" xfId="1278" xr:uid="{9DFF2E58-D534-4E95-BA95-BAF030B6B61B}"/>
    <cellStyle name="Accent5 9" xfId="1279" xr:uid="{ACF1D6DA-DBD4-4B32-83CA-BF0C63E93A1F}"/>
    <cellStyle name="Accent6 - 20%" xfId="47160" xr:uid="{24335389-E7B0-4F55-9D9C-56A861B3F630}"/>
    <cellStyle name="Accent6 - 40%" xfId="47161" xr:uid="{F1846ED8-5D5A-425A-BF88-0095B86D5883}"/>
    <cellStyle name="Accent6 - 60%" xfId="47162" xr:uid="{0329C23F-EC53-49FF-8248-A4C351036F92}"/>
    <cellStyle name="Accent6 10" xfId="1280" xr:uid="{B444387B-E3AB-422C-940C-E6F230EFD26C}"/>
    <cellStyle name="Accent6 11" xfId="1281" xr:uid="{FEF85925-2803-454D-B671-1C38E30CDB45}"/>
    <cellStyle name="Accent6 12" xfId="1282" xr:uid="{9BBAB439-6E75-43ED-8FAA-92EBCA412705}"/>
    <cellStyle name="Accent6 13" xfId="1283" xr:uid="{52CF90E2-CD67-4D0B-BB70-7409C9F5739F}"/>
    <cellStyle name="Accent6 14" xfId="1284" xr:uid="{F48AF33B-8022-4135-9F1F-981CAFEC9183}"/>
    <cellStyle name="Accent6 14 2" xfId="47163" xr:uid="{2CAE4CEA-6BDD-493E-A4BD-9495528A4041}"/>
    <cellStyle name="Accent6 14 3" xfId="47164" xr:uid="{CD024D39-C680-423F-A931-5B29BAFAC4AD}"/>
    <cellStyle name="Accent6 14 4" xfId="47165" xr:uid="{BE09F5BF-DB88-4440-9A20-E67A6E7925B1}"/>
    <cellStyle name="Accent6 15" xfId="47166" xr:uid="{4B0C0E58-3193-47FD-B07D-BFA2D270B31C}"/>
    <cellStyle name="Accent6 16" xfId="47167" xr:uid="{C21866A5-0B5E-418A-A84C-9A776C457DC1}"/>
    <cellStyle name="Accent6 17" xfId="47168" xr:uid="{2890BF64-93F6-44A3-A9B6-75EF07318ED0}"/>
    <cellStyle name="Accent6 18" xfId="47169" xr:uid="{431DFF0C-244B-4FB5-88E5-14E651C28CDA}"/>
    <cellStyle name="Accent6 19" xfId="47170" xr:uid="{37CE8182-8C48-4465-BBF2-DE61B231F4FE}"/>
    <cellStyle name="Accent6 2" xfId="1285" xr:uid="{8C3293AC-D675-47B6-BFA0-68A8AD55E1A3}"/>
    <cellStyle name="Accent6 2 2" xfId="1286" xr:uid="{2B7ED25A-1C97-4736-AB31-D901C9E8DC4F}"/>
    <cellStyle name="Accent6 2 3" xfId="1287" xr:uid="{C65B07E1-B713-49D4-B67F-E7667557EA2A}"/>
    <cellStyle name="Accent6 2 3 2" xfId="47171" xr:uid="{33A93685-811A-450B-8105-B8A115E99F0D}"/>
    <cellStyle name="Accent6 2 4" xfId="1288" xr:uid="{586D9507-A858-4C74-9AF4-E19E30D1F0CA}"/>
    <cellStyle name="Accent6 2 4 2" xfId="47172" xr:uid="{3CB759F4-E74E-44A7-AF82-A3BDBF215AAF}"/>
    <cellStyle name="Accent6 2 5" xfId="1289" xr:uid="{D03DC70A-7A62-495B-B5AB-9758DF06ACE0}"/>
    <cellStyle name="Accent6 2 5 2" xfId="47173" xr:uid="{5266EDFF-D6BE-4704-BEE0-01CBE5C686B6}"/>
    <cellStyle name="Accent6 2 6" xfId="1290" xr:uid="{8BEA1D09-FAB8-4A52-991B-26642B663EAD}"/>
    <cellStyle name="Accent6 2 7" xfId="1291" xr:uid="{2DBADD5A-29EF-4DAA-BB6E-77405E80D3A4}"/>
    <cellStyle name="Accent6 20" xfId="47174" xr:uid="{5898996A-1C80-4C51-AC48-F304D7A64AC8}"/>
    <cellStyle name="Accent6 21" xfId="47175" xr:uid="{6CD7A3A6-DA89-4A24-81D6-E43EFE6D0F40}"/>
    <cellStyle name="Accent6 22" xfId="47176" xr:uid="{D157A398-AD0A-49A7-9574-8218FA182DDF}"/>
    <cellStyle name="Accent6 23" xfId="47177" xr:uid="{B7DC5931-F33D-454A-9E1B-CF70163FA630}"/>
    <cellStyle name="Accent6 24" xfId="47178" xr:uid="{483B7664-D2C5-44C2-B2B1-E6335D6573DC}"/>
    <cellStyle name="Accent6 25" xfId="47179" xr:uid="{E375756B-02E0-44AC-A7F4-9F66DC98ED75}"/>
    <cellStyle name="Accent6 26" xfId="47180" xr:uid="{5DB3C714-5420-4F80-9BD0-D690B323E5A5}"/>
    <cellStyle name="Accent6 27" xfId="47181" xr:uid="{612672BE-7BA5-419B-A17C-9E9C85BBEC79}"/>
    <cellStyle name="Accent6 28" xfId="47182" xr:uid="{49A1F2BF-C4B1-4150-971F-A9138440AA75}"/>
    <cellStyle name="Accent6 3" xfId="1292" xr:uid="{E743D89D-7DB0-4179-A1FF-3D89A6A9480F}"/>
    <cellStyle name="Accent6 3 2" xfId="1293" xr:uid="{95B99CE8-EDDC-4AC5-964B-B20AF1141573}"/>
    <cellStyle name="Accent6 3 3" xfId="1294" xr:uid="{F5382FDB-2A2B-489A-85BA-36846BB6D446}"/>
    <cellStyle name="Accent6 3 4" xfId="1295" xr:uid="{FA7EEA5F-9F1F-4BB1-AF78-39BA6DCE4E76}"/>
    <cellStyle name="Accent6 3 5" xfId="1296" xr:uid="{6542C362-D620-4AD0-80C1-7DF080D89EA9}"/>
    <cellStyle name="Accent6 3 6" xfId="1297" xr:uid="{4E7BEA06-9FD6-43E0-9A11-B65B55A735BB}"/>
    <cellStyle name="Accent6 3 7" xfId="1298" xr:uid="{D67FE973-1927-402F-BDBA-27F40C23925C}"/>
    <cellStyle name="Accent6 4" xfId="1299" xr:uid="{86E3510D-71EA-4259-AA2F-7086D73B556A}"/>
    <cellStyle name="Accent6 4 2" xfId="1300" xr:uid="{0BAF6782-E173-4F13-85D3-043B00989862}"/>
    <cellStyle name="Accent6 4 3" xfId="1301" xr:uid="{9C772B2C-F7D4-4927-A5F3-975B4620A46A}"/>
    <cellStyle name="Accent6 4 4" xfId="1302" xr:uid="{68340095-712B-4864-A515-E26732C0E0E2}"/>
    <cellStyle name="Accent6 4 5" xfId="1303" xr:uid="{9042940A-D127-4E2F-BC7D-7F37288EC085}"/>
    <cellStyle name="Accent6 4 6" xfId="1304" xr:uid="{80610072-1E3D-4009-9DE3-49A2F5FCBCB3}"/>
    <cellStyle name="Accent6 4 7" xfId="1305" xr:uid="{4C7F846F-CACE-4C59-B6C1-32C8F87DAB57}"/>
    <cellStyle name="Accent6 5" xfId="1306" xr:uid="{AF12CAF9-5744-4CB9-90EE-5B81EB4D60A5}"/>
    <cellStyle name="Accent6 5 2" xfId="1307" xr:uid="{08F2FB1E-DAC4-447C-8895-482B25C13D27}"/>
    <cellStyle name="Accent6 5 3" xfId="1308" xr:uid="{74262707-C937-44A2-9F65-1A90703E78FB}"/>
    <cellStyle name="Accent6 5 4" xfId="1309" xr:uid="{94A8A06B-64E8-4044-A854-53CF0923B95B}"/>
    <cellStyle name="Accent6 5 5" xfId="1310" xr:uid="{FC0C9469-DC87-47E4-8B65-4C557A8130F2}"/>
    <cellStyle name="Accent6 5 6" xfId="1311" xr:uid="{E382876C-5289-47A3-A2CF-C21C89DF5BE6}"/>
    <cellStyle name="Accent6 5 7" xfId="1312" xr:uid="{A550052C-E9BB-44F0-A33F-DF3BDE435EAC}"/>
    <cellStyle name="Accent6 6" xfId="1313" xr:uid="{1FC5330C-1162-4392-AAE2-D83AA3059CAC}"/>
    <cellStyle name="Accent6 7" xfId="1314" xr:uid="{43800F23-1E7C-44A9-9F06-4DAF17006758}"/>
    <cellStyle name="Accent6 8" xfId="1315" xr:uid="{DAC8C447-46F0-4283-9C2B-5BAA8B21C491}"/>
    <cellStyle name="Accent6 9" xfId="1316" xr:uid="{DC1EEC1A-44FA-4D49-ADAE-698CF6200F0B}"/>
    <cellStyle name="ArialNormal" xfId="47183" xr:uid="{1C120914-E830-4314-8422-53EACEA0F1B1}"/>
    <cellStyle name="Bad 10" xfId="1317" xr:uid="{F3F3359E-0466-411E-A156-CB2D5F12542F}"/>
    <cellStyle name="Bad 11" xfId="1318" xr:uid="{638140D5-D103-4E7C-89D0-E68B3536FFFE}"/>
    <cellStyle name="Bad 12" xfId="1319" xr:uid="{9687F75F-C45D-42F4-A5A0-AFD700E2F662}"/>
    <cellStyle name="Bad 13" xfId="1320" xr:uid="{96DA6367-062B-46E7-9BF8-95BE1324D825}"/>
    <cellStyle name="Bad 14" xfId="1321" xr:uid="{D3109EC7-8CB3-434C-88E5-ABC2DF036B28}"/>
    <cellStyle name="Bad 14 2" xfId="47184" xr:uid="{58214735-C41B-4812-84A7-CC576B06E02A}"/>
    <cellStyle name="Bad 14 3" xfId="47185" xr:uid="{1B35351C-3366-40CF-8BF5-E4447233F2F8}"/>
    <cellStyle name="Bad 14 4" xfId="47186" xr:uid="{FEAC0F1D-D0BE-41CE-8877-93F4AC19699C}"/>
    <cellStyle name="Bad 15" xfId="47187" xr:uid="{9677FA4C-4B7E-48E3-BE61-00B77DB964E9}"/>
    <cellStyle name="Bad 16" xfId="47188" xr:uid="{E693FEF5-7C56-4AA0-B2DC-E67567065982}"/>
    <cellStyle name="Bad 17" xfId="47189" xr:uid="{63020319-9043-4185-B5B1-924B0139B62B}"/>
    <cellStyle name="Bad 18" xfId="47190" xr:uid="{EE624BE1-34CC-41FD-AFEB-F18C0AAAA24D}"/>
    <cellStyle name="Bad 19" xfId="47191" xr:uid="{373573E9-5B39-4CD5-92ED-5641C212C3F5}"/>
    <cellStyle name="Bad 2" xfId="1322" xr:uid="{03578571-C7EE-4731-A8ED-3B3CB607ABDB}"/>
    <cellStyle name="Bad 2 2" xfId="1323" xr:uid="{A0D24CF4-DF39-4BB2-AE84-760898A712F9}"/>
    <cellStyle name="Bad 2 3" xfId="1324" xr:uid="{12CF6823-214E-4613-B6A1-F30CE5FDF8B0}"/>
    <cellStyle name="Bad 2 3 2" xfId="47192" xr:uid="{AC97B524-94DD-4D34-8544-12D4C695948B}"/>
    <cellStyle name="Bad 2 4" xfId="1325" xr:uid="{92F8F17D-2CF2-4491-8A76-31F1F92FB6A2}"/>
    <cellStyle name="Bad 2 4 2" xfId="47193" xr:uid="{97C1CBF9-6F62-4FAC-88AC-9DCE0085D7D0}"/>
    <cellStyle name="Bad 2 5" xfId="1326" xr:uid="{D0499563-ED11-49A6-92BF-60BEB7DCBFA5}"/>
    <cellStyle name="Bad 2 5 2" xfId="47194" xr:uid="{75CCBB0E-0133-458F-93CE-72612DF67943}"/>
    <cellStyle name="Bad 2 6" xfId="1327" xr:uid="{2268293B-4B62-4A8C-8C55-C095394303FC}"/>
    <cellStyle name="Bad 2 7" xfId="1328" xr:uid="{B9CF26ED-DF8D-4EC9-B17E-0531A62F24C1}"/>
    <cellStyle name="Bad 20" xfId="47195" xr:uid="{7B13CA7C-D86C-4FC7-B4F4-6A44D28F58DE}"/>
    <cellStyle name="Bad 21" xfId="47196" xr:uid="{A6A3459C-19B5-4997-A821-682F2F42930D}"/>
    <cellStyle name="Bad 22" xfId="47197" xr:uid="{3411C7A1-6063-4ED0-8199-B9572F9E1794}"/>
    <cellStyle name="Bad 23" xfId="47198" xr:uid="{4A36CD28-2FD7-4D10-8928-701B8F198DF4}"/>
    <cellStyle name="Bad 24" xfId="47199" xr:uid="{73455F8F-A3E1-425C-A308-7D5762BD0436}"/>
    <cellStyle name="Bad 25" xfId="47200" xr:uid="{A41D238D-5188-422E-93D8-4F0DA4A272E3}"/>
    <cellStyle name="Bad 26" xfId="47201" xr:uid="{60728528-7834-4AA8-9524-05E75D7D83B9}"/>
    <cellStyle name="Bad 27" xfId="47202" xr:uid="{5CB32C0A-1906-4022-B22D-BEEC4B6AF295}"/>
    <cellStyle name="Bad 28" xfId="47203" xr:uid="{DE2E56C1-CA83-4332-B39F-C46753A69B9E}"/>
    <cellStyle name="Bad 3" xfId="1329" xr:uid="{DD83C31A-EC31-4CCF-A66F-AB12F4A08747}"/>
    <cellStyle name="Bad 3 2" xfId="1330" xr:uid="{B1713F17-A3F2-4263-982B-461D53FB79BB}"/>
    <cellStyle name="Bad 3 3" xfId="1331" xr:uid="{CB3EFC15-1E6C-4128-939B-A61E60B907D2}"/>
    <cellStyle name="Bad 3 4" xfId="1332" xr:uid="{1B98BBB0-5ED9-4274-8238-1AE53BFBBC23}"/>
    <cellStyle name="Bad 3 5" xfId="1333" xr:uid="{A75C32AA-329E-4376-A0FE-A25CF6C8AF11}"/>
    <cellStyle name="Bad 3 6" xfId="1334" xr:uid="{5EB94F9E-FDAC-44A5-8E3B-32F192EF4BF3}"/>
    <cellStyle name="Bad 3 7" xfId="1335" xr:uid="{89C829E5-0938-47A8-B532-8616A3DEF032}"/>
    <cellStyle name="Bad 4" xfId="1336" xr:uid="{44DC02AA-D1A5-45BE-8315-459A690B9C2A}"/>
    <cellStyle name="Bad 4 2" xfId="1337" xr:uid="{2148A826-9719-43BB-B7BA-4551E532A017}"/>
    <cellStyle name="Bad 4 3" xfId="1338" xr:uid="{6F8E8440-A950-41DF-9C78-3E767AEAA1B3}"/>
    <cellStyle name="Bad 4 4" xfId="1339" xr:uid="{C793A586-F443-49C4-BE11-C8217597689C}"/>
    <cellStyle name="Bad 4 5" xfId="1340" xr:uid="{A34E01BB-7052-43CB-B4D2-3BE7C1826D1E}"/>
    <cellStyle name="Bad 4 6" xfId="1341" xr:uid="{A1C12C3E-B0F3-4F64-9D4C-52A141D0D164}"/>
    <cellStyle name="Bad 4 7" xfId="1342" xr:uid="{FA6F5AA2-C60C-4A93-8EAC-2ED04BEF80B3}"/>
    <cellStyle name="Bad 5" xfId="1343" xr:uid="{3B3474B4-AA50-4149-9CA0-A00C61DC21C5}"/>
    <cellStyle name="Bad 5 2" xfId="1344" xr:uid="{D75F636B-B986-48D2-8406-4C259B957E15}"/>
    <cellStyle name="Bad 5 3" xfId="1345" xr:uid="{AAB7631B-277B-4A52-A651-5DE965936C3A}"/>
    <cellStyle name="Bad 5 4" xfId="1346" xr:uid="{79C55449-B6A7-482D-8CF0-06602F4E659B}"/>
    <cellStyle name="Bad 5 5" xfId="1347" xr:uid="{61AE2BF5-E7F8-49EA-B48A-A35D64091F44}"/>
    <cellStyle name="Bad 5 6" xfId="1348" xr:uid="{97E3A59B-5088-482A-9E3E-8F55FA086D84}"/>
    <cellStyle name="Bad 5 7" xfId="1349" xr:uid="{0531C6F2-D37F-4D9B-81AA-F709F6034054}"/>
    <cellStyle name="Bad 6" xfId="1350" xr:uid="{592C8D34-4548-4E61-840E-AB3B806CF828}"/>
    <cellStyle name="Bad 7" xfId="1351" xr:uid="{8CDB6B3D-AAED-4D3E-8C14-6ABFC914598F}"/>
    <cellStyle name="Bad 8" xfId="1352" xr:uid="{28547BB1-2BC8-4A9E-859D-51E59F9C68A4}"/>
    <cellStyle name="Bad 9" xfId="1353" xr:uid="{35824A2D-84C7-4AE1-935F-31EB044FC7BC}"/>
    <cellStyle name="bch" xfId="1354" xr:uid="{D0AE72CA-BF82-4284-8782-3CD8BF6FE6C1}"/>
    <cellStyle name="bch 2" xfId="1355" xr:uid="{A0198E10-49C9-4075-957F-33DD18B5CE2B}"/>
    <cellStyle name="bch 3" xfId="1356" xr:uid="{3F00644B-71EB-4E1F-96C3-5B85D31F26BC}"/>
    <cellStyle name="bci" xfId="1357" xr:uid="{1DFADBF9-00D2-4BE9-86E9-91831C301927}"/>
    <cellStyle name="bci 2" xfId="1358" xr:uid="{A9FDE996-233F-400E-9381-F837606E8B03}"/>
    <cellStyle name="bci 3" xfId="1359" xr:uid="{EAA66C98-F69D-4255-8022-061ECE00F327}"/>
    <cellStyle name="bluecurrenc" xfId="47204" xr:uid="{64014B27-E568-44FB-AA2B-66FB2848C61B}"/>
    <cellStyle name="bluepercent" xfId="47205" xr:uid="{985EC3FB-DCC0-4E72-8CD4-313333E9DEBA}"/>
    <cellStyle name="bluereg" xfId="47206" xr:uid="{1E797A8A-5F70-4FA6-8F83-F66AC5356B5E}"/>
    <cellStyle name="Body" xfId="47207" xr:uid="{C077B8F2-2000-4886-AAB6-9925D440C651}"/>
    <cellStyle name="Bold/Border" xfId="47208" xr:uid="{ADCE2329-F76F-4B96-B06B-8ECD2EAE85E2}"/>
    <cellStyle name="Border Heavy" xfId="47209" xr:uid="{0522745B-06B9-4235-8085-42D4959FF3BD}"/>
    <cellStyle name="Border Thin" xfId="47210" xr:uid="{8F77D43E-041D-44B0-BAB1-0B9738153291}"/>
    <cellStyle name="Bullet" xfId="47211" xr:uid="{F31A7440-C559-499C-95EC-F098260AB787}"/>
    <cellStyle name="Calc Currency (0)" xfId="47212" xr:uid="{3171F1D3-FB21-46B9-9E93-AA4D3BA61043}"/>
    <cellStyle name="Calculation 10" xfId="1360" xr:uid="{9A1D2033-5CF9-4A11-B492-2F4CD2747FD0}"/>
    <cellStyle name="Calculation 10 2" xfId="47213" xr:uid="{C454D978-90CE-4D49-A592-2EF73793B0C8}"/>
    <cellStyle name="Calculation 10 3" xfId="47214" xr:uid="{A85535AF-5934-4036-B42B-365BB1DE75C6}"/>
    <cellStyle name="Calculation 10 4" xfId="47215" xr:uid="{A105FE62-8BAD-4921-B302-B870B7121DFC}"/>
    <cellStyle name="Calculation 10 5" xfId="47216" xr:uid="{9166DA19-3F96-485E-8DA3-2513C227A2D5}"/>
    <cellStyle name="Calculation 10 6" xfId="47217" xr:uid="{A54DB675-4D84-4865-9404-825CEEF9C384}"/>
    <cellStyle name="Calculation 10 7" xfId="47218" xr:uid="{C74D8FE8-8A76-4F38-9AB9-4D777370779C}"/>
    <cellStyle name="Calculation 10 8" xfId="47219" xr:uid="{37586927-4E3E-4053-98F9-1B7567B03A95}"/>
    <cellStyle name="Calculation 11" xfId="1361" xr:uid="{E8765779-2CC7-4E36-99E2-7D85A772C6C4}"/>
    <cellStyle name="Calculation 11 2" xfId="47220" xr:uid="{A1E06BE3-AF25-4923-9AB5-A8629167836F}"/>
    <cellStyle name="Calculation 11 3" xfId="47221" xr:uid="{331AD765-5B40-4633-98E5-9E4CB400E531}"/>
    <cellStyle name="Calculation 11 4" xfId="47222" xr:uid="{8B8AED36-6504-47B2-9FDE-DCABD993C18C}"/>
    <cellStyle name="Calculation 11 5" xfId="47223" xr:uid="{842388C7-D111-475E-83D0-80CBEBB3F0C9}"/>
    <cellStyle name="Calculation 11 6" xfId="47224" xr:uid="{404A9291-20EF-434C-9F96-A78A6D78B9E4}"/>
    <cellStyle name="Calculation 11 7" xfId="47225" xr:uid="{AB5E1FAB-65F0-4C4E-B394-5A8C3B82F310}"/>
    <cellStyle name="Calculation 11 8" xfId="47226" xr:uid="{08FEA272-34E5-46B3-B98E-99C20B6DAE4E}"/>
    <cellStyle name="Calculation 12" xfId="1362" xr:uid="{C38FA622-C74B-49D8-9C0D-138BF7A6BA10}"/>
    <cellStyle name="Calculation 12 2" xfId="47227" xr:uid="{023D904E-6A1C-4EAB-B4D3-3DFB05A2FFBD}"/>
    <cellStyle name="Calculation 12 3" xfId="47228" xr:uid="{D007489F-1844-4357-A5BB-134490A19593}"/>
    <cellStyle name="Calculation 12 4" xfId="47229" xr:uid="{98CFCCD9-FBC2-4A29-98C9-4AAED90D0DAE}"/>
    <cellStyle name="Calculation 12 5" xfId="47230" xr:uid="{F032B2EA-B91C-41CF-99E8-BC7B24EB3464}"/>
    <cellStyle name="Calculation 12 6" xfId="47231" xr:uid="{76CF52F6-274D-4C6C-976E-874E06BAC4B6}"/>
    <cellStyle name="Calculation 12 7" xfId="47232" xr:uid="{D228BA39-EAF2-40A1-A79B-0060A35A47E7}"/>
    <cellStyle name="Calculation 12 8" xfId="47233" xr:uid="{CE9C4B30-04A9-4393-BF46-D80920633EE3}"/>
    <cellStyle name="Calculation 13" xfId="1363" xr:uid="{B70BC109-E88A-4116-8568-1B7509D6226E}"/>
    <cellStyle name="Calculation 13 2" xfId="47234" xr:uid="{FDFD3765-3C81-4D3B-BC10-74790E0F3BFA}"/>
    <cellStyle name="Calculation 13 3" xfId="47235" xr:uid="{699CEFBF-62AE-4EB2-84E1-3D7EECB7C136}"/>
    <cellStyle name="Calculation 13 4" xfId="47236" xr:uid="{8A6E9AD4-E1C5-4809-BA15-AD5031559B2E}"/>
    <cellStyle name="Calculation 13 5" xfId="47237" xr:uid="{24637D2F-3FB8-407F-866C-6129B11538A8}"/>
    <cellStyle name="Calculation 13 6" xfId="47238" xr:uid="{CB621B39-13D3-4A6E-9AC7-29F49FEF77B7}"/>
    <cellStyle name="Calculation 13 7" xfId="47239" xr:uid="{876112B0-3730-4E69-9B02-113280F040AC}"/>
    <cellStyle name="Calculation 13 8" xfId="47240" xr:uid="{585AD797-42B9-4B48-9428-B75FD50F8ED6}"/>
    <cellStyle name="Calculation 14" xfId="1364" xr:uid="{3F47C7EE-91F2-4586-A917-6A8AEB6C486E}"/>
    <cellStyle name="Calculation 14 10" xfId="47241" xr:uid="{54DBC060-2595-4416-BE67-D454A3D458C7}"/>
    <cellStyle name="Calculation 14 2" xfId="47242" xr:uid="{4046B6ED-7F52-4C4D-A2F4-363ADDA6C837}"/>
    <cellStyle name="Calculation 14 3" xfId="47243" xr:uid="{5FED1FDA-3F73-429A-892B-524375ABE213}"/>
    <cellStyle name="Calculation 14 4" xfId="47244" xr:uid="{37E59B81-1279-4C5A-BFBE-8D84E08F4E3B}"/>
    <cellStyle name="Calculation 14 5" xfId="47245" xr:uid="{F9C2DA19-E843-48B5-A684-CC88825333DB}"/>
    <cellStyle name="Calculation 14 6" xfId="47246" xr:uid="{1F058128-54CF-46D5-9652-D195A95D2509}"/>
    <cellStyle name="Calculation 14 7" xfId="47247" xr:uid="{785F5D3E-09A4-43B2-9386-4546C875A20E}"/>
    <cellStyle name="Calculation 14 8" xfId="47248" xr:uid="{3F8E8950-2E70-4970-BE9B-40302383F0D5}"/>
    <cellStyle name="Calculation 14 9" xfId="47249" xr:uid="{69FFC3D4-612C-4067-841E-E961894435DB}"/>
    <cellStyle name="Calculation 15" xfId="47250" xr:uid="{BAD3D0C8-10CA-43A1-B8D7-050DCA870FC8}"/>
    <cellStyle name="Calculation 16" xfId="47251" xr:uid="{74375852-B682-4140-8266-60EB318902DF}"/>
    <cellStyle name="Calculation 17" xfId="47252" xr:uid="{1D01FBD5-DB25-4D37-A5D3-B8DE99CA61B7}"/>
    <cellStyle name="Calculation 18" xfId="47253" xr:uid="{3C3F64AF-B04C-419B-A80C-BC2B1A24AF9F}"/>
    <cellStyle name="Calculation 19" xfId="47254" xr:uid="{58891481-7893-4E19-AF03-8BA37501F956}"/>
    <cellStyle name="Calculation 2" xfId="1365" xr:uid="{4F7A8B60-3321-4622-B327-3E14B48B3655}"/>
    <cellStyle name="Calculation 2 10" xfId="47255" xr:uid="{496321CE-857F-485F-ABFA-71810885605B}"/>
    <cellStyle name="Calculation 2 11" xfId="47256" xr:uid="{09791D14-B6CB-43E1-BE34-656DD94510D3}"/>
    <cellStyle name="Calculation 2 12" xfId="47257" xr:uid="{24BAC65E-D54F-4557-9814-9DCCE3110A8E}"/>
    <cellStyle name="Calculation 2 13" xfId="47258" xr:uid="{FFF917B3-EEF4-44F9-9429-0ACCEC2ECE4A}"/>
    <cellStyle name="Calculation 2 14" xfId="47259" xr:uid="{2199C294-AE4D-45A6-B92C-A803EBF46B4E}"/>
    <cellStyle name="Calculation 2 2" xfId="1366" xr:uid="{7C653773-CD2E-4B56-8F69-263C471E3C55}"/>
    <cellStyle name="Calculation 2 2 2" xfId="47260" xr:uid="{9971CADE-6D0C-4FCA-890E-87DBFB3DA291}"/>
    <cellStyle name="Calculation 2 2 3" xfId="47261" xr:uid="{DAA989CC-36B3-4982-95AC-472FA8201E8C}"/>
    <cellStyle name="Calculation 2 2 4" xfId="47262" xr:uid="{72A34347-86A5-4B34-A379-4811E7E18764}"/>
    <cellStyle name="Calculation 2 2 5" xfId="47263" xr:uid="{FA1A5F51-E265-4AC6-8439-60012CDBA44C}"/>
    <cellStyle name="Calculation 2 2 6" xfId="47264" xr:uid="{C7C057ED-0A62-4D9F-B3A8-83A2FCA934AD}"/>
    <cellStyle name="Calculation 2 2 7" xfId="47265" xr:uid="{F8E967C1-6029-4299-A314-1C8A45FA411F}"/>
    <cellStyle name="Calculation 2 2 8" xfId="47266" xr:uid="{786E1327-7B49-4654-864F-E554B006D270}"/>
    <cellStyle name="Calculation 2 3" xfId="1367" xr:uid="{7E85C185-6C03-4105-B557-3F2A5AFDB0ED}"/>
    <cellStyle name="Calculation 2 3 2" xfId="47267" xr:uid="{B4FEB792-5B9D-4CBB-8632-C40A6D21493E}"/>
    <cellStyle name="Calculation 2 3 3" xfId="47268" xr:uid="{E73394C5-7416-4A25-A336-9FAAC05A3533}"/>
    <cellStyle name="Calculation 2 3 4" xfId="47269" xr:uid="{71E79D9D-45C8-4A4E-9E81-E29A001B3FE8}"/>
    <cellStyle name="Calculation 2 3 5" xfId="47270" xr:uid="{4B61D06D-F198-4942-AF79-AAB7510015B2}"/>
    <cellStyle name="Calculation 2 3 6" xfId="47271" xr:uid="{86DD8D59-62F5-4DB9-86CA-3D278C8D8C5D}"/>
    <cellStyle name="Calculation 2 3 7" xfId="47272" xr:uid="{5AB85305-4C13-4CA4-B06C-DD587268BDFF}"/>
    <cellStyle name="Calculation 2 3 8" xfId="47273" xr:uid="{DC25408E-4BBD-4AE7-8E81-B133C4E02962}"/>
    <cellStyle name="Calculation 2 4" xfId="1368" xr:uid="{13ECE1E1-0C05-4AB0-AFF7-67B4B948559E}"/>
    <cellStyle name="Calculation 2 4 2" xfId="47274" xr:uid="{9C3EFEC9-BA45-47BA-A6EF-C3231DBA07C3}"/>
    <cellStyle name="Calculation 2 4 3" xfId="47275" xr:uid="{885191CF-F62A-418D-96B7-A4C0D74E3B3B}"/>
    <cellStyle name="Calculation 2 4 4" xfId="47276" xr:uid="{B19ACA1E-97CF-4276-801E-9C0F2D374E6D}"/>
    <cellStyle name="Calculation 2 4 5" xfId="47277" xr:uid="{00921C87-B363-4C33-B0AF-954FCD6D0FE9}"/>
    <cellStyle name="Calculation 2 4 6" xfId="47278" xr:uid="{3B51776A-566F-461A-8D0D-4872CA5B1C8C}"/>
    <cellStyle name="Calculation 2 4 7" xfId="47279" xr:uid="{6113C95E-58FE-4BA3-9389-6FB82FB44FA6}"/>
    <cellStyle name="Calculation 2 4 8" xfId="47280" xr:uid="{34ABFC6D-7CED-486D-AE55-BCE3D5B03D4C}"/>
    <cellStyle name="Calculation 2 5" xfId="1369" xr:uid="{DCE2AC85-DF59-417F-982C-BEA7CDAD0D43}"/>
    <cellStyle name="Calculation 2 5 2" xfId="47281" xr:uid="{0D439B9F-FB48-439C-9137-6C949399B17B}"/>
    <cellStyle name="Calculation 2 5 3" xfId="47282" xr:uid="{F94B55C1-B0C8-403D-9182-D0BDB27D4BAF}"/>
    <cellStyle name="Calculation 2 5 4" xfId="47283" xr:uid="{6F3D7EE5-FFF4-4EF4-8A11-3A5BB98908D2}"/>
    <cellStyle name="Calculation 2 5 5" xfId="47284" xr:uid="{2E2409F5-B71C-4B8F-BAE3-B72450FEE581}"/>
    <cellStyle name="Calculation 2 5 6" xfId="47285" xr:uid="{2DE44773-6996-4802-9D79-E6458001C364}"/>
    <cellStyle name="Calculation 2 5 7" xfId="47286" xr:uid="{A380A4F6-5381-4C8D-8A2E-9A98D6AF4293}"/>
    <cellStyle name="Calculation 2 5 8" xfId="47287" xr:uid="{A3136DBE-210A-4569-901E-E6AA49154A57}"/>
    <cellStyle name="Calculation 2 6" xfId="1370" xr:uid="{333B6BBB-6B53-4477-A642-75739505511F}"/>
    <cellStyle name="Calculation 2 6 2" xfId="47288" xr:uid="{0CB30E9B-D59A-45F4-84F4-A60C55D1A8F1}"/>
    <cellStyle name="Calculation 2 6 3" xfId="47289" xr:uid="{1BA27B67-1E51-43C3-8159-0E16BF1517CF}"/>
    <cellStyle name="Calculation 2 6 4" xfId="47290" xr:uid="{F8E14CA2-E459-4729-B3F9-85DBB439E845}"/>
    <cellStyle name="Calculation 2 6 5" xfId="47291" xr:uid="{37950B6A-61B0-446C-BAC2-3B3C3DEB9576}"/>
    <cellStyle name="Calculation 2 6 6" xfId="47292" xr:uid="{CA53A999-69E9-4459-876F-9295FE122829}"/>
    <cellStyle name="Calculation 2 6 7" xfId="47293" xr:uid="{6F796374-231F-4B46-A0C4-A8A07B9F462F}"/>
    <cellStyle name="Calculation 2 6 8" xfId="47294" xr:uid="{48108383-F2EC-42B2-B1C4-663CBD513A83}"/>
    <cellStyle name="Calculation 2 7" xfId="1371" xr:uid="{0D352DCA-712F-484F-99FF-3499FE129316}"/>
    <cellStyle name="Calculation 2 7 2" xfId="47295" xr:uid="{ABB5CF2A-95BB-430A-8E9E-7C099C3EF2C4}"/>
    <cellStyle name="Calculation 2 7 3" xfId="47296" xr:uid="{64FBB5EC-A67D-400F-975C-27E1A704319C}"/>
    <cellStyle name="Calculation 2 7 4" xfId="47297" xr:uid="{624E8F97-D412-463B-9100-835D28BD92D0}"/>
    <cellStyle name="Calculation 2 7 5" xfId="47298" xr:uid="{A7DF97C7-685F-4C18-8791-3C3AEAB03B70}"/>
    <cellStyle name="Calculation 2 7 6" xfId="47299" xr:uid="{5E8C9528-34C5-42BA-8E21-868D26E90077}"/>
    <cellStyle name="Calculation 2 7 7" xfId="47300" xr:uid="{3BA47E23-6F5C-4CAD-92A7-1C5A8882C77B}"/>
    <cellStyle name="Calculation 2 7 8" xfId="47301" xr:uid="{29E500DF-14E6-4177-9BAB-20A8162B8ABB}"/>
    <cellStyle name="Calculation 2 8" xfId="47302" xr:uid="{2FB74F5E-F5E7-4197-8C6C-2793B19003F3}"/>
    <cellStyle name="Calculation 2 9" xfId="47303" xr:uid="{55B997CD-D442-4C0A-BFBC-F070AAB8152B}"/>
    <cellStyle name="Calculation 20" xfId="47304" xr:uid="{9AC61F3D-B3F5-4C9D-88B6-0D16542F80C7}"/>
    <cellStyle name="Calculation 21" xfId="47305" xr:uid="{B7138A1F-CEC1-4240-8B7F-837E9CC2C211}"/>
    <cellStyle name="Calculation 22" xfId="47306" xr:uid="{B6C01816-9C24-48F7-BE3E-F96D5295E194}"/>
    <cellStyle name="Calculation 23" xfId="47307" xr:uid="{0019ED69-05DE-4361-ABEC-44C0B8C4CF42}"/>
    <cellStyle name="Calculation 24" xfId="47308" xr:uid="{031EF594-416C-4A6C-BE60-02DC4B74CBD3}"/>
    <cellStyle name="Calculation 25" xfId="47309" xr:uid="{37594A62-45B9-44F7-8185-7FB7D6AD0D3D}"/>
    <cellStyle name="Calculation 26" xfId="47310" xr:uid="{C9593309-504B-4824-B578-505D930A6EE8}"/>
    <cellStyle name="Calculation 27" xfId="47311" xr:uid="{71827EAB-5BE1-4D15-A7B6-C16251BDCE7A}"/>
    <cellStyle name="Calculation 28" xfId="47312" xr:uid="{4DA8EEF0-F366-4CED-81AB-E911D558907F}"/>
    <cellStyle name="Calculation 3" xfId="1372" xr:uid="{4E45B237-47CD-49AC-866C-66FEA8163798}"/>
    <cellStyle name="Calculation 3 10" xfId="47313" xr:uid="{BA40AABE-3C46-4805-9DA6-261E9A1CAC22}"/>
    <cellStyle name="Calculation 3 11" xfId="47314" xr:uid="{3D458758-3068-4B93-9CD8-D941121FE05A}"/>
    <cellStyle name="Calculation 3 12" xfId="47315" xr:uid="{5ED8A531-408D-4D08-B6F4-6A61EC910F9C}"/>
    <cellStyle name="Calculation 3 13" xfId="47316" xr:uid="{FE1C3658-6E7D-4AB8-8543-6E122FAC3BA7}"/>
    <cellStyle name="Calculation 3 14" xfId="47317" xr:uid="{82F0BB81-4EFD-48E7-A7D2-07A423FB2D3B}"/>
    <cellStyle name="Calculation 3 2" xfId="1373" xr:uid="{5AC85A79-225F-45E7-8DB2-AFEE67D743E9}"/>
    <cellStyle name="Calculation 3 2 2" xfId="47318" xr:uid="{C999D789-3744-45E2-A9CE-EA7130E361B3}"/>
    <cellStyle name="Calculation 3 2 3" xfId="47319" xr:uid="{50BEB42D-DFB7-4B5B-8951-1E4CF1966AE3}"/>
    <cellStyle name="Calculation 3 2 4" xfId="47320" xr:uid="{35279BE4-0558-44D5-A693-2877B2373082}"/>
    <cellStyle name="Calculation 3 2 5" xfId="47321" xr:uid="{C1E55703-337C-4DFE-947B-68E7280D35C8}"/>
    <cellStyle name="Calculation 3 2 6" xfId="47322" xr:uid="{DA7C6805-A7D3-40F8-86BD-BD8C6080C102}"/>
    <cellStyle name="Calculation 3 2 7" xfId="47323" xr:uid="{CFC58C75-236A-43FC-95F8-571D827DF0B1}"/>
    <cellStyle name="Calculation 3 2 8" xfId="47324" xr:uid="{AC87B198-4506-4F85-B8B1-BE04C4248206}"/>
    <cellStyle name="Calculation 3 3" xfId="1374" xr:uid="{00FA12D3-D754-401F-BAFD-FDF3C5C63E63}"/>
    <cellStyle name="Calculation 3 3 2" xfId="47325" xr:uid="{851007D0-E757-400E-9D47-53B1C83D439C}"/>
    <cellStyle name="Calculation 3 3 3" xfId="47326" xr:uid="{DF07EB47-1902-47C5-AA78-B81663F936D5}"/>
    <cellStyle name="Calculation 3 3 4" xfId="47327" xr:uid="{6A6F7732-F1D9-4AF3-B74D-70E8D88959CB}"/>
    <cellStyle name="Calculation 3 3 5" xfId="47328" xr:uid="{074F9BEB-A636-433E-91EF-99B18F9AAB37}"/>
    <cellStyle name="Calculation 3 3 6" xfId="47329" xr:uid="{60177B72-DF11-48D5-8D4B-5BA96DFDF1A3}"/>
    <cellStyle name="Calculation 3 3 7" xfId="47330" xr:uid="{28C98759-9FB1-49A1-906F-1BDA3228B392}"/>
    <cellStyle name="Calculation 3 3 8" xfId="47331" xr:uid="{338EC9FB-74B5-441A-BE52-638B4CD24F5D}"/>
    <cellStyle name="Calculation 3 4" xfId="1375" xr:uid="{93308B5D-FC13-42A9-9E9E-86E34A67A110}"/>
    <cellStyle name="Calculation 3 4 2" xfId="47332" xr:uid="{0D01F7D0-42C6-4ACB-9CBF-3CEC8B5C1724}"/>
    <cellStyle name="Calculation 3 4 3" xfId="47333" xr:uid="{BBDD07B5-3E29-4574-AC66-8808DC343A37}"/>
    <cellStyle name="Calculation 3 4 4" xfId="47334" xr:uid="{0068DEA2-F069-4349-B55D-369DEB8E2064}"/>
    <cellStyle name="Calculation 3 4 5" xfId="47335" xr:uid="{595E5258-D999-459D-9E8E-D025C3BA55A0}"/>
    <cellStyle name="Calculation 3 4 6" xfId="47336" xr:uid="{DFABEC22-68A0-4FA6-8137-B49BCFBB5301}"/>
    <cellStyle name="Calculation 3 4 7" xfId="47337" xr:uid="{B1F83166-7946-4E0B-8C6C-A442682A85C0}"/>
    <cellStyle name="Calculation 3 4 8" xfId="47338" xr:uid="{7EE15F48-2AD9-4B55-BEEB-089F9B7E5500}"/>
    <cellStyle name="Calculation 3 5" xfId="1376" xr:uid="{30533E15-637C-42AF-82D6-9CB3F1DC5FA9}"/>
    <cellStyle name="Calculation 3 5 2" xfId="47339" xr:uid="{04DC5513-55AE-414A-A5BC-A33731E0A25A}"/>
    <cellStyle name="Calculation 3 5 3" xfId="47340" xr:uid="{DADE8438-6F70-4A59-A2CE-003540F160A6}"/>
    <cellStyle name="Calculation 3 5 4" xfId="47341" xr:uid="{9CB5BDA3-AE31-461F-BA25-8E993D09221E}"/>
    <cellStyle name="Calculation 3 5 5" xfId="47342" xr:uid="{261D4B80-E6AA-40EE-8DFF-111126545077}"/>
    <cellStyle name="Calculation 3 5 6" xfId="47343" xr:uid="{E99535FB-3907-41D4-9D02-40CA999974DF}"/>
    <cellStyle name="Calculation 3 5 7" xfId="47344" xr:uid="{622DF26F-9747-4640-88B7-ADC2BC621394}"/>
    <cellStyle name="Calculation 3 5 8" xfId="47345" xr:uid="{EAA5F7B6-247E-4C22-A3B5-C94DAA75E0F1}"/>
    <cellStyle name="Calculation 3 6" xfId="1377" xr:uid="{5AA19089-BB36-4C87-A338-0C27D46F178C}"/>
    <cellStyle name="Calculation 3 6 2" xfId="47346" xr:uid="{AB46BFBF-458A-425C-A4DA-9D3B3AB1EEDC}"/>
    <cellStyle name="Calculation 3 6 3" xfId="47347" xr:uid="{24FF6D44-4D96-4B17-893B-F0828AEAC326}"/>
    <cellStyle name="Calculation 3 6 4" xfId="47348" xr:uid="{A3C70538-38C4-4309-83CE-61A403EA8750}"/>
    <cellStyle name="Calculation 3 6 5" xfId="47349" xr:uid="{0E86C70D-649D-4571-9D84-BF0878F5812C}"/>
    <cellStyle name="Calculation 3 6 6" xfId="47350" xr:uid="{5B02644F-3AFD-4D58-9996-AFE2AFFE95FD}"/>
    <cellStyle name="Calculation 3 6 7" xfId="47351" xr:uid="{7D9BAE4B-A7CA-4CA7-BBD5-EE647C376052}"/>
    <cellStyle name="Calculation 3 6 8" xfId="47352" xr:uid="{7CA45B28-993A-4A7F-8CCB-680233F94856}"/>
    <cellStyle name="Calculation 3 7" xfId="1378" xr:uid="{0A89E0C1-DAFC-4CA7-B130-61DA69859DC8}"/>
    <cellStyle name="Calculation 3 7 2" xfId="47353" xr:uid="{516ABD66-5BE5-4885-8276-1E579AC14EC3}"/>
    <cellStyle name="Calculation 3 7 3" xfId="47354" xr:uid="{8ABCBDCE-3DFA-4BBB-943C-3394153CA9F0}"/>
    <cellStyle name="Calculation 3 7 4" xfId="47355" xr:uid="{17919E16-2045-443A-930C-604FEBF7FBC0}"/>
    <cellStyle name="Calculation 3 7 5" xfId="47356" xr:uid="{AACCC1B3-4D58-45EC-B1A1-BAF0189B4EC1}"/>
    <cellStyle name="Calculation 3 7 6" xfId="47357" xr:uid="{01128939-C635-4586-A28C-2E9A959B7DF1}"/>
    <cellStyle name="Calculation 3 7 7" xfId="47358" xr:uid="{52B41DF1-C552-47D0-A1BE-416073114761}"/>
    <cellStyle name="Calculation 3 7 8" xfId="47359" xr:uid="{D4AF08FD-4C1D-47AA-85BC-819ECC57946A}"/>
    <cellStyle name="Calculation 3 8" xfId="47360" xr:uid="{73FB9A35-8897-4F6C-83CC-11F48CE5FCBC}"/>
    <cellStyle name="Calculation 3 9" xfId="47361" xr:uid="{C277B110-C047-4AA4-AF50-0636873B6FEB}"/>
    <cellStyle name="Calculation 4" xfId="1379" xr:uid="{DDA98296-25B4-4C24-8BDC-B1A78D598D98}"/>
    <cellStyle name="Calculation 4 10" xfId="47362" xr:uid="{312EAAB5-0BC3-4CFD-9063-D4F28FA52A42}"/>
    <cellStyle name="Calculation 4 11" xfId="47363" xr:uid="{8AE09853-5D24-4DFB-9EC2-568DD3370CD9}"/>
    <cellStyle name="Calculation 4 12" xfId="47364" xr:uid="{96307F32-17D8-4F4A-BBF1-75352FF9112C}"/>
    <cellStyle name="Calculation 4 13" xfId="47365" xr:uid="{FE957524-E347-4A0D-98FD-EEB50A08B96C}"/>
    <cellStyle name="Calculation 4 14" xfId="47366" xr:uid="{E72FDFD1-7F54-4155-A3D5-6E45897A04AC}"/>
    <cellStyle name="Calculation 4 2" xfId="1380" xr:uid="{8B01D350-4E1D-4541-8C4D-EF8F95163F63}"/>
    <cellStyle name="Calculation 4 2 2" xfId="47367" xr:uid="{05521930-EA06-4F6F-97DC-1792250CD6D6}"/>
    <cellStyle name="Calculation 4 2 3" xfId="47368" xr:uid="{6571937F-2900-4646-87EA-2C312BB03507}"/>
    <cellStyle name="Calculation 4 2 4" xfId="47369" xr:uid="{B7C2C978-E238-4E4A-95FF-1BEC287A9BDD}"/>
    <cellStyle name="Calculation 4 2 5" xfId="47370" xr:uid="{C062A908-9073-4BBD-A9F6-2B01E0695A85}"/>
    <cellStyle name="Calculation 4 2 6" xfId="47371" xr:uid="{D34FF4E9-2846-40A1-A2C3-33A50B1E15EC}"/>
    <cellStyle name="Calculation 4 2 7" xfId="47372" xr:uid="{E56D7986-9B10-4F05-9411-A305ABAD2FDC}"/>
    <cellStyle name="Calculation 4 2 8" xfId="47373" xr:uid="{7E41F292-E14F-4F67-8139-5B8DFD0047AC}"/>
    <cellStyle name="Calculation 4 3" xfId="1381" xr:uid="{3E896582-7487-4987-8FC5-6F74B8501C11}"/>
    <cellStyle name="Calculation 4 3 2" xfId="47374" xr:uid="{DF0C8089-FB8E-4D13-BBD0-1E875B74701C}"/>
    <cellStyle name="Calculation 4 3 3" xfId="47375" xr:uid="{A6864C2F-6052-43C3-A29C-D5EE43C117BD}"/>
    <cellStyle name="Calculation 4 3 4" xfId="47376" xr:uid="{68BC1B73-BEEB-4AAA-A52B-86F344E0F1FE}"/>
    <cellStyle name="Calculation 4 3 5" xfId="47377" xr:uid="{FDF22174-FBF5-4EB4-BCB9-B17D71CC8C74}"/>
    <cellStyle name="Calculation 4 3 6" xfId="47378" xr:uid="{72A01FFD-4BF0-43C2-A804-EE4179E6CD6D}"/>
    <cellStyle name="Calculation 4 3 7" xfId="47379" xr:uid="{44BF2BFE-D497-4691-AA3D-9ADF03E840AB}"/>
    <cellStyle name="Calculation 4 3 8" xfId="47380" xr:uid="{C337AFDB-2B4C-4F92-8EC3-BC392F81D96A}"/>
    <cellStyle name="Calculation 4 4" xfId="1382" xr:uid="{935B4E15-0984-4316-96D1-28EEB2A674F1}"/>
    <cellStyle name="Calculation 4 4 2" xfId="47381" xr:uid="{A4E248B1-5755-428F-9E91-8DBF6124FE5A}"/>
    <cellStyle name="Calculation 4 4 3" xfId="47382" xr:uid="{F6094F65-60DC-40DF-95CA-0441A45D30DC}"/>
    <cellStyle name="Calculation 4 4 4" xfId="47383" xr:uid="{33B29095-3997-4EF5-8090-DFF19D219CEB}"/>
    <cellStyle name="Calculation 4 4 5" xfId="47384" xr:uid="{DA112B18-6AE1-45AD-8FFB-C3CD4F89F99D}"/>
    <cellStyle name="Calculation 4 4 6" xfId="47385" xr:uid="{2B5A5859-16DC-4CED-878C-BA934A83DEB3}"/>
    <cellStyle name="Calculation 4 4 7" xfId="47386" xr:uid="{3075C757-C9E3-4389-9B98-4A3DDD28FA1C}"/>
    <cellStyle name="Calculation 4 4 8" xfId="47387" xr:uid="{D84A6C4C-0F0F-4E83-B3BC-9EF22393C714}"/>
    <cellStyle name="Calculation 4 5" xfId="1383" xr:uid="{C047AE5B-8978-47C9-953B-3CEDE4679DA4}"/>
    <cellStyle name="Calculation 4 5 2" xfId="47388" xr:uid="{05B07B02-0D60-4B21-B854-6E226DC4D916}"/>
    <cellStyle name="Calculation 4 5 3" xfId="47389" xr:uid="{68C176C4-ADFB-44B3-BBA5-954723E4CA0A}"/>
    <cellStyle name="Calculation 4 5 4" xfId="47390" xr:uid="{8A958366-BB5C-45C5-A173-28B39912838C}"/>
    <cellStyle name="Calculation 4 5 5" xfId="47391" xr:uid="{27DB3F0F-1D41-4928-A4EF-4CB98399D8F7}"/>
    <cellStyle name="Calculation 4 5 6" xfId="47392" xr:uid="{3C346E7F-0AC3-4535-8814-3B01F3070E99}"/>
    <cellStyle name="Calculation 4 5 7" xfId="47393" xr:uid="{5B3A18AA-B58E-4A4F-AF5D-CC7A2D6BDE83}"/>
    <cellStyle name="Calculation 4 5 8" xfId="47394" xr:uid="{630602EB-D684-4255-8B54-B8975F6F1459}"/>
    <cellStyle name="Calculation 4 6" xfId="1384" xr:uid="{BFE8777A-C21E-4391-8D13-D3BAD5F82F04}"/>
    <cellStyle name="Calculation 4 6 2" xfId="47395" xr:uid="{86BFA0E7-07B6-4D7D-9815-1C79D1979F48}"/>
    <cellStyle name="Calculation 4 6 3" xfId="47396" xr:uid="{B0BB763B-AB3B-4B9F-9C63-4BA09DDD4073}"/>
    <cellStyle name="Calculation 4 6 4" xfId="47397" xr:uid="{85D39A5A-FC57-43F6-B669-648B375840CC}"/>
    <cellStyle name="Calculation 4 6 5" xfId="47398" xr:uid="{75DB7DFF-6356-4DF3-AF7C-9BD9A71EB476}"/>
    <cellStyle name="Calculation 4 6 6" xfId="47399" xr:uid="{D094A31D-6ED2-4A7B-80CC-DA6E44D33034}"/>
    <cellStyle name="Calculation 4 6 7" xfId="47400" xr:uid="{3094722E-4B98-4517-BD1A-67D07BFAA695}"/>
    <cellStyle name="Calculation 4 6 8" xfId="47401" xr:uid="{3EE4DE17-2C42-44A1-A558-B9EC142464D3}"/>
    <cellStyle name="Calculation 4 7" xfId="1385" xr:uid="{8817E192-905D-40C6-8547-52C9E2ACFA54}"/>
    <cellStyle name="Calculation 4 7 2" xfId="47402" xr:uid="{7A53CAC1-ACE2-4711-BA54-64B9E560EC8E}"/>
    <cellStyle name="Calculation 4 7 3" xfId="47403" xr:uid="{63FC8A69-5A1E-4714-9BA6-1AAE6755AD70}"/>
    <cellStyle name="Calculation 4 7 4" xfId="47404" xr:uid="{A8ADA2EB-47A1-43F3-A256-7609882D6F0A}"/>
    <cellStyle name="Calculation 4 7 5" xfId="47405" xr:uid="{A7E4B601-1531-4609-9914-E3D2D7822A87}"/>
    <cellStyle name="Calculation 4 7 6" xfId="47406" xr:uid="{34DE8940-5C56-4152-9371-320A829D1354}"/>
    <cellStyle name="Calculation 4 7 7" xfId="47407" xr:uid="{28CEE0DB-841E-4D4C-8352-16CEAFBA8981}"/>
    <cellStyle name="Calculation 4 7 8" xfId="47408" xr:uid="{B0179429-FB97-4F09-A222-A6775D71DC58}"/>
    <cellStyle name="Calculation 4 8" xfId="47409" xr:uid="{07D673B7-E5A8-4511-8BF9-609A7ECE78FC}"/>
    <cellStyle name="Calculation 4 9" xfId="47410" xr:uid="{DC9576B6-1C0F-4F97-B9E8-3F6D2E81C197}"/>
    <cellStyle name="Calculation 5" xfId="1386" xr:uid="{98DD7CF7-E6B7-423B-BB50-D80B32BE8226}"/>
    <cellStyle name="Calculation 5 10" xfId="47411" xr:uid="{D64F583C-0945-4CC4-AEC7-A299BFDCD576}"/>
    <cellStyle name="Calculation 5 11" xfId="47412" xr:uid="{65186E87-F7E2-470D-A6D7-20C72048CC26}"/>
    <cellStyle name="Calculation 5 12" xfId="47413" xr:uid="{2CCF941F-700E-4B53-9DBB-D560B29CB6E1}"/>
    <cellStyle name="Calculation 5 13" xfId="47414" xr:uid="{06BC2F7D-C21B-487B-8D8A-D0315A9B0D1F}"/>
    <cellStyle name="Calculation 5 14" xfId="47415" xr:uid="{210F2876-AF7B-4C96-9C80-9C039D36920A}"/>
    <cellStyle name="Calculation 5 2" xfId="1387" xr:uid="{30E722A8-DF88-4443-A525-4618014BB173}"/>
    <cellStyle name="Calculation 5 2 2" xfId="47416" xr:uid="{4DB5EE3C-6DC7-426E-8CC2-1D77B914CD19}"/>
    <cellStyle name="Calculation 5 2 3" xfId="47417" xr:uid="{065BA188-71C7-426F-A9A6-FF3AFC9FD916}"/>
    <cellStyle name="Calculation 5 2 4" xfId="47418" xr:uid="{7C9F3DE3-B209-4708-89C7-BC5616B9D653}"/>
    <cellStyle name="Calculation 5 2 5" xfId="47419" xr:uid="{272E6414-9EBF-4702-8BA1-E4C5F56CC57C}"/>
    <cellStyle name="Calculation 5 2 6" xfId="47420" xr:uid="{B40575BD-5A3E-47F9-B0BD-DC9DE0266536}"/>
    <cellStyle name="Calculation 5 2 7" xfId="47421" xr:uid="{8C4288B4-E153-4429-B890-00B46683A9A1}"/>
    <cellStyle name="Calculation 5 2 8" xfId="47422" xr:uid="{2C4C68EE-6CE5-40F3-AFB8-7B4920CCB1D6}"/>
    <cellStyle name="Calculation 5 3" xfId="1388" xr:uid="{66D0A166-D5BC-4570-AA7C-8E045C489662}"/>
    <cellStyle name="Calculation 5 3 2" xfId="47423" xr:uid="{A6784AC9-E710-4030-B5B5-EBDB81A64032}"/>
    <cellStyle name="Calculation 5 3 3" xfId="47424" xr:uid="{3BC5D37D-FB72-4AA3-8A4C-1AFF1465C985}"/>
    <cellStyle name="Calculation 5 3 4" xfId="47425" xr:uid="{37752B9A-18C1-4FFF-A914-0866A023C032}"/>
    <cellStyle name="Calculation 5 3 5" xfId="47426" xr:uid="{D4AF104F-2D7B-46B3-8F9D-77FED1EB0047}"/>
    <cellStyle name="Calculation 5 3 6" xfId="47427" xr:uid="{DDC0E7CA-6340-4623-A5FB-62F5ED845395}"/>
    <cellStyle name="Calculation 5 3 7" xfId="47428" xr:uid="{1ECFC6EA-3635-4114-B87B-B48B2D1C9F79}"/>
    <cellStyle name="Calculation 5 3 8" xfId="47429" xr:uid="{72698246-DBFF-44CE-8607-D3568216FCC7}"/>
    <cellStyle name="Calculation 5 4" xfId="1389" xr:uid="{170B1A6F-B646-44C7-9964-7ECB08753C3D}"/>
    <cellStyle name="Calculation 5 4 2" xfId="47430" xr:uid="{BF6A84E7-62F7-4EA3-B0CA-CBA0C9B6AEDC}"/>
    <cellStyle name="Calculation 5 4 3" xfId="47431" xr:uid="{76A7F43C-7168-4772-8A26-77BC626E965F}"/>
    <cellStyle name="Calculation 5 4 4" xfId="47432" xr:uid="{708FCAE5-824B-45C4-A3F5-0C0C5AFB8997}"/>
    <cellStyle name="Calculation 5 4 5" xfId="47433" xr:uid="{AF0281A7-79FE-436C-875C-2DEECED31D7C}"/>
    <cellStyle name="Calculation 5 4 6" xfId="47434" xr:uid="{C57AB2D0-BBC5-4EB2-ACD2-BBFD3B64E980}"/>
    <cellStyle name="Calculation 5 4 7" xfId="47435" xr:uid="{94A65CF7-ACB5-4539-B200-846FB46A45DD}"/>
    <cellStyle name="Calculation 5 4 8" xfId="47436" xr:uid="{66FF579F-4053-414E-8735-A24660A27A9F}"/>
    <cellStyle name="Calculation 5 5" xfId="1390" xr:uid="{177E41D8-895C-471B-953D-D252E62C5235}"/>
    <cellStyle name="Calculation 5 5 2" xfId="47437" xr:uid="{D892A0A1-699D-4338-B569-1955526A8BAD}"/>
    <cellStyle name="Calculation 5 5 3" xfId="47438" xr:uid="{44E95058-831F-481C-9041-CC589BE1879B}"/>
    <cellStyle name="Calculation 5 5 4" xfId="47439" xr:uid="{3BE5A280-3F4C-4592-AFAC-00AD1B678A69}"/>
    <cellStyle name="Calculation 5 5 5" xfId="47440" xr:uid="{627A4904-C60A-42EA-8B1D-9A81983A2F55}"/>
    <cellStyle name="Calculation 5 5 6" xfId="47441" xr:uid="{DCDDD05C-278F-4BD4-AC42-43CC69AB28FC}"/>
    <cellStyle name="Calculation 5 5 7" xfId="47442" xr:uid="{6A79EDCB-F6A9-4599-86FD-0B65BEB26439}"/>
    <cellStyle name="Calculation 5 5 8" xfId="47443" xr:uid="{739D82B5-9E46-447A-8115-63F540D980D9}"/>
    <cellStyle name="Calculation 5 6" xfId="1391" xr:uid="{DFE7A3C2-3D4C-4513-88A0-521696485903}"/>
    <cellStyle name="Calculation 5 6 2" xfId="47444" xr:uid="{84AF3DA7-1A18-46BC-8E44-4D61A287FB5F}"/>
    <cellStyle name="Calculation 5 6 3" xfId="47445" xr:uid="{0B858F46-2383-4866-9D2E-F7C4C042C041}"/>
    <cellStyle name="Calculation 5 6 4" xfId="47446" xr:uid="{47C306F7-B2FE-4A78-9127-8F32FF64EDD5}"/>
    <cellStyle name="Calculation 5 6 5" xfId="47447" xr:uid="{D2277C05-DAF7-48DE-8281-10C5ECD6CCDD}"/>
    <cellStyle name="Calculation 5 6 6" xfId="47448" xr:uid="{D8D8AF20-852A-497B-9CC6-7981FF104FA0}"/>
    <cellStyle name="Calculation 5 6 7" xfId="47449" xr:uid="{4EA1AF08-C0EE-48D7-9301-2D3969CA743A}"/>
    <cellStyle name="Calculation 5 6 8" xfId="47450" xr:uid="{20AE32F0-89DB-43CC-97F1-0865E9D18457}"/>
    <cellStyle name="Calculation 5 7" xfId="1392" xr:uid="{9749926C-DB2A-43B1-B7DF-66BF7E7442CB}"/>
    <cellStyle name="Calculation 5 7 2" xfId="47451" xr:uid="{35DF06E1-8BFD-4B23-B0B4-FF5D3FC80036}"/>
    <cellStyle name="Calculation 5 7 3" xfId="47452" xr:uid="{473F4139-5538-4A94-BE08-EC001126AF25}"/>
    <cellStyle name="Calculation 5 7 4" xfId="47453" xr:uid="{2D3302C7-CF3A-4443-9CB2-0DF50C9BD505}"/>
    <cellStyle name="Calculation 5 7 5" xfId="47454" xr:uid="{E35D6163-8D48-499D-8D53-521DFDE539AF}"/>
    <cellStyle name="Calculation 5 7 6" xfId="47455" xr:uid="{E8E1DCA0-408D-4FD5-9567-A49818A01909}"/>
    <cellStyle name="Calculation 5 7 7" xfId="47456" xr:uid="{9EDA2B90-FE98-48E9-B62B-616FA1E0A999}"/>
    <cellStyle name="Calculation 5 7 8" xfId="47457" xr:uid="{9F64AF5C-4745-404C-8325-C24DE11FB594}"/>
    <cellStyle name="Calculation 5 8" xfId="47458" xr:uid="{9FCD881F-D86F-4354-995A-3320DCE53EC5}"/>
    <cellStyle name="Calculation 5 9" xfId="47459" xr:uid="{6C9562F2-74E0-4694-9823-3E12D2309A38}"/>
    <cellStyle name="Calculation 6" xfId="1393" xr:uid="{9536B04E-A521-4DF2-A154-B45F3168B5B5}"/>
    <cellStyle name="Calculation 6 2" xfId="47460" xr:uid="{324DE145-3E96-41C0-8F56-F4F7BA6F3A45}"/>
    <cellStyle name="Calculation 6 3" xfId="47461" xr:uid="{45B7D5B2-3040-4930-96F6-AC89F27A88D2}"/>
    <cellStyle name="Calculation 6 4" xfId="47462" xr:uid="{08D11DB5-94B6-4F5B-A513-565B3E5D0819}"/>
    <cellStyle name="Calculation 6 5" xfId="47463" xr:uid="{7AF01CEC-5E91-4FBC-BA4E-7789108B6F06}"/>
    <cellStyle name="Calculation 6 6" xfId="47464" xr:uid="{F26B6365-352C-44A0-A00C-15B99727BF83}"/>
    <cellStyle name="Calculation 6 7" xfId="47465" xr:uid="{1B020D99-F9CF-438B-BA7D-50AEE33EF4ED}"/>
    <cellStyle name="Calculation 6 8" xfId="47466" xr:uid="{E06C2553-FB54-4618-83A0-096BE6F44FAB}"/>
    <cellStyle name="Calculation 7" xfId="1394" xr:uid="{93E18089-EFF1-4589-8C7A-16BC02FC776F}"/>
    <cellStyle name="Calculation 7 2" xfId="47467" xr:uid="{5C1BA2B3-1A21-4988-A8A4-9F53CED1AFF9}"/>
    <cellStyle name="Calculation 7 3" xfId="47468" xr:uid="{D92A5400-1E02-4904-A13C-EC0174A3C77B}"/>
    <cellStyle name="Calculation 7 4" xfId="47469" xr:uid="{65E7A5AF-335B-4474-AC01-5C9FE455C1BC}"/>
    <cellStyle name="Calculation 7 5" xfId="47470" xr:uid="{F33753B4-C25D-4492-854F-30667317458F}"/>
    <cellStyle name="Calculation 7 6" xfId="47471" xr:uid="{CC7AB2AF-D28C-477C-8369-17D279E23031}"/>
    <cellStyle name="Calculation 7 7" xfId="47472" xr:uid="{6BA67F33-5712-4177-B0D1-5173DF30886D}"/>
    <cellStyle name="Calculation 7 8" xfId="47473" xr:uid="{8BEAACE7-859A-4224-A746-50FA40F50EDE}"/>
    <cellStyle name="Calculation 8" xfId="1395" xr:uid="{98109D9E-60E1-4484-A63E-6A8288ECB7FB}"/>
    <cellStyle name="Calculation 8 2" xfId="47474" xr:uid="{9EF6CAEB-7AC5-4A37-83FB-1AA8BE1EF3F2}"/>
    <cellStyle name="Calculation 8 3" xfId="47475" xr:uid="{60198E57-8FD0-420B-95E4-606500FA2349}"/>
    <cellStyle name="Calculation 8 4" xfId="47476" xr:uid="{B5185364-E8E5-415E-89A1-C9912E081BA9}"/>
    <cellStyle name="Calculation 8 5" xfId="47477" xr:uid="{7A0C7C8C-648A-4DBB-B5B0-955FA5B7BC6F}"/>
    <cellStyle name="Calculation 8 6" xfId="47478" xr:uid="{46993BF2-6C36-4D34-BD48-317E2E1E1698}"/>
    <cellStyle name="Calculation 8 7" xfId="47479" xr:uid="{DD182498-2844-49DF-8A88-A5B6895F48A7}"/>
    <cellStyle name="Calculation 8 8" xfId="47480" xr:uid="{DA25D927-D917-4784-8169-7D09B12D6D2D}"/>
    <cellStyle name="Calculation 9" xfId="1396" xr:uid="{94170B8D-B343-476C-9849-F90DCB6FD552}"/>
    <cellStyle name="Calculation 9 2" xfId="47481" xr:uid="{F3C9120D-BAD5-4C7F-8ECE-08405A5E4B5C}"/>
    <cellStyle name="Calculation 9 3" xfId="47482" xr:uid="{7D754FFF-A5D0-4EFA-8ACC-20724459FFE0}"/>
    <cellStyle name="Calculation 9 4" xfId="47483" xr:uid="{3E074193-FD6A-4EE6-8D5B-F7BAB6F60BD6}"/>
    <cellStyle name="Calculation 9 5" xfId="47484" xr:uid="{2A31E9BB-DE09-414F-A140-1A800C5069D9}"/>
    <cellStyle name="Calculation 9 6" xfId="47485" xr:uid="{312C58C1-3A53-496A-A3FB-E08690E4C65F}"/>
    <cellStyle name="Calculation 9 7" xfId="47486" xr:uid="{5B490C62-F0CB-47A2-A24F-617FE40417EF}"/>
    <cellStyle name="Calculation 9 8" xfId="47487" xr:uid="{6FC95D7E-E567-408A-85FF-983E7CDFA29F}"/>
    <cellStyle name="cell" xfId="1397" xr:uid="{F95D681A-070D-4A69-A74D-CD518503CC87}"/>
    <cellStyle name="cell 2" xfId="1398" xr:uid="{F78C2707-822B-4562-9C3D-0567B5717224}"/>
    <cellStyle name="cell 3" xfId="1399" xr:uid="{F5EED331-EE37-4D87-85E1-BEA005B23718}"/>
    <cellStyle name="ch" xfId="1400" xr:uid="{25C219E2-9845-49A6-B947-7AF6A33C2743}"/>
    <cellStyle name="ch 2" xfId="1401" xr:uid="{C9EC74E1-339C-458A-961D-DE8076595D3F}"/>
    <cellStyle name="ch 3" xfId="1402" xr:uid="{D0DC74EE-521A-4073-82B8-17D53428D2F6}"/>
    <cellStyle name="Check Cell 10" xfId="1403" xr:uid="{6B90EA7C-DAD0-4EB9-925E-43BCDCA21022}"/>
    <cellStyle name="Check Cell 11" xfId="1404" xr:uid="{CF5C746D-9CDC-4F66-8623-5BE86AD80F71}"/>
    <cellStyle name="Check Cell 12" xfId="1405" xr:uid="{26C15E57-9DE3-4AFA-A527-B25C1A4C3B1D}"/>
    <cellStyle name="Check Cell 13" xfId="1406" xr:uid="{1AA8A0EA-44DC-4E3B-9CA8-D82AC6ED0187}"/>
    <cellStyle name="Check Cell 14" xfId="1407" xr:uid="{3387B917-2781-4B5C-9CC1-E2BCF187AC62}"/>
    <cellStyle name="Check Cell 14 2" xfId="47488" xr:uid="{099B20AB-2F92-44D0-B32E-4B77514093AD}"/>
    <cellStyle name="Check Cell 14 3" xfId="47489" xr:uid="{09A65BA7-7A73-47F5-B45E-DA30A37752C8}"/>
    <cellStyle name="Check Cell 14 4" xfId="47490" xr:uid="{93F51FB6-B0FD-4DD3-B008-7A9DA17F92FC}"/>
    <cellStyle name="Check Cell 15" xfId="47491" xr:uid="{51722F2B-B2CD-4AAB-A035-81F9A0E20474}"/>
    <cellStyle name="Check Cell 16" xfId="47492" xr:uid="{EBAB342C-BE01-4351-A554-04E377753EEB}"/>
    <cellStyle name="Check Cell 17" xfId="47493" xr:uid="{837231C6-B5F0-4AF1-864D-C42A42145048}"/>
    <cellStyle name="Check Cell 18" xfId="47494" xr:uid="{151AF76E-1C5E-45A4-A6CB-C01EA0137C77}"/>
    <cellStyle name="Check Cell 19" xfId="47495" xr:uid="{4B190933-2521-484A-A835-A8C46CC261C5}"/>
    <cellStyle name="Check Cell 2" xfId="1408" xr:uid="{01A94023-8134-4880-8761-1961ECE2A083}"/>
    <cellStyle name="Check Cell 2 2" xfId="1409" xr:uid="{E1B37311-8000-41CF-B693-88B31B769156}"/>
    <cellStyle name="Check Cell 2 3" xfId="1410" xr:uid="{FCD35368-60D2-4D1B-9779-872AACFD41B9}"/>
    <cellStyle name="Check Cell 2 3 2" xfId="47496" xr:uid="{EA998E60-4646-4A23-9CB8-9128BCF801F0}"/>
    <cellStyle name="Check Cell 2 4" xfId="1411" xr:uid="{93A328AD-4A4F-4514-B0B6-DC7DC605455C}"/>
    <cellStyle name="Check Cell 2 4 2" xfId="47497" xr:uid="{F2124A25-E97F-42DC-B274-2275DAE1061F}"/>
    <cellStyle name="Check Cell 2 5" xfId="1412" xr:uid="{5FFC03EC-F219-47C9-9A57-AF730A0FA80C}"/>
    <cellStyle name="Check Cell 2 5 2" xfId="47498" xr:uid="{324A0307-6450-4DB1-862B-98F94FAFCAD0}"/>
    <cellStyle name="Check Cell 2 6" xfId="1413" xr:uid="{30488F8B-00C4-4837-80B5-CFD436DA4C06}"/>
    <cellStyle name="Check Cell 2 7" xfId="1414" xr:uid="{586089D6-1A56-4CCB-9BA4-6F0F82A0B289}"/>
    <cellStyle name="Check Cell 20" xfId="47499" xr:uid="{37999D58-0ED6-4333-B8CF-4EB0DEEF7D74}"/>
    <cellStyle name="Check Cell 21" xfId="47500" xr:uid="{4E74450C-65B7-4D28-BE4E-999E836C730F}"/>
    <cellStyle name="Check Cell 22" xfId="47501" xr:uid="{E5E80342-1377-4A43-9B87-048D9B2BE44A}"/>
    <cellStyle name="Check Cell 23" xfId="47502" xr:uid="{7B9B755B-78E3-42FC-9E55-C527DDCD8632}"/>
    <cellStyle name="Check Cell 24" xfId="47503" xr:uid="{3544873C-F8AA-4BE8-B648-7E2D8E407230}"/>
    <cellStyle name="Check Cell 25" xfId="47504" xr:uid="{09BBD801-8CA6-42E4-AFE3-83568513083D}"/>
    <cellStyle name="Check Cell 26" xfId="47505" xr:uid="{048C39F0-2A37-4A38-A121-6F40218CFC13}"/>
    <cellStyle name="Check Cell 27" xfId="47506" xr:uid="{C9086799-56E2-4351-96AA-341DD735A1AC}"/>
    <cellStyle name="Check Cell 28" xfId="47507" xr:uid="{4E895FE8-3659-4DB4-836B-50BF73DFB903}"/>
    <cellStyle name="Check Cell 3" xfId="1415" xr:uid="{BA0E9219-BCBE-400E-AFFA-F5B52F8B174E}"/>
    <cellStyle name="Check Cell 3 2" xfId="1416" xr:uid="{FFCF76E6-D068-4BBB-A3D0-2050F8F9FAC4}"/>
    <cellStyle name="Check Cell 3 3" xfId="1417" xr:uid="{C7B83A2B-0BD1-457B-90C9-C0D4241F85C7}"/>
    <cellStyle name="Check Cell 3 4" xfId="1418" xr:uid="{E65D5A1D-5E55-4D6A-B2A2-B6D322EC00A9}"/>
    <cellStyle name="Check Cell 3 5" xfId="1419" xr:uid="{E09D4A19-9330-4F78-9486-DBE03E06980F}"/>
    <cellStyle name="Check Cell 3 6" xfId="1420" xr:uid="{A377A83F-C280-4637-939F-A5EDFA6F8162}"/>
    <cellStyle name="Check Cell 3 7" xfId="1421" xr:uid="{3B797929-6BBE-48D5-8A6C-463BE255BB54}"/>
    <cellStyle name="Check Cell 4" xfId="1422" xr:uid="{1B04CBE4-78B5-4896-A2C7-D5CE87C4E094}"/>
    <cellStyle name="Check Cell 4 2" xfId="1423" xr:uid="{3E258FA1-6F41-4F7C-90FC-5C06B3D4A748}"/>
    <cellStyle name="Check Cell 4 3" xfId="1424" xr:uid="{A775E228-440D-43E7-A66A-C4B5E51F29A1}"/>
    <cellStyle name="Check Cell 4 4" xfId="1425" xr:uid="{84E211D9-D1B5-464C-A607-0C7B30398AB7}"/>
    <cellStyle name="Check Cell 4 5" xfId="1426" xr:uid="{7281A8F2-783D-4471-AA7F-8B4EEFB5A6E1}"/>
    <cellStyle name="Check Cell 4 6" xfId="1427" xr:uid="{AF2FAB06-4D38-4882-BDDD-F349490485EB}"/>
    <cellStyle name="Check Cell 4 7" xfId="1428" xr:uid="{A0930E34-04C3-4583-B7CB-B6C22C65D6CF}"/>
    <cellStyle name="Check Cell 5" xfId="1429" xr:uid="{6AFF4530-B5E1-4DF9-ADB1-8265AB19D155}"/>
    <cellStyle name="Check Cell 5 2" xfId="1430" xr:uid="{5D84B27A-0255-4941-A69E-E4CFEF36A1BC}"/>
    <cellStyle name="Check Cell 5 3" xfId="1431" xr:uid="{802093A2-7F8A-4BC9-9138-5B6C53CAA93C}"/>
    <cellStyle name="Check Cell 5 4" xfId="1432" xr:uid="{B718DA96-A672-46C4-A857-CADB59647F1F}"/>
    <cellStyle name="Check Cell 5 5" xfId="1433" xr:uid="{3A4F7739-125D-4D23-BFB2-73505C3D4936}"/>
    <cellStyle name="Check Cell 5 6" xfId="1434" xr:uid="{75E7B3E3-265F-4262-882E-DEA2939912AB}"/>
    <cellStyle name="Check Cell 5 7" xfId="1435" xr:uid="{032D4220-3894-4064-B6CF-8B080512AA9E}"/>
    <cellStyle name="Check Cell 6" xfId="1436" xr:uid="{4A8DC018-65FA-446C-86A2-B199A9D5013E}"/>
    <cellStyle name="Check Cell 7" xfId="1437" xr:uid="{B5A0524A-F666-44B7-AD0B-4CBDBEA434FF}"/>
    <cellStyle name="Check Cell 8" xfId="1438" xr:uid="{2C378B3C-DEA7-4558-AD69-540612BC98EF}"/>
    <cellStyle name="Check Cell 9" xfId="1439" xr:uid="{2678B186-5DD5-487A-BC4B-2F5698109F4D}"/>
    <cellStyle name="Child" xfId="47508" xr:uid="{E0582000-BA6C-4ACB-AC21-25137F088FCD}"/>
    <cellStyle name="Colhead_left" xfId="47509" xr:uid="{F1108AF4-08FC-4A6D-BAE2-850AC386C441}"/>
    <cellStyle name="ColumnAttributeAbovePrompt" xfId="47510" xr:uid="{C6384124-C9F5-4003-9813-FE0B5DA35E6B}"/>
    <cellStyle name="ColumnAttributePrompt" xfId="47511" xr:uid="{40DA8E3C-7626-4EB1-9400-9FF399DAB2FC}"/>
    <cellStyle name="ColumnAttributeValue" xfId="47512" xr:uid="{2E870298-C931-4900-B4B3-1B0660C68A69}"/>
    <cellStyle name="ColumnHeadingPrompt" xfId="47513" xr:uid="{A004F233-BC68-4709-BAE7-6E1378802A44}"/>
    <cellStyle name="ColumnHeadingValue" xfId="47514" xr:uid="{24DB5660-BACA-4BBA-BB94-356069DAB1C7}"/>
    <cellStyle name="Comma" xfId="1" builtinId="3"/>
    <cellStyle name="Comma [0] 2" xfId="47515" xr:uid="{BD4E68C4-EC7D-4D0C-AF07-B49907CC0353}"/>
    <cellStyle name="Comma 10" xfId="2347" xr:uid="{1B59A024-B1EF-49D5-8241-40BC96E288C3}"/>
    <cellStyle name="Comma 10 2" xfId="2376" xr:uid="{57DFC666-0D39-4075-82AB-3B5776DA22AA}"/>
    <cellStyle name="Comma 10 3" xfId="47516" xr:uid="{6492031F-E61E-4FF0-B866-1BB4A26E7A83}"/>
    <cellStyle name="Comma 10 4" xfId="25" xr:uid="{00000000-0005-0000-0000-000001000000}"/>
    <cellStyle name="Comma 11" xfId="9" xr:uid="{00000000-0005-0000-0000-000002000000}"/>
    <cellStyle name="Comma 11 2" xfId="47517" xr:uid="{DDC96102-ED77-4B00-885D-F70A8AA5B65D}"/>
    <cellStyle name="Comma 11 3" xfId="47518" xr:uid="{FBB51059-5775-4185-AC26-4B5F54FCD349}"/>
    <cellStyle name="Comma 11 4" xfId="2354" xr:uid="{060A65EE-23A8-4688-99BA-78510EADEA57}"/>
    <cellStyle name="Comma 12" xfId="2375" xr:uid="{B4998F97-3236-4EF8-B5C8-9EC78E8AC582}"/>
    <cellStyle name="Comma 13" xfId="21" xr:uid="{00000000-0005-0000-0000-000003000000}"/>
    <cellStyle name="Comma 14" xfId="47519" xr:uid="{9385626B-5BB6-4F8F-8FBA-173E86B43B48}"/>
    <cellStyle name="Comma 15" xfId="47520" xr:uid="{57359495-263C-4056-90A6-E4647FBD234D}"/>
    <cellStyle name="Comma 16" xfId="47521" xr:uid="{C6A92357-9182-4747-AA83-8D44F52425CE}"/>
    <cellStyle name="Comma 17" xfId="47522" xr:uid="{3B619ECF-A461-4075-A593-B8DDB93E97D0}"/>
    <cellStyle name="Comma 18" xfId="47523" xr:uid="{E9C02920-F0F5-424B-B6A4-815428BDDD59}"/>
    <cellStyle name="Comma 19" xfId="47524" xr:uid="{9F69EB2A-D305-4657-82C4-00E4AA67A1D1}"/>
    <cellStyle name="Comma 2" xfId="27" xr:uid="{00000000-0005-0000-0000-000004000000}"/>
    <cellStyle name="Comma 2 10" xfId="1440" xr:uid="{F57C28D6-5CD5-448A-A167-6E1114C406D3}"/>
    <cellStyle name="Comma 2 10 2" xfId="1441" xr:uid="{C21E7F1C-E7A5-45CE-A605-774185190506}"/>
    <cellStyle name="Comma 2 10 2 2" xfId="47525" xr:uid="{4BA9A71F-69AC-4B0B-8649-92B8769DAC7B}"/>
    <cellStyle name="Comma 2 10 3" xfId="1442" xr:uid="{E198DC5C-BABB-45EB-95B0-19120700599D}"/>
    <cellStyle name="Comma 2 10 3 2" xfId="47526" xr:uid="{79990E27-2D93-469F-A8FA-E400CCFEBB75}"/>
    <cellStyle name="Comma 2 10 3 3" xfId="47527" xr:uid="{953021D2-0E80-4E9D-A59F-764E2D814220}"/>
    <cellStyle name="Comma 2 10 3 4" xfId="47528" xr:uid="{63A71B3B-24D9-4555-88F7-9B82205BF3D1}"/>
    <cellStyle name="Comma 2 11" xfId="1443" xr:uid="{FC3B4CE1-592D-41E0-A65C-50EC1B2F6AE4}"/>
    <cellStyle name="Comma 2 11 2" xfId="1444" xr:uid="{FE818A44-D2BD-4F60-805C-D41D6E2E7BE1}"/>
    <cellStyle name="Comma 2 11 3" xfId="47529" xr:uid="{255396B0-8FEF-4CB3-9557-65464C068A49}"/>
    <cellStyle name="Comma 2 12" xfId="1445" xr:uid="{B42F8A5A-D46C-4977-A948-4C2270EFC2CB}"/>
    <cellStyle name="Comma 2 12 2" xfId="1446" xr:uid="{399DD5A1-E38D-4DCD-A2FE-EA76AEF07F6A}"/>
    <cellStyle name="Comma 2 13" xfId="1447" xr:uid="{22CC579B-6E87-4C0A-BC32-66E136F0C17F}"/>
    <cellStyle name="Comma 2 13 2" xfId="1448" xr:uid="{9FF0B4E9-B7A0-466A-96ED-05E997C85FB2}"/>
    <cellStyle name="Comma 2 14" xfId="2367" xr:uid="{780B420C-4679-436F-9919-C819DF21951B}"/>
    <cellStyle name="Comma 2 14 2" xfId="47530" xr:uid="{C8C791D5-6053-4F65-A85E-38248E17FB6C}"/>
    <cellStyle name="Comma 2 14 3" xfId="47531" xr:uid="{AA7B1A61-75AB-4895-886F-4F468B64FAEC}"/>
    <cellStyle name="Comma 2 15" xfId="47532" xr:uid="{3DD1324C-09D1-4F39-B39B-4F04FD4F29BE}"/>
    <cellStyle name="Comma 2 16" xfId="47533" xr:uid="{AA9BD67C-B17B-420A-82C9-BC7471D41C94}"/>
    <cellStyle name="Comma 2 17" xfId="47534" xr:uid="{1D5FE20A-0C5A-44AE-AB76-CF18A8876003}"/>
    <cellStyle name="Comma 2 18" xfId="47535" xr:uid="{4547C07F-6B58-4732-B1DB-BF7930048AC9}"/>
    <cellStyle name="Comma 2 19" xfId="47536" xr:uid="{A9839135-65B6-49A5-86AE-AAE1A7E5C2B3}"/>
    <cellStyle name="Comma 2 2" xfId="1449" xr:uid="{52C161FC-54A1-4843-A807-2E37C9D455DE}"/>
    <cellStyle name="Comma 2 2 2" xfId="1450" xr:uid="{5F26F56D-2C86-4E59-AB0C-FFEC53B5DCAE}"/>
    <cellStyle name="Comma 2 2 3" xfId="1451" xr:uid="{50994032-EBAB-43FC-84C0-D94C233B8574}"/>
    <cellStyle name="Comma 2 20" xfId="47537" xr:uid="{C506624A-CB2D-4B1A-8E2E-468DCB5B5AFF}"/>
    <cellStyle name="Comma 2 21" xfId="47538" xr:uid="{67B32DAF-1822-4D1D-8C93-03A9FFD08708}"/>
    <cellStyle name="Comma 2 22" xfId="47539" xr:uid="{38C2E051-79CE-436A-894C-7EAA029C2AD1}"/>
    <cellStyle name="Comma 2 23" xfId="47540" xr:uid="{54D82B36-FC39-4AA6-966F-9D66BE48664A}"/>
    <cellStyle name="Comma 2 24" xfId="47541" xr:uid="{94E75CCB-F8E8-4EBE-9B12-CA205733A0E0}"/>
    <cellStyle name="Comma 2 25" xfId="47542" xr:uid="{F78653A1-47E6-4712-8114-D3B40CE7BE57}"/>
    <cellStyle name="Comma 2 26" xfId="47543" xr:uid="{9F9F0590-D6EF-4C91-B7D3-1257A1CE0740}"/>
    <cellStyle name="Comma 2 27" xfId="47544" xr:uid="{A2F7E8A3-E513-4BFD-A5FE-37C12B6A84D6}"/>
    <cellStyle name="Comma 2 28" xfId="47545" xr:uid="{88A2A572-9AC1-49C8-878F-3A3E3D78AD88}"/>
    <cellStyle name="Comma 2 29" xfId="47546" xr:uid="{B1099B08-7ED6-428A-BCD0-9E5DF28B1F25}"/>
    <cellStyle name="Comma 2 3" xfId="1452" xr:uid="{025F9E54-AC86-4F15-8ADB-9A3D521B3E96}"/>
    <cellStyle name="Comma 2 3 2" xfId="1453" xr:uid="{DB4CCBAA-81D5-449B-932E-D31CE0B69AE3}"/>
    <cellStyle name="Comma 2 3 2 2" xfId="1454" xr:uid="{483B4ED9-5C99-4C2E-AFB8-73D412068F5E}"/>
    <cellStyle name="Comma 2 3 2 3" xfId="47547" xr:uid="{3A560FA4-543C-43D0-80D3-CF092D2EFA76}"/>
    <cellStyle name="Comma 2 3 2 4" xfId="47548" xr:uid="{94ECABF2-3415-431B-B466-617D15C659DD}"/>
    <cellStyle name="Comma 2 3 2 5" xfId="47549" xr:uid="{1EAEAD51-6445-4A21-86CA-ACB462436B55}"/>
    <cellStyle name="Comma 2 3 3" xfId="1455" xr:uid="{CCB22F65-56F9-468F-9577-5868AB951368}"/>
    <cellStyle name="Comma 2 3 3 2" xfId="47550" xr:uid="{4465992C-BAC6-439F-B67F-A80BE3B8C7E6}"/>
    <cellStyle name="Comma 2 3 4" xfId="1456" xr:uid="{406B35ED-FEBD-414D-8682-3345120C9D16}"/>
    <cellStyle name="Comma 2 3 5" xfId="1457" xr:uid="{E32C210A-5DD8-400A-8A6A-FE8E891B4423}"/>
    <cellStyle name="Comma 2 3 6" xfId="47551" xr:uid="{E1D01890-7E3A-48EB-8EB2-01AFA46B3B1E}"/>
    <cellStyle name="Comma 2 30" xfId="47552" xr:uid="{31EA1283-4EDF-4ABC-AD36-8053B149F5F2}"/>
    <cellStyle name="Comma 2 31" xfId="47553" xr:uid="{08EDE12B-F943-46DF-85C7-616FE89870D1}"/>
    <cellStyle name="Comma 2 32" xfId="47554" xr:uid="{E0689A82-1079-4B2D-8887-9AE55C1797CC}"/>
    <cellStyle name="Comma 2 32 2" xfId="47555" xr:uid="{FBB20593-AAC3-401D-9E73-1C46BFB17DAB}"/>
    <cellStyle name="Comma 2 33" xfId="47556" xr:uid="{4BB985F3-35DB-4226-874D-B5B203E7E14C}"/>
    <cellStyle name="Comma 2 4" xfId="1458" xr:uid="{2875DBCA-A228-4982-BBB7-5E7771F80ED7}"/>
    <cellStyle name="Comma 2 4 2" xfId="1459" xr:uid="{43A602D7-75B8-4053-B480-F8BA4FA64F20}"/>
    <cellStyle name="Comma 2 4 2 2" xfId="1460" xr:uid="{0D3E52EC-B50B-4EAA-A72E-BBDDC5501333}"/>
    <cellStyle name="Comma 2 4 2 3" xfId="47557" xr:uid="{DB1927C9-0173-4002-A67B-C282F8F3CBE2}"/>
    <cellStyle name="Comma 2 4 2 4" xfId="47558" xr:uid="{337E7B55-B45E-4C81-AC2E-3D28EE91AC20}"/>
    <cellStyle name="Comma 2 4 2 5" xfId="47559" xr:uid="{FAC69DB3-47D2-4C19-8AC5-F976E984E582}"/>
    <cellStyle name="Comma 2 4 3" xfId="1461" xr:uid="{42BF9248-A689-42E5-8FB9-C099F953F8A3}"/>
    <cellStyle name="Comma 2 4 3 2" xfId="47560" xr:uid="{D8A9F487-65BA-4777-A5C3-8EA51B009050}"/>
    <cellStyle name="Comma 2 4 4" xfId="1462" xr:uid="{6C4CAD3A-0230-4334-A4AA-8997CCF7AC95}"/>
    <cellStyle name="Comma 2 4 5" xfId="1463" xr:uid="{CF36B6F5-CA04-43B5-B635-95568E8D940F}"/>
    <cellStyle name="Comma 2 4 6" xfId="47561" xr:uid="{F9D16121-F1AD-4510-A5A0-0C3F56BA3207}"/>
    <cellStyle name="Comma 2 5" xfId="1464" xr:uid="{E88499FA-69B9-4AE0-B21F-CAE14FFC2F05}"/>
    <cellStyle name="Comma 2 5 2" xfId="1465" xr:uid="{2371DA6C-F3A2-440F-B9AE-89A2BAE23266}"/>
    <cellStyle name="Comma 2 5 2 2" xfId="1466" xr:uid="{4906E078-25FB-44FE-83B5-C26C27451B80}"/>
    <cellStyle name="Comma 2 5 2 3" xfId="47562" xr:uid="{25B7CCFC-B567-4F12-83E1-0815FE1EEE7A}"/>
    <cellStyle name="Comma 2 5 2 4" xfId="47563" xr:uid="{C83C39DE-5098-4ED0-B329-6B93BB5B7C9D}"/>
    <cellStyle name="Comma 2 5 2 5" xfId="47564" xr:uid="{FF682F4C-D4E8-4559-94B9-B6AA7E15562D}"/>
    <cellStyle name="Comma 2 5 3" xfId="1467" xr:uid="{F13AEEAD-44F7-4932-901E-1EFE670ED387}"/>
    <cellStyle name="Comma 2 5 3 2" xfId="47565" xr:uid="{567ED691-5E85-423E-9AFD-AFE1697A406C}"/>
    <cellStyle name="Comma 2 5 4" xfId="1468" xr:uid="{05637B21-EA21-49E6-B53B-66CF6AF0437F}"/>
    <cellStyle name="Comma 2 5 5" xfId="1469" xr:uid="{F7DF7DC8-1890-4AA0-82E6-076A6449B348}"/>
    <cellStyle name="Comma 2 5 6" xfId="47566" xr:uid="{112BC588-0A7B-47C4-8B22-6AC5090ED9AF}"/>
    <cellStyle name="Comma 2 6" xfId="1470" xr:uid="{0D702663-9B74-429D-BFA4-3CAC1302ED45}"/>
    <cellStyle name="Comma 2 6 2" xfId="1471" xr:uid="{F8831E74-4A7B-4F22-8304-E657DD4E7292}"/>
    <cellStyle name="Comma 2 6 2 2" xfId="1472" xr:uid="{265B2EAA-15CC-415D-8CDB-B39824974BB0}"/>
    <cellStyle name="Comma 2 6 2 3" xfId="47567" xr:uid="{F72C7600-1BF9-49C5-AF35-2A266E3AE46D}"/>
    <cellStyle name="Comma 2 6 2 4" xfId="47568" xr:uid="{7EC46C32-CB83-444C-B905-564391E7360B}"/>
    <cellStyle name="Comma 2 6 2 5" xfId="47569" xr:uid="{2EF357A4-DF3E-45DA-B0E7-901AA9891AA9}"/>
    <cellStyle name="Comma 2 6 3" xfId="1473" xr:uid="{2BE2D56E-BA14-4892-B85C-83BC533E6B3C}"/>
    <cellStyle name="Comma 2 6 3 2" xfId="47570" xr:uid="{02D5D544-4ACD-4A00-B7D7-DC82C5FFB07F}"/>
    <cellStyle name="Comma 2 6 4" xfId="1474" xr:uid="{82A19CB3-47FD-4102-95CF-F183866EE85B}"/>
    <cellStyle name="Comma 2 6 5" xfId="1475" xr:uid="{B8EFE8CB-53B8-49E1-883D-FAF3C4BC4346}"/>
    <cellStyle name="Comma 2 6 6" xfId="47571" xr:uid="{0D396737-897F-4754-A848-82CE65C6B199}"/>
    <cellStyle name="Comma 2 7" xfId="1476" xr:uid="{C53AFC61-2C42-47A8-BBCA-8DB821ADB4BF}"/>
    <cellStyle name="Comma 2 7 2" xfId="1477" xr:uid="{642FAB7F-DC58-4917-B9C0-5553A92D3492}"/>
    <cellStyle name="Comma 2 7 2 2" xfId="1478" xr:uid="{9BB92AB8-A3AC-4086-A680-2EA67E7F6CD0}"/>
    <cellStyle name="Comma 2 7 2 3" xfId="47572" xr:uid="{6C85FDCE-89A2-4C68-9D21-F0F9FEB8A0CE}"/>
    <cellStyle name="Comma 2 7 2 4" xfId="47573" xr:uid="{12C464E9-D675-4D49-A889-37981D74E925}"/>
    <cellStyle name="Comma 2 7 2 5" xfId="47574" xr:uid="{F6E520DB-6623-4F43-A2C8-F0C262BBE2C3}"/>
    <cellStyle name="Comma 2 7 3" xfId="1479" xr:uid="{CA07AFA9-9EAF-454B-8F4D-9FE9C8C1F6C1}"/>
    <cellStyle name="Comma 2 7 3 2" xfId="47575" xr:uid="{58EC259E-E67A-4E99-97D8-85683E2E05AC}"/>
    <cellStyle name="Comma 2 7 4" xfId="1480" xr:uid="{FB670D6D-83DB-4BCC-9042-733A188AEFCC}"/>
    <cellStyle name="Comma 2 7 5" xfId="1481" xr:uid="{66741EF8-92DD-4D5C-B5FA-124FC34449F5}"/>
    <cellStyle name="Comma 2 7 6" xfId="47576" xr:uid="{984DB3A7-6AF4-423F-B838-D44990299BF4}"/>
    <cellStyle name="Comma 2 8" xfId="1482" xr:uid="{FE2CE7E1-9F1E-442C-ABB5-D3BCD0B7AFF6}"/>
    <cellStyle name="Comma 2 8 2" xfId="1483" xr:uid="{684B9702-7A8A-4591-A151-5801C785D532}"/>
    <cellStyle name="Comma 2 8 2 2" xfId="1484" xr:uid="{844A5A8D-0496-4AF2-86F8-3356D49A7C3F}"/>
    <cellStyle name="Comma 2 8 2 3" xfId="47577" xr:uid="{45DDB0DE-5AFD-46D0-9F3F-7C4528F5A2F5}"/>
    <cellStyle name="Comma 2 8 2 4" xfId="47578" xr:uid="{D5694DEB-A126-49FA-9DC0-BC12F8BC315D}"/>
    <cellStyle name="Comma 2 8 2 5" xfId="47579" xr:uid="{1C0CC1EB-9D64-4D6F-9FAC-4ED3C701BE17}"/>
    <cellStyle name="Comma 2 8 3" xfId="1485" xr:uid="{623119DC-0CE1-45BC-99DA-463B1943D810}"/>
    <cellStyle name="Comma 2 8 3 2" xfId="47580" xr:uid="{1C437790-2BBD-4B99-9DA9-0A7AE0B0E00F}"/>
    <cellStyle name="Comma 2 8 4" xfId="1486" xr:uid="{C9C4D5BD-5A70-4DD7-BC02-FFEAA86C927B}"/>
    <cellStyle name="Comma 2 8 5" xfId="1487" xr:uid="{FAAEC368-0576-4CDB-B1EC-F91485E0FB9E}"/>
    <cellStyle name="Comma 2 8 6" xfId="47581" xr:uid="{7099D1EC-7601-473E-8FF4-227CD1F62AD1}"/>
    <cellStyle name="Comma 2 9" xfId="1488" xr:uid="{52C2B7E3-9B2C-438B-81AC-037DE1479EE9}"/>
    <cellStyle name="Comma 2 9 2" xfId="1489" xr:uid="{B535F6DB-A24D-40C2-913C-CB4AEEEE7E2A}"/>
    <cellStyle name="Comma 2 9 2 2" xfId="1490" xr:uid="{A5A27C07-CC3F-4AB4-A62C-ABC5D4AF198E}"/>
    <cellStyle name="Comma 2 9 2 3" xfId="47582" xr:uid="{0067CF1C-FD74-43A9-A0B0-6169F8CA3568}"/>
    <cellStyle name="Comma 2 9 2 4" xfId="47583" xr:uid="{5F2F4272-ABBD-4CEE-86BE-5EFC5136C017}"/>
    <cellStyle name="Comma 2 9 2 5" xfId="47584" xr:uid="{3EB277F6-8AF9-47EF-97F0-0EBE99BF75DB}"/>
    <cellStyle name="Comma 2 9 3" xfId="1491" xr:uid="{0D57A40A-52EA-49A7-837C-4DB49C07AC1D}"/>
    <cellStyle name="Comma 2 9 3 2" xfId="47585" xr:uid="{60D8362E-9BA3-47F7-8E7E-A3B5A7368FD6}"/>
    <cellStyle name="Comma 2 9 4" xfId="1492" xr:uid="{944DDE1A-05F0-408A-83CC-02EC1EE5BCEA}"/>
    <cellStyle name="Comma 2 9 5" xfId="1493" xr:uid="{AE918651-064E-423F-9AE2-B5691FFA8025}"/>
    <cellStyle name="Comma 2 9 6" xfId="47586" xr:uid="{02113785-1602-4F0B-975D-7A23F6DCC458}"/>
    <cellStyle name="Comma 20" xfId="57441" xr:uid="{EFDC23F9-C854-4D93-A728-A073F49BD041}"/>
    <cellStyle name="Comma 20 2" xfId="57443" xr:uid="{3D6C7823-0A23-495C-BCB3-C0271C4586BD}"/>
    <cellStyle name="Comma 21" xfId="57446" xr:uid="{04B0D6F8-5122-4998-891E-C3F04F2417A0}"/>
    <cellStyle name="Comma 22" xfId="57452" xr:uid="{525A8DEA-2B54-41B9-AF2F-0799657096C4}"/>
    <cellStyle name="Comma 3" xfId="8" xr:uid="{00000000-0005-0000-0000-000005000000}"/>
    <cellStyle name="Comma 3 10" xfId="47587" xr:uid="{553BF30C-4555-4E6B-9471-96F8C18DC6EB}"/>
    <cellStyle name="Comma 3 11" xfId="1494" xr:uid="{F79D2DF1-BAC1-438E-A506-01E50D1E5918}"/>
    <cellStyle name="Comma 3 2" xfId="1495" xr:uid="{E7E92531-2ED1-403E-8957-775682F1ADA1}"/>
    <cellStyle name="Comma 3 2 10" xfId="47588" xr:uid="{C2FB81DA-D2B5-4C8C-AC19-73966AD6A5EE}"/>
    <cellStyle name="Comma 3 2 10 2" xfId="47589" xr:uid="{F0E3C587-26FB-4D34-B4C5-3297F997B35E}"/>
    <cellStyle name="Comma 3 2 10 2 2" xfId="47590" xr:uid="{C7726387-6104-46DE-BDD7-303A412A223D}"/>
    <cellStyle name="Comma 3 2 10 2 2 2" xfId="47591" xr:uid="{10A35424-2E04-4B60-9EA1-279A35178461}"/>
    <cellStyle name="Comma 3 2 10 2 3" xfId="47592" xr:uid="{1562C51B-FB97-4925-A668-896AEFB7EB76}"/>
    <cellStyle name="Comma 3 2 10 3" xfId="47593" xr:uid="{FDADF1E0-8F57-4D78-A8B0-C9E85F6A638C}"/>
    <cellStyle name="Comma 3 2 10 3 2" xfId="47594" xr:uid="{1B1DD491-6CB8-46F6-8704-D87B2B3B0080}"/>
    <cellStyle name="Comma 3 2 10 4" xfId="47595" xr:uid="{8FE5916C-8ED4-4467-9FF8-E68691737621}"/>
    <cellStyle name="Comma 3 2 10 4 2" xfId="47596" xr:uid="{E98ADCE7-CDED-4D60-ADA3-0DF98E69FE50}"/>
    <cellStyle name="Comma 3 2 10 5" xfId="47597" xr:uid="{56FCC574-4D86-4303-9A21-CC1DB99E7FE3}"/>
    <cellStyle name="Comma 3 2 11" xfId="47598" xr:uid="{6D9323E4-D79B-4E18-A297-CF251CFAACA8}"/>
    <cellStyle name="Comma 3 2 11 2" xfId="47599" xr:uid="{8B00A694-ECBB-4FBC-B987-C9B24368F869}"/>
    <cellStyle name="Comma 3 2 11 2 2" xfId="47600" xr:uid="{7C0EB8FD-BED3-46F4-BA07-EB6E7AEEF501}"/>
    <cellStyle name="Comma 3 2 11 2 2 2" xfId="47601" xr:uid="{3754CC8D-61B6-4744-840B-A69A9781E45B}"/>
    <cellStyle name="Comma 3 2 11 2 3" xfId="47602" xr:uid="{40684657-8258-400C-BA5C-2E33BE34467C}"/>
    <cellStyle name="Comma 3 2 11 3" xfId="47603" xr:uid="{8F6D1619-2017-4BDE-92B2-5A87658E450B}"/>
    <cellStyle name="Comma 3 2 11 3 2" xfId="47604" xr:uid="{521F28E4-B887-40D8-A126-0EF4682393C4}"/>
    <cellStyle name="Comma 3 2 11 4" xfId="47605" xr:uid="{BB539271-07EF-4F31-94B8-3DB78EA58D20}"/>
    <cellStyle name="Comma 3 2 11 4 2" xfId="47606" xr:uid="{4330079D-1336-49EE-A447-63878CAEB8DF}"/>
    <cellStyle name="Comma 3 2 11 5" xfId="47607" xr:uid="{4D8CF1E8-0DB6-4B9F-8530-EFAE419CF8BE}"/>
    <cellStyle name="Comma 3 2 12" xfId="47608" xr:uid="{CE2E845A-6EBB-49F1-BBE5-984BA359CD1B}"/>
    <cellStyle name="Comma 3 2 12 2" xfId="47609" xr:uid="{E0A68C87-E28F-4082-A3F0-D84863A32C84}"/>
    <cellStyle name="Comma 3 2 12 2 2" xfId="47610" xr:uid="{B2DD0443-6177-4829-BF91-800B47DE77A7}"/>
    <cellStyle name="Comma 3 2 12 2 2 2" xfId="47611" xr:uid="{6C7EBD71-7CF4-4A7D-846E-2AE790753522}"/>
    <cellStyle name="Comma 3 2 12 2 3" xfId="47612" xr:uid="{CCFCBF63-5E61-4329-BD26-9BC23E9BC86D}"/>
    <cellStyle name="Comma 3 2 12 3" xfId="47613" xr:uid="{278DDF6D-5B48-496B-BA5C-BE7F7EE426DA}"/>
    <cellStyle name="Comma 3 2 12 3 2" xfId="47614" xr:uid="{DA0DABF8-98EE-47C5-B56B-EFB33FAC4D52}"/>
    <cellStyle name="Comma 3 2 12 4" xfId="47615" xr:uid="{C5748B82-2A26-49A0-8810-54EF129ADA15}"/>
    <cellStyle name="Comma 3 2 12 4 2" xfId="47616" xr:uid="{49A47482-D89E-440E-8CBA-1A5AE5260989}"/>
    <cellStyle name="Comma 3 2 12 5" xfId="47617" xr:uid="{8750CABA-D432-4C0E-B6F4-A27016882C2C}"/>
    <cellStyle name="Comma 3 2 13" xfId="47618" xr:uid="{7DAF8B4A-A2DE-40B3-986D-480A6E9AFD12}"/>
    <cellStyle name="Comma 3 2 13 2" xfId="47619" xr:uid="{C25E7A90-2A32-4176-9E96-D426E62B93C5}"/>
    <cellStyle name="Comma 3 2 13 2 2" xfId="47620" xr:uid="{5450493A-81A7-4006-836E-3B8D4EA7EE82}"/>
    <cellStyle name="Comma 3 2 13 2 2 2" xfId="47621" xr:uid="{AAC91944-E9C8-47F9-8B69-B533F1EED462}"/>
    <cellStyle name="Comma 3 2 13 2 3" xfId="47622" xr:uid="{5A3EB218-7DC0-4FD2-9573-85CE9C35E64D}"/>
    <cellStyle name="Comma 3 2 13 3" xfId="47623" xr:uid="{49CC70EA-D8C0-4583-9808-843AD2BA7945}"/>
    <cellStyle name="Comma 3 2 13 3 2" xfId="47624" xr:uid="{143BD15C-64F9-4B81-A244-1939C68BE4F8}"/>
    <cellStyle name="Comma 3 2 13 4" xfId="47625" xr:uid="{4D1D149D-F154-44A4-AF6E-609F22244150}"/>
    <cellStyle name="Comma 3 2 13 4 2" xfId="47626" xr:uid="{5B94B5B3-2125-4F2B-BF47-0D2A3F54D5D5}"/>
    <cellStyle name="Comma 3 2 13 5" xfId="47627" xr:uid="{50A2EC1B-D87E-404F-958C-572B94945F3F}"/>
    <cellStyle name="Comma 3 2 14" xfId="47628" xr:uid="{206E49B6-CCA3-4FDC-A985-866E882CD383}"/>
    <cellStyle name="Comma 3 2 14 2" xfId="47629" xr:uid="{82B70C91-0C2F-41B9-8C46-F91D161A9094}"/>
    <cellStyle name="Comma 3 2 14 2 2" xfId="47630" xr:uid="{5150C0A7-A571-4624-AF36-8D9FE9E9F727}"/>
    <cellStyle name="Comma 3 2 14 2 2 2" xfId="47631" xr:uid="{6612E0AC-74AB-49F5-9F21-9F12D306A910}"/>
    <cellStyle name="Comma 3 2 14 2 3" xfId="47632" xr:uid="{DDB02B76-C991-4CE0-BC33-D181FCF1F7C8}"/>
    <cellStyle name="Comma 3 2 14 3" xfId="47633" xr:uid="{99B388E5-8626-49EF-85EC-633EDFE7D204}"/>
    <cellStyle name="Comma 3 2 14 3 2" xfId="47634" xr:uid="{3900D3A2-0536-409F-A31A-DC66FBA2AFE7}"/>
    <cellStyle name="Comma 3 2 14 4" xfId="47635" xr:uid="{05822BE3-C475-435C-8E40-0E02DEF1A079}"/>
    <cellStyle name="Comma 3 2 14 4 2" xfId="47636" xr:uid="{A5AF8745-3951-45AE-9601-67C46CAB5FAB}"/>
    <cellStyle name="Comma 3 2 14 5" xfId="47637" xr:uid="{08CC1D45-9A3A-4E95-94FF-5F179FBCF51E}"/>
    <cellStyle name="Comma 3 2 15" xfId="47638" xr:uid="{D96D14B8-1387-4613-9C03-CE8752F3701A}"/>
    <cellStyle name="Comma 3 2 15 2" xfId="47639" xr:uid="{BC664DD5-D88F-4465-99F0-B82695266CC2}"/>
    <cellStyle name="Comma 3 2 15 2 2" xfId="47640" xr:uid="{564BFD6B-AB70-4413-BD45-6D12FEC3F003}"/>
    <cellStyle name="Comma 3 2 15 2 2 2" xfId="47641" xr:uid="{C070062A-8B7C-4B7C-8670-C3CB7D8558DA}"/>
    <cellStyle name="Comma 3 2 15 2 3" xfId="47642" xr:uid="{F154C314-6239-4C90-8179-9FA34027CCC6}"/>
    <cellStyle name="Comma 3 2 15 3" xfId="47643" xr:uid="{8CFC8B40-6168-48D9-9DED-FE9889586367}"/>
    <cellStyle name="Comma 3 2 15 3 2" xfId="47644" xr:uid="{31FBD5D7-FE98-4B2C-A782-F27B8F44D08E}"/>
    <cellStyle name="Comma 3 2 15 4" xfId="47645" xr:uid="{65497684-89A6-458D-A9E1-B2DD7F7254DC}"/>
    <cellStyle name="Comma 3 2 15 4 2" xfId="47646" xr:uid="{E6A28E65-8326-4D1A-B52E-A7ECBE9FF506}"/>
    <cellStyle name="Comma 3 2 15 5" xfId="47647" xr:uid="{02B35183-7D8E-47EC-8183-B6F06CAED020}"/>
    <cellStyle name="Comma 3 2 16" xfId="47648" xr:uid="{35248C0B-5A22-4161-A08C-535622B9425A}"/>
    <cellStyle name="Comma 3 2 16 2" xfId="47649" xr:uid="{B522D924-673A-4996-A452-7D8D11313FA6}"/>
    <cellStyle name="Comma 3 2 16 2 2" xfId="47650" xr:uid="{ABB2598A-EB24-48B7-B263-6D8F05168552}"/>
    <cellStyle name="Comma 3 2 16 3" xfId="47651" xr:uid="{946655B0-90E3-43C1-ABD6-4DDE87B45D9D}"/>
    <cellStyle name="Comma 3 2 17" xfId="47652" xr:uid="{CFF49B02-6D9E-4369-BC97-6E2048B882F3}"/>
    <cellStyle name="Comma 3 2 17 2" xfId="47653" xr:uid="{B65E8B6E-230F-4FEC-85EA-F4191E774242}"/>
    <cellStyle name="Comma 3 2 18" xfId="47654" xr:uid="{AB3C35B1-A940-4973-B4EE-5CD1447508AA}"/>
    <cellStyle name="Comma 3 2 18 2" xfId="47655" xr:uid="{F75A3844-54BA-450D-8A3F-050CF1FE53D4}"/>
    <cellStyle name="Comma 3 2 19" xfId="47656" xr:uid="{EE5B345B-5CAA-4229-903E-230906A9945A}"/>
    <cellStyle name="Comma 3 2 2" xfId="47657" xr:uid="{A6D13FA3-0C3E-457B-9C9C-6246217545E6}"/>
    <cellStyle name="Comma 3 2 2 2" xfId="47658" xr:uid="{F3ADDC48-035F-4CC8-9D74-71C36776B0CF}"/>
    <cellStyle name="Comma 3 2 2 2 2" xfId="47659" xr:uid="{387998C5-032C-4F25-A174-78F4492861C3}"/>
    <cellStyle name="Comma 3 2 2 2 2 2" xfId="47660" xr:uid="{15873483-76D2-4A2A-842E-A7528E718BC4}"/>
    <cellStyle name="Comma 3 2 2 2 3" xfId="47661" xr:uid="{1335277F-0428-4D13-9929-8FEBBED76773}"/>
    <cellStyle name="Comma 3 2 2 3" xfId="47662" xr:uid="{C3D5A99B-B104-4481-94AB-4EF3A29A5E4C}"/>
    <cellStyle name="Comma 3 2 2 3 2" xfId="47663" xr:uid="{73B13CAD-D11D-4F03-89B1-D44A58B8F4EF}"/>
    <cellStyle name="Comma 3 2 2 4" xfId="47664" xr:uid="{395D3887-4415-4FFD-9216-34CD470C97D7}"/>
    <cellStyle name="Comma 3 2 2 4 2" xfId="47665" xr:uid="{4AFAD7D8-61C5-43E3-AC6C-799E2CCEC438}"/>
    <cellStyle name="Comma 3 2 2 5" xfId="47666" xr:uid="{FDCBD325-D77B-44FB-932D-374BF8D6E75D}"/>
    <cellStyle name="Comma 3 2 20" xfId="47667" xr:uid="{3505196E-5C01-472D-850E-0B8F23EEBE41}"/>
    <cellStyle name="Comma 3 2 21" xfId="47668" xr:uid="{282A55F1-B065-4DE4-935F-88034FD2BBDF}"/>
    <cellStyle name="Comma 3 2 22" xfId="47669" xr:uid="{94051A14-8AB5-4FC6-ADC1-5FBBA27B063D}"/>
    <cellStyle name="Comma 3 2 23" xfId="47670" xr:uid="{BD3FF686-2BDF-4845-97FE-CD24662C3687}"/>
    <cellStyle name="Comma 3 2 24" xfId="47671" xr:uid="{40AD69B2-5AD3-496C-A7F8-90CE9BBC3293}"/>
    <cellStyle name="Comma 3 2 25" xfId="47672" xr:uid="{474292F8-A9E5-4AE5-BDB4-2E7DD9777A94}"/>
    <cellStyle name="Comma 3 2 26" xfId="47673" xr:uid="{EDF9A1E9-AFDB-47E6-98BB-51694A65D38C}"/>
    <cellStyle name="Comma 3 2 27" xfId="47674" xr:uid="{AC51F93E-565D-402E-8720-4F2B935BCF8E}"/>
    <cellStyle name="Comma 3 2 28" xfId="47675" xr:uid="{4019D21D-9063-4A75-B58C-DFAF7E6AF97F}"/>
    <cellStyle name="Comma 3 2 29" xfId="47676" xr:uid="{42920F8A-3B46-4B84-BAB3-DA018B81F170}"/>
    <cellStyle name="Comma 3 2 3" xfId="47677" xr:uid="{AF4E376A-517A-475E-A1A3-20EBC21002C2}"/>
    <cellStyle name="Comma 3 2 3 2" xfId="47678" xr:uid="{109F104B-8972-4324-82C5-CA77CAA5E143}"/>
    <cellStyle name="Comma 3 2 3 2 2" xfId="47679" xr:uid="{DDA46CEF-A1F5-4709-BBB0-6EE664993BAE}"/>
    <cellStyle name="Comma 3 2 3 2 2 2" xfId="47680" xr:uid="{D7B458C5-4FE6-4F3E-9B7F-B8D36A576598}"/>
    <cellStyle name="Comma 3 2 3 2 3" xfId="47681" xr:uid="{F017A84F-DDCF-41EB-89F2-956553C7A038}"/>
    <cellStyle name="Comma 3 2 3 3" xfId="47682" xr:uid="{A7DD6FF3-84F5-43D6-9ED2-756838A2FC6E}"/>
    <cellStyle name="Comma 3 2 3 3 2" xfId="47683" xr:uid="{8E381ACF-26DE-4D93-B9D8-BC6E2C91CB07}"/>
    <cellStyle name="Comma 3 2 3 4" xfId="47684" xr:uid="{C5CF5123-10BF-4394-98AB-08A07563DF5F}"/>
    <cellStyle name="Comma 3 2 3 4 2" xfId="47685" xr:uid="{19E6B8B1-1B85-4758-B414-47442F3DBBF0}"/>
    <cellStyle name="Comma 3 2 3 5" xfId="47686" xr:uid="{C88E3989-2344-4F8E-A8D0-4CD11B2D8DF3}"/>
    <cellStyle name="Comma 3 2 30" xfId="47687" xr:uid="{CCD75C89-77C0-408D-94A3-C45A2B769184}"/>
    <cellStyle name="Comma 3 2 4" xfId="47688" xr:uid="{B31FCB36-6D19-4DD8-B1D5-8FF2765FF640}"/>
    <cellStyle name="Comma 3 2 4 2" xfId="47689" xr:uid="{283307AE-EF5B-41CE-83CB-D504DE9D07AE}"/>
    <cellStyle name="Comma 3 2 4 2 2" xfId="47690" xr:uid="{251D8E57-52C5-4BBB-9B15-DE0325D4C1D6}"/>
    <cellStyle name="Comma 3 2 4 2 2 2" xfId="47691" xr:uid="{3874F659-1F4A-4A38-B934-D4D0D75456E9}"/>
    <cellStyle name="Comma 3 2 4 2 3" xfId="47692" xr:uid="{A8A4357C-51F2-4FD2-AE87-940A779A6615}"/>
    <cellStyle name="Comma 3 2 4 3" xfId="47693" xr:uid="{7C961DF5-D842-4978-97B2-A66A556495E8}"/>
    <cellStyle name="Comma 3 2 4 3 2" xfId="47694" xr:uid="{12B62783-F957-4317-9077-80FA0F3082F4}"/>
    <cellStyle name="Comma 3 2 4 4" xfId="47695" xr:uid="{F6C2E97B-A9C6-493E-AFE0-3DA933E1F035}"/>
    <cellStyle name="Comma 3 2 4 4 2" xfId="47696" xr:uid="{A64A7FA9-6D97-4488-8FC7-8F9EDB96E131}"/>
    <cellStyle name="Comma 3 2 4 5" xfId="47697" xr:uid="{85E8019E-917D-4523-83F8-01E74071E1D0}"/>
    <cellStyle name="Comma 3 2 5" xfId="47698" xr:uid="{5099AC91-FD80-47EF-85A7-6D1F56A03F2E}"/>
    <cellStyle name="Comma 3 2 5 2" xfId="47699" xr:uid="{D8E142DB-CEB3-4361-A234-60FA45F1CAE5}"/>
    <cellStyle name="Comma 3 2 5 2 2" xfId="47700" xr:uid="{48E6D1E2-6F97-483E-A7D8-1873F028CE13}"/>
    <cellStyle name="Comma 3 2 5 2 2 2" xfId="47701" xr:uid="{5E818D9E-A3B3-496A-9F6C-0684930F32B2}"/>
    <cellStyle name="Comma 3 2 5 2 3" xfId="47702" xr:uid="{B3C5A7DB-F665-4E20-9986-1566E24E182C}"/>
    <cellStyle name="Comma 3 2 5 3" xfId="47703" xr:uid="{C8FFF16B-3F9B-4208-824C-71137B5FBB48}"/>
    <cellStyle name="Comma 3 2 5 3 2" xfId="47704" xr:uid="{B8BCE6BD-6792-4E24-AD6A-0B3DB2FBEC52}"/>
    <cellStyle name="Comma 3 2 5 4" xfId="47705" xr:uid="{A2348B61-F276-4825-8240-825A4784BFC7}"/>
    <cellStyle name="Comma 3 2 5 4 2" xfId="47706" xr:uid="{6699E79B-F7AA-4092-8289-CD8C4C61CE66}"/>
    <cellStyle name="Comma 3 2 5 5" xfId="47707" xr:uid="{2EE3FF9E-A56B-4E9E-B0E1-57B2D5EF3F09}"/>
    <cellStyle name="Comma 3 2 6" xfId="47708" xr:uid="{A65BAC70-09C4-4637-A34D-CAF139D32DDB}"/>
    <cellStyle name="Comma 3 2 6 2" xfId="47709" xr:uid="{ED2FD7E1-A748-4A45-AEB2-9501F532D078}"/>
    <cellStyle name="Comma 3 2 6 2 2" xfId="47710" xr:uid="{36C9D4E9-38B8-48DC-B5C9-CFD6D74E02DD}"/>
    <cellStyle name="Comma 3 2 6 2 2 2" xfId="47711" xr:uid="{3E3093F3-4E25-42EC-AF63-5BB1A75651F1}"/>
    <cellStyle name="Comma 3 2 6 2 3" xfId="47712" xr:uid="{704DEB40-0274-403E-8486-D2C651F2E88D}"/>
    <cellStyle name="Comma 3 2 6 3" xfId="47713" xr:uid="{FB6297EF-DD03-48C2-93D8-158C2CDA826D}"/>
    <cellStyle name="Comma 3 2 6 3 2" xfId="47714" xr:uid="{30B1D8A9-A8F5-4690-B612-478AD8FB5401}"/>
    <cellStyle name="Comma 3 2 6 4" xfId="47715" xr:uid="{D094DB36-0F68-4B27-A46D-2C3726C4BEC2}"/>
    <cellStyle name="Comma 3 2 6 4 2" xfId="47716" xr:uid="{07EA42E0-EC50-44D6-BB60-C7B987DE94EE}"/>
    <cellStyle name="Comma 3 2 6 5" xfId="47717" xr:uid="{33148AAD-1F9F-46D2-8135-AF2FB5972391}"/>
    <cellStyle name="Comma 3 2 7" xfId="47718" xr:uid="{86475D85-59B1-49FD-AA4D-4E806718B5C4}"/>
    <cellStyle name="Comma 3 2 7 2" xfId="47719" xr:uid="{EA4A13E5-4923-4D4F-A329-CF76A797C84E}"/>
    <cellStyle name="Comma 3 2 7 2 2" xfId="47720" xr:uid="{4ACF0720-C4CB-4311-9999-E38B533ABA43}"/>
    <cellStyle name="Comma 3 2 7 2 2 2" xfId="47721" xr:uid="{3E4459E9-B451-4C9F-A1AF-0103BDFB034C}"/>
    <cellStyle name="Comma 3 2 7 2 3" xfId="47722" xr:uid="{6A124B96-62DA-4BC6-AB9F-A090CAFF5252}"/>
    <cellStyle name="Comma 3 2 7 3" xfId="47723" xr:uid="{003C3313-778E-471B-AB93-756ED9485B52}"/>
    <cellStyle name="Comma 3 2 7 3 2" xfId="47724" xr:uid="{FD1326BD-6698-48B1-A7D8-CC64814CAA48}"/>
    <cellStyle name="Comma 3 2 7 4" xfId="47725" xr:uid="{CB36A92C-7EAE-4AF9-BA3C-5080294D77EA}"/>
    <cellStyle name="Comma 3 2 7 4 2" xfId="47726" xr:uid="{AD11958B-81D2-45B6-B63A-CB63F0707332}"/>
    <cellStyle name="Comma 3 2 7 5" xfId="47727" xr:uid="{B3EB9F52-A99F-4071-BF40-CE7103FDC983}"/>
    <cellStyle name="Comma 3 2 8" xfId="47728" xr:uid="{BDB9C789-63B9-4A82-A3D8-3ED8F29BFF7F}"/>
    <cellStyle name="Comma 3 2 8 2" xfId="47729" xr:uid="{E91F8B1A-FE92-4990-A4D7-B764B1A53239}"/>
    <cellStyle name="Comma 3 2 8 2 2" xfId="47730" xr:uid="{D75DB7A4-FB27-474B-9916-85EA8CEF5F2A}"/>
    <cellStyle name="Comma 3 2 8 2 2 2" xfId="47731" xr:uid="{07A91E3F-435F-4C17-AA83-EE377AD4DF74}"/>
    <cellStyle name="Comma 3 2 8 2 3" xfId="47732" xr:uid="{CE30DBCF-7B79-40EE-98BF-88F3D8F33CE7}"/>
    <cellStyle name="Comma 3 2 8 3" xfId="47733" xr:uid="{6BC80E82-5920-4109-A97C-9A89620286ED}"/>
    <cellStyle name="Comma 3 2 8 3 2" xfId="47734" xr:uid="{86C6B91D-7439-4FAE-8F34-7D44228C4C18}"/>
    <cellStyle name="Comma 3 2 8 4" xfId="47735" xr:uid="{40E3EB06-11AA-41A6-83E6-F8C5EF584BA0}"/>
    <cellStyle name="Comma 3 2 8 4 2" xfId="47736" xr:uid="{6A358C7B-2F2E-4B62-B7B3-D3BD13B662AC}"/>
    <cellStyle name="Comma 3 2 8 5" xfId="47737" xr:uid="{F8E90A49-BAEF-4BDC-9C27-921DCD680830}"/>
    <cellStyle name="Comma 3 2 9" xfId="47738" xr:uid="{1D01551D-144E-4BC0-BB5F-F78AF3DFC8B6}"/>
    <cellStyle name="Comma 3 2 9 2" xfId="47739" xr:uid="{4E081091-4467-40CC-B63C-C497D2732372}"/>
    <cellStyle name="Comma 3 2 9 2 2" xfId="47740" xr:uid="{F936B500-5FC1-42D8-8153-D66ADF68CE3C}"/>
    <cellStyle name="Comma 3 2 9 2 2 2" xfId="47741" xr:uid="{F7A94919-D648-4D7D-8EB4-7F091EA08F84}"/>
    <cellStyle name="Comma 3 2 9 2 3" xfId="47742" xr:uid="{4E7C944E-91EB-4C0D-825D-EFD2BE756503}"/>
    <cellStyle name="Comma 3 2 9 3" xfId="47743" xr:uid="{10A9F761-F7C2-4BF7-81D2-92B4B4390E6B}"/>
    <cellStyle name="Comma 3 2 9 3 2" xfId="47744" xr:uid="{3FCE1198-DB6A-485B-A73C-BDBF436656AF}"/>
    <cellStyle name="Comma 3 2 9 4" xfId="47745" xr:uid="{54351C6D-8767-442E-8D47-3499433D130B}"/>
    <cellStyle name="Comma 3 2 9 4 2" xfId="47746" xr:uid="{74F00893-5990-4A1C-9E3B-74E0D104293A}"/>
    <cellStyle name="Comma 3 2 9 5" xfId="47747" xr:uid="{A99362C8-7E77-41E9-A7C6-EA5C9211A7D4}"/>
    <cellStyle name="Comma 3 3" xfId="1496" xr:uid="{5C29C253-18BF-48A9-9E07-2A95EE514FAC}"/>
    <cellStyle name="Comma 3 3 2" xfId="47748" xr:uid="{E6DB2FF1-8371-4F43-84AC-0776B50A6D4C}"/>
    <cellStyle name="Comma 3 3 2 2" xfId="47749" xr:uid="{D8F0F275-B777-459D-93B2-C54D14F3AB76}"/>
    <cellStyle name="Comma 3 3 3" xfId="47750" xr:uid="{78EFCA03-3674-4F7C-B50F-D2064F70FDDF}"/>
    <cellStyle name="Comma 3 3 4" xfId="47751" xr:uid="{B72E51E1-F700-4772-887D-1CA59224790D}"/>
    <cellStyle name="Comma 3 3 5" xfId="47752" xr:uid="{FA4C71FE-B485-4B4F-A379-7BA54D71FE38}"/>
    <cellStyle name="Comma 3 4" xfId="1497" xr:uid="{2C0C7944-E3FF-4331-93DB-02B732CE506A}"/>
    <cellStyle name="Comma 3 4 2" xfId="47753" xr:uid="{DBE0E084-5ED2-4F9E-8792-8202BF515088}"/>
    <cellStyle name="Comma 3 4 3" xfId="47754" xr:uid="{8A32A6FD-5A9D-4666-B32E-E37324354D58}"/>
    <cellStyle name="Comma 3 5" xfId="47755" xr:uid="{F32B0786-811B-4010-B31E-0BC46CF473EC}"/>
    <cellStyle name="Comma 3 5 2" xfId="47756" xr:uid="{96E691B5-4B82-47DD-B963-662A3EB575D9}"/>
    <cellStyle name="Comma 3 5 3" xfId="47757" xr:uid="{396AA5D9-4200-4FCD-8A3E-026205D1AF7D}"/>
    <cellStyle name="Comma 3 6" xfId="47758" xr:uid="{A38EEB79-E05E-491A-9BC1-249DA8D957AC}"/>
    <cellStyle name="Comma 3 6 2" xfId="47759" xr:uid="{AF35CB84-BFCC-4CC9-B962-2FACAFA3B014}"/>
    <cellStyle name="Comma 3 7" xfId="47760" xr:uid="{01B6C232-B1A7-476A-AD8A-890FAD71B7DF}"/>
    <cellStyle name="Comma 3 7 2" xfId="47761" xr:uid="{024FA940-68A2-473C-AA1D-939DE13A2A13}"/>
    <cellStyle name="Comma 3 8" xfId="47762" xr:uid="{78A37542-1A60-4701-AB0C-33CB3D90C8CA}"/>
    <cellStyle name="Comma 3 8 2" xfId="47763" xr:uid="{2DEC08D7-5D42-41B8-B753-7714E5587F0A}"/>
    <cellStyle name="Comma 3 9" xfId="47764" xr:uid="{43CD0693-C9CF-4727-9C97-7AFF23245B97}"/>
    <cellStyle name="Comma 3 9 2" xfId="47765" xr:uid="{10C965C9-259F-43C8-806B-9DFBE940DF49}"/>
    <cellStyle name="Comma 3*" xfId="47766" xr:uid="{9442D196-78FB-4B8E-8828-B8585916678F}"/>
    <cellStyle name="Comma 4" xfId="35" xr:uid="{00000000-0005-0000-0000-000006000000}"/>
    <cellStyle name="Comma 4 2" xfId="1499" xr:uid="{E8D99670-345C-4041-ABAC-4D3DBB137A28}"/>
    <cellStyle name="Comma 4 3" xfId="47767" xr:uid="{211FFB13-968A-4E92-9F6D-3C435F26855B}"/>
    <cellStyle name="Comma 4 4" xfId="1498" xr:uid="{2DDE4100-3B2B-4746-8820-96A0ACF74937}"/>
    <cellStyle name="Comma 40" xfId="19" xr:uid="{00000000-0005-0000-0000-000007000000}"/>
    <cellStyle name="Comma 5" xfId="1500" xr:uid="{902D78BD-AD18-4A37-A86C-513D357B027D}"/>
    <cellStyle name="Comma 5 2" xfId="1501" xr:uid="{F9484BC8-0D3E-4990-A1CA-B5B9254DB196}"/>
    <cellStyle name="Comma 5 3" xfId="1502" xr:uid="{F51C5D93-5758-40E1-A773-0EF77D2603A4}"/>
    <cellStyle name="Comma 5 3 2" xfId="47768" xr:uid="{78076526-394B-43EF-824C-AEAFF6541C4E}"/>
    <cellStyle name="Comma 5 4" xfId="1503" xr:uid="{7A124874-6026-4A72-AC89-DDB2262B3A37}"/>
    <cellStyle name="Comma 6" xfId="1504" xr:uid="{BD2B117C-C628-4BB5-918B-3AFEF51C924F}"/>
    <cellStyle name="Comma 6 2" xfId="47769" xr:uid="{D051E5E9-FDC9-49A4-B710-4D29ED637D7E}"/>
    <cellStyle name="Comma 6 2 2" xfId="47770" xr:uid="{1C16AE32-C075-4AF8-AFD3-02C4D1A3B4E7}"/>
    <cellStyle name="Comma 6 3" xfId="47771" xr:uid="{5736C402-49F4-48DA-888C-401F8CE16546}"/>
    <cellStyle name="Comma 6 4" xfId="47772" xr:uid="{583F53D3-8D0E-4912-B42F-C05A581AA7A6}"/>
    <cellStyle name="Comma 6 5" xfId="47773" xr:uid="{4F865C1B-80C6-408B-860C-11126C395934}"/>
    <cellStyle name="Comma 7" xfId="1505" xr:uid="{70B04D01-8B73-4F28-9F52-9F96BDBE5DA0}"/>
    <cellStyle name="Comma 7 2" xfId="47774" xr:uid="{8A095A36-17C5-4841-A795-3964BA708702}"/>
    <cellStyle name="Comma 7 2 2" xfId="47775" xr:uid="{483D3CB5-B2B2-4440-BF07-59EE244C21CE}"/>
    <cellStyle name="Comma 7 2 2 2" xfId="47776" xr:uid="{F46FC98E-F766-45B7-935E-B3164B2C7540}"/>
    <cellStyle name="Comma 7 2 2 3" xfId="47777" xr:uid="{678416C9-02F3-4817-8592-7CEA7D78A5DF}"/>
    <cellStyle name="Comma 7 2 3" xfId="47778" xr:uid="{5968E88E-A920-4DBE-BCBC-917F3D907627}"/>
    <cellStyle name="Comma 7 2 3 2" xfId="47779" xr:uid="{3DEE5DBE-0B73-423C-A56F-ADAAC74325E8}"/>
    <cellStyle name="Comma 7 2 3 3" xfId="47780" xr:uid="{91BEC53B-4BDE-4C27-AF9A-609901BB52BC}"/>
    <cellStyle name="Comma 7 2 4" xfId="47781" xr:uid="{9B374A84-3209-496E-88BF-4E6B7D7361BC}"/>
    <cellStyle name="Comma 7 2 4 2" xfId="47782" xr:uid="{3879A1DD-22B0-4192-96CB-D83D1B13F926}"/>
    <cellStyle name="Comma 7 2 4 3" xfId="47783" xr:uid="{B6CB3221-77B1-4ACA-AFC4-7715C662E919}"/>
    <cellStyle name="Comma 7 2 5" xfId="47784" xr:uid="{D5BD0CC7-5B36-4E5D-9439-7B00EB392E97}"/>
    <cellStyle name="Comma 7 2 6" xfId="47785" xr:uid="{BCCD91A6-A363-4BCA-9D5F-4B043A334469}"/>
    <cellStyle name="Comma 7 3" xfId="47786" xr:uid="{75CD0CA7-EB27-4392-9603-7FC51DD897E2}"/>
    <cellStyle name="Comma 7 4" xfId="47787" xr:uid="{F22F1033-701B-4226-A176-5652EDEA3BD1}"/>
    <cellStyle name="Comma 7 4 2" xfId="47788" xr:uid="{9F4ABE2C-BEB3-4293-AF67-795A4AD7ED9B}"/>
    <cellStyle name="Comma 7 4 2 2" xfId="47789" xr:uid="{E7F9ABA9-C98D-4FA0-98A0-4DCF0A5E8FA3}"/>
    <cellStyle name="Comma 7 4 2 3" xfId="47790" xr:uid="{B0AD6AB6-181C-440A-ACA0-E4D964263CAE}"/>
    <cellStyle name="Comma 7 4 3" xfId="47791" xr:uid="{10170A84-5E0E-4C1D-81D2-B6A4CC8CC19D}"/>
    <cellStyle name="Comma 7 4 3 2" xfId="47792" xr:uid="{11D0D7EA-353E-47B9-90EF-02BF597573FE}"/>
    <cellStyle name="Comma 7 4 3 3" xfId="47793" xr:uid="{705E46CA-E001-4C17-B059-D86302AC3BA4}"/>
    <cellStyle name="Comma 7 4 4" xfId="47794" xr:uid="{C8F3B85A-0703-41BB-BB19-671F0AE8E380}"/>
    <cellStyle name="Comma 7 4 4 2" xfId="47795" xr:uid="{A3F5D8C6-2B91-4AA6-9284-F57AC39CAE32}"/>
    <cellStyle name="Comma 7 4 4 3" xfId="47796" xr:uid="{B1F44425-CC67-479D-A953-DCB300DBB0AB}"/>
    <cellStyle name="Comma 7 4 5" xfId="47797" xr:uid="{67BECFD3-0C3A-49FC-B932-82B22C686F74}"/>
    <cellStyle name="Comma 7 4 6" xfId="47798" xr:uid="{46A5FB52-504E-40DF-9F80-3DA273503EBE}"/>
    <cellStyle name="Comma 7 5" xfId="47799" xr:uid="{AFD0BF73-3A0D-48FE-892A-1F6D98D4A241}"/>
    <cellStyle name="Comma 7 5 2" xfId="47800" xr:uid="{BE67C41F-D84D-44D6-838A-CEB2CFCC1C2B}"/>
    <cellStyle name="Comma 7 5 2 2" xfId="47801" xr:uid="{0FE14C0D-BEB3-4E43-A3A9-67F444857451}"/>
    <cellStyle name="Comma 7 5 2 3" xfId="47802" xr:uid="{02D869EE-E8F7-453E-B876-932C44656354}"/>
    <cellStyle name="Comma 7 5 3" xfId="47803" xr:uid="{1A1203D8-4047-45C3-82EA-C3AB38C72FDD}"/>
    <cellStyle name="Comma 7 5 4" xfId="47804" xr:uid="{D8B579ED-C5C3-4C95-AAFA-D299FF015ACB}"/>
    <cellStyle name="Comma 7 6" xfId="47805" xr:uid="{3DBA11C6-0474-4707-87B9-D967D47F3AD6}"/>
    <cellStyle name="Comma 7 7" xfId="47806" xr:uid="{DC2C026A-4903-4E26-AB32-B57AB2A000B4}"/>
    <cellStyle name="Comma 7 8" xfId="47807" xr:uid="{699B5DF5-7E07-4D5D-9C4D-3ED1811DD37B}"/>
    <cellStyle name="Comma 8" xfId="1506" xr:uid="{635B213B-3FF8-4477-BE5F-C66812F876F7}"/>
    <cellStyle name="Comma 8 2" xfId="47808" xr:uid="{05217B3E-BE3A-4A27-A87C-EDC7877AD8FA}"/>
    <cellStyle name="Comma 8 3" xfId="47809" xr:uid="{1451AE4F-7F9D-44E0-A5F2-387605178EB6}"/>
    <cellStyle name="Comma 8 4" xfId="47810" xr:uid="{90A7C118-8F3E-4E77-BFA7-89FF703773FD}"/>
    <cellStyle name="Comma 9" xfId="2326" xr:uid="{01BC8F31-A390-44A9-B588-B6898743E8F9}"/>
    <cellStyle name="Comma 9 2" xfId="47811" xr:uid="{98337C5A-1E2E-47CA-B01E-BC7EFB7F2CA2}"/>
    <cellStyle name="Comma 9 3" xfId="47812" xr:uid="{C19A9E1C-93A8-41FB-943A-B2B47C314C7C}"/>
    <cellStyle name="Comma 9 4" xfId="47813" xr:uid="{8002FBF1-DFAE-4030-AD10-801306050AD7}"/>
    <cellStyle name="Comma0" xfId="47814" xr:uid="{39F5A7F0-BCF0-47A6-98D5-806C20431368}"/>
    <cellStyle name="Copied" xfId="47815" xr:uid="{A1751A65-8034-43DD-830B-2A1B44D72269}"/>
    <cellStyle name="Currency 10" xfId="6" xr:uid="{00000000-0005-0000-0000-000009000000}"/>
    <cellStyle name="Currency 10 2" xfId="1507" xr:uid="{C5A8D6E9-6A34-4136-BD12-36EB27E19E2C}"/>
    <cellStyle name="Currency 10 3" xfId="47816" xr:uid="{4A852C96-81DF-48D6-AC20-0A201AE4E7BF}"/>
    <cellStyle name="Currency 10 4" xfId="2323" xr:uid="{8BDE36EA-B4C6-4FB9-A0A8-ED3C0DC6E3FF}"/>
    <cellStyle name="Currency 11" xfId="1508" xr:uid="{6A4156CA-695E-48BD-8C4D-ACD8C949DA2B}"/>
    <cellStyle name="Currency 11 2" xfId="47817" xr:uid="{ECD8CB4F-3E31-4B99-BC98-075674125004}"/>
    <cellStyle name="Currency 11 3" xfId="47818" xr:uid="{1B921AD8-ED7F-4E29-A556-A428CAB8DF2B}"/>
    <cellStyle name="Currency 12" xfId="1509" xr:uid="{1A2D602F-2F95-4981-A8B7-E253F7CB8788}"/>
    <cellStyle name="Currency 12 2" xfId="47819" xr:uid="{02B6D226-A1D3-4169-B892-214DD0F49044}"/>
    <cellStyle name="Currency 12 2 2" xfId="47820" xr:uid="{FC10FAEB-657D-44D1-9630-F58CD556647B}"/>
    <cellStyle name="Currency 12 2 3" xfId="47821" xr:uid="{D55A5547-245B-44C2-A011-D94572FEDA34}"/>
    <cellStyle name="Currency 12 3" xfId="47822" xr:uid="{25A0EBCB-871B-47B8-AC7A-C3F45040F9F1}"/>
    <cellStyle name="Currency 12 4" xfId="47823" xr:uid="{0C712295-1A7C-415B-8836-D7EB267F2064}"/>
    <cellStyle name="Currency 12 5" xfId="47824" xr:uid="{ACD7525E-AC56-46D8-906A-7FA4E87B638F}"/>
    <cellStyle name="Currency 13" xfId="1510" xr:uid="{6EF22134-23DA-4E9E-BA5A-B9B4EBB82FD8}"/>
    <cellStyle name="Currency 13 2" xfId="47825" xr:uid="{EBC813E4-2E36-47AB-90AD-333BD15B4BD4}"/>
    <cellStyle name="Currency 14" xfId="47826" xr:uid="{CD2B433C-79D8-4AF9-B9B2-959F776BD93C}"/>
    <cellStyle name="Currency 14 2" xfId="47827" xr:uid="{5693FC81-35B8-42D0-A4AC-EE4C4B52FB79}"/>
    <cellStyle name="Currency 15" xfId="47828" xr:uid="{038EBE93-448E-4E78-8818-0932DB3519C3}"/>
    <cellStyle name="Currency 15 2" xfId="47829" xr:uid="{AE041DD6-3183-4F66-B6A7-74BC296B49A0}"/>
    <cellStyle name="Currency 16" xfId="47830" xr:uid="{91C28F47-C248-48C9-95A2-526993FC9D88}"/>
    <cellStyle name="Currency 16 2" xfId="47831" xr:uid="{DEEA163C-D1AB-43DD-A31C-6518535151F8}"/>
    <cellStyle name="Currency 16 3" xfId="47832" xr:uid="{5831F0A3-B6BD-425A-84D9-678461D96B75}"/>
    <cellStyle name="Currency 17" xfId="47833" xr:uid="{BA38EE2E-8524-4920-ACA4-B47261CF7AA5}"/>
    <cellStyle name="Currency 17 2" xfId="47834" xr:uid="{BCD3FB42-6010-47C3-92EC-7A452D03377F}"/>
    <cellStyle name="Currency 17 3" xfId="47835" xr:uid="{49176553-C2BC-421E-9FFC-B3F1FB50ECC8}"/>
    <cellStyle name="Currency 18" xfId="47836" xr:uid="{81258046-C024-4DE8-8AAC-82E6057E6F14}"/>
    <cellStyle name="Currency 19" xfId="47837" xr:uid="{B736A518-E098-4F92-B991-A4C98801A814}"/>
    <cellStyle name="Currency 19 2" xfId="47838" xr:uid="{3FE0CE49-56D2-4E53-8F3D-479F7524F43A}"/>
    <cellStyle name="Currency 2" xfId="32" xr:uid="{00000000-0005-0000-0000-00000A000000}"/>
    <cellStyle name="Currency 2 10" xfId="1511" xr:uid="{24F0E378-BACC-449B-9FA7-3E71FF5C4652}"/>
    <cellStyle name="Currency 2 10 2" xfId="1512" xr:uid="{BADE3AB2-AAFE-42B3-ADBE-CEA5FCEE0AA5}"/>
    <cellStyle name="Currency 2 10 2 2" xfId="47839" xr:uid="{A76188A2-D132-4C2E-8B1A-0863B6F4B9F1}"/>
    <cellStyle name="Currency 2 10 3" xfId="47840" xr:uid="{42B1F070-FEBE-428A-AA62-0E3201674BB3}"/>
    <cellStyle name="Currency 2 11" xfId="1513" xr:uid="{78E6FC50-5B82-449B-A103-6AF9825C3A53}"/>
    <cellStyle name="Currency 2 11 2" xfId="1514" xr:uid="{25F01EF9-B24E-4A13-AC20-0326DC7F12B0}"/>
    <cellStyle name="Currency 2 11 3" xfId="47841" xr:uid="{611C9428-CBD0-4270-970E-04AEE7664B62}"/>
    <cellStyle name="Currency 2 12" xfId="1515" xr:uid="{C3EA880E-6DC7-49DD-BEE0-DE41EFB6A79A}"/>
    <cellStyle name="Currency 2 12 2" xfId="1516" xr:uid="{8AEA357D-C433-4EAE-B7D7-F86C7E5D8DFC}"/>
    <cellStyle name="Currency 2 13" xfId="1517" xr:uid="{0FFD1E7F-A3DA-48C9-8D73-174A229C1711}"/>
    <cellStyle name="Currency 2 13 2" xfId="1518" xr:uid="{6EC4C761-5635-4900-AA2D-8EC4AC6D8F4A}"/>
    <cellStyle name="Currency 2 14" xfId="47842" xr:uid="{4C30E80F-AD6B-416D-B139-702B0C62C37C}"/>
    <cellStyle name="Currency 2 15" xfId="47843" xr:uid="{E544BCAC-4AAF-4BFF-9E38-37901D4C3232}"/>
    <cellStyle name="Currency 2 16" xfId="47844" xr:uid="{F05C1D68-653E-405E-A44A-E879E3E3EA49}"/>
    <cellStyle name="Currency 2 17" xfId="47845" xr:uid="{E501A947-47D6-4B34-A233-A14BBF148CDF}"/>
    <cellStyle name="Currency 2 18" xfId="47846" xr:uid="{A071A0EE-BB05-4E9A-A2ED-4B5BC41A0C30}"/>
    <cellStyle name="Currency 2 19" xfId="47847" xr:uid="{16347B4A-C27B-4A39-85C6-B180057702D9}"/>
    <cellStyle name="Currency 2 2" xfId="13" xr:uid="{00000000-0005-0000-0000-00000B000000}"/>
    <cellStyle name="Currency 2 2 2" xfId="1519" xr:uid="{1AF95704-C385-426D-8008-DBF7C71AE18D}"/>
    <cellStyle name="Currency 2 2 3" xfId="1520" xr:uid="{05026175-4FB5-4FA0-91E3-0B093337C73B}"/>
    <cellStyle name="Currency 2 2 4" xfId="47848" xr:uid="{E5902892-CC0A-49DB-A0E8-DBFE8D14D58C}"/>
    <cellStyle name="Currency 2 20" xfId="47849" xr:uid="{AD86E9D6-6380-4233-BFE8-B9CF688A0267}"/>
    <cellStyle name="Currency 2 21" xfId="47850" xr:uid="{EC909890-3576-4485-8889-50F28E28E53F}"/>
    <cellStyle name="Currency 2 22" xfId="47851" xr:uid="{D736ED30-A52B-4984-82CB-53462D3BAFD8}"/>
    <cellStyle name="Currency 2 23" xfId="47852" xr:uid="{5B852723-0E11-420B-9C9D-92523D5EF087}"/>
    <cellStyle name="Currency 2 24" xfId="47853" xr:uid="{DD5D24CF-D103-4939-AACE-22962CF41242}"/>
    <cellStyle name="Currency 2 25" xfId="47854" xr:uid="{2DB4D50B-5769-41AF-80DE-676B237F1C50}"/>
    <cellStyle name="Currency 2 26" xfId="47855" xr:uid="{748FF76B-A908-4528-A6A9-57D26E6F3DCA}"/>
    <cellStyle name="Currency 2 27" xfId="47856" xr:uid="{2F00FEDC-856A-45AD-8815-C4C24E8FFBCD}"/>
    <cellStyle name="Currency 2 28" xfId="47857" xr:uid="{93B1F41B-7887-4276-80B1-54F2745FB169}"/>
    <cellStyle name="Currency 2 29" xfId="47858" xr:uid="{0F74ADB8-AD68-4509-9D4C-2AC021C010F0}"/>
    <cellStyle name="Currency 2 3" xfId="1521" xr:uid="{C6A13F4F-45E6-40ED-A68E-1BABD0280EE9}"/>
    <cellStyle name="Currency 2 3 2" xfId="1522" xr:uid="{C071005B-A396-4150-9680-B5DF284DE216}"/>
    <cellStyle name="Currency 2 3 3" xfId="1523" xr:uid="{3F936393-324B-4379-A555-D637A6016890}"/>
    <cellStyle name="Currency 2 3 4" xfId="47859" xr:uid="{E7C051E8-EA09-429B-9CB5-ADA75DFB87E0}"/>
    <cellStyle name="Currency 2 30" xfId="47860" xr:uid="{7BF4B5F2-C657-43D3-BB6B-7F78AA3BB698}"/>
    <cellStyle name="Currency 2 31" xfId="47861" xr:uid="{8B9908C3-628C-47E4-A6E1-A84CC7F09D4C}"/>
    <cellStyle name="Currency 2 32" xfId="47862" xr:uid="{ED69098B-1AF6-40E1-B60E-EBA357C8CE2B}"/>
    <cellStyle name="Currency 2 4" xfId="1524" xr:uid="{9AFF8022-8BE6-4ED1-A44E-D220E9451517}"/>
    <cellStyle name="Currency 2 4 2" xfId="1525" xr:uid="{0AE17E07-A52B-402B-871E-33F5511FE4F9}"/>
    <cellStyle name="Currency 2 4 3" xfId="47863" xr:uid="{3F9A3A8D-B43D-482D-AC62-979FA9B095DE}"/>
    <cellStyle name="Currency 2 5" xfId="1526" xr:uid="{488D2140-3597-48CA-B090-A040CD5F94D4}"/>
    <cellStyle name="Currency 2 5 2" xfId="1527" xr:uid="{B4C86312-9DEB-4AC3-A2A3-CA544BFCEE87}"/>
    <cellStyle name="Currency 2 5 3" xfId="47864" xr:uid="{B631DF8E-C065-44DF-9E25-9357F32357E3}"/>
    <cellStyle name="Currency 2 6" xfId="1528" xr:uid="{9ED28D87-A6E0-495A-A4EB-EB10949CB8B4}"/>
    <cellStyle name="Currency 2 6 2" xfId="1529" xr:uid="{0552DB04-82EB-4EAD-AEFA-EB3C348DAA6B}"/>
    <cellStyle name="Currency 2 6 3" xfId="47865" xr:uid="{34868824-D640-44B9-B929-B130EE8902E3}"/>
    <cellStyle name="Currency 2 7" xfId="1530" xr:uid="{230301EA-C058-4BED-A989-223657907118}"/>
    <cellStyle name="Currency 2 7 2" xfId="1531" xr:uid="{AC1AA7FA-DE18-4DAB-BD7D-21A989F6CF2E}"/>
    <cellStyle name="Currency 2 7 3" xfId="47866" xr:uid="{53DFE309-FEC3-4234-B402-564368E7AE6C}"/>
    <cellStyle name="Currency 2 8" xfId="1532" xr:uid="{A93FEFA4-BEEB-4BD9-8065-5D7C23D0809B}"/>
    <cellStyle name="Currency 2 8 2" xfId="1533" xr:uid="{FC0DB052-6158-40A6-8C1F-D9A2349A43F7}"/>
    <cellStyle name="Currency 2 8 3" xfId="47867" xr:uid="{50BB8891-CE01-4FAB-AD12-75E8F0521332}"/>
    <cellStyle name="Currency 2 9" xfId="1534" xr:uid="{F088A6E0-0030-450E-82EF-71BE3668CD1E}"/>
    <cellStyle name="Currency 2 9 2" xfId="1535" xr:uid="{5D42FC16-C86B-4C00-9A77-A0806FFB2B8A}"/>
    <cellStyle name="Currency 2 9 3" xfId="47868" xr:uid="{20A53988-974C-49C6-A657-15F4659FBA91}"/>
    <cellStyle name="Currency 20" xfId="47869" xr:uid="{BE9D8538-3A7C-495C-89C3-968DCF3D107B}"/>
    <cellStyle name="Currency 20 2" xfId="47870" xr:uid="{A3AE0978-7BBC-4CA8-A4F0-462C3302052D}"/>
    <cellStyle name="Currency 21" xfId="47871" xr:uid="{85C91D39-7426-4B5D-8808-A21167DBDBF7}"/>
    <cellStyle name="Currency 22" xfId="47872" xr:uid="{255B9D43-9928-43AF-9A91-17C38FA5EF0D}"/>
    <cellStyle name="Currency 23" xfId="14" xr:uid="{00000000-0005-0000-0000-00000C000000}"/>
    <cellStyle name="Currency 23 2" xfId="57432" xr:uid="{0E335C9E-C026-4BE2-A903-587AF98A1E7C}"/>
    <cellStyle name="Currency 24" xfId="57447" xr:uid="{AED41B0A-1CF7-47C8-8CC1-354BC40472C4}"/>
    <cellStyle name="Currency 26" xfId="47873" xr:uid="{3488A496-9024-4627-8E7D-856A1EEC44D2}"/>
    <cellStyle name="Currency 27" xfId="47874" xr:uid="{E882F3E0-684B-4C53-BAC1-45FFFD2BE99B}"/>
    <cellStyle name="Currency 3" xfId="37" xr:uid="{00000000-0005-0000-0000-00000D000000}"/>
    <cellStyle name="Currency 3 10" xfId="47875" xr:uid="{F3917C9D-A511-45B5-A42B-5481329A76EB}"/>
    <cellStyle name="Currency 3 11" xfId="1536" xr:uid="{5871B051-F1E0-447F-BE9F-ED65F5E58EAF}"/>
    <cellStyle name="Currency 3 2" xfId="1537" xr:uid="{982A49B3-60CE-4F1F-94B5-90A2EAF41D3E}"/>
    <cellStyle name="Currency 3 2 2" xfId="47876" xr:uid="{DD422647-40C8-4704-9CC4-1E5D20F669AD}"/>
    <cellStyle name="Currency 3 3" xfId="47877" xr:uid="{8610E250-143A-41A1-B83B-E920A307ABCE}"/>
    <cellStyle name="Currency 3 3 2" xfId="47878" xr:uid="{C1F66F64-AD01-4CBD-B543-1F518F1F71BF}"/>
    <cellStyle name="Currency 3 4" xfId="47879" xr:uid="{018D8681-48FE-4A4C-B8A0-EA1424627539}"/>
    <cellStyle name="Currency 3 4 2" xfId="47880" xr:uid="{153DC06D-CFFB-46BF-AD36-0440F74A7ADB}"/>
    <cellStyle name="Currency 3 5" xfId="47881" xr:uid="{6AE24030-8705-44E5-A1D0-1BE51EE57741}"/>
    <cellStyle name="Currency 3 5 2" xfId="47882" xr:uid="{01E61E5F-BF4E-47D7-8681-344A03829A2D}"/>
    <cellStyle name="Currency 3 6" xfId="47883" xr:uid="{D898DB11-BAC2-4F79-9354-30BD00F0E48B}"/>
    <cellStyle name="Currency 3 6 2" xfId="47884" xr:uid="{2E4669E1-56FB-4CC5-9238-9B7F5D10F697}"/>
    <cellStyle name="Currency 3 7" xfId="47885" xr:uid="{0E122DD7-BB6E-40E5-9D5F-D00548FF22BE}"/>
    <cellStyle name="Currency 3 7 2" xfId="47886" xr:uid="{22AE45AB-C09B-4500-855E-152F879482D1}"/>
    <cellStyle name="Currency 3 8" xfId="47887" xr:uid="{08FDCE2C-2513-47CF-94C8-005F2A74DBB4}"/>
    <cellStyle name="Currency 3 8 2" xfId="47888" xr:uid="{FFF9FE04-58A7-4553-9C2A-582C74682B50}"/>
    <cellStyle name="Currency 3 9" xfId="47889" xr:uid="{74D8C16E-513C-4BD7-B8B3-A2CB2D4C344C}"/>
    <cellStyle name="Currency 3 9 2" xfId="47890" xr:uid="{FBB68A44-43BD-409F-9CA3-8F9F1B155AEB}"/>
    <cellStyle name="Currency 3*" xfId="47891" xr:uid="{A2AD34FD-DB8F-46E4-9C00-7AAF1A219136}"/>
    <cellStyle name="Currency 4" xfId="1538" xr:uid="{023BC376-0DAE-47D6-B46E-DB3C90ADE89F}"/>
    <cellStyle name="Currency 4 10" xfId="47892" xr:uid="{FC92BC3E-A3E0-4004-AC6F-B11B7166DEFC}"/>
    <cellStyle name="Currency 4 10 2" xfId="47893" xr:uid="{FFE309A9-D6CB-42EF-BE9E-BAA3C3785AB4}"/>
    <cellStyle name="Currency 4 10 2 2" xfId="47894" xr:uid="{D16C9173-9EF4-42B8-976E-0D87829E0726}"/>
    <cellStyle name="Currency 4 10 2 2 2" xfId="47895" xr:uid="{E86E42CD-3F33-4D8E-957C-6A02CB6D1A94}"/>
    <cellStyle name="Currency 4 10 2 3" xfId="47896" xr:uid="{55C2CA54-16C5-4311-A8DF-8128AC1BE217}"/>
    <cellStyle name="Currency 4 10 3" xfId="47897" xr:uid="{EF8DDA27-72C1-4C91-98A3-46A29C854894}"/>
    <cellStyle name="Currency 4 10 3 2" xfId="47898" xr:uid="{C57989D8-6EA8-4761-916B-17DD306BDAF4}"/>
    <cellStyle name="Currency 4 10 4" xfId="47899" xr:uid="{596BA11B-1D19-48A0-8BEA-754350CED76A}"/>
    <cellStyle name="Currency 4 10 4 2" xfId="47900" xr:uid="{EEBF3E1F-0DC6-47EC-A868-81FC5847361F}"/>
    <cellStyle name="Currency 4 10 5" xfId="47901" xr:uid="{A78B07FA-0449-4716-9D1F-5556F868906E}"/>
    <cellStyle name="Currency 4 11" xfId="47902" xr:uid="{F3BCE60E-1BB1-49E5-94A6-4BF36470C74D}"/>
    <cellStyle name="Currency 4 11 2" xfId="47903" xr:uid="{BCF11CC0-C316-4486-A8EC-4E90071AE009}"/>
    <cellStyle name="Currency 4 11 2 2" xfId="47904" xr:uid="{6E2361BC-ED75-470D-8F94-0B31DDD8AC00}"/>
    <cellStyle name="Currency 4 11 2 2 2" xfId="47905" xr:uid="{07FDD337-1981-4D51-9D1E-7369CED2E9BD}"/>
    <cellStyle name="Currency 4 11 2 3" xfId="47906" xr:uid="{77A70DE9-71B8-4304-9FB1-35020B4CF6CB}"/>
    <cellStyle name="Currency 4 11 3" xfId="47907" xr:uid="{16EE84C5-7D38-465B-A0C8-C0A4E4FA3A98}"/>
    <cellStyle name="Currency 4 11 3 2" xfId="47908" xr:uid="{9B09544C-D01C-4BBF-82AE-1107335C5AF6}"/>
    <cellStyle name="Currency 4 11 4" xfId="47909" xr:uid="{75A73144-228E-4367-B78C-E59D852B5E5E}"/>
    <cellStyle name="Currency 4 11 4 2" xfId="47910" xr:uid="{591F907B-60CA-464A-A07B-82FA10B93177}"/>
    <cellStyle name="Currency 4 11 5" xfId="47911" xr:uid="{1D0E39F6-673D-4D5A-9383-D4C312D31F82}"/>
    <cellStyle name="Currency 4 12" xfId="47912" xr:uid="{AA7E2E9E-EE57-4B92-8CC5-D7291CE66103}"/>
    <cellStyle name="Currency 4 12 2" xfId="47913" xr:uid="{C3A6FDF7-3F60-4F1D-828F-4D03C531EB57}"/>
    <cellStyle name="Currency 4 12 2 2" xfId="47914" xr:uid="{75D9EDDA-2631-4D6E-BFC2-A6CF4046D484}"/>
    <cellStyle name="Currency 4 12 2 2 2" xfId="47915" xr:uid="{D0E4DA4B-4EC0-40F7-A59F-38829ACF717B}"/>
    <cellStyle name="Currency 4 12 2 3" xfId="47916" xr:uid="{5FDB3188-31B6-4FB5-8FE7-1E2CD2C4582F}"/>
    <cellStyle name="Currency 4 12 3" xfId="47917" xr:uid="{90FA042A-3376-4783-9572-4E9DBB5BC971}"/>
    <cellStyle name="Currency 4 12 3 2" xfId="47918" xr:uid="{06EDD32B-40D0-4F13-AEAA-9ED2CDB98717}"/>
    <cellStyle name="Currency 4 12 4" xfId="47919" xr:uid="{94331F63-FF4C-4A59-A26B-5437F1EE0A2C}"/>
    <cellStyle name="Currency 4 12 4 2" xfId="47920" xr:uid="{E55BA697-6A29-4743-851C-01656A8EBCE5}"/>
    <cellStyle name="Currency 4 12 5" xfId="47921" xr:uid="{5EB71062-6C5E-4CEA-A366-4418A2568C35}"/>
    <cellStyle name="Currency 4 13" xfId="47922" xr:uid="{92BDEBAE-D659-44FA-AD4E-6F77940F4D65}"/>
    <cellStyle name="Currency 4 13 2" xfId="47923" xr:uid="{0B002A13-9D74-46B7-89D9-99411BFC2360}"/>
    <cellStyle name="Currency 4 13 2 2" xfId="47924" xr:uid="{1B2DA037-78D5-4802-B953-33F4D7DE8254}"/>
    <cellStyle name="Currency 4 13 2 2 2" xfId="47925" xr:uid="{E6C85687-D238-41F5-97FA-CF3452321504}"/>
    <cellStyle name="Currency 4 13 2 3" xfId="47926" xr:uid="{591B32C4-4D1C-4EE1-A585-A3D656C69FE6}"/>
    <cellStyle name="Currency 4 13 3" xfId="47927" xr:uid="{9266EC72-DBDD-4690-BA13-F61A062945BA}"/>
    <cellStyle name="Currency 4 13 3 2" xfId="47928" xr:uid="{7D4DB34B-37D6-446C-97F4-93FB31EA285D}"/>
    <cellStyle name="Currency 4 13 4" xfId="47929" xr:uid="{F96BE92A-841E-4BC9-A824-8290CB409421}"/>
    <cellStyle name="Currency 4 13 4 2" xfId="47930" xr:uid="{87D49111-70E1-495B-A176-44B344C4DFDA}"/>
    <cellStyle name="Currency 4 13 5" xfId="47931" xr:uid="{B2E171E8-7BB1-497E-B196-89F045293A4A}"/>
    <cellStyle name="Currency 4 14" xfId="47932" xr:uid="{675ED288-0534-4C9A-93E8-893374D56785}"/>
    <cellStyle name="Currency 4 14 2" xfId="47933" xr:uid="{94B285EC-8666-4D3C-8547-7B7D50EA60A9}"/>
    <cellStyle name="Currency 4 14 2 2" xfId="47934" xr:uid="{05EDBEF7-D598-49FF-B54A-C367255DB03E}"/>
    <cellStyle name="Currency 4 14 2 2 2" xfId="47935" xr:uid="{49491B59-4BC1-4999-A8FB-D5B96083C163}"/>
    <cellStyle name="Currency 4 14 2 3" xfId="47936" xr:uid="{205F31CE-ADD0-4E3B-B987-E692B5DD0EDB}"/>
    <cellStyle name="Currency 4 14 3" xfId="47937" xr:uid="{69C2F5A6-7D3B-471E-A9CD-FFF703AF23DE}"/>
    <cellStyle name="Currency 4 14 3 2" xfId="47938" xr:uid="{C13A02C2-E080-42AA-BDF9-4581FC2A7740}"/>
    <cellStyle name="Currency 4 14 4" xfId="47939" xr:uid="{D68F4DAE-D85E-4A9F-A7AE-97F43D220919}"/>
    <cellStyle name="Currency 4 14 4 2" xfId="47940" xr:uid="{99D76A5F-9B4C-42D5-86DE-D4996C671BCE}"/>
    <cellStyle name="Currency 4 14 5" xfId="47941" xr:uid="{48A9FD8D-09F2-424D-99BB-87B7595BFE78}"/>
    <cellStyle name="Currency 4 15" xfId="47942" xr:uid="{768178A3-2162-47BD-9A76-2324DD82EC2B}"/>
    <cellStyle name="Currency 4 15 2" xfId="47943" xr:uid="{F85E39D4-B6EA-4F1D-B322-244EB3737FDF}"/>
    <cellStyle name="Currency 4 15 2 2" xfId="47944" xr:uid="{A457B78A-FCF1-45FF-9997-7D50164A7B21}"/>
    <cellStyle name="Currency 4 15 2 2 2" xfId="47945" xr:uid="{97205466-7419-4810-AF76-C6EC2626B6F4}"/>
    <cellStyle name="Currency 4 15 2 3" xfId="47946" xr:uid="{CE38E18B-E999-4C3E-A99F-13E59D8CAE27}"/>
    <cellStyle name="Currency 4 15 3" xfId="47947" xr:uid="{0BF723B9-C671-42D3-AB4F-F6A070002453}"/>
    <cellStyle name="Currency 4 15 3 2" xfId="47948" xr:uid="{B426DD79-578B-4A79-9410-618966974020}"/>
    <cellStyle name="Currency 4 15 4" xfId="47949" xr:uid="{140ED835-1A2C-492A-AF6A-58254B4DB0DE}"/>
    <cellStyle name="Currency 4 15 4 2" xfId="47950" xr:uid="{312C0811-E2DB-478C-A25F-A9836867A204}"/>
    <cellStyle name="Currency 4 15 5" xfId="47951" xr:uid="{A55AD821-8EC3-4871-81FF-162A01054811}"/>
    <cellStyle name="Currency 4 16" xfId="47952" xr:uid="{C9C3A351-2D5C-4F7E-914B-3833FAF4D711}"/>
    <cellStyle name="Currency 4 16 2" xfId="47953" xr:uid="{FCA0901A-1E37-475C-828A-72E8E70FC38A}"/>
    <cellStyle name="Currency 4 16 2 2" xfId="47954" xr:uid="{3B1D9F10-2D40-4FC5-A7C6-563B1117B825}"/>
    <cellStyle name="Currency 4 16 3" xfId="47955" xr:uid="{F3CD0232-E567-4401-BF46-C4CDC898064F}"/>
    <cellStyle name="Currency 4 17" xfId="47956" xr:uid="{43D5989F-D700-43A0-9213-D2CBFC1EEE03}"/>
    <cellStyle name="Currency 4 17 2" xfId="47957" xr:uid="{8D153B3F-EF9E-4ED8-B480-DFCA853D2AB8}"/>
    <cellStyle name="Currency 4 18" xfId="47958" xr:uid="{917655B4-3E7E-4080-9695-9B037C107871}"/>
    <cellStyle name="Currency 4 18 2" xfId="47959" xr:uid="{C5D0F109-A554-431E-A7A3-18BF0CE8085A}"/>
    <cellStyle name="Currency 4 19" xfId="47960" xr:uid="{CF709D70-06F3-41E4-B8CE-2E3EEF479F23}"/>
    <cellStyle name="Currency 4 2" xfId="47961" xr:uid="{D85FCEAA-0460-4A24-980C-FDD4EFE629BA}"/>
    <cellStyle name="Currency 4 2 2" xfId="47962" xr:uid="{0FA9F7E2-0189-4E5C-95DE-6382C7621A00}"/>
    <cellStyle name="Currency 4 2 2 2" xfId="47963" xr:uid="{DE8F9BF1-63FB-46F3-8135-F937580C01BE}"/>
    <cellStyle name="Currency 4 2 2 2 2" xfId="47964" xr:uid="{DDB6F191-C144-4F4B-A3CA-E39D8D2D6BB2}"/>
    <cellStyle name="Currency 4 2 2 3" xfId="47965" xr:uid="{98596A2C-0CB0-43F5-A775-842A16468012}"/>
    <cellStyle name="Currency 4 2 3" xfId="47966" xr:uid="{CEEE7BF3-2285-47CC-BB9B-866D7CE7CBDB}"/>
    <cellStyle name="Currency 4 2 3 2" xfId="47967" xr:uid="{2D5CCA72-E67E-41C9-8767-40E20EBABFBF}"/>
    <cellStyle name="Currency 4 2 4" xfId="47968" xr:uid="{D301DC23-A7E5-4D4D-B2FB-9334A7C2E72F}"/>
    <cellStyle name="Currency 4 2 4 2" xfId="47969" xr:uid="{CE56771A-9946-4192-A22A-FB1040858F8A}"/>
    <cellStyle name="Currency 4 2 5" xfId="47970" xr:uid="{F0F9B07B-2FE8-4D13-8114-FE16C87ECAB9}"/>
    <cellStyle name="Currency 4 20" xfId="47971" xr:uid="{00C801A6-D3B0-4E4C-814E-0FFE394F9376}"/>
    <cellStyle name="Currency 4 21" xfId="47972" xr:uid="{C476A34C-207F-4930-889F-2297AAC227D9}"/>
    <cellStyle name="Currency 4 22" xfId="47973" xr:uid="{9373EE5B-CFA1-4306-8C62-736677A5578C}"/>
    <cellStyle name="Currency 4 23" xfId="47974" xr:uid="{6FE41054-E41B-45E0-AB75-FE0C47F1B28E}"/>
    <cellStyle name="Currency 4 24" xfId="47975" xr:uid="{7E13C37A-590A-437D-BB10-F26B73A5839F}"/>
    <cellStyle name="Currency 4 25" xfId="47976" xr:uid="{BE6D05CD-2128-41ED-9CE9-6AFEDB6557AA}"/>
    <cellStyle name="Currency 4 26" xfId="47977" xr:uid="{FE25C926-7423-44C8-8238-CEEE7D81659A}"/>
    <cellStyle name="Currency 4 27" xfId="47978" xr:uid="{9A7CF4A9-CCB5-43A3-855E-EF35F841702A}"/>
    <cellStyle name="Currency 4 28" xfId="47979" xr:uid="{AD334A75-F923-4007-B85E-0CA4A192DA56}"/>
    <cellStyle name="Currency 4 29" xfId="47980" xr:uid="{871844CB-FD06-41D2-9109-2464F4DE71D3}"/>
    <cellStyle name="Currency 4 3" xfId="47981" xr:uid="{27D3EE22-61CD-4788-9EC6-595C5AB1E1A1}"/>
    <cellStyle name="Currency 4 3 2" xfId="47982" xr:uid="{3920320E-50D1-4B40-83BD-7D2F3438A4C0}"/>
    <cellStyle name="Currency 4 3 2 2" xfId="47983" xr:uid="{2282926F-86E0-4ABA-BC76-4B3712CBB7DF}"/>
    <cellStyle name="Currency 4 3 2 2 2" xfId="47984" xr:uid="{73169731-87E2-4CB8-8790-1AC52F963351}"/>
    <cellStyle name="Currency 4 3 2 3" xfId="47985" xr:uid="{9741750E-BD60-4CB9-9173-434CF42B8E3E}"/>
    <cellStyle name="Currency 4 3 3" xfId="47986" xr:uid="{4EB00B96-D920-4BA6-BFBB-F33A2DF99EBE}"/>
    <cellStyle name="Currency 4 3 3 2" xfId="47987" xr:uid="{71E0B0F7-136A-49AA-BE08-7F6DC93C41EA}"/>
    <cellStyle name="Currency 4 3 4" xfId="47988" xr:uid="{A2F93B81-1568-4A41-BE27-BBD91A6D113D}"/>
    <cellStyle name="Currency 4 3 4 2" xfId="47989" xr:uid="{E94AC1FC-C994-40B5-B40F-9E4254B9B0C0}"/>
    <cellStyle name="Currency 4 3 5" xfId="47990" xr:uid="{ACDF3FF1-3832-437C-B6BF-F6CB813D1836}"/>
    <cellStyle name="Currency 4 4" xfId="47991" xr:uid="{7C46BF72-1EBE-4524-8ED0-E7BE292137BA}"/>
    <cellStyle name="Currency 4 4 2" xfId="47992" xr:uid="{0C0F906F-0454-43D8-9007-7112130F919A}"/>
    <cellStyle name="Currency 4 4 2 2" xfId="47993" xr:uid="{C3CA9E34-4B9C-4EE9-BCE2-E63F7F20BAF8}"/>
    <cellStyle name="Currency 4 4 2 2 2" xfId="47994" xr:uid="{8A6BFF97-0749-4B19-81D6-877913BD77AD}"/>
    <cellStyle name="Currency 4 4 2 3" xfId="47995" xr:uid="{58E20330-8931-45A1-9F53-C84731BBF2BB}"/>
    <cellStyle name="Currency 4 4 3" xfId="47996" xr:uid="{4115340F-8DE9-4106-80F4-298D3FC1D1C5}"/>
    <cellStyle name="Currency 4 4 3 2" xfId="47997" xr:uid="{D9C292C6-EEFE-4ADD-8C4F-AC67DEE15175}"/>
    <cellStyle name="Currency 4 4 4" xfId="47998" xr:uid="{1119B59C-F2FF-42D0-9903-E1B15A0E5E2D}"/>
    <cellStyle name="Currency 4 4 4 2" xfId="47999" xr:uid="{77B04D53-524E-42C6-ABB2-D7346684F9B1}"/>
    <cellStyle name="Currency 4 4 5" xfId="48000" xr:uid="{8257932E-D37A-42C8-B310-F5A686E3E134}"/>
    <cellStyle name="Currency 4 5" xfId="48001" xr:uid="{BFC5B642-2A39-4A86-8ACA-4DF7719A5379}"/>
    <cellStyle name="Currency 4 5 2" xfId="48002" xr:uid="{EAE1B55F-5EF0-41C5-A1E0-928DE3223D38}"/>
    <cellStyle name="Currency 4 5 2 2" xfId="48003" xr:uid="{9E6DBA21-4C15-4D4F-8322-C76B2DD08C16}"/>
    <cellStyle name="Currency 4 5 2 2 2" xfId="48004" xr:uid="{A2AAEC8C-AFEF-4B86-91EC-F8B02F12FC93}"/>
    <cellStyle name="Currency 4 5 2 3" xfId="48005" xr:uid="{DE91D9C5-2034-414B-9C0E-104EC72DF743}"/>
    <cellStyle name="Currency 4 5 3" xfId="48006" xr:uid="{0F6BA7D9-99BE-43E1-BCB8-DA5DC06237F7}"/>
    <cellStyle name="Currency 4 5 3 2" xfId="48007" xr:uid="{CB2C0F35-95AE-4B42-BE5F-98CA3D78A7DF}"/>
    <cellStyle name="Currency 4 5 4" xfId="48008" xr:uid="{7D172D93-06CF-4FBD-B01D-C4695306CD0D}"/>
    <cellStyle name="Currency 4 5 4 2" xfId="48009" xr:uid="{29106F97-4B42-42A3-B2FA-8A6AE5B35D00}"/>
    <cellStyle name="Currency 4 5 5" xfId="48010" xr:uid="{20FE928B-62A3-4661-A94F-585B2E807B09}"/>
    <cellStyle name="Currency 4 6" xfId="48011" xr:uid="{E2FD02CF-C4AE-45D2-B493-EA2B82291801}"/>
    <cellStyle name="Currency 4 6 2" xfId="48012" xr:uid="{1450A462-09BE-4349-B725-5F52DC81084D}"/>
    <cellStyle name="Currency 4 6 2 2" xfId="48013" xr:uid="{96A5B050-A323-40BE-ACD9-50F6AB81F026}"/>
    <cellStyle name="Currency 4 6 2 2 2" xfId="48014" xr:uid="{3CC49B70-AF5A-4F9A-82C3-C9F934B703BB}"/>
    <cellStyle name="Currency 4 6 2 3" xfId="48015" xr:uid="{BF91220B-9AA0-4967-BB1E-2A0EB52ECCC2}"/>
    <cellStyle name="Currency 4 6 3" xfId="48016" xr:uid="{5974013B-71CC-4A9E-BBC9-B92A55DF27E5}"/>
    <cellStyle name="Currency 4 6 3 2" xfId="48017" xr:uid="{E9982612-4D37-4943-869D-99D30713DB28}"/>
    <cellStyle name="Currency 4 6 4" xfId="48018" xr:uid="{614222E4-F9EE-4B4C-9A5A-2A1F7D407DD4}"/>
    <cellStyle name="Currency 4 6 4 2" xfId="48019" xr:uid="{8198DCBC-8651-42CA-8307-A082C832C47C}"/>
    <cellStyle name="Currency 4 6 5" xfId="48020" xr:uid="{9EDA8023-B3F0-4015-B2E6-16A88EB51ABC}"/>
    <cellStyle name="Currency 4 7" xfId="48021" xr:uid="{D9065A25-54ED-486E-87C9-BCF6C68B37FD}"/>
    <cellStyle name="Currency 4 7 2" xfId="48022" xr:uid="{9C561647-F796-42DC-8630-B4029FA7643F}"/>
    <cellStyle name="Currency 4 7 2 2" xfId="48023" xr:uid="{F2C5E6DA-3DDA-4C51-9654-F947E711E1DA}"/>
    <cellStyle name="Currency 4 7 2 2 2" xfId="48024" xr:uid="{D098200A-4A62-4F32-BEE9-1B8E09CEB098}"/>
    <cellStyle name="Currency 4 7 2 3" xfId="48025" xr:uid="{CDB54E55-27D3-4A93-92BE-88B3506DAC10}"/>
    <cellStyle name="Currency 4 7 3" xfId="48026" xr:uid="{9D814647-98B6-4536-91F8-254FC97718F9}"/>
    <cellStyle name="Currency 4 7 3 2" xfId="48027" xr:uid="{88DCD65C-CCA2-4B5B-A73C-A2256856A0C1}"/>
    <cellStyle name="Currency 4 7 4" xfId="48028" xr:uid="{70212EB6-3927-4F85-9B38-4A8FEA12C4E6}"/>
    <cellStyle name="Currency 4 7 4 2" xfId="48029" xr:uid="{AC2E10F4-03EF-47AC-B024-94A1D383A7D4}"/>
    <cellStyle name="Currency 4 7 5" xfId="48030" xr:uid="{2C8D45B3-13A7-475D-816F-EB0ECE9C833B}"/>
    <cellStyle name="Currency 4 8" xfId="48031" xr:uid="{025429D2-8B42-4C07-BE07-0741B9B199EF}"/>
    <cellStyle name="Currency 4 8 2" xfId="48032" xr:uid="{2F148A9E-CEE0-4E55-876E-22757C98CD50}"/>
    <cellStyle name="Currency 4 8 2 2" xfId="48033" xr:uid="{77D8DDBE-9B0E-4401-B5B3-E237130F0860}"/>
    <cellStyle name="Currency 4 8 2 2 2" xfId="48034" xr:uid="{8E856048-FE0B-4FD6-AC29-97E558938871}"/>
    <cellStyle name="Currency 4 8 2 3" xfId="48035" xr:uid="{4B25A960-FB6B-4CC5-B71D-0BB6B5F36109}"/>
    <cellStyle name="Currency 4 8 3" xfId="48036" xr:uid="{EFB3AD9F-9A33-4223-A462-FAAC4461978A}"/>
    <cellStyle name="Currency 4 8 3 2" xfId="48037" xr:uid="{FE145EEC-55B1-44D3-A45C-606561C3C18E}"/>
    <cellStyle name="Currency 4 8 4" xfId="48038" xr:uid="{2855F1D4-8667-4365-B3DA-3848E073EB8C}"/>
    <cellStyle name="Currency 4 8 4 2" xfId="48039" xr:uid="{B12597FC-C3BF-4854-9C80-A5CD22D40376}"/>
    <cellStyle name="Currency 4 8 5" xfId="48040" xr:uid="{D6D77390-5883-44C9-AD43-9D9AD3762FCE}"/>
    <cellStyle name="Currency 4 9" xfId="48041" xr:uid="{4595C125-FFFB-4ACB-80AC-C0329B213335}"/>
    <cellStyle name="Currency 4 9 2" xfId="48042" xr:uid="{82589691-A700-4331-9684-058E26A65B56}"/>
    <cellStyle name="Currency 4 9 2 2" xfId="48043" xr:uid="{3C0A265F-681E-494C-B98B-C4E83478972B}"/>
    <cellStyle name="Currency 4 9 2 2 2" xfId="48044" xr:uid="{B696ACA1-EEC0-4E62-A815-25EDA3A24434}"/>
    <cellStyle name="Currency 4 9 2 3" xfId="48045" xr:uid="{1B168C71-F6AC-4487-B42D-56932E462C26}"/>
    <cellStyle name="Currency 4 9 3" xfId="48046" xr:uid="{3F8B52A1-4994-4B8C-B7B5-B9C717C01BB6}"/>
    <cellStyle name="Currency 4 9 3 2" xfId="48047" xr:uid="{1CF89229-A932-483B-9736-C7041BB48B7E}"/>
    <cellStyle name="Currency 4 9 4" xfId="48048" xr:uid="{9B3DB0E7-E6D3-48C1-BD31-FC5A0C14F15C}"/>
    <cellStyle name="Currency 4 9 4 2" xfId="48049" xr:uid="{C5CA745F-99BD-4F61-999C-C96472FD47C9}"/>
    <cellStyle name="Currency 4 9 5" xfId="48050" xr:uid="{D100C411-469F-4421-8FBB-45E1DD05BD30}"/>
    <cellStyle name="Currency 5" xfId="1539" xr:uid="{142FBB55-20AD-4963-9676-B69CFF391B93}"/>
    <cellStyle name="Currency 5 10" xfId="48051" xr:uid="{BFD4E5E1-ED2F-4873-AD65-8F9364E82FD2}"/>
    <cellStyle name="Currency 5 10 2" xfId="48052" xr:uid="{06D81FA4-9739-4480-BFAD-CA26EF5BD890}"/>
    <cellStyle name="Currency 5 10 2 2" xfId="48053" xr:uid="{35A9F0AD-16FF-4584-B7BE-F5CF66984D10}"/>
    <cellStyle name="Currency 5 10 2 2 2" xfId="48054" xr:uid="{C0D8328B-C8EE-48A7-B4B9-76AAB2E2BCD6}"/>
    <cellStyle name="Currency 5 10 2 3" xfId="48055" xr:uid="{8E938341-9B4A-4A71-8C64-F0ED60199663}"/>
    <cellStyle name="Currency 5 10 3" xfId="48056" xr:uid="{246C685D-F790-41CA-BF0D-E3153220958C}"/>
    <cellStyle name="Currency 5 10 3 2" xfId="48057" xr:uid="{E43FE1AF-D836-4450-BD4A-82AEA0164DA4}"/>
    <cellStyle name="Currency 5 10 4" xfId="48058" xr:uid="{FA3F9AE2-8FE2-452E-9764-BFFFF0A04C7C}"/>
    <cellStyle name="Currency 5 10 4 2" xfId="48059" xr:uid="{A9569407-484B-4FFC-BDBD-81A0781A649B}"/>
    <cellStyle name="Currency 5 10 5" xfId="48060" xr:uid="{21CFD216-2572-4840-B074-22A465F6682D}"/>
    <cellStyle name="Currency 5 11" xfId="48061" xr:uid="{4F5D7E51-F8F0-4CC9-9EB1-72FD2C205B81}"/>
    <cellStyle name="Currency 5 11 2" xfId="48062" xr:uid="{664B1C79-CFF2-4B29-892E-4B8578CA7640}"/>
    <cellStyle name="Currency 5 11 2 2" xfId="48063" xr:uid="{E49056DF-6253-425A-90DD-127649C63E31}"/>
    <cellStyle name="Currency 5 11 2 2 2" xfId="48064" xr:uid="{95AF5E89-3941-456E-8B8D-DF1493762355}"/>
    <cellStyle name="Currency 5 11 2 3" xfId="48065" xr:uid="{CF291D8D-FA7A-4A0D-ADAB-B41D49AFDBEB}"/>
    <cellStyle name="Currency 5 11 3" xfId="48066" xr:uid="{3735EBDB-5FC6-457A-BDF4-7471E94CD76B}"/>
    <cellStyle name="Currency 5 11 3 2" xfId="48067" xr:uid="{6C816A8F-31D6-4F74-9CCC-17DE816E3C72}"/>
    <cellStyle name="Currency 5 11 4" xfId="48068" xr:uid="{A8363D12-8C2F-4859-8DF1-3246EC437C7F}"/>
    <cellStyle name="Currency 5 11 4 2" xfId="48069" xr:uid="{1E7E2E2F-9611-412F-A153-CA263547C145}"/>
    <cellStyle name="Currency 5 11 5" xfId="48070" xr:uid="{455C1304-A725-4719-9107-1B3E261BE194}"/>
    <cellStyle name="Currency 5 12" xfId="48071" xr:uid="{BDDEC009-F7C6-4B1B-90FE-E4EBB2FB8D2E}"/>
    <cellStyle name="Currency 5 12 2" xfId="48072" xr:uid="{9E004D96-BBFE-4C9E-8993-15026DC80077}"/>
    <cellStyle name="Currency 5 12 2 2" xfId="48073" xr:uid="{6F4600CA-9A16-42CB-AD77-FB3118CDEB1E}"/>
    <cellStyle name="Currency 5 12 2 2 2" xfId="48074" xr:uid="{7C405E19-11F4-48EA-9C8D-B4AC27AB47BD}"/>
    <cellStyle name="Currency 5 12 2 3" xfId="48075" xr:uid="{DFF0942C-07B9-41CA-83E7-82875F11B987}"/>
    <cellStyle name="Currency 5 12 3" xfId="48076" xr:uid="{C70D8153-7457-4D33-899D-1D7AA68E7A47}"/>
    <cellStyle name="Currency 5 12 3 2" xfId="48077" xr:uid="{70F00CA8-5893-4E94-8F3C-2237D087D42F}"/>
    <cellStyle name="Currency 5 12 4" xfId="48078" xr:uid="{5122C592-A7C0-4EB9-9500-AD721AB400D6}"/>
    <cellStyle name="Currency 5 12 4 2" xfId="48079" xr:uid="{135C62AD-AD5B-405C-A113-12C11D98E57D}"/>
    <cellStyle name="Currency 5 12 5" xfId="48080" xr:uid="{2C032249-8671-4CA3-A16E-31BCBCBE5F70}"/>
    <cellStyle name="Currency 5 13" xfId="48081" xr:uid="{9F613B4A-68A0-4D3C-AEFE-F7F49648E5EC}"/>
    <cellStyle name="Currency 5 13 2" xfId="48082" xr:uid="{4D8DDF72-6F4E-4486-8D5C-57D79154E416}"/>
    <cellStyle name="Currency 5 13 2 2" xfId="48083" xr:uid="{8FDF2AF0-D9D0-405F-B7C1-79E1DFB2B3D9}"/>
    <cellStyle name="Currency 5 13 2 2 2" xfId="48084" xr:uid="{520EDAD6-3B01-443A-88DB-254AFECAA09C}"/>
    <cellStyle name="Currency 5 13 2 3" xfId="48085" xr:uid="{E2D9A4F4-9784-4075-AAA5-3D9AC2159C61}"/>
    <cellStyle name="Currency 5 13 3" xfId="48086" xr:uid="{C29DBE16-0FCD-4518-8B6E-4A7CE6A41ED8}"/>
    <cellStyle name="Currency 5 13 3 2" xfId="48087" xr:uid="{1A12696D-9B13-45D5-919A-335E3F02059E}"/>
    <cellStyle name="Currency 5 13 4" xfId="48088" xr:uid="{E83FBBCB-A408-4CDC-91A6-A9B0A54EDA4D}"/>
    <cellStyle name="Currency 5 13 4 2" xfId="48089" xr:uid="{E70AA299-7180-4082-B834-C4880B2ED1C6}"/>
    <cellStyle name="Currency 5 13 5" xfId="48090" xr:uid="{76E87D01-C3FB-49BB-9ED7-961F8EB0EE94}"/>
    <cellStyle name="Currency 5 14" xfId="48091" xr:uid="{1C067A33-BC37-4C5C-98F0-E62901D8B533}"/>
    <cellStyle name="Currency 5 14 2" xfId="48092" xr:uid="{96BD4BEA-762C-443D-8B79-7EFA63363A4A}"/>
    <cellStyle name="Currency 5 14 2 2" xfId="48093" xr:uid="{5362CB50-4332-4FEE-B73C-56B911B5BB63}"/>
    <cellStyle name="Currency 5 14 2 2 2" xfId="48094" xr:uid="{D5E7AB06-AD23-4761-8F51-C9DB13E8DDD1}"/>
    <cellStyle name="Currency 5 14 2 3" xfId="48095" xr:uid="{0DFD19AF-56BF-4414-BF52-D2D523706A5C}"/>
    <cellStyle name="Currency 5 14 3" xfId="48096" xr:uid="{51AE18A9-397E-465B-87C6-5C7BECC4C93C}"/>
    <cellStyle name="Currency 5 14 3 2" xfId="48097" xr:uid="{D9A5058D-BD92-49ED-BFED-B8230260BBB2}"/>
    <cellStyle name="Currency 5 14 4" xfId="48098" xr:uid="{5353405A-09CD-4DA8-BCA1-8C11DA5AC29E}"/>
    <cellStyle name="Currency 5 14 4 2" xfId="48099" xr:uid="{181E409E-5357-45CF-AA28-0AF3017978B9}"/>
    <cellStyle name="Currency 5 14 5" xfId="48100" xr:uid="{7058D6E3-9731-4306-BF33-AC255CE9E1F4}"/>
    <cellStyle name="Currency 5 15" xfId="48101" xr:uid="{D74A3459-E875-4E4F-AF02-78A8EF77CFB8}"/>
    <cellStyle name="Currency 5 15 2" xfId="48102" xr:uid="{C61331D4-B1A3-474E-9B4A-A38D21CB0C44}"/>
    <cellStyle name="Currency 5 15 2 2" xfId="48103" xr:uid="{AE821742-A349-421A-ADC2-6AB616DED022}"/>
    <cellStyle name="Currency 5 15 2 2 2" xfId="48104" xr:uid="{B62B2003-BD92-410A-AB5B-89409CBCFA9B}"/>
    <cellStyle name="Currency 5 15 2 3" xfId="48105" xr:uid="{630C83FF-2BF0-4770-8B47-D6EAFAB08F19}"/>
    <cellStyle name="Currency 5 15 3" xfId="48106" xr:uid="{7F5F73C4-413D-4041-AEBF-145448FC80FD}"/>
    <cellStyle name="Currency 5 15 3 2" xfId="48107" xr:uid="{3A6F4988-D131-48B7-B0E4-8F79E5CC18F9}"/>
    <cellStyle name="Currency 5 15 4" xfId="48108" xr:uid="{738F7A16-8E91-4CE6-BC40-F2B8D6BDE302}"/>
    <cellStyle name="Currency 5 15 4 2" xfId="48109" xr:uid="{F920C8C3-66B0-4132-8533-FD7191ADE86A}"/>
    <cellStyle name="Currency 5 15 5" xfId="48110" xr:uid="{B8135F7B-F15F-4430-80B1-C5E84897B78C}"/>
    <cellStyle name="Currency 5 16" xfId="48111" xr:uid="{EB694955-5F9A-4B20-A8FB-22F9D3B7F820}"/>
    <cellStyle name="Currency 5 16 2" xfId="48112" xr:uid="{1745E149-8D73-4A15-922A-61D4BB595653}"/>
    <cellStyle name="Currency 5 16 2 2" xfId="48113" xr:uid="{273FA9EF-ACC1-4725-9DEF-114D3308585B}"/>
    <cellStyle name="Currency 5 16 3" xfId="48114" xr:uid="{CD2B9BB2-1FD2-4B84-B0B4-2FBE5C296B59}"/>
    <cellStyle name="Currency 5 17" xfId="48115" xr:uid="{CA66FCC0-8C06-4976-9B49-92D937E82774}"/>
    <cellStyle name="Currency 5 17 2" xfId="48116" xr:uid="{187AED58-FCD7-4320-AD0A-9C237E659A9E}"/>
    <cellStyle name="Currency 5 18" xfId="48117" xr:uid="{BB8CDC66-E2A8-4701-A152-F54907F9F580}"/>
    <cellStyle name="Currency 5 18 2" xfId="48118" xr:uid="{32519E1D-DE4A-4E8D-AF38-1A33C566A2D6}"/>
    <cellStyle name="Currency 5 19" xfId="48119" xr:uid="{7126BE95-4057-451E-9D71-01FE6B04C487}"/>
    <cellStyle name="Currency 5 2" xfId="48120" xr:uid="{7AEB26D3-709C-4622-9E71-85D62D9D3DA9}"/>
    <cellStyle name="Currency 5 2 2" xfId="48121" xr:uid="{ADE5EC05-BC6D-4F64-92AD-47C0411323C3}"/>
    <cellStyle name="Currency 5 2 2 2" xfId="48122" xr:uid="{E69A6583-ED8C-4664-8F9D-A97678FA21FD}"/>
    <cellStyle name="Currency 5 2 2 2 2" xfId="48123" xr:uid="{E00FE365-AC3B-4494-B86A-570A79233EC5}"/>
    <cellStyle name="Currency 5 2 2 3" xfId="48124" xr:uid="{BC3F4BE3-4AC2-4DB0-B5A1-D3289409A873}"/>
    <cellStyle name="Currency 5 2 3" xfId="48125" xr:uid="{9FB2F345-D12C-46B7-84D2-36B36F81BC5A}"/>
    <cellStyle name="Currency 5 2 3 2" xfId="48126" xr:uid="{0B3EE6E8-838C-44BB-8BD1-0C5D002F3980}"/>
    <cellStyle name="Currency 5 2 4" xfId="48127" xr:uid="{58733621-7D29-45BF-B4F9-E7A200D882FE}"/>
    <cellStyle name="Currency 5 2 4 2" xfId="48128" xr:uid="{AFA5415D-CB79-4557-98CB-9C0F83B5A13C}"/>
    <cellStyle name="Currency 5 2 5" xfId="48129" xr:uid="{F207F822-2402-4725-922E-E36744E4FFD3}"/>
    <cellStyle name="Currency 5 20" xfId="48130" xr:uid="{09958FF5-02AB-4817-A19B-251E4A1D5AE5}"/>
    <cellStyle name="Currency 5 21" xfId="48131" xr:uid="{DE06350A-117C-4351-B6D6-197B6589EF5E}"/>
    <cellStyle name="Currency 5 22" xfId="48132" xr:uid="{01699906-D735-48A8-B025-7C76F78D5A90}"/>
    <cellStyle name="Currency 5 23" xfId="48133" xr:uid="{AC4E9701-3011-4027-9D0B-045EB4F9FEC0}"/>
    <cellStyle name="Currency 5 24" xfId="48134" xr:uid="{27FD3B56-BEF8-4E31-9E04-EADA79038364}"/>
    <cellStyle name="Currency 5 25" xfId="48135" xr:uid="{4AE76D86-007F-4D26-A6E0-1983BE7142B8}"/>
    <cellStyle name="Currency 5 26" xfId="48136" xr:uid="{55520CFE-D51B-4551-9EFF-C1BFB9A46238}"/>
    <cellStyle name="Currency 5 27" xfId="48137" xr:uid="{B0632DB4-29A4-4135-AE91-45A19F599762}"/>
    <cellStyle name="Currency 5 28" xfId="48138" xr:uid="{43F1E127-EC2D-42E3-A4B4-CA33D37A1E89}"/>
    <cellStyle name="Currency 5 29" xfId="48139" xr:uid="{293D159C-01D5-4F4E-A8B3-352F7ACADFF1}"/>
    <cellStyle name="Currency 5 3" xfId="48140" xr:uid="{3DD8BE20-A3DA-407F-BA9D-A498E1766642}"/>
    <cellStyle name="Currency 5 3 2" xfId="48141" xr:uid="{7669EC08-BD27-402C-A881-E8206ECA5E92}"/>
    <cellStyle name="Currency 5 3 2 2" xfId="48142" xr:uid="{B742880C-08CA-4DCF-9833-21356AD6655D}"/>
    <cellStyle name="Currency 5 3 2 2 2" xfId="48143" xr:uid="{303FC4BF-AD96-4826-AEF6-82C3863544D1}"/>
    <cellStyle name="Currency 5 3 2 3" xfId="48144" xr:uid="{3A8B26F7-88C9-4E75-837B-709890B65E5C}"/>
    <cellStyle name="Currency 5 3 3" xfId="48145" xr:uid="{A44C41A3-7479-4A8D-9B09-2E0812EFDE73}"/>
    <cellStyle name="Currency 5 3 3 2" xfId="48146" xr:uid="{91D6BEFC-ED71-4A0B-802F-C58B020CFEB3}"/>
    <cellStyle name="Currency 5 3 4" xfId="48147" xr:uid="{9608755F-2401-4FAF-8CFF-941DAAD42F8E}"/>
    <cellStyle name="Currency 5 3 4 2" xfId="48148" xr:uid="{5283DD2D-54C2-435E-8D59-92A58E5C4636}"/>
    <cellStyle name="Currency 5 3 5" xfId="48149" xr:uid="{FD77C188-CA29-4E28-A15A-8DD3858748F0}"/>
    <cellStyle name="Currency 5 4" xfId="48150" xr:uid="{83BD517E-2D6C-42EE-B2F5-D48D1DBB1A1F}"/>
    <cellStyle name="Currency 5 4 2" xfId="48151" xr:uid="{A083F198-6F88-44B4-9C9B-779844216BB3}"/>
    <cellStyle name="Currency 5 4 2 2" xfId="48152" xr:uid="{E2ACCE26-1D2F-47F4-A7D8-F2FFE73C89CA}"/>
    <cellStyle name="Currency 5 4 2 2 2" xfId="48153" xr:uid="{68E10BA4-395A-4B72-A5A6-4AF25A4A2607}"/>
    <cellStyle name="Currency 5 4 2 3" xfId="48154" xr:uid="{2F0B362C-DDE5-45F4-8C25-2C0E5CF800D0}"/>
    <cellStyle name="Currency 5 4 3" xfId="48155" xr:uid="{AE5DA763-02B2-4AEA-B486-51C495275278}"/>
    <cellStyle name="Currency 5 4 3 2" xfId="48156" xr:uid="{4A5CAB28-385F-4C8E-8329-48E6D878A29B}"/>
    <cellStyle name="Currency 5 4 4" xfId="48157" xr:uid="{08E4D467-691F-45ED-A886-E6B96F8EB204}"/>
    <cellStyle name="Currency 5 4 4 2" xfId="48158" xr:uid="{23E4ADE5-FC9F-48E2-B721-F82C3CBD010C}"/>
    <cellStyle name="Currency 5 4 5" xfId="48159" xr:uid="{2ACEA309-051F-43B7-98E1-907D1612EE5F}"/>
    <cellStyle name="Currency 5 5" xfId="48160" xr:uid="{E4EE8C10-FF2F-46DB-8917-2E4AD2FCEA09}"/>
    <cellStyle name="Currency 5 5 2" xfId="48161" xr:uid="{5E397934-9CA1-4727-A986-2645B731AFDF}"/>
    <cellStyle name="Currency 5 5 2 2" xfId="48162" xr:uid="{B45B08FF-B295-4045-80A5-88E4EB537F1D}"/>
    <cellStyle name="Currency 5 5 2 2 2" xfId="48163" xr:uid="{5D210FBB-0213-4D72-940F-616ECA51CC76}"/>
    <cellStyle name="Currency 5 5 2 3" xfId="48164" xr:uid="{36B8D7EA-5E0C-44A4-87EF-46907D99F216}"/>
    <cellStyle name="Currency 5 5 3" xfId="48165" xr:uid="{D5860246-E00B-489F-8E52-CF6E1D26728F}"/>
    <cellStyle name="Currency 5 5 3 2" xfId="48166" xr:uid="{2790FEFB-F6C5-418C-86BF-87782421A730}"/>
    <cellStyle name="Currency 5 5 4" xfId="48167" xr:uid="{D39455DA-A27A-4B79-B910-63B75CB398A4}"/>
    <cellStyle name="Currency 5 5 4 2" xfId="48168" xr:uid="{9D3B4957-63D7-402E-AF3A-A221C02C5B20}"/>
    <cellStyle name="Currency 5 5 5" xfId="48169" xr:uid="{84248798-AA7C-48D6-A353-2E13D910AC2C}"/>
    <cellStyle name="Currency 5 6" xfId="48170" xr:uid="{22CE95FC-F4C6-4D7E-A76C-AFB442E69EBA}"/>
    <cellStyle name="Currency 5 6 2" xfId="48171" xr:uid="{AD961967-AC6D-4A23-A4F1-6768034D50DB}"/>
    <cellStyle name="Currency 5 6 2 2" xfId="48172" xr:uid="{DFA182A1-CC7D-4B95-9AA6-6A6B18154915}"/>
    <cellStyle name="Currency 5 6 2 2 2" xfId="48173" xr:uid="{7B9CD738-DB8A-455A-8553-16AFC851AA58}"/>
    <cellStyle name="Currency 5 6 2 3" xfId="48174" xr:uid="{4E304707-C76D-471B-A10B-289FF9533B1D}"/>
    <cellStyle name="Currency 5 6 3" xfId="48175" xr:uid="{640CF0F8-F7E5-49A8-BAF5-F93EF2E2325D}"/>
    <cellStyle name="Currency 5 6 3 2" xfId="48176" xr:uid="{6803037B-46C7-4C30-A0FD-A7646185C0F7}"/>
    <cellStyle name="Currency 5 6 4" xfId="48177" xr:uid="{9B429800-A94C-468B-826A-D05298CE4C36}"/>
    <cellStyle name="Currency 5 6 4 2" xfId="48178" xr:uid="{C2012CD6-D32E-4373-AF36-6EFF4A133233}"/>
    <cellStyle name="Currency 5 6 5" xfId="48179" xr:uid="{60A38BB9-D211-4E6B-A3BB-CBC08F9F47DF}"/>
    <cellStyle name="Currency 5 7" xfId="48180" xr:uid="{CAECDF74-C9B0-4153-8299-03D296F4244F}"/>
    <cellStyle name="Currency 5 7 2" xfId="48181" xr:uid="{CA1C794B-99EE-49F3-A34A-E0647C4DDA68}"/>
    <cellStyle name="Currency 5 7 2 2" xfId="48182" xr:uid="{9CC89D44-1D00-4F41-914D-E464C5E080D7}"/>
    <cellStyle name="Currency 5 7 2 2 2" xfId="48183" xr:uid="{AFCE46FC-3A1D-427D-8317-6B8157F45AD1}"/>
    <cellStyle name="Currency 5 7 2 3" xfId="48184" xr:uid="{8D545AD6-7427-4728-872A-AF67E5D74DAD}"/>
    <cellStyle name="Currency 5 7 3" xfId="48185" xr:uid="{2C0104FB-F2A2-4C62-B9B5-B4A6B761CDA5}"/>
    <cellStyle name="Currency 5 7 3 2" xfId="48186" xr:uid="{AFDB52EB-401E-4E0E-BE53-2C48A148B18D}"/>
    <cellStyle name="Currency 5 7 4" xfId="48187" xr:uid="{B8C1D8D9-AEBB-4597-957F-56A974F0DFEB}"/>
    <cellStyle name="Currency 5 7 4 2" xfId="48188" xr:uid="{A89ED597-FF7C-4759-8BA2-953559678F8A}"/>
    <cellStyle name="Currency 5 7 5" xfId="48189" xr:uid="{D8821D7A-EEFA-444C-BF4E-94D3C4C14F23}"/>
    <cellStyle name="Currency 5 8" xfId="48190" xr:uid="{32C18909-6CDF-4660-AD55-570470FFCE67}"/>
    <cellStyle name="Currency 5 8 2" xfId="48191" xr:uid="{FB127C91-F9CA-4719-A3A7-9EA7514A2F52}"/>
    <cellStyle name="Currency 5 8 2 2" xfId="48192" xr:uid="{EB4E72F9-B3C8-4A00-B117-5A3C6D51082B}"/>
    <cellStyle name="Currency 5 8 2 2 2" xfId="48193" xr:uid="{0420EA98-981E-4108-98F1-C8F677EC9692}"/>
    <cellStyle name="Currency 5 8 2 3" xfId="48194" xr:uid="{FC0B23AA-B660-49C8-8406-3BD6F1B45C3B}"/>
    <cellStyle name="Currency 5 8 3" xfId="48195" xr:uid="{31216169-9F47-40A8-B5E9-B49FE882AE90}"/>
    <cellStyle name="Currency 5 8 3 2" xfId="48196" xr:uid="{A2DCE74F-E0C1-4F0D-AED3-1E79DE5D62B6}"/>
    <cellStyle name="Currency 5 8 4" xfId="48197" xr:uid="{F64D65A1-BC83-4BF1-8F3E-067BE7367D0E}"/>
    <cellStyle name="Currency 5 8 4 2" xfId="48198" xr:uid="{DF99123C-4A7F-4205-BECD-930DA64D2FEF}"/>
    <cellStyle name="Currency 5 8 5" xfId="48199" xr:uid="{56A7CB49-6A75-4D79-AC27-A2B242500A30}"/>
    <cellStyle name="Currency 5 9" xfId="48200" xr:uid="{2079DF46-7197-4A7D-A21B-6DC766B2B72C}"/>
    <cellStyle name="Currency 5 9 2" xfId="48201" xr:uid="{D6E1B276-0A21-412D-88BC-02030FD4A08D}"/>
    <cellStyle name="Currency 5 9 2 2" xfId="48202" xr:uid="{10C87702-7BF3-4A3C-A87C-8831072D3D6B}"/>
    <cellStyle name="Currency 5 9 2 2 2" xfId="48203" xr:uid="{3E3EC263-7AE5-41DF-8CD4-805BBDA5717F}"/>
    <cellStyle name="Currency 5 9 2 3" xfId="48204" xr:uid="{AE301319-B83E-4EBD-A8D4-D4CE2FF3F2D0}"/>
    <cellStyle name="Currency 5 9 3" xfId="48205" xr:uid="{A1BAF509-0930-4EE3-8403-3068D21D55ED}"/>
    <cellStyle name="Currency 5 9 3 2" xfId="48206" xr:uid="{93FB1ED0-4B02-421C-A694-680074E880BE}"/>
    <cellStyle name="Currency 5 9 4" xfId="48207" xr:uid="{33F9825C-3299-4695-929D-791370C45D36}"/>
    <cellStyle name="Currency 5 9 4 2" xfId="48208" xr:uid="{FF4BB02C-F9C8-4295-91B7-2624E816E3CA}"/>
    <cellStyle name="Currency 5 9 5" xfId="48209" xr:uid="{DEA84B57-2E40-4679-ACFF-D26C33F8BA7C}"/>
    <cellStyle name="Currency 6" xfId="1540" xr:uid="{E25C41D2-3C6B-48F9-A8A9-4983E6FDEDD2}"/>
    <cellStyle name="Currency 6 10" xfId="48210" xr:uid="{C79D5258-5466-42D1-9358-E348087C0A1F}"/>
    <cellStyle name="Currency 6 10 2" xfId="48211" xr:uid="{3C04D600-A55F-4484-A85C-4E34C7E3BA08}"/>
    <cellStyle name="Currency 6 10 2 2" xfId="48212" xr:uid="{2E2A8077-BFBC-4F84-8201-1E354BC56928}"/>
    <cellStyle name="Currency 6 10 2 2 2" xfId="48213" xr:uid="{9071B8CC-F27B-4CD8-817C-33935CA5BC30}"/>
    <cellStyle name="Currency 6 10 2 3" xfId="48214" xr:uid="{D104F05D-239F-4A4F-9A35-6EB7E2E32395}"/>
    <cellStyle name="Currency 6 10 3" xfId="48215" xr:uid="{BFC808A4-A26A-4AA3-9A2F-7FDC900B42E3}"/>
    <cellStyle name="Currency 6 10 3 2" xfId="48216" xr:uid="{019279A8-C1F4-409C-9304-068400F12B46}"/>
    <cellStyle name="Currency 6 10 4" xfId="48217" xr:uid="{1DFBA8A0-3121-4BAC-BB68-CFDE7B05B1F5}"/>
    <cellStyle name="Currency 6 10 4 2" xfId="48218" xr:uid="{DDF33974-D54B-41A1-BFF4-0793FDE91BD5}"/>
    <cellStyle name="Currency 6 10 5" xfId="48219" xr:uid="{C4DDC704-9E59-4F0C-9999-DE8A1726A13A}"/>
    <cellStyle name="Currency 6 11" xfId="48220" xr:uid="{2AD2FCED-D9A9-4415-B45A-64DA45B23DAB}"/>
    <cellStyle name="Currency 6 11 2" xfId="48221" xr:uid="{0E4CB6C3-2712-4BE6-869F-FA2E64F4B101}"/>
    <cellStyle name="Currency 6 11 2 2" xfId="48222" xr:uid="{6069F7F9-9C3F-48F3-9F7D-74C56BA5EB68}"/>
    <cellStyle name="Currency 6 11 2 2 2" xfId="48223" xr:uid="{3214F401-1FD1-422A-BB45-3BCB927F698C}"/>
    <cellStyle name="Currency 6 11 2 3" xfId="48224" xr:uid="{2A554278-CE02-482E-82A5-AC79172ECB17}"/>
    <cellStyle name="Currency 6 11 3" xfId="48225" xr:uid="{0A6F9469-9F84-43C2-8BF1-CDF8F3248A25}"/>
    <cellStyle name="Currency 6 11 3 2" xfId="48226" xr:uid="{5256C2CA-8929-4460-9656-260099A4889D}"/>
    <cellStyle name="Currency 6 11 4" xfId="48227" xr:uid="{43B83457-7542-4C00-BD50-73524D724D4B}"/>
    <cellStyle name="Currency 6 11 4 2" xfId="48228" xr:uid="{EC5FD14A-50D7-489C-B8CC-1FD24F6F2C0E}"/>
    <cellStyle name="Currency 6 11 5" xfId="48229" xr:uid="{E4C34D05-1F7F-42F0-96AE-E52AC00DEA03}"/>
    <cellStyle name="Currency 6 12" xfId="48230" xr:uid="{0707D59B-C766-4B00-858F-383C0ABFC25C}"/>
    <cellStyle name="Currency 6 12 2" xfId="48231" xr:uid="{F364F62A-091B-4E6D-80B7-FDA1418532BB}"/>
    <cellStyle name="Currency 6 12 2 2" xfId="48232" xr:uid="{48DE9DFD-754E-4C83-A98F-C21588AB0D99}"/>
    <cellStyle name="Currency 6 12 2 2 2" xfId="48233" xr:uid="{3DFD8A18-285A-4A83-8881-6B40875D282C}"/>
    <cellStyle name="Currency 6 12 2 3" xfId="48234" xr:uid="{7BEA4364-1442-464C-B9FC-24E9C9E5D150}"/>
    <cellStyle name="Currency 6 12 3" xfId="48235" xr:uid="{E197AB77-B436-4A31-A04F-DC0684B4A3C4}"/>
    <cellStyle name="Currency 6 12 3 2" xfId="48236" xr:uid="{875D64A1-A218-44E7-B13B-DF0E46BE5229}"/>
    <cellStyle name="Currency 6 12 4" xfId="48237" xr:uid="{9EAF43AC-A9CE-4057-84BD-B6ED38473E76}"/>
    <cellStyle name="Currency 6 12 4 2" xfId="48238" xr:uid="{C3B9B9FC-FCA2-4A73-B9DC-30FAB8FA176A}"/>
    <cellStyle name="Currency 6 12 5" xfId="48239" xr:uid="{85885E15-F8C1-4FD4-BCE3-78C196132114}"/>
    <cellStyle name="Currency 6 13" xfId="48240" xr:uid="{87892D83-4CD0-42D6-ACC2-7A96528351EF}"/>
    <cellStyle name="Currency 6 13 2" xfId="48241" xr:uid="{81413C35-0663-4C7B-87DC-5B5B6B388BB3}"/>
    <cellStyle name="Currency 6 13 2 2" xfId="48242" xr:uid="{058F8846-ECB3-45F3-8BD8-D8759F350D24}"/>
    <cellStyle name="Currency 6 13 2 2 2" xfId="48243" xr:uid="{12AEE997-76BD-4456-B1F1-3E3E1D2C65DC}"/>
    <cellStyle name="Currency 6 13 2 3" xfId="48244" xr:uid="{223C3B3C-6422-417B-98A3-2AE90A6FC313}"/>
    <cellStyle name="Currency 6 13 3" xfId="48245" xr:uid="{18655249-0182-4C74-9651-12E1C37C3D06}"/>
    <cellStyle name="Currency 6 13 3 2" xfId="48246" xr:uid="{68F6EE6C-148E-4E9E-BBB5-FE552C5F5847}"/>
    <cellStyle name="Currency 6 13 4" xfId="48247" xr:uid="{B952B27E-2446-4D23-818D-9DEE5C398D98}"/>
    <cellStyle name="Currency 6 13 4 2" xfId="48248" xr:uid="{A9F3109D-08D9-4200-A09F-E4FDD5B74F9F}"/>
    <cellStyle name="Currency 6 13 5" xfId="48249" xr:uid="{6BD04FBD-8434-4DB4-BA12-FE241BF69141}"/>
    <cellStyle name="Currency 6 14" xfId="48250" xr:uid="{91BB1823-FE41-4502-BB42-D22D7286EC94}"/>
    <cellStyle name="Currency 6 14 2" xfId="48251" xr:uid="{72A3F849-35CF-4789-B543-EFE822AC2FC1}"/>
    <cellStyle name="Currency 6 14 2 2" xfId="48252" xr:uid="{F4800F08-6517-4414-A5C6-9D570273804D}"/>
    <cellStyle name="Currency 6 14 2 2 2" xfId="48253" xr:uid="{7669E376-6B44-4821-8BF3-71C0438E2A43}"/>
    <cellStyle name="Currency 6 14 2 3" xfId="48254" xr:uid="{29F22D33-0A4E-421A-BFCD-8BAB652377EF}"/>
    <cellStyle name="Currency 6 14 3" xfId="48255" xr:uid="{610D5CAC-03E4-4DF8-A575-528E9E87510E}"/>
    <cellStyle name="Currency 6 14 3 2" xfId="48256" xr:uid="{049C5FC5-11EC-4FD7-8F91-4553A49AC91F}"/>
    <cellStyle name="Currency 6 14 4" xfId="48257" xr:uid="{68C8A261-2CFB-43D1-8D09-C1B716FEE4EC}"/>
    <cellStyle name="Currency 6 14 4 2" xfId="48258" xr:uid="{A75EF260-DC05-4382-AD08-CA5ED7A2E1B2}"/>
    <cellStyle name="Currency 6 14 5" xfId="48259" xr:uid="{4DC67BB9-99A2-436B-A714-8FF162201E69}"/>
    <cellStyle name="Currency 6 15" xfId="48260" xr:uid="{738E7195-E549-413B-A611-1A73CAA7C060}"/>
    <cellStyle name="Currency 6 15 2" xfId="48261" xr:uid="{00291C76-7086-48CB-B8A4-FD4E105E548D}"/>
    <cellStyle name="Currency 6 15 2 2" xfId="48262" xr:uid="{0E0C4A11-5FEC-41A3-B96D-D13A3C55A692}"/>
    <cellStyle name="Currency 6 15 2 2 2" xfId="48263" xr:uid="{904F2A68-D4B3-457A-870F-E86E5DDA92BB}"/>
    <cellStyle name="Currency 6 15 2 3" xfId="48264" xr:uid="{F49B76B4-C0EB-489B-9566-DAE31E809023}"/>
    <cellStyle name="Currency 6 15 3" xfId="48265" xr:uid="{937D388D-77D2-4285-9754-64472ACAFA95}"/>
    <cellStyle name="Currency 6 15 3 2" xfId="48266" xr:uid="{CB2D003E-176E-4890-BBBE-D3B555862D2C}"/>
    <cellStyle name="Currency 6 15 4" xfId="48267" xr:uid="{CDA29229-CAB6-4426-A49B-1105FAF1B4B0}"/>
    <cellStyle name="Currency 6 15 4 2" xfId="48268" xr:uid="{0C58E27F-8887-4996-B6F3-441854EB17FA}"/>
    <cellStyle name="Currency 6 15 5" xfId="48269" xr:uid="{256B661D-CDFE-473E-BFCF-96AC85B256E4}"/>
    <cellStyle name="Currency 6 16" xfId="48270" xr:uid="{3F95515C-38F6-4956-BEAD-C442DF8D767E}"/>
    <cellStyle name="Currency 6 16 2" xfId="48271" xr:uid="{5C1784CE-F1A2-4528-9E99-5B13360E80B9}"/>
    <cellStyle name="Currency 6 16 2 2" xfId="48272" xr:uid="{891DBE3C-259A-473F-BD76-4821DB4CF20F}"/>
    <cellStyle name="Currency 6 16 3" xfId="48273" xr:uid="{80961A60-7888-4C2D-8545-8EDDBFA6F070}"/>
    <cellStyle name="Currency 6 17" xfId="48274" xr:uid="{5513DE9C-9A34-4B92-AB4D-8AEABC97DC53}"/>
    <cellStyle name="Currency 6 17 2" xfId="48275" xr:uid="{E542CB9A-76AE-42C6-8B7D-21374AC131FC}"/>
    <cellStyle name="Currency 6 18" xfId="48276" xr:uid="{790BFC13-F186-4DAA-A99C-FCB9E0F06385}"/>
    <cellStyle name="Currency 6 18 2" xfId="48277" xr:uid="{F20687C2-F7E0-490B-BD1B-0CD2F3EE9664}"/>
    <cellStyle name="Currency 6 19" xfId="48278" xr:uid="{C1818735-9125-483E-9F96-6688E6ACBCBE}"/>
    <cellStyle name="Currency 6 2" xfId="48279" xr:uid="{01BD3DD2-9781-4252-865A-F95D475148EB}"/>
    <cellStyle name="Currency 6 2 2" xfId="48280" xr:uid="{F35336AD-66CD-4410-99AD-90A0D70A611E}"/>
    <cellStyle name="Currency 6 2 2 2" xfId="48281" xr:uid="{FC24608C-74B3-4F6C-964F-FB1AFD2F0263}"/>
    <cellStyle name="Currency 6 2 2 2 2" xfId="48282" xr:uid="{C1075516-B082-4187-A794-CBF6AC11A1AE}"/>
    <cellStyle name="Currency 6 2 2 3" xfId="48283" xr:uid="{6CDC12B8-53FF-41A0-A098-9E828D2A93AD}"/>
    <cellStyle name="Currency 6 2 3" xfId="48284" xr:uid="{3500F33B-F701-48AB-ADA5-FC454ADF1C5E}"/>
    <cellStyle name="Currency 6 2 3 2" xfId="48285" xr:uid="{231017FF-D6C9-4D19-B090-699200AD86FA}"/>
    <cellStyle name="Currency 6 2 4" xfId="48286" xr:uid="{13ACF461-1ACB-4AC6-B9AF-89D1D7C99960}"/>
    <cellStyle name="Currency 6 2 4 2" xfId="48287" xr:uid="{90A5FB4C-7799-4178-9D86-307DD7F8ED9A}"/>
    <cellStyle name="Currency 6 2 5" xfId="48288" xr:uid="{A12F5641-9D91-45B9-B80C-C8FB741E3066}"/>
    <cellStyle name="Currency 6 20" xfId="48289" xr:uid="{BAF99FD5-6E75-4D12-AA50-57C72C1C5C84}"/>
    <cellStyle name="Currency 6 21" xfId="48290" xr:uid="{D41C8071-CBBF-43AE-8683-D4CD82BB5654}"/>
    <cellStyle name="Currency 6 22" xfId="48291" xr:uid="{BF117660-23E6-40EA-B7E4-F63A56416952}"/>
    <cellStyle name="Currency 6 23" xfId="48292" xr:uid="{9F48E064-F7DF-459D-9295-3E6F2CC53031}"/>
    <cellStyle name="Currency 6 24" xfId="48293" xr:uid="{8FF528EE-025B-4E36-A04D-94A4C3F05B82}"/>
    <cellStyle name="Currency 6 25" xfId="48294" xr:uid="{166E9B1A-65EE-4CB6-BDDA-5C13F420484B}"/>
    <cellStyle name="Currency 6 26" xfId="48295" xr:uid="{F5BE3512-577E-4D2C-A073-93DD9C825053}"/>
    <cellStyle name="Currency 6 27" xfId="48296" xr:uid="{3DFCE25F-6C56-45CC-BB12-DED5CA2BB571}"/>
    <cellStyle name="Currency 6 28" xfId="48297" xr:uid="{2A267D3F-FDED-4C92-A2C1-803DFF08E2AC}"/>
    <cellStyle name="Currency 6 29" xfId="48298" xr:uid="{87110B64-0DD2-4062-93A9-B76F1EDB24A1}"/>
    <cellStyle name="Currency 6 3" xfId="48299" xr:uid="{FD501216-A8DA-4AF3-8DD7-05B4138E2CE9}"/>
    <cellStyle name="Currency 6 3 2" xfId="48300" xr:uid="{A1DB0D65-64EC-43A5-A26C-361F77879B98}"/>
    <cellStyle name="Currency 6 3 2 2" xfId="48301" xr:uid="{0C12D213-D5D1-4754-9826-AF75E8D89AEB}"/>
    <cellStyle name="Currency 6 3 2 2 2" xfId="48302" xr:uid="{772E6CCB-4DCB-41C7-8937-D5F2D3ED5ADF}"/>
    <cellStyle name="Currency 6 3 2 3" xfId="48303" xr:uid="{7FF0C078-6516-455D-8BD7-71377A6B6BCE}"/>
    <cellStyle name="Currency 6 3 3" xfId="48304" xr:uid="{C1D4777C-FE36-4CEC-A4D3-24474E272D3E}"/>
    <cellStyle name="Currency 6 3 3 2" xfId="48305" xr:uid="{93158E50-E5E3-4B0B-9BA3-2952704F7954}"/>
    <cellStyle name="Currency 6 3 4" xfId="48306" xr:uid="{C877FE49-05C4-4684-9A98-E10D19B79FA2}"/>
    <cellStyle name="Currency 6 3 4 2" xfId="48307" xr:uid="{799D1286-27C0-4FFA-8779-E6F64A664457}"/>
    <cellStyle name="Currency 6 3 5" xfId="48308" xr:uid="{5E674CD1-0B1C-4217-B71F-AF022094CA4A}"/>
    <cellStyle name="Currency 6 30" xfId="48309" xr:uid="{FB3539DC-F5D3-49C3-B0A2-5E3C402F87F3}"/>
    <cellStyle name="Currency 6 4" xfId="48310" xr:uid="{9068F13B-A6F9-485B-90BE-347D0AB790E5}"/>
    <cellStyle name="Currency 6 4 2" xfId="48311" xr:uid="{C7954C0B-1DC3-4F35-AB87-345E0BBB7B98}"/>
    <cellStyle name="Currency 6 4 2 2" xfId="48312" xr:uid="{4BD2B325-0CDB-41BD-886F-7DB787E85709}"/>
    <cellStyle name="Currency 6 4 2 2 2" xfId="48313" xr:uid="{5CF5B88E-1666-4114-9B89-1F11FAB526C4}"/>
    <cellStyle name="Currency 6 4 2 3" xfId="48314" xr:uid="{88D49927-C455-4B04-82C2-D80DC8348BCC}"/>
    <cellStyle name="Currency 6 4 3" xfId="48315" xr:uid="{71BD4440-552C-4F62-AC97-E0CF4109662D}"/>
    <cellStyle name="Currency 6 4 3 2" xfId="48316" xr:uid="{16DA08BD-DF11-4ED4-AC6E-88EE2CA49E87}"/>
    <cellStyle name="Currency 6 4 4" xfId="48317" xr:uid="{EC83CD26-322B-4DB3-B69E-B0CEC609CF4A}"/>
    <cellStyle name="Currency 6 4 4 2" xfId="48318" xr:uid="{1C509C3A-0738-41A9-BFE5-12EF384DBA81}"/>
    <cellStyle name="Currency 6 4 5" xfId="48319" xr:uid="{A001F95C-2674-4D8E-8FCF-11C5A4BAB213}"/>
    <cellStyle name="Currency 6 5" xfId="48320" xr:uid="{51F1C468-0A76-4637-B799-56464C4D3F36}"/>
    <cellStyle name="Currency 6 5 2" xfId="48321" xr:uid="{E06CF807-F6BA-454B-A7B0-BE53850F6951}"/>
    <cellStyle name="Currency 6 5 2 2" xfId="48322" xr:uid="{9A6CA604-88CB-40BD-A866-F3E5BA9FE5AC}"/>
    <cellStyle name="Currency 6 5 2 2 2" xfId="48323" xr:uid="{66FD76FB-9271-4DD1-8323-5F8227D4B45A}"/>
    <cellStyle name="Currency 6 5 2 3" xfId="48324" xr:uid="{30AE48C8-CB05-495F-87E6-7B8FB67C1F99}"/>
    <cellStyle name="Currency 6 5 3" xfId="48325" xr:uid="{1C7A7574-50A9-47C5-92E3-5A9D2BC87555}"/>
    <cellStyle name="Currency 6 5 3 2" xfId="48326" xr:uid="{5D489BC2-5C38-4A74-BBE6-4BA22F00BE13}"/>
    <cellStyle name="Currency 6 5 4" xfId="48327" xr:uid="{44E4E6A8-6D99-49DE-8656-F069C6EA2D42}"/>
    <cellStyle name="Currency 6 5 4 2" xfId="48328" xr:uid="{3513C31D-8680-41E8-9901-D786B305337E}"/>
    <cellStyle name="Currency 6 5 5" xfId="48329" xr:uid="{93DD82A2-93A9-414A-BE68-CBF9402CC261}"/>
    <cellStyle name="Currency 6 6" xfId="48330" xr:uid="{AE39467D-C764-4C98-9A26-C16366ECB371}"/>
    <cellStyle name="Currency 6 6 2" xfId="48331" xr:uid="{641ED9B4-8DB7-4248-B43B-93A0E0684C3D}"/>
    <cellStyle name="Currency 6 6 2 2" xfId="48332" xr:uid="{70A93F08-E578-430C-990E-8FC432B7DB8C}"/>
    <cellStyle name="Currency 6 6 2 2 2" xfId="48333" xr:uid="{4C1E1017-4C30-4892-AF70-33FEB92E8E27}"/>
    <cellStyle name="Currency 6 6 2 3" xfId="48334" xr:uid="{FB57CF9E-60B2-4892-A96B-40CD2E6BDEAC}"/>
    <cellStyle name="Currency 6 6 3" xfId="48335" xr:uid="{88AB7F8F-83F1-48D9-9AB0-9DCF44499D9B}"/>
    <cellStyle name="Currency 6 6 3 2" xfId="48336" xr:uid="{5C144237-78A9-45A6-99AB-4C55E92547ED}"/>
    <cellStyle name="Currency 6 6 4" xfId="48337" xr:uid="{8DDDCB5F-DF8F-4F4B-83B7-F4BA24E83525}"/>
    <cellStyle name="Currency 6 6 4 2" xfId="48338" xr:uid="{3ED63847-1874-49A1-9E34-110DF711F17D}"/>
    <cellStyle name="Currency 6 6 5" xfId="48339" xr:uid="{0FB92142-9893-4277-8A00-6045284F1B57}"/>
    <cellStyle name="Currency 6 7" xfId="48340" xr:uid="{A881ADE2-3C35-4F42-B8A9-AA8387487542}"/>
    <cellStyle name="Currency 6 7 2" xfId="48341" xr:uid="{1E86DCFD-C2A2-43FF-A5ED-B940249F8B95}"/>
    <cellStyle name="Currency 6 7 2 2" xfId="48342" xr:uid="{7F122AD7-6D8A-4B6E-8CDF-50982BE89F7C}"/>
    <cellStyle name="Currency 6 7 2 2 2" xfId="48343" xr:uid="{2E09EF22-7961-47A9-8F1A-2168AB7D4DDF}"/>
    <cellStyle name="Currency 6 7 2 3" xfId="48344" xr:uid="{2465EDBD-0440-49DC-9FDF-AF78B2347E57}"/>
    <cellStyle name="Currency 6 7 3" xfId="48345" xr:uid="{3CFE3F2F-BDEA-48FF-A2B6-D6DBB3233E9D}"/>
    <cellStyle name="Currency 6 7 3 2" xfId="48346" xr:uid="{65BAE43A-C2C4-4C02-BEB6-96A823BB2D0F}"/>
    <cellStyle name="Currency 6 7 4" xfId="48347" xr:uid="{48E8550B-B07E-409D-ADF6-02E4110A62DC}"/>
    <cellStyle name="Currency 6 7 4 2" xfId="48348" xr:uid="{4A02A80F-916D-47BA-AC67-79656FF68EC5}"/>
    <cellStyle name="Currency 6 7 5" xfId="48349" xr:uid="{C8464B40-5662-4A40-B933-16BC8CA8DD27}"/>
    <cellStyle name="Currency 6 8" xfId="48350" xr:uid="{FEA048A7-7851-46B8-8138-65018B2484E9}"/>
    <cellStyle name="Currency 6 8 2" xfId="48351" xr:uid="{21DB7D25-5ECA-411E-A101-70BC7D0FC45E}"/>
    <cellStyle name="Currency 6 8 2 2" xfId="48352" xr:uid="{AF5E801C-9F03-45C9-87C8-A8B200673435}"/>
    <cellStyle name="Currency 6 8 2 2 2" xfId="48353" xr:uid="{CB7FDEE2-5022-4464-94F0-83EBF0C4E778}"/>
    <cellStyle name="Currency 6 8 2 3" xfId="48354" xr:uid="{D5E7B36F-1034-4EB6-A534-ED159D73ABAA}"/>
    <cellStyle name="Currency 6 8 3" xfId="48355" xr:uid="{A217B100-BC1B-4E6D-8E19-14446CED27F2}"/>
    <cellStyle name="Currency 6 8 3 2" xfId="48356" xr:uid="{BE31EE7E-0DE1-4DF1-B2E2-E47FBF65869C}"/>
    <cellStyle name="Currency 6 8 4" xfId="48357" xr:uid="{60A214D0-D48A-4592-979B-CFA8343846EC}"/>
    <cellStyle name="Currency 6 8 4 2" xfId="48358" xr:uid="{8228C100-8445-4945-B70E-A6CC8633DB0F}"/>
    <cellStyle name="Currency 6 8 5" xfId="48359" xr:uid="{64DABAF1-9734-4004-AE68-DCC29ED6C132}"/>
    <cellStyle name="Currency 6 9" xfId="48360" xr:uid="{0582930F-F040-4607-8777-169321C245B6}"/>
    <cellStyle name="Currency 6 9 2" xfId="48361" xr:uid="{9BC31F51-D9B0-4C1F-AB56-29DECCE3F22E}"/>
    <cellStyle name="Currency 6 9 2 2" xfId="48362" xr:uid="{D825F533-9273-456C-AE73-5F115F0CB812}"/>
    <cellStyle name="Currency 6 9 2 2 2" xfId="48363" xr:uid="{E744E6C3-B3AE-4EB5-A3E7-C217C801A2AF}"/>
    <cellStyle name="Currency 6 9 2 3" xfId="48364" xr:uid="{2BF5DAB2-7F5D-4D5F-94D2-8C7D7492F01F}"/>
    <cellStyle name="Currency 6 9 3" xfId="48365" xr:uid="{20FBADE4-8E59-475D-92FC-C5D39B744CDD}"/>
    <cellStyle name="Currency 6 9 3 2" xfId="48366" xr:uid="{B7F180E2-18CE-43F9-A931-6A8C077BE6BA}"/>
    <cellStyle name="Currency 6 9 4" xfId="48367" xr:uid="{29AC2779-A77D-4A74-952D-BE5B250ABAB1}"/>
    <cellStyle name="Currency 6 9 4 2" xfId="48368" xr:uid="{740826EF-A236-4455-9B4C-D5A3EF53E496}"/>
    <cellStyle name="Currency 6 9 5" xfId="48369" xr:uid="{5B6304BE-1DA4-478E-9992-8BC1C0E1E1BE}"/>
    <cellStyle name="Currency 7" xfId="1541" xr:uid="{2E8215A7-D326-41B6-A956-9BA16B9B2218}"/>
    <cellStyle name="Currency 7 10" xfId="48370" xr:uid="{15A058CE-1BA6-41EA-ABF4-8F90875264BC}"/>
    <cellStyle name="Currency 7 10 2" xfId="48371" xr:uid="{1904C103-DD8D-4BED-92B4-D7881567E438}"/>
    <cellStyle name="Currency 7 10 2 2" xfId="48372" xr:uid="{E79BDB38-ACB0-4AA1-B7C0-26D3DD5B953A}"/>
    <cellStyle name="Currency 7 10 2 2 2" xfId="48373" xr:uid="{2B8BA0C2-3ED4-439D-A339-7DAE7681FF14}"/>
    <cellStyle name="Currency 7 10 2 3" xfId="48374" xr:uid="{E2F09B74-84AA-456C-8FE9-DB33ED538B01}"/>
    <cellStyle name="Currency 7 10 3" xfId="48375" xr:uid="{2CFADD3C-8962-4B78-8B91-499959DBD294}"/>
    <cellStyle name="Currency 7 10 3 2" xfId="48376" xr:uid="{241EF5EC-DB02-41D8-9B91-3160AC37E442}"/>
    <cellStyle name="Currency 7 10 4" xfId="48377" xr:uid="{9370D9A2-9E8E-454E-BF8B-975EE77D39F3}"/>
    <cellStyle name="Currency 7 10 4 2" xfId="48378" xr:uid="{0D95A8B8-CEB7-4E83-BF65-48E5D039C7D9}"/>
    <cellStyle name="Currency 7 10 5" xfId="48379" xr:uid="{34A40AE4-E241-4A44-A1C1-1C2944F6CFCA}"/>
    <cellStyle name="Currency 7 11" xfId="48380" xr:uid="{F7D8B01E-EC6D-4E56-9BB8-E8286218C4EE}"/>
    <cellStyle name="Currency 7 11 2" xfId="48381" xr:uid="{6C6BA96A-472C-4F7B-BEBB-D5E64607813A}"/>
    <cellStyle name="Currency 7 11 2 2" xfId="48382" xr:uid="{F95F9963-C2C6-4107-A2BB-C906B3233255}"/>
    <cellStyle name="Currency 7 11 2 2 2" xfId="48383" xr:uid="{28645340-B817-440E-B087-D9D482BAFFDD}"/>
    <cellStyle name="Currency 7 11 2 3" xfId="48384" xr:uid="{FF484364-4EF6-4907-B6C0-AC2DFFF5D2D8}"/>
    <cellStyle name="Currency 7 11 3" xfId="48385" xr:uid="{A7ED4827-0E97-4985-B760-EE4E4C61D9E9}"/>
    <cellStyle name="Currency 7 11 3 2" xfId="48386" xr:uid="{D9453B02-428F-4B1F-86B3-2873748BECCA}"/>
    <cellStyle name="Currency 7 11 4" xfId="48387" xr:uid="{ECB07B10-471D-47B3-86E3-FC84BB0810E8}"/>
    <cellStyle name="Currency 7 11 4 2" xfId="48388" xr:uid="{B9868052-A0D7-401E-81FE-5F03602650C0}"/>
    <cellStyle name="Currency 7 11 5" xfId="48389" xr:uid="{BF9B8EC8-05D6-4D44-A662-CB056570596A}"/>
    <cellStyle name="Currency 7 12" xfId="48390" xr:uid="{81E0268F-86D8-4E36-BF28-93C4B2A3B3CD}"/>
    <cellStyle name="Currency 7 12 2" xfId="48391" xr:uid="{58CB4520-D3C8-4EC1-9142-9976E601975C}"/>
    <cellStyle name="Currency 7 12 2 2" xfId="48392" xr:uid="{232E6D53-51A3-4EBE-97E7-20242ACAE998}"/>
    <cellStyle name="Currency 7 12 2 2 2" xfId="48393" xr:uid="{E9F9814A-0441-44C2-8DED-3BB6745E718D}"/>
    <cellStyle name="Currency 7 12 2 3" xfId="48394" xr:uid="{37EB3FF2-8274-4E3E-9EB7-5FA363AD83B4}"/>
    <cellStyle name="Currency 7 12 3" xfId="48395" xr:uid="{F439DAE7-618F-4DE3-86D3-8CE8CA1FEED8}"/>
    <cellStyle name="Currency 7 12 3 2" xfId="48396" xr:uid="{9EC56CFC-F9EE-42FB-8C84-64E7C066F909}"/>
    <cellStyle name="Currency 7 12 4" xfId="48397" xr:uid="{B56ED9DF-2E3D-4829-B608-D731CB6131A0}"/>
    <cellStyle name="Currency 7 12 4 2" xfId="48398" xr:uid="{A06F019A-F518-4A05-8C9E-F4F97233CB91}"/>
    <cellStyle name="Currency 7 12 5" xfId="48399" xr:uid="{34D412F7-0524-49CA-9E0D-27EB25D31896}"/>
    <cellStyle name="Currency 7 13" xfId="48400" xr:uid="{36836E86-77F3-4524-976D-4037858BF5DD}"/>
    <cellStyle name="Currency 7 13 2" xfId="48401" xr:uid="{17FE280B-C3C3-471F-AB6C-FC9C5D58336B}"/>
    <cellStyle name="Currency 7 13 2 2" xfId="48402" xr:uid="{A7DC2E9E-D867-43C6-BF15-DC5591907CA5}"/>
    <cellStyle name="Currency 7 13 2 2 2" xfId="48403" xr:uid="{BE5A4956-A8A4-44EB-BEFD-F1F696E71E09}"/>
    <cellStyle name="Currency 7 13 2 3" xfId="48404" xr:uid="{5E71AC77-A7D2-479D-8580-1659DFB63476}"/>
    <cellStyle name="Currency 7 13 3" xfId="48405" xr:uid="{DB0036D4-6C9D-49CB-8853-0F4B1CEE7CF2}"/>
    <cellStyle name="Currency 7 13 3 2" xfId="48406" xr:uid="{E188583D-A51E-4AFA-B570-FD5306E5E211}"/>
    <cellStyle name="Currency 7 13 4" xfId="48407" xr:uid="{33587FCC-35F5-48D6-99AD-2AA640DCBE7C}"/>
    <cellStyle name="Currency 7 13 4 2" xfId="48408" xr:uid="{0618218F-429B-48C3-AEEA-2BA10A673F8C}"/>
    <cellStyle name="Currency 7 13 5" xfId="48409" xr:uid="{8E85938A-A37E-443C-8A00-B6FA69B1DA77}"/>
    <cellStyle name="Currency 7 14" xfId="48410" xr:uid="{66F0101A-B474-4564-86AF-DED281691618}"/>
    <cellStyle name="Currency 7 14 2" xfId="48411" xr:uid="{DE267622-4A6C-4410-A2F5-E2B14C343EA9}"/>
    <cellStyle name="Currency 7 14 2 2" xfId="48412" xr:uid="{9657ED62-EC9F-41E4-890D-0F0A1786AE58}"/>
    <cellStyle name="Currency 7 14 2 2 2" xfId="48413" xr:uid="{DE1391FE-D36A-48D3-B43F-2292A6945D8C}"/>
    <cellStyle name="Currency 7 14 2 3" xfId="48414" xr:uid="{594CCA3A-3B00-4993-B5A2-918F969B6F9B}"/>
    <cellStyle name="Currency 7 14 3" xfId="48415" xr:uid="{50B33CAB-12C3-4BA6-8FA1-C2A28CF6D4DA}"/>
    <cellStyle name="Currency 7 14 3 2" xfId="48416" xr:uid="{74F006C4-C5C4-4537-AA8E-780A12AA0778}"/>
    <cellStyle name="Currency 7 14 4" xfId="48417" xr:uid="{98E31D28-F399-4B76-90EC-2A25F7567F76}"/>
    <cellStyle name="Currency 7 14 4 2" xfId="48418" xr:uid="{699F3A6A-037F-44B4-BD9F-B9F5223F5AEC}"/>
    <cellStyle name="Currency 7 14 5" xfId="48419" xr:uid="{15A6DF63-925E-43A3-834B-7D2E62BD8BCB}"/>
    <cellStyle name="Currency 7 15" xfId="48420" xr:uid="{BBD30621-76CC-46A0-874A-C1D546F5A013}"/>
    <cellStyle name="Currency 7 15 2" xfId="48421" xr:uid="{1489CB28-9B47-447F-A858-D78AA04CD13A}"/>
    <cellStyle name="Currency 7 15 2 2" xfId="48422" xr:uid="{372E299F-9328-4A60-84AB-A0F74BEF83B9}"/>
    <cellStyle name="Currency 7 15 2 2 2" xfId="48423" xr:uid="{07016AB2-FCFE-43E5-84B5-CED66A65AE2D}"/>
    <cellStyle name="Currency 7 15 2 3" xfId="48424" xr:uid="{ED68A291-622E-4F41-8451-0A3BCFAF3CB5}"/>
    <cellStyle name="Currency 7 15 3" xfId="48425" xr:uid="{7A89B68E-4A85-49EE-93C1-98194F626391}"/>
    <cellStyle name="Currency 7 15 3 2" xfId="48426" xr:uid="{5C3A2E61-961E-4B71-BF5E-D8C837D805ED}"/>
    <cellStyle name="Currency 7 15 4" xfId="48427" xr:uid="{B88849ED-6CA2-45B8-8142-432EBDBC5375}"/>
    <cellStyle name="Currency 7 15 4 2" xfId="48428" xr:uid="{341DAF80-DF65-4B6F-8D82-15792C8326D8}"/>
    <cellStyle name="Currency 7 15 5" xfId="48429" xr:uid="{16A9E885-5FBB-428A-9CD1-AAE99927F00A}"/>
    <cellStyle name="Currency 7 16" xfId="48430" xr:uid="{031A9C4C-4056-4A09-9E12-FE7E39994E80}"/>
    <cellStyle name="Currency 7 16 2" xfId="48431" xr:uid="{4ECD57A1-C444-4C48-8644-EDFEA73C8102}"/>
    <cellStyle name="Currency 7 16 2 2" xfId="48432" xr:uid="{8914099B-13C5-4BA9-AFF9-7F32AA80D229}"/>
    <cellStyle name="Currency 7 16 3" xfId="48433" xr:uid="{BF9754D5-45B6-4D39-9F56-967758A22DCC}"/>
    <cellStyle name="Currency 7 17" xfId="48434" xr:uid="{323F009A-4961-480F-ABCA-DB46ECBC8B3C}"/>
    <cellStyle name="Currency 7 17 2" xfId="48435" xr:uid="{3349BD20-F917-42E3-92D7-8357A0667036}"/>
    <cellStyle name="Currency 7 18" xfId="48436" xr:uid="{8A635179-DB2D-4F63-8284-6932D2119534}"/>
    <cellStyle name="Currency 7 18 2" xfId="48437" xr:uid="{BB5FA18C-C735-4FAE-AC10-5779E9D63E5A}"/>
    <cellStyle name="Currency 7 19" xfId="48438" xr:uid="{05074E20-49E3-440B-BF6C-EB7AB7113F3B}"/>
    <cellStyle name="Currency 7 2" xfId="48439" xr:uid="{3123AC52-17A1-4300-979D-E14CCA37988B}"/>
    <cellStyle name="Currency 7 2 2" xfId="48440" xr:uid="{9539F322-87D4-4D65-9402-5833A1119AFD}"/>
    <cellStyle name="Currency 7 2 2 2" xfId="48441" xr:uid="{E1D14FDA-2CF7-4075-BDD1-134FC7F02D98}"/>
    <cellStyle name="Currency 7 2 2 2 2" xfId="48442" xr:uid="{C845F6BD-E197-4B7E-8078-B2F3E828508C}"/>
    <cellStyle name="Currency 7 2 2 3" xfId="48443" xr:uid="{A7FFDE97-74F1-449E-92AC-1C9C245E5F1F}"/>
    <cellStyle name="Currency 7 2 3" xfId="48444" xr:uid="{62861C98-C1D5-4CF4-ACCF-137DEF84DDC8}"/>
    <cellStyle name="Currency 7 2 3 2" xfId="48445" xr:uid="{964246B8-AF8C-45E2-BB68-373502AFBAB4}"/>
    <cellStyle name="Currency 7 2 4" xfId="48446" xr:uid="{6E208CEC-1224-4275-91F2-C50CD6D096E6}"/>
    <cellStyle name="Currency 7 2 4 2" xfId="48447" xr:uid="{FE3E699C-CC7D-40F3-8749-EF6D901D3CB3}"/>
    <cellStyle name="Currency 7 2 5" xfId="48448" xr:uid="{6E1511FE-09FB-4EFF-B626-898967A64AFC}"/>
    <cellStyle name="Currency 7 20" xfId="48449" xr:uid="{C5B5ADDD-3DA1-4769-9231-463869120CC6}"/>
    <cellStyle name="Currency 7 21" xfId="48450" xr:uid="{AE8F7C76-2AC3-4358-AE95-AEC04ADA6C87}"/>
    <cellStyle name="Currency 7 22" xfId="48451" xr:uid="{0FEAA80F-7284-4D41-81F4-DB683E9E872E}"/>
    <cellStyle name="Currency 7 23" xfId="48452" xr:uid="{8672523A-89EF-4C13-AD67-62E280D80201}"/>
    <cellStyle name="Currency 7 24" xfId="48453" xr:uid="{8A070DBB-749B-49A3-9601-29AD531A8841}"/>
    <cellStyle name="Currency 7 25" xfId="48454" xr:uid="{2B320546-06B9-41D6-9B31-ADF95BDF3933}"/>
    <cellStyle name="Currency 7 26" xfId="48455" xr:uid="{4C2D97CF-BE13-45F7-B00B-5B62B15F9DD9}"/>
    <cellStyle name="Currency 7 27" xfId="48456" xr:uid="{460C5D87-83D0-4747-8B02-112D4777A132}"/>
    <cellStyle name="Currency 7 28" xfId="48457" xr:uid="{556F7590-AD35-4596-8C8B-0EF7D21B1C0F}"/>
    <cellStyle name="Currency 7 29" xfId="48458" xr:uid="{E7DC8D9C-06DF-4CDB-AFF1-B08A68DB9DF5}"/>
    <cellStyle name="Currency 7 3" xfId="48459" xr:uid="{280118E1-4095-4BF6-AEC1-4DD49D3FDB93}"/>
    <cellStyle name="Currency 7 3 2" xfId="48460" xr:uid="{B730603A-4C72-4FF9-AD7B-4103EEC0F343}"/>
    <cellStyle name="Currency 7 3 2 2" xfId="48461" xr:uid="{5DD6D1D1-238C-466D-9622-265A6938DB5C}"/>
    <cellStyle name="Currency 7 3 2 2 2" xfId="48462" xr:uid="{0F0B42C6-A04A-4B03-8ACB-849C733EEB3F}"/>
    <cellStyle name="Currency 7 3 2 3" xfId="48463" xr:uid="{8E67DABF-A6FF-4481-A290-40EA8CDEC201}"/>
    <cellStyle name="Currency 7 3 3" xfId="48464" xr:uid="{27E736EB-E6B9-4380-8016-BCB1B4C089BC}"/>
    <cellStyle name="Currency 7 3 3 2" xfId="48465" xr:uid="{4A89AB34-4819-4BC9-9A9E-5AFA829B7C66}"/>
    <cellStyle name="Currency 7 3 4" xfId="48466" xr:uid="{35130D5A-FD18-4EA5-BC9D-7F623F7F1E7C}"/>
    <cellStyle name="Currency 7 3 4 2" xfId="48467" xr:uid="{F68F5A35-A0C1-40EA-8F2D-320FE0B4688C}"/>
    <cellStyle name="Currency 7 3 5" xfId="48468" xr:uid="{733AAF54-2A89-4197-AAC5-451913383C2D}"/>
    <cellStyle name="Currency 7 30" xfId="48469" xr:uid="{BE6F3FEF-C44E-4178-B7BA-652417F85104}"/>
    <cellStyle name="Currency 7 4" xfId="48470" xr:uid="{67F89A14-1328-4A4C-B84A-927C5EFCDE35}"/>
    <cellStyle name="Currency 7 4 2" xfId="48471" xr:uid="{27D8A1F8-9732-45F9-A305-3E57501388AC}"/>
    <cellStyle name="Currency 7 4 2 2" xfId="48472" xr:uid="{56F9497E-3F7A-417C-9A34-B932E3BFDC58}"/>
    <cellStyle name="Currency 7 4 2 2 2" xfId="48473" xr:uid="{A85C6543-160C-48D7-8047-D34671A0DEFA}"/>
    <cellStyle name="Currency 7 4 2 3" xfId="48474" xr:uid="{D874C46B-1BD4-4E75-9DD4-7A55E2C647FC}"/>
    <cellStyle name="Currency 7 4 3" xfId="48475" xr:uid="{1BA0636C-52C8-44CE-B5D7-310A8DFC1E91}"/>
    <cellStyle name="Currency 7 4 3 2" xfId="48476" xr:uid="{ADF41996-3A09-49B8-9E48-FB79144BC279}"/>
    <cellStyle name="Currency 7 4 4" xfId="48477" xr:uid="{CA265C44-8981-4BBB-B369-1F170A1FCB3C}"/>
    <cellStyle name="Currency 7 4 4 2" xfId="48478" xr:uid="{6022D1E1-AD94-4C95-A3F5-C010FEE86232}"/>
    <cellStyle name="Currency 7 4 5" xfId="48479" xr:uid="{D52DB862-B347-4E56-8E93-2E9F90B9EF7A}"/>
    <cellStyle name="Currency 7 5" xfId="48480" xr:uid="{58ED7255-1651-47D3-8B97-55B506B31EB1}"/>
    <cellStyle name="Currency 7 5 2" xfId="48481" xr:uid="{43474374-D541-4A14-80CD-DB63A6702DE2}"/>
    <cellStyle name="Currency 7 5 2 2" xfId="48482" xr:uid="{B8E0E162-4F5D-4008-8CBF-6422F37860A9}"/>
    <cellStyle name="Currency 7 5 2 2 2" xfId="48483" xr:uid="{2EBC5D47-D737-416A-B08C-CEB546F56EA5}"/>
    <cellStyle name="Currency 7 5 2 3" xfId="48484" xr:uid="{2A0E4D2C-4713-4BD3-80CA-C47D6D4415CD}"/>
    <cellStyle name="Currency 7 5 3" xfId="48485" xr:uid="{9DEDFF31-948A-44CB-8A4C-4E226EEC2DB9}"/>
    <cellStyle name="Currency 7 5 3 2" xfId="48486" xr:uid="{215A546A-3C77-4C9F-B320-72652E52F69C}"/>
    <cellStyle name="Currency 7 5 4" xfId="48487" xr:uid="{C3AEEF0F-9AE9-4A12-AAF9-0C29590E005D}"/>
    <cellStyle name="Currency 7 5 4 2" xfId="48488" xr:uid="{ED06B089-ADFA-452D-90DB-496EBA464EF5}"/>
    <cellStyle name="Currency 7 5 5" xfId="48489" xr:uid="{746A4DCB-614D-4AF9-99E5-60C5C6D268DE}"/>
    <cellStyle name="Currency 7 6" xfId="48490" xr:uid="{B4D3EF26-6931-45A9-930E-4E6FB55CEF21}"/>
    <cellStyle name="Currency 7 6 2" xfId="48491" xr:uid="{B39A5D08-6E9D-4C78-8AC9-2DBE1A0E6B69}"/>
    <cellStyle name="Currency 7 6 2 2" xfId="48492" xr:uid="{C09D06C1-D626-416C-A533-BBCCF792D6F5}"/>
    <cellStyle name="Currency 7 6 2 2 2" xfId="48493" xr:uid="{4BF36B2E-857A-4AC4-A36A-714150CEF045}"/>
    <cellStyle name="Currency 7 6 2 3" xfId="48494" xr:uid="{D9989813-9E1B-4A4A-BCD2-4D93E7164F96}"/>
    <cellStyle name="Currency 7 6 3" xfId="48495" xr:uid="{9C5D0729-0012-4E37-9FFE-47D0B5F0230D}"/>
    <cellStyle name="Currency 7 6 3 2" xfId="48496" xr:uid="{CADE97FC-A747-4719-9707-531B869713D5}"/>
    <cellStyle name="Currency 7 6 4" xfId="48497" xr:uid="{E7B46200-AD84-46EF-97D3-8B728C5AF1D2}"/>
    <cellStyle name="Currency 7 6 4 2" xfId="48498" xr:uid="{4611B117-ABFA-463E-B651-EAD4D729ECDE}"/>
    <cellStyle name="Currency 7 6 5" xfId="48499" xr:uid="{F145FA72-DF18-4E58-B9CE-FB20F4C74A23}"/>
    <cellStyle name="Currency 7 7" xfId="48500" xr:uid="{CCCA31B6-62BE-480F-A299-D259B5C05B35}"/>
    <cellStyle name="Currency 7 7 2" xfId="48501" xr:uid="{EC869D45-48C4-405D-BA3B-0289A7F2444E}"/>
    <cellStyle name="Currency 7 7 2 2" xfId="48502" xr:uid="{F600C4F4-D8FF-432C-931C-1E4C2FCB2B73}"/>
    <cellStyle name="Currency 7 7 2 2 2" xfId="48503" xr:uid="{B9009201-5119-4D3E-BBBD-B30EDE739BD8}"/>
    <cellStyle name="Currency 7 7 2 3" xfId="48504" xr:uid="{7E0D149C-C026-444B-BF11-74D7AD854517}"/>
    <cellStyle name="Currency 7 7 3" xfId="48505" xr:uid="{2014617D-65D1-48FE-95B3-19F9667F19FD}"/>
    <cellStyle name="Currency 7 7 3 2" xfId="48506" xr:uid="{B78C7E00-F31D-44A8-B685-4E1993AD0949}"/>
    <cellStyle name="Currency 7 7 4" xfId="48507" xr:uid="{4135B704-3C69-4C1B-BA9B-822931ED4F21}"/>
    <cellStyle name="Currency 7 7 4 2" xfId="48508" xr:uid="{D0C887B9-A50A-494E-9B3E-14F5EC2061FC}"/>
    <cellStyle name="Currency 7 7 5" xfId="48509" xr:uid="{D3D8BA0C-5BCE-4C22-9F2F-D1E88721BFDC}"/>
    <cellStyle name="Currency 7 8" xfId="48510" xr:uid="{17369EDD-20A2-48D7-913B-2C81B1854652}"/>
    <cellStyle name="Currency 7 8 2" xfId="48511" xr:uid="{EBEF7104-C5AF-4831-8AD6-3A7741535B4E}"/>
    <cellStyle name="Currency 7 8 2 2" xfId="48512" xr:uid="{D58A31D6-0FA5-45F9-891B-C3858E8C0D8F}"/>
    <cellStyle name="Currency 7 8 2 2 2" xfId="48513" xr:uid="{F9435537-A7E8-4D13-9FAD-07C507888A20}"/>
    <cellStyle name="Currency 7 8 2 3" xfId="48514" xr:uid="{041E8EB2-A003-4412-8C89-9EDED4001181}"/>
    <cellStyle name="Currency 7 8 3" xfId="48515" xr:uid="{B922FDFC-0EF5-42E3-9E7C-A144410576D7}"/>
    <cellStyle name="Currency 7 8 3 2" xfId="48516" xr:uid="{89E2090E-526E-453B-9FFE-D32B4B092975}"/>
    <cellStyle name="Currency 7 8 4" xfId="48517" xr:uid="{EB364CB2-6BD9-451B-994A-C22A5B942D11}"/>
    <cellStyle name="Currency 7 8 4 2" xfId="48518" xr:uid="{0A0E70F3-9B4D-482F-81C6-149C367A8BC3}"/>
    <cellStyle name="Currency 7 8 5" xfId="48519" xr:uid="{F589FABF-B74C-4363-A0FC-FAD95D18E1AC}"/>
    <cellStyle name="Currency 7 9" xfId="48520" xr:uid="{5C8DE32B-D87E-4ADF-8EC2-80A23AD63A3B}"/>
    <cellStyle name="Currency 7 9 2" xfId="48521" xr:uid="{F80C6F81-268A-4526-9721-37D5E901500D}"/>
    <cellStyle name="Currency 7 9 2 2" xfId="48522" xr:uid="{87CADCBD-26E9-498C-B397-436F3832A11B}"/>
    <cellStyle name="Currency 7 9 2 2 2" xfId="48523" xr:uid="{686BAB55-2E8D-429E-9D47-CD135FA73745}"/>
    <cellStyle name="Currency 7 9 2 3" xfId="48524" xr:uid="{E22E90D9-9BDC-4BF6-AA9A-BE11D716E2EC}"/>
    <cellStyle name="Currency 7 9 3" xfId="48525" xr:uid="{A1F7E707-D200-4685-96FE-7E973D34AB57}"/>
    <cellStyle name="Currency 7 9 3 2" xfId="48526" xr:uid="{93035756-C272-4705-B810-AFFE4CBC6CB3}"/>
    <cellStyle name="Currency 7 9 4" xfId="48527" xr:uid="{68AC77BF-0754-4F70-8CCA-892BF7ECA11E}"/>
    <cellStyle name="Currency 7 9 4 2" xfId="48528" xr:uid="{3333B2C0-25E1-4925-92A6-9D739333C43C}"/>
    <cellStyle name="Currency 7 9 5" xfId="48529" xr:uid="{437BD24B-F8EE-47D4-9F3E-C0F315A8D8FA}"/>
    <cellStyle name="Currency 8" xfId="1542" xr:uid="{534B3123-730B-42A9-B6ED-60DD5EF5C8E2}"/>
    <cellStyle name="Currency 8 2" xfId="48530" xr:uid="{0F88617D-236C-4D65-A559-BEF4CB8131F7}"/>
    <cellStyle name="Currency 8 3" xfId="48531" xr:uid="{AF81C291-50B3-4B5D-8AF3-5F141D1BA0D6}"/>
    <cellStyle name="Currency 9" xfId="1543" xr:uid="{C5BAC026-7719-424D-B293-1FC9E73B6A01}"/>
    <cellStyle name="Currency 9 10" xfId="48532" xr:uid="{E6DD6951-E208-4491-B58F-CB913DF0D7E2}"/>
    <cellStyle name="Currency 9 10 2" xfId="48533" xr:uid="{6F2B4E3A-AA9D-4997-A421-93F8F4B90022}"/>
    <cellStyle name="Currency 9 10 2 2" xfId="48534" xr:uid="{440984BE-EE86-4069-BA04-0893776D5589}"/>
    <cellStyle name="Currency 9 10 2 2 2" xfId="48535" xr:uid="{555CD36F-FD18-4762-9A55-87FE169D00D2}"/>
    <cellStyle name="Currency 9 10 2 3" xfId="48536" xr:uid="{0FA25833-97A3-4AD0-BDB5-13B3431FE35E}"/>
    <cellStyle name="Currency 9 10 3" xfId="48537" xr:uid="{CA6E25D2-5410-4CB6-B6E8-3C46450A8052}"/>
    <cellStyle name="Currency 9 10 3 2" xfId="48538" xr:uid="{0D2865ED-1E43-4027-B1E1-FBC7768CFB4D}"/>
    <cellStyle name="Currency 9 10 4" xfId="48539" xr:uid="{803736F6-07E4-4C31-812F-C3A9C46F909E}"/>
    <cellStyle name="Currency 9 10 4 2" xfId="48540" xr:uid="{FB2238E8-345C-466B-8A0F-800F86BFDE26}"/>
    <cellStyle name="Currency 9 10 5" xfId="48541" xr:uid="{D66A3C72-C5B8-4DCC-BF84-B1E34CCC64BE}"/>
    <cellStyle name="Currency 9 11" xfId="48542" xr:uid="{40759E0C-D5B5-4CB9-9996-597BD69EC1CE}"/>
    <cellStyle name="Currency 9 11 2" xfId="48543" xr:uid="{6E98380B-9EFC-4EA0-94C5-D1BFC1E96DB9}"/>
    <cellStyle name="Currency 9 11 2 2" xfId="48544" xr:uid="{3344EB93-66E9-4EFB-A8CE-B7C13E0A166D}"/>
    <cellStyle name="Currency 9 11 2 2 2" xfId="48545" xr:uid="{66FB2DF4-A252-4C55-BAA4-BD82A5B03BEE}"/>
    <cellStyle name="Currency 9 11 2 3" xfId="48546" xr:uid="{57638908-3CAE-4676-BE8B-94E9A4883358}"/>
    <cellStyle name="Currency 9 11 3" xfId="48547" xr:uid="{77884300-A3CE-43D7-B78F-C3EA952B4CF6}"/>
    <cellStyle name="Currency 9 11 3 2" xfId="48548" xr:uid="{A4EA2D4E-F21B-4CE0-AFA2-BE446B992E8F}"/>
    <cellStyle name="Currency 9 11 4" xfId="48549" xr:uid="{B36A13D5-1363-4609-BECB-1A1D949AB7CE}"/>
    <cellStyle name="Currency 9 11 4 2" xfId="48550" xr:uid="{27D212F4-778D-497E-8185-C09234A5B6D4}"/>
    <cellStyle name="Currency 9 11 5" xfId="48551" xr:uid="{769DFE16-364A-44AE-B70F-3D28FA6E5B78}"/>
    <cellStyle name="Currency 9 12" xfId="48552" xr:uid="{C4EE9C47-0698-4161-B2EC-1B7176FA5458}"/>
    <cellStyle name="Currency 9 12 2" xfId="48553" xr:uid="{0606F358-5725-44FD-91C4-A54BD00FC924}"/>
    <cellStyle name="Currency 9 12 2 2" xfId="48554" xr:uid="{8E473417-6606-4700-96BE-581211604741}"/>
    <cellStyle name="Currency 9 12 2 2 2" xfId="48555" xr:uid="{0AE2C82B-BCF0-4D75-A284-BA847322C9CF}"/>
    <cellStyle name="Currency 9 12 2 3" xfId="48556" xr:uid="{C69B58B6-9E1C-44BA-A139-A90969BDFCCE}"/>
    <cellStyle name="Currency 9 12 3" xfId="48557" xr:uid="{438821CB-7F97-44F7-9FA9-87FA1197C7B5}"/>
    <cellStyle name="Currency 9 12 3 2" xfId="48558" xr:uid="{FE582AFA-902E-42D2-BD58-D4FB9203E95E}"/>
    <cellStyle name="Currency 9 12 4" xfId="48559" xr:uid="{F4CF0732-1444-4BD5-AE93-284745048F7A}"/>
    <cellStyle name="Currency 9 12 4 2" xfId="48560" xr:uid="{223266D0-C908-4F04-998C-F78899420BF7}"/>
    <cellStyle name="Currency 9 12 5" xfId="48561" xr:uid="{397CCB83-97C2-4F4D-8249-EB24FA38338E}"/>
    <cellStyle name="Currency 9 13" xfId="48562" xr:uid="{BD1423AB-18A4-42FC-AEA9-C7A536B0B941}"/>
    <cellStyle name="Currency 9 13 2" xfId="48563" xr:uid="{2554D5F9-98D1-4ED4-9977-ED5CF67645B4}"/>
    <cellStyle name="Currency 9 13 2 2" xfId="48564" xr:uid="{C181D139-5195-4BCC-86BF-FA2ED6F47B7E}"/>
    <cellStyle name="Currency 9 13 2 2 2" xfId="48565" xr:uid="{8E4AE99F-5A8D-4330-AB1F-BA159C2BDFC7}"/>
    <cellStyle name="Currency 9 13 2 3" xfId="48566" xr:uid="{57C0FB2E-89AA-427C-A4D4-BFFDFC852EBA}"/>
    <cellStyle name="Currency 9 13 3" xfId="48567" xr:uid="{B222D343-B1AA-4A85-B3F4-208BD5755EA6}"/>
    <cellStyle name="Currency 9 13 3 2" xfId="48568" xr:uid="{ED1A0AA3-B604-4D43-AC9D-257AB8529492}"/>
    <cellStyle name="Currency 9 13 4" xfId="48569" xr:uid="{7751A907-1D62-46C9-97A7-BAA3BE3F3108}"/>
    <cellStyle name="Currency 9 13 4 2" xfId="48570" xr:uid="{50D14DF7-B3C4-4FB2-8874-AE2D9D4B3D7B}"/>
    <cellStyle name="Currency 9 13 5" xfId="48571" xr:uid="{3E505AE7-B74D-4720-9328-294DA84F002C}"/>
    <cellStyle name="Currency 9 14" xfId="48572" xr:uid="{D40014ED-0E77-4010-8D65-D84E9B354FC4}"/>
    <cellStyle name="Currency 9 14 2" xfId="48573" xr:uid="{B12C348C-CCA7-4740-84B6-0930B9C03DCC}"/>
    <cellStyle name="Currency 9 14 2 2" xfId="48574" xr:uid="{A065162E-F52B-4603-84E1-23E168E4190C}"/>
    <cellStyle name="Currency 9 14 2 2 2" xfId="48575" xr:uid="{E38DD1B8-1BD8-4752-ABEE-4E62F4D58DAD}"/>
    <cellStyle name="Currency 9 14 2 3" xfId="48576" xr:uid="{F9CF2EFF-245E-4780-A5B6-F94D71123CB9}"/>
    <cellStyle name="Currency 9 14 3" xfId="48577" xr:uid="{70FC306F-337D-4CCF-BEE6-39669143D28A}"/>
    <cellStyle name="Currency 9 14 3 2" xfId="48578" xr:uid="{FFF47E0A-935A-4E58-9EF6-CCB869A55C42}"/>
    <cellStyle name="Currency 9 14 4" xfId="48579" xr:uid="{86106D80-46F6-4C77-AE9E-0D9A36316E7C}"/>
    <cellStyle name="Currency 9 14 4 2" xfId="48580" xr:uid="{73498138-A7B8-46B0-A14B-0A43A2D317C2}"/>
    <cellStyle name="Currency 9 14 5" xfId="48581" xr:uid="{A97A6C29-7AD0-48DF-854C-134013AA2DF4}"/>
    <cellStyle name="Currency 9 15" xfId="48582" xr:uid="{2483C949-9D78-42CA-A820-BB6090432A9D}"/>
    <cellStyle name="Currency 9 15 2" xfId="48583" xr:uid="{B1C9F720-1490-465A-B40B-DD5B6A5C655F}"/>
    <cellStyle name="Currency 9 15 2 2" xfId="48584" xr:uid="{88996571-6F5D-4B95-A9D1-0263B32BD370}"/>
    <cellStyle name="Currency 9 15 2 2 2" xfId="48585" xr:uid="{DEBC8DB9-36E6-4431-A7F8-9B8ECB2A08C0}"/>
    <cellStyle name="Currency 9 15 2 3" xfId="48586" xr:uid="{C4A6EAEA-AF95-4FE8-9E3E-574F0D0E29A7}"/>
    <cellStyle name="Currency 9 15 3" xfId="48587" xr:uid="{4F990C36-128B-4A76-9837-DE4B41FFD17E}"/>
    <cellStyle name="Currency 9 15 3 2" xfId="48588" xr:uid="{895C8755-5C98-4151-9A74-B0E4424031A9}"/>
    <cellStyle name="Currency 9 15 4" xfId="48589" xr:uid="{C97F4757-0026-48A4-B191-609A1D4856C3}"/>
    <cellStyle name="Currency 9 15 4 2" xfId="48590" xr:uid="{ECB5E460-515D-4261-86C8-4C1017DBD203}"/>
    <cellStyle name="Currency 9 15 5" xfId="48591" xr:uid="{8DC48128-CB98-475B-BE63-FA00D1730B64}"/>
    <cellStyle name="Currency 9 16" xfId="48592" xr:uid="{5797FBF2-B26C-4424-BA84-EB31C61BF754}"/>
    <cellStyle name="Currency 9 16 2" xfId="48593" xr:uid="{8C63BFDD-AB16-4034-9F42-F0C404A0D4A5}"/>
    <cellStyle name="Currency 9 16 2 2" xfId="48594" xr:uid="{68F3FB06-3CB0-4CEF-8DF0-BB4DE84FE482}"/>
    <cellStyle name="Currency 9 16 3" xfId="48595" xr:uid="{646B1B78-89BA-446D-9F36-0ADF1217A1C8}"/>
    <cellStyle name="Currency 9 17" xfId="48596" xr:uid="{A2FBA128-1E09-412D-A170-EA4E026AEFE2}"/>
    <cellStyle name="Currency 9 17 2" xfId="48597" xr:uid="{5D81F0F3-99C6-4455-9CA2-8D471AAC9932}"/>
    <cellStyle name="Currency 9 18" xfId="48598" xr:uid="{6138B22C-CB27-4215-9AB8-640C405FD2F0}"/>
    <cellStyle name="Currency 9 18 2" xfId="48599" xr:uid="{0CB3E25A-581C-4DBA-809D-FA78966CCC3E}"/>
    <cellStyle name="Currency 9 19" xfId="48600" xr:uid="{93DDBF3D-3389-4F45-9255-736688929A42}"/>
    <cellStyle name="Currency 9 2" xfId="48601" xr:uid="{70519269-AC96-4C0F-9934-F1FD4619AD2E}"/>
    <cellStyle name="Currency 9 2 2" xfId="48602" xr:uid="{EF33974B-C52E-4117-BB6A-952B26460CFE}"/>
    <cellStyle name="Currency 9 2 2 2" xfId="48603" xr:uid="{D803FF94-D4FB-4F15-9F4A-26BEB70F9EBB}"/>
    <cellStyle name="Currency 9 2 2 2 2" xfId="48604" xr:uid="{FE3E0500-75FA-40F0-8855-0650779B7B76}"/>
    <cellStyle name="Currency 9 2 2 3" xfId="48605" xr:uid="{79A3540C-6BED-40B8-96E4-528B0E99F67E}"/>
    <cellStyle name="Currency 9 2 3" xfId="48606" xr:uid="{C694290A-3458-4A5E-9548-4F193C239186}"/>
    <cellStyle name="Currency 9 2 3 2" xfId="48607" xr:uid="{CD434AA2-C37A-4D47-B0EE-E373CAFC3926}"/>
    <cellStyle name="Currency 9 2 4" xfId="48608" xr:uid="{DBB98700-94C9-44C3-8715-7F45EF110855}"/>
    <cellStyle name="Currency 9 2 4 2" xfId="48609" xr:uid="{1A888358-B4D3-4B37-98D7-2D8DEB453C11}"/>
    <cellStyle name="Currency 9 2 5" xfId="48610" xr:uid="{FB21ADF9-A8F0-4312-95C5-E2C3A2383A0A}"/>
    <cellStyle name="Currency 9 20" xfId="48611" xr:uid="{8CE93B3C-AFE7-441A-A045-26B44AF83A93}"/>
    <cellStyle name="Currency 9 21" xfId="48612" xr:uid="{588954E3-9EDD-437D-956F-4045537ED6A8}"/>
    <cellStyle name="Currency 9 22" xfId="48613" xr:uid="{E938745D-2F39-4CE9-AE06-46DF023715B0}"/>
    <cellStyle name="Currency 9 23" xfId="48614" xr:uid="{BAA20AD9-DD73-49B5-8B04-8885479ABD35}"/>
    <cellStyle name="Currency 9 24" xfId="48615" xr:uid="{392D8FA9-DA9C-488F-9654-003463419F30}"/>
    <cellStyle name="Currency 9 25" xfId="48616" xr:uid="{BACD5795-0B7F-4F86-8D35-8CCA20571961}"/>
    <cellStyle name="Currency 9 26" xfId="48617" xr:uid="{846BF304-6946-4990-8DD1-1303B4B7F43D}"/>
    <cellStyle name="Currency 9 27" xfId="48618" xr:uid="{15EFEEA5-5C99-4F07-9880-838C274AB91D}"/>
    <cellStyle name="Currency 9 28" xfId="48619" xr:uid="{F6B8D243-733C-4BED-BDC8-61CB86EC3233}"/>
    <cellStyle name="Currency 9 29" xfId="48620" xr:uid="{3CD10DEB-3FE9-491F-9FEC-BE4094D7E8DE}"/>
    <cellStyle name="Currency 9 3" xfId="48621" xr:uid="{21911206-C2DB-4879-8CB3-672B4A834C16}"/>
    <cellStyle name="Currency 9 3 2" xfId="48622" xr:uid="{25A21929-9B20-4199-8064-FD5129F08DC1}"/>
    <cellStyle name="Currency 9 3 2 2" xfId="48623" xr:uid="{CDE675AA-A49E-49AE-A8F0-55F83D391925}"/>
    <cellStyle name="Currency 9 3 2 2 2" xfId="48624" xr:uid="{0FEE6E22-D3FF-443A-BE8B-650AAA44997B}"/>
    <cellStyle name="Currency 9 3 2 3" xfId="48625" xr:uid="{66C5403D-74BC-4DD6-A0CE-1B194A9107B1}"/>
    <cellStyle name="Currency 9 3 3" xfId="48626" xr:uid="{98813913-B90E-4775-B988-6B278DB1F061}"/>
    <cellStyle name="Currency 9 3 3 2" xfId="48627" xr:uid="{6B36BE12-B220-4AAB-90F2-8A85981D94FB}"/>
    <cellStyle name="Currency 9 3 4" xfId="48628" xr:uid="{E3A57750-5F08-4A33-86CE-FDB15627C63D}"/>
    <cellStyle name="Currency 9 3 4 2" xfId="48629" xr:uid="{8027CCF9-C0D7-4F0F-A351-2ACC7902D231}"/>
    <cellStyle name="Currency 9 3 5" xfId="48630" xr:uid="{F7F675EA-83D9-47F9-862C-9ED8CEDE2815}"/>
    <cellStyle name="Currency 9 30" xfId="48631" xr:uid="{A06D8CD6-3C4E-471B-B1E7-A301BE7DF581}"/>
    <cellStyle name="Currency 9 4" xfId="48632" xr:uid="{7CE0C086-3887-4F21-9CBA-2FDA605C83A6}"/>
    <cellStyle name="Currency 9 4 2" xfId="48633" xr:uid="{6D36BE36-1B93-4E02-ABEB-0505266C9E06}"/>
    <cellStyle name="Currency 9 4 2 2" xfId="48634" xr:uid="{78B70182-6A57-4318-967E-167FBD5F79BF}"/>
    <cellStyle name="Currency 9 4 2 2 2" xfId="48635" xr:uid="{CD50B646-AB59-42BC-A566-38E16CF5D309}"/>
    <cellStyle name="Currency 9 4 2 3" xfId="48636" xr:uid="{1E93955A-5C8B-449B-950B-4DEAEC2A0F9C}"/>
    <cellStyle name="Currency 9 4 3" xfId="48637" xr:uid="{94623756-6BDB-44F4-AC66-89FF36BCB87A}"/>
    <cellStyle name="Currency 9 4 3 2" xfId="48638" xr:uid="{2E766DBC-9750-4499-BB27-A2AE253AE32B}"/>
    <cellStyle name="Currency 9 4 4" xfId="48639" xr:uid="{1BB436EA-0B12-4A22-9C94-820E04E4214B}"/>
    <cellStyle name="Currency 9 4 4 2" xfId="48640" xr:uid="{09D2682E-54A4-4AE9-B621-5A96E87F3DD7}"/>
    <cellStyle name="Currency 9 4 5" xfId="48641" xr:uid="{0E9E4E54-D7CA-4B2F-8334-6789DF696375}"/>
    <cellStyle name="Currency 9 5" xfId="48642" xr:uid="{8DA676BF-D487-4DF0-AE68-4B7F5B227B9D}"/>
    <cellStyle name="Currency 9 5 2" xfId="48643" xr:uid="{269E6907-0B99-47C5-BCCE-E5319CB00470}"/>
    <cellStyle name="Currency 9 5 2 2" xfId="48644" xr:uid="{666277E6-8CF2-4E69-B3A1-AFFFB2F53CD9}"/>
    <cellStyle name="Currency 9 5 2 2 2" xfId="48645" xr:uid="{DF46E9E3-1445-4401-90CE-F00922715E04}"/>
    <cellStyle name="Currency 9 5 2 3" xfId="48646" xr:uid="{A9D64036-4D16-4F62-8AAF-3487FFB670DE}"/>
    <cellStyle name="Currency 9 5 3" xfId="48647" xr:uid="{27BC3A63-30CE-4A2A-96D6-1F5F4D620781}"/>
    <cellStyle name="Currency 9 5 3 2" xfId="48648" xr:uid="{C17889D4-AF20-4BAA-82FC-074A0E88EB54}"/>
    <cellStyle name="Currency 9 5 4" xfId="48649" xr:uid="{0C4610B4-8C8D-4BE9-901A-AF2CD132A604}"/>
    <cellStyle name="Currency 9 5 4 2" xfId="48650" xr:uid="{670F1694-03D3-4CAE-ABEC-0FDB74BC256B}"/>
    <cellStyle name="Currency 9 5 5" xfId="48651" xr:uid="{A4EC3E25-6DD2-49CC-BEB0-AAB46A53C465}"/>
    <cellStyle name="Currency 9 6" xfId="48652" xr:uid="{C7EB0342-69BB-4C6B-8C52-770E571F7869}"/>
    <cellStyle name="Currency 9 6 2" xfId="48653" xr:uid="{8B27CBC4-0E8D-41EF-A3CF-8A590AFA51DA}"/>
    <cellStyle name="Currency 9 6 2 2" xfId="48654" xr:uid="{30FB7BA3-91C5-4F47-8120-A52D348D6990}"/>
    <cellStyle name="Currency 9 6 2 2 2" xfId="48655" xr:uid="{B4AE37BE-40BE-4AFF-9450-AA71A62C2593}"/>
    <cellStyle name="Currency 9 6 2 3" xfId="48656" xr:uid="{E3C6819D-7026-4BD0-B5F6-9776210747CD}"/>
    <cellStyle name="Currency 9 6 3" xfId="48657" xr:uid="{9A63E748-F623-4D2F-BB97-A393CEBF1D03}"/>
    <cellStyle name="Currency 9 6 3 2" xfId="48658" xr:uid="{694E2902-B779-4F2B-962B-2D1181D9EFB3}"/>
    <cellStyle name="Currency 9 6 4" xfId="48659" xr:uid="{0CEB0FDD-D554-4F21-8403-4250F5919383}"/>
    <cellStyle name="Currency 9 6 4 2" xfId="48660" xr:uid="{78018CC2-C59B-4D39-AD15-A28FB63881C9}"/>
    <cellStyle name="Currency 9 6 5" xfId="48661" xr:uid="{8F1ED8C0-8F26-457D-A13D-C1CD5AD99EE8}"/>
    <cellStyle name="Currency 9 7" xfId="48662" xr:uid="{8C0AAA8D-2F47-42F7-826F-09F461AAADDD}"/>
    <cellStyle name="Currency 9 7 2" xfId="48663" xr:uid="{3EB498D6-2A8C-4A51-B464-15C1C95A2C28}"/>
    <cellStyle name="Currency 9 7 2 2" xfId="48664" xr:uid="{47F8F958-4EFB-4E63-B03F-9E2A2B8C4BDB}"/>
    <cellStyle name="Currency 9 7 2 2 2" xfId="48665" xr:uid="{79796CDC-6328-4D84-A24C-4E073AB37930}"/>
    <cellStyle name="Currency 9 7 2 3" xfId="48666" xr:uid="{C86561CF-BC0B-4D27-B2FF-C11F4C636A3A}"/>
    <cellStyle name="Currency 9 7 3" xfId="48667" xr:uid="{E3659958-A15F-4EF6-9046-01F0B3B847A4}"/>
    <cellStyle name="Currency 9 7 3 2" xfId="48668" xr:uid="{C4FF2448-2DAB-4226-9B65-51A036148800}"/>
    <cellStyle name="Currency 9 7 4" xfId="48669" xr:uid="{2DA6C158-F9BB-46A4-BC2F-3F6BDA2EAAB4}"/>
    <cellStyle name="Currency 9 7 4 2" xfId="48670" xr:uid="{CA07CD71-B699-4F58-810B-28AF60C0B9C9}"/>
    <cellStyle name="Currency 9 7 5" xfId="48671" xr:uid="{A2866D71-F0DB-4284-B54B-95F32DEE3D09}"/>
    <cellStyle name="Currency 9 8" xfId="48672" xr:uid="{CCBF70F9-6EA3-4073-BD02-2C44833C517C}"/>
    <cellStyle name="Currency 9 8 2" xfId="48673" xr:uid="{B226D98D-0027-4D68-AB0F-32D4E930DAA1}"/>
    <cellStyle name="Currency 9 8 2 2" xfId="48674" xr:uid="{F70EE077-0B8C-4378-BC51-1276B5B86371}"/>
    <cellStyle name="Currency 9 8 2 2 2" xfId="48675" xr:uid="{4ED87A2A-19B5-495F-A57C-E36B1A74BA51}"/>
    <cellStyle name="Currency 9 8 2 3" xfId="48676" xr:uid="{8A4A579C-155D-477E-9A51-84A3AEB36890}"/>
    <cellStyle name="Currency 9 8 3" xfId="48677" xr:uid="{0C52CC1C-ABA7-495F-ACBE-9D7AB15C9E2E}"/>
    <cellStyle name="Currency 9 8 3 2" xfId="48678" xr:uid="{22D12BE5-68BB-4AD7-A45E-F85F0971C780}"/>
    <cellStyle name="Currency 9 8 4" xfId="48679" xr:uid="{1C1CABC8-9739-4C5B-B3F0-6EE7C6B9800E}"/>
    <cellStyle name="Currency 9 8 4 2" xfId="48680" xr:uid="{3ECC4850-72B2-4D38-A7D3-484E142D2DBC}"/>
    <cellStyle name="Currency 9 8 5" xfId="48681" xr:uid="{7730AFFA-8142-45B2-8D23-9A5CBF17D269}"/>
    <cellStyle name="Currency 9 9" xfId="48682" xr:uid="{A45BBCEA-08C6-4240-8F85-22EE012A54C9}"/>
    <cellStyle name="Currency 9 9 2" xfId="48683" xr:uid="{E0864FF7-D61F-43A6-BEF2-0B779A66B4A7}"/>
    <cellStyle name="Currency 9 9 2 2" xfId="48684" xr:uid="{F9CDF5DE-75DE-4CED-B526-3A5098E33A05}"/>
    <cellStyle name="Currency 9 9 2 2 2" xfId="48685" xr:uid="{A195ECFC-B1EE-4C14-8C1B-8551CEC13FFB}"/>
    <cellStyle name="Currency 9 9 2 3" xfId="48686" xr:uid="{3A42C90F-8773-45FC-A6A2-C080FBEBD277}"/>
    <cellStyle name="Currency 9 9 3" xfId="48687" xr:uid="{787F5648-A865-4C19-8B45-E98893EAFA05}"/>
    <cellStyle name="Currency 9 9 3 2" xfId="48688" xr:uid="{73C7CB7F-036D-4E15-AD90-1A75A3B97845}"/>
    <cellStyle name="Currency 9 9 4" xfId="48689" xr:uid="{770379CE-9727-46D3-A544-7F37B9DEBA45}"/>
    <cellStyle name="Currency 9 9 4 2" xfId="48690" xr:uid="{9BC3BEDE-299C-4AC5-9175-85026F4A619B}"/>
    <cellStyle name="Currency 9 9 5" xfId="48691" xr:uid="{277FD892-DB1C-4010-8100-DB822F5C0155}"/>
    <cellStyle name="Dash" xfId="48692" xr:uid="{D8A4F455-6722-48B8-8885-ACAEF33D51D9}"/>
    <cellStyle name="date" xfId="48693" xr:uid="{6F635952-BB0E-4F91-8DFF-1174E7DEC4E2}"/>
    <cellStyle name="Date [mmm-yy]" xfId="48694" xr:uid="{33C913CC-8A0F-4804-96B4-9EB9D9D54C29}"/>
    <cellStyle name="Date_A&amp;P Financial Summary v2" xfId="48695" xr:uid="{84B15F8A-C1FB-4EBA-900D-F11B77522930}"/>
    <cellStyle name="Dezimal_add info list big" xfId="1544" xr:uid="{A2FC2792-7838-4496-B354-C8702E1F47B5}"/>
    <cellStyle name="Dollar" xfId="48696" xr:uid="{2E893920-8997-4918-826D-3D4C7C099A1C}"/>
    <cellStyle name="Download" xfId="48697" xr:uid="{E3DC85D1-B295-47B3-A0F7-6BC5C8FDF7CE}"/>
    <cellStyle name="Emphasis 1" xfId="48698" xr:uid="{FC060FC4-720A-4481-80E1-3781A7CAFC65}"/>
    <cellStyle name="Emphasis 2" xfId="48699" xr:uid="{F82F1884-DD66-4D39-A8A3-4371CE0FC3D6}"/>
    <cellStyle name="Emphasis 3" xfId="48700" xr:uid="{6ACFD460-CC70-46A3-846D-D6E059F09CC3}"/>
    <cellStyle name="Entered" xfId="48701" xr:uid="{3D1ABF2F-45AC-467B-88FB-1A92267CB208}"/>
    <cellStyle name="Euro" xfId="1545" xr:uid="{847F0E81-A001-4ACF-922E-561BB717C471}"/>
    <cellStyle name="Euro 2" xfId="48702" xr:uid="{76309582-A950-40A0-89AD-11BD65CE388C}"/>
    <cellStyle name="Explanatory Text 10" xfId="1546" xr:uid="{7939CC75-B83F-4C52-A92E-75C933FAACBC}"/>
    <cellStyle name="Explanatory Text 11" xfId="1547" xr:uid="{19CB1EBA-1ECD-4AA1-968C-06174C31B5B7}"/>
    <cellStyle name="Explanatory Text 12" xfId="1548" xr:uid="{98DCD52C-B64F-47B5-93BA-B43547B2BA7B}"/>
    <cellStyle name="Explanatory Text 13" xfId="1549" xr:uid="{FEEEECBA-3D38-47EC-8123-7484EA77DC4B}"/>
    <cellStyle name="Explanatory Text 14" xfId="1550" xr:uid="{2666FF86-5C29-47B9-8DE9-F8442003040B}"/>
    <cellStyle name="Explanatory Text 14 2" xfId="48703" xr:uid="{B191F9D0-1F3C-4400-BE8A-4AC72A8C7E8B}"/>
    <cellStyle name="Explanatory Text 14 3" xfId="48704" xr:uid="{8A16AD40-48E5-4545-AD70-544FF9D1ABF2}"/>
    <cellStyle name="Explanatory Text 14 4" xfId="48705" xr:uid="{E770808C-BCB2-4DAE-8F1F-C944037FBBFB}"/>
    <cellStyle name="Explanatory Text 15" xfId="48706" xr:uid="{04205502-56ED-4589-8D3B-F9E33BE0415D}"/>
    <cellStyle name="Explanatory Text 16" xfId="48707" xr:uid="{958E5CD9-D19A-40F3-8248-37314B09CC3D}"/>
    <cellStyle name="Explanatory Text 17" xfId="48708" xr:uid="{EC660F03-5BA1-4ED8-A02E-11E45976506C}"/>
    <cellStyle name="Explanatory Text 18" xfId="48709" xr:uid="{97E40091-9FCC-4FC3-96C5-516371F8647C}"/>
    <cellStyle name="Explanatory Text 19" xfId="48710" xr:uid="{FA4A1545-7F04-40E2-BF87-4AB5E8110B7F}"/>
    <cellStyle name="Explanatory Text 2" xfId="1551" xr:uid="{F6CDAB36-7145-442B-9A16-2939219113F3}"/>
    <cellStyle name="Explanatory Text 2 2" xfId="1552" xr:uid="{9907460F-25D3-42D9-A260-7AB402D16334}"/>
    <cellStyle name="Explanatory Text 2 3" xfId="1553" xr:uid="{63C7FF61-9727-4F9F-A4DC-FD2E5C53A82C}"/>
    <cellStyle name="Explanatory Text 2 3 2" xfId="48711" xr:uid="{80CA5213-9C8C-4FFF-A1DD-93DBF7BAD4FB}"/>
    <cellStyle name="Explanatory Text 2 4" xfId="1554" xr:uid="{B34808F1-377D-4CFF-9710-60A71D72B33D}"/>
    <cellStyle name="Explanatory Text 2 4 2" xfId="48712" xr:uid="{401F2D7C-3438-41EA-9D41-69EB4EF1582D}"/>
    <cellStyle name="Explanatory Text 2 5" xfId="1555" xr:uid="{8CE546C1-3657-49C1-BF1A-320F66A76238}"/>
    <cellStyle name="Explanatory Text 2 5 2" xfId="48713" xr:uid="{A6460689-F384-439B-B657-12721764EDFE}"/>
    <cellStyle name="Explanatory Text 2 6" xfId="1556" xr:uid="{AA3F23AB-BA80-4910-81A1-A0280846F500}"/>
    <cellStyle name="Explanatory Text 2 7" xfId="1557" xr:uid="{8263F0FD-B0B1-4017-AF6E-F34FD570BEF4}"/>
    <cellStyle name="Explanatory Text 20" xfId="48714" xr:uid="{FFA028CA-4C46-4580-9FD7-5C48E0FC4588}"/>
    <cellStyle name="Explanatory Text 21" xfId="48715" xr:uid="{F13A938F-F11D-4208-8D1B-CFDE794B5C3F}"/>
    <cellStyle name="Explanatory Text 22" xfId="48716" xr:uid="{D3C5C897-C643-472D-9452-C17500788A29}"/>
    <cellStyle name="Explanatory Text 23" xfId="48717" xr:uid="{2FCF0F3A-40FB-42FD-8347-963E11C8D5B5}"/>
    <cellStyle name="Explanatory Text 24" xfId="48718" xr:uid="{68528F02-39F3-4B2B-A6B0-2443C0CAA4A0}"/>
    <cellStyle name="Explanatory Text 25" xfId="48719" xr:uid="{3C383621-C411-439B-8865-F40628363F58}"/>
    <cellStyle name="Explanatory Text 26" xfId="48720" xr:uid="{827ACA9D-EF06-4345-B8E0-D8340CCFB56A}"/>
    <cellStyle name="Explanatory Text 27" xfId="48721" xr:uid="{8E6E7A8E-802D-4EB1-998A-2CBF726DE767}"/>
    <cellStyle name="Explanatory Text 28" xfId="48722" xr:uid="{BC344ADA-283C-4472-822C-1E2836BF521E}"/>
    <cellStyle name="Explanatory Text 3" xfId="1558" xr:uid="{0C8B867F-3262-42DA-B69C-9A20DB34DACB}"/>
    <cellStyle name="Explanatory Text 3 2" xfId="1559" xr:uid="{5E69D5AE-588D-4614-91DA-FA08A0AD423D}"/>
    <cellStyle name="Explanatory Text 3 3" xfId="1560" xr:uid="{68D20AA7-EC5F-4E97-A45D-F2ACD5B2C898}"/>
    <cellStyle name="Explanatory Text 3 4" xfId="1561" xr:uid="{5C925BFA-1687-47E9-9234-04F684F5BDDC}"/>
    <cellStyle name="Explanatory Text 3 5" xfId="1562" xr:uid="{E621AA96-94D9-4652-BCED-0457C5AC8F04}"/>
    <cellStyle name="Explanatory Text 3 6" xfId="1563" xr:uid="{A8037F45-FDF7-4E54-8C06-704252580599}"/>
    <cellStyle name="Explanatory Text 3 7" xfId="1564" xr:uid="{0BA85D7B-4FE4-4A49-B2D2-2DC467A62B55}"/>
    <cellStyle name="Explanatory Text 4" xfId="1565" xr:uid="{62654FCA-6631-45EB-842D-537121A162DE}"/>
    <cellStyle name="Explanatory Text 4 2" xfId="1566" xr:uid="{3C8975F1-5CE9-4A07-A468-23F094648CA8}"/>
    <cellStyle name="Explanatory Text 4 3" xfId="1567" xr:uid="{D4B57DE7-D976-4A3F-BFFC-45CD6233637E}"/>
    <cellStyle name="Explanatory Text 4 4" xfId="1568" xr:uid="{77E1BD05-9373-4FE7-8F26-986656340ED8}"/>
    <cellStyle name="Explanatory Text 4 5" xfId="1569" xr:uid="{56023E84-7D8F-48BC-9125-18D2DAE16246}"/>
    <cellStyle name="Explanatory Text 4 6" xfId="1570" xr:uid="{A7D50D41-88BB-4B5E-AD0C-36EB97EEA41C}"/>
    <cellStyle name="Explanatory Text 4 7" xfId="1571" xr:uid="{428F4E74-EE94-41AA-A1E3-3A6261211C7C}"/>
    <cellStyle name="Explanatory Text 5" xfId="1572" xr:uid="{0E6507E3-1201-4002-BF42-2EC0F124B904}"/>
    <cellStyle name="Explanatory Text 5 2" xfId="1573" xr:uid="{C31459D9-1505-49B1-9716-54A5E70D0A2D}"/>
    <cellStyle name="Explanatory Text 5 3" xfId="1574" xr:uid="{5457218A-A6DB-4986-880D-150ED55841F4}"/>
    <cellStyle name="Explanatory Text 5 4" xfId="1575" xr:uid="{2823DDB6-12C0-4C3C-B749-51CE34D84536}"/>
    <cellStyle name="Explanatory Text 5 5" xfId="1576" xr:uid="{60ACA6D6-8EF8-41C8-A942-50F8AA8A31C8}"/>
    <cellStyle name="Explanatory Text 5 6" xfId="1577" xr:uid="{AED7A9BC-B026-4063-990E-F8FC39A7DDB5}"/>
    <cellStyle name="Explanatory Text 5 7" xfId="1578" xr:uid="{F4D1598B-A528-4FC5-98F6-00C92E22BDAF}"/>
    <cellStyle name="Explanatory Text 6" xfId="1579" xr:uid="{610387FB-8139-4A10-AD32-AC1F77967D79}"/>
    <cellStyle name="Explanatory Text 7" xfId="1580" xr:uid="{93A6CFD3-8825-45C6-BE07-98C5895E4942}"/>
    <cellStyle name="Explanatory Text 8" xfId="1581" xr:uid="{38092369-130B-4E21-891D-085EF0CFACA0}"/>
    <cellStyle name="Explanatory Text 9" xfId="1582" xr:uid="{927E863B-28A0-4F2C-9F98-B3DB535521F6}"/>
    <cellStyle name="ƒnƒCƒp[ƒŠƒ“ƒN" xfId="1583" xr:uid="{3E2DF181-043F-473A-B46F-64D5F8ADDC36}"/>
    <cellStyle name="ƒnƒCƒp[ƒŠƒ“ƒN 2" xfId="48723" xr:uid="{CA3E3507-8664-4AB3-91B7-6B2BAB230B49}"/>
    <cellStyle name="ƒnƒCƒp[ƒŠƒ“ƒN 3" xfId="48724" xr:uid="{41299EF8-F10E-41C6-B1D1-8826A26024AB}"/>
    <cellStyle name="ƒnƒCƒp[ƒŠƒ“ƒN 4" xfId="48725" xr:uid="{DD062680-F096-4C22-AB41-F678E7EE108E}"/>
    <cellStyle name="Followed Hyperlink 2" xfId="48726" xr:uid="{7575D91B-0079-4081-8CA2-DD31FE1F2608}"/>
    <cellStyle name="Footnote" xfId="48727" xr:uid="{CF019D7D-6FDB-4E78-8BE3-2F56C42D1E7C}"/>
    <cellStyle name="Formula" xfId="48728" xr:uid="{A7A7F930-63E9-4E64-A574-FF7ABFBD255C}"/>
    <cellStyle name="Good 10" xfId="1584" xr:uid="{507C77B3-2E5E-4381-B23A-67ADB416109E}"/>
    <cellStyle name="Good 11" xfId="1585" xr:uid="{3C46F9AD-E086-4C83-9B6B-2623BAA58AB7}"/>
    <cellStyle name="Good 12" xfId="1586" xr:uid="{11C6B226-C4F2-457F-A90B-005E2AB87D69}"/>
    <cellStyle name="Good 13" xfId="1587" xr:uid="{89A09C1A-6978-4FAD-86A3-2BA1EE34F185}"/>
    <cellStyle name="Good 14" xfId="1588" xr:uid="{62C16C44-B927-4E45-95BF-85BAC45D207D}"/>
    <cellStyle name="Good 14 2" xfId="48729" xr:uid="{69B291CD-D8CD-48A4-AD1F-324AD1DB3DE9}"/>
    <cellStyle name="Good 14 3" xfId="48730" xr:uid="{F76D9ECA-8818-4DC1-82D3-2AD3542384C0}"/>
    <cellStyle name="Good 14 4" xfId="48731" xr:uid="{0D3F40C8-B875-4337-8B34-B221AE0850AF}"/>
    <cellStyle name="Good 15" xfId="48732" xr:uid="{B5DF393D-E935-4757-9ED5-BC02022C4ACF}"/>
    <cellStyle name="Good 16" xfId="48733" xr:uid="{ADBC93B9-D127-40B3-9821-F382A9A335B5}"/>
    <cellStyle name="Good 17" xfId="48734" xr:uid="{D28743A5-11EA-4B63-98B4-906C3608ED87}"/>
    <cellStyle name="Good 18" xfId="48735" xr:uid="{78CDB157-5CB4-4435-A8EB-A3A260DD9141}"/>
    <cellStyle name="Good 19" xfId="48736" xr:uid="{F889B31C-EBFD-420B-988E-4B1E772227AA}"/>
    <cellStyle name="Good 2" xfId="1589" xr:uid="{6BCA382A-5827-4B12-B949-C5694196EABB}"/>
    <cellStyle name="Good 2 2" xfId="1590" xr:uid="{D366FCBE-1195-4A98-BE8F-0E678A64BF56}"/>
    <cellStyle name="Good 2 3" xfId="1591" xr:uid="{EF99C11D-F97F-4A35-AEB3-1CA2EC0DC765}"/>
    <cellStyle name="Good 2 3 2" xfId="48737" xr:uid="{0933BF36-39B9-4F5B-BA28-58225ABF21CF}"/>
    <cellStyle name="Good 2 4" xfId="1592" xr:uid="{F906DFEF-BE40-466E-907B-825486D0367C}"/>
    <cellStyle name="Good 2 4 2" xfId="48738" xr:uid="{D241EEEC-C88B-46CD-98FF-F5C36958EE35}"/>
    <cellStyle name="Good 2 5" xfId="1593" xr:uid="{19025242-5362-4629-BB7A-34A0CA6E0E7D}"/>
    <cellStyle name="Good 2 5 2" xfId="48739" xr:uid="{C2201E7D-6772-4504-8FCA-76C0D2FFCC53}"/>
    <cellStyle name="Good 2 6" xfId="1594" xr:uid="{6F98A1F0-5A42-434F-8195-00AF21C79538}"/>
    <cellStyle name="Good 2 7" xfId="1595" xr:uid="{BDB99063-A6C3-4C46-87AF-47FE069B743D}"/>
    <cellStyle name="Good 20" xfId="48740" xr:uid="{514E9114-F751-47C0-B42B-CC25DAA89DE1}"/>
    <cellStyle name="Good 21" xfId="48741" xr:uid="{CC1DFBCA-1338-4134-A551-61C8A8A1B513}"/>
    <cellStyle name="Good 22" xfId="48742" xr:uid="{46FC42F2-512E-4604-B785-45908CE3B837}"/>
    <cellStyle name="Good 23" xfId="48743" xr:uid="{8AFF4AE0-5ABF-495C-A4B3-AC25D6C84C00}"/>
    <cellStyle name="Good 24" xfId="48744" xr:uid="{76916948-80FC-4BE8-868D-F628620D4A12}"/>
    <cellStyle name="Good 25" xfId="48745" xr:uid="{1C88B1C3-A6DF-48C4-94B4-0D4066D28C63}"/>
    <cellStyle name="Good 26" xfId="48746" xr:uid="{F7D6590B-F7BF-4FA1-86EE-C8B82656E337}"/>
    <cellStyle name="Good 27" xfId="48747" xr:uid="{81B0E430-3A93-4752-95A4-04CFB8F24C9C}"/>
    <cellStyle name="Good 28" xfId="48748" xr:uid="{88B93CF9-941F-436D-8029-E4AF7942E410}"/>
    <cellStyle name="Good 3" xfId="1596" xr:uid="{0A306737-B240-4CBB-AD73-1B48D936A6C3}"/>
    <cellStyle name="Good 3 2" xfId="1597" xr:uid="{A470BD17-464E-45EA-AEFB-EF923C2D0630}"/>
    <cellStyle name="Good 3 3" xfId="1598" xr:uid="{ECF1A4FB-AD0B-4829-A344-9274A3FD3034}"/>
    <cellStyle name="Good 3 4" xfId="1599" xr:uid="{7A6C77E2-97BC-4192-B949-91C5A17F3267}"/>
    <cellStyle name="Good 3 5" xfId="1600" xr:uid="{6DE8047D-894B-4239-A084-8EA611A23BB6}"/>
    <cellStyle name="Good 3 6" xfId="1601" xr:uid="{984C64BD-60D7-4DAD-B74A-9F869AA87B5E}"/>
    <cellStyle name="Good 3 7" xfId="1602" xr:uid="{9516E7EC-B119-4BE1-858F-EE98DD036EDA}"/>
    <cellStyle name="Good 4" xfId="1603" xr:uid="{CBE793ED-DE76-4552-B316-254EB77B40FE}"/>
    <cellStyle name="Good 4 2" xfId="1604" xr:uid="{515D0E78-E06C-4AFA-B6F3-DB2FB090376B}"/>
    <cellStyle name="Good 4 3" xfId="1605" xr:uid="{EE61FE28-244F-4B04-A626-E3E5230BA36C}"/>
    <cellStyle name="Good 4 4" xfId="1606" xr:uid="{9FA2E7B1-82FD-4FBE-B895-C87127503C1F}"/>
    <cellStyle name="Good 4 5" xfId="1607" xr:uid="{C6F3876F-30D0-4B83-BFB8-001A284D7FDA}"/>
    <cellStyle name="Good 4 6" xfId="1608" xr:uid="{084571D8-514C-4B64-B18D-CB1BCA0B643A}"/>
    <cellStyle name="Good 4 7" xfId="1609" xr:uid="{F675E811-DE6F-4F0F-A2CE-88405B703D1F}"/>
    <cellStyle name="Good 5" xfId="1610" xr:uid="{577A4F87-B6B5-4999-8377-96E8FF48D43D}"/>
    <cellStyle name="Good 5 2" xfId="1611" xr:uid="{076D9D09-965C-46F9-9765-29681BBE2E21}"/>
    <cellStyle name="Good 5 3" xfId="1612" xr:uid="{9125BA53-AA0F-454D-806F-EC5B35C888E0}"/>
    <cellStyle name="Good 5 4" xfId="1613" xr:uid="{7A4C500B-27AE-4145-A9F5-C1602D7ACDBE}"/>
    <cellStyle name="Good 5 5" xfId="1614" xr:uid="{04DA133B-D717-44D1-8A03-4708EC3F1E4B}"/>
    <cellStyle name="Good 5 6" xfId="1615" xr:uid="{DDADA6E2-2C5C-4D21-9522-0BA3398D8A18}"/>
    <cellStyle name="Good 5 7" xfId="1616" xr:uid="{7E0E83E2-33BD-44FE-976B-817954682151}"/>
    <cellStyle name="Good 6" xfId="1617" xr:uid="{F731647F-4D2C-4086-B5AB-D8139AAC8FEC}"/>
    <cellStyle name="Good 7" xfId="1618" xr:uid="{C163BA08-82BD-4DCA-9EEE-2546DA7C0983}"/>
    <cellStyle name="Good 8" xfId="1619" xr:uid="{2639E939-60BC-4DBC-82B7-8BACF4768F59}"/>
    <cellStyle name="Good 9" xfId="1620" xr:uid="{ACE4C018-CAEA-4E1E-A032-238961077DDC}"/>
    <cellStyle name="GrandParent" xfId="48749" xr:uid="{D89AAB22-95D0-4A2B-A27C-9E33542B1832}"/>
    <cellStyle name="Grey" xfId="48750" xr:uid="{463BBAFD-2441-470F-A63E-2444086E3802}"/>
    <cellStyle name="Header1" xfId="48751" xr:uid="{56D2478D-8B78-4075-A071-9C5C024FAB08}"/>
    <cellStyle name="Header2" xfId="48752" xr:uid="{D5AE1DFA-3EBE-4D89-A90A-AAA0BECCD972}"/>
    <cellStyle name="HEADING" xfId="48753" xr:uid="{5CB3BC1E-28D1-4AC3-A1FB-AC533C8424DF}"/>
    <cellStyle name="Heading 1 10" xfId="1621" xr:uid="{01B774B5-CDCF-4430-B729-1EF8E48D4381}"/>
    <cellStyle name="Heading 1 11" xfId="1622" xr:uid="{1EAB9408-454B-419A-9DBF-141666B0715F}"/>
    <cellStyle name="Heading 1 12" xfId="1623" xr:uid="{AB5D7EC0-03AE-4D1F-9706-77CE6BF82E36}"/>
    <cellStyle name="Heading 1 13" xfId="1624" xr:uid="{4BF1EA36-9AB4-4589-9A13-ED0AB3E36A82}"/>
    <cellStyle name="Heading 1 14" xfId="1625" xr:uid="{DE16562A-13F3-49DF-B3A9-4988762F00AF}"/>
    <cellStyle name="Heading 1 14 2" xfId="48754" xr:uid="{4612E775-B0E0-4FAC-B564-48429AA51054}"/>
    <cellStyle name="Heading 1 14 3" xfId="48755" xr:uid="{80BD3B89-7197-4F3F-86E3-615B621B89F0}"/>
    <cellStyle name="Heading 1 14 4" xfId="48756" xr:uid="{22CFD9AB-E619-4777-8B24-2F6FEDE20D6D}"/>
    <cellStyle name="Heading 1 15" xfId="48757" xr:uid="{8FCA6A0B-6EF8-416C-88EB-9F8AB9A2BC61}"/>
    <cellStyle name="Heading 1 16" xfId="48758" xr:uid="{2D011D0E-A488-46E7-AF2D-13A90D650ED6}"/>
    <cellStyle name="Heading 1 17" xfId="48759" xr:uid="{6A18F9C8-43F1-49F1-A330-C516B1229502}"/>
    <cellStyle name="Heading 1 18" xfId="48760" xr:uid="{E42479B6-CE2F-4B02-BFB4-439881542A23}"/>
    <cellStyle name="Heading 1 19" xfId="48761" xr:uid="{67BEE54C-9D15-4EBC-91EC-F0D0DE1CEAA3}"/>
    <cellStyle name="Heading 1 2" xfId="1626" xr:uid="{698AA050-37C3-4EA9-BC8B-E25FEF5B75C9}"/>
    <cellStyle name="Heading 1 2 2" xfId="1627" xr:uid="{A50A77D4-6F84-4354-95DC-8D2DDD8509E3}"/>
    <cellStyle name="Heading 1 2 3" xfId="1628" xr:uid="{7A1D922C-35AB-4FD8-A1B8-D744085F3B4B}"/>
    <cellStyle name="Heading 1 2 3 2" xfId="48762" xr:uid="{86EE59D1-6ACF-4C94-AA5D-917FC4355016}"/>
    <cellStyle name="Heading 1 2 4" xfId="1629" xr:uid="{AA4C2080-D458-4693-A905-D49CB01CFF55}"/>
    <cellStyle name="Heading 1 2 4 2" xfId="48763" xr:uid="{925CB063-B7FC-41A4-9D6E-AD81C26F3BB0}"/>
    <cellStyle name="Heading 1 2 5" xfId="1630" xr:uid="{1D0BBC64-52F3-4CC0-8BEC-D68B73E8226A}"/>
    <cellStyle name="Heading 1 2 5 2" xfId="48764" xr:uid="{7BB8D926-98EF-471D-B29D-93C11D4DD2E4}"/>
    <cellStyle name="Heading 1 2 6" xfId="1631" xr:uid="{97F78A50-A7FA-459F-9DF1-A26A4A375C46}"/>
    <cellStyle name="Heading 1 2 7" xfId="1632" xr:uid="{E10A34B5-751F-4AC2-BEE2-643BD5CD9B06}"/>
    <cellStyle name="Heading 1 20" xfId="48765" xr:uid="{3F0185D2-F7F4-431E-95BB-9CDADDED9024}"/>
    <cellStyle name="Heading 1 21" xfId="48766" xr:uid="{3A57C0D0-838D-419A-AC13-9EDEE186FBBE}"/>
    <cellStyle name="Heading 1 22" xfId="48767" xr:uid="{1E432B5D-98FB-49D5-B57F-907635F10563}"/>
    <cellStyle name="Heading 1 23" xfId="48768" xr:uid="{EB45352D-7F6D-41F8-8FD8-C272C133E971}"/>
    <cellStyle name="Heading 1 24" xfId="48769" xr:uid="{648EC2FF-4DFB-41FB-97BB-A2481C35D922}"/>
    <cellStyle name="Heading 1 25" xfId="48770" xr:uid="{92466F24-ED72-4FFD-B114-5F68ADC9418E}"/>
    <cellStyle name="Heading 1 26" xfId="48771" xr:uid="{AE279080-FC23-4A1E-8664-F389B64FD861}"/>
    <cellStyle name="Heading 1 27" xfId="48772" xr:uid="{510D5E0F-4D2D-49A3-B887-DF6ACF748DAD}"/>
    <cellStyle name="Heading 1 28" xfId="48773" xr:uid="{97E2255B-9418-4991-9FA9-B2178F873D1D}"/>
    <cellStyle name="Heading 1 3" xfId="1633" xr:uid="{5C23EC8C-47C0-431F-BE52-F6FFC46D0572}"/>
    <cellStyle name="Heading 1 3 2" xfId="1634" xr:uid="{2F768343-8E1A-41D2-B219-B4CA7FD6B966}"/>
    <cellStyle name="Heading 1 3 3" xfId="1635" xr:uid="{4D693CFD-FF98-4FDA-AD0D-E0771F010C21}"/>
    <cellStyle name="Heading 1 3 4" xfId="1636" xr:uid="{95FA23B9-AFBF-4224-B223-9AFEEB08A970}"/>
    <cellStyle name="Heading 1 3 5" xfId="1637" xr:uid="{9C6A3F75-E803-44E0-8098-5BE5A26278B2}"/>
    <cellStyle name="Heading 1 3 6" xfId="1638" xr:uid="{91D44518-E059-45A2-8294-107422584C28}"/>
    <cellStyle name="Heading 1 3 7" xfId="1639" xr:uid="{400E1DE4-4837-4739-AEC2-928925ABB6D1}"/>
    <cellStyle name="Heading 1 4" xfId="1640" xr:uid="{044EE5D7-8DC7-433B-92DA-45042C1C5BA3}"/>
    <cellStyle name="Heading 1 4 2" xfId="1641" xr:uid="{4D76AE5F-92BC-47DB-804C-C97D83293F67}"/>
    <cellStyle name="Heading 1 4 3" xfId="1642" xr:uid="{BBE4F70B-EB0A-4B66-A01D-DF73BDC1CCA1}"/>
    <cellStyle name="Heading 1 4 4" xfId="1643" xr:uid="{C5C46433-2161-4539-9BBC-34E6CE9EF97E}"/>
    <cellStyle name="Heading 1 4 5" xfId="1644" xr:uid="{76CDF7A0-3DF2-43D5-ADD8-1340473920E0}"/>
    <cellStyle name="Heading 1 4 6" xfId="1645" xr:uid="{3335D93D-5297-4BC7-8C07-FA5A8EF075E4}"/>
    <cellStyle name="Heading 1 4 7" xfId="1646" xr:uid="{CB2FB89E-2875-4707-A0BC-9E129DEFD797}"/>
    <cellStyle name="Heading 1 5" xfId="1647" xr:uid="{6ECA0B5B-5A6A-469B-887F-2D105DA9917F}"/>
    <cellStyle name="Heading 1 5 2" xfId="1648" xr:uid="{FEC0F1A9-6A7F-4839-8684-6F889DC8421D}"/>
    <cellStyle name="Heading 1 5 3" xfId="1649" xr:uid="{1EFBD20F-13BC-4A5D-97A5-F16544B60115}"/>
    <cellStyle name="Heading 1 5 4" xfId="1650" xr:uid="{4493166C-8DD8-47B5-9054-CE52A8988BE9}"/>
    <cellStyle name="Heading 1 5 5" xfId="1651" xr:uid="{3ECB1F6A-33CA-4AE1-B3CC-E53B4C587CDC}"/>
    <cellStyle name="Heading 1 5 6" xfId="1652" xr:uid="{5AE41B64-EB79-44BE-B053-D040422FB571}"/>
    <cellStyle name="Heading 1 5 7" xfId="1653" xr:uid="{0549D8BB-14BE-48FB-9994-5DE40C5564F9}"/>
    <cellStyle name="Heading 1 6" xfId="1654" xr:uid="{A0EA268A-5368-4B27-AB0F-1FCFFC8F84D5}"/>
    <cellStyle name="Heading 1 7" xfId="1655" xr:uid="{2EAEFEB0-F4DA-4FBC-8FFA-CB5389F319E5}"/>
    <cellStyle name="Heading 1 8" xfId="1656" xr:uid="{16A20873-8893-41BA-9DB9-8705EF5D956A}"/>
    <cellStyle name="Heading 1 9" xfId="1657" xr:uid="{2ED9507F-A3C1-4A6A-B7AF-9DE58A5C3108}"/>
    <cellStyle name="Heading 2 10" xfId="1658" xr:uid="{413E57C5-14F6-4B48-9C53-48B8216A5F96}"/>
    <cellStyle name="Heading 2 11" xfId="1659" xr:uid="{7C357980-3D59-4EEA-9F24-8BC6093CD5D0}"/>
    <cellStyle name="Heading 2 12" xfId="1660" xr:uid="{81E34E72-EF4E-4196-B154-F54CDBEF34B8}"/>
    <cellStyle name="Heading 2 13" xfId="1661" xr:uid="{A17FB69C-5FBF-4DAB-8C81-85BAC14E4E4E}"/>
    <cellStyle name="Heading 2 14" xfId="1662" xr:uid="{51E20C3E-E68C-4BF3-902D-062CA5E8AC63}"/>
    <cellStyle name="Heading 2 14 2" xfId="48774" xr:uid="{A566A47A-2671-482A-8F8C-4F9A53C6B456}"/>
    <cellStyle name="Heading 2 14 3" xfId="48775" xr:uid="{DDAFF8CE-AF0A-46A6-BD36-A5C3AB8F5320}"/>
    <cellStyle name="Heading 2 14 4" xfId="48776" xr:uid="{FF79D9AA-8D8E-4C25-B566-458340089A50}"/>
    <cellStyle name="Heading 2 15" xfId="48777" xr:uid="{C294A374-8E36-45D7-B633-7C31CA9C060E}"/>
    <cellStyle name="Heading 2 16" xfId="48778" xr:uid="{1AE34FD2-BDB1-4A4A-A977-1583AADB2C04}"/>
    <cellStyle name="Heading 2 17" xfId="48779" xr:uid="{51047FBC-97D6-4BBF-8804-AD33E825C49C}"/>
    <cellStyle name="Heading 2 18" xfId="48780" xr:uid="{17D9310A-EFCF-42F2-A4E0-E6D98C6FD9F7}"/>
    <cellStyle name="Heading 2 19" xfId="48781" xr:uid="{D16A91CB-BDFB-431D-93F2-F9B4C2EA6299}"/>
    <cellStyle name="Heading 2 2" xfId="1663" xr:uid="{0319E26D-B18A-4519-A785-6BDDACB026EC}"/>
    <cellStyle name="Heading 2 2 2" xfId="1664" xr:uid="{E5FC9908-235E-4AA8-97D8-6D25E052F169}"/>
    <cellStyle name="Heading 2 2 3" xfId="1665" xr:uid="{01166CD2-2704-44F3-BE3E-58F0A630E5FD}"/>
    <cellStyle name="Heading 2 2 3 2" xfId="48782" xr:uid="{BC978D9D-2CF1-4F6E-BE96-441019669EA2}"/>
    <cellStyle name="Heading 2 2 4" xfId="1666" xr:uid="{2F1FC1C8-A111-4BB5-B137-E9F0922E7A80}"/>
    <cellStyle name="Heading 2 2 4 2" xfId="48783" xr:uid="{75A431E2-65A4-4897-A339-4F0EB2345CCE}"/>
    <cellStyle name="Heading 2 2 5" xfId="1667" xr:uid="{8D306EE6-4EF4-499C-B76D-560C962D6E12}"/>
    <cellStyle name="Heading 2 2 5 2" xfId="48784" xr:uid="{A4F62831-1802-427E-BDD8-7E43890BFA82}"/>
    <cellStyle name="Heading 2 2 6" xfId="1668" xr:uid="{C45A8546-FBA5-4C4B-9979-E1453277BD05}"/>
    <cellStyle name="Heading 2 2 7" xfId="1669" xr:uid="{D5141B18-DB1E-43B7-8FD3-EACF2F06C657}"/>
    <cellStyle name="Heading 2 20" xfId="48785" xr:uid="{B3A9D73F-121E-4E56-A5F3-B8EBADCE39C3}"/>
    <cellStyle name="Heading 2 21" xfId="48786" xr:uid="{F1F5A82D-6C08-4693-B68F-DCA1F5EEC29D}"/>
    <cellStyle name="Heading 2 22" xfId="48787" xr:uid="{915B0304-41E6-46EA-B232-A116CEF8AC83}"/>
    <cellStyle name="Heading 2 23" xfId="48788" xr:uid="{E42BDABF-F4BF-4B35-B5D2-1EFCB38A7272}"/>
    <cellStyle name="Heading 2 24" xfId="48789" xr:uid="{96B92AC2-8D94-45B1-8D96-2EB783813801}"/>
    <cellStyle name="Heading 2 25" xfId="48790" xr:uid="{A6AFE364-CC51-4FE5-917C-F6EEA8264856}"/>
    <cellStyle name="Heading 2 26" xfId="48791" xr:uid="{8A789471-429E-4B93-B9B4-C899339F139A}"/>
    <cellStyle name="Heading 2 27" xfId="48792" xr:uid="{3A3A4A13-0A52-4884-8F73-7CA3B2F84E0B}"/>
    <cellStyle name="Heading 2 28" xfId="48793" xr:uid="{2A138095-5887-4AA9-85D1-F12427955B89}"/>
    <cellStyle name="Heading 2 3" xfId="1670" xr:uid="{30660D03-C623-418A-B0E8-BC5911DC4618}"/>
    <cellStyle name="Heading 2 3 2" xfId="1671" xr:uid="{B8DD0447-E5A9-4783-AB3F-267B5A44EC68}"/>
    <cellStyle name="Heading 2 3 3" xfId="1672" xr:uid="{840852AD-8BB8-4B10-92AA-0564AFF1EEE8}"/>
    <cellStyle name="Heading 2 3 4" xfId="1673" xr:uid="{5D9C9E50-B8AB-4008-A57F-081786DCFA8B}"/>
    <cellStyle name="Heading 2 3 5" xfId="1674" xr:uid="{0CF4579A-2F92-413C-81A9-9145ED87B1F4}"/>
    <cellStyle name="Heading 2 3 6" xfId="1675" xr:uid="{FD7592C5-A075-462A-A621-F51B2F7F03B7}"/>
    <cellStyle name="Heading 2 3 7" xfId="1676" xr:uid="{B6705E87-86AD-4336-A47B-1FDDAF9A8E18}"/>
    <cellStyle name="Heading 2 4" xfId="1677" xr:uid="{CC7D8131-36F0-4391-B8B0-1C7CC73549B4}"/>
    <cellStyle name="Heading 2 4 2" xfId="1678" xr:uid="{332790CF-B9E2-4055-9DFF-67ECB8A06FA3}"/>
    <cellStyle name="Heading 2 4 3" xfId="1679" xr:uid="{0F32AB34-2CE3-44B1-9DCB-00E65BE34E3C}"/>
    <cellStyle name="Heading 2 4 4" xfId="1680" xr:uid="{266736BB-307D-4784-8839-7A19683762E3}"/>
    <cellStyle name="Heading 2 4 5" xfId="1681" xr:uid="{EE34E860-F33E-442B-A713-AE152D0F7984}"/>
    <cellStyle name="Heading 2 4 6" xfId="1682" xr:uid="{A854342D-8EE7-4B61-A590-8054925E394E}"/>
    <cellStyle name="Heading 2 4 7" xfId="1683" xr:uid="{20491209-E80A-4317-B847-E12EEA245C0C}"/>
    <cellStyle name="Heading 2 5" xfId="1684" xr:uid="{FB85FC81-041B-4F61-BD13-23DEE82A8913}"/>
    <cellStyle name="Heading 2 5 2" xfId="1685" xr:uid="{BC21E759-BCEF-467E-A84A-B3BC3ABF4C6D}"/>
    <cellStyle name="Heading 2 5 3" xfId="1686" xr:uid="{79E45EB6-BF21-42DA-B752-5F1409A4D9F5}"/>
    <cellStyle name="Heading 2 5 4" xfId="1687" xr:uid="{45F0D15F-02C0-4D7A-9327-AD4CC150831C}"/>
    <cellStyle name="Heading 2 5 5" xfId="1688" xr:uid="{277FEAF8-4E4E-4D70-A37B-CBB0B8A6E035}"/>
    <cellStyle name="Heading 2 5 6" xfId="1689" xr:uid="{8EB283F5-BE0A-46F2-A4CC-00202EB12244}"/>
    <cellStyle name="Heading 2 5 7" xfId="1690" xr:uid="{F7D74220-74EF-429A-8E6D-879CD567F45A}"/>
    <cellStyle name="Heading 2 6" xfId="1691" xr:uid="{CFD9BE2F-2F81-4294-9CEC-B69AF8BBD51F}"/>
    <cellStyle name="Heading 2 7" xfId="1692" xr:uid="{283634B4-07A2-470A-8333-FF9D2FE66E5E}"/>
    <cellStyle name="Heading 2 8" xfId="1693" xr:uid="{DB77582F-3501-4D1C-9B33-14B797CD4B3B}"/>
    <cellStyle name="Heading 2 9" xfId="1694" xr:uid="{396BCC0A-EB48-4A2B-B9BB-6DE6B775004A}"/>
    <cellStyle name="Heading 3 10" xfId="1695" xr:uid="{E07E4E85-0B95-4449-989C-7BECFB71D6FD}"/>
    <cellStyle name="Heading 3 11" xfId="1696" xr:uid="{92E6A31F-B742-4B7E-BF67-F2FF2BDDC15D}"/>
    <cellStyle name="Heading 3 12" xfId="1697" xr:uid="{E2131B5D-56B6-4709-9555-E126511FD962}"/>
    <cellStyle name="Heading 3 13" xfId="1698" xr:uid="{4F9301E1-0E2C-4E80-80E3-7A015AE2441E}"/>
    <cellStyle name="Heading 3 14" xfId="1699" xr:uid="{46782F47-BF05-4D86-A9FC-2010303C1CA3}"/>
    <cellStyle name="Heading 3 14 2" xfId="48794" xr:uid="{F02407C1-32DF-463E-8700-C9AE6DAFB5C1}"/>
    <cellStyle name="Heading 3 14 3" xfId="48795" xr:uid="{4C99866E-4213-4662-9D14-0E0DE8731B28}"/>
    <cellStyle name="Heading 3 14 4" xfId="48796" xr:uid="{57BA1BFD-8529-4BC4-B0E5-F919EC5C59A6}"/>
    <cellStyle name="Heading 3 15" xfId="48797" xr:uid="{1870EF18-47CD-4051-AAB0-1DEE5EBEFA42}"/>
    <cellStyle name="Heading 3 16" xfId="48798" xr:uid="{B3EB4C4F-1E8D-4D00-9124-B9987940C6E0}"/>
    <cellStyle name="Heading 3 17" xfId="48799" xr:uid="{4D6D46DD-72E9-443A-AE6C-E2E0F4247E31}"/>
    <cellStyle name="Heading 3 18" xfId="48800" xr:uid="{34D5FC61-8BC3-4F20-B703-CD094E0913D3}"/>
    <cellStyle name="Heading 3 19" xfId="48801" xr:uid="{41CC4A7F-28A0-44C4-9E53-76C16176D17A}"/>
    <cellStyle name="Heading 3 2" xfId="1700" xr:uid="{13541DED-75BA-431C-9DAA-008EB1545EE9}"/>
    <cellStyle name="Heading 3 2 2" xfId="1701" xr:uid="{F65EEC0A-78BA-406B-BF63-644D8C49C455}"/>
    <cellStyle name="Heading 3 2 3" xfId="1702" xr:uid="{59B09FBA-3AD9-441B-8165-928850D3921D}"/>
    <cellStyle name="Heading 3 2 3 2" xfId="48802" xr:uid="{7DF4A3E7-B6B7-48B8-9A26-214B877FB758}"/>
    <cellStyle name="Heading 3 2 4" xfId="1703" xr:uid="{EC57AC17-81AB-4588-AAA0-47C67159705D}"/>
    <cellStyle name="Heading 3 2 4 2" xfId="48803" xr:uid="{06890E1F-9382-4554-BB8C-6089AC4679B2}"/>
    <cellStyle name="Heading 3 2 5" xfId="1704" xr:uid="{5FC31F14-8E1E-4C32-8165-3C5909AEC10A}"/>
    <cellStyle name="Heading 3 2 5 2" xfId="48804" xr:uid="{8EBAE918-1EBA-4742-867D-3229087D5CE4}"/>
    <cellStyle name="Heading 3 2 6" xfId="1705" xr:uid="{406C30CA-A24F-43BB-A439-A8F503494F44}"/>
    <cellStyle name="Heading 3 2 7" xfId="1706" xr:uid="{B2204D9F-E9E0-40DC-8396-77A20DD86D66}"/>
    <cellStyle name="Heading 3 20" xfId="48805" xr:uid="{B3EFA2E8-4FD8-4262-8B0C-711E8210DA69}"/>
    <cellStyle name="Heading 3 21" xfId="48806" xr:uid="{A0E4049B-021E-4C7F-A2F1-4A8E59E3216E}"/>
    <cellStyle name="Heading 3 22" xfId="48807" xr:uid="{1251FA39-BE03-4CC5-8CBB-5B6EC2D27A36}"/>
    <cellStyle name="Heading 3 23" xfId="48808" xr:uid="{795F03EB-74CD-47CB-8DD0-E32A26C449BA}"/>
    <cellStyle name="Heading 3 24" xfId="48809" xr:uid="{7114171A-EE15-43EB-9F17-CF50F920E4A7}"/>
    <cellStyle name="Heading 3 25" xfId="48810" xr:uid="{B0F9423D-3DC4-43D5-8980-45559D412B44}"/>
    <cellStyle name="Heading 3 26" xfId="48811" xr:uid="{6CE7C874-7A64-4B56-BA92-18EFAB56E0FD}"/>
    <cellStyle name="Heading 3 27" xfId="48812" xr:uid="{3F9C2B53-8646-4E2D-AD60-A1A57321B636}"/>
    <cellStyle name="Heading 3 28" xfId="48813" xr:uid="{7CB57766-DDBE-4950-B0FF-B2FEEA3C8C47}"/>
    <cellStyle name="Heading 3 3" xfId="1707" xr:uid="{8B7B2775-0322-456A-B704-7DA53324DA98}"/>
    <cellStyle name="Heading 3 3 2" xfId="1708" xr:uid="{A52DB1A2-D670-408D-BF17-0EA21CC9BEF4}"/>
    <cellStyle name="Heading 3 3 3" xfId="1709" xr:uid="{17CFE971-BB9A-44E0-AE71-2C930FC09DAA}"/>
    <cellStyle name="Heading 3 3 4" xfId="1710" xr:uid="{C4AB80F9-9618-4B75-8511-2B958A9263AC}"/>
    <cellStyle name="Heading 3 3 5" xfId="1711" xr:uid="{F4FC208C-22B7-42A6-AE71-956BB0E499C9}"/>
    <cellStyle name="Heading 3 3 6" xfId="1712" xr:uid="{B4FD7D96-7E21-4F4E-ABD8-F8C3020B107E}"/>
    <cellStyle name="Heading 3 3 7" xfId="1713" xr:uid="{57CA5F17-A6C1-48F9-9BF9-410487956B80}"/>
    <cellStyle name="Heading 3 4" xfId="1714" xr:uid="{E6C77D1D-C8EA-4713-87BD-043B6CB560DE}"/>
    <cellStyle name="Heading 3 4 2" xfId="1715" xr:uid="{F6BAE87D-C836-4107-B1A7-0D131D56AB0C}"/>
    <cellStyle name="Heading 3 4 3" xfId="1716" xr:uid="{21603F7D-72D6-4E36-99FC-E8592FF88615}"/>
    <cellStyle name="Heading 3 4 4" xfId="1717" xr:uid="{5D656ECA-34C0-4633-85E9-BD0ED210534C}"/>
    <cellStyle name="Heading 3 4 5" xfId="1718" xr:uid="{8A0A32A4-151C-4D0A-A08E-AABEBB4D04FB}"/>
    <cellStyle name="Heading 3 4 6" xfId="1719" xr:uid="{AFC0ECEF-F28D-4F7A-AD55-E4BD56C95AB8}"/>
    <cellStyle name="Heading 3 4 7" xfId="1720" xr:uid="{BB00F1DD-0C94-444A-AF5B-0E11A61B261C}"/>
    <cellStyle name="Heading 3 5" xfId="1721" xr:uid="{3EC5CEEB-C0E3-4DCC-98FE-1CF166BFD917}"/>
    <cellStyle name="Heading 3 5 2" xfId="1722" xr:uid="{E0DA4134-855A-4E35-B155-3F65010357A8}"/>
    <cellStyle name="Heading 3 5 3" xfId="1723" xr:uid="{55017CE1-A692-4BA8-B2E7-E44C9946500D}"/>
    <cellStyle name="Heading 3 5 4" xfId="1724" xr:uid="{F810BBF6-19A8-448D-B2A5-39641D46B770}"/>
    <cellStyle name="Heading 3 5 5" xfId="1725" xr:uid="{84FBDA27-0A04-4818-9207-D616056AB8CF}"/>
    <cellStyle name="Heading 3 5 6" xfId="1726" xr:uid="{F1460D81-B942-42C1-83FF-9B95A56C38CB}"/>
    <cellStyle name="Heading 3 5 7" xfId="1727" xr:uid="{C7D62CEB-4995-4982-BEC7-6CD2E9B54EF0}"/>
    <cellStyle name="Heading 3 6" xfId="1728" xr:uid="{5792E67D-AFDA-4742-87CF-F978C23C2FF9}"/>
    <cellStyle name="Heading 3 7" xfId="1729" xr:uid="{2576DCE7-709F-4929-8B58-7CC5E54827C6}"/>
    <cellStyle name="Heading 3 8" xfId="1730" xr:uid="{28BA723F-00B5-4FB7-BA32-C6DB0772732E}"/>
    <cellStyle name="Heading 3 9" xfId="1731" xr:uid="{05C075B6-95D7-45A5-B1FB-972C85A7B091}"/>
    <cellStyle name="Heading 4 10" xfId="1732" xr:uid="{098B9D41-0080-4C8A-9307-DBF240436462}"/>
    <cellStyle name="Heading 4 11" xfId="1733" xr:uid="{95EA81D7-6774-4901-AA99-5C2F955B97D6}"/>
    <cellStyle name="Heading 4 12" xfId="1734" xr:uid="{0023C566-5CF7-4989-AF01-63975A00F839}"/>
    <cellStyle name="Heading 4 13" xfId="1735" xr:uid="{79A92985-4A9C-49DB-9677-9452C01BF124}"/>
    <cellStyle name="Heading 4 14" xfId="1736" xr:uid="{01DC9B3A-7AC0-48C6-9DB6-54FF15A6488A}"/>
    <cellStyle name="Heading 4 14 2" xfId="48814" xr:uid="{1494D181-6872-4C20-8864-CB9D864DEAAA}"/>
    <cellStyle name="Heading 4 14 3" xfId="48815" xr:uid="{0FBA46B4-52C9-4F1B-A962-6E87A3A0AFE8}"/>
    <cellStyle name="Heading 4 14 4" xfId="48816" xr:uid="{17A4E861-CF98-4296-B2BD-B9110D45A6E4}"/>
    <cellStyle name="Heading 4 15" xfId="48817" xr:uid="{9B7B87E3-73FE-471B-ACB9-D4B05659E605}"/>
    <cellStyle name="Heading 4 16" xfId="48818" xr:uid="{BC6D8E24-642D-4B91-AA48-C64872BCDF62}"/>
    <cellStyle name="Heading 4 17" xfId="48819" xr:uid="{527B3A8E-B596-4819-A352-C91A9E99C284}"/>
    <cellStyle name="Heading 4 18" xfId="48820" xr:uid="{52DA934B-A05C-4B97-88C4-E67BBF103BE5}"/>
    <cellStyle name="Heading 4 19" xfId="48821" xr:uid="{AC5B3E25-46A8-4845-A129-952824E654EB}"/>
    <cellStyle name="Heading 4 2" xfId="1737" xr:uid="{9E76612D-8BDC-4D22-9B74-017ED9D9E8C8}"/>
    <cellStyle name="Heading 4 2 2" xfId="1738" xr:uid="{64D3AEA4-FD3D-4B7D-917B-FEFF83FD432A}"/>
    <cellStyle name="Heading 4 2 3" xfId="1739" xr:uid="{DD535112-A1C6-43CE-BD87-592977B19FB1}"/>
    <cellStyle name="Heading 4 2 3 2" xfId="48822" xr:uid="{37C2B5A6-A76C-477D-978E-1111094FB7E9}"/>
    <cellStyle name="Heading 4 2 4" xfId="1740" xr:uid="{6FC64D86-A849-4299-90F9-EFFF3CAEBD8D}"/>
    <cellStyle name="Heading 4 2 4 2" xfId="48823" xr:uid="{FCA459D2-498E-4A21-8196-5AED6680EA06}"/>
    <cellStyle name="Heading 4 2 5" xfId="1741" xr:uid="{B67B8687-43A3-4B6F-8C58-9B86A2DC191D}"/>
    <cellStyle name="Heading 4 2 5 2" xfId="48824" xr:uid="{3DB0F636-FB72-4AF9-BC08-D000F9603B34}"/>
    <cellStyle name="Heading 4 2 6" xfId="1742" xr:uid="{A756E5F8-36CD-4B2B-92C7-9DE7FA156DD4}"/>
    <cellStyle name="Heading 4 2 7" xfId="1743" xr:uid="{8DCE2A3E-B3D0-442F-BFEF-4BEAC2405386}"/>
    <cellStyle name="Heading 4 20" xfId="48825" xr:uid="{7E7583D2-7CC9-4064-B875-E32ED1D4B8D0}"/>
    <cellStyle name="Heading 4 21" xfId="48826" xr:uid="{78CDAF6B-131B-4F04-AC83-2732341E0621}"/>
    <cellStyle name="Heading 4 22" xfId="48827" xr:uid="{763C2AA2-C273-449F-B2AA-356148E6A44E}"/>
    <cellStyle name="Heading 4 23" xfId="48828" xr:uid="{793F0F3D-64F6-48FB-ACE4-E3D24B8BE982}"/>
    <cellStyle name="Heading 4 24" xfId="48829" xr:uid="{A5EA8514-7F3F-41A8-ABB6-9D86CCD5047D}"/>
    <cellStyle name="Heading 4 25" xfId="48830" xr:uid="{14DDB7C8-7486-4303-811E-48FA2B130847}"/>
    <cellStyle name="Heading 4 26" xfId="48831" xr:uid="{0BA6DDD9-0864-44E2-A7B9-EDBA0FD64109}"/>
    <cellStyle name="Heading 4 27" xfId="48832" xr:uid="{04E96E26-02BA-41A3-AA9B-A90E393CF25C}"/>
    <cellStyle name="Heading 4 28" xfId="48833" xr:uid="{FAB67C1A-5E6F-4126-B3D7-58384377F40E}"/>
    <cellStyle name="Heading 4 3" xfId="1744" xr:uid="{A7BD03CF-218F-4B58-9C54-993FC2546F60}"/>
    <cellStyle name="Heading 4 3 2" xfId="1745" xr:uid="{3CC5EBA1-CD71-41FD-9AAF-F7F580C8E717}"/>
    <cellStyle name="Heading 4 3 3" xfId="1746" xr:uid="{0E939885-184F-4F32-9779-0855D928AAC5}"/>
    <cellStyle name="Heading 4 3 4" xfId="1747" xr:uid="{846B93AB-DC69-4BFF-A20F-1946E54951FD}"/>
    <cellStyle name="Heading 4 3 5" xfId="1748" xr:uid="{FA3B084D-54D2-4435-A57B-C3BB18CC4A67}"/>
    <cellStyle name="Heading 4 3 6" xfId="1749" xr:uid="{483C9AE5-07BC-4F22-A78B-AC36BAAFB434}"/>
    <cellStyle name="Heading 4 3 7" xfId="1750" xr:uid="{577A3BAA-B77B-4B31-8F35-21A6C02A59C8}"/>
    <cellStyle name="Heading 4 4" xfId="1751" xr:uid="{711871DB-256E-4577-87DA-6E06BC4A4E81}"/>
    <cellStyle name="Heading 4 4 2" xfId="1752" xr:uid="{4D600AA4-026F-4E1F-8303-C9D261388AAA}"/>
    <cellStyle name="Heading 4 4 3" xfId="1753" xr:uid="{F8D798AE-82E3-4B04-AE51-1F1CDFCFAFCF}"/>
    <cellStyle name="Heading 4 4 4" xfId="1754" xr:uid="{485E286C-A1C1-4876-A8F6-232255328AED}"/>
    <cellStyle name="Heading 4 4 5" xfId="1755" xr:uid="{C78358B1-155D-43C4-9688-33B8BC27B0F8}"/>
    <cellStyle name="Heading 4 4 6" xfId="1756" xr:uid="{A396BE5E-D2EF-4134-8AF4-5D064097E68E}"/>
    <cellStyle name="Heading 4 4 7" xfId="1757" xr:uid="{5A52FCEA-DB8C-4AE5-AD92-D62DF8DF326D}"/>
    <cellStyle name="Heading 4 5" xfId="1758" xr:uid="{4A22E6D6-13E7-46E9-963E-722610C68B51}"/>
    <cellStyle name="Heading 4 5 2" xfId="1759" xr:uid="{9A9F6536-EED8-4005-902C-B0335E9D0566}"/>
    <cellStyle name="Heading 4 5 3" xfId="1760" xr:uid="{44A2FF8B-2F93-46AB-A0D1-0674FA95D208}"/>
    <cellStyle name="Heading 4 5 4" xfId="1761" xr:uid="{FAD81985-167F-4140-B244-A3D68AD62D07}"/>
    <cellStyle name="Heading 4 5 5" xfId="1762" xr:uid="{0B9B6A43-0F39-4CE0-98D6-5AB0943E9C45}"/>
    <cellStyle name="Heading 4 5 6" xfId="1763" xr:uid="{D3D867B9-DA72-4812-9A9F-7C7D88A144A5}"/>
    <cellStyle name="Heading 4 5 7" xfId="1764" xr:uid="{A5DBA922-A12F-47C1-90E3-58E32EF43D19}"/>
    <cellStyle name="Heading 4 6" xfId="1765" xr:uid="{5832C90C-D74A-4D1D-B98C-513CEB23F84F}"/>
    <cellStyle name="Heading 4 7" xfId="1766" xr:uid="{BF149E02-B1DA-47C6-AF2C-9432CA5D4424}"/>
    <cellStyle name="Heading 4 8" xfId="1767" xr:uid="{69B022F5-6ABC-468B-BFDA-FE69709AD9EA}"/>
    <cellStyle name="Heading 4 9" xfId="1768" xr:uid="{240BBFFD-EB27-4441-90FB-CAA8FCFFBB9F}"/>
    <cellStyle name="Hyperlink" xfId="2" builtinId="8"/>
    <cellStyle name="Hyperlink 11" xfId="48834" xr:uid="{36EB057B-C43A-4B97-A3BD-BF94BB3EB984}"/>
    <cellStyle name="Hyperlink 12" xfId="48835" xr:uid="{745B98F1-71FD-4041-B905-CBBCF1E056D7}"/>
    <cellStyle name="Hyperlink 2" xfId="42" xr:uid="{C99A8FF0-1806-472B-BDF7-82A289E5FE71}"/>
    <cellStyle name="Hyperlink 2 10" xfId="48836" xr:uid="{0E5DE447-1EA4-4903-8C5B-B93B3687CB05}"/>
    <cellStyle name="Hyperlink 2 11" xfId="48837" xr:uid="{E0F0010D-C552-4CCE-9239-82404A64F1CD}"/>
    <cellStyle name="Hyperlink 2 12" xfId="48838" xr:uid="{D0AF2608-FCC1-4D7A-BA96-E500CC44D994}"/>
    <cellStyle name="Hyperlink 2 13" xfId="48839" xr:uid="{198BA923-EC81-4658-A67B-E0E81D0DBF9A}"/>
    <cellStyle name="Hyperlink 2 14" xfId="48840" xr:uid="{B6FFBD7A-AED0-4123-BA1B-EE805646576E}"/>
    <cellStyle name="Hyperlink 2 15" xfId="48841" xr:uid="{DD07D872-540E-4F24-8784-729ADBFC8D4D}"/>
    <cellStyle name="Hyperlink 2 16" xfId="48842" xr:uid="{0E25702C-1B45-4D85-AD40-7165E0B29A27}"/>
    <cellStyle name="Hyperlink 2 17" xfId="48843" xr:uid="{BD221FF2-5495-444A-A7F8-5654FA8593DD}"/>
    <cellStyle name="Hyperlink 2 18" xfId="48844" xr:uid="{E7AC5412-519A-48CD-B7D9-641526F6E1B9}"/>
    <cellStyle name="Hyperlink 2 19" xfId="48845" xr:uid="{D6CB06D3-8DD8-4CC5-BD21-1D3E964EB68D}"/>
    <cellStyle name="Hyperlink 2 2" xfId="48846" xr:uid="{DB740AF8-93C5-4A31-B0F5-726DC1921644}"/>
    <cellStyle name="Hyperlink 2 20" xfId="48847" xr:uid="{516D6931-81FC-4349-AC41-2CC86193ACAB}"/>
    <cellStyle name="Hyperlink 2 21" xfId="48848" xr:uid="{A4FC013E-19DF-460D-90BC-55F0618B2303}"/>
    <cellStyle name="Hyperlink 2 3" xfId="48849" xr:uid="{A769219D-E2B4-4EA5-9BF2-7A1F788F8FBE}"/>
    <cellStyle name="Hyperlink 2 4" xfId="48850" xr:uid="{80CFE5F6-C5D4-4610-B5EE-D5965A0E23A4}"/>
    <cellStyle name="Hyperlink 2 5" xfId="48851" xr:uid="{57E0540B-7782-4EF5-A67F-B89792ED3D8A}"/>
    <cellStyle name="Hyperlink 2 6" xfId="48852" xr:uid="{D80B8FBE-DEBE-4275-BC41-70BE3189592C}"/>
    <cellStyle name="Hyperlink 2 7" xfId="48853" xr:uid="{80A8F2B3-FDFD-4D19-A04D-5848E0C9502B}"/>
    <cellStyle name="Hyperlink 2 8" xfId="48854" xr:uid="{39E688A2-D421-45DB-AD14-0990BAB61D61}"/>
    <cellStyle name="Hyperlink 2 9" xfId="48855" xr:uid="{21436462-9921-4B85-85C0-B7500842694D}"/>
    <cellStyle name="Hyperlink 3" xfId="48856" xr:uid="{1B28E1B5-D449-4C30-9276-6BFC567CB7E5}"/>
    <cellStyle name="Hyperlink 3 2" xfId="48857" xr:uid="{7251BADB-E96D-4AE3-B92D-26D09F3AA83A}"/>
    <cellStyle name="Hyperlink 3 3" xfId="48858" xr:uid="{D83B1F47-6E9E-4F65-B068-E7C361D52923}"/>
    <cellStyle name="Hyperlink 4" xfId="40" xr:uid="{75C15D37-154F-4475-A30B-DCF5299285D8}"/>
    <cellStyle name="Input [yellow]" xfId="48859" xr:uid="{05AD2A36-B337-4278-A054-F5AD1412D44D}"/>
    <cellStyle name="Input 10" xfId="1769" xr:uid="{A012278D-2E1D-4A09-9871-F59D60014110}"/>
    <cellStyle name="Input 10 2" xfId="48860" xr:uid="{A2B3199D-F99C-497E-979D-F6A6155586E3}"/>
    <cellStyle name="Input 10 3" xfId="48861" xr:uid="{CDDB86D7-64C1-48A7-8A46-0F1A47823C63}"/>
    <cellStyle name="Input 10 4" xfId="48862" xr:uid="{7DA993BF-6FE5-4323-B66D-A11A4CBF84BB}"/>
    <cellStyle name="Input 10 5" xfId="48863" xr:uid="{7CE28AA5-84C0-4605-814F-5D93E458A31B}"/>
    <cellStyle name="Input 10 6" xfId="48864" xr:uid="{7EE78542-E28B-41D3-BFE6-61170B0AE339}"/>
    <cellStyle name="Input 10 7" xfId="48865" xr:uid="{D94EF3ED-35F7-4742-9EE5-1AD5063AC9E1}"/>
    <cellStyle name="Input 10 8" xfId="48866" xr:uid="{057A6A6D-61E7-4132-A842-E2266E2E06CB}"/>
    <cellStyle name="Input 11" xfId="1770" xr:uid="{B7927797-CDF1-4200-A79B-7A72DD1799E6}"/>
    <cellStyle name="Input 11 2" xfId="48867" xr:uid="{1B7A0934-FBC3-4D6E-AE8C-497D786F044C}"/>
    <cellStyle name="Input 11 3" xfId="48868" xr:uid="{62CBD2BC-63FA-4D8B-A55F-6C83EE5446F9}"/>
    <cellStyle name="Input 11 4" xfId="48869" xr:uid="{07448967-DC21-45C2-8504-E0572A34953D}"/>
    <cellStyle name="Input 11 5" xfId="48870" xr:uid="{FC6244AD-C607-4E8D-A73C-35508A3B1C8C}"/>
    <cellStyle name="Input 11 6" xfId="48871" xr:uid="{5AD7471B-4085-432A-9D54-847D384224A5}"/>
    <cellStyle name="Input 11 7" xfId="48872" xr:uid="{A69FD35A-94FA-4FCC-A576-EBBCAD6D3158}"/>
    <cellStyle name="Input 11 8" xfId="48873" xr:uid="{AD6FE6E5-D32C-41D6-BCF2-A87279997E26}"/>
    <cellStyle name="Input 12" xfId="1771" xr:uid="{C3419C9F-5160-4F5E-A878-D97F83FC587C}"/>
    <cellStyle name="Input 12 2" xfId="48874" xr:uid="{BA3E6557-2150-4511-98E9-1A590F419C26}"/>
    <cellStyle name="Input 12 3" xfId="48875" xr:uid="{6104DB48-1AB8-4DFE-A901-A7C64FBC0427}"/>
    <cellStyle name="Input 12 4" xfId="48876" xr:uid="{6704EFF4-7E3E-4D6D-B84E-8E59A29B8E09}"/>
    <cellStyle name="Input 12 5" xfId="48877" xr:uid="{E7C4EC65-2AA8-4BD7-9792-487F3BA646AE}"/>
    <cellStyle name="Input 12 6" xfId="48878" xr:uid="{DABAB8FA-7690-4C84-8947-8E27F75881A6}"/>
    <cellStyle name="Input 12 7" xfId="48879" xr:uid="{3D58C5DD-8EE9-488D-9F78-A626455212CF}"/>
    <cellStyle name="Input 12 8" xfId="48880" xr:uid="{E1C60AC1-15BA-484A-A403-BF146EF605CC}"/>
    <cellStyle name="Input 13" xfId="1772" xr:uid="{493F9687-77EA-4CC0-9874-ED679F77288A}"/>
    <cellStyle name="Input 13 2" xfId="48881" xr:uid="{D9F8CCBC-9B43-4D1A-ACB2-CCA423CA5D43}"/>
    <cellStyle name="Input 13 3" xfId="48882" xr:uid="{145014EA-3670-425F-8C76-51E45107675E}"/>
    <cellStyle name="Input 13 4" xfId="48883" xr:uid="{1D557A5C-152B-41DE-8342-9E92DF61CAE6}"/>
    <cellStyle name="Input 13 5" xfId="48884" xr:uid="{D9BC2853-6FE8-44BD-88E7-657024B0C824}"/>
    <cellStyle name="Input 13 6" xfId="48885" xr:uid="{526AC47D-AD2C-4A30-9B29-4DEEB2DFC2A4}"/>
    <cellStyle name="Input 13 7" xfId="48886" xr:uid="{2D2A5836-DA2B-46ED-A986-735660362692}"/>
    <cellStyle name="Input 13 8" xfId="48887" xr:uid="{91C5B6F5-E399-4F91-942C-A28A3E029AAC}"/>
    <cellStyle name="Input 14" xfId="1773" xr:uid="{B01AE6CD-09E0-4129-8225-DFD058AFFCAA}"/>
    <cellStyle name="Input 14 10" xfId="48888" xr:uid="{219A704F-6DC5-45AB-9783-1B2D4DF327DC}"/>
    <cellStyle name="Input 14 2" xfId="48889" xr:uid="{D4D3E02B-552C-4C37-B4A2-C1F1E6F8BE9B}"/>
    <cellStyle name="Input 14 3" xfId="48890" xr:uid="{4387F6F6-7B5E-414D-89D5-075392AB5ED1}"/>
    <cellStyle name="Input 14 4" xfId="48891" xr:uid="{F80816E3-65BC-4F7B-B4AF-295F71D433E8}"/>
    <cellStyle name="Input 14 5" xfId="48892" xr:uid="{352D3720-AF48-4953-B6E6-C63A148FA8B8}"/>
    <cellStyle name="Input 14 6" xfId="48893" xr:uid="{FAD3515B-4CFF-4135-B7B6-4342BD3C1F83}"/>
    <cellStyle name="Input 14 7" xfId="48894" xr:uid="{9728046D-FF15-43A0-B8F7-60EAAF82E64F}"/>
    <cellStyle name="Input 14 8" xfId="48895" xr:uid="{A0D979B2-A654-4853-9C72-61AFBB34472A}"/>
    <cellStyle name="Input 14 9" xfId="48896" xr:uid="{D2178F4B-5109-4885-AA5C-88B114EC56FC}"/>
    <cellStyle name="Input 15" xfId="48897" xr:uid="{BFF93B02-9A29-494C-B4A6-90033D4BA7C5}"/>
    <cellStyle name="Input 16" xfId="48898" xr:uid="{FA0012D3-F4A5-44E1-9309-472FE5930982}"/>
    <cellStyle name="Input 17" xfId="48899" xr:uid="{7A0ACC5D-6414-4D0C-B4E9-4A6453806DF8}"/>
    <cellStyle name="Input 18" xfId="48900" xr:uid="{DAD2F5EE-9551-4345-AF9E-F630FC440DDA}"/>
    <cellStyle name="Input 19" xfId="48901" xr:uid="{96C35C0F-1A3B-43AC-818E-EA4E0E0972D2}"/>
    <cellStyle name="Input 2" xfId="1774" xr:uid="{3B2BC493-D028-4F14-8E63-59AF53924337}"/>
    <cellStyle name="Input 2 10" xfId="48902" xr:uid="{78DCC34C-0242-467F-A5EA-F42F2D46EB63}"/>
    <cellStyle name="Input 2 11" xfId="48903" xr:uid="{10260F7E-B2DD-468A-BA71-203542303718}"/>
    <cellStyle name="Input 2 12" xfId="48904" xr:uid="{DEACC982-EC65-4E7F-8EE0-8A532F96D78A}"/>
    <cellStyle name="Input 2 13" xfId="48905" xr:uid="{F7F0C685-B010-4466-89F8-3B94477A0DE4}"/>
    <cellStyle name="Input 2 14" xfId="48906" xr:uid="{EDAF42EC-334A-4DE4-8E9E-00ADCFCC2EA0}"/>
    <cellStyle name="Input 2 2" xfId="1775" xr:uid="{2FD55F62-0D44-4562-BEC5-013C2948F5AC}"/>
    <cellStyle name="Input 2 2 2" xfId="48907" xr:uid="{985E9CE9-60BE-4A03-BD46-24F96C73C327}"/>
    <cellStyle name="Input 2 2 3" xfId="48908" xr:uid="{36F42CE8-1D33-4CE8-B094-DB92132FA10A}"/>
    <cellStyle name="Input 2 2 4" xfId="48909" xr:uid="{043E525C-64EA-41AF-A06B-3DCD711FD02C}"/>
    <cellStyle name="Input 2 2 5" xfId="48910" xr:uid="{E0A5FCDF-69B0-4942-A396-89EE139A1D8C}"/>
    <cellStyle name="Input 2 2 6" xfId="48911" xr:uid="{96420E6A-642F-4914-9C8D-5CD0C3691159}"/>
    <cellStyle name="Input 2 2 7" xfId="48912" xr:uid="{2D7F8CFC-C3A9-4EEC-B723-FED3AE413864}"/>
    <cellStyle name="Input 2 2 8" xfId="48913" xr:uid="{AFA7632E-7FEE-4D26-B6C1-E81FB6B7582A}"/>
    <cellStyle name="Input 2 3" xfId="1776" xr:uid="{26159322-CF3C-4C55-B49F-4EAE774F1010}"/>
    <cellStyle name="Input 2 3 2" xfId="48914" xr:uid="{59113C53-7FA1-4D57-B75E-96D5B5E8E890}"/>
    <cellStyle name="Input 2 3 3" xfId="48915" xr:uid="{4AD9B28C-60C8-4375-AC38-447854782CAB}"/>
    <cellStyle name="Input 2 3 4" xfId="48916" xr:uid="{28623B5D-8022-4371-B6E4-B082B58DE9B4}"/>
    <cellStyle name="Input 2 3 5" xfId="48917" xr:uid="{1F687418-FCB0-4CE2-8973-C0C33531D53A}"/>
    <cellStyle name="Input 2 3 6" xfId="48918" xr:uid="{6BB4C36E-809B-4795-BD27-C725FFFD1C51}"/>
    <cellStyle name="Input 2 3 7" xfId="48919" xr:uid="{BC3AE573-F881-4198-9847-88C0AA21B7F1}"/>
    <cellStyle name="Input 2 3 8" xfId="48920" xr:uid="{9B904E9C-F118-4535-9F89-F1CCB20332AB}"/>
    <cellStyle name="Input 2 4" xfId="1777" xr:uid="{DD94A11B-407B-42C0-B30F-629E59D8DD35}"/>
    <cellStyle name="Input 2 4 2" xfId="48921" xr:uid="{7D228783-2196-4956-8ED3-847558E2E4C5}"/>
    <cellStyle name="Input 2 4 3" xfId="48922" xr:uid="{90F82BDA-DC87-4EF8-AE91-CD2DB228C878}"/>
    <cellStyle name="Input 2 4 4" xfId="48923" xr:uid="{9ED263DE-45B3-402A-89E5-0609E88FA971}"/>
    <cellStyle name="Input 2 4 5" xfId="48924" xr:uid="{965EFD40-983C-4D13-B92B-9D46B19701A0}"/>
    <cellStyle name="Input 2 4 6" xfId="48925" xr:uid="{7FD6AEF3-E711-4929-A2B6-912B88DA58E3}"/>
    <cellStyle name="Input 2 4 7" xfId="48926" xr:uid="{B524DCBA-0BED-4E76-A226-1085D4832CD0}"/>
    <cellStyle name="Input 2 4 8" xfId="48927" xr:uid="{AA7572D3-38BB-47F1-B095-FAE87B5996BB}"/>
    <cellStyle name="Input 2 5" xfId="1778" xr:uid="{0E3CD8DA-DB63-485A-924B-61E337A050AC}"/>
    <cellStyle name="Input 2 5 2" xfId="48928" xr:uid="{663B65D0-3816-4B81-951C-257FEB23D9ED}"/>
    <cellStyle name="Input 2 5 3" xfId="48929" xr:uid="{DC4DBDA6-D09B-480A-9377-605FA3C3EBF0}"/>
    <cellStyle name="Input 2 5 4" xfId="48930" xr:uid="{20DADF81-F7DD-40EC-B4E9-DE6B83207148}"/>
    <cellStyle name="Input 2 5 5" xfId="48931" xr:uid="{BA60078B-8216-4DB6-ADCD-115F33BFEDB6}"/>
    <cellStyle name="Input 2 5 6" xfId="48932" xr:uid="{42E64FFE-B800-40AB-8275-E17D085127AF}"/>
    <cellStyle name="Input 2 5 7" xfId="48933" xr:uid="{EFA72D8E-2469-4956-ADD0-C9BA0188CEA8}"/>
    <cellStyle name="Input 2 5 8" xfId="48934" xr:uid="{DF683967-13E9-4B84-8FEB-418CB3BC44FC}"/>
    <cellStyle name="Input 2 6" xfId="1779" xr:uid="{6DBABD10-14DA-4AA2-9203-E4B1AAEAC3C8}"/>
    <cellStyle name="Input 2 6 2" xfId="48935" xr:uid="{E14D5835-B24F-4C57-B7AA-7CAD1E2AE967}"/>
    <cellStyle name="Input 2 6 3" xfId="48936" xr:uid="{8126EC14-1A14-466D-98B8-21A36F7EA622}"/>
    <cellStyle name="Input 2 6 4" xfId="48937" xr:uid="{53F55316-99F6-4FA2-9284-C87D57E5A9E8}"/>
    <cellStyle name="Input 2 6 5" xfId="48938" xr:uid="{8BCFEA70-348C-4186-A3C4-9ADFC1156ED3}"/>
    <cellStyle name="Input 2 6 6" xfId="48939" xr:uid="{19CE2209-0EEC-4593-90B6-153AC74B06CD}"/>
    <cellStyle name="Input 2 6 7" xfId="48940" xr:uid="{A13274ED-66EC-4686-AA9C-190A3C5284E2}"/>
    <cellStyle name="Input 2 6 8" xfId="48941" xr:uid="{5D1E357B-DA2C-40E2-B204-AC03CD785477}"/>
    <cellStyle name="Input 2 7" xfId="1780" xr:uid="{094AF8EE-3B03-44F9-A44A-0D2F15929631}"/>
    <cellStyle name="Input 2 7 2" xfId="48942" xr:uid="{53F5972D-76B0-4820-A6BF-96D1CE63066E}"/>
    <cellStyle name="Input 2 7 3" xfId="48943" xr:uid="{C63FB5F6-038F-48C2-BA12-312C098D2197}"/>
    <cellStyle name="Input 2 7 4" xfId="48944" xr:uid="{B7FA1F68-0FE9-4E53-A169-818313421D04}"/>
    <cellStyle name="Input 2 7 5" xfId="48945" xr:uid="{3B87D129-0884-4A7A-BF8C-DA98C592F8FD}"/>
    <cellStyle name="Input 2 7 6" xfId="48946" xr:uid="{2BA96A7D-8E49-4A32-AE42-D58D946CF622}"/>
    <cellStyle name="Input 2 7 7" xfId="48947" xr:uid="{DA35FC77-3007-499C-8594-A88EE5B31342}"/>
    <cellStyle name="Input 2 7 8" xfId="48948" xr:uid="{EAC71968-8C5F-40E2-AC53-83A2F9F76101}"/>
    <cellStyle name="Input 2 8" xfId="48949" xr:uid="{98E884EB-5F54-433F-9FCA-561CBDBF0F87}"/>
    <cellStyle name="Input 2 9" xfId="48950" xr:uid="{21F7A598-3EDD-40B3-B6D4-7347FAA77E3D}"/>
    <cellStyle name="Input 20" xfId="48951" xr:uid="{83B84AE7-59A7-422A-96A7-0CD8914A4CB7}"/>
    <cellStyle name="Input 21" xfId="48952" xr:uid="{315758D6-56C5-44F3-9A5A-9727383FEE4C}"/>
    <cellStyle name="Input 22" xfId="48953" xr:uid="{8CFDA207-3D1E-4350-AA67-5B8F1AC5E3BA}"/>
    <cellStyle name="Input 23" xfId="48954" xr:uid="{D51842C0-0EAA-4321-921F-38088651B9E0}"/>
    <cellStyle name="Input 24" xfId="48955" xr:uid="{628636CF-CCD7-4C55-9413-08C172733DF1}"/>
    <cellStyle name="Input 25" xfId="48956" xr:uid="{6B788B7D-253A-4365-9CC9-8C7F8A7D4216}"/>
    <cellStyle name="Input 26" xfId="48957" xr:uid="{773B3D6E-D6A5-44A3-9D74-E6B34B11CFCD}"/>
    <cellStyle name="Input 27" xfId="48958" xr:uid="{24A9717D-4EDB-4137-82A8-D5F00953D652}"/>
    <cellStyle name="Input 28" xfId="48959" xr:uid="{DF807F24-3F72-421C-A088-5B81D786B4F2}"/>
    <cellStyle name="Input 3" xfId="1781" xr:uid="{55ABEF96-0AAF-4335-B4F0-B50A2B4068E3}"/>
    <cellStyle name="Input 3 10" xfId="48960" xr:uid="{6A1CC190-10DE-4D17-A982-9BA98A49A6C0}"/>
    <cellStyle name="Input 3 11" xfId="48961" xr:uid="{56BE0669-E23E-4445-8C6F-91880FF4E1C3}"/>
    <cellStyle name="Input 3 12" xfId="48962" xr:uid="{8C7D81F0-792B-4EEE-BDE9-603B1EAF9D29}"/>
    <cellStyle name="Input 3 13" xfId="48963" xr:uid="{DE9F4B91-2D6D-4D50-B230-AD15D00B4833}"/>
    <cellStyle name="Input 3 14" xfId="48964" xr:uid="{1C238A06-1690-4756-9740-51EBD912ABC9}"/>
    <cellStyle name="Input 3 2" xfId="1782" xr:uid="{323A51EF-45B0-4375-BFED-F869031BB10D}"/>
    <cellStyle name="Input 3 2 2" xfId="48965" xr:uid="{FDA58A04-DA4A-41DF-8AFB-16825EF8BDDA}"/>
    <cellStyle name="Input 3 2 3" xfId="48966" xr:uid="{FF3AD199-164C-46E1-BA03-C0C8E2350772}"/>
    <cellStyle name="Input 3 2 4" xfId="48967" xr:uid="{FFFC3ABC-A11C-48EA-9A9B-C7D46F9FD3EF}"/>
    <cellStyle name="Input 3 2 5" xfId="48968" xr:uid="{E35E7C98-3F6D-4A0A-8AED-88768F1CDEEC}"/>
    <cellStyle name="Input 3 2 6" xfId="48969" xr:uid="{916A6CF3-9DDB-48E3-AC17-4B6EF4B8A98A}"/>
    <cellStyle name="Input 3 2 7" xfId="48970" xr:uid="{880F7172-F959-434D-9366-47C376C4FB6D}"/>
    <cellStyle name="Input 3 2 8" xfId="48971" xr:uid="{83EB1794-D218-4CB2-80F0-06C67D4F7BC6}"/>
    <cellStyle name="Input 3 3" xfId="1783" xr:uid="{066A3A47-52A5-48C9-9F54-957C95776D0F}"/>
    <cellStyle name="Input 3 3 2" xfId="48972" xr:uid="{1BE41E8A-9897-485F-A60C-7A154675CEA2}"/>
    <cellStyle name="Input 3 3 3" xfId="48973" xr:uid="{6749B225-D09F-4C38-9A8C-AB989DBBA1DE}"/>
    <cellStyle name="Input 3 3 4" xfId="48974" xr:uid="{59604903-9FF7-4DE8-A17B-9DCE28B67D64}"/>
    <cellStyle name="Input 3 3 5" xfId="48975" xr:uid="{AB7B68F9-6C68-4829-BC35-5B2E7C73F042}"/>
    <cellStyle name="Input 3 3 6" xfId="48976" xr:uid="{02342080-0FAD-4065-A516-E11221872633}"/>
    <cellStyle name="Input 3 3 7" xfId="48977" xr:uid="{99C9FC5B-0732-4A8D-B26D-4D71CBCF7994}"/>
    <cellStyle name="Input 3 3 8" xfId="48978" xr:uid="{652E4895-A9B8-4384-A125-3950F723A5A7}"/>
    <cellStyle name="Input 3 4" xfId="1784" xr:uid="{EE3657B4-B3C1-4419-88CA-BBAFCD2A23C1}"/>
    <cellStyle name="Input 3 4 2" xfId="48979" xr:uid="{8312D702-7A9A-43C7-982C-7F7EEF71DD3B}"/>
    <cellStyle name="Input 3 4 3" xfId="48980" xr:uid="{99F2B90B-D22A-4FA4-957F-0595637F8435}"/>
    <cellStyle name="Input 3 4 4" xfId="48981" xr:uid="{CB61ACAF-5B8C-4736-90F2-6B1EC254D086}"/>
    <cellStyle name="Input 3 4 5" xfId="48982" xr:uid="{13E15E90-0676-4071-A59B-F7C6498F6EB2}"/>
    <cellStyle name="Input 3 4 6" xfId="48983" xr:uid="{A857AEF1-6BEA-4468-B2EB-9BAEA2FB4D9F}"/>
    <cellStyle name="Input 3 4 7" xfId="48984" xr:uid="{7DF93E75-B998-403E-921B-12E6F95F7F68}"/>
    <cellStyle name="Input 3 4 8" xfId="48985" xr:uid="{D9D1A69F-C72D-4681-8E1F-59F424DD1417}"/>
    <cellStyle name="Input 3 5" xfId="1785" xr:uid="{D7FC37EC-4BA5-4E98-A635-7DCF2AA45DB6}"/>
    <cellStyle name="Input 3 5 2" xfId="48986" xr:uid="{60B4B7A3-8F93-4465-BDCB-948F7F7AB095}"/>
    <cellStyle name="Input 3 5 3" xfId="48987" xr:uid="{08B9FD2A-05E9-4146-AB37-167BE34B0B0E}"/>
    <cellStyle name="Input 3 5 4" xfId="48988" xr:uid="{ABD9AD59-9380-449A-995D-F4F5115953FF}"/>
    <cellStyle name="Input 3 5 5" xfId="48989" xr:uid="{A9247D02-4A6D-4BFE-928F-7591D891AD70}"/>
    <cellStyle name="Input 3 5 6" xfId="48990" xr:uid="{6D0034C4-0DF0-44F1-8812-47353F0A1718}"/>
    <cellStyle name="Input 3 5 7" xfId="48991" xr:uid="{D6F08BA9-8C74-4C96-B40B-1635436CAB62}"/>
    <cellStyle name="Input 3 5 8" xfId="48992" xr:uid="{24068F78-1224-42C1-8386-4B49F3CD9629}"/>
    <cellStyle name="Input 3 6" xfId="1786" xr:uid="{08366E54-9428-4BB3-A640-6716E568FEB5}"/>
    <cellStyle name="Input 3 6 2" xfId="48993" xr:uid="{11D1B435-5383-4792-8481-B5258BA6052E}"/>
    <cellStyle name="Input 3 6 3" xfId="48994" xr:uid="{EF679221-C7CE-43CD-8F21-56146F93676A}"/>
    <cellStyle name="Input 3 6 4" xfId="48995" xr:uid="{503C9176-474D-4E6C-87A2-B7B629445B2C}"/>
    <cellStyle name="Input 3 6 5" xfId="48996" xr:uid="{D3F8C6A9-E178-4358-8849-CED29402B40E}"/>
    <cellStyle name="Input 3 6 6" xfId="48997" xr:uid="{5FB53C56-E647-45F4-8145-C9F794A5EE39}"/>
    <cellStyle name="Input 3 6 7" xfId="48998" xr:uid="{6D031C3E-7F2C-4019-BD47-7232DE79C055}"/>
    <cellStyle name="Input 3 6 8" xfId="48999" xr:uid="{56727E60-25CA-497F-A8D9-B68FDF164EE3}"/>
    <cellStyle name="Input 3 7" xfId="1787" xr:uid="{E47624C3-141D-41BB-9D35-B8AD7DCC0BE5}"/>
    <cellStyle name="Input 3 7 2" xfId="49000" xr:uid="{75794BD4-88D5-441B-AF59-462FBC124683}"/>
    <cellStyle name="Input 3 7 3" xfId="49001" xr:uid="{62E654E3-FE04-4EDE-A2CD-5B0F7D1303E0}"/>
    <cellStyle name="Input 3 7 4" xfId="49002" xr:uid="{A32C67AF-B10F-49BB-8914-2958687F5AEB}"/>
    <cellStyle name="Input 3 7 5" xfId="49003" xr:uid="{4D610F52-85CE-4F57-8B95-70E123D8D0FA}"/>
    <cellStyle name="Input 3 7 6" xfId="49004" xr:uid="{87ACA8F0-D41B-4A21-AD02-5965F0E9323A}"/>
    <cellStyle name="Input 3 7 7" xfId="49005" xr:uid="{12918F92-C35B-4E3A-9436-B342BF84A0EE}"/>
    <cellStyle name="Input 3 7 8" xfId="49006" xr:uid="{7DA158B7-F5A4-49A7-B60A-9779C895F2B5}"/>
    <cellStyle name="Input 3 8" xfId="49007" xr:uid="{E08315D0-2E0D-4281-AAD7-0E9458AAE7B5}"/>
    <cellStyle name="Input 3 9" xfId="49008" xr:uid="{3C660440-CCD4-439B-BD57-8ABAA0CB5CEB}"/>
    <cellStyle name="Input 4" xfId="1788" xr:uid="{867DD6DE-E4F8-4B8A-BE2C-E231CF337D33}"/>
    <cellStyle name="Input 4 10" xfId="49009" xr:uid="{B0C1F678-E3D2-4422-90F6-1747263494B0}"/>
    <cellStyle name="Input 4 11" xfId="49010" xr:uid="{43710DCC-3AC0-4C2F-823C-DA75AE90D76F}"/>
    <cellStyle name="Input 4 12" xfId="49011" xr:uid="{9FE693FC-08B3-456A-99DA-E1BA8F31DA18}"/>
    <cellStyle name="Input 4 13" xfId="49012" xr:uid="{C54A0F72-8C1A-4A0D-B0DE-7A2AB4C14FDA}"/>
    <cellStyle name="Input 4 14" xfId="49013" xr:uid="{B66B899C-30A0-4831-8880-FD74A62DCC69}"/>
    <cellStyle name="Input 4 2" xfId="1789" xr:uid="{7011C744-EB66-4F41-9F86-B347DA5EEEF3}"/>
    <cellStyle name="Input 4 2 2" xfId="49014" xr:uid="{F55FF78F-6912-4E57-8260-F6CC896B4150}"/>
    <cellStyle name="Input 4 2 3" xfId="49015" xr:uid="{ED2361C1-FA22-4935-8948-11A969A39F6F}"/>
    <cellStyle name="Input 4 2 4" xfId="49016" xr:uid="{4FC8DE1C-8673-4AAE-A6C1-637770C1D8DD}"/>
    <cellStyle name="Input 4 2 5" xfId="49017" xr:uid="{31028E9C-DB96-4584-BC2E-68878FAA629C}"/>
    <cellStyle name="Input 4 2 6" xfId="49018" xr:uid="{533A740D-0B26-4843-AF0A-F3F13A348593}"/>
    <cellStyle name="Input 4 2 7" xfId="49019" xr:uid="{EDC04050-79C0-4AA3-81CD-2F3E472BBFCB}"/>
    <cellStyle name="Input 4 2 8" xfId="49020" xr:uid="{5DABEE77-29BC-4BAE-974C-C478C65AC1B1}"/>
    <cellStyle name="Input 4 3" xfId="1790" xr:uid="{371458BC-4343-4582-858B-83414446B55A}"/>
    <cellStyle name="Input 4 3 2" xfId="49021" xr:uid="{A21C07BB-4D9E-454E-A7FB-62FF83ED3D65}"/>
    <cellStyle name="Input 4 3 3" xfId="49022" xr:uid="{7654783B-2AF8-4E94-9B0D-A2E4B05F97A3}"/>
    <cellStyle name="Input 4 3 4" xfId="49023" xr:uid="{F5D83A9B-AA59-4A14-A9FC-B1ADBB5661DB}"/>
    <cellStyle name="Input 4 3 5" xfId="49024" xr:uid="{E4F7D663-9A14-435A-9AA2-B325E29F1DB7}"/>
    <cellStyle name="Input 4 3 6" xfId="49025" xr:uid="{D86F2A6B-DDC5-4B89-A7E1-C05C755E0508}"/>
    <cellStyle name="Input 4 3 7" xfId="49026" xr:uid="{37E1C7D9-E5E6-47EB-8AB6-21B18A353A07}"/>
    <cellStyle name="Input 4 3 8" xfId="49027" xr:uid="{9F87916A-6BD9-4E27-BB14-2AA81D189F06}"/>
    <cellStyle name="Input 4 4" xfId="1791" xr:uid="{ACB1A040-2111-4FE2-8BF0-F6A4485A2336}"/>
    <cellStyle name="Input 4 4 2" xfId="49028" xr:uid="{85FD8A86-AF85-42A5-8052-B13C364E3AA0}"/>
    <cellStyle name="Input 4 4 3" xfId="49029" xr:uid="{A12D8468-6199-49EE-A28E-62FFB9B77607}"/>
    <cellStyle name="Input 4 4 4" xfId="49030" xr:uid="{D537F3F9-FF4F-4869-AD6F-233AB3179AF3}"/>
    <cellStyle name="Input 4 4 5" xfId="49031" xr:uid="{BA4653A4-759A-4BB1-87D7-D09A7EB1BD62}"/>
    <cellStyle name="Input 4 4 6" xfId="49032" xr:uid="{A7509B9A-C476-4F2D-90C7-82A9006AB659}"/>
    <cellStyle name="Input 4 4 7" xfId="49033" xr:uid="{42569DDA-E64F-4E36-BE7E-5589FB2F005C}"/>
    <cellStyle name="Input 4 4 8" xfId="49034" xr:uid="{7D937F44-22AD-48DE-A1AD-A8EB7C38E193}"/>
    <cellStyle name="Input 4 5" xfId="1792" xr:uid="{57B25640-01C8-4E3E-BCD2-B63B1E043921}"/>
    <cellStyle name="Input 4 5 2" xfId="49035" xr:uid="{DD2E737E-A810-4B88-B236-2B29C57E0A14}"/>
    <cellStyle name="Input 4 5 3" xfId="49036" xr:uid="{EC346BCA-A3D6-49E4-8767-4A009FBD7A33}"/>
    <cellStyle name="Input 4 5 4" xfId="49037" xr:uid="{4E3D5235-829B-46D0-AF5B-7C0B8CF3402B}"/>
    <cellStyle name="Input 4 5 5" xfId="49038" xr:uid="{6FF2A678-EBB3-47FE-8E8A-127CA996F051}"/>
    <cellStyle name="Input 4 5 6" xfId="49039" xr:uid="{518EA7E8-EA72-4D6F-832E-DB743664800F}"/>
    <cellStyle name="Input 4 5 7" xfId="49040" xr:uid="{6D6BEAC3-2C50-49FB-BC04-6C70D91AF13A}"/>
    <cellStyle name="Input 4 5 8" xfId="49041" xr:uid="{6E17C280-0BFE-4769-9240-7496FCEC997B}"/>
    <cellStyle name="Input 4 6" xfId="1793" xr:uid="{BCFEBA02-1510-4A69-96E4-EF4A957DF9A0}"/>
    <cellStyle name="Input 4 6 2" xfId="49042" xr:uid="{A343E938-8D70-488A-9943-422320D4A50F}"/>
    <cellStyle name="Input 4 6 3" xfId="49043" xr:uid="{8FD5EB8D-4B5E-43FB-94AB-7432755BEA5C}"/>
    <cellStyle name="Input 4 6 4" xfId="49044" xr:uid="{51DB8CB4-120C-47EC-985A-033FA9E2CECF}"/>
    <cellStyle name="Input 4 6 5" xfId="49045" xr:uid="{F34B9746-5B6C-49F3-B59E-C188E2C04D1D}"/>
    <cellStyle name="Input 4 6 6" xfId="49046" xr:uid="{A2F91D95-CCA2-4795-9CF9-8777178A4367}"/>
    <cellStyle name="Input 4 6 7" xfId="49047" xr:uid="{13132DB6-A86B-4924-8F85-EA49022AD975}"/>
    <cellStyle name="Input 4 6 8" xfId="49048" xr:uid="{1BF31048-9A33-48BC-B737-E0E89D9472D0}"/>
    <cellStyle name="Input 4 7" xfId="1794" xr:uid="{FCCC1CB1-94AD-421F-A923-D2BB0E56ED86}"/>
    <cellStyle name="Input 4 7 2" xfId="49049" xr:uid="{5B2C8B05-0DF9-45ED-AE21-92BBC63664AB}"/>
    <cellStyle name="Input 4 7 3" xfId="49050" xr:uid="{E539E3EB-2490-4C61-A750-80917B61839D}"/>
    <cellStyle name="Input 4 7 4" xfId="49051" xr:uid="{40521DA0-6E55-4095-A7B5-9EE4C60A569A}"/>
    <cellStyle name="Input 4 7 5" xfId="49052" xr:uid="{454DEDA5-F089-4366-BDAE-56ECFC664FA0}"/>
    <cellStyle name="Input 4 7 6" xfId="49053" xr:uid="{7FCA25D7-951E-4CEB-BE0F-C90D0E29536E}"/>
    <cellStyle name="Input 4 7 7" xfId="49054" xr:uid="{61AF8408-50BD-4141-8450-18795B8E503B}"/>
    <cellStyle name="Input 4 7 8" xfId="49055" xr:uid="{89006444-9660-4DC7-B681-98DF1C023CD6}"/>
    <cellStyle name="Input 4 8" xfId="49056" xr:uid="{1BFC5CF5-E6AA-4F31-A108-7440E214C665}"/>
    <cellStyle name="Input 4 9" xfId="49057" xr:uid="{15C9A52A-7354-47C0-BF5D-1D33B608D905}"/>
    <cellStyle name="Input 5" xfId="1795" xr:uid="{1220ADEB-34B3-4F2B-98C2-DC9BC5FABCB9}"/>
    <cellStyle name="Input 5 10" xfId="49058" xr:uid="{6941E0D0-1385-45E6-A0C7-17AD2DD8791C}"/>
    <cellStyle name="Input 5 11" xfId="49059" xr:uid="{2255701B-0DF9-4570-909A-8B78B795CB9D}"/>
    <cellStyle name="Input 5 12" xfId="49060" xr:uid="{D11A0688-7214-4042-8339-AC9E2E127A48}"/>
    <cellStyle name="Input 5 13" xfId="49061" xr:uid="{3150600E-7B9D-4D4E-84F5-9EBE7EBFF96D}"/>
    <cellStyle name="Input 5 14" xfId="49062" xr:uid="{C6CA31F8-3999-4BA9-9B64-F775739A9462}"/>
    <cellStyle name="Input 5 2" xfId="1796" xr:uid="{72674A36-A76F-4F7F-B1E1-9540AA27132D}"/>
    <cellStyle name="Input 5 2 2" xfId="49063" xr:uid="{F6271609-181A-4166-8FCD-39B358A6F8A5}"/>
    <cellStyle name="Input 5 2 3" xfId="49064" xr:uid="{220509FE-4CB1-481E-9A7C-820DA5F23544}"/>
    <cellStyle name="Input 5 2 4" xfId="49065" xr:uid="{8994269C-D1B8-4EC0-839E-28E7B48E9DAF}"/>
    <cellStyle name="Input 5 2 5" xfId="49066" xr:uid="{661F8F45-CD62-4E4A-A193-A9BD64D692A0}"/>
    <cellStyle name="Input 5 2 6" xfId="49067" xr:uid="{166F5987-9AE5-499A-B863-7E09A0F5F334}"/>
    <cellStyle name="Input 5 2 7" xfId="49068" xr:uid="{0FBF1195-6BB7-49A9-B5F1-3CA7B89E7389}"/>
    <cellStyle name="Input 5 2 8" xfId="49069" xr:uid="{57905146-61D3-4436-BCC6-B5C4BADA990D}"/>
    <cellStyle name="Input 5 3" xfId="1797" xr:uid="{2D26C2F6-3AD9-4462-AFDB-72C1C16D13EC}"/>
    <cellStyle name="Input 5 3 2" xfId="49070" xr:uid="{442EBC71-1766-4DC9-AABF-5C3C87EC7B01}"/>
    <cellStyle name="Input 5 3 3" xfId="49071" xr:uid="{A74B528F-C69A-485B-8A42-B80EE98D26B8}"/>
    <cellStyle name="Input 5 3 4" xfId="49072" xr:uid="{57E7C33C-2FF6-47FD-BDF9-D29CE568ABCE}"/>
    <cellStyle name="Input 5 3 5" xfId="49073" xr:uid="{CA5964D9-C62F-4DE7-A64C-9FC53D6D3793}"/>
    <cellStyle name="Input 5 3 6" xfId="49074" xr:uid="{95FB805C-B5D7-46CC-98D5-A9C7AF1CAF46}"/>
    <cellStyle name="Input 5 3 7" xfId="49075" xr:uid="{91B7BD9E-5915-4652-A9C0-C2A8EBE113E6}"/>
    <cellStyle name="Input 5 3 8" xfId="49076" xr:uid="{A9D79706-8792-49A9-B28E-E147C12AA30E}"/>
    <cellStyle name="Input 5 4" xfId="1798" xr:uid="{F2ABD475-3C78-4930-BE1F-A83D6D38275A}"/>
    <cellStyle name="Input 5 4 2" xfId="49077" xr:uid="{2F584BB1-2C47-46F6-9AC1-CC811043C772}"/>
    <cellStyle name="Input 5 4 3" xfId="49078" xr:uid="{F0F0EA27-CE40-4589-9CA1-DC6781F5BBE4}"/>
    <cellStyle name="Input 5 4 4" xfId="49079" xr:uid="{1C15839C-F3EC-4922-994A-BFCCE1CC08B0}"/>
    <cellStyle name="Input 5 4 5" xfId="49080" xr:uid="{7937E197-92A8-40BA-9851-9197A6FC1144}"/>
    <cellStyle name="Input 5 4 6" xfId="49081" xr:uid="{580D58DB-A0B5-48F7-9EFD-5FBD76C3F5FC}"/>
    <cellStyle name="Input 5 4 7" xfId="49082" xr:uid="{99DBC2E9-94EF-44F7-A3C4-2A89E7429253}"/>
    <cellStyle name="Input 5 4 8" xfId="49083" xr:uid="{E2B34DB2-23A8-4C39-8F5A-B367E0F5D90F}"/>
    <cellStyle name="Input 5 5" xfId="1799" xr:uid="{B92A550A-37F5-4338-A383-735586A2C8DC}"/>
    <cellStyle name="Input 5 5 2" xfId="49084" xr:uid="{3FA55906-6834-43E8-A5EF-286CE6352767}"/>
    <cellStyle name="Input 5 5 3" xfId="49085" xr:uid="{EEDD33B1-3EB9-41B4-BA35-7A5314E6E054}"/>
    <cellStyle name="Input 5 5 4" xfId="49086" xr:uid="{870AB531-39D3-4207-88D0-18C528DD3693}"/>
    <cellStyle name="Input 5 5 5" xfId="49087" xr:uid="{3183B9B2-BE63-478C-BDD2-B07ABA4DC4F9}"/>
    <cellStyle name="Input 5 5 6" xfId="49088" xr:uid="{73AAD88B-2C1F-4941-978C-32C078721C3D}"/>
    <cellStyle name="Input 5 5 7" xfId="49089" xr:uid="{F08A45C1-AD4A-4819-90BF-32D6DC95CDBD}"/>
    <cellStyle name="Input 5 5 8" xfId="49090" xr:uid="{4D6B5059-8720-405E-987F-66A5E8767251}"/>
    <cellStyle name="Input 5 6" xfId="1800" xr:uid="{D9DF994E-688E-4375-9B20-CABD3C07E6CA}"/>
    <cellStyle name="Input 5 6 2" xfId="49091" xr:uid="{76445962-C755-4322-8841-8221DE473CCE}"/>
    <cellStyle name="Input 5 6 3" xfId="49092" xr:uid="{A205FEBC-098A-4D81-9AFF-0A11351695D2}"/>
    <cellStyle name="Input 5 6 4" xfId="49093" xr:uid="{DAE24028-0B35-4CC8-A932-F9668E1B91F9}"/>
    <cellStyle name="Input 5 6 5" xfId="49094" xr:uid="{3371E760-A987-4F59-B23B-282157759A5A}"/>
    <cellStyle name="Input 5 6 6" xfId="49095" xr:uid="{550E7256-F6FE-4CE8-AB63-B6B56EF1E1D2}"/>
    <cellStyle name="Input 5 6 7" xfId="49096" xr:uid="{5CB96FE9-9783-44FA-8CC8-93851F907396}"/>
    <cellStyle name="Input 5 6 8" xfId="49097" xr:uid="{6ACB0079-BE9E-40B7-85AF-F8A707043FC5}"/>
    <cellStyle name="Input 5 7" xfId="1801" xr:uid="{3126BAB4-F6F6-43E8-B0E1-D72005E5ADF0}"/>
    <cellStyle name="Input 5 7 2" xfId="49098" xr:uid="{2E4AF5AA-2506-4BBB-BB13-95D74AE33CFB}"/>
    <cellStyle name="Input 5 7 3" xfId="49099" xr:uid="{E4E4B579-6C11-48BE-877C-B7A519BFC4E3}"/>
    <cellStyle name="Input 5 7 4" xfId="49100" xr:uid="{02839EBE-42BA-4473-BFEB-4B5F77AC5EFC}"/>
    <cellStyle name="Input 5 7 5" xfId="49101" xr:uid="{E84D9592-39EB-42E9-8B7F-DA8491A006AF}"/>
    <cellStyle name="Input 5 7 6" xfId="49102" xr:uid="{92659129-81E5-4534-907C-B7ED2565684A}"/>
    <cellStyle name="Input 5 7 7" xfId="49103" xr:uid="{8903A3C7-542F-4AE9-BE21-04B2679E25DD}"/>
    <cellStyle name="Input 5 7 8" xfId="49104" xr:uid="{F9B5E8BD-DD81-4333-8A70-4A372A64BC58}"/>
    <cellStyle name="Input 5 8" xfId="49105" xr:uid="{6F025133-E060-462B-8138-964AA1284357}"/>
    <cellStyle name="Input 5 9" xfId="49106" xr:uid="{6961C7C3-D2A3-4100-8D7C-A43A9A90791D}"/>
    <cellStyle name="Input 6" xfId="1802" xr:uid="{83365227-C4C9-455D-B002-9B373F5E08BD}"/>
    <cellStyle name="Input 6 2" xfId="49107" xr:uid="{1458A002-6C69-4DD1-8A4C-8415D352F883}"/>
    <cellStyle name="Input 6 3" xfId="49108" xr:uid="{0F71C995-6213-4566-9915-E6F96216F151}"/>
    <cellStyle name="Input 6 4" xfId="49109" xr:uid="{FE8DC18A-FCAD-4DBF-848C-0B9375E4AC88}"/>
    <cellStyle name="Input 6 5" xfId="49110" xr:uid="{5FCF751C-8F06-4C10-A240-1025B0CB9DD7}"/>
    <cellStyle name="Input 6 6" xfId="49111" xr:uid="{50A5226A-35F4-41E4-AFD2-70ADCC523E4B}"/>
    <cellStyle name="Input 6 7" xfId="49112" xr:uid="{C7D77755-0219-4D6E-ADE1-8CE7C0550A9D}"/>
    <cellStyle name="Input 6 8" xfId="49113" xr:uid="{11C78A6C-D269-4922-8606-051EDCC73258}"/>
    <cellStyle name="Input 7" xfId="1803" xr:uid="{8826CE49-9817-4538-9D9F-963D892332E7}"/>
    <cellStyle name="Input 7 2" xfId="49114" xr:uid="{4463554C-24B4-4410-8053-6EA633427F1D}"/>
    <cellStyle name="Input 7 3" xfId="49115" xr:uid="{6F94ADC0-EAF3-440B-B499-D58D85660DED}"/>
    <cellStyle name="Input 7 4" xfId="49116" xr:uid="{9212B848-E07D-4B39-9DA3-11278C946D45}"/>
    <cellStyle name="Input 7 5" xfId="49117" xr:uid="{A992C696-0D63-434B-8704-D709FB20B30A}"/>
    <cellStyle name="Input 7 6" xfId="49118" xr:uid="{9EFFDA0E-BD3C-4040-9B94-8F5A7B92BA12}"/>
    <cellStyle name="Input 7 7" xfId="49119" xr:uid="{3AB833FA-EFF1-48C5-A109-67479BE85548}"/>
    <cellStyle name="Input 7 8" xfId="49120" xr:uid="{40F846F7-5698-4903-8634-82B3B4B2F8B3}"/>
    <cellStyle name="Input 8" xfId="1804" xr:uid="{126FC000-E85F-4B8E-8DF0-0A38091EB176}"/>
    <cellStyle name="Input 8 2" xfId="49121" xr:uid="{B5511D41-4D12-4B10-9259-DF6AFBFDFFD9}"/>
    <cellStyle name="Input 8 3" xfId="49122" xr:uid="{0235B36B-461C-478A-BEA5-B3B8A80A62C7}"/>
    <cellStyle name="Input 8 4" xfId="49123" xr:uid="{2ED1926D-EF4B-4D64-B067-816DF8113ECA}"/>
    <cellStyle name="Input 8 5" xfId="49124" xr:uid="{A9125ECB-CC40-4EDB-9CD6-1AFDA3024DAB}"/>
    <cellStyle name="Input 8 6" xfId="49125" xr:uid="{3EB7F526-9E2A-4F50-82B3-2C9FF2E83B5A}"/>
    <cellStyle name="Input 8 7" xfId="49126" xr:uid="{DC91ACC0-0E23-4E0E-B923-4C90AB258FBA}"/>
    <cellStyle name="Input 8 8" xfId="49127" xr:uid="{12AA06F0-15DD-4DC2-81C6-9B3500ADE2F4}"/>
    <cellStyle name="Input 9" xfId="1805" xr:uid="{22FA26AE-524C-40DC-A633-D052706977D1}"/>
    <cellStyle name="Input 9 2" xfId="49128" xr:uid="{15085060-8B96-4D57-BF63-264FFB7B31A0}"/>
    <cellStyle name="Input 9 3" xfId="49129" xr:uid="{B2B9C796-6866-416D-A118-029324FA9BA7}"/>
    <cellStyle name="Input 9 4" xfId="49130" xr:uid="{F3F7A8C7-0D32-4EC7-A7EA-CC3295C5400C}"/>
    <cellStyle name="Input 9 5" xfId="49131" xr:uid="{9D8D9A88-B335-4A18-8A9E-20B521292D56}"/>
    <cellStyle name="Input 9 6" xfId="49132" xr:uid="{C9427385-986E-471A-9AE5-CABF9FB314DE}"/>
    <cellStyle name="Input 9 7" xfId="49133" xr:uid="{93590415-6D0A-41DE-82B0-43F28DB21809}"/>
    <cellStyle name="Input 9 8" xfId="49134" xr:uid="{ECEA3D8B-E4E6-4009-A333-897A7C6D73FC}"/>
    <cellStyle name="KP_Normal" xfId="49135" xr:uid="{55DF1157-F9A7-4801-81FF-DEB7A5D57939}"/>
    <cellStyle name="LineItemPrompt" xfId="49136" xr:uid="{24BCA8E1-17B3-42CF-BDE9-CFD8670B4195}"/>
    <cellStyle name="LineItemValue" xfId="49137" xr:uid="{3582E08B-A12E-4284-BDD1-88C86872D7E8}"/>
    <cellStyle name="Linked Cell 10" xfId="1806" xr:uid="{5239CFEF-7510-42E5-A624-AE2A69630E25}"/>
    <cellStyle name="Linked Cell 11" xfId="1807" xr:uid="{D0A73521-A4EE-4091-9100-87F2B0482F4A}"/>
    <cellStyle name="Linked Cell 12" xfId="1808" xr:uid="{96B554C1-2A73-4EE4-BF2E-668077E750FD}"/>
    <cellStyle name="Linked Cell 13" xfId="1809" xr:uid="{232872AA-BC04-4875-ADB7-5A47F496F23E}"/>
    <cellStyle name="Linked Cell 14" xfId="1810" xr:uid="{4ED27304-85CB-4F93-BC8D-9DC9CE2F166A}"/>
    <cellStyle name="Linked Cell 14 2" xfId="49138" xr:uid="{9447633C-F3EC-4442-852F-7CFC660ABC07}"/>
    <cellStyle name="Linked Cell 14 3" xfId="49139" xr:uid="{3969B552-F4C6-4613-B449-E071500E3FC6}"/>
    <cellStyle name="Linked Cell 14 4" xfId="49140" xr:uid="{B1F80E30-75FE-4CA9-BCD4-83994F99C332}"/>
    <cellStyle name="Linked Cell 15" xfId="49141" xr:uid="{EB985C5C-96E7-49F4-802D-E11CCD0953DA}"/>
    <cellStyle name="Linked Cell 16" xfId="49142" xr:uid="{E17E06E5-3CDD-4AEA-AFDE-AA399A61C318}"/>
    <cellStyle name="Linked Cell 17" xfId="49143" xr:uid="{9C607687-E75B-4D8A-B7EF-8FBA8705EABA}"/>
    <cellStyle name="Linked Cell 18" xfId="49144" xr:uid="{6FD088B9-5FBC-4C49-8CFA-C6640D44EF3A}"/>
    <cellStyle name="Linked Cell 19" xfId="49145" xr:uid="{B891329B-AB7A-4E81-832D-70359817965B}"/>
    <cellStyle name="Linked Cell 2" xfId="1811" xr:uid="{4A8B7E19-4E95-4E03-A419-39D836F4D2D2}"/>
    <cellStyle name="Linked Cell 2 2" xfId="1812" xr:uid="{2BA02B2C-6735-4FF3-961D-70A4EB8280AF}"/>
    <cellStyle name="Linked Cell 2 3" xfId="1813" xr:uid="{34AF3329-B20E-43E5-A01E-CE71D1285C15}"/>
    <cellStyle name="Linked Cell 2 3 2" xfId="49146" xr:uid="{7B1360B9-35E6-4478-B155-A8714DAFECAC}"/>
    <cellStyle name="Linked Cell 2 4" xfId="1814" xr:uid="{495DDE07-3E89-4371-845E-2017C6E28FBB}"/>
    <cellStyle name="Linked Cell 2 4 2" xfId="49147" xr:uid="{2DFEEEB6-31D2-4EAA-9254-F53F89CD52F4}"/>
    <cellStyle name="Linked Cell 2 5" xfId="1815" xr:uid="{387A94F2-C6AD-4573-BCB4-8AC01E53A139}"/>
    <cellStyle name="Linked Cell 2 5 2" xfId="49148" xr:uid="{CE6F8CD6-1A13-43FC-ADA3-970130583BC1}"/>
    <cellStyle name="Linked Cell 2 6" xfId="1816" xr:uid="{34C9FBEE-8A22-4620-B01A-89EF35B7DFF0}"/>
    <cellStyle name="Linked Cell 2 7" xfId="1817" xr:uid="{F92BCC52-AFFC-4679-810F-E7741E4EF16C}"/>
    <cellStyle name="Linked Cell 20" xfId="49149" xr:uid="{D14034AE-4EBA-4B6C-8A51-3F8BDB41A7E7}"/>
    <cellStyle name="Linked Cell 21" xfId="49150" xr:uid="{9856F4C8-9F80-4AA5-A158-75645FFC7675}"/>
    <cellStyle name="Linked Cell 22" xfId="49151" xr:uid="{4CFF392B-B639-4F08-9C49-4368B27D2A31}"/>
    <cellStyle name="Linked Cell 23" xfId="49152" xr:uid="{BA857D2A-CF19-4F55-BFF1-DB076A96DA10}"/>
    <cellStyle name="Linked Cell 24" xfId="49153" xr:uid="{46C2B7F2-FF2C-422C-B52B-A6AD8069326A}"/>
    <cellStyle name="Linked Cell 25" xfId="49154" xr:uid="{23055D4F-A1FA-41FA-A4E4-58EB1EE290D3}"/>
    <cellStyle name="Linked Cell 26" xfId="49155" xr:uid="{767BAD5D-88A7-4C99-B13B-EA3D4F7F4E91}"/>
    <cellStyle name="Linked Cell 27" xfId="49156" xr:uid="{906BCB8A-2708-44D6-8E19-A11ACC70B525}"/>
    <cellStyle name="Linked Cell 28" xfId="49157" xr:uid="{66EECB7F-32D9-4A30-B9C3-E3204202E765}"/>
    <cellStyle name="Linked Cell 3" xfId="1818" xr:uid="{04A6B95C-A12E-42D4-945F-B909E7F78ADB}"/>
    <cellStyle name="Linked Cell 3 2" xfId="1819" xr:uid="{D0D98DD4-2B49-4545-9465-8680D5CBDE42}"/>
    <cellStyle name="Linked Cell 3 3" xfId="1820" xr:uid="{363334AF-7148-4DED-9255-6ED70C501C4D}"/>
    <cellStyle name="Linked Cell 3 4" xfId="1821" xr:uid="{80C57C69-0928-42E8-BE09-5A662F28D285}"/>
    <cellStyle name="Linked Cell 3 5" xfId="1822" xr:uid="{6A503E34-92AB-44B6-937A-CEF72C243CD0}"/>
    <cellStyle name="Linked Cell 3 6" xfId="1823" xr:uid="{FBE14CD8-3A0E-4A15-995C-AFDADE15DFA7}"/>
    <cellStyle name="Linked Cell 3 7" xfId="1824" xr:uid="{EC80CBCB-870D-492A-B4B8-6B0142A37CA5}"/>
    <cellStyle name="Linked Cell 4" xfId="1825" xr:uid="{24058762-18F8-46CC-B0B4-EAD0FB134D48}"/>
    <cellStyle name="Linked Cell 4 2" xfId="1826" xr:uid="{B457B171-7F69-47AA-B775-98377DA6DBAD}"/>
    <cellStyle name="Linked Cell 4 3" xfId="1827" xr:uid="{FC2E71E5-6825-48AC-B8BD-250B1573F2F4}"/>
    <cellStyle name="Linked Cell 4 4" xfId="1828" xr:uid="{463D38A2-164F-48E2-8DE3-17AFB86FFE34}"/>
    <cellStyle name="Linked Cell 4 5" xfId="1829" xr:uid="{37102C4F-CE21-4CBC-AB46-002AA721B615}"/>
    <cellStyle name="Linked Cell 4 6" xfId="1830" xr:uid="{81013F9E-FAC5-4910-A845-31E0174A9BFD}"/>
    <cellStyle name="Linked Cell 4 7" xfId="1831" xr:uid="{E3CAB82E-0E48-4972-A149-CCCC2C745867}"/>
    <cellStyle name="Linked Cell 5" xfId="1832" xr:uid="{389B1F84-71A9-43D3-B3D5-348FEF892A7B}"/>
    <cellStyle name="Linked Cell 5 2" xfId="1833" xr:uid="{70B4537C-93E5-492E-B9E4-58147F3C86E8}"/>
    <cellStyle name="Linked Cell 5 3" xfId="1834" xr:uid="{D1278FBC-A54E-4A2F-AD04-4BD77E91AA21}"/>
    <cellStyle name="Linked Cell 5 4" xfId="1835" xr:uid="{214E25DA-5839-4C6D-A664-95C9602D4DB9}"/>
    <cellStyle name="Linked Cell 5 5" xfId="1836" xr:uid="{94F3D3C1-BB02-4DD0-810A-13AC57A7AA60}"/>
    <cellStyle name="Linked Cell 5 6" xfId="1837" xr:uid="{7BA5DCB8-A48E-491B-86E5-0E8CC0B8F7A2}"/>
    <cellStyle name="Linked Cell 5 7" xfId="1838" xr:uid="{41BEE925-39F9-4B06-943F-B1FC3188C60A}"/>
    <cellStyle name="Linked Cell 6" xfId="1839" xr:uid="{0B559CE5-49CC-4C16-97E2-8171D12FD5B8}"/>
    <cellStyle name="Linked Cell 7" xfId="1840" xr:uid="{E1E59A56-B46A-40F0-B6CF-12E37E3E3718}"/>
    <cellStyle name="Linked Cell 8" xfId="1841" xr:uid="{AE884D84-E709-40FD-A62C-A264BC9FA149}"/>
    <cellStyle name="Linked Cell 9" xfId="1842" xr:uid="{70650CB2-EADA-464F-920D-ADF258F743DA}"/>
    <cellStyle name="MSP明朝11" xfId="1843" xr:uid="{CC9F090F-3C73-41BB-BB4B-C85F9360B694}"/>
    <cellStyle name="MSP明朝11 2" xfId="49158" xr:uid="{700D7C5A-A38B-4B62-8FB9-EFE0D03EB218}"/>
    <cellStyle name="MSP明朝11 3" xfId="49159" xr:uid="{5DC6D9CD-0C08-4D4F-A9A7-BB9B8FC457F3}"/>
    <cellStyle name="MSP明朝11 4" xfId="49160" xr:uid="{736A27BD-9991-4D16-A4E1-14AACC58753F}"/>
    <cellStyle name="MSP明朝12" xfId="1844" xr:uid="{8F160F23-DB73-470C-A6D8-1B36BFA13EED}"/>
    <cellStyle name="MSP明朝12 2" xfId="49161" xr:uid="{18C24BCC-1E8F-447B-BD63-DB58FB63E252}"/>
    <cellStyle name="MSP明朝12 3" xfId="49162" xr:uid="{EF7A2113-67DE-4142-A62A-1BE544F53401}"/>
    <cellStyle name="MSP明朝12 4" xfId="49163" xr:uid="{7FAB1474-B92D-45A4-81AA-BF7D836DD675}"/>
    <cellStyle name="Multiple" xfId="49164" xr:uid="{F7AC7170-BEA0-4B84-8CDB-85B8F94FEB69}"/>
    <cellStyle name="Neutral 10" xfId="1845" xr:uid="{C0D0517C-786D-4E44-85F0-D1F616714282}"/>
    <cellStyle name="Neutral 11" xfId="1846" xr:uid="{7901A77A-96D5-4E78-9D79-66B4909D6729}"/>
    <cellStyle name="Neutral 12" xfId="1847" xr:uid="{BC38E78B-01A3-4DCA-AA2D-F1420B4D936B}"/>
    <cellStyle name="Neutral 13" xfId="1848" xr:uid="{0ABA28B5-1DA4-46AE-BFF8-C71DC347E67F}"/>
    <cellStyle name="Neutral 14" xfId="1849" xr:uid="{B0AB75C8-D9E1-4E1A-89FD-F0679A119E70}"/>
    <cellStyle name="Neutral 14 2" xfId="49165" xr:uid="{F52EC920-53A3-4620-A499-3EFE01D9E803}"/>
    <cellStyle name="Neutral 14 3" xfId="49166" xr:uid="{F336835D-F2B7-4F31-974E-5B734755E775}"/>
    <cellStyle name="Neutral 14 4" xfId="49167" xr:uid="{FAC86EEF-D400-46D0-B91E-0CAA9B329D82}"/>
    <cellStyle name="Neutral 15" xfId="49168" xr:uid="{B4FDC04E-925D-4B44-86E6-F7C36A76EDF5}"/>
    <cellStyle name="Neutral 16" xfId="49169" xr:uid="{A61345C4-1E5F-4BA2-A13D-77BEAB8432F3}"/>
    <cellStyle name="Neutral 17" xfId="49170" xr:uid="{782C40D0-97EA-4952-9655-8FA6DBEAFCE5}"/>
    <cellStyle name="Neutral 18" xfId="49171" xr:uid="{8CBF809D-2268-4C16-9B6A-0645FFA49DDB}"/>
    <cellStyle name="Neutral 19" xfId="49172" xr:uid="{A41CA8CF-10A9-4C40-9933-C2108FEF0B7C}"/>
    <cellStyle name="Neutral 2" xfId="1850" xr:uid="{158D5E1A-D409-4007-9913-AAD27C55DBD2}"/>
    <cellStyle name="Neutral 2 2" xfId="1851" xr:uid="{11AC9774-1D50-4A14-A287-B50BE4315467}"/>
    <cellStyle name="Neutral 2 3" xfId="1852" xr:uid="{D7803E3D-C4E1-48CB-AECF-AA3D66D054DA}"/>
    <cellStyle name="Neutral 2 3 2" xfId="49173" xr:uid="{206E9667-7B17-4C57-AFC9-AD1190D2C9CF}"/>
    <cellStyle name="Neutral 2 4" xfId="1853" xr:uid="{A911F9F7-0835-49F3-8F6A-81E7E1832768}"/>
    <cellStyle name="Neutral 2 4 2" xfId="49174" xr:uid="{9A4C7D1A-0BED-4501-BDF7-A5021176E0DB}"/>
    <cellStyle name="Neutral 2 5" xfId="1854" xr:uid="{AC4F9653-62A1-44ED-B6EB-FCD9A92CC58D}"/>
    <cellStyle name="Neutral 2 5 2" xfId="49175" xr:uid="{B57CF3A1-5324-46BB-8D91-D956A7728A46}"/>
    <cellStyle name="Neutral 2 6" xfId="1855" xr:uid="{2CDE7131-2157-4E98-8C79-301B331FF5F6}"/>
    <cellStyle name="Neutral 2 7" xfId="1856" xr:uid="{4ACF3BF9-38B2-4B5C-8F63-CC9D89F9AE44}"/>
    <cellStyle name="Neutral 2 8" xfId="1857" xr:uid="{27984965-6FA4-4E0B-A59D-B0036D1EC691}"/>
    <cellStyle name="Neutral 20" xfId="49176" xr:uid="{ADE2803A-C141-42AE-8F72-2A2C7D9D383E}"/>
    <cellStyle name="Neutral 21" xfId="49177" xr:uid="{90F65B56-1B98-403F-AAEB-C4BF26D9A99B}"/>
    <cellStyle name="Neutral 22" xfId="49178" xr:uid="{150D8CA1-3F35-4210-88AB-C9C321582A0B}"/>
    <cellStyle name="Neutral 23" xfId="49179" xr:uid="{E3D2DE87-A83B-40E6-B489-1B6D6A34C782}"/>
    <cellStyle name="Neutral 24" xfId="49180" xr:uid="{FB71DB3E-B909-4095-AFE1-D4CD833D54EC}"/>
    <cellStyle name="Neutral 25" xfId="49181" xr:uid="{C5811A9A-64AF-42AB-8D9E-9B0BBDECE8C8}"/>
    <cellStyle name="Neutral 26" xfId="49182" xr:uid="{BB4AB2F3-45C3-4AE7-AD5A-7BBF0E48288C}"/>
    <cellStyle name="Neutral 27" xfId="49183" xr:uid="{2A222046-6F00-49EA-B3DF-FB479890636A}"/>
    <cellStyle name="Neutral 28" xfId="49184" xr:uid="{937C223D-E880-49FE-AF96-FDDE4BC326F4}"/>
    <cellStyle name="Neutral 3" xfId="1858" xr:uid="{9125CB24-0CE3-47EF-B5A3-DA451DCE3171}"/>
    <cellStyle name="Neutral 3 2" xfId="1859" xr:uid="{C645B217-041B-4B05-AEA8-5A7AF5C4F7F4}"/>
    <cellStyle name="Neutral 3 3" xfId="1860" xr:uid="{72188EB0-8AD2-4B19-866E-4AB63AF43079}"/>
    <cellStyle name="Neutral 3 4" xfId="1861" xr:uid="{2182C1DC-D95A-40F5-BFDF-89675D165542}"/>
    <cellStyle name="Neutral 3 5" xfId="1862" xr:uid="{BFCB4597-DC77-4F11-9B0B-D10F6572808B}"/>
    <cellStyle name="Neutral 3 6" xfId="1863" xr:uid="{7550C15B-F438-4C90-B95F-A5AB3D6545BB}"/>
    <cellStyle name="Neutral 3 7" xfId="1864" xr:uid="{4527A4CF-C271-4DF8-99FD-827C4022C409}"/>
    <cellStyle name="Neutral 4" xfId="1865" xr:uid="{7E3DB5C5-234E-417B-904F-BD15A966C0F4}"/>
    <cellStyle name="Neutral 4 2" xfId="1866" xr:uid="{01AA7A67-2742-4BAA-84F6-0373059FC5E2}"/>
    <cellStyle name="Neutral 4 3" xfId="1867" xr:uid="{7A03120A-7E60-42E1-80B4-446B10E6298D}"/>
    <cellStyle name="Neutral 4 4" xfId="1868" xr:uid="{3E51B6A6-956E-41CB-85B9-510878057003}"/>
    <cellStyle name="Neutral 4 5" xfId="1869" xr:uid="{DE816D73-0BF4-4E9C-94A6-0F285E44E6CC}"/>
    <cellStyle name="Neutral 4 6" xfId="1870" xr:uid="{E98457EA-5488-410D-BD48-21958ED0B66A}"/>
    <cellStyle name="Neutral 4 7" xfId="1871" xr:uid="{5D098415-5831-43E2-9F4A-4E0936E64B20}"/>
    <cellStyle name="Neutral 5" xfId="1872" xr:uid="{4B3044B9-0458-4CBA-86DE-2406A22CC2E9}"/>
    <cellStyle name="Neutral 5 2" xfId="1873" xr:uid="{2E1714AC-00EE-4878-B83E-73E54F7964DA}"/>
    <cellStyle name="Neutral 5 3" xfId="1874" xr:uid="{D7995F2F-DF68-453E-9B38-B38F0989FA28}"/>
    <cellStyle name="Neutral 5 4" xfId="1875" xr:uid="{AC8A963B-4182-47F3-9AED-FADB4E9E50B2}"/>
    <cellStyle name="Neutral 5 5" xfId="1876" xr:uid="{7E14CDF1-B947-4985-BBB5-AD7C9D143243}"/>
    <cellStyle name="Neutral 5 6" xfId="1877" xr:uid="{24117D20-9975-4C2E-B2B4-4E36BEBA97D2}"/>
    <cellStyle name="Neutral 5 7" xfId="1878" xr:uid="{DEC149CB-274B-43A7-BD45-B93153F8BC47}"/>
    <cellStyle name="Neutral 6" xfId="1879" xr:uid="{E3982249-2F21-4B6A-B9DB-BEABA77F3FF0}"/>
    <cellStyle name="Neutral 7" xfId="1880" xr:uid="{F172A266-1AB9-4256-90E6-665AD4AAE54E}"/>
    <cellStyle name="Neutral 8" xfId="1881" xr:uid="{64F7E295-490E-4D1B-BD3C-4D508C2A1885}"/>
    <cellStyle name="Neutral 9" xfId="1882" xr:uid="{497C564E-2417-4D39-9B9B-61363E3095FE}"/>
    <cellStyle name="no" xfId="49185" xr:uid="{B3B10FD7-B1BE-436C-B006-3F4268C777D8}"/>
    <cellStyle name="no dec" xfId="1883" xr:uid="{4D8B337C-8E47-4DE7-90F8-1E1C7AF69EFE}"/>
    <cellStyle name="Nor}al" xfId="49186" xr:uid="{DBDF7DB9-6A0E-4B73-80B7-2D2489AE09BC}"/>
    <cellStyle name="Normal" xfId="0" builtinId="0"/>
    <cellStyle name="Normal - Style1" xfId="49187" xr:uid="{319B43EA-76FD-4D2B-A9A8-85062B1509F3}"/>
    <cellStyle name="Normal (non-format)" xfId="17" xr:uid="{00000000-0005-0000-0000-000010000000}"/>
    <cellStyle name="Normal [1]" xfId="49188" xr:uid="{AB171314-8FB4-4B1A-9C11-18801538A723}"/>
    <cellStyle name="Normal 10" xfId="1884" xr:uid="{87A2C14B-E04E-446F-888D-9E415669AFBD}"/>
    <cellStyle name="Normal 10 10" xfId="49189" xr:uid="{5C9FED9D-5DDA-4D65-B601-434BAA6D5721}"/>
    <cellStyle name="Normal 10 11" xfId="49190" xr:uid="{44CBAE23-1146-491A-B42B-7737158967B7}"/>
    <cellStyle name="Normal 10 12" xfId="49191" xr:uid="{502A9A5E-33A2-4616-8F9F-A52DD3767D80}"/>
    <cellStyle name="Normal 10 13" xfId="49192" xr:uid="{73F59395-B6ED-48E5-8B27-F377B07079C9}"/>
    <cellStyle name="Normal 10 14" xfId="49193" xr:uid="{C9021445-7519-4ECF-835A-8A9E5E31D4F9}"/>
    <cellStyle name="Normal 10 15" xfId="49194" xr:uid="{6FCAFF75-75EB-4AB2-9FE7-4A58563CFCB1}"/>
    <cellStyle name="Normal 10 16" xfId="49195" xr:uid="{890CCD92-7D8A-4A36-A4A5-83171D9D7990}"/>
    <cellStyle name="Normal 10 17" xfId="49196" xr:uid="{71E4E0F7-D305-47EE-AD2D-1E085F7316AA}"/>
    <cellStyle name="Normal 10 18" xfId="49197" xr:uid="{E5B875F6-23ED-4DEE-B393-4C9B579EFA28}"/>
    <cellStyle name="Normal 10 19" xfId="49198" xr:uid="{5F61EE20-C545-4990-9CEE-2022D86BA968}"/>
    <cellStyle name="Normal 10 2" xfId="1885" xr:uid="{5A24D24E-1972-4DA0-9631-30DC03D36EF5}"/>
    <cellStyle name="Normal 10 2 2" xfId="49199" xr:uid="{10CACE44-96C9-4420-853E-CEA85BF4BF68}"/>
    <cellStyle name="Normal 10 2 3" xfId="49200" xr:uid="{4AA3ABFF-BED9-4AD6-840C-DF6D2941ABEC}"/>
    <cellStyle name="Normal 10 20" xfId="49201" xr:uid="{54BF586F-0786-4945-94FF-90B4CF97185C}"/>
    <cellStyle name="Normal 10 21" xfId="49202" xr:uid="{2EC23FE4-6F86-4200-9828-34DB9C2384EA}"/>
    <cellStyle name="Normal 10 22" xfId="49203" xr:uid="{9A043216-572C-4043-9B93-F46C66E90D44}"/>
    <cellStyle name="Normal 10 23" xfId="49204" xr:uid="{EDFED3C6-0629-4868-A51F-B2D3A199BE82}"/>
    <cellStyle name="Normal 10 24" xfId="49205" xr:uid="{D94AD461-7EB9-420F-82AA-BCE21E6D583F}"/>
    <cellStyle name="Normal 10 25" xfId="49206" xr:uid="{B8D80ED9-6845-4087-BA9C-7A43F7D5D091}"/>
    <cellStyle name="Normal 10 26" xfId="49207" xr:uid="{1B1A390C-9FFD-409D-B00D-070B36E7E263}"/>
    <cellStyle name="Normal 10 27" xfId="49208" xr:uid="{6F370DF1-BB39-4179-AA28-7417403E48AB}"/>
    <cellStyle name="Normal 10 28" xfId="49209" xr:uid="{7D1AF71A-A2AD-463F-A8F4-944A9987FCC6}"/>
    <cellStyle name="Normal 10 29" xfId="49210" xr:uid="{95E2BAA4-7ACD-4DD9-B419-720D1138DCAA}"/>
    <cellStyle name="Normal 10 3" xfId="1886" xr:uid="{76B68C38-1A23-4E02-AC4E-7B14BDD65E92}"/>
    <cellStyle name="Normal 10 3 2" xfId="49211" xr:uid="{509C053D-F9F1-42CF-A389-6745C0A9D1AF}"/>
    <cellStyle name="Normal 10 3 2 2" xfId="49212" xr:uid="{F06C6C79-E424-4908-A83F-2CD0FA70D7F9}"/>
    <cellStyle name="Normal 10 3 3" xfId="49213" xr:uid="{E4843F7D-3B54-4A29-AE69-8111D0C5A6D0}"/>
    <cellStyle name="Normal 10 3 4" xfId="49214" xr:uid="{BBA18173-F25B-41B6-B738-7EB1D7022FA9}"/>
    <cellStyle name="Normal 10 30" xfId="23" xr:uid="{00000000-0005-0000-0000-000011000000}"/>
    <cellStyle name="Normal 10 31 2 2" xfId="30" xr:uid="{00000000-0005-0000-0000-000012000000}"/>
    <cellStyle name="Normal 10 31 2 2 2" xfId="39" xr:uid="{B16C8020-1A23-46AA-B9CC-7689A20B9ECE}"/>
    <cellStyle name="Normal 10 4" xfId="49215" xr:uid="{54ED6816-5BEA-4C20-9803-65F912BD8ECF}"/>
    <cellStyle name="Normal 10 4 2" xfId="49216" xr:uid="{AB2A965C-AF31-42CE-BFDE-09BFD2DE7161}"/>
    <cellStyle name="Normal 10 5" xfId="49217" xr:uid="{80503DA9-9067-4D60-9FF1-C8E5596A2C35}"/>
    <cellStyle name="Normal 10 5 2" xfId="49218" xr:uid="{553AE1C3-0BF1-46DE-AAE0-0ACB83F5FE27}"/>
    <cellStyle name="Normal 10 6" xfId="49219" xr:uid="{DA68E688-476F-4C6D-8793-7DD019853CC2}"/>
    <cellStyle name="Normal 10 6 2" xfId="49220" xr:uid="{75DE30F2-D570-48C6-A542-01377DCD42FF}"/>
    <cellStyle name="Normal 10 7" xfId="49221" xr:uid="{0DB8DA84-3DA1-4213-B5AB-A65515B13078}"/>
    <cellStyle name="Normal 10 7 2" xfId="49222" xr:uid="{73323E3E-7A57-4F43-86D7-217834F8D630}"/>
    <cellStyle name="Normal 10 8" xfId="49223" xr:uid="{60110B2A-4975-45D3-9545-EBAD38937D47}"/>
    <cellStyle name="Normal 10 8 2" xfId="49224" xr:uid="{B7F0F380-865D-403A-9663-7E4E058B9464}"/>
    <cellStyle name="Normal 10 9" xfId="49225" xr:uid="{0FEF8B88-27C9-4BD3-A370-28A5D9152E42}"/>
    <cellStyle name="Normal 10 9 2" xfId="49226" xr:uid="{7B37D8B3-3EE7-4C79-BD01-784DABDD0249}"/>
    <cellStyle name="Normal 11" xfId="5" xr:uid="{00000000-0005-0000-0000-000013000000}"/>
    <cellStyle name="Normal 11 10" xfId="49227" xr:uid="{73B5431A-BE50-4D2F-A0A8-7D347F44641C}"/>
    <cellStyle name="Normal 11 10 2" xfId="49228" xr:uid="{1273906E-0A0E-4B79-94D9-7BDE0766CD76}"/>
    <cellStyle name="Normal 11 10 2 2" xfId="49229" xr:uid="{3495130A-BEFF-4B7A-B22A-F17F0F1274AF}"/>
    <cellStyle name="Normal 11 10 2 2 2" xfId="49230" xr:uid="{1D2881AE-A06A-4C24-ACD9-A2130AC349C7}"/>
    <cellStyle name="Normal 11 10 2 3" xfId="49231" xr:uid="{148C5C57-1898-464D-ADF7-E1B2B48884D2}"/>
    <cellStyle name="Normal 11 10 3" xfId="49232" xr:uid="{1AF91658-9AE3-4448-AD7B-799318A4F6B4}"/>
    <cellStyle name="Normal 11 10 3 2" xfId="49233" xr:uid="{1741D01F-BEE5-46C6-A178-5571E8C473DF}"/>
    <cellStyle name="Normal 11 10 4" xfId="49234" xr:uid="{9CFEE6A4-FF1B-4706-A4A4-0ACED02A4EC4}"/>
    <cellStyle name="Normal 11 10 4 2" xfId="49235" xr:uid="{1EE88534-1321-43D3-97B0-6DFD01B1EEDF}"/>
    <cellStyle name="Normal 11 10 5" xfId="49236" xr:uid="{D3A8371A-E282-4EE5-8B01-21712C507742}"/>
    <cellStyle name="Normal 11 11" xfId="49237" xr:uid="{BCF13529-B8BB-48BA-9C50-AF9CF4F0A54F}"/>
    <cellStyle name="Normal 11 11 2" xfId="49238" xr:uid="{133EF65D-694A-4C9A-8F74-F73586B460F6}"/>
    <cellStyle name="Normal 11 11 2 2" xfId="49239" xr:uid="{3677BC59-377B-44BC-8A73-BC4944FDCBE7}"/>
    <cellStyle name="Normal 11 11 2 2 2" xfId="49240" xr:uid="{5ECB517D-41EF-47F4-A685-261BFA40D080}"/>
    <cellStyle name="Normal 11 11 2 3" xfId="49241" xr:uid="{3080B5BA-5DC3-4342-8A91-5EF92AC58807}"/>
    <cellStyle name="Normal 11 11 3" xfId="49242" xr:uid="{109893C0-9F99-4DB6-967B-873D34E9DB18}"/>
    <cellStyle name="Normal 11 11 3 2" xfId="49243" xr:uid="{1F18678C-8914-4582-AF03-FA4835BCF479}"/>
    <cellStyle name="Normal 11 11 4" xfId="49244" xr:uid="{A8EEE979-8AE4-4CE8-8685-AEA40AFE478D}"/>
    <cellStyle name="Normal 11 11 4 2" xfId="49245" xr:uid="{0A3223CD-7A07-45DA-92A9-5CFBFDFB37E0}"/>
    <cellStyle name="Normal 11 11 5" xfId="49246" xr:uid="{16A006C9-7286-4CE4-A74D-FAA3AB500E6F}"/>
    <cellStyle name="Normal 11 12" xfId="49247" xr:uid="{725AAA28-4C2E-40ED-94FF-823D17ABE6D4}"/>
    <cellStyle name="Normal 11 12 2" xfId="49248" xr:uid="{0856FF1D-B5DA-47FA-9FCD-A76FF197E4DD}"/>
    <cellStyle name="Normal 11 12 2 2" xfId="49249" xr:uid="{431DC093-FE5B-482C-B91A-D71A6316BB3E}"/>
    <cellStyle name="Normal 11 12 2 2 2" xfId="49250" xr:uid="{2A554321-583A-4DC9-98F1-1F459184D509}"/>
    <cellStyle name="Normal 11 12 2 3" xfId="49251" xr:uid="{8DF702A1-27C4-4D2B-8D1E-972045F9220A}"/>
    <cellStyle name="Normal 11 12 3" xfId="49252" xr:uid="{C7BE01F7-E71A-4FE6-A90D-02D1F430621F}"/>
    <cellStyle name="Normal 11 12 3 2" xfId="49253" xr:uid="{AEA479C9-A0F0-43AE-A27E-F8E7F50DFB16}"/>
    <cellStyle name="Normal 11 12 4" xfId="49254" xr:uid="{A31E55AA-31CE-432E-BE91-B6078A08D005}"/>
    <cellStyle name="Normal 11 12 4 2" xfId="49255" xr:uid="{0463DCEA-277C-4D3F-BE99-AA0F41318BBA}"/>
    <cellStyle name="Normal 11 12 5" xfId="49256" xr:uid="{9B4F2682-1977-4A75-AC0E-27AD9DEC4118}"/>
    <cellStyle name="Normal 11 13" xfId="49257" xr:uid="{0587F708-0EFA-4330-B910-5FBE6A90A15A}"/>
    <cellStyle name="Normal 11 13 2" xfId="49258" xr:uid="{4AF07EB7-1A57-4AA6-8195-D98D8A68BD8C}"/>
    <cellStyle name="Normal 11 13 2 2" xfId="49259" xr:uid="{657EF56A-F3A6-48F6-9469-38BDF71483A8}"/>
    <cellStyle name="Normal 11 13 2 2 2" xfId="49260" xr:uid="{628924B0-AA10-4A27-A701-0E8197241998}"/>
    <cellStyle name="Normal 11 13 2 3" xfId="49261" xr:uid="{639681A4-EFE1-4118-ACD0-E186FF17102F}"/>
    <cellStyle name="Normal 11 13 3" xfId="49262" xr:uid="{27489B62-62F4-45F4-9A4F-D27D0E00529A}"/>
    <cellStyle name="Normal 11 13 3 2" xfId="49263" xr:uid="{B3BA7B4C-5085-4BC3-BE7E-ECE694F09F34}"/>
    <cellStyle name="Normal 11 13 4" xfId="49264" xr:uid="{489CB550-52F8-4963-8BBE-4B7E8D75E17B}"/>
    <cellStyle name="Normal 11 13 4 2" xfId="49265" xr:uid="{567926B3-07A5-46AF-A3C4-F0DE6F50186A}"/>
    <cellStyle name="Normal 11 13 5" xfId="49266" xr:uid="{0AF2B372-D81A-4EF4-8D36-FEB73DFFB950}"/>
    <cellStyle name="Normal 11 14" xfId="49267" xr:uid="{6C70A3D5-E332-4699-B137-4271EFBE2A2E}"/>
    <cellStyle name="Normal 11 14 2" xfId="49268" xr:uid="{1C814B0D-EECC-4497-B4E5-F7881BBA4E5B}"/>
    <cellStyle name="Normal 11 14 2 2" xfId="49269" xr:uid="{26135233-0F97-4A78-9FB7-9EAAB0735F7A}"/>
    <cellStyle name="Normal 11 14 2 2 2" xfId="49270" xr:uid="{448095E8-3A56-438B-AB94-DEAF6169F6E3}"/>
    <cellStyle name="Normal 11 14 2 3" xfId="49271" xr:uid="{F00CBEEA-9712-477D-9FF2-B11B655C4435}"/>
    <cellStyle name="Normal 11 14 3" xfId="49272" xr:uid="{FD148704-AA9A-42F2-A0D3-6F4C9F741179}"/>
    <cellStyle name="Normal 11 14 3 2" xfId="49273" xr:uid="{B955DB6E-4D7A-445C-8B51-A63D20D56646}"/>
    <cellStyle name="Normal 11 14 4" xfId="49274" xr:uid="{CC1F94E8-E83F-4BAC-AE10-569F7819665A}"/>
    <cellStyle name="Normal 11 14 4 2" xfId="49275" xr:uid="{2D6610B8-7865-4318-B145-DA55906ED278}"/>
    <cellStyle name="Normal 11 14 5" xfId="49276" xr:uid="{B620F0F9-B697-497E-8BB7-F657058038B0}"/>
    <cellStyle name="Normal 11 15" xfId="49277" xr:uid="{94E32CDB-0D4C-4DBF-9A6F-C0B54736B792}"/>
    <cellStyle name="Normal 11 15 2" xfId="49278" xr:uid="{DCB2B1D9-E377-43BE-A5C3-852B0B4602FA}"/>
    <cellStyle name="Normal 11 15 2 2" xfId="49279" xr:uid="{4F71E89E-5BD1-452E-9843-1081AB8A8E55}"/>
    <cellStyle name="Normal 11 15 2 2 2" xfId="49280" xr:uid="{0326731C-0AF1-4872-9C9E-20D8688B9C10}"/>
    <cellStyle name="Normal 11 15 2 3" xfId="49281" xr:uid="{4C89E309-78FC-4066-A035-25ABDAB2CE21}"/>
    <cellStyle name="Normal 11 15 3" xfId="49282" xr:uid="{C385763E-5731-464A-B3C5-B30771BEE2CC}"/>
    <cellStyle name="Normal 11 15 3 2" xfId="49283" xr:uid="{977853AC-157F-4775-B333-39DDDB947054}"/>
    <cellStyle name="Normal 11 15 4" xfId="49284" xr:uid="{3793D742-692C-423D-A0DF-714888B17C8B}"/>
    <cellStyle name="Normal 11 15 4 2" xfId="49285" xr:uid="{43F3E6A8-7420-4A63-B122-C03EBC5DBB36}"/>
    <cellStyle name="Normal 11 15 5" xfId="49286" xr:uid="{B63D8343-DDC8-420F-9885-6B14C01D160D}"/>
    <cellStyle name="Normal 11 16" xfId="49287" xr:uid="{B57E6FCC-2768-4704-BC55-7A2D99B4A3AD}"/>
    <cellStyle name="Normal 11 16 2" xfId="49288" xr:uid="{EC9CF604-AF06-49FB-AE69-B70CD1044FDC}"/>
    <cellStyle name="Normal 11 16 2 2" xfId="49289" xr:uid="{9641D85D-E6ED-40B6-9F01-F7F9A12C68B6}"/>
    <cellStyle name="Normal 11 16 2 2 2" xfId="49290" xr:uid="{6394A56F-6A31-4C57-A88E-D2E4022A02FA}"/>
    <cellStyle name="Normal 11 16 2 3" xfId="49291" xr:uid="{526321BC-11BD-49EA-9CB1-9D3233E322C4}"/>
    <cellStyle name="Normal 11 16 3" xfId="49292" xr:uid="{5F8BDE89-F1D6-412E-BA9C-BCB2B515D6B7}"/>
    <cellStyle name="Normal 11 16 3 2" xfId="49293" xr:uid="{FEC8B494-F20D-4439-BD5E-E41CCFFFFEED}"/>
    <cellStyle name="Normal 11 16 4" xfId="49294" xr:uid="{850257F9-87F2-400A-BC4E-4F0866CE3E62}"/>
    <cellStyle name="Normal 11 16 4 2" xfId="49295" xr:uid="{50C0ACB6-2B5A-44C1-AC79-A0FF1063A09B}"/>
    <cellStyle name="Normal 11 16 5" xfId="49296" xr:uid="{21E36BCF-6A05-4E43-B706-A8AB60712C7A}"/>
    <cellStyle name="Normal 11 17" xfId="49297" xr:uid="{D7690527-0430-4D31-BA1C-9C6A0E530145}"/>
    <cellStyle name="Normal 11 17 2" xfId="49298" xr:uid="{DA5A3765-3626-4DD7-81B1-EB1914FE4C6F}"/>
    <cellStyle name="Normal 11 17 2 2" xfId="49299" xr:uid="{74DE2166-2D45-4E2B-836E-68AF1FE7AA9E}"/>
    <cellStyle name="Normal 11 17 3" xfId="49300" xr:uid="{AC695F44-6341-4876-B021-3D178AA70630}"/>
    <cellStyle name="Normal 11 18" xfId="49301" xr:uid="{6CEBE323-C6AF-41BE-8725-6FBF3F0AD624}"/>
    <cellStyle name="Normal 11 18 2" xfId="49302" xr:uid="{792958ED-FD00-4C32-8C26-66BAFEEAD529}"/>
    <cellStyle name="Normal 11 19" xfId="49303" xr:uid="{B6AB670A-89D9-42BF-9D34-56785956AA3D}"/>
    <cellStyle name="Normal 11 19 2" xfId="49304" xr:uid="{BC493882-1201-4097-8DC2-C0B5ADD22F5F}"/>
    <cellStyle name="Normal 11 2" xfId="1887" xr:uid="{3D57B54A-1644-4A87-8EE0-6E1DC2EF4802}"/>
    <cellStyle name="Normal 11 2 10" xfId="49305" xr:uid="{5256916A-D854-47EA-851C-F4B30D42EEFD}"/>
    <cellStyle name="Normal 11 2 10 2" xfId="49306" xr:uid="{6499CF75-31CA-415C-8565-518569B5032F}"/>
    <cellStyle name="Normal 11 2 10 2 2" xfId="49307" xr:uid="{AE22BC44-C65C-40F1-AC33-80F9C92246D1}"/>
    <cellStyle name="Normal 11 2 10 2 2 2" xfId="49308" xr:uid="{F6AB035F-0E44-4343-A6C5-134D30C4165C}"/>
    <cellStyle name="Normal 11 2 10 2 3" xfId="49309" xr:uid="{FDA08816-E49B-47E8-8D25-0059398DECB0}"/>
    <cellStyle name="Normal 11 2 10 3" xfId="49310" xr:uid="{682F764F-57A4-43B9-ADB4-AC12795817A3}"/>
    <cellStyle name="Normal 11 2 10 3 2" xfId="49311" xr:uid="{B324ADAB-83EA-42F6-89D3-671B95F3B781}"/>
    <cellStyle name="Normal 11 2 10 4" xfId="49312" xr:uid="{8422A57D-EEAA-41E8-BA7A-F73244C8F46C}"/>
    <cellStyle name="Normal 11 2 10 4 2" xfId="49313" xr:uid="{43F7372B-F854-42CA-8D03-BBD686B2BD7C}"/>
    <cellStyle name="Normal 11 2 10 5" xfId="49314" xr:uid="{6B555052-CAD8-4295-8F7B-342265369ACD}"/>
    <cellStyle name="Normal 11 2 11" xfId="49315" xr:uid="{1600159D-BC3B-47B4-93B4-A3CFFA1B5163}"/>
    <cellStyle name="Normal 11 2 11 2" xfId="49316" xr:uid="{D01D1B10-8BDF-4F29-A649-6FCA2F5FAC08}"/>
    <cellStyle name="Normal 11 2 11 2 2" xfId="49317" xr:uid="{6854DC8F-705F-485E-A396-0C0684764FEA}"/>
    <cellStyle name="Normal 11 2 11 2 2 2" xfId="49318" xr:uid="{AF2D6CDB-EA56-49B9-805B-F47D32151CAF}"/>
    <cellStyle name="Normal 11 2 11 2 3" xfId="49319" xr:uid="{58923BCF-0CD0-4B7F-A657-A60C86ACFAD1}"/>
    <cellStyle name="Normal 11 2 11 3" xfId="49320" xr:uid="{83B0D218-3E95-4A63-99C1-7F51DD6E96BA}"/>
    <cellStyle name="Normal 11 2 11 3 2" xfId="49321" xr:uid="{EF11FDE1-452B-4863-824E-DAAC052FB50D}"/>
    <cellStyle name="Normal 11 2 11 4" xfId="49322" xr:uid="{807E9A0A-9517-467A-8F18-7FCBF6603A4D}"/>
    <cellStyle name="Normal 11 2 11 4 2" xfId="49323" xr:uid="{365F8C11-633D-4389-93B2-BAA0DF55A598}"/>
    <cellStyle name="Normal 11 2 11 5" xfId="49324" xr:uid="{97FF4A60-28DE-4DA0-8094-D3D88F132E6F}"/>
    <cellStyle name="Normal 11 2 12" xfId="49325" xr:uid="{51BC7423-6320-426E-8022-1608281401BF}"/>
    <cellStyle name="Normal 11 2 12 2" xfId="49326" xr:uid="{527BC1E0-87E9-47F4-9320-A3D5922C3EF1}"/>
    <cellStyle name="Normal 11 2 12 2 2" xfId="49327" xr:uid="{9794E250-62FC-44C3-8F41-328D9DD8B2AA}"/>
    <cellStyle name="Normal 11 2 12 2 2 2" xfId="49328" xr:uid="{3BE0D553-E69A-4C26-9AAF-FCB2F0C03EB5}"/>
    <cellStyle name="Normal 11 2 12 2 3" xfId="49329" xr:uid="{DEBD3833-7399-45FA-A5A8-CBAD28F886C6}"/>
    <cellStyle name="Normal 11 2 12 3" xfId="49330" xr:uid="{F9AA60DB-68F4-4148-9D9E-8BB9B695E9A4}"/>
    <cellStyle name="Normal 11 2 12 3 2" xfId="49331" xr:uid="{CFF9EAD3-3C19-4402-8B46-B01D8A71ED88}"/>
    <cellStyle name="Normal 11 2 12 4" xfId="49332" xr:uid="{3F10A1D5-ED29-4BA9-96A9-17A41D1010FA}"/>
    <cellStyle name="Normal 11 2 12 4 2" xfId="49333" xr:uid="{0D0A7009-5D87-426E-B954-C42F36590E0B}"/>
    <cellStyle name="Normal 11 2 12 5" xfId="49334" xr:uid="{B3E4FE3D-8313-48D1-914B-70F303DA2635}"/>
    <cellStyle name="Normal 11 2 13" xfId="49335" xr:uid="{E590B7AF-788A-4F7A-B77D-F343E307F116}"/>
    <cellStyle name="Normal 11 2 13 2" xfId="49336" xr:uid="{DEF55E76-5BBC-4431-8174-D1FA9CB77F14}"/>
    <cellStyle name="Normal 11 2 13 2 2" xfId="49337" xr:uid="{679E1DA1-999E-43E9-A6A7-63D2440DB3A3}"/>
    <cellStyle name="Normal 11 2 13 2 2 2" xfId="49338" xr:uid="{5C31216B-A961-475D-9C61-80D2FC94D419}"/>
    <cellStyle name="Normal 11 2 13 2 3" xfId="49339" xr:uid="{9AC7DD42-F67F-4F2C-B0D1-CD9005CA100A}"/>
    <cellStyle name="Normal 11 2 13 3" xfId="49340" xr:uid="{5E7110A4-0EEC-4BE3-9D99-7BC621D5A20F}"/>
    <cellStyle name="Normal 11 2 13 3 2" xfId="49341" xr:uid="{539B3E77-DB7C-45E4-B34B-17062542DD4B}"/>
    <cellStyle name="Normal 11 2 13 4" xfId="49342" xr:uid="{A76DE396-31F1-4B17-A740-812550998E6D}"/>
    <cellStyle name="Normal 11 2 13 4 2" xfId="49343" xr:uid="{C409BD3E-BB4E-4877-A193-E0A3A142738F}"/>
    <cellStyle name="Normal 11 2 13 5" xfId="49344" xr:uid="{7044985B-D162-40F3-A325-7A45270BC6CC}"/>
    <cellStyle name="Normal 11 2 14" xfId="49345" xr:uid="{3165BD93-3B48-4403-AF12-CE658CC6AD2E}"/>
    <cellStyle name="Normal 11 2 14 2" xfId="49346" xr:uid="{48FC4DBB-84A6-42F3-B4E1-216A4910E7B0}"/>
    <cellStyle name="Normal 11 2 14 2 2" xfId="49347" xr:uid="{2AE640A9-8A42-4CBB-BDE7-4EC105B96888}"/>
    <cellStyle name="Normal 11 2 14 2 2 2" xfId="49348" xr:uid="{0B7EBD27-D883-4079-BD79-C5B7AF5929CF}"/>
    <cellStyle name="Normal 11 2 14 2 3" xfId="49349" xr:uid="{26F14FEC-C6C5-4237-8B9E-8CE7CF6FC179}"/>
    <cellStyle name="Normal 11 2 14 3" xfId="49350" xr:uid="{D01B0885-709F-4A45-A128-EFBB0334F036}"/>
    <cellStyle name="Normal 11 2 14 3 2" xfId="49351" xr:uid="{CB61AC97-98BE-48B1-A7D6-549580555A94}"/>
    <cellStyle name="Normal 11 2 14 4" xfId="49352" xr:uid="{9609F14B-EC34-4F1E-AA36-149FB38B2644}"/>
    <cellStyle name="Normal 11 2 14 4 2" xfId="49353" xr:uid="{E0043CAF-3908-49A3-925D-C4B02227D8F3}"/>
    <cellStyle name="Normal 11 2 14 5" xfId="49354" xr:uid="{DC139A55-78BF-43DB-BDA3-26DC0CC1A753}"/>
    <cellStyle name="Normal 11 2 15" xfId="49355" xr:uid="{2E8DF4C2-4DCF-4863-A841-E1ABC36725B4}"/>
    <cellStyle name="Normal 11 2 15 2" xfId="49356" xr:uid="{31A6B762-DBFC-4B3C-854D-11F1D8019594}"/>
    <cellStyle name="Normal 11 2 15 2 2" xfId="49357" xr:uid="{A97127CF-A0C9-43D1-8127-4C186D819332}"/>
    <cellStyle name="Normal 11 2 15 2 2 2" xfId="49358" xr:uid="{7ADEFA38-4A97-42EC-9F76-D7A077F159ED}"/>
    <cellStyle name="Normal 11 2 15 2 3" xfId="49359" xr:uid="{42517E63-73F1-4555-915F-539FC2BFD5D8}"/>
    <cellStyle name="Normal 11 2 15 3" xfId="49360" xr:uid="{E288FD8D-153E-4735-B9EC-CADCCF9EB725}"/>
    <cellStyle name="Normal 11 2 15 3 2" xfId="49361" xr:uid="{22E9EDAE-802B-480A-8FDD-0EA5382522C7}"/>
    <cellStyle name="Normal 11 2 15 4" xfId="49362" xr:uid="{FCE42A15-133E-43B9-A331-8A2B770CB917}"/>
    <cellStyle name="Normal 11 2 15 4 2" xfId="49363" xr:uid="{9D2B66DE-5594-4D05-9412-4571D31F4262}"/>
    <cellStyle name="Normal 11 2 15 5" xfId="49364" xr:uid="{B7E160F3-212E-4B3C-BEA1-884E95E790CE}"/>
    <cellStyle name="Normal 11 2 16" xfId="49365" xr:uid="{E6044EC8-7815-49CC-BC92-79A00272A501}"/>
    <cellStyle name="Normal 11 2 16 2" xfId="49366" xr:uid="{C8EB6D4A-19E0-4D6F-B61F-5801F6380BA2}"/>
    <cellStyle name="Normal 11 2 16 2 2" xfId="49367" xr:uid="{A1FAEB0D-517F-4C6C-915D-7089F9852017}"/>
    <cellStyle name="Normal 11 2 16 3" xfId="49368" xr:uid="{D9D07A34-2E80-4C9C-B3A2-DD250A9B8E69}"/>
    <cellStyle name="Normal 11 2 17" xfId="49369" xr:uid="{1F605A2D-5352-46C3-A105-EAD7810E8ED9}"/>
    <cellStyle name="Normal 11 2 17 2" xfId="49370" xr:uid="{3825A966-4A76-4F5E-8660-8524C83DC8E1}"/>
    <cellStyle name="Normal 11 2 18" xfId="49371" xr:uid="{95119DBB-6345-4519-82C8-4FE0B68721C7}"/>
    <cellStyle name="Normal 11 2 18 2" xfId="49372" xr:uid="{A4AA7E4A-4ED3-44ED-BF8B-95ED3C429C70}"/>
    <cellStyle name="Normal 11 2 19" xfId="49373" xr:uid="{8ACE56F3-FF6D-4EAB-B0B3-CFBF069DF465}"/>
    <cellStyle name="Normal 11 2 2" xfId="49374" xr:uid="{D6290F04-6668-4F43-9780-158E0E5B6BCE}"/>
    <cellStyle name="Normal 11 2 2 2" xfId="1888" xr:uid="{D029898A-9310-49D5-94AE-73C5EEBDF20F}"/>
    <cellStyle name="Normal 11 2 2 2 2" xfId="49375" xr:uid="{94DD3846-96E3-4EB0-A641-172635A02B58}"/>
    <cellStyle name="Normal 11 2 2 2 2 2" xfId="49376" xr:uid="{109F1CC2-33BC-41B1-9420-BA78A526EAB0}"/>
    <cellStyle name="Normal 11 2 2 2 2 3" xfId="49377" xr:uid="{2D34E445-2E84-4F34-8809-DC11D55FCAF4}"/>
    <cellStyle name="Normal 11 2 2 2 2 4" xfId="49378" xr:uid="{90A7AD6B-010A-4C88-9DDC-A4D2E93F0CB7}"/>
    <cellStyle name="Normal 11 2 2 2 3" xfId="49379" xr:uid="{274350E1-0631-4F09-86DE-D3F4FFDE28DA}"/>
    <cellStyle name="Normal 11 2 2 2 3 2" xfId="49380" xr:uid="{99BDA760-149B-41CC-903A-C763D817C5E9}"/>
    <cellStyle name="Normal 11 2 2 2 3 3" xfId="49381" xr:uid="{7527B358-9CEB-4B2B-8DE5-64AC0C1DB271}"/>
    <cellStyle name="Normal 11 2 2 2 4" xfId="49382" xr:uid="{75ED160E-3F04-49AC-98C0-447D3F15F289}"/>
    <cellStyle name="Normal 11 2 2 2 4 2" xfId="49383" xr:uid="{CC7921D9-FDBA-45BD-862E-0D5C70F20F46}"/>
    <cellStyle name="Normal 11 2 2 2 4 3" xfId="49384" xr:uid="{A73A1F4F-829A-4CFC-8A72-806D805787A8}"/>
    <cellStyle name="Normal 11 2 2 2 5" xfId="49385" xr:uid="{2DA0C152-9B7E-4459-88A1-0A3BC23E5E32}"/>
    <cellStyle name="Normal 11 2 2 2 6" xfId="49386" xr:uid="{BB9C9B9F-0D35-4EFA-8024-BC187CC91809}"/>
    <cellStyle name="Normal 11 2 2 2 7" xfId="49387" xr:uid="{916C2105-FA6F-43D2-A741-FAB841CBA23E}"/>
    <cellStyle name="Normal 11 2 2 2 8" xfId="49388" xr:uid="{8B03DA4B-C7B6-4B06-B7E5-0797941A5983}"/>
    <cellStyle name="Normal 11 2 2 3" xfId="49389" xr:uid="{C216190F-FDC5-4B1D-A096-ACC386B2CF8C}"/>
    <cellStyle name="Normal 11 2 2 3 2" xfId="49390" xr:uid="{8CA616EE-CA21-473D-A455-C2EA2CB2154A}"/>
    <cellStyle name="Normal 11 2 2 3 3" xfId="49391" xr:uid="{F709F44B-E587-4B74-83B0-4620DCD13FEE}"/>
    <cellStyle name="Normal 11 2 2 4" xfId="49392" xr:uid="{B42AF90A-84C9-40E3-856E-875CAC7F97F9}"/>
    <cellStyle name="Normal 11 2 2 4 2" xfId="49393" xr:uid="{230AF959-CD99-46F4-B25A-B6B3E8EBC949}"/>
    <cellStyle name="Normal 11 2 2 4 3" xfId="49394" xr:uid="{55AC7C8B-2518-40BA-A354-C892A29EC9F8}"/>
    <cellStyle name="Normal 11 2 2 5" xfId="49395" xr:uid="{E0358C50-8DA4-450A-84F8-39E304864061}"/>
    <cellStyle name="Normal 11 2 2 5 2" xfId="49396" xr:uid="{0939D660-F0B7-4910-BBA9-450A7D4F6F9B}"/>
    <cellStyle name="Normal 11 2 2 5 3" xfId="49397" xr:uid="{4EFC66DB-A676-4C9C-9AC5-A456BCC39908}"/>
    <cellStyle name="Normal 11 2 2 6" xfId="49398" xr:uid="{F350BD11-93B5-45E3-8B1A-A956A691EE15}"/>
    <cellStyle name="Normal 11 2 2 7" xfId="49399" xr:uid="{37081B33-25DA-4A4F-B347-224516517637}"/>
    <cellStyle name="Normal 11 2 20" xfId="49400" xr:uid="{BF3A4A9F-FEDD-4C3C-8B07-46A2923DEAC6}"/>
    <cellStyle name="Normal 11 2 3" xfId="49401" xr:uid="{A0F5A027-27F3-4775-84E0-8C0667DAF1CB}"/>
    <cellStyle name="Normal 11 2 3 2" xfId="49402" xr:uid="{196A47C0-CD1E-4BC4-89C3-57F86020B261}"/>
    <cellStyle name="Normal 11 2 3 2 2" xfId="49403" xr:uid="{06B43A13-D08A-494C-84B0-D7DDD30EEE03}"/>
    <cellStyle name="Normal 11 2 3 2 2 2" xfId="49404" xr:uid="{FD9878C9-2C84-41D5-8032-B3A8A23A56EF}"/>
    <cellStyle name="Normal 11 2 3 2 3" xfId="49405" xr:uid="{A8FAC6B8-ABFF-4F36-9185-1F785D7C8DD0}"/>
    <cellStyle name="Normal 11 2 3 3" xfId="49406" xr:uid="{B5362474-558A-4BF7-BCCF-F8485974A7E0}"/>
    <cellStyle name="Normal 11 2 3 3 2" xfId="49407" xr:uid="{D062F38F-F0AD-47DC-B637-8F34267396B2}"/>
    <cellStyle name="Normal 11 2 3 3 3" xfId="49408" xr:uid="{85D8524E-C1DB-42E5-919D-B77793F4BDB6}"/>
    <cellStyle name="Normal 11 2 3 4" xfId="49409" xr:uid="{97522C12-429D-485D-914C-065BE9EBE632}"/>
    <cellStyle name="Normal 11 2 3 4 2" xfId="49410" xr:uid="{A43B6173-C987-4826-A42B-A031A9C70C7C}"/>
    <cellStyle name="Normal 11 2 3 5" xfId="49411" xr:uid="{0BAD18DB-A6F8-469E-9CA2-481E45720CF6}"/>
    <cellStyle name="Normal 11 2 4" xfId="49412" xr:uid="{C6080ECE-C3F6-4B9A-AB86-0AD9BFF820D4}"/>
    <cellStyle name="Normal 11 2 4 2" xfId="49413" xr:uid="{5D36ABAF-F41E-4DC3-8225-5AF4BEF1B3AE}"/>
    <cellStyle name="Normal 11 2 4 2 2" xfId="49414" xr:uid="{0DB43A7A-2274-4078-B100-3493FB77A436}"/>
    <cellStyle name="Normal 11 2 4 2 2 2" xfId="49415" xr:uid="{4B38BBBE-A57C-4B8A-A9F9-9B41E92646F5}"/>
    <cellStyle name="Normal 11 2 4 2 3" xfId="49416" xr:uid="{4E5A69C1-BBC5-4B1F-999C-09E2B5EA41DA}"/>
    <cellStyle name="Normal 11 2 4 3" xfId="49417" xr:uid="{34301918-DA82-400C-A91D-9EB8EB84D817}"/>
    <cellStyle name="Normal 11 2 4 3 2" xfId="49418" xr:uid="{9EF822D2-0455-412B-B36C-0317A39F0E5B}"/>
    <cellStyle name="Normal 11 2 4 4" xfId="49419" xr:uid="{E9C9A726-0950-4A64-A90F-175561FB5753}"/>
    <cellStyle name="Normal 11 2 4 4 2" xfId="49420" xr:uid="{D49AD630-8EEE-4CB9-ABA5-EEA971CC17F0}"/>
    <cellStyle name="Normal 11 2 4 5" xfId="49421" xr:uid="{A34ACA78-6126-45A4-B52F-BE4F0F143E3B}"/>
    <cellStyle name="Normal 11 2 5" xfId="49422" xr:uid="{FDDF0F2A-B03B-494B-BAFE-E6FA5EEC9422}"/>
    <cellStyle name="Normal 11 2 5 2" xfId="49423" xr:uid="{8806AB86-4530-4CC8-8609-C571562F4228}"/>
    <cellStyle name="Normal 11 2 5 2 2" xfId="49424" xr:uid="{E340D90B-332B-4707-8AE6-DD8E3170F280}"/>
    <cellStyle name="Normal 11 2 5 2 2 2" xfId="49425" xr:uid="{E555BF9A-13C1-4A8F-AA89-EAB48D2499B5}"/>
    <cellStyle name="Normal 11 2 5 2 3" xfId="49426" xr:uid="{F2BC65CF-EF96-4BBC-985D-497C0DB51B7E}"/>
    <cellStyle name="Normal 11 2 5 3" xfId="49427" xr:uid="{27765A2C-04EA-4CA5-BAAC-CE5F07FF23F8}"/>
    <cellStyle name="Normal 11 2 5 3 2" xfId="49428" xr:uid="{4A47285C-38F0-43D7-94CC-BECD1AA8173D}"/>
    <cellStyle name="Normal 11 2 5 4" xfId="49429" xr:uid="{48AD9820-EB61-4EAF-A39F-BCBA8CB2B31B}"/>
    <cellStyle name="Normal 11 2 5 4 2" xfId="49430" xr:uid="{773B0345-ED2B-4463-82F9-9DFE1814B418}"/>
    <cellStyle name="Normal 11 2 5 5" xfId="49431" xr:uid="{371FD501-B248-4F7B-9584-3B77F2D5AF7B}"/>
    <cellStyle name="Normal 11 2 6" xfId="49432" xr:uid="{1DACA308-D241-4C72-978C-A8A7D86B0569}"/>
    <cellStyle name="Normal 11 2 6 2" xfId="49433" xr:uid="{0510D443-FF4C-4AFD-8310-F553436E319B}"/>
    <cellStyle name="Normal 11 2 6 2 2" xfId="49434" xr:uid="{D08668E7-4FBE-4C07-BB06-2D683F4CD3D1}"/>
    <cellStyle name="Normal 11 2 6 2 2 2" xfId="49435" xr:uid="{8A76F19F-D306-4156-93AD-F6EB002CBA05}"/>
    <cellStyle name="Normal 11 2 6 2 3" xfId="49436" xr:uid="{01713CA0-A17D-4BA7-ABA6-94DD0E8CE80C}"/>
    <cellStyle name="Normal 11 2 6 3" xfId="49437" xr:uid="{8C0C9D00-3F62-4FDE-A5FB-DDE46A14DB1B}"/>
    <cellStyle name="Normal 11 2 6 3 2" xfId="49438" xr:uid="{4441CB34-7752-44DA-BA35-0D5043FDAA18}"/>
    <cellStyle name="Normal 11 2 6 4" xfId="49439" xr:uid="{C5E6D371-6D02-4353-B781-DD2A7993089B}"/>
    <cellStyle name="Normal 11 2 6 4 2" xfId="49440" xr:uid="{DB3D5122-F20C-4229-A18B-D1CF0FC2BA90}"/>
    <cellStyle name="Normal 11 2 6 5" xfId="49441" xr:uid="{C8AA17FC-CDA3-4969-B71E-A0DBCEDEF021}"/>
    <cellStyle name="Normal 11 2 7" xfId="49442" xr:uid="{FD33BB99-E12E-40AF-A6FA-23A78D1CDE2A}"/>
    <cellStyle name="Normal 11 2 7 2" xfId="49443" xr:uid="{C027E432-49F0-4800-9246-766CAC5FD6D5}"/>
    <cellStyle name="Normal 11 2 7 2 2" xfId="49444" xr:uid="{2E178F1C-A329-4D9F-B3D3-28C0F38D062D}"/>
    <cellStyle name="Normal 11 2 7 2 2 2" xfId="49445" xr:uid="{798F539B-35AD-4FEA-9A73-B9CF645C9DF0}"/>
    <cellStyle name="Normal 11 2 7 2 3" xfId="49446" xr:uid="{0F279034-1DC0-45CA-BF7C-8D381731AD21}"/>
    <cellStyle name="Normal 11 2 7 3" xfId="49447" xr:uid="{5932FBCD-EE88-4300-B4F2-F909F4B45073}"/>
    <cellStyle name="Normal 11 2 7 3 2" xfId="49448" xr:uid="{3471FD3E-B1B5-42A4-AE17-6FCEA005C953}"/>
    <cellStyle name="Normal 11 2 7 4" xfId="49449" xr:uid="{E8C6C48A-88DD-401E-856A-6E3F2E25C4FB}"/>
    <cellStyle name="Normal 11 2 7 4 2" xfId="49450" xr:uid="{AFAEC66F-2894-4485-B018-A905711B65CD}"/>
    <cellStyle name="Normal 11 2 7 5" xfId="49451" xr:uid="{AD883DBB-CA37-4F6D-9A05-00522C0C59F9}"/>
    <cellStyle name="Normal 11 2 8" xfId="49452" xr:uid="{CE7578C3-EFD1-4244-B11F-8D679EF2C0E9}"/>
    <cellStyle name="Normal 11 2 8 2" xfId="49453" xr:uid="{7721B143-B9F8-4268-AB01-7EE9631C107D}"/>
    <cellStyle name="Normal 11 2 8 2 2" xfId="49454" xr:uid="{0F1967C3-03D9-49C2-937C-BB7C1746DEE2}"/>
    <cellStyle name="Normal 11 2 8 2 2 2" xfId="49455" xr:uid="{3C8B40D4-763B-4092-B478-A46BFC234FB9}"/>
    <cellStyle name="Normal 11 2 8 2 3" xfId="49456" xr:uid="{E17B3531-3D0B-4219-8D85-0973657D89AB}"/>
    <cellStyle name="Normal 11 2 8 3" xfId="49457" xr:uid="{B19D05F4-0A6E-44A9-B438-B56CE74B8C96}"/>
    <cellStyle name="Normal 11 2 8 3 2" xfId="49458" xr:uid="{AD2E2D0E-C4F9-43E4-AFD3-5D4C885A83F7}"/>
    <cellStyle name="Normal 11 2 8 4" xfId="49459" xr:uid="{57398C62-A1D5-4989-989A-9D4001E8E0CB}"/>
    <cellStyle name="Normal 11 2 8 4 2" xfId="49460" xr:uid="{D8B7CA84-0E5B-457E-9BC8-98A483AA6CDA}"/>
    <cellStyle name="Normal 11 2 8 5" xfId="49461" xr:uid="{63EFB292-6202-4F38-9C43-CD202F6333A6}"/>
    <cellStyle name="Normal 11 2 9" xfId="49462" xr:uid="{C575DAF8-F5C7-4A3E-9060-46726E2AAB3E}"/>
    <cellStyle name="Normal 11 2 9 2" xfId="49463" xr:uid="{1481B731-CAEC-4127-B94B-7736F9854246}"/>
    <cellStyle name="Normal 11 2 9 2 2" xfId="49464" xr:uid="{0BE71E3B-07FD-4395-A419-BAB7473E34C5}"/>
    <cellStyle name="Normal 11 2 9 2 2 2" xfId="49465" xr:uid="{C37BAE95-AD0D-41AA-9679-6FDD81E2C2DB}"/>
    <cellStyle name="Normal 11 2 9 2 3" xfId="49466" xr:uid="{E914D3D3-7D9E-4DC5-91D5-017294810837}"/>
    <cellStyle name="Normal 11 2 9 3" xfId="49467" xr:uid="{3442841D-7987-4772-AFB3-92FB23CF3E86}"/>
    <cellStyle name="Normal 11 2 9 3 2" xfId="49468" xr:uid="{2B55C87F-3D11-4194-9C4D-D99317D8CF3A}"/>
    <cellStyle name="Normal 11 2 9 4" xfId="49469" xr:uid="{69462CC5-497F-403F-AB50-ECAE20F610ED}"/>
    <cellStyle name="Normal 11 2 9 4 2" xfId="49470" xr:uid="{23327AA3-70CE-479A-95CA-8321A070ED8B}"/>
    <cellStyle name="Normal 11 2 9 5" xfId="49471" xr:uid="{1EAEC8EF-4C3B-4306-A61F-E8C9F8769F77}"/>
    <cellStyle name="Normal 11 20" xfId="49472" xr:uid="{EBA288E8-7BFA-4642-893D-177D25F6B5D4}"/>
    <cellStyle name="Normal 11 21" xfId="49473" xr:uid="{0E0268A3-1987-456F-8F63-BB09FAA841D1}"/>
    <cellStyle name="Normal 11 22" xfId="49474" xr:uid="{F0916A24-0D61-449E-B393-D6E1B4C346B0}"/>
    <cellStyle name="Normal 11 23" xfId="49475" xr:uid="{19A63458-D3E5-4C13-A5E7-D780B8E6C340}"/>
    <cellStyle name="Normal 11 24" xfId="49476" xr:uid="{B49E6861-585E-4354-B596-2AFF9866F541}"/>
    <cellStyle name="Normal 11 25" xfId="49477" xr:uid="{B2D049A5-E12D-4E82-9FA6-97B44E8F27AC}"/>
    <cellStyle name="Normal 11 26" xfId="49478" xr:uid="{239A0247-68F2-45DF-BC09-1C5A24B1D784}"/>
    <cellStyle name="Normal 11 27" xfId="49479" xr:uid="{FE0ACAD4-DAF2-4CA1-9153-F9AC7A6B2F2C}"/>
    <cellStyle name="Normal 11 28" xfId="49480" xr:uid="{D335ECFC-E730-490F-A733-4FB0C053834F}"/>
    <cellStyle name="Normal 11 29" xfId="49481" xr:uid="{561FE8AF-D667-4599-9C61-CD2A764B1997}"/>
    <cellStyle name="Normal 11 3" xfId="49482" xr:uid="{442F6A02-98E9-4D67-9F72-62FA3E0FD0C8}"/>
    <cellStyle name="Normal 11 3 2" xfId="49483" xr:uid="{21871F49-BCD5-4664-88A1-4BA264F2F7A7}"/>
    <cellStyle name="Normal 11 3 2 2" xfId="49484" xr:uid="{6223F813-07A6-4C1D-BC93-4D86A0C8EE2D}"/>
    <cellStyle name="Normal 11 3 2 2 2" xfId="49485" xr:uid="{9FAD5E0E-8A1B-4879-B16E-F1FC3082C527}"/>
    <cellStyle name="Normal 11 3 2 3" xfId="49486" xr:uid="{ED07086A-400E-43A9-9EA3-9F5AC47048B8}"/>
    <cellStyle name="Normal 11 3 3" xfId="49487" xr:uid="{0B2B24C0-D24B-4D40-835D-DEB45FE3D43A}"/>
    <cellStyle name="Normal 11 3 3 2" xfId="49488" xr:uid="{52E3C873-A031-4E2B-AA31-7FCC96C06F1D}"/>
    <cellStyle name="Normal 11 3 3 3" xfId="49489" xr:uid="{E67EFC35-D9BA-4DDE-BB2A-F90E5264940B}"/>
    <cellStyle name="Normal 11 3 4" xfId="49490" xr:uid="{5230D343-04A9-4E58-9D85-FC1579A38EE2}"/>
    <cellStyle name="Normal 11 3 4 2" xfId="49491" xr:uid="{C3468C31-4A98-4209-B01D-3B7DCED2F418}"/>
    <cellStyle name="Normal 11 3 4 3" xfId="49492" xr:uid="{68598D5F-AC4F-4D3F-8DC5-1AC22E27F81A}"/>
    <cellStyle name="Normal 11 3 5" xfId="49493" xr:uid="{7A515411-59EB-4A72-8F9B-29F948BC77F4}"/>
    <cellStyle name="Normal 11 3 6" xfId="49494" xr:uid="{A8F7840E-CF12-4A59-9A5C-ABC90E46BF86}"/>
    <cellStyle name="Normal 11 30" xfId="49495" xr:uid="{E7BE9BAB-07C7-42E2-B61F-4557F8D4BB54}"/>
    <cellStyle name="Normal 11 4" xfId="49496" xr:uid="{4EF889DF-9F73-4933-A160-3B8B44E2DB28}"/>
    <cellStyle name="Normal 11 4 2" xfId="49497" xr:uid="{DCF01AEC-1D13-4645-834E-0F0115F8D81B}"/>
    <cellStyle name="Normal 11 4 2 2" xfId="49498" xr:uid="{893ABF85-E83A-4EAF-80B3-EFBBC9B729D2}"/>
    <cellStyle name="Normal 11 4 2 2 2" xfId="49499" xr:uid="{C5F22EDF-CA7D-4476-85AD-C5C3B3ECFB97}"/>
    <cellStyle name="Normal 11 4 2 3" xfId="49500" xr:uid="{A50880FE-D7A1-4431-BA36-B010A38982A8}"/>
    <cellStyle name="Normal 11 4 3" xfId="49501" xr:uid="{167790EA-663A-4B26-B369-7C34A509D579}"/>
    <cellStyle name="Normal 11 4 3 2" xfId="49502" xr:uid="{C67642A7-3B51-45DE-8040-A6D32715B0CE}"/>
    <cellStyle name="Normal 11 4 4" xfId="49503" xr:uid="{431565E3-2C3F-411D-8C56-6A40F8F2D7B1}"/>
    <cellStyle name="Normal 11 4 4 2" xfId="49504" xr:uid="{88A26747-2021-42B6-BFC5-B5E2A0A611DC}"/>
    <cellStyle name="Normal 11 4 5" xfId="49505" xr:uid="{2B77C307-5F7A-4F6D-9C6C-EBAAFBA72009}"/>
    <cellStyle name="Normal 11 5" xfId="49506" xr:uid="{7751F882-8A8F-4747-8E84-1963F63845DA}"/>
    <cellStyle name="Normal 11 5 2" xfId="49507" xr:uid="{19935593-77AB-4C26-B781-950A36A08468}"/>
    <cellStyle name="Normal 11 5 2 2" xfId="49508" xr:uid="{7FB3DBB0-03F4-48A2-95E6-5D5F3FC9D138}"/>
    <cellStyle name="Normal 11 5 2 2 2" xfId="49509" xr:uid="{D5A2D73C-9367-4EDE-B6DF-35E66090256C}"/>
    <cellStyle name="Normal 11 5 2 3" xfId="49510" xr:uid="{D07A112C-D41A-4CC9-8C9D-22C6930DC22A}"/>
    <cellStyle name="Normal 11 5 3" xfId="49511" xr:uid="{AE10B49F-E137-4067-84CB-A6C923EC2EAE}"/>
    <cellStyle name="Normal 11 5 3 2" xfId="49512" xr:uid="{72F3CDF3-001D-455F-99EC-16A0E23CB605}"/>
    <cellStyle name="Normal 11 5 4" xfId="49513" xr:uid="{FDB18C7F-C56B-4A08-810F-E05DE4BD069C}"/>
    <cellStyle name="Normal 11 5 4 2" xfId="49514" xr:uid="{EF976848-C903-4FC5-A1C9-0E03595E7007}"/>
    <cellStyle name="Normal 11 5 5" xfId="49515" xr:uid="{84E3D440-7424-4DF5-8B5A-B6F57D5197E4}"/>
    <cellStyle name="Normal 11 6" xfId="49516" xr:uid="{36EABC4B-777B-4F6A-BCD8-5CAD41212AFB}"/>
    <cellStyle name="Normal 11 6 2" xfId="49517" xr:uid="{6784FD32-53C3-430B-982F-6E29025CDFFD}"/>
    <cellStyle name="Normal 11 6 2 2" xfId="49518" xr:uid="{FC84CF3C-0589-4181-A21E-501540D9411C}"/>
    <cellStyle name="Normal 11 6 2 2 2" xfId="49519" xr:uid="{4E95C7DE-A9F3-444C-8F1F-58AC23279C01}"/>
    <cellStyle name="Normal 11 6 2 3" xfId="49520" xr:uid="{ABC12575-E51F-449D-A840-D9F543DD6A5F}"/>
    <cellStyle name="Normal 11 6 3" xfId="49521" xr:uid="{9A028530-347D-474F-9101-38B72B2F0D08}"/>
    <cellStyle name="Normal 11 6 3 2" xfId="49522" xr:uid="{AAD802F5-E5FB-442D-BBE3-73D9406544B1}"/>
    <cellStyle name="Normal 11 6 4" xfId="49523" xr:uid="{E93EDA55-7FB8-4875-9090-A0A24828A94F}"/>
    <cellStyle name="Normal 11 6 4 2" xfId="49524" xr:uid="{9B9E9C41-A88F-4304-A061-4F5D5B61407C}"/>
    <cellStyle name="Normal 11 6 5" xfId="49525" xr:uid="{3A7192F4-12A3-4748-B010-BA9CA67E9845}"/>
    <cellStyle name="Normal 11 7" xfId="49526" xr:uid="{7E7AD7C8-A629-45D8-A5E2-EDBE140D9D49}"/>
    <cellStyle name="Normal 11 7 2" xfId="49527" xr:uid="{40AA85F9-6A14-4EFB-967B-9D2786F5F7F4}"/>
    <cellStyle name="Normal 11 7 2 2" xfId="49528" xr:uid="{A4C891D8-86E6-41FE-A685-27420B7324B5}"/>
    <cellStyle name="Normal 11 7 2 2 2" xfId="49529" xr:uid="{AD1F3E84-8BC9-41D3-B9D7-6B68EAC6B40C}"/>
    <cellStyle name="Normal 11 7 2 3" xfId="49530" xr:uid="{CDD0084F-F09D-41A2-9BBD-3B66C8F73CF9}"/>
    <cellStyle name="Normal 11 7 3" xfId="49531" xr:uid="{4EFD7D4B-5CBE-499C-9340-13190FDD2CEB}"/>
    <cellStyle name="Normal 11 7 3 2" xfId="49532" xr:uid="{A5F99FF0-A04B-41D0-9407-133D3EBC9CC6}"/>
    <cellStyle name="Normal 11 7 4" xfId="49533" xr:uid="{72B44213-52CD-4C4A-B63E-2DC9334069B3}"/>
    <cellStyle name="Normal 11 7 4 2" xfId="49534" xr:uid="{A9160851-8F64-439A-8064-8FC31C97001A}"/>
    <cellStyle name="Normal 11 7 5" xfId="49535" xr:uid="{007ED00A-426B-47F4-9125-E48B40DCC6FB}"/>
    <cellStyle name="Normal 11 8" xfId="49536" xr:uid="{5EBF9840-700F-467E-B984-78CECC5C655C}"/>
    <cellStyle name="Normal 11 8 2" xfId="49537" xr:uid="{70E6C015-CA61-43AF-9C1C-48AEAEA8C241}"/>
    <cellStyle name="Normal 11 8 2 2" xfId="49538" xr:uid="{C5EC5AE3-5B0B-455E-8890-4EC565A3CF56}"/>
    <cellStyle name="Normal 11 8 2 2 2" xfId="49539" xr:uid="{6D65239E-F19C-42B7-93EE-DE9E9BD7EAF0}"/>
    <cellStyle name="Normal 11 8 2 3" xfId="49540" xr:uid="{CA16A155-5F3A-4EDD-B3B6-7E263F10A401}"/>
    <cellStyle name="Normal 11 8 3" xfId="49541" xr:uid="{22938D04-BE42-4DAD-AA07-ED3E4C9581D4}"/>
    <cellStyle name="Normal 11 8 3 2" xfId="49542" xr:uid="{34D9A5B2-0C56-4DA0-8DCF-72EC380491D1}"/>
    <cellStyle name="Normal 11 8 4" xfId="49543" xr:uid="{84424E57-BEFD-471C-85EF-CCE1CB8CD4B3}"/>
    <cellStyle name="Normal 11 8 4 2" xfId="49544" xr:uid="{EB7E1F5C-1EC8-491B-8BD5-73616655915B}"/>
    <cellStyle name="Normal 11 8 5" xfId="49545" xr:uid="{23543041-2769-413C-9775-6C5A8203BA45}"/>
    <cellStyle name="Normal 11 9" xfId="49546" xr:uid="{603F4580-16F2-420A-A5E3-5D689E2B3447}"/>
    <cellStyle name="Normal 11 9 2" xfId="49547" xr:uid="{868545E6-D3B0-4CBD-B092-5F80EAE59353}"/>
    <cellStyle name="Normal 11 9 2 2" xfId="49548" xr:uid="{D7EC3B2C-2ABC-4341-A7E3-E85D74929688}"/>
    <cellStyle name="Normal 11 9 2 2 2" xfId="49549" xr:uid="{315A32F9-D726-45D6-B564-7DA6372D5AE4}"/>
    <cellStyle name="Normal 11 9 2 3" xfId="49550" xr:uid="{BECD49F9-3FE3-4CE0-B3EE-646F613DBC79}"/>
    <cellStyle name="Normal 11 9 3" xfId="49551" xr:uid="{E2CCB618-C47A-4D68-9212-EFF124DF99FC}"/>
    <cellStyle name="Normal 11 9 3 2" xfId="49552" xr:uid="{19A7B847-D98F-45D1-B094-75283CE75854}"/>
    <cellStyle name="Normal 11 9 4" xfId="49553" xr:uid="{1F32D836-B6A8-4B39-AF41-A56CA19749F3}"/>
    <cellStyle name="Normal 11 9 4 2" xfId="49554" xr:uid="{B69F5485-8407-4C9A-94B2-0918AD8A664F}"/>
    <cellStyle name="Normal 11 9 5" xfId="49555" xr:uid="{80D160F2-EBED-4FA0-8094-A8D09477CC66}"/>
    <cellStyle name="Normal 12" xfId="1889" xr:uid="{1A57F2D0-9A2C-4C8B-AE45-992668A579CF}"/>
    <cellStyle name="Normal 12 10" xfId="49556" xr:uid="{667C1790-A5D3-4CFC-B526-127C3E9C7EE7}"/>
    <cellStyle name="Normal 12 11" xfId="49557" xr:uid="{B7391E28-F776-44A0-A1ED-C5D78B336944}"/>
    <cellStyle name="Normal 12 12" xfId="49558" xr:uid="{B48D2121-1A26-416F-B424-35D0E392B1F9}"/>
    <cellStyle name="Normal 12 13" xfId="49559" xr:uid="{C2F1DF6F-646D-4B21-B409-37335D01291F}"/>
    <cellStyle name="Normal 12 14" xfId="49560" xr:uid="{D1E109A0-A511-4953-B4D0-3DE29896975B}"/>
    <cellStyle name="Normal 12 15" xfId="49561" xr:uid="{110AE268-9BDF-4553-AD99-BEAA77E5AEE1}"/>
    <cellStyle name="Normal 12 16" xfId="49562" xr:uid="{03171DC3-B078-4F5F-81E0-1E023B484167}"/>
    <cellStyle name="Normal 12 17" xfId="49563" xr:uid="{F1A770CD-CAA8-40A6-8778-37279971E3B0}"/>
    <cellStyle name="Normal 12 18" xfId="49564" xr:uid="{F3D9841A-930C-4DDC-B68B-0ED19368AF61}"/>
    <cellStyle name="Normal 12 19" xfId="49565" xr:uid="{A7366B4A-31E6-4526-A20C-55CD98C55371}"/>
    <cellStyle name="Normal 12 2" xfId="1890" xr:uid="{6B6C2C04-0680-4DE8-A7E3-50A8C2895784}"/>
    <cellStyle name="Normal 12 2 2" xfId="49566" xr:uid="{B4322C4F-29A0-4E34-9438-A21BEF0339B9}"/>
    <cellStyle name="Normal 12 2 3" xfId="49567" xr:uid="{8DC51B46-3203-4805-A984-7932F87089FA}"/>
    <cellStyle name="Normal 12 2 4" xfId="49568" xr:uid="{2977F045-01D4-46EF-BD75-C4CB7D7168F8}"/>
    <cellStyle name="Normal 12 20" xfId="49569" xr:uid="{52BECFA5-BF87-400C-97FF-5B637AA918AC}"/>
    <cellStyle name="Normal 12 21" xfId="49570" xr:uid="{6B11070C-E008-4484-B9F9-EB4ABE0CA96B}"/>
    <cellStyle name="Normal 12 22" xfId="49571" xr:uid="{C8284A41-23E0-46DC-B209-1452EB817A83}"/>
    <cellStyle name="Normal 12 23" xfId="49572" xr:uid="{63648327-DF3A-483C-B02B-568B54E9F71F}"/>
    <cellStyle name="Normal 12 24" xfId="49573" xr:uid="{9BF6198E-52AA-4405-B8CC-435D71E132F1}"/>
    <cellStyle name="Normal 12 25" xfId="49574" xr:uid="{8F4AF74F-D1A2-4F55-8684-7B981C9E4E2A}"/>
    <cellStyle name="Normal 12 26" xfId="49575" xr:uid="{184BFA30-19F8-4540-A7FF-EDA4069FD9FC}"/>
    <cellStyle name="Normal 12 27" xfId="49576" xr:uid="{928B8D33-BBE0-4190-8F9F-289B574D1E70}"/>
    <cellStyle name="Normal 12 28" xfId="49577" xr:uid="{08427B36-277F-4D52-B951-C03C1CE161D2}"/>
    <cellStyle name="Normal 12 29" xfId="49578" xr:uid="{C77EAF1B-143F-4680-9CAE-30918433BAF5}"/>
    <cellStyle name="Normal 12 3" xfId="49579" xr:uid="{A9E69B41-E770-4A08-B971-3CD169A98DFE}"/>
    <cellStyle name="Normal 12 3 2" xfId="49580" xr:uid="{7E6B8770-7605-42A2-BA5C-EEB5BA9D4F1A}"/>
    <cellStyle name="Normal 12 4" xfId="49581" xr:uid="{9FD46106-5E2D-42C1-B6C1-2D4401ACCC4C}"/>
    <cellStyle name="Normal 12 4 2" xfId="49582" xr:uid="{A2F1C4D8-6D3A-40C8-AC2A-33C84DBF9083}"/>
    <cellStyle name="Normal 12 5" xfId="49583" xr:uid="{5867CD9E-2945-467A-9423-1872983F8999}"/>
    <cellStyle name="Normal 12 5 2" xfId="49584" xr:uid="{09E17530-7F9E-4729-AE0D-62D0B208B780}"/>
    <cellStyle name="Normal 12 6" xfId="49585" xr:uid="{F3C22B12-2E1B-4243-A3FF-E3FFBEE6F0DC}"/>
    <cellStyle name="Normal 12 6 2" xfId="49586" xr:uid="{1EA9C125-E922-4867-9C44-3CFD20B51309}"/>
    <cellStyle name="Normal 12 7" xfId="49587" xr:uid="{FD407634-A238-4686-8194-2E30179B3745}"/>
    <cellStyle name="Normal 12 7 2" xfId="49588" xr:uid="{96806FC7-3A01-4EA6-AC95-D0C371C304D8}"/>
    <cellStyle name="Normal 12 8" xfId="49589" xr:uid="{D7E639E7-D86B-4347-A98B-5BD6BD2B7CDA}"/>
    <cellStyle name="Normal 12 8 2" xfId="49590" xr:uid="{424F200D-46CB-4A20-946C-FCD092D9985B}"/>
    <cellStyle name="Normal 12 9" xfId="49591" xr:uid="{CFA82E0F-0ABD-4598-BFC6-B826D8800776}"/>
    <cellStyle name="Normal 12 9 2" xfId="49592" xr:uid="{465E5279-CA3E-4990-BDF9-BF2EB7BB66CF}"/>
    <cellStyle name="Normal 127" xfId="49593" xr:uid="{FEE20DDB-EA80-4E72-9D4A-AD721C9083E3}"/>
    <cellStyle name="Normal 128" xfId="1891" xr:uid="{7B857741-C559-42CD-8D1C-17A557F40CA1}"/>
    <cellStyle name="Normal 128 2" xfId="49594" xr:uid="{89D9B8FF-3492-4B3B-B822-77A108C2D5A0}"/>
    <cellStyle name="Normal 128 2 2" xfId="49595" xr:uid="{9A85F768-A427-4DFB-B111-995DAEF20F56}"/>
    <cellStyle name="Normal 128 3" xfId="49596" xr:uid="{0D24B2C8-A376-4E07-A123-2565BE9BD619}"/>
    <cellStyle name="Normal 128 4" xfId="49597" xr:uid="{A25FF0B6-82A2-41A0-8307-441BDF1D86FA}"/>
    <cellStyle name="Normal 129" xfId="1892" xr:uid="{19757856-2A50-4768-8FBC-B1C684D8BE4B}"/>
    <cellStyle name="Normal 129 2" xfId="49598" xr:uid="{3E6C2EB5-2FC3-45B2-98D7-58D6CAAFD2A6}"/>
    <cellStyle name="Normal 129 2 2" xfId="49599" xr:uid="{5C6E594B-51EF-4C55-A6F4-8338E0C28E4B}"/>
    <cellStyle name="Normal 129 3" xfId="49600" xr:uid="{903D09D0-A229-424E-A05B-41CF9D129950}"/>
    <cellStyle name="Normal 129 4" xfId="49601" xr:uid="{4DD25949-40AE-4CCF-ADFD-985F537682FA}"/>
    <cellStyle name="Normal 13" xfId="1893" xr:uid="{016DF89D-91BA-4327-9477-E11F36D25C75}"/>
    <cellStyle name="Normal 13 10" xfId="49602" xr:uid="{7E2FFB3D-4691-4022-9121-F005B730A1C1}"/>
    <cellStyle name="Normal 13 10 2" xfId="49603" xr:uid="{BF67A6B7-5E7F-4B61-BEFB-9575B2BE50DD}"/>
    <cellStyle name="Normal 13 10 2 2" xfId="49604" xr:uid="{1D5C1F26-69D9-4612-AABC-CD276E53FB89}"/>
    <cellStyle name="Normal 13 10 2 2 2" xfId="49605" xr:uid="{630648CD-92D7-4662-9414-AB11D3E2705F}"/>
    <cellStyle name="Normal 13 10 2 3" xfId="49606" xr:uid="{6F731101-B26B-4BEA-9A7C-7636FB43FB29}"/>
    <cellStyle name="Normal 13 10 3" xfId="49607" xr:uid="{C5CDD270-8FF5-4396-B86F-9C0E5A146EF3}"/>
    <cellStyle name="Normal 13 10 3 2" xfId="49608" xr:uid="{610E962F-8709-4ADA-88D3-CDFEA7CE42EB}"/>
    <cellStyle name="Normal 13 10 4" xfId="49609" xr:uid="{1616E768-3A3F-42F1-996F-A9B8C596BEF8}"/>
    <cellStyle name="Normal 13 10 4 2" xfId="49610" xr:uid="{F8327CBD-0C97-4AB3-B8FB-B5B16AA16273}"/>
    <cellStyle name="Normal 13 10 5" xfId="49611" xr:uid="{74E8A476-F8DC-4563-B0F9-C0FDBAECD697}"/>
    <cellStyle name="Normal 13 11" xfId="49612" xr:uid="{ABFE8277-4201-455C-9429-6C9B24234F11}"/>
    <cellStyle name="Normal 13 11 2" xfId="49613" xr:uid="{C9592B53-F334-4D82-8A74-6D7B0D420B6B}"/>
    <cellStyle name="Normal 13 11 2 2" xfId="49614" xr:uid="{E094DE71-152F-4E48-960E-1E185415864E}"/>
    <cellStyle name="Normal 13 11 2 2 2" xfId="49615" xr:uid="{09AC99A7-8070-4F3F-99B2-8462A669057D}"/>
    <cellStyle name="Normal 13 11 2 3" xfId="49616" xr:uid="{AB4BA9AA-67A7-49AF-9659-E918E276326D}"/>
    <cellStyle name="Normal 13 11 3" xfId="49617" xr:uid="{7FB105E3-BCB4-4841-9277-7E5A4270D852}"/>
    <cellStyle name="Normal 13 11 3 2" xfId="49618" xr:uid="{3211430A-E522-43FC-82A2-D9840FC00161}"/>
    <cellStyle name="Normal 13 11 4" xfId="49619" xr:uid="{DFA12FBC-61DB-436A-BC46-6021F7F4CCEF}"/>
    <cellStyle name="Normal 13 11 4 2" xfId="49620" xr:uid="{702B377D-615E-450A-9E0B-F92BB2AC256B}"/>
    <cellStyle name="Normal 13 11 5" xfId="49621" xr:uid="{BAD41753-F7B5-4D9D-B066-204EB5EE6606}"/>
    <cellStyle name="Normal 13 12" xfId="49622" xr:uid="{521ED75C-B1D8-47E1-98C1-CD3A67890209}"/>
    <cellStyle name="Normal 13 12 2" xfId="49623" xr:uid="{46490921-B84A-41FF-94BC-0E62E892D3D0}"/>
    <cellStyle name="Normal 13 12 2 2" xfId="49624" xr:uid="{174ABB1F-B338-4A39-B7D8-36C13C6F36D5}"/>
    <cellStyle name="Normal 13 12 2 2 2" xfId="49625" xr:uid="{1EBCF556-F6DA-45E6-8F5F-E4601731F319}"/>
    <cellStyle name="Normal 13 12 2 3" xfId="49626" xr:uid="{E3C486D8-53C2-4211-839B-81B63FADA89B}"/>
    <cellStyle name="Normal 13 12 3" xfId="49627" xr:uid="{D098C84E-F605-4A2D-97AF-D15D806CE128}"/>
    <cellStyle name="Normal 13 12 3 2" xfId="49628" xr:uid="{3A216921-8B53-4B56-B5BD-6ADC8C225A61}"/>
    <cellStyle name="Normal 13 12 4" xfId="49629" xr:uid="{FB86388C-F21A-48D3-B7FD-19E48E6BD9F7}"/>
    <cellStyle name="Normal 13 12 4 2" xfId="49630" xr:uid="{0C23F6C9-A561-4716-BFFB-2CEDB3113E8C}"/>
    <cellStyle name="Normal 13 12 5" xfId="49631" xr:uid="{EDE8B52A-4B5E-4C98-8877-91286DA8CE62}"/>
    <cellStyle name="Normal 13 13" xfId="49632" xr:uid="{8D90AF9C-4248-43A6-B597-16765A0BC3C3}"/>
    <cellStyle name="Normal 13 13 2" xfId="49633" xr:uid="{4CA17D62-CCF8-4EAE-A756-737E8BB736AE}"/>
    <cellStyle name="Normal 13 13 2 2" xfId="49634" xr:uid="{BAAD8048-10E7-43B1-9DAC-67E059BEC970}"/>
    <cellStyle name="Normal 13 13 2 2 2" xfId="49635" xr:uid="{4C0B1AF8-090E-427F-A0B3-FCD4685182B7}"/>
    <cellStyle name="Normal 13 13 2 3" xfId="49636" xr:uid="{7EC4B8EA-43D1-47DE-8151-E13BD454E15F}"/>
    <cellStyle name="Normal 13 13 3" xfId="49637" xr:uid="{14A98A31-171B-4BBA-B7DC-740C0B146032}"/>
    <cellStyle name="Normal 13 13 3 2" xfId="49638" xr:uid="{7FD10487-8859-4225-A2B6-ECC4ACC7DDF5}"/>
    <cellStyle name="Normal 13 13 4" xfId="49639" xr:uid="{3400AA7C-515D-4AD8-BDB5-AB16458365D1}"/>
    <cellStyle name="Normal 13 13 4 2" xfId="49640" xr:uid="{A68F6C2A-EA9C-4F3E-B29B-7CEB16B42E35}"/>
    <cellStyle name="Normal 13 13 5" xfId="49641" xr:uid="{F143D273-9371-4779-A154-D845D7EB6077}"/>
    <cellStyle name="Normal 13 14" xfId="49642" xr:uid="{9CF19840-CAAD-4BF0-8EF9-3D24474D0005}"/>
    <cellStyle name="Normal 13 14 2" xfId="49643" xr:uid="{8148F760-B063-4D0E-BF4B-32B7FA61921D}"/>
    <cellStyle name="Normal 13 14 2 2" xfId="49644" xr:uid="{AEBBB020-3E77-459F-B840-4829BF144302}"/>
    <cellStyle name="Normal 13 14 2 2 2" xfId="49645" xr:uid="{1B825526-16CF-4F7E-99A8-9CA2C0B0AC5E}"/>
    <cellStyle name="Normal 13 14 2 3" xfId="49646" xr:uid="{C7B31CB4-4695-42D5-81A6-CE03D4420994}"/>
    <cellStyle name="Normal 13 14 3" xfId="49647" xr:uid="{235F8442-0E5C-46E1-B5D0-AA6DE740212F}"/>
    <cellStyle name="Normal 13 14 3 2" xfId="49648" xr:uid="{61F7A18C-D3B3-4523-923D-F2FE5A82EB85}"/>
    <cellStyle name="Normal 13 14 4" xfId="49649" xr:uid="{6DC90A1E-7C50-4344-A52F-F923007816F9}"/>
    <cellStyle name="Normal 13 14 4 2" xfId="49650" xr:uid="{2BF5E9DB-57E1-474F-855C-645353E2F9CE}"/>
    <cellStyle name="Normal 13 14 5" xfId="49651" xr:uid="{64512D25-4B8F-4783-B88F-0D6EB160F47A}"/>
    <cellStyle name="Normal 13 15" xfId="49652" xr:uid="{BC9BFB9C-5C71-486A-9B81-62B98D998B1F}"/>
    <cellStyle name="Normal 13 15 2" xfId="49653" xr:uid="{A6C62C8F-B465-45A2-97C8-80E0D0144FD1}"/>
    <cellStyle name="Normal 13 15 2 2" xfId="49654" xr:uid="{0B5EF789-ABC1-4AF7-A5F1-6E83EEA22FCC}"/>
    <cellStyle name="Normal 13 15 2 2 2" xfId="49655" xr:uid="{11BCD26A-888A-477A-B16B-A70E2B9F4835}"/>
    <cellStyle name="Normal 13 15 2 3" xfId="49656" xr:uid="{75CAD3EA-2096-4327-8672-529FBB017305}"/>
    <cellStyle name="Normal 13 15 3" xfId="49657" xr:uid="{2DE64269-DCBB-4CF3-9DC9-F0D764B0B60E}"/>
    <cellStyle name="Normal 13 15 3 2" xfId="49658" xr:uid="{397DB078-6AB2-4761-B0EA-3D65AF642B74}"/>
    <cellStyle name="Normal 13 15 4" xfId="49659" xr:uid="{9EFCB88E-0E9E-4792-A127-BF65DE1C5E10}"/>
    <cellStyle name="Normal 13 15 4 2" xfId="49660" xr:uid="{ABDED515-378F-4178-94AD-1968F4710C3B}"/>
    <cellStyle name="Normal 13 15 5" xfId="49661" xr:uid="{56C2887A-BF40-491A-8830-A87669D0A549}"/>
    <cellStyle name="Normal 13 16" xfId="49662" xr:uid="{F6C917B5-1AF8-4B5F-ACC6-8FCA98792327}"/>
    <cellStyle name="Normal 13 16 2" xfId="49663" xr:uid="{CB96E041-1FC6-472A-96B1-1B4382934C96}"/>
    <cellStyle name="Normal 13 16 2 2" xfId="49664" xr:uid="{8918E3A0-D79F-41A9-B9AB-4E815016355D}"/>
    <cellStyle name="Normal 13 16 2 2 2" xfId="49665" xr:uid="{6CA94D65-F825-4CA6-8276-D3954E93D2E3}"/>
    <cellStyle name="Normal 13 16 2 3" xfId="49666" xr:uid="{38F0F012-D561-47FC-875B-37D8CC0591A9}"/>
    <cellStyle name="Normal 13 16 3" xfId="49667" xr:uid="{ED8C69F3-2859-4E10-BF8A-35E3833C96D8}"/>
    <cellStyle name="Normal 13 16 3 2" xfId="49668" xr:uid="{9CC521B8-6F58-4577-B1F1-23DCA940BB75}"/>
    <cellStyle name="Normal 13 16 4" xfId="49669" xr:uid="{904C0CB2-1E99-4FCF-B264-6A0D5EB8076A}"/>
    <cellStyle name="Normal 13 16 4 2" xfId="49670" xr:uid="{9DA78022-2D95-4DAC-8A24-70DA9AC7B6D4}"/>
    <cellStyle name="Normal 13 16 5" xfId="49671" xr:uid="{E4FEED24-D9DC-47BC-8274-66528B71B9DD}"/>
    <cellStyle name="Normal 13 17" xfId="49672" xr:uid="{A52FA318-94EF-4278-A3FC-0F76257B9CB0}"/>
    <cellStyle name="Normal 13 17 2" xfId="49673" xr:uid="{2DDBCBDD-F487-4EC6-B83C-337D7E9DA6B1}"/>
    <cellStyle name="Normal 13 17 2 2" xfId="49674" xr:uid="{E6E5A6D8-3A4E-4FFD-9E85-9BE1F47E4E17}"/>
    <cellStyle name="Normal 13 17 3" xfId="49675" xr:uid="{A8F58652-3F3F-4677-BB0A-B6CD0E4DDB22}"/>
    <cellStyle name="Normal 13 18" xfId="49676" xr:uid="{FA65F1CA-A298-48B2-B448-28892FCC6E03}"/>
    <cellStyle name="Normal 13 18 2" xfId="49677" xr:uid="{99752271-7D05-4695-AB78-1DE38036A6B3}"/>
    <cellStyle name="Normal 13 19" xfId="49678" xr:uid="{F0060790-09EA-413D-B30D-F8001AD9DC25}"/>
    <cellStyle name="Normal 13 19 2" xfId="49679" xr:uid="{AF397558-BCA7-40A0-A5A9-4AF237775B6C}"/>
    <cellStyle name="Normal 13 2" xfId="49680" xr:uid="{0E9AE080-3331-42AE-B634-06155632E914}"/>
    <cellStyle name="Normal 13 2 10" xfId="49681" xr:uid="{51046A54-CAF2-4E57-B29B-3344DC8B047E}"/>
    <cellStyle name="Normal 13 2 10 2" xfId="49682" xr:uid="{77AB6186-C255-48BF-990A-BC4EBF64B6F0}"/>
    <cellStyle name="Normal 13 2 10 2 2" xfId="49683" xr:uid="{9DF44A83-D846-4553-9658-4D11DB8F54C2}"/>
    <cellStyle name="Normal 13 2 10 2 2 2" xfId="49684" xr:uid="{916B8828-9488-4909-9572-74550B7F6BD7}"/>
    <cellStyle name="Normal 13 2 10 2 3" xfId="49685" xr:uid="{AF2D53B7-5D1F-459C-92AB-1FF54B6FA28D}"/>
    <cellStyle name="Normal 13 2 10 3" xfId="49686" xr:uid="{EC236376-F584-443E-801A-9687DB956BDA}"/>
    <cellStyle name="Normal 13 2 10 3 2" xfId="49687" xr:uid="{CACCCC49-11E2-48F8-B0B7-7AF8B29EE096}"/>
    <cellStyle name="Normal 13 2 10 4" xfId="49688" xr:uid="{6D2EE16E-DE0D-40D1-BF02-5C8FCEAEAC67}"/>
    <cellStyle name="Normal 13 2 10 4 2" xfId="49689" xr:uid="{EF608C12-7994-43A1-8709-E6C30D7DD201}"/>
    <cellStyle name="Normal 13 2 10 5" xfId="49690" xr:uid="{F6CE232C-8C71-4476-AE64-4CE67304843B}"/>
    <cellStyle name="Normal 13 2 11" xfId="49691" xr:uid="{A98D516A-0E9F-4689-ABF1-612E3282B385}"/>
    <cellStyle name="Normal 13 2 11 2" xfId="49692" xr:uid="{447EEA72-4ACD-4B2E-B56F-5641A15DD656}"/>
    <cellStyle name="Normal 13 2 11 2 2" xfId="49693" xr:uid="{CAECE454-2F13-45E0-83C2-DB364AF08369}"/>
    <cellStyle name="Normal 13 2 11 2 2 2" xfId="49694" xr:uid="{712426B0-906C-43C1-8900-460EFB2CCCA0}"/>
    <cellStyle name="Normal 13 2 11 2 3" xfId="49695" xr:uid="{8B6136D2-4256-4F1B-A1B2-81EA38EAFD26}"/>
    <cellStyle name="Normal 13 2 11 3" xfId="49696" xr:uid="{8EBF4746-B9A1-411F-B2F0-A4197C87AB8E}"/>
    <cellStyle name="Normal 13 2 11 3 2" xfId="49697" xr:uid="{5F7B4A52-D5E8-43B3-BD76-750DDAFA4186}"/>
    <cellStyle name="Normal 13 2 11 4" xfId="49698" xr:uid="{FF72F964-4618-4879-B143-283E342AA19B}"/>
    <cellStyle name="Normal 13 2 11 4 2" xfId="49699" xr:uid="{196D9690-1A6F-4AC8-BD17-A74232AF191B}"/>
    <cellStyle name="Normal 13 2 11 5" xfId="49700" xr:uid="{D252A1B3-473D-4454-8C56-0D552733A43E}"/>
    <cellStyle name="Normal 13 2 12" xfId="49701" xr:uid="{8FA787A3-8C1E-4A08-A291-58C3D50A7633}"/>
    <cellStyle name="Normal 13 2 12 2" xfId="49702" xr:uid="{951D2B2F-0A68-4A18-B08A-D3AEAD85DFAA}"/>
    <cellStyle name="Normal 13 2 12 2 2" xfId="49703" xr:uid="{085180C5-2FAE-421A-B177-7ED931539FF6}"/>
    <cellStyle name="Normal 13 2 12 2 2 2" xfId="49704" xr:uid="{B132593B-C313-4242-95DA-4ED1DD60E9B7}"/>
    <cellStyle name="Normal 13 2 12 2 3" xfId="49705" xr:uid="{05D03765-DCB3-491F-AE36-17D0A55A5E03}"/>
    <cellStyle name="Normal 13 2 12 3" xfId="49706" xr:uid="{054DA97D-8D12-434A-824F-D630CE5C44E9}"/>
    <cellStyle name="Normal 13 2 12 3 2" xfId="49707" xr:uid="{82496DE2-3474-46DB-9AF4-C328D7E8EBC0}"/>
    <cellStyle name="Normal 13 2 12 4" xfId="49708" xr:uid="{E7A23A54-54FC-439F-8A64-942EA8459938}"/>
    <cellStyle name="Normal 13 2 12 4 2" xfId="49709" xr:uid="{7E6A9980-A13A-40A2-B7AC-55531B070165}"/>
    <cellStyle name="Normal 13 2 12 5" xfId="49710" xr:uid="{45325F9D-58C4-4E62-BD82-7656058CB3F7}"/>
    <cellStyle name="Normal 13 2 13" xfId="49711" xr:uid="{DDE294F9-4770-46B5-A211-6F4961C73F4B}"/>
    <cellStyle name="Normal 13 2 13 2" xfId="49712" xr:uid="{90768C0B-9965-4466-B6FC-8468836E1C9A}"/>
    <cellStyle name="Normal 13 2 13 2 2" xfId="49713" xr:uid="{45000A9A-5A20-4BA0-BCB5-9C6E28CC2991}"/>
    <cellStyle name="Normal 13 2 13 2 2 2" xfId="49714" xr:uid="{D2DC1A85-9CFF-465D-B3E7-7EC5C5B8AA6B}"/>
    <cellStyle name="Normal 13 2 13 2 3" xfId="49715" xr:uid="{85641ABE-A22A-456C-A9B8-3FD141CEDD06}"/>
    <cellStyle name="Normal 13 2 13 3" xfId="49716" xr:uid="{D036CBAA-B721-4EF4-B586-1494CD21A210}"/>
    <cellStyle name="Normal 13 2 13 3 2" xfId="49717" xr:uid="{78430866-847A-4E48-A36D-1BCB24C55F06}"/>
    <cellStyle name="Normal 13 2 13 4" xfId="49718" xr:uid="{33F2ED99-5655-426E-BCCB-7FF85B16F1A6}"/>
    <cellStyle name="Normal 13 2 13 4 2" xfId="49719" xr:uid="{659A9104-F6E1-4D4D-8690-8E7773B393CA}"/>
    <cellStyle name="Normal 13 2 13 5" xfId="49720" xr:uid="{042E707F-BAE1-4B4E-B534-AA029572E2E5}"/>
    <cellStyle name="Normal 13 2 14" xfId="49721" xr:uid="{F9DAE1F6-C683-445C-958D-ADB202192FD1}"/>
    <cellStyle name="Normal 13 2 14 2" xfId="49722" xr:uid="{66A439BC-A05E-4A24-9F26-18CA1FF08364}"/>
    <cellStyle name="Normal 13 2 14 2 2" xfId="49723" xr:uid="{8FC6F09D-CE47-4204-A74C-2517388341CA}"/>
    <cellStyle name="Normal 13 2 14 2 2 2" xfId="49724" xr:uid="{F6F81EFA-C421-4769-9999-86AD591F25F9}"/>
    <cellStyle name="Normal 13 2 14 2 3" xfId="49725" xr:uid="{04FB0B5B-44F3-473C-A572-0A1B7A7FC9C4}"/>
    <cellStyle name="Normal 13 2 14 3" xfId="49726" xr:uid="{10C49F77-C50F-4F35-9506-163FD452AFD1}"/>
    <cellStyle name="Normal 13 2 14 3 2" xfId="49727" xr:uid="{AE1222AB-3C8E-4137-86C0-FA0E55817D7B}"/>
    <cellStyle name="Normal 13 2 14 4" xfId="49728" xr:uid="{8D320731-F779-491E-AF13-D97D8AA8849A}"/>
    <cellStyle name="Normal 13 2 14 4 2" xfId="49729" xr:uid="{EAB9818A-E195-4147-BD71-C6147F0A3598}"/>
    <cellStyle name="Normal 13 2 14 5" xfId="49730" xr:uid="{30764273-931C-4B2C-9396-0626D536C7B9}"/>
    <cellStyle name="Normal 13 2 15" xfId="49731" xr:uid="{92B7228E-1C2E-438F-95D5-F4B0C025B15F}"/>
    <cellStyle name="Normal 13 2 15 2" xfId="49732" xr:uid="{FDB8D18C-B7F7-4ADE-8C33-C1D1C6E8F589}"/>
    <cellStyle name="Normal 13 2 15 2 2" xfId="49733" xr:uid="{1BEFBCC5-6337-4929-A62F-6A986FE57BA7}"/>
    <cellStyle name="Normal 13 2 15 2 2 2" xfId="49734" xr:uid="{AC32D47E-5F07-4120-8771-8F4784C6C55E}"/>
    <cellStyle name="Normal 13 2 15 2 3" xfId="49735" xr:uid="{F01D8771-B538-4371-B6CA-DFEDD9D69493}"/>
    <cellStyle name="Normal 13 2 15 3" xfId="49736" xr:uid="{436F6B14-675A-46EE-AD29-9AF0BDCC9D78}"/>
    <cellStyle name="Normal 13 2 15 3 2" xfId="49737" xr:uid="{2F6DC8B8-E099-4D70-8D4C-65A192943670}"/>
    <cellStyle name="Normal 13 2 15 4" xfId="49738" xr:uid="{AF90DC40-CF7E-4D8E-8B8B-915A524D59C9}"/>
    <cellStyle name="Normal 13 2 15 4 2" xfId="49739" xr:uid="{539D1B56-050F-4C7D-BF84-883D9DCF3DC2}"/>
    <cellStyle name="Normal 13 2 15 5" xfId="49740" xr:uid="{9CA20B81-7916-4524-A5B9-43BCBEFC8B33}"/>
    <cellStyle name="Normal 13 2 16" xfId="49741" xr:uid="{4DA6EF1E-85EF-4E39-A51A-10D2AAAD2C88}"/>
    <cellStyle name="Normal 13 2 16 2" xfId="49742" xr:uid="{73CE0D7A-3BE4-4E02-9EDB-235C74D1F440}"/>
    <cellStyle name="Normal 13 2 16 2 2" xfId="49743" xr:uid="{654FBC42-1508-4780-A159-8A90DABBAE1D}"/>
    <cellStyle name="Normal 13 2 16 3" xfId="49744" xr:uid="{3ABA8FE0-97C4-4784-A74F-B8B513540F99}"/>
    <cellStyle name="Normal 13 2 17" xfId="49745" xr:uid="{4F876680-A374-4393-9B55-B05BDE9EE022}"/>
    <cellStyle name="Normal 13 2 17 2" xfId="49746" xr:uid="{5B394AF6-864D-475E-8A89-C45355861B7E}"/>
    <cellStyle name="Normal 13 2 18" xfId="49747" xr:uid="{F49B9A8D-AF5F-4695-B847-1B52C0375219}"/>
    <cellStyle name="Normal 13 2 18 2" xfId="49748" xr:uid="{4515190D-26A3-4B71-8FC5-E00CE4F10C12}"/>
    <cellStyle name="Normal 13 2 19" xfId="49749" xr:uid="{55F8E465-76E2-4AFD-BFCE-009BE1C3A762}"/>
    <cellStyle name="Normal 13 2 2" xfId="49750" xr:uid="{4C9B5E1E-016D-409A-ACC9-BAE5F850C259}"/>
    <cellStyle name="Normal 13 2 2 2" xfId="49751" xr:uid="{6B55676C-6A8F-491B-AD81-03E9887F44CC}"/>
    <cellStyle name="Normal 13 2 2 2 2" xfId="49752" xr:uid="{608C2987-ECE8-40C7-B898-27E7D86B31FC}"/>
    <cellStyle name="Normal 13 2 2 2 2 2" xfId="49753" xr:uid="{A632ED57-D319-4DBD-99B6-030CA8380DCB}"/>
    <cellStyle name="Normal 13 2 2 2 3" xfId="49754" xr:uid="{04A3D200-E38D-4825-A72D-0E0949FA7760}"/>
    <cellStyle name="Normal 13 2 2 3" xfId="49755" xr:uid="{543EC723-5EE4-4CCB-BF27-5E6B2D1E4DD7}"/>
    <cellStyle name="Normal 13 2 2 3 2" xfId="49756" xr:uid="{D4E39CC1-83C4-456E-B707-787273F93E3F}"/>
    <cellStyle name="Normal 13 2 2 4" xfId="49757" xr:uid="{AAA20D17-7572-40F3-88A6-FCC90230D6D8}"/>
    <cellStyle name="Normal 13 2 2 4 2" xfId="49758" xr:uid="{AB872A8D-E77C-40EC-BF21-F43C2E7F2984}"/>
    <cellStyle name="Normal 13 2 2 5" xfId="49759" xr:uid="{75BB7819-7DE5-48E0-A452-C51E2A3C9EA6}"/>
    <cellStyle name="Normal 13 2 20" xfId="49760" xr:uid="{990D8F95-7DDE-4FFF-8518-DC4C444A3C94}"/>
    <cellStyle name="Normal 13 2 21" xfId="49761" xr:uid="{3EE10F8E-2CEA-4E8A-BA29-8E07AD83D77F}"/>
    <cellStyle name="Normal 13 2 22" xfId="49762" xr:uid="{2D7855C0-8051-49BF-8862-8833A6683952}"/>
    <cellStyle name="Normal 13 2 23" xfId="49763" xr:uid="{4BCB604A-7058-4FED-84D3-D28EEE62F53B}"/>
    <cellStyle name="Normal 13 2 24" xfId="49764" xr:uid="{6620356E-FDFE-4E9D-9B00-706F3CA69D0A}"/>
    <cellStyle name="Normal 13 2 25" xfId="49765" xr:uid="{B86FAB8B-F0C8-44D7-8C42-06C3A0A1713E}"/>
    <cellStyle name="Normal 13 2 26" xfId="49766" xr:uid="{78159CF0-CEE3-4D2E-AF9A-9ED93FB8A6A2}"/>
    <cellStyle name="Normal 13 2 27" xfId="49767" xr:uid="{0590E9DC-D612-4050-B60A-EB200DC5C3D1}"/>
    <cellStyle name="Normal 13 2 28" xfId="49768" xr:uid="{10B798D3-DA04-4B2E-9AA6-20D3877CA6F2}"/>
    <cellStyle name="Normal 13 2 29" xfId="49769" xr:uid="{60528445-0B51-4A4C-983D-BB48ACBD6203}"/>
    <cellStyle name="Normal 13 2 3" xfId="49770" xr:uid="{0C7089C3-F284-4F4B-A9D1-67984651C35E}"/>
    <cellStyle name="Normal 13 2 3 2" xfId="49771" xr:uid="{3E1190E8-BFD9-4D27-8DCC-FAD8821AA119}"/>
    <cellStyle name="Normal 13 2 3 2 2" xfId="49772" xr:uid="{4F16C19E-523E-4568-8983-FDD6C8BC1881}"/>
    <cellStyle name="Normal 13 2 3 2 2 2" xfId="49773" xr:uid="{F351913B-03B1-46BB-8558-E1547B585A7C}"/>
    <cellStyle name="Normal 13 2 3 2 3" xfId="49774" xr:uid="{43BA5092-B476-4E6F-8CF2-F0B47A4304F3}"/>
    <cellStyle name="Normal 13 2 3 3" xfId="49775" xr:uid="{BBD1E2BC-C6A0-4E8B-83F7-0D835131494C}"/>
    <cellStyle name="Normal 13 2 3 3 2" xfId="49776" xr:uid="{7B009824-EE8B-4C3B-BCC0-AA9C09420C82}"/>
    <cellStyle name="Normal 13 2 3 4" xfId="49777" xr:uid="{AB5CB6F7-142E-4217-8240-4288C142A696}"/>
    <cellStyle name="Normal 13 2 3 4 2" xfId="49778" xr:uid="{FFE8B6CB-22BC-485E-AFE5-8515AAE2042A}"/>
    <cellStyle name="Normal 13 2 3 5" xfId="49779" xr:uid="{95AA9CD1-82C5-4664-88AA-E0FF98F0E94F}"/>
    <cellStyle name="Normal 13 2 30" xfId="49780" xr:uid="{11AE62DF-9E2C-4CC6-AE93-D458A163328F}"/>
    <cellStyle name="Normal 13 2 4" xfId="49781" xr:uid="{F5462334-A8B1-4EC1-9DD0-F7CDF4142B86}"/>
    <cellStyle name="Normal 13 2 4 2" xfId="49782" xr:uid="{1E1011E1-EDB3-4B3B-BC0F-533362AD9209}"/>
    <cellStyle name="Normal 13 2 4 2 2" xfId="49783" xr:uid="{9BC543DA-96A4-4EDA-B9FF-447222BD18CA}"/>
    <cellStyle name="Normal 13 2 4 2 2 2" xfId="49784" xr:uid="{7173C102-0CF6-4DA6-8EBD-87598CB3A6E4}"/>
    <cellStyle name="Normal 13 2 4 2 3" xfId="49785" xr:uid="{67438186-91A7-449C-9177-FE8E9A903991}"/>
    <cellStyle name="Normal 13 2 4 3" xfId="49786" xr:uid="{88FF1C7C-BD31-4DB1-A5FA-EB46807B2B56}"/>
    <cellStyle name="Normal 13 2 4 3 2" xfId="49787" xr:uid="{AB0CF2B9-76FC-4222-994E-20C4523FAB12}"/>
    <cellStyle name="Normal 13 2 4 4" xfId="49788" xr:uid="{9E2A6642-FB9F-4939-8E47-9B71EC239597}"/>
    <cellStyle name="Normal 13 2 4 4 2" xfId="49789" xr:uid="{C2A6EC84-A07B-4779-B8ED-E31309A58E2B}"/>
    <cellStyle name="Normal 13 2 4 5" xfId="49790" xr:uid="{BF45EDCF-B353-4F74-A7C9-B6CBC3FA12BD}"/>
    <cellStyle name="Normal 13 2 5" xfId="49791" xr:uid="{F91ECF39-B21B-4791-A7BC-78E2049546FB}"/>
    <cellStyle name="Normal 13 2 5 2" xfId="49792" xr:uid="{4D170B02-A114-45C1-BD78-A1F26B5D873E}"/>
    <cellStyle name="Normal 13 2 5 2 2" xfId="49793" xr:uid="{AE692880-3D64-48C6-9C46-CA361F0AB2A6}"/>
    <cellStyle name="Normal 13 2 5 2 2 2" xfId="49794" xr:uid="{9A3260C0-954D-44E2-BE4F-A8DB289EDED4}"/>
    <cellStyle name="Normal 13 2 5 2 3" xfId="49795" xr:uid="{1EE54E57-CB05-4078-ABAC-70F20D3C1249}"/>
    <cellStyle name="Normal 13 2 5 3" xfId="49796" xr:uid="{36E2D81F-0745-4C6E-AD3E-514A66BCD7E3}"/>
    <cellStyle name="Normal 13 2 5 3 2" xfId="49797" xr:uid="{C1C9A425-9968-42B7-99E6-1CA99FF986AD}"/>
    <cellStyle name="Normal 13 2 5 4" xfId="49798" xr:uid="{A06CEFD6-DBA4-43F7-8660-A3BE1CE8A2B8}"/>
    <cellStyle name="Normal 13 2 5 4 2" xfId="49799" xr:uid="{DA3AF5BB-474B-489F-BEF6-582F9F2E46A9}"/>
    <cellStyle name="Normal 13 2 5 5" xfId="49800" xr:uid="{F1EE2237-399E-49FD-B627-20DAA69856E8}"/>
    <cellStyle name="Normal 13 2 6" xfId="49801" xr:uid="{83E28068-7331-4179-8555-17612AD7B257}"/>
    <cellStyle name="Normal 13 2 6 2" xfId="49802" xr:uid="{5042791B-FC2C-4D6B-A77B-639EFCD38F1A}"/>
    <cellStyle name="Normal 13 2 6 2 2" xfId="49803" xr:uid="{01D46E7B-5D16-4A50-97F7-161C2E533A77}"/>
    <cellStyle name="Normal 13 2 6 2 2 2" xfId="49804" xr:uid="{0EDF066C-3D6E-4D51-80F8-D1A76FCD53B3}"/>
    <cellStyle name="Normal 13 2 6 2 3" xfId="49805" xr:uid="{153FD00A-CCA6-4599-838F-F10A899B8904}"/>
    <cellStyle name="Normal 13 2 6 3" xfId="49806" xr:uid="{5AE20BDD-8A19-4F77-94FB-377D1B36846D}"/>
    <cellStyle name="Normal 13 2 6 3 2" xfId="49807" xr:uid="{CEEE5874-42CB-47BC-AC42-2D1CB92D864A}"/>
    <cellStyle name="Normal 13 2 6 4" xfId="49808" xr:uid="{B9B9E670-1164-479F-9A96-0A9CC7976F2F}"/>
    <cellStyle name="Normal 13 2 6 4 2" xfId="49809" xr:uid="{CF2FA822-AC55-42F8-BF00-01F5F8E963E9}"/>
    <cellStyle name="Normal 13 2 6 5" xfId="49810" xr:uid="{5885C8F1-C5AC-4BD6-A9FB-E6AE3C58EEEC}"/>
    <cellStyle name="Normal 13 2 7" xfId="49811" xr:uid="{D63CBABD-3763-45E2-B3BF-CFA2D1B4E0C7}"/>
    <cellStyle name="Normal 13 2 7 2" xfId="49812" xr:uid="{92D292E1-E252-4500-A904-3033451ED8F6}"/>
    <cellStyle name="Normal 13 2 7 2 2" xfId="49813" xr:uid="{9232DECB-BD84-448A-A382-0DE19C370683}"/>
    <cellStyle name="Normal 13 2 7 2 2 2" xfId="49814" xr:uid="{B9177EA5-2036-4CC5-B5C2-FD5C332CB76F}"/>
    <cellStyle name="Normal 13 2 7 2 3" xfId="49815" xr:uid="{D6E2EC72-B6C9-4E8F-8BA3-9319CACEA1BA}"/>
    <cellStyle name="Normal 13 2 7 3" xfId="49816" xr:uid="{27B467FD-4472-4A6C-9B59-07419501C505}"/>
    <cellStyle name="Normal 13 2 7 3 2" xfId="49817" xr:uid="{97201478-14E7-4C3F-8D0F-E506AF4311ED}"/>
    <cellStyle name="Normal 13 2 7 4" xfId="49818" xr:uid="{E481734F-5DD1-4C11-9C05-41311028713D}"/>
    <cellStyle name="Normal 13 2 7 4 2" xfId="49819" xr:uid="{B8FE9013-5498-4A86-B520-FC675BC1CF9C}"/>
    <cellStyle name="Normal 13 2 7 5" xfId="49820" xr:uid="{F0B3361B-DFCE-42CE-AD6A-A2C859588C60}"/>
    <cellStyle name="Normal 13 2 8" xfId="49821" xr:uid="{2821DAFA-1EBA-4B1C-A1D1-98ABCFDBF6DA}"/>
    <cellStyle name="Normal 13 2 8 2" xfId="49822" xr:uid="{702B9C68-FB6B-44D6-AA78-733989E3BDC6}"/>
    <cellStyle name="Normal 13 2 8 2 2" xfId="49823" xr:uid="{8AD71C67-1AE4-4070-9B88-1A2CCAF95136}"/>
    <cellStyle name="Normal 13 2 8 2 2 2" xfId="49824" xr:uid="{E11A7914-777E-4384-808D-FE5C6DA2683D}"/>
    <cellStyle name="Normal 13 2 8 2 3" xfId="49825" xr:uid="{DFBF803B-0E2A-4CED-9110-E20F4B1A30F5}"/>
    <cellStyle name="Normal 13 2 8 3" xfId="49826" xr:uid="{889CC30B-D320-45D5-A458-13591C50F4C5}"/>
    <cellStyle name="Normal 13 2 8 3 2" xfId="49827" xr:uid="{FE521754-C125-4C77-8839-784923C3E7C6}"/>
    <cellStyle name="Normal 13 2 8 4" xfId="49828" xr:uid="{F5DC8C18-6837-4DEF-B33F-06950532DDCB}"/>
    <cellStyle name="Normal 13 2 8 4 2" xfId="49829" xr:uid="{146EF319-9559-46FF-B26A-4BCDC8BE5B63}"/>
    <cellStyle name="Normal 13 2 8 5" xfId="49830" xr:uid="{DC8CC3F2-6B3B-4536-9CB6-27A722567EB5}"/>
    <cellStyle name="Normal 13 2 9" xfId="49831" xr:uid="{3EB4EAF4-A936-4495-83E4-388C752C4AA8}"/>
    <cellStyle name="Normal 13 2 9 2" xfId="49832" xr:uid="{823A3AD6-E804-4EB2-AB6D-0B96C4C8B71C}"/>
    <cellStyle name="Normal 13 2 9 2 2" xfId="49833" xr:uid="{5CF400A1-C9CB-4C41-9334-3FA3DA63BA6B}"/>
    <cellStyle name="Normal 13 2 9 2 2 2" xfId="49834" xr:uid="{F8345C35-2432-4B0F-9502-DB8182F02764}"/>
    <cellStyle name="Normal 13 2 9 2 3" xfId="49835" xr:uid="{F3902431-B887-41D4-96FA-3A6F58AE978D}"/>
    <cellStyle name="Normal 13 2 9 3" xfId="49836" xr:uid="{7858421E-1387-4B77-B704-3F7FD7FFC13C}"/>
    <cellStyle name="Normal 13 2 9 3 2" xfId="49837" xr:uid="{854CF793-E4E4-41B6-BAD3-1079DD022353}"/>
    <cellStyle name="Normal 13 2 9 4" xfId="49838" xr:uid="{3BB00740-60A4-456B-98A4-8A33BB002C36}"/>
    <cellStyle name="Normal 13 2 9 4 2" xfId="49839" xr:uid="{DA52504A-2790-4E54-8BE1-AE6A5431375A}"/>
    <cellStyle name="Normal 13 2 9 5" xfId="49840" xr:uid="{2DB43121-0A57-4192-A63A-3025004C420E}"/>
    <cellStyle name="Normal 13 20" xfId="49841" xr:uid="{BC828BC5-52D2-4951-9FD1-4BFEFF00FFB0}"/>
    <cellStyle name="Normal 13 21" xfId="49842" xr:uid="{C14D811F-9A3E-48B1-BA29-103A880556FE}"/>
    <cellStyle name="Normal 13 22" xfId="49843" xr:uid="{6E2FA7A6-302C-48B5-9E05-AF1BE2CD0EC3}"/>
    <cellStyle name="Normal 13 23" xfId="49844" xr:uid="{E32D1A48-2EC2-4DE2-80BB-89E860E42098}"/>
    <cellStyle name="Normal 13 24" xfId="49845" xr:uid="{BAAC21DB-FAC7-430A-8EEE-7E78E5BBCC00}"/>
    <cellStyle name="Normal 13 25" xfId="49846" xr:uid="{D87C83DA-5D15-40A5-9696-6581CB3EA54D}"/>
    <cellStyle name="Normal 13 26" xfId="49847" xr:uid="{966928EB-69F6-42E3-BAF1-AA15D4E0DB09}"/>
    <cellStyle name="Normal 13 27" xfId="49848" xr:uid="{58B03A77-12C9-420A-8B1D-156829BAAED9}"/>
    <cellStyle name="Normal 13 28" xfId="49849" xr:uid="{756252C0-7C4A-44FD-8678-A3F55D470737}"/>
    <cellStyle name="Normal 13 29" xfId="49850" xr:uid="{D55DBF87-56DF-4189-B1C8-16925CD34457}"/>
    <cellStyle name="Normal 13 3" xfId="49851" xr:uid="{1479EAB1-1A32-481E-97F7-80FEDFA48FE6}"/>
    <cellStyle name="Normal 13 3 2" xfId="49852" xr:uid="{9A83A206-9645-4173-86F9-5CAA81589926}"/>
    <cellStyle name="Normal 13 3 2 2" xfId="49853" xr:uid="{37D2C29A-AF6D-486B-B71E-0BF2B1CBF2BC}"/>
    <cellStyle name="Normal 13 3 2 2 2" xfId="49854" xr:uid="{FF2C5801-2560-4996-AB1D-202E3C545C39}"/>
    <cellStyle name="Normal 13 3 2 3" xfId="49855" xr:uid="{30743102-E236-4335-A0F8-2FC11A537ABD}"/>
    <cellStyle name="Normal 13 3 3" xfId="49856" xr:uid="{7D4B6AD1-4D93-43F9-BF7B-BC851D3DAA4C}"/>
    <cellStyle name="Normal 13 3 3 2" xfId="49857" xr:uid="{6FAE72EA-B841-4FEF-B7A7-855B03272374}"/>
    <cellStyle name="Normal 13 3 4" xfId="49858" xr:uid="{1F9CC92A-C14B-49C3-8BA3-28401C4F6966}"/>
    <cellStyle name="Normal 13 3 4 2" xfId="49859" xr:uid="{4B931B14-BC6D-46D5-9B34-BA378381F6E5}"/>
    <cellStyle name="Normal 13 3 5" xfId="49860" xr:uid="{44527A4F-CB2D-469F-8AB4-7EF2ACDE1982}"/>
    <cellStyle name="Normal 13 30" xfId="49861" xr:uid="{89A092FE-6EF1-4745-8C0A-5CF505C9FC8B}"/>
    <cellStyle name="Normal 13 31" xfId="49862" xr:uid="{7E22AD7A-8DFA-4B77-B515-9484CDFC5B91}"/>
    <cellStyle name="Normal 13 32" xfId="49863" xr:uid="{18E344A3-B3D1-4E72-B394-3C9A23E0862E}"/>
    <cellStyle name="Normal 13 4" xfId="49864" xr:uid="{471F7363-BCCA-4F78-84C4-788B53122372}"/>
    <cellStyle name="Normal 13 4 2" xfId="49865" xr:uid="{54A754B1-A8C9-46CB-A132-0496C759F7B4}"/>
    <cellStyle name="Normal 13 4 2 2" xfId="49866" xr:uid="{C46707D8-E68E-46B3-A140-FF4E0AE76413}"/>
    <cellStyle name="Normal 13 4 2 2 2" xfId="49867" xr:uid="{6E8BB02A-A58F-4142-8C5E-5F2673D8C027}"/>
    <cellStyle name="Normal 13 4 2 3" xfId="49868" xr:uid="{C87C3652-CA1D-40F0-AE11-8EC1D9D2D92E}"/>
    <cellStyle name="Normal 13 4 3" xfId="49869" xr:uid="{BF22AC09-6049-4C12-BC04-DBAA2B915DC9}"/>
    <cellStyle name="Normal 13 4 3 2" xfId="49870" xr:uid="{9FFEED49-E22B-4D3F-9188-57C0E7B4D0F1}"/>
    <cellStyle name="Normal 13 4 4" xfId="49871" xr:uid="{601E63A7-F8B8-4D99-9DF6-AB2D65577EB6}"/>
    <cellStyle name="Normal 13 4 4 2" xfId="49872" xr:uid="{7BCED52B-CB37-429F-B1BD-2067371A6268}"/>
    <cellStyle name="Normal 13 4 5" xfId="49873" xr:uid="{BA72CE82-465D-4FB3-ACEC-8D94C46A2932}"/>
    <cellStyle name="Normal 13 5" xfId="49874" xr:uid="{4D5FFBBF-1454-4802-A856-3DC47FB2A2FA}"/>
    <cellStyle name="Normal 13 5 2" xfId="49875" xr:uid="{CED1B006-AA39-4C85-B875-CE24022951F1}"/>
    <cellStyle name="Normal 13 5 2 2" xfId="49876" xr:uid="{F03B1795-CE34-4C70-A5FA-54DF37AF250E}"/>
    <cellStyle name="Normal 13 5 2 2 2" xfId="49877" xr:uid="{BD955CE6-2849-4AD6-8E03-E5DD45F67BB9}"/>
    <cellStyle name="Normal 13 5 2 3" xfId="49878" xr:uid="{984F0370-3410-4226-8719-39D5BF6B143F}"/>
    <cellStyle name="Normal 13 5 3" xfId="49879" xr:uid="{9F153572-8C78-4805-AD27-6B94015DF145}"/>
    <cellStyle name="Normal 13 5 3 2" xfId="49880" xr:uid="{A14614C0-FC71-4829-B34C-469A79E028D0}"/>
    <cellStyle name="Normal 13 5 4" xfId="49881" xr:uid="{47EE3C3E-520A-42AC-8418-7CB75911437C}"/>
    <cellStyle name="Normal 13 5 4 2" xfId="49882" xr:uid="{B1C2716E-5B39-4699-ACC9-FF80EB96AB23}"/>
    <cellStyle name="Normal 13 5 5" xfId="49883" xr:uid="{AE1A85E4-8702-46AD-B646-7E6CB1F0669A}"/>
    <cellStyle name="Normal 13 6" xfId="49884" xr:uid="{B8B4BCC7-F366-4215-9E0B-C4E0E21649C9}"/>
    <cellStyle name="Normal 13 6 2" xfId="49885" xr:uid="{E2FD25C8-6E8A-46AE-85DB-EFC7E2E29E4D}"/>
    <cellStyle name="Normal 13 6 2 2" xfId="49886" xr:uid="{305ECDC3-9016-4AEE-9F9F-2BAD87F52177}"/>
    <cellStyle name="Normal 13 6 2 2 2" xfId="49887" xr:uid="{46233B84-F009-47A5-9035-42EFA2D03676}"/>
    <cellStyle name="Normal 13 6 2 3" xfId="49888" xr:uid="{545CD5F3-E732-4790-B4EB-473A706B21E3}"/>
    <cellStyle name="Normal 13 6 3" xfId="49889" xr:uid="{FBEEC854-30D0-45FF-9F67-93CA83B0BAAB}"/>
    <cellStyle name="Normal 13 6 3 2" xfId="49890" xr:uid="{DFB3C4D5-AAAB-4BFA-BC17-384F3D7D3D2C}"/>
    <cellStyle name="Normal 13 6 4" xfId="49891" xr:uid="{7F21C397-7F86-4579-8D1C-D71B0DD381B0}"/>
    <cellStyle name="Normal 13 6 4 2" xfId="49892" xr:uid="{0D431DB8-A13C-44B2-891A-16C176F59B03}"/>
    <cellStyle name="Normal 13 6 5" xfId="49893" xr:uid="{D62C222F-3FC2-4079-8058-4FA37B1F2902}"/>
    <cellStyle name="Normal 13 7" xfId="49894" xr:uid="{13DAFC60-CB2A-47F6-9A7C-8A6F188EC8C6}"/>
    <cellStyle name="Normal 13 7 2" xfId="49895" xr:uid="{FC0D0D23-6C1F-401E-9F85-E7C9CC9F06BC}"/>
    <cellStyle name="Normal 13 7 2 2" xfId="49896" xr:uid="{495964EB-94A1-4503-B6B5-07460771CC78}"/>
    <cellStyle name="Normal 13 7 2 2 2" xfId="49897" xr:uid="{5120B8CF-A373-4AA6-A3D1-424E8FAC2F6B}"/>
    <cellStyle name="Normal 13 7 2 3" xfId="49898" xr:uid="{333A7B73-FC4B-45EC-B11C-0A2A9CCD39B8}"/>
    <cellStyle name="Normal 13 7 3" xfId="49899" xr:uid="{9508E2FC-B7A5-42C7-98A1-C787B13BED1C}"/>
    <cellStyle name="Normal 13 7 3 2" xfId="49900" xr:uid="{5A9CD737-6DF3-43E8-8709-50CB873A4CED}"/>
    <cellStyle name="Normal 13 7 4" xfId="49901" xr:uid="{29C04DA1-495C-4490-81D5-F50D68F13024}"/>
    <cellStyle name="Normal 13 7 4 2" xfId="49902" xr:uid="{18416337-F7CA-409B-9896-BC74EE7100D7}"/>
    <cellStyle name="Normal 13 7 5" xfId="49903" xr:uid="{48621AB6-2E5B-4005-ABE6-6CC14AC34D81}"/>
    <cellStyle name="Normal 13 8" xfId="49904" xr:uid="{1C045281-CCEC-4A41-B4B4-7970D540C135}"/>
    <cellStyle name="Normal 13 8 2" xfId="49905" xr:uid="{DB9B4CDB-A322-4E03-AAF4-CDDD2D089DAD}"/>
    <cellStyle name="Normal 13 8 2 2" xfId="49906" xr:uid="{55BC9199-2B52-409F-A74D-9F16F01D992B}"/>
    <cellStyle name="Normal 13 8 2 2 2" xfId="49907" xr:uid="{2823698E-6385-4DEC-A32D-8254257BAA1E}"/>
    <cellStyle name="Normal 13 8 2 3" xfId="49908" xr:uid="{7EB541C1-23E7-41F2-AC3B-ADB4BF1D4829}"/>
    <cellStyle name="Normal 13 8 3" xfId="49909" xr:uid="{E3DFE228-2284-4293-9811-EBF896A5ACEA}"/>
    <cellStyle name="Normal 13 8 3 2" xfId="49910" xr:uid="{EC328FF0-B748-43E8-A672-DE94720C7FDD}"/>
    <cellStyle name="Normal 13 8 4" xfId="49911" xr:uid="{0E189225-4F43-45FC-A6D2-544EBAD33999}"/>
    <cellStyle name="Normal 13 8 4 2" xfId="49912" xr:uid="{DD2107ED-7EC7-4C2D-83C1-6CA6FC1C3EC5}"/>
    <cellStyle name="Normal 13 8 5" xfId="49913" xr:uid="{1B525F97-59C5-4680-B96D-D2C904B500BB}"/>
    <cellStyle name="Normal 13 9" xfId="49914" xr:uid="{08EAD0E3-E29D-4326-A5D1-212CD136AD02}"/>
    <cellStyle name="Normal 13 9 2" xfId="49915" xr:uid="{D940E5BC-5D68-437D-B8E4-2A26BD19C063}"/>
    <cellStyle name="Normal 13 9 2 2" xfId="49916" xr:uid="{EFB4867B-F2C9-4717-B426-D65978BF344D}"/>
    <cellStyle name="Normal 13 9 2 2 2" xfId="49917" xr:uid="{386AF0A6-1E40-47C3-BFDC-0D4F2179C982}"/>
    <cellStyle name="Normal 13 9 2 3" xfId="49918" xr:uid="{AAC0258D-4B76-4741-BA24-66A84D703A41}"/>
    <cellStyle name="Normal 13 9 3" xfId="49919" xr:uid="{8254D013-3E79-4291-B50B-E93B998E3AE9}"/>
    <cellStyle name="Normal 13 9 3 2" xfId="49920" xr:uid="{8F5B685D-BDFF-47B7-9278-369349A5383D}"/>
    <cellStyle name="Normal 13 9 4" xfId="49921" xr:uid="{CD17CE78-414C-46CC-8690-156832D69542}"/>
    <cellStyle name="Normal 13 9 4 2" xfId="49922" xr:uid="{632B39E0-A964-4B6A-8D21-6B6AAEFC94C5}"/>
    <cellStyle name="Normal 13 9 5" xfId="49923" xr:uid="{E45A4D6D-3956-401B-98EB-FEF152630460}"/>
    <cellStyle name="Normal 130" xfId="49924" xr:uid="{57209AF0-2F4F-439B-8F91-522A8B858957}"/>
    <cellStyle name="Normal 14" xfId="1894" xr:uid="{11A6F12B-6E4E-487E-B7AC-8D792FFBE817}"/>
    <cellStyle name="Normal 14 10" xfId="49925" xr:uid="{9A312A6C-8C5B-4735-AD1E-AA81BEB58F31}"/>
    <cellStyle name="Normal 14 10 2" xfId="49926" xr:uid="{2812E636-CC0C-461E-B96A-50C4174AEA87}"/>
    <cellStyle name="Normal 14 10 2 2" xfId="49927" xr:uid="{C6CCE461-4FC9-4398-8E9F-44576AF66595}"/>
    <cellStyle name="Normal 14 10 2 2 2" xfId="49928" xr:uid="{842BC939-F6B6-4263-B66D-F8D28BDC8B51}"/>
    <cellStyle name="Normal 14 10 2 3" xfId="49929" xr:uid="{65BD5B13-92F3-44A4-81AB-B587A1C81AA5}"/>
    <cellStyle name="Normal 14 10 3" xfId="49930" xr:uid="{7D0CD729-89DC-450B-B03D-BDBD6EFF16C7}"/>
    <cellStyle name="Normal 14 10 3 2" xfId="49931" xr:uid="{29BE5A9C-8DB4-432E-B70F-7F294CBAF5ED}"/>
    <cellStyle name="Normal 14 10 4" xfId="49932" xr:uid="{D97DE382-0E2A-49C5-9618-258CF348AC99}"/>
    <cellStyle name="Normal 14 10 4 2" xfId="49933" xr:uid="{75CD0344-B0E9-45B5-821F-AC6C11605AA4}"/>
    <cellStyle name="Normal 14 10 5" xfId="49934" xr:uid="{D8F59A08-A31D-484D-8F09-0F992D52828A}"/>
    <cellStyle name="Normal 14 11" xfId="49935" xr:uid="{798CB1F9-E4A3-4EAB-B5E1-E303F01E9163}"/>
    <cellStyle name="Normal 14 11 2" xfId="49936" xr:uid="{6AB1BF9F-0872-4711-B836-4BC463DAEA54}"/>
    <cellStyle name="Normal 14 11 2 2" xfId="49937" xr:uid="{EB0E7D67-B655-4CC4-BE62-6D2145AE33B5}"/>
    <cellStyle name="Normal 14 11 2 2 2" xfId="49938" xr:uid="{0DC79376-F2CA-4B92-B58C-60459AD91BC2}"/>
    <cellStyle name="Normal 14 11 2 3" xfId="49939" xr:uid="{B17D51C4-8EAE-4B7E-A5B0-580986C9EA55}"/>
    <cellStyle name="Normal 14 11 3" xfId="49940" xr:uid="{F7BB1EF9-3BCE-48F4-AD08-0E971102E0A6}"/>
    <cellStyle name="Normal 14 11 3 2" xfId="49941" xr:uid="{6E3041D7-13AA-48B8-8ADA-3FE11BF9BEDF}"/>
    <cellStyle name="Normal 14 11 4" xfId="49942" xr:uid="{1850C586-5D78-4B96-84CB-39C0B52C8A62}"/>
    <cellStyle name="Normal 14 11 4 2" xfId="49943" xr:uid="{D72A702B-79F1-41E8-9527-E8B73A171ED2}"/>
    <cellStyle name="Normal 14 11 5" xfId="49944" xr:uid="{7EB23A4C-FB02-4849-BA58-BF13DDE6B87A}"/>
    <cellStyle name="Normal 14 12" xfId="49945" xr:uid="{F3866A25-6E5C-4D80-918B-F54BA533EC0B}"/>
    <cellStyle name="Normal 14 12 2" xfId="49946" xr:uid="{EE20CB97-FFC0-46FC-B865-BA97F3A1511A}"/>
    <cellStyle name="Normal 14 12 2 2" xfId="49947" xr:uid="{7099A88C-2699-4992-BAC8-281F602A74F2}"/>
    <cellStyle name="Normal 14 12 2 2 2" xfId="49948" xr:uid="{EF549696-8837-46B5-A25A-499388DF9459}"/>
    <cellStyle name="Normal 14 12 2 3" xfId="49949" xr:uid="{207024CE-A446-47F0-A00C-A28B4C316092}"/>
    <cellStyle name="Normal 14 12 3" xfId="49950" xr:uid="{AD2B5524-7899-4FA3-80EB-C71EEE93A931}"/>
    <cellStyle name="Normal 14 12 3 2" xfId="49951" xr:uid="{88D926F6-880E-4F25-98DD-96F84754C1D2}"/>
    <cellStyle name="Normal 14 12 4" xfId="49952" xr:uid="{6C76B74A-01CD-4EB8-878F-C4720998C699}"/>
    <cellStyle name="Normal 14 12 4 2" xfId="49953" xr:uid="{5D5F4417-5A8F-4BA5-9A90-A2A3F5E0511F}"/>
    <cellStyle name="Normal 14 12 5" xfId="49954" xr:uid="{DDE90BF0-1F0A-4CF9-85CE-CFA53F9AA729}"/>
    <cellStyle name="Normal 14 13" xfId="49955" xr:uid="{4FFA7570-6AA0-4468-B3AB-E44C96CB90B4}"/>
    <cellStyle name="Normal 14 13 2" xfId="49956" xr:uid="{26664370-8B6F-4C01-B3B0-65889AC237F0}"/>
    <cellStyle name="Normal 14 13 2 2" xfId="49957" xr:uid="{0264A3D4-9EDB-4A67-AF02-3331109C6427}"/>
    <cellStyle name="Normal 14 13 2 2 2" xfId="49958" xr:uid="{87D50642-E360-400D-90DC-0687052F206A}"/>
    <cellStyle name="Normal 14 13 2 3" xfId="49959" xr:uid="{99101856-4BC9-4EDE-89B1-8FD0770DA1B2}"/>
    <cellStyle name="Normal 14 13 3" xfId="49960" xr:uid="{620B3BCE-CF50-42AA-A629-E928C371D988}"/>
    <cellStyle name="Normal 14 13 3 2" xfId="49961" xr:uid="{5B325ABC-AAD8-4524-97E4-D8187B0DE570}"/>
    <cellStyle name="Normal 14 13 4" xfId="49962" xr:uid="{AA8EF8DA-C02D-4F3A-AAB1-CC2FCD1E8F21}"/>
    <cellStyle name="Normal 14 13 4 2" xfId="49963" xr:uid="{61118986-A558-478C-8B7B-A477B030B13B}"/>
    <cellStyle name="Normal 14 13 5" xfId="49964" xr:uid="{992307A2-5460-45BE-8FD7-AF1B6EB72798}"/>
    <cellStyle name="Normal 14 14" xfId="49965" xr:uid="{3C040404-33B1-42A9-8158-FAAC2DDBFE76}"/>
    <cellStyle name="Normal 14 14 2" xfId="49966" xr:uid="{21BBB7E5-9C0A-41DB-AAF1-15FE9B4C1759}"/>
    <cellStyle name="Normal 14 14 2 2" xfId="49967" xr:uid="{05751A2B-35DC-4E7B-BACD-BE153AC40D49}"/>
    <cellStyle name="Normal 14 14 2 2 2" xfId="49968" xr:uid="{C59F8DE8-EC25-4802-B0B6-041FCC7D58D7}"/>
    <cellStyle name="Normal 14 14 2 3" xfId="49969" xr:uid="{95D6812F-C20F-4499-9422-02061DFA86F7}"/>
    <cellStyle name="Normal 14 14 3" xfId="49970" xr:uid="{E02A5BE7-B113-4372-A051-DF18F85D4CE6}"/>
    <cellStyle name="Normal 14 14 3 2" xfId="49971" xr:uid="{BCC8B68D-D685-45F2-B8F4-67D3CC6BC025}"/>
    <cellStyle name="Normal 14 14 4" xfId="49972" xr:uid="{36704BF4-5EF7-483B-8BCF-E46789688ECA}"/>
    <cellStyle name="Normal 14 14 4 2" xfId="49973" xr:uid="{781211BA-85C0-4F91-ACF6-8CBD2AE32D72}"/>
    <cellStyle name="Normal 14 14 5" xfId="49974" xr:uid="{2AB1461F-2C90-4921-825D-B9B265538109}"/>
    <cellStyle name="Normal 14 15" xfId="49975" xr:uid="{07109F8F-E7FB-4639-B107-3C90C1E15086}"/>
    <cellStyle name="Normal 14 15 2" xfId="49976" xr:uid="{24429B79-2782-4802-9E56-B04521690C54}"/>
    <cellStyle name="Normal 14 15 2 2" xfId="49977" xr:uid="{64550832-7CFB-4AA8-9EAB-EE2ADAAC9419}"/>
    <cellStyle name="Normal 14 15 2 2 2" xfId="49978" xr:uid="{B9A10F5D-BD51-46E6-AC3B-8FDE1976B3F7}"/>
    <cellStyle name="Normal 14 15 2 3" xfId="49979" xr:uid="{E8CC833A-6C34-4719-A664-260D448399EF}"/>
    <cellStyle name="Normal 14 15 3" xfId="49980" xr:uid="{D475ECE7-7775-49A0-88FC-055724F8CE9F}"/>
    <cellStyle name="Normal 14 15 3 2" xfId="49981" xr:uid="{E49B13B4-3A18-43B4-BFF4-C7A55F215C79}"/>
    <cellStyle name="Normal 14 15 4" xfId="49982" xr:uid="{13130A64-35AD-4AF2-9EDF-F771817A4024}"/>
    <cellStyle name="Normal 14 15 4 2" xfId="49983" xr:uid="{B98B46C7-F9ED-4FF8-9A80-97F364E8748C}"/>
    <cellStyle name="Normal 14 15 5" xfId="49984" xr:uid="{D50AA71D-826A-4A14-BC83-93F9002CC2FD}"/>
    <cellStyle name="Normal 14 16" xfId="49985" xr:uid="{D700FB1C-628B-45AA-B7D2-AF6A4A717E0D}"/>
    <cellStyle name="Normal 14 16 2" xfId="49986" xr:uid="{F3DAB7DF-32BD-4D42-BA30-B96446C40E90}"/>
    <cellStyle name="Normal 14 16 2 2" xfId="49987" xr:uid="{16747965-A06B-4142-A826-FEF759AE805C}"/>
    <cellStyle name="Normal 14 16 3" xfId="49988" xr:uid="{FD1DDE2A-4712-478F-9236-B11018CD96CC}"/>
    <cellStyle name="Normal 14 17" xfId="49989" xr:uid="{CF2844D1-31BB-4697-8B9E-ECCAE2B5B648}"/>
    <cellStyle name="Normal 14 17 2" xfId="49990" xr:uid="{0A8719F4-B00F-41BA-9C42-E971ADA92705}"/>
    <cellStyle name="Normal 14 18" xfId="49991" xr:uid="{2CC11DA8-E5F0-4927-A304-1B617BBD45BF}"/>
    <cellStyle name="Normal 14 18 2" xfId="49992" xr:uid="{2A53E45D-44DB-4564-B30D-686F8F4D1E64}"/>
    <cellStyle name="Normal 14 19" xfId="49993" xr:uid="{1EDCE241-7783-464D-909A-1687BDBD8361}"/>
    <cellStyle name="Normal 14 2" xfId="1895" xr:uid="{DFD0783A-2244-47FD-89C2-48BB4C8C3BE2}"/>
    <cellStyle name="Normal 14 2 2" xfId="49994" xr:uid="{76E4F96E-E4A1-4EA7-97C4-28504DC53BC3}"/>
    <cellStyle name="Normal 14 2 2 2" xfId="49995" xr:uid="{B204F57E-91E2-4229-AB80-7D8ECADDAEA7}"/>
    <cellStyle name="Normal 14 2 2 2 2" xfId="49996" xr:uid="{A1EE9C6B-8F0D-47A1-8881-D34AD3B3A4D3}"/>
    <cellStyle name="Normal 14 2 2 3" xfId="49997" xr:uid="{D251ADAC-F4E0-45D5-B849-52BCA04E9E0F}"/>
    <cellStyle name="Normal 14 2 3" xfId="49998" xr:uid="{0E51FFA3-8CD2-4E9A-AD52-91BFAB68AC62}"/>
    <cellStyle name="Normal 14 2 3 2" xfId="49999" xr:uid="{0432D1B5-8862-4E5A-AA5E-582F9530E6E8}"/>
    <cellStyle name="Normal 14 2 4" xfId="50000" xr:uid="{D3FBABBB-DD7D-4AB7-A9C0-ABB5D9DA3F3A}"/>
    <cellStyle name="Normal 14 2 4 2" xfId="50001" xr:uid="{C15846EA-4D2C-417A-AB39-2842785E68F2}"/>
    <cellStyle name="Normal 14 2 5" xfId="50002" xr:uid="{CC4A596E-AA41-4F16-9F85-68763C6BB70D}"/>
    <cellStyle name="Normal 14 20" xfId="50003" xr:uid="{CF32FF2F-65CF-4234-9D81-499011537E1C}"/>
    <cellStyle name="Normal 14 21" xfId="50004" xr:uid="{E46C2FE4-9E1C-489D-93A9-B72F95DD1531}"/>
    <cellStyle name="Normal 14 22" xfId="50005" xr:uid="{5FEDFAAE-D497-4C50-83D1-87F49CB50D46}"/>
    <cellStyle name="Normal 14 23" xfId="50006" xr:uid="{A1943424-8F0B-46D6-9039-506EBCEA807D}"/>
    <cellStyle name="Normal 14 24" xfId="50007" xr:uid="{A2D03985-E5B4-4912-B7FA-A3B00A5971D3}"/>
    <cellStyle name="Normal 14 25" xfId="50008" xr:uid="{255FB88D-7AF6-444A-AAD3-14D1EFE91614}"/>
    <cellStyle name="Normal 14 26" xfId="50009" xr:uid="{BEE7A2F2-1603-4521-A3C5-3C595F8A764C}"/>
    <cellStyle name="Normal 14 27" xfId="50010" xr:uid="{08FF47F0-F48D-4469-A7E0-68C0A9AD9967}"/>
    <cellStyle name="Normal 14 28" xfId="50011" xr:uid="{09192EDA-6892-403F-B8EF-93E191691BF4}"/>
    <cellStyle name="Normal 14 29" xfId="50012" xr:uid="{4C06B093-B075-4FCA-8810-FD9E88C51694}"/>
    <cellStyle name="Normal 14 3" xfId="50013" xr:uid="{8125EE2B-277E-4CD4-B000-1F23C11E7443}"/>
    <cellStyle name="Normal 14 3 2" xfId="50014" xr:uid="{B2881741-EDE0-45C6-94CE-B115A1B26870}"/>
    <cellStyle name="Normal 14 3 2 2" xfId="50015" xr:uid="{34F70655-CA19-4421-B18E-91C3C4801447}"/>
    <cellStyle name="Normal 14 3 2 2 2" xfId="50016" xr:uid="{86878CF7-8630-4FDD-8DCC-1E05926E0B6E}"/>
    <cellStyle name="Normal 14 3 2 3" xfId="50017" xr:uid="{4EECCD3B-9ED0-45CA-A46F-C578024CDD12}"/>
    <cellStyle name="Normal 14 3 3" xfId="50018" xr:uid="{AE3B45EF-B992-4AD7-8084-C020A3DC809D}"/>
    <cellStyle name="Normal 14 3 3 2" xfId="50019" xr:uid="{0F64850D-522F-4B55-8CCD-E90D830C6327}"/>
    <cellStyle name="Normal 14 3 4" xfId="50020" xr:uid="{CDE2D113-6818-465A-B382-B4F495CBCEEA}"/>
    <cellStyle name="Normal 14 3 4 2" xfId="50021" xr:uid="{DABC769F-CAC1-4685-A330-C7A90AC86032}"/>
    <cellStyle name="Normal 14 3 5" xfId="50022" xr:uid="{D4E8C755-AC46-4FC4-9857-E076D6C74ABA}"/>
    <cellStyle name="Normal 14 30" xfId="50023" xr:uid="{9F574AE0-EBCB-4572-95FE-B3F3E8FAA140}"/>
    <cellStyle name="Normal 14 4" xfId="50024" xr:uid="{56349904-D1D8-4D7D-84A1-919A899D81A2}"/>
    <cellStyle name="Normal 14 4 2" xfId="50025" xr:uid="{AC727709-46EE-4D1A-BB46-18D80615B4DD}"/>
    <cellStyle name="Normal 14 4 2 2" xfId="50026" xr:uid="{3850A4EB-41F2-423D-992C-CF0B40FE64AF}"/>
    <cellStyle name="Normal 14 4 2 2 2" xfId="50027" xr:uid="{48F3A5F9-A55D-4D52-835C-5758C7A0B7FD}"/>
    <cellStyle name="Normal 14 4 2 3" xfId="50028" xr:uid="{AA9F02D0-FCD7-457E-8A78-7F0DADF5EBFD}"/>
    <cellStyle name="Normal 14 4 3" xfId="50029" xr:uid="{B676D2BE-5ADF-4747-8C44-A160E77E0144}"/>
    <cellStyle name="Normal 14 4 3 2" xfId="50030" xr:uid="{6FC438D7-A62B-42EA-9FC5-06F091ED9835}"/>
    <cellStyle name="Normal 14 4 4" xfId="50031" xr:uid="{4F2FA396-DE1F-4164-B6DA-8D2242E4A581}"/>
    <cellStyle name="Normal 14 4 4 2" xfId="50032" xr:uid="{BD4387C3-57F5-4529-9B80-02089AD63145}"/>
    <cellStyle name="Normal 14 4 5" xfId="50033" xr:uid="{FFDB36B3-65A1-4B81-A452-53C71999ADC9}"/>
    <cellStyle name="Normal 14 5" xfId="50034" xr:uid="{0466899B-4F15-4B14-AC8C-D8C78814BE82}"/>
    <cellStyle name="Normal 14 5 2" xfId="50035" xr:uid="{BBE805E0-A4BE-4BE4-9F7B-0336885BFEEA}"/>
    <cellStyle name="Normal 14 5 2 2" xfId="50036" xr:uid="{4C07ADF8-9218-4E77-AB07-A4530DA9299D}"/>
    <cellStyle name="Normal 14 5 2 2 2" xfId="50037" xr:uid="{6D80128B-1AAD-4BFA-A2D1-6558F44B8446}"/>
    <cellStyle name="Normal 14 5 2 3" xfId="50038" xr:uid="{BA81A679-91B4-4EAA-9EDA-080A944CE991}"/>
    <cellStyle name="Normal 14 5 3" xfId="50039" xr:uid="{2F1AE97E-611C-481E-8038-50BE85ADD8AD}"/>
    <cellStyle name="Normal 14 5 3 2" xfId="50040" xr:uid="{10C2B86D-5616-439E-AC00-15EB225B7E59}"/>
    <cellStyle name="Normal 14 5 4" xfId="50041" xr:uid="{D8A6881E-93EE-487B-8B1D-D82A8B638F10}"/>
    <cellStyle name="Normal 14 5 4 2" xfId="50042" xr:uid="{81C00BE5-6365-4E53-9267-E7CB81C3E12F}"/>
    <cellStyle name="Normal 14 5 5" xfId="50043" xr:uid="{B4ADF28A-F8D2-4745-AD82-735CDA3C38A2}"/>
    <cellStyle name="Normal 14 6" xfId="50044" xr:uid="{1A4D23CF-DE96-4888-8B06-321228C37995}"/>
    <cellStyle name="Normal 14 6 2" xfId="50045" xr:uid="{F45CE331-BEDE-472A-896F-92CAEE5FE0EA}"/>
    <cellStyle name="Normal 14 6 2 2" xfId="50046" xr:uid="{93C2BA08-077B-4744-87E4-1B200DC25F23}"/>
    <cellStyle name="Normal 14 6 2 2 2" xfId="50047" xr:uid="{1A043081-728A-4B5F-9A93-C65553ED8354}"/>
    <cellStyle name="Normal 14 6 2 3" xfId="50048" xr:uid="{8D420E09-DB78-4862-97E2-974B866A1A73}"/>
    <cellStyle name="Normal 14 6 3" xfId="50049" xr:uid="{198333F0-D924-4F76-9516-8C5CBC6DE610}"/>
    <cellStyle name="Normal 14 6 3 2" xfId="50050" xr:uid="{7D423BB6-7D3B-4D88-8100-290AED441677}"/>
    <cellStyle name="Normal 14 6 4" xfId="50051" xr:uid="{7A0F9034-34EA-471A-A0F5-57D79E34186E}"/>
    <cellStyle name="Normal 14 6 4 2" xfId="50052" xr:uid="{3BDB4998-7D01-4AAA-91E8-F617A14ECA2F}"/>
    <cellStyle name="Normal 14 6 5" xfId="50053" xr:uid="{C211141D-20AC-4039-BEA8-2E9F480F879B}"/>
    <cellStyle name="Normal 14 7" xfId="50054" xr:uid="{26CCCDDD-6B7C-4658-B9EB-8441C8454B1E}"/>
    <cellStyle name="Normal 14 7 2" xfId="50055" xr:uid="{C0FEB526-2816-4BC6-BAF7-66D099DD775B}"/>
    <cellStyle name="Normal 14 7 2 2" xfId="50056" xr:uid="{B9AAB3BD-7C07-4A94-8E18-7CB2A439C75D}"/>
    <cellStyle name="Normal 14 7 2 2 2" xfId="50057" xr:uid="{D0CA1BA6-3269-47A4-81C2-FDEDC8B4B636}"/>
    <cellStyle name="Normal 14 7 2 3" xfId="50058" xr:uid="{B3A6A054-854C-44D0-83A1-1E94571D0450}"/>
    <cellStyle name="Normal 14 7 3" xfId="50059" xr:uid="{37482A57-608B-425D-A229-F9CA954F3E38}"/>
    <cellStyle name="Normal 14 7 3 2" xfId="50060" xr:uid="{4816693D-7E78-4A66-B74B-D07A14817574}"/>
    <cellStyle name="Normal 14 7 4" xfId="50061" xr:uid="{78D51E11-7558-4779-BDAF-B3E68912C5FA}"/>
    <cellStyle name="Normal 14 7 4 2" xfId="50062" xr:uid="{13F8313D-E851-41B4-913B-1321FCE03C22}"/>
    <cellStyle name="Normal 14 7 5" xfId="50063" xr:uid="{ACB5F983-10E4-4A72-8A9F-937E897EC6BB}"/>
    <cellStyle name="Normal 14 8" xfId="50064" xr:uid="{E62BC852-FAE9-4436-B35C-20298389FD24}"/>
    <cellStyle name="Normal 14 8 2" xfId="50065" xr:uid="{1AB0E0EE-DED7-4DED-9131-5516626306A2}"/>
    <cellStyle name="Normal 14 8 2 2" xfId="50066" xr:uid="{E5068127-BEF4-4E2E-A458-D2B33907B047}"/>
    <cellStyle name="Normal 14 8 2 2 2" xfId="50067" xr:uid="{CD67A3C8-A872-4B31-ACC0-38C534AB17EE}"/>
    <cellStyle name="Normal 14 8 2 3" xfId="50068" xr:uid="{716981F6-21E0-4FED-9918-793D3186287A}"/>
    <cellStyle name="Normal 14 8 3" xfId="50069" xr:uid="{9F0F648F-E8E1-4483-85BC-5C169A270D14}"/>
    <cellStyle name="Normal 14 8 3 2" xfId="50070" xr:uid="{3782DE63-6DF3-4407-8D5E-13752765F709}"/>
    <cellStyle name="Normal 14 8 4" xfId="50071" xr:uid="{31AC9124-C882-4DBC-B135-5D73E074D717}"/>
    <cellStyle name="Normal 14 8 4 2" xfId="50072" xr:uid="{209D2416-3B5B-4BDB-AFF7-1D2362666FB0}"/>
    <cellStyle name="Normal 14 8 5" xfId="50073" xr:uid="{9A55350F-3790-4727-B92B-D7708F303909}"/>
    <cellStyle name="Normal 14 9" xfId="50074" xr:uid="{67BD6A14-47EA-472D-ACF4-E39D2E48C471}"/>
    <cellStyle name="Normal 14 9 2" xfId="50075" xr:uid="{CBE766BE-5D56-422E-B8F5-DAA2E250DF19}"/>
    <cellStyle name="Normal 14 9 2 2" xfId="50076" xr:uid="{39CADB22-C2C5-44CF-9EB7-7D5B6BE39515}"/>
    <cellStyle name="Normal 14 9 2 2 2" xfId="50077" xr:uid="{95B80F60-A20C-482C-BABE-26A4896C1C18}"/>
    <cellStyle name="Normal 14 9 2 3" xfId="50078" xr:uid="{21B69093-85B1-4534-84F1-9B336B76EDFF}"/>
    <cellStyle name="Normal 14 9 3" xfId="50079" xr:uid="{631376DF-2D0D-465F-ADDA-882331AB6508}"/>
    <cellStyle name="Normal 14 9 3 2" xfId="50080" xr:uid="{49453406-05DB-4663-BB5E-33AD54A09D04}"/>
    <cellStyle name="Normal 14 9 4" xfId="50081" xr:uid="{D1C34F6A-9B5F-4C34-A9A9-E54A8F08A7F8}"/>
    <cellStyle name="Normal 14 9 4 2" xfId="50082" xr:uid="{2960F658-3E89-4BFA-BF88-A12F9C304235}"/>
    <cellStyle name="Normal 14 9 5" xfId="50083" xr:uid="{4CFE0E00-16B0-4011-A39D-804B1ED2CC07}"/>
    <cellStyle name="Normal 15" xfId="1896" xr:uid="{5BA5DA4B-7209-436B-B8F1-ECFC71AF2E90}"/>
    <cellStyle name="Normal 15 10" xfId="50084" xr:uid="{AD7B390A-FBA3-4779-83DC-607B1DE2492A}"/>
    <cellStyle name="Normal 15 11" xfId="50085" xr:uid="{A967FA3C-3CC5-4B0B-B642-48615671815A}"/>
    <cellStyle name="Normal 15 12" xfId="50086" xr:uid="{97D1ED62-AAB9-45AA-833D-9DE43B4BC119}"/>
    <cellStyle name="Normal 15 13" xfId="50087" xr:uid="{1C2EDC8B-6A40-4744-AF5A-2166B689141A}"/>
    <cellStyle name="Normal 15 14" xfId="50088" xr:uid="{C801B95B-2503-4EFE-B598-392E00603A2F}"/>
    <cellStyle name="Normal 15 15" xfId="50089" xr:uid="{B24E1DCC-8D15-47FA-8280-40595A422648}"/>
    <cellStyle name="Normal 15 16" xfId="50090" xr:uid="{2D8F4AB7-1680-41A6-B34A-F049CDDEA83C}"/>
    <cellStyle name="Normal 15 17" xfId="50091" xr:uid="{3B8132E6-75CE-4FD5-87C7-1C49CE183E00}"/>
    <cellStyle name="Normal 15 18" xfId="50092" xr:uid="{B3C2440C-5B8F-40B4-8A4D-62A60F5A3958}"/>
    <cellStyle name="Normal 15 19" xfId="50093" xr:uid="{EE3A9D0D-1C9D-4872-8E19-9C9557F2770A}"/>
    <cellStyle name="Normal 15 2" xfId="50094" xr:uid="{526AE883-1FC9-4229-B530-FA1B3163D825}"/>
    <cellStyle name="Normal 15 2 10" xfId="50095" xr:uid="{2F355CC4-02DD-464D-8F59-BD4D3D0ADB81}"/>
    <cellStyle name="Normal 15 2 11" xfId="50096" xr:uid="{7DEA3D68-20E4-4D6A-89BD-536199C8808C}"/>
    <cellStyle name="Normal 15 2 12" xfId="50097" xr:uid="{B1C472C8-3131-4622-989B-4F4531B330F4}"/>
    <cellStyle name="Normal 15 2 13" xfId="50098" xr:uid="{E7C8ED28-12C1-4CD1-AB28-E7C6BB9BA2A8}"/>
    <cellStyle name="Normal 15 2 14" xfId="50099" xr:uid="{EBD193C4-13E9-402A-A410-FB7AF3D8AFBB}"/>
    <cellStyle name="Normal 15 2 15" xfId="50100" xr:uid="{AE174902-ACDD-4DA5-84B0-A48014347760}"/>
    <cellStyle name="Normal 15 2 16" xfId="50101" xr:uid="{6035E97A-186E-41D7-9AB2-957B65F232D7}"/>
    <cellStyle name="Normal 15 2 17" xfId="50102" xr:uid="{7DB4D724-2910-4967-AA2D-6C9839F8D21D}"/>
    <cellStyle name="Normal 15 2 18" xfId="50103" xr:uid="{F3519386-80FA-4860-B161-D06699327A71}"/>
    <cellStyle name="Normal 15 2 19" xfId="50104" xr:uid="{4990A4D1-09E4-4CE0-9256-73DB88E97777}"/>
    <cellStyle name="Normal 15 2 2" xfId="50105" xr:uid="{60AD48B9-E906-4288-AA71-C189263FEC56}"/>
    <cellStyle name="Normal 15 2 20" xfId="50106" xr:uid="{C00F06F5-BE3B-489D-B297-D8A9FCBC10E8}"/>
    <cellStyle name="Normal 15 2 21" xfId="50107" xr:uid="{C174D293-DA0B-4B74-B10E-4400F794EE14}"/>
    <cellStyle name="Normal 15 2 22" xfId="50108" xr:uid="{82178256-180F-4D3B-BEEC-8543855F9239}"/>
    <cellStyle name="Normal 15 2 23" xfId="50109" xr:uid="{8B926924-728D-4EC5-BC42-21BD12B45BC9}"/>
    <cellStyle name="Normal 15 2 24" xfId="50110" xr:uid="{E4387AB6-A9D9-4885-AFC6-35826405FB62}"/>
    <cellStyle name="Normal 15 2 25" xfId="50111" xr:uid="{076D3E7D-7042-4E06-8103-1BF61CF19AA9}"/>
    <cellStyle name="Normal 15 2 26" xfId="50112" xr:uid="{4783CD9C-2571-4393-95C3-91869D14546C}"/>
    <cellStyle name="Normal 15 2 27" xfId="50113" xr:uid="{4747AEE2-9B31-4EE6-858F-4F02447A5D76}"/>
    <cellStyle name="Normal 15 2 28" xfId="50114" xr:uid="{59787F2E-AC03-409B-8463-FBDBF2A06BBA}"/>
    <cellStyle name="Normal 15 2 29" xfId="50115" xr:uid="{7DFD4AD6-4DD6-4F8C-BA31-E8B369F4D919}"/>
    <cellStyle name="Normal 15 2 3" xfId="50116" xr:uid="{8D0EF174-F25D-4605-835A-EA482BDC7DFB}"/>
    <cellStyle name="Normal 15 2 4" xfId="50117" xr:uid="{1213CCA5-A198-4E42-9811-07FA1F44E94D}"/>
    <cellStyle name="Normal 15 2 5" xfId="50118" xr:uid="{2F37504C-0AB0-4AD2-B0E6-65325CE41958}"/>
    <cellStyle name="Normal 15 2 6" xfId="50119" xr:uid="{F1AED9CE-C44A-4306-90B6-022B3A7551D3}"/>
    <cellStyle name="Normal 15 2 7" xfId="50120" xr:uid="{626DF85C-94A2-4245-95B7-8E73EC5E82A4}"/>
    <cellStyle name="Normal 15 2 8" xfId="50121" xr:uid="{974AD952-4CAD-4CB2-8371-8821F1A02581}"/>
    <cellStyle name="Normal 15 2 9" xfId="50122" xr:uid="{801B8F48-BA44-455B-9944-DA895433B96C}"/>
    <cellStyle name="Normal 15 20" xfId="50123" xr:uid="{D2A1F08D-B6F1-4923-8FDF-DBBE46B071CE}"/>
    <cellStyle name="Normal 15 21" xfId="50124" xr:uid="{A9B518AF-6D81-4D47-947E-D035730FEDB8}"/>
    <cellStyle name="Normal 15 22" xfId="50125" xr:uid="{0534F5AD-3DD0-4A36-BC7B-4A07573F820E}"/>
    <cellStyle name="Normal 15 23" xfId="50126" xr:uid="{674B9008-4253-4AC0-9C7A-058318AF91EF}"/>
    <cellStyle name="Normal 15 24" xfId="50127" xr:uid="{982FE77E-D26F-4071-9D8C-53710DB0CF2C}"/>
    <cellStyle name="Normal 15 25" xfId="50128" xr:uid="{73406A9B-36CA-4170-B630-52283D8036FD}"/>
    <cellStyle name="Normal 15 26" xfId="50129" xr:uid="{B43181F0-A1A6-402A-986F-2D0BC3E37331}"/>
    <cellStyle name="Normal 15 27" xfId="50130" xr:uid="{6B0FBAC4-1523-431C-9E95-0B90FD7EEB95}"/>
    <cellStyle name="Normal 15 28" xfId="50131" xr:uid="{3A7EB466-3089-4BCB-8761-4BF8341CF317}"/>
    <cellStyle name="Normal 15 29" xfId="50132" xr:uid="{3E10B70E-76BB-466E-B98C-056B0FDAEF59}"/>
    <cellStyle name="Normal 15 3" xfId="50133" xr:uid="{17FED0DE-B385-47F3-B53C-0452DAE3C35A}"/>
    <cellStyle name="Normal 15 3 2" xfId="50134" xr:uid="{7CB91B8E-EE34-4B36-A50E-C43F12D4988C}"/>
    <cellStyle name="Normal 15 3 3" xfId="50135" xr:uid="{6C5B5065-766B-4B40-A840-FBA8B1D54213}"/>
    <cellStyle name="Normal 15 30" xfId="50136" xr:uid="{8AE2341B-546A-4526-8D62-1381A6C4AAF8}"/>
    <cellStyle name="Normal 15 31" xfId="50137" xr:uid="{729E8D44-E563-483F-A5DC-E27CECE2E57C}"/>
    <cellStyle name="Normal 15 32" xfId="50138" xr:uid="{900EC62A-FDA3-45C8-9177-0F342E208C33}"/>
    <cellStyle name="Normal 15 4" xfId="50139" xr:uid="{1074AEE7-826B-4DB6-97A5-1BF0607DB9D7}"/>
    <cellStyle name="Normal 15 4 2" xfId="50140" xr:uid="{0584EF89-209A-46C4-9642-624D6AE7B19D}"/>
    <cellStyle name="Normal 15 5" xfId="50141" xr:uid="{FD8597DA-C974-44FD-BD2B-DC37D2946919}"/>
    <cellStyle name="Normal 15 6" xfId="50142" xr:uid="{B5C49F1D-E8D5-4C18-84FC-6C9C46DBE314}"/>
    <cellStyle name="Normal 15 7" xfId="50143" xr:uid="{09A2166F-2251-4CC6-ACD3-DBB952494BDC}"/>
    <cellStyle name="Normal 15 8" xfId="50144" xr:uid="{BAE59CBA-FACF-40D0-A2A1-2834D1C1C110}"/>
    <cellStyle name="Normal 15 9" xfId="50145" xr:uid="{C5C6179E-ACC4-4BC0-9916-59C7801B0E84}"/>
    <cellStyle name="Normal 16" xfId="1897" xr:uid="{B823D8B2-E3A9-4513-9B4D-2004A8F813DA}"/>
    <cellStyle name="Normal 16 2" xfId="50146" xr:uid="{E8D0A825-E58F-497B-969E-3E3982F59AD8}"/>
    <cellStyle name="Normal 16 2 2" xfId="50147" xr:uid="{18514B40-BEB9-4C89-ADC2-856ECC1F6C0E}"/>
    <cellStyle name="Normal 16 3" xfId="50148" xr:uid="{DC3DF0DA-91A5-48C3-AE1B-E3B0E2E65E5B}"/>
    <cellStyle name="Normal 16 4" xfId="50149" xr:uid="{06703009-D3BE-467B-9A5F-2A924BFC4AFD}"/>
    <cellStyle name="Normal 16 5" xfId="50150" xr:uid="{DA803CDD-9974-403D-9655-8F40891CBEBC}"/>
    <cellStyle name="Normal 17" xfId="1898" xr:uid="{48032684-F43A-4C89-B881-5F6D975F2E46}"/>
    <cellStyle name="Normal 17 10" xfId="50151" xr:uid="{EE2E204D-9CCF-4A36-B90B-673E1BB3675F}"/>
    <cellStyle name="Normal 17 10 2" xfId="50152" xr:uid="{E31C3023-AE19-4F1F-8D52-B73F8F1BEBD9}"/>
    <cellStyle name="Normal 17 10 2 2" xfId="50153" xr:uid="{21FA2AD4-EFC8-431E-80CE-0F50EA317008}"/>
    <cellStyle name="Normal 17 10 2 2 2" xfId="50154" xr:uid="{98796632-9701-4231-AD54-BDD4F5A0393A}"/>
    <cellStyle name="Normal 17 10 2 3" xfId="50155" xr:uid="{A1B648DC-D008-4ECE-B1A0-3B08E8644824}"/>
    <cellStyle name="Normal 17 10 3" xfId="50156" xr:uid="{E586E474-66F9-49D0-9F2B-0EE1FC411264}"/>
    <cellStyle name="Normal 17 10 3 2" xfId="50157" xr:uid="{0E6E404D-AD9C-4316-AE56-AE81F8190D34}"/>
    <cellStyle name="Normal 17 10 4" xfId="50158" xr:uid="{0F355333-AC29-4968-8B00-019C7C549C8A}"/>
    <cellStyle name="Normal 17 10 4 2" xfId="50159" xr:uid="{57A7E9CE-A1FA-4C01-97B4-E935884F5015}"/>
    <cellStyle name="Normal 17 10 5" xfId="50160" xr:uid="{AAA8150C-31DB-4A0C-92E5-63A04C4999B9}"/>
    <cellStyle name="Normal 17 11" xfId="50161" xr:uid="{D96286FD-68AD-4D48-95CE-BBF396C0FC87}"/>
    <cellStyle name="Normal 17 11 2" xfId="50162" xr:uid="{3B6854BE-ADCC-4B4F-8618-9B606F7D682F}"/>
    <cellStyle name="Normal 17 11 2 2" xfId="50163" xr:uid="{88C50634-7B61-43A6-8411-E3FAE27212F8}"/>
    <cellStyle name="Normal 17 11 2 2 2" xfId="50164" xr:uid="{44A10FC9-265E-49A5-AF6F-46ED2232378B}"/>
    <cellStyle name="Normal 17 11 2 3" xfId="50165" xr:uid="{7E202762-EBEE-4ED1-B6A8-5560F5C100A7}"/>
    <cellStyle name="Normal 17 11 3" xfId="50166" xr:uid="{3EB25526-300F-4BA0-96FA-A701CAC2B911}"/>
    <cellStyle name="Normal 17 11 3 2" xfId="50167" xr:uid="{6F4B718E-1276-4F32-B49F-D7864B005B34}"/>
    <cellStyle name="Normal 17 11 4" xfId="50168" xr:uid="{D8B9BABB-A51D-4918-8132-FFC16C804FE7}"/>
    <cellStyle name="Normal 17 11 4 2" xfId="50169" xr:uid="{FA139498-08C1-42EE-BA98-1A9E4B58133B}"/>
    <cellStyle name="Normal 17 11 5" xfId="50170" xr:uid="{4E90CD1F-643D-4921-BBE5-6534018FB162}"/>
    <cellStyle name="Normal 17 12" xfId="50171" xr:uid="{C5F398BD-E7B6-4242-924E-6B81E6DCEAF5}"/>
    <cellStyle name="Normal 17 12 2" xfId="50172" xr:uid="{5FAEE174-7649-4861-BB2F-16E27FEC3748}"/>
    <cellStyle name="Normal 17 12 2 2" xfId="50173" xr:uid="{EF56CF39-0654-45ED-8013-E3F7BA3F065D}"/>
    <cellStyle name="Normal 17 12 2 2 2" xfId="50174" xr:uid="{679C0127-15BD-4C1E-9715-BB127416F00B}"/>
    <cellStyle name="Normal 17 12 2 3" xfId="50175" xr:uid="{6333E994-37DF-4601-9B47-81224130CF88}"/>
    <cellStyle name="Normal 17 12 3" xfId="50176" xr:uid="{CF93558F-ED58-4ED3-877A-F52C040F3FC1}"/>
    <cellStyle name="Normal 17 12 3 2" xfId="50177" xr:uid="{32E1BA54-646D-4440-96C4-47F91AD43FBF}"/>
    <cellStyle name="Normal 17 12 4" xfId="50178" xr:uid="{E97C4CCC-4CCA-47C5-A1C2-E73F4DC8E25E}"/>
    <cellStyle name="Normal 17 12 4 2" xfId="50179" xr:uid="{3723438C-081C-40C4-88C6-496EE864D694}"/>
    <cellStyle name="Normal 17 12 5" xfId="50180" xr:uid="{EA4E48BE-42AC-4871-8024-4664DB4D03AA}"/>
    <cellStyle name="Normal 17 13" xfId="50181" xr:uid="{C63F807B-3E31-4A92-AE64-5FBF4E7E0DF5}"/>
    <cellStyle name="Normal 17 13 2" xfId="50182" xr:uid="{11DEA4B9-BE1B-44F4-A8D8-ABD6E3D5007E}"/>
    <cellStyle name="Normal 17 13 2 2" xfId="50183" xr:uid="{788763CD-78E0-44AB-AE84-9C0EE2C21798}"/>
    <cellStyle name="Normal 17 13 2 2 2" xfId="50184" xr:uid="{E176BFA7-C68C-4897-88EF-955B95F6DBB5}"/>
    <cellStyle name="Normal 17 13 2 3" xfId="50185" xr:uid="{0B5E1F8A-DC48-4A80-A253-A256A665BE22}"/>
    <cellStyle name="Normal 17 13 3" xfId="50186" xr:uid="{DDCCE8C9-5958-43B2-8308-7B5EAC29B293}"/>
    <cellStyle name="Normal 17 13 3 2" xfId="50187" xr:uid="{E43D0741-09B7-4690-B72D-1F72D7417BD8}"/>
    <cellStyle name="Normal 17 13 4" xfId="50188" xr:uid="{203B7953-2C90-4B96-8557-5BDCF52812B6}"/>
    <cellStyle name="Normal 17 13 4 2" xfId="50189" xr:uid="{93050E0C-8D8E-42FA-B891-BA4DC369A59E}"/>
    <cellStyle name="Normal 17 13 5" xfId="50190" xr:uid="{DACF55AD-7A16-473A-A453-16D24EF81D14}"/>
    <cellStyle name="Normal 17 14" xfId="50191" xr:uid="{B66F0F45-0957-4A5C-B286-C572E3FFE933}"/>
    <cellStyle name="Normal 17 14 2" xfId="50192" xr:uid="{7D3464B9-D292-4FE6-A488-8A1783FA2F44}"/>
    <cellStyle name="Normal 17 14 2 2" xfId="50193" xr:uid="{5369B0C1-6148-42CB-B8B4-3130DA4D92BF}"/>
    <cellStyle name="Normal 17 14 2 2 2" xfId="50194" xr:uid="{B63FBD35-905F-4975-AA0E-E81D478416D1}"/>
    <cellStyle name="Normal 17 14 2 3" xfId="50195" xr:uid="{90BF9FEC-22DC-45C8-B601-C79809B10AF0}"/>
    <cellStyle name="Normal 17 14 3" xfId="50196" xr:uid="{49422942-863A-4ABA-93A9-2E98D0FEB11E}"/>
    <cellStyle name="Normal 17 14 3 2" xfId="50197" xr:uid="{B5582762-5765-49E7-9602-45A8CF3CD2CF}"/>
    <cellStyle name="Normal 17 14 4" xfId="50198" xr:uid="{0A06FF39-40C4-4B5E-839C-F79D69DD4EE0}"/>
    <cellStyle name="Normal 17 14 4 2" xfId="50199" xr:uid="{C7C9464A-F1E1-4311-BADE-283FC5A037D1}"/>
    <cellStyle name="Normal 17 14 5" xfId="50200" xr:uid="{175125D7-ED80-410C-9967-E24F434C8CFB}"/>
    <cellStyle name="Normal 17 15" xfId="50201" xr:uid="{9B86EDD6-D6F5-4EAA-8FB4-FB2AA85CDC0E}"/>
    <cellStyle name="Normal 17 15 2" xfId="50202" xr:uid="{F004209E-90E6-431D-849B-DF0D24D18F65}"/>
    <cellStyle name="Normal 17 15 2 2" xfId="50203" xr:uid="{62322BC4-BAD4-4787-81D8-F64ADBD04F4B}"/>
    <cellStyle name="Normal 17 15 2 2 2" xfId="50204" xr:uid="{ACD9CA4D-3579-4263-B3C8-BFBD17FE0911}"/>
    <cellStyle name="Normal 17 15 2 3" xfId="50205" xr:uid="{55971570-A327-432E-A10D-4298D2E4669E}"/>
    <cellStyle name="Normal 17 15 3" xfId="50206" xr:uid="{00B2A8C3-AF11-460B-B0CA-F40A6FACED5D}"/>
    <cellStyle name="Normal 17 15 3 2" xfId="50207" xr:uid="{477B624A-6F12-4CBB-8CBB-17A74F55DD81}"/>
    <cellStyle name="Normal 17 15 4" xfId="50208" xr:uid="{676734E0-4F76-4F1C-9EE0-5EE8BBE89F21}"/>
    <cellStyle name="Normal 17 15 4 2" xfId="50209" xr:uid="{2D64AA65-07A0-44C6-80E5-AE4F7D3E49D4}"/>
    <cellStyle name="Normal 17 15 5" xfId="50210" xr:uid="{A9738207-F37E-41CC-B0D0-857BFECD817A}"/>
    <cellStyle name="Normal 17 16" xfId="50211" xr:uid="{AF529183-BCB0-4F48-8FA9-F1438B260788}"/>
    <cellStyle name="Normal 17 16 2" xfId="50212" xr:uid="{90B97A24-E7E2-4922-873F-62FC4BE18AFF}"/>
    <cellStyle name="Normal 17 16 2 2" xfId="50213" xr:uid="{29A36944-CE67-45C5-9284-E48DFF015B58}"/>
    <cellStyle name="Normal 17 16 3" xfId="50214" xr:uid="{456E9054-926A-47D9-B5C8-1256DCBB378B}"/>
    <cellStyle name="Normal 17 17" xfId="50215" xr:uid="{A1711DD4-FB60-40D1-A12D-5C08A71AD68E}"/>
    <cellStyle name="Normal 17 17 2" xfId="50216" xr:uid="{9825F9D4-2DE7-4887-B4E9-C9A4AF19B7B4}"/>
    <cellStyle name="Normal 17 18" xfId="50217" xr:uid="{74AA8BFB-C29A-4363-AB33-F975002DDB4A}"/>
    <cellStyle name="Normal 17 18 2" xfId="50218" xr:uid="{23747C93-24A4-4F7F-971E-058DD27D2900}"/>
    <cellStyle name="Normal 17 19" xfId="50219" xr:uid="{8B5DD361-F67E-49B4-9365-D9EA0C9922A1}"/>
    <cellStyle name="Normal 17 2" xfId="50220" xr:uid="{F01517FA-415D-4C65-8397-AED3BFD405A9}"/>
    <cellStyle name="Normal 17 2 2" xfId="50221" xr:uid="{4C0899B4-EFCE-40A0-A4F2-13A64AC03F43}"/>
    <cellStyle name="Normal 17 2 2 2" xfId="50222" xr:uid="{9DD1DFDB-18C2-42C9-A034-1975F38E5218}"/>
    <cellStyle name="Normal 17 2 2 2 2" xfId="50223" xr:uid="{ABF1D278-D91B-4711-AF2A-DAE4D427ED65}"/>
    <cellStyle name="Normal 17 2 2 3" xfId="50224" xr:uid="{7D7A94FE-CDD2-437E-A792-B03724AEF7BB}"/>
    <cellStyle name="Normal 17 2 3" xfId="50225" xr:uid="{514C7ACD-65E1-4BB8-AD64-1B3DF3CD8DA0}"/>
    <cellStyle name="Normal 17 2 3 2" xfId="50226" xr:uid="{20D3CAD2-7F2C-4A89-94AA-48A64DAB500F}"/>
    <cellStyle name="Normal 17 2 4" xfId="50227" xr:uid="{56715EFA-DF3A-4607-9FD8-A7C7C4EB51A8}"/>
    <cellStyle name="Normal 17 2 4 2" xfId="50228" xr:uid="{E2193B41-8E7F-4F32-94DB-CEC9F617B9CD}"/>
    <cellStyle name="Normal 17 2 5" xfId="50229" xr:uid="{78811473-F3A8-4F27-B525-95C5CEE36693}"/>
    <cellStyle name="Normal 17 2 6" xfId="50230" xr:uid="{3DBAB98B-1EB8-4B5E-9D41-27B014E84F21}"/>
    <cellStyle name="Normal 17 20" xfId="50231" xr:uid="{ECC890B8-F3E5-4052-BDBE-5B69F41501F6}"/>
    <cellStyle name="Normal 17 21" xfId="50232" xr:uid="{6CDF0324-2203-4791-B201-1433202D6D50}"/>
    <cellStyle name="Normal 17 22" xfId="50233" xr:uid="{FD1B4DBF-BEDB-4161-908B-65A42CF2E62B}"/>
    <cellStyle name="Normal 17 23" xfId="50234" xr:uid="{F05935AD-059D-4C4E-8DCA-63E2FD5BFC72}"/>
    <cellStyle name="Normal 17 24" xfId="50235" xr:uid="{ABEE6901-77F7-4BFB-B4B9-4B3EEBB9A2ED}"/>
    <cellStyle name="Normal 17 25" xfId="50236" xr:uid="{477218F6-90D7-482F-859F-A9CC2CA4C626}"/>
    <cellStyle name="Normal 17 26" xfId="50237" xr:uid="{C213324E-413F-45EA-B497-1984462D4A39}"/>
    <cellStyle name="Normal 17 27" xfId="50238" xr:uid="{FC229178-A1C8-4652-A5A9-1814D8D24F09}"/>
    <cellStyle name="Normal 17 28" xfId="50239" xr:uid="{901F234E-4A7D-476A-976E-4F577B2B4E22}"/>
    <cellStyle name="Normal 17 29" xfId="50240" xr:uid="{2717216F-F4EB-4382-AD98-E678F2898C58}"/>
    <cellStyle name="Normal 17 3" xfId="50241" xr:uid="{7781DC85-BF98-4D43-B52F-9D59C1762C68}"/>
    <cellStyle name="Normal 17 3 2" xfId="50242" xr:uid="{99F18BFC-C4D2-458D-BC64-B63E3FB5ADCA}"/>
    <cellStyle name="Normal 17 3 2 2" xfId="50243" xr:uid="{23EC6AD0-A6E9-4DDD-900E-1570A6FB7610}"/>
    <cellStyle name="Normal 17 3 2 2 2" xfId="50244" xr:uid="{97B94BE3-1D0A-4279-8711-5859951ED1A0}"/>
    <cellStyle name="Normal 17 3 2 3" xfId="50245" xr:uid="{E127684A-B81E-45F7-A697-7D971630AE11}"/>
    <cellStyle name="Normal 17 3 3" xfId="50246" xr:uid="{D68F08D8-35D4-48A9-95EC-F4D69760908F}"/>
    <cellStyle name="Normal 17 3 3 2" xfId="50247" xr:uid="{EE466069-4F45-4ECB-8F76-56635855B5D8}"/>
    <cellStyle name="Normal 17 3 4" xfId="50248" xr:uid="{9F073865-5F0A-4E93-BABE-8D5B56C93076}"/>
    <cellStyle name="Normal 17 3 4 2" xfId="50249" xr:uid="{5266AF5D-B93F-4D35-B11F-FA404DAA0DC0}"/>
    <cellStyle name="Normal 17 3 5" xfId="50250" xr:uid="{6956170D-15F6-4534-AFB1-C6080F9F25D8}"/>
    <cellStyle name="Normal 17 30" xfId="50251" xr:uid="{F220C1DF-6C43-47C9-B1C5-F2A622ADABE8}"/>
    <cellStyle name="Normal 17 31" xfId="50252" xr:uid="{00CE4233-3E11-45D8-A8FE-EC386CCEBC1C}"/>
    <cellStyle name="Normal 17 4" xfId="50253" xr:uid="{86E134C9-AC1E-417A-B434-C5C90A940AA4}"/>
    <cellStyle name="Normal 17 4 2" xfId="50254" xr:uid="{D01CF359-B27B-485D-BF9D-D4DBA9C4F0EE}"/>
    <cellStyle name="Normal 17 4 2 2" xfId="50255" xr:uid="{3B0DBDAF-F53D-444A-896C-0D892F6A5558}"/>
    <cellStyle name="Normal 17 4 2 2 2" xfId="50256" xr:uid="{7A93C549-7A1F-48A3-9A7B-050A5E83F847}"/>
    <cellStyle name="Normal 17 4 2 3" xfId="50257" xr:uid="{E70E0F4C-2D42-45A2-A595-6D8E8E1915E6}"/>
    <cellStyle name="Normal 17 4 3" xfId="50258" xr:uid="{6E5D2D11-847D-493C-ACAC-E6E0316CEB4A}"/>
    <cellStyle name="Normal 17 4 3 2" xfId="50259" xr:uid="{716A4289-01CD-45EF-9541-A600C3218381}"/>
    <cellStyle name="Normal 17 4 4" xfId="50260" xr:uid="{9680EFA3-2BA3-4BC2-9F0B-CCD7950F1BE5}"/>
    <cellStyle name="Normal 17 4 4 2" xfId="50261" xr:uid="{17C7493A-A539-4B2E-AA48-599EE055331B}"/>
    <cellStyle name="Normal 17 4 5" xfId="50262" xr:uid="{DE8A0CBB-6DA4-4486-AD24-EC809CC895C6}"/>
    <cellStyle name="Normal 17 5" xfId="50263" xr:uid="{71AFD31F-6726-4A94-903F-4C3B493EE050}"/>
    <cellStyle name="Normal 17 5 2" xfId="50264" xr:uid="{4E36DEB5-5833-4BFD-BEB0-00398F339141}"/>
    <cellStyle name="Normal 17 5 2 2" xfId="50265" xr:uid="{F51B8285-1C32-4172-A639-A6836C2DB79F}"/>
    <cellStyle name="Normal 17 5 2 2 2" xfId="50266" xr:uid="{20564BF3-8419-4BD8-B85A-CAFA42764FAD}"/>
    <cellStyle name="Normal 17 5 2 3" xfId="50267" xr:uid="{82200F42-1847-4B14-B149-B629C6EE1028}"/>
    <cellStyle name="Normal 17 5 3" xfId="50268" xr:uid="{F8A56653-DD8A-44FD-9A56-420C86259B62}"/>
    <cellStyle name="Normal 17 5 3 2" xfId="50269" xr:uid="{00ACDADF-D02B-4255-BD59-C759204C758C}"/>
    <cellStyle name="Normal 17 5 4" xfId="50270" xr:uid="{E501C4F3-7605-4F69-B08B-2AB1C54C1337}"/>
    <cellStyle name="Normal 17 5 4 2" xfId="50271" xr:uid="{451C570C-8787-4CDE-ADE2-5F892F5CE289}"/>
    <cellStyle name="Normal 17 5 5" xfId="50272" xr:uid="{C4BED822-6FAC-42BC-A5A4-D19212F8F6DE}"/>
    <cellStyle name="Normal 17 6" xfId="50273" xr:uid="{4238ACF3-0F90-46D9-95A8-E7EA5BBA8593}"/>
    <cellStyle name="Normal 17 6 2" xfId="50274" xr:uid="{5E347C50-F9ED-417C-A87B-261C4DFCB566}"/>
    <cellStyle name="Normal 17 6 2 2" xfId="50275" xr:uid="{BE87CE36-959E-48DF-B95D-7E9E8C78336E}"/>
    <cellStyle name="Normal 17 6 2 2 2" xfId="50276" xr:uid="{E2F80F59-D8FA-45AE-B0F5-FCB458F81848}"/>
    <cellStyle name="Normal 17 6 2 3" xfId="50277" xr:uid="{19CBEFA5-59AE-4780-9F9E-886853EFD709}"/>
    <cellStyle name="Normal 17 6 3" xfId="50278" xr:uid="{5C20A680-EBCF-4EF1-9EB5-B4AEF62DCC59}"/>
    <cellStyle name="Normal 17 6 3 2" xfId="50279" xr:uid="{3104EE01-7244-45AB-A970-0C1555E06671}"/>
    <cellStyle name="Normal 17 6 4" xfId="50280" xr:uid="{F6DFDF33-607A-4EAF-8213-11103D1D4124}"/>
    <cellStyle name="Normal 17 6 4 2" xfId="50281" xr:uid="{7DA97C3E-8DA1-41C9-B309-F29939792E77}"/>
    <cellStyle name="Normal 17 6 5" xfId="50282" xr:uid="{2413F0D6-BCF6-49D4-9072-7CF9A82657B7}"/>
    <cellStyle name="Normal 17 7" xfId="50283" xr:uid="{65415617-640D-474C-BCBF-453083C3ED85}"/>
    <cellStyle name="Normal 17 7 2" xfId="50284" xr:uid="{0DE97715-5FE4-46A5-BE44-6D53417DD03A}"/>
    <cellStyle name="Normal 17 7 2 2" xfId="50285" xr:uid="{7DADC29A-831F-4E49-B175-2F1A6D12396D}"/>
    <cellStyle name="Normal 17 7 2 2 2" xfId="50286" xr:uid="{989210D4-13CC-46E0-B13C-1D621600E8A1}"/>
    <cellStyle name="Normal 17 7 2 3" xfId="50287" xr:uid="{C98A2BC0-5917-48C5-BEC6-99AA8DC42B8D}"/>
    <cellStyle name="Normal 17 7 3" xfId="50288" xr:uid="{AB03E488-F8F8-4F3E-93B8-C0EEF4E00E22}"/>
    <cellStyle name="Normal 17 7 3 2" xfId="50289" xr:uid="{7533CB8C-5ED5-4DF2-BD94-663A6C16139B}"/>
    <cellStyle name="Normal 17 7 4" xfId="50290" xr:uid="{8637E8DB-B0A7-4467-89A0-B91E187E1592}"/>
    <cellStyle name="Normal 17 7 4 2" xfId="50291" xr:uid="{1E2F2F52-B5CC-483B-BFFB-74760DFAF151}"/>
    <cellStyle name="Normal 17 7 5" xfId="50292" xr:uid="{14F8D5CB-C8AB-4FAF-BE42-13130AEF0038}"/>
    <cellStyle name="Normal 17 8" xfId="50293" xr:uid="{056FFD0B-59BA-45C0-824F-AF8FE72C69AC}"/>
    <cellStyle name="Normal 17 8 2" xfId="50294" xr:uid="{85434ED1-8B57-4BB7-B6DC-9BCF1B2EEAD9}"/>
    <cellStyle name="Normal 17 8 2 2" xfId="50295" xr:uid="{5A1573C2-C80B-4251-A13C-53E4B080E093}"/>
    <cellStyle name="Normal 17 8 2 2 2" xfId="50296" xr:uid="{F7472D5A-1276-4B8C-B14E-ECE0ACD10E74}"/>
    <cellStyle name="Normal 17 8 2 3" xfId="50297" xr:uid="{4538F7B8-417B-4422-8961-EA0AF22F5F51}"/>
    <cellStyle name="Normal 17 8 3" xfId="50298" xr:uid="{ED114CD5-7D25-401D-BA0F-67E3961FC368}"/>
    <cellStyle name="Normal 17 8 3 2" xfId="50299" xr:uid="{4B386B36-8645-4042-A980-5FF7B6274A41}"/>
    <cellStyle name="Normal 17 8 4" xfId="50300" xr:uid="{7D010994-E806-4B6C-AEE2-491451ED770F}"/>
    <cellStyle name="Normal 17 8 4 2" xfId="50301" xr:uid="{8BAC5544-F318-4047-ADF6-F006DBFCB179}"/>
    <cellStyle name="Normal 17 8 5" xfId="50302" xr:uid="{65C7BEC3-305F-4BC0-956E-A499AC785438}"/>
    <cellStyle name="Normal 17 9" xfId="50303" xr:uid="{77B36C46-C13D-4FC6-9E65-90C08F32454F}"/>
    <cellStyle name="Normal 17 9 2" xfId="50304" xr:uid="{3A707453-0825-40B3-A384-956A20570649}"/>
    <cellStyle name="Normal 17 9 2 2" xfId="50305" xr:uid="{3836A03B-EE44-448E-A47F-0BD78201F5EA}"/>
    <cellStyle name="Normal 17 9 2 2 2" xfId="50306" xr:uid="{C5C82866-ABE8-4717-BBA8-BCBBC6754430}"/>
    <cellStyle name="Normal 17 9 2 3" xfId="50307" xr:uid="{D92A9F98-D269-4419-A7E6-A77D3DFB2A0F}"/>
    <cellStyle name="Normal 17 9 3" xfId="50308" xr:uid="{C2A44524-AC19-44EE-8134-D7E869550E49}"/>
    <cellStyle name="Normal 17 9 3 2" xfId="50309" xr:uid="{91A3A614-F636-4FEB-8959-8841B64645D1}"/>
    <cellStyle name="Normal 17 9 4" xfId="50310" xr:uid="{0EB0672D-CA26-45E2-BB37-86899909B443}"/>
    <cellStyle name="Normal 17 9 4 2" xfId="50311" xr:uid="{6B9CE328-ACFB-4165-B399-7E4188A9C8B2}"/>
    <cellStyle name="Normal 17 9 5" xfId="50312" xr:uid="{0EDE474A-6998-4AB4-A012-236B9B10B94D}"/>
    <cellStyle name="Normal 18" xfId="1899" xr:uid="{AB2D8BFF-E77F-4A13-8B8C-082BC991636B}"/>
    <cellStyle name="Normal 18 10" xfId="50313" xr:uid="{E02EED63-EB86-42E8-ADBE-1E453F159C53}"/>
    <cellStyle name="Normal 18 10 2" xfId="50314" xr:uid="{F5FF1805-CC3D-4115-9BA4-AA13C7BA89B1}"/>
    <cellStyle name="Normal 18 10 2 2" xfId="50315" xr:uid="{8753EDA4-7A5F-4379-84CE-AE8D2ADBA7E8}"/>
    <cellStyle name="Normal 18 10 2 2 2" xfId="50316" xr:uid="{14EA1850-F3BD-41BF-BA13-803BE1CD0D38}"/>
    <cellStyle name="Normal 18 10 2 3" xfId="50317" xr:uid="{6B2EA4F1-EBB3-4E64-A16C-7BBFF2E41318}"/>
    <cellStyle name="Normal 18 10 3" xfId="50318" xr:uid="{033EFEBE-C3E1-41C5-8F26-5607BA3860E8}"/>
    <cellStyle name="Normal 18 10 3 2" xfId="50319" xr:uid="{0BF1AB95-4D1F-4291-9023-B33361FD866E}"/>
    <cellStyle name="Normal 18 10 4" xfId="50320" xr:uid="{7FE3D433-F683-4C47-9584-356A4F4A1AE6}"/>
    <cellStyle name="Normal 18 10 4 2" xfId="50321" xr:uid="{67E5E765-1B0F-44D9-A3EB-6E1A392877E6}"/>
    <cellStyle name="Normal 18 10 5" xfId="50322" xr:uid="{F3984A8D-6F25-48B5-AC6B-FC6D4DE0EECB}"/>
    <cellStyle name="Normal 18 11" xfId="50323" xr:uid="{C6CB4AED-AFCC-4E71-AF0E-9DC0D27EA340}"/>
    <cellStyle name="Normal 18 11 2" xfId="50324" xr:uid="{85C45D9E-61E3-47B6-9F49-36649C5B9180}"/>
    <cellStyle name="Normal 18 11 2 2" xfId="50325" xr:uid="{4B2EAFAC-CB3D-400E-859C-EEC0B80AFDCD}"/>
    <cellStyle name="Normal 18 11 2 2 2" xfId="50326" xr:uid="{5D53C091-81F8-48F7-AF8F-23DD84828E01}"/>
    <cellStyle name="Normal 18 11 2 3" xfId="50327" xr:uid="{0B16BA9D-9000-4896-AED5-ADD929FBBC30}"/>
    <cellStyle name="Normal 18 11 3" xfId="50328" xr:uid="{9F249C52-A747-409A-BD44-37EA3AA4DA84}"/>
    <cellStyle name="Normal 18 11 3 2" xfId="50329" xr:uid="{5998E04F-5F21-4B52-B57A-67237D6314FF}"/>
    <cellStyle name="Normal 18 11 4" xfId="50330" xr:uid="{8283D9E8-7A63-4AF6-899D-6FF3D01A85E9}"/>
    <cellStyle name="Normal 18 11 4 2" xfId="50331" xr:uid="{9AD5A781-D57D-46CB-A5B3-E152D81F7BE2}"/>
    <cellStyle name="Normal 18 11 5" xfId="50332" xr:uid="{19E92EB1-F208-4083-B01F-EC864B903612}"/>
    <cellStyle name="Normal 18 12" xfId="50333" xr:uid="{774A3393-4CB2-43A0-BDF6-2249EA8965A7}"/>
    <cellStyle name="Normal 18 12 2" xfId="50334" xr:uid="{B8766C7B-B4C8-4BA1-B5C8-EA8D12A81CB3}"/>
    <cellStyle name="Normal 18 12 2 2" xfId="50335" xr:uid="{14F7AF4C-2C1F-4AD6-9B42-01FE987B6878}"/>
    <cellStyle name="Normal 18 12 2 2 2" xfId="50336" xr:uid="{544209E2-C053-4F70-8DF1-0459D32C9089}"/>
    <cellStyle name="Normal 18 12 2 3" xfId="50337" xr:uid="{EB82A10F-A2DF-42AC-925C-B379EC182945}"/>
    <cellStyle name="Normal 18 12 3" xfId="50338" xr:uid="{B9EE0D99-DDEF-492C-BA4C-73EBDCE80752}"/>
    <cellStyle name="Normal 18 12 3 2" xfId="50339" xr:uid="{9D790EFF-1515-4B7B-9E60-E7B7EF9233DB}"/>
    <cellStyle name="Normal 18 12 4" xfId="50340" xr:uid="{F2B0300B-B044-4129-A97A-247650018C7A}"/>
    <cellStyle name="Normal 18 12 4 2" xfId="50341" xr:uid="{9CE44847-BCE7-4DC2-A095-D4B1941EAB55}"/>
    <cellStyle name="Normal 18 12 5" xfId="50342" xr:uid="{8F150847-F62F-45EB-AB53-704951D48ACC}"/>
    <cellStyle name="Normal 18 13" xfId="50343" xr:uid="{6C24B438-1550-4E78-A743-8B7FBA8C8CA5}"/>
    <cellStyle name="Normal 18 13 2" xfId="50344" xr:uid="{471114A7-D13B-4A00-97A9-8187A089F94E}"/>
    <cellStyle name="Normal 18 13 2 2" xfId="50345" xr:uid="{A9B1B298-CFAC-4372-A07C-81CB91FF13E5}"/>
    <cellStyle name="Normal 18 13 2 2 2" xfId="50346" xr:uid="{8082E096-1DBC-410B-8B19-AB96DA3A7953}"/>
    <cellStyle name="Normal 18 13 2 3" xfId="50347" xr:uid="{70BDADF1-55E6-4F2E-8A76-4899F381447A}"/>
    <cellStyle name="Normal 18 13 3" xfId="50348" xr:uid="{AFE97BBD-5A68-4EB8-8D02-F46FE88CEB91}"/>
    <cellStyle name="Normal 18 13 3 2" xfId="50349" xr:uid="{D18FE297-0DF8-48E2-A550-89F818811145}"/>
    <cellStyle name="Normal 18 13 4" xfId="50350" xr:uid="{E1C50064-D02F-4C46-8CC3-3220E79E39C8}"/>
    <cellStyle name="Normal 18 13 4 2" xfId="50351" xr:uid="{A5A2FA97-5BB2-4ABC-836A-85F569B009A1}"/>
    <cellStyle name="Normal 18 13 5" xfId="50352" xr:uid="{C464E311-38E0-43DB-BA5B-896D6100B8F4}"/>
    <cellStyle name="Normal 18 14" xfId="50353" xr:uid="{C5822080-9A9D-4CB3-90C0-9A44FBB5AE9D}"/>
    <cellStyle name="Normal 18 14 2" xfId="50354" xr:uid="{09E52233-0678-4686-A47D-126B6E10D44D}"/>
    <cellStyle name="Normal 18 14 2 2" xfId="50355" xr:uid="{0FE571A9-734D-454D-A584-80B3DDF0DFE2}"/>
    <cellStyle name="Normal 18 14 2 2 2" xfId="50356" xr:uid="{7A2E3FA9-4508-41B4-B210-EDADFAFA086C}"/>
    <cellStyle name="Normal 18 14 2 3" xfId="50357" xr:uid="{E3697146-9035-4EFB-8F20-16DEFBB0E36B}"/>
    <cellStyle name="Normal 18 14 3" xfId="50358" xr:uid="{E80E26AC-63C1-4B5E-87E8-38B93BF3E335}"/>
    <cellStyle name="Normal 18 14 3 2" xfId="50359" xr:uid="{7752A243-C8B5-4824-8DFC-36D7CD231B99}"/>
    <cellStyle name="Normal 18 14 4" xfId="50360" xr:uid="{5EEF479A-292B-4D60-A89B-E4C2CD03FFD2}"/>
    <cellStyle name="Normal 18 14 4 2" xfId="50361" xr:uid="{056F50C5-4314-489C-90C6-8116FB68902D}"/>
    <cellStyle name="Normal 18 14 5" xfId="50362" xr:uid="{6AE7019E-9A45-487F-A74B-1A7B468BE60B}"/>
    <cellStyle name="Normal 18 15" xfId="50363" xr:uid="{B2D94F57-305F-4AE7-B8AC-91812F884F71}"/>
    <cellStyle name="Normal 18 15 2" xfId="50364" xr:uid="{EBA1F292-97C6-4AD2-9D13-38AD79D4BFDB}"/>
    <cellStyle name="Normal 18 15 2 2" xfId="50365" xr:uid="{83F72D3F-CF62-46B9-9223-481870745760}"/>
    <cellStyle name="Normal 18 15 2 2 2" xfId="50366" xr:uid="{609D0AB8-F024-4C58-BCEB-0FDB24DBD006}"/>
    <cellStyle name="Normal 18 15 2 3" xfId="50367" xr:uid="{4735494F-E78C-4A5C-856F-0C57327405BF}"/>
    <cellStyle name="Normal 18 15 3" xfId="50368" xr:uid="{9DE2648C-F2CB-420B-A6EA-18937A818B2A}"/>
    <cellStyle name="Normal 18 15 3 2" xfId="50369" xr:uid="{FD0A0486-0F7C-4603-A987-8CFA6055BD7A}"/>
    <cellStyle name="Normal 18 15 4" xfId="50370" xr:uid="{8BA6426A-C74A-42C4-8402-EF64B4572D91}"/>
    <cellStyle name="Normal 18 15 4 2" xfId="50371" xr:uid="{8F34F02C-187A-441D-8B76-075B5EF02E83}"/>
    <cellStyle name="Normal 18 15 5" xfId="50372" xr:uid="{C32B520C-8478-4634-A8C2-66C8F07D51E4}"/>
    <cellStyle name="Normal 18 16" xfId="50373" xr:uid="{CEA48248-76B4-4A9C-AA60-64ADDEB458F4}"/>
    <cellStyle name="Normal 18 16 2" xfId="50374" xr:uid="{ABF66626-F95F-4BCE-AD1D-164BAC802B0F}"/>
    <cellStyle name="Normal 18 16 2 2" xfId="50375" xr:uid="{D6A7183E-C26E-42FB-A338-584DD0EEF31C}"/>
    <cellStyle name="Normal 18 16 3" xfId="50376" xr:uid="{E33B406F-5904-4DE6-B912-D35BCE7F4292}"/>
    <cellStyle name="Normal 18 17" xfId="50377" xr:uid="{47685325-D18C-4DCB-B9D0-7CF6A9775E7A}"/>
    <cellStyle name="Normal 18 17 2" xfId="50378" xr:uid="{433D9BCE-A187-4B3F-9E49-48691612D336}"/>
    <cellStyle name="Normal 18 18" xfId="50379" xr:uid="{3EC59CB7-44FD-4A77-A462-E88F8709AE01}"/>
    <cellStyle name="Normal 18 18 2" xfId="50380" xr:uid="{6262310A-5FE7-44FC-83CB-FD75E2A0023F}"/>
    <cellStyle name="Normal 18 19" xfId="50381" xr:uid="{EF84749C-72D4-4285-87FB-EABC67C46963}"/>
    <cellStyle name="Normal 18 2" xfId="50382" xr:uid="{FE79F28F-9707-41A2-8EF3-D14507967968}"/>
    <cellStyle name="Normal 18 2 2" xfId="50383" xr:uid="{C08A396A-C50E-4B2F-92F6-1E33F9CC4435}"/>
    <cellStyle name="Normal 18 2 2 2" xfId="50384" xr:uid="{47AA2173-CF75-4F12-914C-11CB919BF3F1}"/>
    <cellStyle name="Normal 18 2 2 2 2" xfId="50385" xr:uid="{C8077A39-6676-45A9-A73D-E40B5284C2A3}"/>
    <cellStyle name="Normal 18 2 2 3" xfId="50386" xr:uid="{146DA45A-3831-47DA-83F6-5A5C121189F9}"/>
    <cellStyle name="Normal 18 2 3" xfId="50387" xr:uid="{31DF74B2-FE1A-46A7-8F1E-2865619056D5}"/>
    <cellStyle name="Normal 18 2 3 2" xfId="50388" xr:uid="{043C9893-6E53-4917-AEB5-37B34D37802E}"/>
    <cellStyle name="Normal 18 2 4" xfId="50389" xr:uid="{E11BA72E-E78C-4D49-A975-F72FB6F23636}"/>
    <cellStyle name="Normal 18 2 4 2" xfId="50390" xr:uid="{ADD2B07D-B0D1-4250-B4FD-7CF94B6C0BF3}"/>
    <cellStyle name="Normal 18 2 5" xfId="50391" xr:uid="{CCB4A22E-7189-455B-83A5-5C3B6BCB9076}"/>
    <cellStyle name="Normal 18 2 6" xfId="50392" xr:uid="{3BAA2785-B7C6-4D95-AB33-6F3DF8311AFE}"/>
    <cellStyle name="Normal 18 20" xfId="50393" xr:uid="{0AFFC018-B7E4-4E48-A219-4D303C76C2FB}"/>
    <cellStyle name="Normal 18 21" xfId="50394" xr:uid="{89ECED65-6396-4A84-8A35-FEF50EDAEADC}"/>
    <cellStyle name="Normal 18 22" xfId="50395" xr:uid="{1ADB9E35-0372-488D-9D53-F9CAD189C7EF}"/>
    <cellStyle name="Normal 18 23" xfId="50396" xr:uid="{2CBA6479-DB03-4544-9E61-773CE3D575AE}"/>
    <cellStyle name="Normal 18 24" xfId="50397" xr:uid="{2CD97848-7B51-45D7-AB31-A1617873FDE9}"/>
    <cellStyle name="Normal 18 25" xfId="50398" xr:uid="{B1D67966-D08A-4080-B012-E5D5E2564E61}"/>
    <cellStyle name="Normal 18 26" xfId="50399" xr:uid="{B42BB6F0-CACC-42E1-83C2-6CE3ED2D07E1}"/>
    <cellStyle name="Normal 18 27" xfId="50400" xr:uid="{283FACD0-FEA1-4140-8C26-84D374D41B14}"/>
    <cellStyle name="Normal 18 28" xfId="50401" xr:uid="{ABBB6847-B9DB-48F8-9B0C-A81E633EC24E}"/>
    <cellStyle name="Normal 18 29" xfId="50402" xr:uid="{F4EB2094-1776-4418-9D24-5E3FD4131DFA}"/>
    <cellStyle name="Normal 18 3" xfId="50403" xr:uid="{3A1DFDB9-BFC6-4E71-A091-30A28B033EE0}"/>
    <cellStyle name="Normal 18 3 2" xfId="50404" xr:uid="{89B7D1C2-443B-42FB-B96B-3DBE4729EEAC}"/>
    <cellStyle name="Normal 18 3 2 2" xfId="50405" xr:uid="{A7334ECE-3718-45FA-84AE-0369C3A17E2C}"/>
    <cellStyle name="Normal 18 3 2 2 2" xfId="50406" xr:uid="{DB9DE80E-04E3-4A19-A43B-142BB0E3E9B9}"/>
    <cellStyle name="Normal 18 3 2 3" xfId="50407" xr:uid="{1EDCC8BF-8B53-4574-94EE-79D504AC4053}"/>
    <cellStyle name="Normal 18 3 3" xfId="50408" xr:uid="{07D6790A-51B9-4BDB-8DBF-9FC8791C9910}"/>
    <cellStyle name="Normal 18 3 3 2" xfId="50409" xr:uid="{BD6122DF-7ED0-4C8F-B4B7-B0367F91C839}"/>
    <cellStyle name="Normal 18 3 4" xfId="50410" xr:uid="{BEF73A1F-5C50-47A3-BDC6-500AE3991376}"/>
    <cellStyle name="Normal 18 3 4 2" xfId="50411" xr:uid="{1B8A1EA5-650D-48BB-B6D1-D0C05D3CE3C7}"/>
    <cellStyle name="Normal 18 3 5" xfId="50412" xr:uid="{4D570D71-17C3-429E-BAC4-47A41C7037DF}"/>
    <cellStyle name="Normal 18 30" xfId="50413" xr:uid="{C39BA76D-7C3B-47E9-A1E8-0547679F3A56}"/>
    <cellStyle name="Normal 18 31" xfId="50414" xr:uid="{FA228FEC-5D6E-4950-AF9C-24A3EE9E1479}"/>
    <cellStyle name="Normal 18 4" xfId="50415" xr:uid="{2412C567-79B7-4F0A-BB47-A6419C7B00C8}"/>
    <cellStyle name="Normal 18 4 2" xfId="50416" xr:uid="{DE6599F3-A1FA-4A39-8680-9361777FD4B4}"/>
    <cellStyle name="Normal 18 4 2 2" xfId="50417" xr:uid="{539C524E-CA2D-4F74-8911-02315CBD3C00}"/>
    <cellStyle name="Normal 18 4 2 2 2" xfId="50418" xr:uid="{6E1AC41E-9F44-4882-95ED-9B3B39B7ACF2}"/>
    <cellStyle name="Normal 18 4 2 3" xfId="50419" xr:uid="{C9389C7D-C105-4B89-9D5F-B820FDF0CA96}"/>
    <cellStyle name="Normal 18 4 3" xfId="50420" xr:uid="{4634CE54-DF11-42EE-8C38-0543EFE1E472}"/>
    <cellStyle name="Normal 18 4 3 2" xfId="50421" xr:uid="{4686626A-32C9-4B00-87FC-FCE1522CE54D}"/>
    <cellStyle name="Normal 18 4 4" xfId="50422" xr:uid="{695AF746-F43C-4452-8C41-039E61B4F9A0}"/>
    <cellStyle name="Normal 18 4 4 2" xfId="50423" xr:uid="{F902425E-8BDE-480B-8AE0-7492316DA943}"/>
    <cellStyle name="Normal 18 4 5" xfId="50424" xr:uid="{69770F02-563E-4221-B917-FDA21320CD8C}"/>
    <cellStyle name="Normal 18 5" xfId="50425" xr:uid="{46EBD0AB-A052-4231-971D-E23ACB07446A}"/>
    <cellStyle name="Normal 18 5 2" xfId="50426" xr:uid="{DFF50690-31FA-47DA-BA6F-CA8B7D800D46}"/>
    <cellStyle name="Normal 18 5 2 2" xfId="50427" xr:uid="{7D255EEA-BF67-4F02-842C-24B5C6220507}"/>
    <cellStyle name="Normal 18 5 2 2 2" xfId="50428" xr:uid="{6E6C2DDA-69E8-4E47-8F57-48F4AB64BF2F}"/>
    <cellStyle name="Normal 18 5 2 3" xfId="50429" xr:uid="{9089FA1A-008E-4A43-8DB2-93963E19BA40}"/>
    <cellStyle name="Normal 18 5 3" xfId="50430" xr:uid="{3C13366E-EA63-4A62-9D3D-224AB34FCF7A}"/>
    <cellStyle name="Normal 18 5 3 2" xfId="50431" xr:uid="{52FF560A-CE8B-44BC-956E-3794D8B9657E}"/>
    <cellStyle name="Normal 18 5 4" xfId="50432" xr:uid="{21C1C8B6-E26B-42DE-AA78-60B41F496214}"/>
    <cellStyle name="Normal 18 5 4 2" xfId="50433" xr:uid="{5CFDE2E7-5A93-460C-9452-6EE30515835A}"/>
    <cellStyle name="Normal 18 5 5" xfId="50434" xr:uid="{70C0C2E7-F0D4-499F-8E74-AEB327E83A9E}"/>
    <cellStyle name="Normal 18 6" xfId="50435" xr:uid="{2CFB027B-EDB0-45A8-A93E-B40C47242F1D}"/>
    <cellStyle name="Normal 18 6 2" xfId="50436" xr:uid="{F0A89EA3-4C25-48EE-94DB-775408293BF1}"/>
    <cellStyle name="Normal 18 6 2 2" xfId="50437" xr:uid="{EECD8764-127D-4A48-BCA6-69B988B15C32}"/>
    <cellStyle name="Normal 18 6 2 2 2" xfId="50438" xr:uid="{656D4321-046E-4ED4-ACBD-AA773C2EB5CD}"/>
    <cellStyle name="Normal 18 6 2 3" xfId="50439" xr:uid="{503C89A3-FDD9-471C-AB42-3C6800B06C0B}"/>
    <cellStyle name="Normal 18 6 3" xfId="50440" xr:uid="{AF531558-A022-47BE-9766-CA173788088F}"/>
    <cellStyle name="Normal 18 6 3 2" xfId="50441" xr:uid="{F098EB30-CD50-4B5E-A831-538E61037B48}"/>
    <cellStyle name="Normal 18 6 4" xfId="50442" xr:uid="{33901787-D756-4A1A-BC7B-E40716EC9F0C}"/>
    <cellStyle name="Normal 18 6 4 2" xfId="50443" xr:uid="{708CDDFA-8F9E-4975-A612-3A3E7CC794B6}"/>
    <cellStyle name="Normal 18 6 5" xfId="50444" xr:uid="{C3655749-78FC-44DC-B61A-DA44EB79EFAD}"/>
    <cellStyle name="Normal 18 7" xfId="50445" xr:uid="{9E3E33A1-5B6F-4275-97E1-7B682209739F}"/>
    <cellStyle name="Normal 18 7 2" xfId="50446" xr:uid="{FFDBDC49-DA99-4662-9BAD-E574EB0D8572}"/>
    <cellStyle name="Normal 18 7 2 2" xfId="50447" xr:uid="{B0C24E66-A1A6-420B-B7F3-D9FC6E4E68A3}"/>
    <cellStyle name="Normal 18 7 2 2 2" xfId="50448" xr:uid="{87D5416E-66E7-42FB-A483-2A39FE098A9C}"/>
    <cellStyle name="Normal 18 7 2 3" xfId="50449" xr:uid="{67FAA2DD-F2B9-4B88-94A5-1D02366311C2}"/>
    <cellStyle name="Normal 18 7 3" xfId="50450" xr:uid="{5CF97BD4-DB0D-413F-B7AF-5A6A7A7C8ADF}"/>
    <cellStyle name="Normal 18 7 3 2" xfId="50451" xr:uid="{3A9FCB00-FCD5-4055-9010-FC909D9EABAC}"/>
    <cellStyle name="Normal 18 7 4" xfId="50452" xr:uid="{FC5111D9-5FAF-4B66-BB31-CA6C04555998}"/>
    <cellStyle name="Normal 18 7 4 2" xfId="50453" xr:uid="{74E76F46-FADB-4A95-B9D0-150C486331AD}"/>
    <cellStyle name="Normal 18 7 5" xfId="50454" xr:uid="{0B94DCEB-4ABB-4321-9348-3EE0DB452B05}"/>
    <cellStyle name="Normal 18 8" xfId="50455" xr:uid="{D9223207-20C1-44BD-9896-2682E556FE9D}"/>
    <cellStyle name="Normal 18 8 2" xfId="50456" xr:uid="{B4A775D5-3F3A-42CE-B9F9-CFA0A8C97496}"/>
    <cellStyle name="Normal 18 8 2 2" xfId="50457" xr:uid="{54AD6649-8C26-40B2-B7BC-E2EC0F91967E}"/>
    <cellStyle name="Normal 18 8 2 2 2" xfId="50458" xr:uid="{9891D83C-02B8-4BF5-B62D-A0CDC37B59B7}"/>
    <cellStyle name="Normal 18 8 2 3" xfId="50459" xr:uid="{ECC2EADA-8B5E-4BA9-B5E1-FD6B4B749182}"/>
    <cellStyle name="Normal 18 8 3" xfId="50460" xr:uid="{5ADD4C79-66EF-44FE-A3F0-09B986657175}"/>
    <cellStyle name="Normal 18 8 3 2" xfId="50461" xr:uid="{EECC1A43-3334-4FA5-A021-E26C36D91CF1}"/>
    <cellStyle name="Normal 18 8 4" xfId="50462" xr:uid="{87E57A5C-F1D1-4ECF-AF2E-20C9CD482917}"/>
    <cellStyle name="Normal 18 8 4 2" xfId="50463" xr:uid="{8BCCA34A-02EE-45DF-9F67-80226019CA74}"/>
    <cellStyle name="Normal 18 8 5" xfId="50464" xr:uid="{A185189F-125C-435D-AE3A-B282CAE819A3}"/>
    <cellStyle name="Normal 18 9" xfId="50465" xr:uid="{B7197522-05FB-43E6-9737-C3602AF9D66E}"/>
    <cellStyle name="Normal 18 9 2" xfId="50466" xr:uid="{AD48E7F5-1C4F-4F24-9BFA-2821074EB40F}"/>
    <cellStyle name="Normal 18 9 2 2" xfId="50467" xr:uid="{6C4477D2-64EC-45D2-B3E5-9C1460522329}"/>
    <cellStyle name="Normal 18 9 2 2 2" xfId="50468" xr:uid="{B97C6C33-4C98-4255-89CF-7EC2A5C5CD27}"/>
    <cellStyle name="Normal 18 9 2 3" xfId="50469" xr:uid="{4C401D7B-7017-4FE0-A77D-511D659CC75D}"/>
    <cellStyle name="Normal 18 9 3" xfId="50470" xr:uid="{DBEE3368-7429-47F5-9FAC-646519059F74}"/>
    <cellStyle name="Normal 18 9 3 2" xfId="50471" xr:uid="{40DB7169-6361-4FA5-8050-E8C345A18B13}"/>
    <cellStyle name="Normal 18 9 4" xfId="50472" xr:uid="{D1062D2F-C88C-44DA-8450-E4060BCD0003}"/>
    <cellStyle name="Normal 18 9 4 2" xfId="50473" xr:uid="{A165EBD2-5355-49BD-84C3-A4FCB49095BB}"/>
    <cellStyle name="Normal 18 9 5" xfId="50474" xr:uid="{373687EE-71CB-492B-8D83-D45050F48D24}"/>
    <cellStyle name="Normal 19" xfId="1900" xr:uid="{A64340FD-E1FF-4A4C-B922-EC4FCDB7DAFF}"/>
    <cellStyle name="Normal 19 10" xfId="50475" xr:uid="{518785CF-EC56-439D-A898-617683B790FB}"/>
    <cellStyle name="Normal 19 10 2" xfId="50476" xr:uid="{6CC3A79F-6250-44E1-BD30-CE8880680D4E}"/>
    <cellStyle name="Normal 19 10 2 2" xfId="50477" xr:uid="{E9A12A45-C8D5-4D7D-B6E3-B364C281E2B5}"/>
    <cellStyle name="Normal 19 10 2 2 2" xfId="50478" xr:uid="{D9822FE2-2E62-4E2E-8E52-6D9877F3F955}"/>
    <cellStyle name="Normal 19 10 2 3" xfId="50479" xr:uid="{22C430A0-5B3A-4769-AF85-1AE9927985F3}"/>
    <cellStyle name="Normal 19 10 3" xfId="50480" xr:uid="{0B54FE99-F1EB-46F9-B9E3-160ADD8BA3E7}"/>
    <cellStyle name="Normal 19 10 3 2" xfId="50481" xr:uid="{AB048A13-8D96-442B-ABB8-BEF213D06E4B}"/>
    <cellStyle name="Normal 19 10 4" xfId="50482" xr:uid="{A540943D-26C9-4E3A-B416-033192F1C733}"/>
    <cellStyle name="Normal 19 10 4 2" xfId="50483" xr:uid="{152C4955-5082-4A0F-9DE6-16EBD5309D98}"/>
    <cellStyle name="Normal 19 10 5" xfId="50484" xr:uid="{C3AE2AE6-DF24-4E7C-9051-0F3A983D7849}"/>
    <cellStyle name="Normal 19 11" xfId="50485" xr:uid="{362B920D-5624-46CA-8776-FE2B1D5338DF}"/>
    <cellStyle name="Normal 19 11 2" xfId="50486" xr:uid="{14C04F7D-EAE7-46AF-A5F3-DF23BF12201F}"/>
    <cellStyle name="Normal 19 11 2 2" xfId="50487" xr:uid="{5E4D0086-EDA3-41DA-9F76-A882840D92A9}"/>
    <cellStyle name="Normal 19 11 2 2 2" xfId="50488" xr:uid="{2A55EFB6-E243-423B-A9EF-EFA24ED4CEA3}"/>
    <cellStyle name="Normal 19 11 2 3" xfId="50489" xr:uid="{543EC325-D975-46D9-9333-89BD0F281B7A}"/>
    <cellStyle name="Normal 19 11 3" xfId="50490" xr:uid="{5B9D5243-0FAC-461F-9EC9-B9E0EA689805}"/>
    <cellStyle name="Normal 19 11 3 2" xfId="50491" xr:uid="{D8A5495A-999D-4C6E-BC64-992A377FD4D3}"/>
    <cellStyle name="Normal 19 11 4" xfId="50492" xr:uid="{2CC911C7-BD16-4DDA-BA6A-40B69C001381}"/>
    <cellStyle name="Normal 19 11 4 2" xfId="50493" xr:uid="{45BAD367-FCFA-4E41-8410-DC6CC17C500E}"/>
    <cellStyle name="Normal 19 11 5" xfId="50494" xr:uid="{C09F03BE-C05F-4CF5-BCCA-EF353CB52FAB}"/>
    <cellStyle name="Normal 19 12" xfId="50495" xr:uid="{A5C2ED19-99B4-49AE-8F09-88AEAEA483E0}"/>
    <cellStyle name="Normal 19 12 2" xfId="50496" xr:uid="{3F26643D-E16E-47FC-AADD-1873492FD436}"/>
    <cellStyle name="Normal 19 12 2 2" xfId="50497" xr:uid="{3CD43A5C-B6CA-476E-B357-22DEFC2FAAC3}"/>
    <cellStyle name="Normal 19 12 2 2 2" xfId="50498" xr:uid="{D50D794C-6A53-4B84-98F3-39D32A99A77C}"/>
    <cellStyle name="Normal 19 12 2 3" xfId="50499" xr:uid="{F620C00B-4937-4FB7-A5DF-6F9F1F3A9846}"/>
    <cellStyle name="Normal 19 12 3" xfId="50500" xr:uid="{2F365F3E-238A-4C86-B1E7-C266A74AAC9A}"/>
    <cellStyle name="Normal 19 12 3 2" xfId="50501" xr:uid="{41121A1F-4775-45A3-9A91-CCBCC26AC9AD}"/>
    <cellStyle name="Normal 19 12 4" xfId="50502" xr:uid="{F8B91C73-0137-4515-BDFD-527C35042832}"/>
    <cellStyle name="Normal 19 12 4 2" xfId="50503" xr:uid="{1FE1A304-EF66-4015-BA57-70BCD3C5EE4C}"/>
    <cellStyle name="Normal 19 12 5" xfId="50504" xr:uid="{8B79F555-E0DA-493E-97C5-2148C306D220}"/>
    <cellStyle name="Normal 19 13" xfId="50505" xr:uid="{DE58A8DA-1C37-40CC-A5E5-CFDA0A2696DD}"/>
    <cellStyle name="Normal 19 13 2" xfId="50506" xr:uid="{9D9D45CC-D9AA-4210-9D1D-6B2B659E82AC}"/>
    <cellStyle name="Normal 19 13 2 2" xfId="50507" xr:uid="{77DD3872-5895-4175-9277-736C9CDA4ECD}"/>
    <cellStyle name="Normal 19 13 2 2 2" xfId="50508" xr:uid="{64AAE8FD-463F-43EB-AA03-2E76990EBECF}"/>
    <cellStyle name="Normal 19 13 2 3" xfId="50509" xr:uid="{C4EF7EC6-6192-41CD-B3F4-6443745B3C63}"/>
    <cellStyle name="Normal 19 13 3" xfId="50510" xr:uid="{3A535BA1-4E1D-4CD3-A3E4-3030C0609CEC}"/>
    <cellStyle name="Normal 19 13 3 2" xfId="50511" xr:uid="{22380018-C7A3-491F-9F07-CB7F8FBF279E}"/>
    <cellStyle name="Normal 19 13 4" xfId="50512" xr:uid="{0C09D7D9-3820-4A62-9A41-DC18E050976D}"/>
    <cellStyle name="Normal 19 13 4 2" xfId="50513" xr:uid="{A85FA2B3-EDAC-46F0-8810-5748FDC72981}"/>
    <cellStyle name="Normal 19 13 5" xfId="50514" xr:uid="{63C1EEF7-9D03-4CDD-B9D5-CBAF46F10666}"/>
    <cellStyle name="Normal 19 14" xfId="50515" xr:uid="{5DEE9108-86D8-47FB-9EDC-C529B68F63E4}"/>
    <cellStyle name="Normal 19 14 2" xfId="50516" xr:uid="{4881F881-0FFB-4787-9930-9BECCA72F401}"/>
    <cellStyle name="Normal 19 14 2 2" xfId="50517" xr:uid="{99E71F2C-0C7D-44F9-ACC3-F74324899750}"/>
    <cellStyle name="Normal 19 14 2 2 2" xfId="50518" xr:uid="{0C97AD2E-497A-43CE-8E0A-EC72907C2B32}"/>
    <cellStyle name="Normal 19 14 2 3" xfId="50519" xr:uid="{3F6D4269-3888-4057-AAA9-2135EB645F33}"/>
    <cellStyle name="Normal 19 14 3" xfId="50520" xr:uid="{656FE4E6-9381-40F9-A03C-EDF21588D5F9}"/>
    <cellStyle name="Normal 19 14 3 2" xfId="50521" xr:uid="{0E3FB0D6-3E57-444C-97EE-9F117BE365EE}"/>
    <cellStyle name="Normal 19 14 4" xfId="50522" xr:uid="{ACCB0901-C9C1-42F6-96AD-ECD0110F7632}"/>
    <cellStyle name="Normal 19 14 4 2" xfId="50523" xr:uid="{974F23F5-C667-4DCF-A8ED-1ECB4B928326}"/>
    <cellStyle name="Normal 19 14 5" xfId="50524" xr:uid="{6221B469-68B4-44B3-8232-745096598992}"/>
    <cellStyle name="Normal 19 15" xfId="50525" xr:uid="{4C752031-361F-4CA9-B708-44044A10E943}"/>
    <cellStyle name="Normal 19 15 2" xfId="50526" xr:uid="{5965A9B0-41F6-49AC-9AEC-2D59632E1E92}"/>
    <cellStyle name="Normal 19 15 2 2" xfId="50527" xr:uid="{38BE1667-BCB5-4D26-9856-A56ABE7EE27D}"/>
    <cellStyle name="Normal 19 15 2 2 2" xfId="50528" xr:uid="{D81A5EA7-DCEA-4128-A9E3-6DF05ECE923F}"/>
    <cellStyle name="Normal 19 15 2 3" xfId="50529" xr:uid="{94500BEC-55BD-4A7C-894B-10E1FBE10850}"/>
    <cellStyle name="Normal 19 15 3" xfId="50530" xr:uid="{8A91ED9E-A3CB-4793-9044-4AE01F918AEF}"/>
    <cellStyle name="Normal 19 15 3 2" xfId="50531" xr:uid="{260550C0-09D7-4450-8E99-AE9F92DF47AA}"/>
    <cellStyle name="Normal 19 15 4" xfId="50532" xr:uid="{A0AAE351-9A17-40C5-A525-16547177FE1B}"/>
    <cellStyle name="Normal 19 15 4 2" xfId="50533" xr:uid="{B2137B90-54C6-4DF0-9386-01D3D6A6BA92}"/>
    <cellStyle name="Normal 19 15 5" xfId="50534" xr:uid="{19EDE2B0-8048-4F16-8AEC-B867AACB5110}"/>
    <cellStyle name="Normal 19 16" xfId="50535" xr:uid="{08164B3C-554E-4401-B15F-7D4750EE3E98}"/>
    <cellStyle name="Normal 19 16 2" xfId="50536" xr:uid="{178D0041-9198-430C-BE7A-E9630A50C47B}"/>
    <cellStyle name="Normal 19 16 2 2" xfId="50537" xr:uid="{09FD4812-B89D-48BF-B4BC-513E054D331D}"/>
    <cellStyle name="Normal 19 16 3" xfId="50538" xr:uid="{7E6E8090-457C-496B-8406-D410C77276D3}"/>
    <cellStyle name="Normal 19 17" xfId="50539" xr:uid="{DCA7B426-A554-46FE-ADDD-DA1F4287D75A}"/>
    <cellStyle name="Normal 19 17 2" xfId="50540" xr:uid="{561C7827-A6AD-4A46-B03E-8E8F44E2543C}"/>
    <cellStyle name="Normal 19 18" xfId="50541" xr:uid="{9DF5B9A4-89A1-48E3-92FF-9B22C0EF60A1}"/>
    <cellStyle name="Normal 19 18 2" xfId="50542" xr:uid="{6BB86BC9-B65B-4230-9B93-A5AB4F64D5CD}"/>
    <cellStyle name="Normal 19 19" xfId="50543" xr:uid="{C377AB62-5B86-4606-9B78-7B0695F8B717}"/>
    <cellStyle name="Normal 19 2" xfId="50544" xr:uid="{00655ED2-17DD-405A-BFC2-956F07CC9D82}"/>
    <cellStyle name="Normal 19 2 2" xfId="50545" xr:uid="{BF9DFFFB-5792-4948-813D-20459F432BE5}"/>
    <cellStyle name="Normal 19 2 2 2" xfId="50546" xr:uid="{70FE9A25-67D0-4A4E-AD99-0925240B54BE}"/>
    <cellStyle name="Normal 19 2 2 2 2" xfId="50547" xr:uid="{E86478A5-B867-4E3C-9054-98A4141656D6}"/>
    <cellStyle name="Normal 19 2 2 3" xfId="50548" xr:uid="{45C338C4-B799-4465-B28B-622ADFE1612E}"/>
    <cellStyle name="Normal 19 2 3" xfId="50549" xr:uid="{EDCB4F37-DAF4-4EA8-A159-336E534B9F39}"/>
    <cellStyle name="Normal 19 2 3 2" xfId="50550" xr:uid="{4E89313E-F098-461E-A192-9F47E1D09A56}"/>
    <cellStyle name="Normal 19 2 4" xfId="50551" xr:uid="{539AE08E-F5B5-4B64-AE58-079F9CA34817}"/>
    <cellStyle name="Normal 19 2 4 2" xfId="50552" xr:uid="{8D35474C-9674-4720-BADB-EAE506E19BF1}"/>
    <cellStyle name="Normal 19 2 5" xfId="50553" xr:uid="{AFC29650-1B3D-40F2-B9BE-D7F94253088D}"/>
    <cellStyle name="Normal 19 2 6" xfId="50554" xr:uid="{F441FEA1-B3E3-44CA-BEE4-4D1A72FA6AEF}"/>
    <cellStyle name="Normal 19 20" xfId="50555" xr:uid="{447ADEB7-C374-4EA6-94CD-2056478EF776}"/>
    <cellStyle name="Normal 19 21" xfId="50556" xr:uid="{83886DCF-DC19-47EF-8F65-FA661D647AB6}"/>
    <cellStyle name="Normal 19 22" xfId="50557" xr:uid="{3884CDF1-9929-4DC4-959A-4837E5C14376}"/>
    <cellStyle name="Normal 19 23" xfId="50558" xr:uid="{F58C2A28-856D-449D-8231-D399FECF4C5D}"/>
    <cellStyle name="Normal 19 24" xfId="50559" xr:uid="{68BC8A15-6267-4DC6-BBCB-4720CF9F0F6C}"/>
    <cellStyle name="Normal 19 25" xfId="50560" xr:uid="{EE248549-6DEB-4567-A68B-BD9737268691}"/>
    <cellStyle name="Normal 19 26" xfId="50561" xr:uid="{C4D53AD3-AC45-4D1E-A107-D132920EFDA6}"/>
    <cellStyle name="Normal 19 27" xfId="50562" xr:uid="{809A3572-63CC-4350-91A6-BEA23EECC450}"/>
    <cellStyle name="Normal 19 28" xfId="50563" xr:uid="{C058A5D1-4E4E-4C80-B8EC-86E2BE5D83BA}"/>
    <cellStyle name="Normal 19 29" xfId="50564" xr:uid="{29E97D2F-4A63-4785-8A14-8AC524B3F883}"/>
    <cellStyle name="Normal 19 3" xfId="50565" xr:uid="{D9674F6A-9A4B-4762-B98D-FCAD3F1E9F96}"/>
    <cellStyle name="Normal 19 3 2" xfId="50566" xr:uid="{22A80036-7AB0-4BF0-8463-135D55004AC9}"/>
    <cellStyle name="Normal 19 3 2 2" xfId="50567" xr:uid="{A485B77A-9FB1-4BDB-988B-075A5F5EF485}"/>
    <cellStyle name="Normal 19 3 2 2 2" xfId="50568" xr:uid="{40CA2C85-2D48-4ADC-978B-E18F6B30442D}"/>
    <cellStyle name="Normal 19 3 2 3" xfId="50569" xr:uid="{4BE93F92-28CA-42A9-A229-ED56C05BC76E}"/>
    <cellStyle name="Normal 19 3 3" xfId="50570" xr:uid="{2FA8BB8B-B26E-4A44-8D9A-CDED0EAE33C2}"/>
    <cellStyle name="Normal 19 3 3 2" xfId="50571" xr:uid="{CBEF9074-7D78-4EBA-9F09-EB6B3A7243B3}"/>
    <cellStyle name="Normal 19 3 4" xfId="50572" xr:uid="{CC620E1A-A938-4AEC-B62E-598253E7FE94}"/>
    <cellStyle name="Normal 19 3 4 2" xfId="50573" xr:uid="{0824CFEF-2CEE-460A-A461-8581585530E7}"/>
    <cellStyle name="Normal 19 3 5" xfId="50574" xr:uid="{69C3E569-D8A5-4DEB-A701-DD22BCAE96CC}"/>
    <cellStyle name="Normal 19 30" xfId="50575" xr:uid="{F8EB4E86-C25A-493D-B7C5-1B8D1379C34A}"/>
    <cellStyle name="Normal 19 31" xfId="50576" xr:uid="{52BC1447-78E0-4253-90E0-1379D5A9301B}"/>
    <cellStyle name="Normal 19 4" xfId="50577" xr:uid="{29C1DE16-29B3-4B2A-A69A-DAC208A1C71E}"/>
    <cellStyle name="Normal 19 4 2" xfId="50578" xr:uid="{05485D84-6B0E-47E5-ADC0-ED2B589824C2}"/>
    <cellStyle name="Normal 19 4 2 2" xfId="50579" xr:uid="{03BD1FBE-D9B9-4F5D-BF20-77DF98232728}"/>
    <cellStyle name="Normal 19 4 2 2 2" xfId="50580" xr:uid="{E8DD8258-40C9-446E-9823-D0675869A175}"/>
    <cellStyle name="Normal 19 4 2 3" xfId="50581" xr:uid="{F3E6EAC0-5602-4EF4-8FE5-B837DB9B3F3F}"/>
    <cellStyle name="Normal 19 4 3" xfId="50582" xr:uid="{EAB1C3B0-4632-43FE-A241-682DBC6C8A33}"/>
    <cellStyle name="Normal 19 4 3 2" xfId="50583" xr:uid="{C7DBC9D7-45E1-4CC1-95C6-CFC01A68510A}"/>
    <cellStyle name="Normal 19 4 4" xfId="50584" xr:uid="{105B15B6-DB90-46A1-B3F0-7B378AD1B733}"/>
    <cellStyle name="Normal 19 4 4 2" xfId="50585" xr:uid="{2B5050D5-5E5C-43E7-8092-1A98FB0EED0A}"/>
    <cellStyle name="Normal 19 4 5" xfId="50586" xr:uid="{812E68AD-9C4E-4027-9DB4-549FA730B2BB}"/>
    <cellStyle name="Normal 19 5" xfId="50587" xr:uid="{2620EBBA-586A-4047-921B-BB17B318CF96}"/>
    <cellStyle name="Normal 19 5 2" xfId="50588" xr:uid="{2E570852-7631-4718-8DC9-D6E3F98AE10E}"/>
    <cellStyle name="Normal 19 5 2 2" xfId="50589" xr:uid="{864E7FB4-9036-4D70-92BD-82869525C0C5}"/>
    <cellStyle name="Normal 19 5 2 2 2" xfId="50590" xr:uid="{9B523DC7-7306-4F86-ABCB-BB013EB56CD6}"/>
    <cellStyle name="Normal 19 5 2 3" xfId="50591" xr:uid="{B42DB59D-93AE-48E7-8461-FB8840B586F0}"/>
    <cellStyle name="Normal 19 5 3" xfId="50592" xr:uid="{37419486-13C0-4430-A092-B40E6BC0F519}"/>
    <cellStyle name="Normal 19 5 3 2" xfId="50593" xr:uid="{94663A3B-AEF5-4FB1-B277-A5D94873ECA1}"/>
    <cellStyle name="Normal 19 5 4" xfId="50594" xr:uid="{27999326-63B9-4599-9C21-420C230BECED}"/>
    <cellStyle name="Normal 19 5 4 2" xfId="50595" xr:uid="{D6C9EA50-B5ED-495F-9312-352D6E4B246A}"/>
    <cellStyle name="Normal 19 5 5" xfId="50596" xr:uid="{E05BB6DB-04E7-408E-B1AC-55BB8DB345B8}"/>
    <cellStyle name="Normal 19 6" xfId="50597" xr:uid="{EC0DB5A1-B4C4-4F85-9845-015EAFFF54FE}"/>
    <cellStyle name="Normal 19 6 2" xfId="50598" xr:uid="{C4046EF7-10C3-4566-A29F-6FE10A7F7FF0}"/>
    <cellStyle name="Normal 19 6 2 2" xfId="50599" xr:uid="{20C3A414-D123-4FF3-B558-2416E717B260}"/>
    <cellStyle name="Normal 19 6 2 2 2" xfId="50600" xr:uid="{ED502C0B-BA4F-4617-98DC-FCF56EF0AB80}"/>
    <cellStyle name="Normal 19 6 2 3" xfId="50601" xr:uid="{C801FE82-2C96-48F2-B6B5-8B83416AF68E}"/>
    <cellStyle name="Normal 19 6 3" xfId="50602" xr:uid="{9291E046-0626-41CA-AA2E-F99F96A6F5B8}"/>
    <cellStyle name="Normal 19 6 3 2" xfId="50603" xr:uid="{910ED3D5-B9C2-49AD-942D-E06833995893}"/>
    <cellStyle name="Normal 19 6 4" xfId="50604" xr:uid="{900D2F58-3486-4BA2-AFB5-86BCDED3DFC0}"/>
    <cellStyle name="Normal 19 6 4 2" xfId="50605" xr:uid="{DC358AD4-52A3-4299-A106-E33F010D6FE7}"/>
    <cellStyle name="Normal 19 6 5" xfId="50606" xr:uid="{12A9F192-7BE5-47A2-BE94-7A8C480394A4}"/>
    <cellStyle name="Normal 19 7" xfId="50607" xr:uid="{84899F29-AB80-4928-8C04-4431C656E27A}"/>
    <cellStyle name="Normal 19 7 2" xfId="50608" xr:uid="{4861E3EC-16DD-4F8F-A29F-FC182D6A4B91}"/>
    <cellStyle name="Normal 19 7 2 2" xfId="50609" xr:uid="{2940936E-FF97-4D45-8F9A-FA32CA925428}"/>
    <cellStyle name="Normal 19 7 2 2 2" xfId="50610" xr:uid="{357A0FC5-BD86-4DB0-AF10-CBC6FBC241F3}"/>
    <cellStyle name="Normal 19 7 2 3" xfId="50611" xr:uid="{94A0888D-7723-4E31-B32D-06765C412A2F}"/>
    <cellStyle name="Normal 19 7 3" xfId="50612" xr:uid="{45B471D0-0554-4574-945B-9D1B20E10FA9}"/>
    <cellStyle name="Normal 19 7 3 2" xfId="50613" xr:uid="{78380F91-A893-4685-A299-D7E4227A4E08}"/>
    <cellStyle name="Normal 19 7 4" xfId="50614" xr:uid="{D73998F1-41D5-4AFA-8641-992FCBB3D0EB}"/>
    <cellStyle name="Normal 19 7 4 2" xfId="50615" xr:uid="{CA3F05CF-4828-4CEB-95FC-F22384C0A03D}"/>
    <cellStyle name="Normal 19 7 5" xfId="50616" xr:uid="{9EC7BBBF-C9F3-4D5C-A040-167CE13292F3}"/>
    <cellStyle name="Normal 19 8" xfId="50617" xr:uid="{76816587-A54A-485E-8741-FE56A51C268E}"/>
    <cellStyle name="Normal 19 8 2" xfId="50618" xr:uid="{C6790825-899D-4199-9582-1A93BD6BAE9A}"/>
    <cellStyle name="Normal 19 8 2 2" xfId="50619" xr:uid="{0C9A73DF-9F1A-4BE4-81B7-A2993AAF6391}"/>
    <cellStyle name="Normal 19 8 2 2 2" xfId="50620" xr:uid="{A2EA88BE-0CA3-4FE9-B0DE-A17FDD3EFB67}"/>
    <cellStyle name="Normal 19 8 2 3" xfId="50621" xr:uid="{D9CCEEC5-B16E-4BDB-BEA5-07649C503D35}"/>
    <cellStyle name="Normal 19 8 3" xfId="50622" xr:uid="{678CB029-5E9C-4681-9FC4-7584C548A5B6}"/>
    <cellStyle name="Normal 19 8 3 2" xfId="50623" xr:uid="{069F23F8-2214-4116-8092-C378D5C9E685}"/>
    <cellStyle name="Normal 19 8 4" xfId="50624" xr:uid="{490726AD-653A-4AB6-8462-92E3EBC92BA6}"/>
    <cellStyle name="Normal 19 8 4 2" xfId="50625" xr:uid="{798A6D99-42DC-404F-A96D-5ECABD02EBDD}"/>
    <cellStyle name="Normal 19 8 5" xfId="50626" xr:uid="{B54E091E-7D04-40C8-80DD-9E2B8468558D}"/>
    <cellStyle name="Normal 19 9" xfId="50627" xr:uid="{81B22E8A-44D2-4245-A761-F597DB9A2EF8}"/>
    <cellStyle name="Normal 19 9 2" xfId="50628" xr:uid="{E1BEB72D-7A4E-4273-A6CA-CBAD855D5A3D}"/>
    <cellStyle name="Normal 19 9 2 2" xfId="50629" xr:uid="{A4F410F1-AD61-48F9-A2EE-99FA8F018EDA}"/>
    <cellStyle name="Normal 19 9 2 2 2" xfId="50630" xr:uid="{89947188-3E05-42B1-AFDA-8598EF7AAEB6}"/>
    <cellStyle name="Normal 19 9 2 3" xfId="50631" xr:uid="{95C1218B-031C-4006-89F7-4020C29E116C}"/>
    <cellStyle name="Normal 19 9 3" xfId="50632" xr:uid="{93904BFB-8A3E-4A26-B368-6A966923CB17}"/>
    <cellStyle name="Normal 19 9 3 2" xfId="50633" xr:uid="{C6729248-AAA0-4365-836F-C155E4AA94FE}"/>
    <cellStyle name="Normal 19 9 4" xfId="50634" xr:uid="{7328C0FA-31CF-40B7-85AD-0E00ECB4F3A2}"/>
    <cellStyle name="Normal 19 9 4 2" xfId="50635" xr:uid="{A12662EF-4AFE-49EB-8194-F47DF5D17D8C}"/>
    <cellStyle name="Normal 19 9 5" xfId="50636" xr:uid="{115B52ED-9387-447B-954A-A246144BC716}"/>
    <cellStyle name="Normal 2" xfId="12" xr:uid="{00000000-0005-0000-0000-000014000000}"/>
    <cellStyle name="Normal 2 10" xfId="1901" xr:uid="{716EE0F7-CE2D-4707-81CD-034AE73340D1}"/>
    <cellStyle name="Normal 2 10 2" xfId="1902" xr:uid="{82C358B6-9348-46EB-902A-EC60DCAA251B}"/>
    <cellStyle name="Normal 2 10 2 2" xfId="1903" xr:uid="{219977ED-3140-4B78-AD0D-DC19AD21AB6A}"/>
    <cellStyle name="Normal 2 10 3" xfId="50637" xr:uid="{755E39B8-EFF0-4D4A-89A5-14C42C478002}"/>
    <cellStyle name="Normal 2 11" xfId="1904" xr:uid="{9664BA90-A6DF-4AD0-8EEF-2752F29F804D}"/>
    <cellStyle name="Normal 2 11 2" xfId="1905" xr:uid="{73187237-D66D-4A62-A01E-73C8B4B32940}"/>
    <cellStyle name="Normal 2 12" xfId="1906" xr:uid="{90240109-7BF2-4AF0-A23D-3C628A8085C7}"/>
    <cellStyle name="Normal 2 12 2" xfId="1907" xr:uid="{29E13B77-B248-4706-8C23-2CFD08386C8E}"/>
    <cellStyle name="Normal 2 13" xfId="1908" xr:uid="{3DC6AE3A-DB27-4DFC-9A48-6131A9D31CD4}"/>
    <cellStyle name="Normal 2 13 2" xfId="1909" xr:uid="{8CC0EAB8-3CF0-425D-8DC7-7C9B04A7F573}"/>
    <cellStyle name="Normal 2 14" xfId="1910" xr:uid="{1865F430-7229-45D6-8A09-91FA55944775}"/>
    <cellStyle name="Normal 2 14 2" xfId="1911" xr:uid="{507641B1-5A79-4E86-A42F-DCAF032CAA00}"/>
    <cellStyle name="Normal 2 14 3" xfId="50638" xr:uid="{A35CAE1D-AB52-43F7-8E60-A7B0F170E8A5}"/>
    <cellStyle name="Normal 2 14 4" xfId="50639" xr:uid="{0646730F-1B42-4D92-AA37-CB40421F0D7C}"/>
    <cellStyle name="Normal 2 14 5" xfId="50640" xr:uid="{7B7C7E1D-0654-4E3D-9158-F2822239CCB6}"/>
    <cellStyle name="Normal 2 15" xfId="2368" xr:uid="{324DC7D0-0247-4609-9244-F7FE9E115946}"/>
    <cellStyle name="Normal 2 15 2" xfId="50641" xr:uid="{A6464E61-DEC0-4C89-8018-29BB992C6864}"/>
    <cellStyle name="Normal 2 16" xfId="50642" xr:uid="{3115F805-D504-4607-A386-60F257B0844C}"/>
    <cellStyle name="Normal 2 17" xfId="50643" xr:uid="{26AAD61E-E81F-48BB-8B5D-ABAA1D4A9BD8}"/>
    <cellStyle name="Normal 2 18" xfId="50644" xr:uid="{3FA57957-7201-41CD-BDD6-EDF0A3E905D3}"/>
    <cellStyle name="Normal 2 19" xfId="26" xr:uid="{00000000-0005-0000-0000-000015000000}"/>
    <cellStyle name="Normal 2 2" xfId="33" xr:uid="{00000000-0005-0000-0000-000016000000}"/>
    <cellStyle name="Normal 2 2 2" xfId="1913" xr:uid="{A627BDA4-AC60-41C4-AD0F-CCF249946EEB}"/>
    <cellStyle name="Normal 2 2 2 2" xfId="1914" xr:uid="{C33A92EB-E468-47E1-86C6-AAC8FC847D51}"/>
    <cellStyle name="Normal 2 2 2 3" xfId="50645" xr:uid="{FF6E8676-593E-4BC6-8FD7-6C81B18E74FD}"/>
    <cellStyle name="Normal 2 2 2 4" xfId="50646" xr:uid="{754EBC26-75A6-4B48-804F-B79626E8A16B}"/>
    <cellStyle name="Normal 2 2 2 5" xfId="50647" xr:uid="{F69807B7-C647-4F2F-9A45-0A0546FBBB99}"/>
    <cellStyle name="Normal 2 2 3" xfId="1915" xr:uid="{720C6BEA-0366-4354-979F-22DB7AB0E41B}"/>
    <cellStyle name="Normal 2 2 31 2" xfId="29" xr:uid="{00000000-0005-0000-0000-000017000000}"/>
    <cellStyle name="Normal 2 2 31 2 2" xfId="38" xr:uid="{FEA2DD47-9D1E-4C68-BF7A-7C2B12BAF74A}"/>
    <cellStyle name="Normal 2 2 4" xfId="1916" xr:uid="{2CC05A8A-4370-4D8F-ADF7-DEE5CC311DF8}"/>
    <cellStyle name="Normal 2 2 5" xfId="2369" xr:uid="{3B5D3E07-C94F-49EA-A6ED-8291CFE2A42C}"/>
    <cellStyle name="Normal 2 2 6" xfId="1912" xr:uid="{1AF8893F-ABE8-4BEF-AD98-46D4A3D8D458}"/>
    <cellStyle name="Normal 2 20" xfId="50648" xr:uid="{937F43C0-12C0-4E68-B215-5CBA611F6F95}"/>
    <cellStyle name="Normal 2 21" xfId="50649" xr:uid="{E0152BC2-2100-4D5D-A394-410D29434026}"/>
    <cellStyle name="Normal 2 22" xfId="57434" xr:uid="{712FD7B9-D809-46AC-8F6A-D4E0B3A449F3}"/>
    <cellStyle name="Normal 2 22 10" xfId="57437" xr:uid="{E53A4E9D-3E18-4D4C-9F94-60BDD6A8D985}"/>
    <cellStyle name="Normal 2 23" xfId="16" xr:uid="{00000000-0005-0000-0000-000018000000}"/>
    <cellStyle name="Normal 2 3" xfId="1917" xr:uid="{50D2AC29-8462-4540-82BC-83A838CB3D60}"/>
    <cellStyle name="Normal 2 3 2" xfId="1918" xr:uid="{449D1459-D568-4EC3-97DD-E651F9F2FBBF}"/>
    <cellStyle name="Normal 2 3 2 2" xfId="1919" xr:uid="{52152FFC-97C4-417E-B821-BEF3AF6FFB32}"/>
    <cellStyle name="Normal 2 3 2 3" xfId="50650" xr:uid="{4E4461AE-9B5E-4B00-86BF-5223B28A8F8E}"/>
    <cellStyle name="Normal 2 3 2 4" xfId="50651" xr:uid="{5448B2C5-E864-4DD6-9CC5-3615864A3890}"/>
    <cellStyle name="Normal 2 3 2 5" xfId="50652" xr:uid="{BC582117-06B1-4C6E-A65D-172B51135539}"/>
    <cellStyle name="Normal 2 3 3" xfId="1920" xr:uid="{3D28506C-8306-40ED-ABC1-D053FBD4C199}"/>
    <cellStyle name="Normal 2 3 4" xfId="1921" xr:uid="{5FB90771-60C8-40D3-BF67-4A5754470559}"/>
    <cellStyle name="Normal 2 3 5" xfId="50653" xr:uid="{B04C9779-3D0D-4DF0-8373-A9C70A48444E}"/>
    <cellStyle name="Normal 2 4" xfId="1922" xr:uid="{0E8FE0F8-6AFC-4038-8D27-9C83C5485A80}"/>
    <cellStyle name="Normal 2 4 2" xfId="1923" xr:uid="{AD7FE72A-57CF-4AB3-926B-8C92ECA08E6C}"/>
    <cellStyle name="Normal 2 4 2 2" xfId="1924" xr:uid="{574EB216-A9CE-4094-BEEC-74EB778C9929}"/>
    <cellStyle name="Normal 2 4 2 3" xfId="50654" xr:uid="{71725911-716A-4E53-ACAF-939FDAD8768D}"/>
    <cellStyle name="Normal 2 4 2 4" xfId="50655" xr:uid="{4DF7446C-A876-4269-89D9-C9DD5A7DD5D8}"/>
    <cellStyle name="Normal 2 4 2 5" xfId="50656" xr:uid="{A19B666B-1470-40BE-A6A5-FFC933241E2A}"/>
    <cellStyle name="Normal 2 4 3" xfId="1925" xr:uid="{CABFB111-9189-4295-B2C1-C5AFDFDA1027}"/>
    <cellStyle name="Normal 2 4 4" xfId="1926" xr:uid="{CE3A692C-370B-4B0B-84A0-FA30D5773A5F}"/>
    <cellStyle name="Normal 2 4 5" xfId="50657" xr:uid="{6AD9E806-887B-4C4C-9A33-E5EC045946AA}"/>
    <cellStyle name="Normal 2 5" xfId="1927" xr:uid="{13B8B9AE-C5D1-4238-9706-FB039A71F56F}"/>
    <cellStyle name="Normal 2 5 2" xfId="1928" xr:uid="{21F52594-5FB2-4B54-B7C7-32A76897ADFF}"/>
    <cellStyle name="Normal 2 5 2 2" xfId="1929" xr:uid="{E0B43982-1351-4971-9922-2FCE49A6E195}"/>
    <cellStyle name="Normal 2 5 2 3" xfId="50658" xr:uid="{CD88FBF7-F21F-4E96-9D19-C0847BF8701D}"/>
    <cellStyle name="Normal 2 5 2 4" xfId="50659" xr:uid="{6517A167-1B8C-4A10-A212-E749B3C52148}"/>
    <cellStyle name="Normal 2 5 2 5" xfId="50660" xr:uid="{5AA65BAE-9D28-426E-9082-982DDA628588}"/>
    <cellStyle name="Normal 2 5 3" xfId="1930" xr:uid="{5016A6DD-238D-431A-B63C-7AFA166CEB7F}"/>
    <cellStyle name="Normal 2 5 4" xfId="1931" xr:uid="{A48D813D-6438-4A7D-B384-8DD5B03003FF}"/>
    <cellStyle name="Normal 2 5 5" xfId="50661" xr:uid="{419605EC-84C6-48EA-BF9C-B43A43ECBF67}"/>
    <cellStyle name="Normal 2 6" xfId="1932" xr:uid="{550A74F6-26E6-4D54-9EFE-DC82E5918374}"/>
    <cellStyle name="Normal 2 6 2" xfId="1933" xr:uid="{CBEAFC8F-8774-4A88-9157-8DDF106D127A}"/>
    <cellStyle name="Normal 2 6 2 2" xfId="1934" xr:uid="{08172138-E422-4690-A54B-C7ECF97EFD28}"/>
    <cellStyle name="Normal 2 6 2 3" xfId="50662" xr:uid="{6C1A81AA-544E-48CA-AFE7-4D753E258C94}"/>
    <cellStyle name="Normal 2 6 2 4" xfId="50663" xr:uid="{07706568-52F7-4670-8EBE-12C5066683C7}"/>
    <cellStyle name="Normal 2 6 2 5" xfId="50664" xr:uid="{BD1B78E3-39FB-4759-ADB6-A190718ACCC3}"/>
    <cellStyle name="Normal 2 6 3" xfId="1935" xr:uid="{846003D0-418C-4275-8E68-DDE77B5B0D55}"/>
    <cellStyle name="Normal 2 6 4" xfId="1936" xr:uid="{719E6A2E-57ED-486A-AFD7-75381AA89018}"/>
    <cellStyle name="Normal 2 6 5" xfId="50665" xr:uid="{3921FB99-5625-4F0E-862B-B7603CCF5EE5}"/>
    <cellStyle name="Normal 2 7" xfId="1937" xr:uid="{99EA7B8B-A82C-4947-8879-BE58407A3453}"/>
    <cellStyle name="Normal 2 7 2" xfId="1938" xr:uid="{3C5B93E7-1F58-4577-8FE1-17D5E8230CE8}"/>
    <cellStyle name="Normal 2 7 2 2" xfId="1939" xr:uid="{E6993799-097C-416F-A292-AB7CB56FA71D}"/>
    <cellStyle name="Normal 2 7 2 3" xfId="50666" xr:uid="{0A7B9835-CAAD-4A8D-B547-531E8BEF24E3}"/>
    <cellStyle name="Normal 2 7 2 4" xfId="50667" xr:uid="{ED8CDC6A-BACC-40ED-8A9C-83446A18334F}"/>
    <cellStyle name="Normal 2 7 2 5" xfId="50668" xr:uid="{5174125D-A270-44FD-A565-F80FAAECF16A}"/>
    <cellStyle name="Normal 2 7 3" xfId="1940" xr:uid="{E555603B-55E2-492D-832E-179364845934}"/>
    <cellStyle name="Normal 2 7 4" xfId="1941" xr:uid="{2D5672E7-94CA-4EF4-AF0E-FB5A57983C79}"/>
    <cellStyle name="Normal 2 7 5" xfId="50669" xr:uid="{0243A9DA-BE4A-472D-8759-9A431B50F589}"/>
    <cellStyle name="Normal 2 8" xfId="1942" xr:uid="{E47D09EF-41B4-4D53-86B8-B0B1BC6FD404}"/>
    <cellStyle name="Normal 2 8 2" xfId="1943" xr:uid="{A95743A6-EB61-4F90-81F3-5CF8B0638F85}"/>
    <cellStyle name="Normal 2 8 2 2" xfId="1944" xr:uid="{EF064C97-4A52-452F-BB58-0DBFE1D2A705}"/>
    <cellStyle name="Normal 2 8 2 3" xfId="50670" xr:uid="{6754ACFD-8E0B-4F34-8955-2F95B71A955E}"/>
    <cellStyle name="Normal 2 8 2 4" xfId="50671" xr:uid="{A31B6EE4-2C4A-4EFC-94A4-6BF39E19170C}"/>
    <cellStyle name="Normal 2 8 2 5" xfId="50672" xr:uid="{DCE2EEA0-3CE2-4055-8434-12F63CBA175C}"/>
    <cellStyle name="Normal 2 8 3" xfId="1945" xr:uid="{1D834211-4EE2-449A-98AB-6A114F1670C3}"/>
    <cellStyle name="Normal 2 8 4" xfId="1946" xr:uid="{B09710FA-1D29-4E60-A6F7-7F70B0F79BE7}"/>
    <cellStyle name="Normal 2 8 5" xfId="50673" xr:uid="{6F723112-7A40-4046-9CA0-4E8F452DEBD6}"/>
    <cellStyle name="Normal 2 9" xfId="1947" xr:uid="{2C7DC7AE-E6EC-4EEE-A856-6029304A1FC2}"/>
    <cellStyle name="Normal 2 9 2" xfId="1948" xr:uid="{78D9B5AB-4E99-4970-8728-08F6D575F905}"/>
    <cellStyle name="Normal 2 9 3" xfId="50674" xr:uid="{09A394FB-6615-45EC-8E22-A1895822CDF8}"/>
    <cellStyle name="Normal 2 9 3 2" xfId="50675" xr:uid="{5461AFEC-AFC6-4588-B1AF-2092B7E92C37}"/>
    <cellStyle name="Normal 2 9 3 3" xfId="50676" xr:uid="{5504513F-1B95-461A-B0DD-368675165ECA}"/>
    <cellStyle name="Normal 20" xfId="1949" xr:uid="{F554BD79-5802-414C-A377-9E5587EC53DF}"/>
    <cellStyle name="Normal 20 10" xfId="50677" xr:uid="{3C0D646B-4E6E-4942-8126-8816A8DFC55B}"/>
    <cellStyle name="Normal 20 10 2" xfId="50678" xr:uid="{CA86B705-0DC6-4AFA-9815-D608901C4158}"/>
    <cellStyle name="Normal 20 10 2 2" xfId="50679" xr:uid="{65F8AAAE-D7EA-4EB3-AB87-1C9DE81D2AA6}"/>
    <cellStyle name="Normal 20 10 2 2 2" xfId="50680" xr:uid="{D2E8A7E1-1252-44C8-8207-E30017D1CA8D}"/>
    <cellStyle name="Normal 20 10 2 3" xfId="50681" xr:uid="{B3D32B0C-29AA-4EF4-A93B-1CF4AD4153A5}"/>
    <cellStyle name="Normal 20 10 3" xfId="50682" xr:uid="{545C9FF9-7C81-4EA2-A4BB-1D58E7DE849B}"/>
    <cellStyle name="Normal 20 10 3 2" xfId="50683" xr:uid="{415F1CEF-4944-4D3E-AC0E-0DC226D9A681}"/>
    <cellStyle name="Normal 20 10 4" xfId="50684" xr:uid="{51F09D7A-6B81-4F41-BEEE-2C46A572D583}"/>
    <cellStyle name="Normal 20 10 4 2" xfId="50685" xr:uid="{12A03B08-A251-48CB-93CA-82E12F8B041D}"/>
    <cellStyle name="Normal 20 10 5" xfId="50686" xr:uid="{3465EAD2-4BD3-4D49-A81F-E242AABD8BDD}"/>
    <cellStyle name="Normal 20 11" xfId="50687" xr:uid="{4077146F-04DD-456E-BF4A-D69C28CE0C0A}"/>
    <cellStyle name="Normal 20 11 2" xfId="50688" xr:uid="{879D7647-AA67-40A8-AE5A-20810D8CF98C}"/>
    <cellStyle name="Normal 20 11 2 2" xfId="50689" xr:uid="{1C63AEA9-3334-4B47-80A4-53F8656C167D}"/>
    <cellStyle name="Normal 20 11 2 2 2" xfId="50690" xr:uid="{0F3CB617-9096-4B15-B47B-0A5EBEA4C898}"/>
    <cellStyle name="Normal 20 11 2 3" xfId="50691" xr:uid="{1BF19A2E-CFAB-4171-9C4B-A5315D969741}"/>
    <cellStyle name="Normal 20 11 3" xfId="50692" xr:uid="{20839F79-3DB6-4E00-8CE6-CF8309E72BD2}"/>
    <cellStyle name="Normal 20 11 3 2" xfId="50693" xr:uid="{3037DF15-5DD5-4E81-9A4E-FD706E841E01}"/>
    <cellStyle name="Normal 20 11 4" xfId="50694" xr:uid="{2BD3F77E-49DF-4BFC-A926-5D276D908814}"/>
    <cellStyle name="Normal 20 11 4 2" xfId="50695" xr:uid="{DDA24C87-DB96-4A07-AF3A-98D495AA8464}"/>
    <cellStyle name="Normal 20 11 5" xfId="50696" xr:uid="{231A6680-B1E3-464F-A338-972E62A3F0F9}"/>
    <cellStyle name="Normal 20 12" xfId="50697" xr:uid="{5A22572F-4E81-4B55-ACC3-D688484A410D}"/>
    <cellStyle name="Normal 20 12 2" xfId="50698" xr:uid="{5522A241-6BCD-432D-AFE9-EB0C87EF0226}"/>
    <cellStyle name="Normal 20 12 2 2" xfId="50699" xr:uid="{FF8283C8-59C1-41CD-9939-18A543F92343}"/>
    <cellStyle name="Normal 20 12 2 2 2" xfId="50700" xr:uid="{44FBCF45-A473-48D5-9873-50023A025B80}"/>
    <cellStyle name="Normal 20 12 2 3" xfId="50701" xr:uid="{3B932543-2E0C-4F34-A796-850D2E4F43DE}"/>
    <cellStyle name="Normal 20 12 3" xfId="50702" xr:uid="{7F23079D-3409-4F30-A7C2-826665090B19}"/>
    <cellStyle name="Normal 20 12 3 2" xfId="50703" xr:uid="{BE1DC09B-DD43-433A-8A04-B1EBABD9F6FA}"/>
    <cellStyle name="Normal 20 12 4" xfId="50704" xr:uid="{3031EF0F-EBC3-49CA-BC1B-6DF4EB0E9BED}"/>
    <cellStyle name="Normal 20 12 4 2" xfId="50705" xr:uid="{B16373EA-6CC1-45E8-8C02-9420B536F4A0}"/>
    <cellStyle name="Normal 20 12 5" xfId="50706" xr:uid="{6A1D6DAA-018B-4785-AE40-0DC5302C8915}"/>
    <cellStyle name="Normal 20 13" xfId="50707" xr:uid="{73D899E8-0B8E-485F-B730-FD568B30F3A7}"/>
    <cellStyle name="Normal 20 13 2" xfId="50708" xr:uid="{278BC23E-334C-4E8C-A704-49B630591915}"/>
    <cellStyle name="Normal 20 13 2 2" xfId="50709" xr:uid="{A56FA30A-B102-4F55-994F-14A88D9A95D1}"/>
    <cellStyle name="Normal 20 13 2 2 2" xfId="50710" xr:uid="{4060D545-7E51-430A-A076-7249AE2901E3}"/>
    <cellStyle name="Normal 20 13 2 3" xfId="50711" xr:uid="{D4D1350F-96C8-4678-970B-4A3C64B9C1E5}"/>
    <cellStyle name="Normal 20 13 3" xfId="50712" xr:uid="{992121E7-1D62-4B91-83C1-220415BDF1B0}"/>
    <cellStyle name="Normal 20 13 3 2" xfId="50713" xr:uid="{7724FC75-2E2D-4702-A6DF-A1E38684C285}"/>
    <cellStyle name="Normal 20 13 4" xfId="50714" xr:uid="{9CEF9322-F787-4618-85AF-7A49AAFF02CE}"/>
    <cellStyle name="Normal 20 13 4 2" xfId="50715" xr:uid="{DA7D13AF-70B6-449F-B52C-2715E3B988D2}"/>
    <cellStyle name="Normal 20 13 5" xfId="50716" xr:uid="{712BAE5D-0341-4283-869C-8636D6C124DB}"/>
    <cellStyle name="Normal 20 14" xfId="50717" xr:uid="{FB2FA972-0F41-4557-B95C-8A1C495F1062}"/>
    <cellStyle name="Normal 20 14 2" xfId="50718" xr:uid="{4C6B41BC-6FB0-421E-8588-EE413EF245E9}"/>
    <cellStyle name="Normal 20 14 2 2" xfId="50719" xr:uid="{1BFC2EC0-C509-4BC7-B117-02FF3E366F9C}"/>
    <cellStyle name="Normal 20 14 2 2 2" xfId="50720" xr:uid="{044324AA-AA37-4EEA-A73B-4ECB759E106D}"/>
    <cellStyle name="Normal 20 14 2 3" xfId="50721" xr:uid="{F12DEE7C-5475-489A-926A-6AB318E9680F}"/>
    <cellStyle name="Normal 20 14 3" xfId="50722" xr:uid="{12A0916F-1D5A-4DFE-AED7-6928BBFF30BF}"/>
    <cellStyle name="Normal 20 14 3 2" xfId="50723" xr:uid="{7CE2353F-C24B-4CFA-9905-76D05E37F4A9}"/>
    <cellStyle name="Normal 20 14 4" xfId="50724" xr:uid="{7E055481-3FFE-467E-97D6-5AB88031E844}"/>
    <cellStyle name="Normal 20 14 4 2" xfId="50725" xr:uid="{584BDEC8-C167-45FF-9F82-EA80CBD743DC}"/>
    <cellStyle name="Normal 20 14 5" xfId="50726" xr:uid="{5CD8CE4A-BA2D-4B8F-BC4E-B04E15EE02EF}"/>
    <cellStyle name="Normal 20 15" xfId="50727" xr:uid="{CC7297B2-BC30-482F-8A52-CD878B9EC42D}"/>
    <cellStyle name="Normal 20 15 2" xfId="50728" xr:uid="{C45CFC60-8BAE-49EB-B081-C45BE4BDAD1F}"/>
    <cellStyle name="Normal 20 15 2 2" xfId="50729" xr:uid="{229BBE8F-EE83-4F53-8B42-121480DB71FB}"/>
    <cellStyle name="Normal 20 15 2 2 2" xfId="50730" xr:uid="{E6C33E92-7D7D-4321-BF6E-0B8F1E9AE1B5}"/>
    <cellStyle name="Normal 20 15 2 3" xfId="50731" xr:uid="{33332EF2-2217-4DE6-88E2-0AAA869A78F9}"/>
    <cellStyle name="Normal 20 15 3" xfId="50732" xr:uid="{3CA42997-3653-4A9F-84A7-53B9CF4C514A}"/>
    <cellStyle name="Normal 20 15 3 2" xfId="50733" xr:uid="{292AA5D2-FD34-4855-929D-AF8DAF310DF6}"/>
    <cellStyle name="Normal 20 15 4" xfId="50734" xr:uid="{B722646F-0650-4DBA-9BF0-4566F758B0CC}"/>
    <cellStyle name="Normal 20 15 4 2" xfId="50735" xr:uid="{F5B9EFC7-76B3-4E85-93AA-0248A11ED10A}"/>
    <cellStyle name="Normal 20 15 5" xfId="50736" xr:uid="{4F9F826D-2E7F-4E3B-9EC7-D2EB9953AE44}"/>
    <cellStyle name="Normal 20 16" xfId="50737" xr:uid="{00961D8C-27A9-4714-A0A7-1781EBB21FAF}"/>
    <cellStyle name="Normal 20 16 2" xfId="50738" xr:uid="{BB668DF0-A9AB-4206-A93A-BA84C5FC1C9E}"/>
    <cellStyle name="Normal 20 16 2 2" xfId="50739" xr:uid="{F393FDB9-7D8A-4B12-80CD-F502AFD4C2E3}"/>
    <cellStyle name="Normal 20 16 3" xfId="50740" xr:uid="{4CD625A8-0A3F-4B9C-8E09-DC3E5E27914C}"/>
    <cellStyle name="Normal 20 17" xfId="50741" xr:uid="{C452A6EC-8EC5-46E4-870C-E3B342F9C90D}"/>
    <cellStyle name="Normal 20 17 2" xfId="50742" xr:uid="{0D7A7B0A-DD24-4CD5-9BA5-B21CEE651D2B}"/>
    <cellStyle name="Normal 20 18" xfId="50743" xr:uid="{164A56AD-F5B8-4879-827C-B8348A752B9C}"/>
    <cellStyle name="Normal 20 18 2" xfId="50744" xr:uid="{2138EB66-1B22-4D56-81EC-3828DFB959F8}"/>
    <cellStyle name="Normal 20 19" xfId="50745" xr:uid="{B6BA04C6-0887-4E4D-B3B4-208439367806}"/>
    <cellStyle name="Normal 20 2" xfId="50746" xr:uid="{AF922846-DE1E-4842-88F5-0E7A9DA09F05}"/>
    <cellStyle name="Normal 20 2 2" xfId="50747" xr:uid="{B5BC9FCA-44A6-41E7-9C29-03B0CEEA754D}"/>
    <cellStyle name="Normal 20 2 2 2" xfId="50748" xr:uid="{CA66F2F3-41FA-49ED-9A36-1676BD21BA6B}"/>
    <cellStyle name="Normal 20 2 2 2 2" xfId="50749" xr:uid="{D49CC1CE-7860-4EF8-9AE0-1490174B218A}"/>
    <cellStyle name="Normal 20 2 2 3" xfId="50750" xr:uid="{A1BDBDEA-690C-43F2-8F07-E9921594733B}"/>
    <cellStyle name="Normal 20 2 3" xfId="50751" xr:uid="{3C5F6142-AB63-479D-B4FF-DECE96132A02}"/>
    <cellStyle name="Normal 20 2 3 2" xfId="50752" xr:uid="{B0A5F1E2-BB8B-4D44-926A-52D253DBE08D}"/>
    <cellStyle name="Normal 20 2 3 3" xfId="50753" xr:uid="{E6E367C1-AD75-4434-A06B-C7B423138609}"/>
    <cellStyle name="Normal 20 2 4" xfId="50754" xr:uid="{A1CC4C85-4B2F-4B6F-98E4-FE42D8860269}"/>
    <cellStyle name="Normal 20 2 4 2" xfId="50755" xr:uid="{9683CFC6-BD05-42F8-AC35-0651C1AE1AEB}"/>
    <cellStyle name="Normal 20 2 5" xfId="50756" xr:uid="{AA77CD43-49F1-4E0D-80DE-B7425C59461E}"/>
    <cellStyle name="Normal 20 2 6" xfId="50757" xr:uid="{B4F6F329-4DC8-486A-8F94-467C0F3966A4}"/>
    <cellStyle name="Normal 20 20" xfId="50758" xr:uid="{1E0A88A1-B8B4-4BA8-B50F-3C012680C932}"/>
    <cellStyle name="Normal 20 21" xfId="50759" xr:uid="{4A430A98-4A94-431D-82E6-48DDF5BC24CB}"/>
    <cellStyle name="Normal 20 22" xfId="50760" xr:uid="{67A2402A-D60A-41C7-BCEE-42CFBB3E1F3F}"/>
    <cellStyle name="Normal 20 23" xfId="50761" xr:uid="{75ACF89D-908A-488B-9039-CE70B0CEF46D}"/>
    <cellStyle name="Normal 20 24" xfId="50762" xr:uid="{FC9BCBA3-1A11-47D0-A0E0-72490779652B}"/>
    <cellStyle name="Normal 20 25" xfId="50763" xr:uid="{51DDC2E6-5897-4CB8-9FDE-444CBA0176F6}"/>
    <cellStyle name="Normal 20 26" xfId="50764" xr:uid="{4ED0F81A-EA5E-49CD-896D-658E3CFE134C}"/>
    <cellStyle name="Normal 20 27" xfId="50765" xr:uid="{4EF089BE-A0ED-4CBB-8526-47B322035C70}"/>
    <cellStyle name="Normal 20 28" xfId="50766" xr:uid="{B7FA3AB6-9C6B-462C-9C4B-EA030496DD7D}"/>
    <cellStyle name="Normal 20 29" xfId="50767" xr:uid="{B4CECB6F-7A42-447F-A8C3-6BE3D8547637}"/>
    <cellStyle name="Normal 20 3" xfId="50768" xr:uid="{E04288CD-8DCF-404B-A9A0-2CB4B9782753}"/>
    <cellStyle name="Normal 20 3 2" xfId="50769" xr:uid="{99CAF266-BA90-4DB7-8848-7F40EAAF5D8B}"/>
    <cellStyle name="Normal 20 3 2 2" xfId="50770" xr:uid="{958D36D7-0E43-49A8-AAB3-0C1D5E444CEC}"/>
    <cellStyle name="Normal 20 3 2 2 2" xfId="50771" xr:uid="{19594220-ADA5-4E5E-8E16-514CCE229801}"/>
    <cellStyle name="Normal 20 3 2 3" xfId="50772" xr:uid="{7172226F-91E9-4E3F-AF19-1FDCCA8131EE}"/>
    <cellStyle name="Normal 20 3 3" xfId="50773" xr:uid="{7CCE426C-1823-4BDB-996A-6C821731000F}"/>
    <cellStyle name="Normal 20 3 3 2" xfId="50774" xr:uid="{1FC19DEE-944E-4A88-AD99-DDA9595CD6C0}"/>
    <cellStyle name="Normal 20 3 4" xfId="50775" xr:uid="{6EE2C88C-3E1D-4722-835E-F37848B4AB36}"/>
    <cellStyle name="Normal 20 3 4 2" xfId="50776" xr:uid="{EFB0A817-59A2-4DB8-A959-D1837F56CDC6}"/>
    <cellStyle name="Normal 20 3 5" xfId="50777" xr:uid="{E55A5E57-5E65-45FA-914B-31152B2DFDE7}"/>
    <cellStyle name="Normal 20 30" xfId="50778" xr:uid="{F8243EA2-E5A9-4C22-B308-4D05F6E49258}"/>
    <cellStyle name="Normal 20 31" xfId="50779" xr:uid="{3EA6847F-BD9A-45BE-8834-13651264EAB2}"/>
    <cellStyle name="Normal 20 32" xfId="50780" xr:uid="{F2FFDA01-50FC-4968-98CF-B7941FF71E14}"/>
    <cellStyle name="Normal 20 33" xfId="50781" xr:uid="{80F800D3-4D61-432E-BC0B-AE9D2E8589D0}"/>
    <cellStyle name="Normal 20 4" xfId="50782" xr:uid="{FF1D5E90-393C-41ED-8985-3C09ECEE7905}"/>
    <cellStyle name="Normal 20 4 2" xfId="50783" xr:uid="{C6C6B815-2CA8-40EC-96A9-22B643391785}"/>
    <cellStyle name="Normal 20 4 2 2" xfId="50784" xr:uid="{F5B00D7C-FC6D-4DAF-8586-672A33D8850E}"/>
    <cellStyle name="Normal 20 4 2 2 2" xfId="50785" xr:uid="{4990BCD7-4404-4891-B536-BB0EE7F045EA}"/>
    <cellStyle name="Normal 20 4 2 3" xfId="50786" xr:uid="{B4E64F52-5334-42C4-8184-327070DF9B88}"/>
    <cellStyle name="Normal 20 4 3" xfId="50787" xr:uid="{28351B67-C058-4E45-9FC3-F382B56489C9}"/>
    <cellStyle name="Normal 20 4 3 2" xfId="50788" xr:uid="{CB5B015A-ADDA-481F-A9CB-9135406C1ECE}"/>
    <cellStyle name="Normal 20 4 4" xfId="50789" xr:uid="{81433996-4552-4BA6-9D1B-73B2B47CF0AF}"/>
    <cellStyle name="Normal 20 4 4 2" xfId="50790" xr:uid="{21C60677-47FB-45C8-8D94-C816A8BC714F}"/>
    <cellStyle name="Normal 20 4 5" xfId="50791" xr:uid="{1F1806C1-5171-40E9-AE0F-89D13E1CF2C4}"/>
    <cellStyle name="Normal 20 5" xfId="50792" xr:uid="{637C77F7-49B9-41BB-8500-E8B9A7A90F69}"/>
    <cellStyle name="Normal 20 5 2" xfId="50793" xr:uid="{6A363EF6-7D89-458D-B1EA-252697845EAE}"/>
    <cellStyle name="Normal 20 5 2 2" xfId="50794" xr:uid="{F772ED0D-46E1-4609-8A8F-D7A149A99D5A}"/>
    <cellStyle name="Normal 20 5 2 2 2" xfId="50795" xr:uid="{C91B35BF-EDB0-48D2-BEA2-45A8390E36DB}"/>
    <cellStyle name="Normal 20 5 2 3" xfId="50796" xr:uid="{B1418561-88D6-4F08-9B4F-87319AAC8C79}"/>
    <cellStyle name="Normal 20 5 3" xfId="50797" xr:uid="{D35B0CCF-F0D0-4392-BC97-07BDBB2FAF9E}"/>
    <cellStyle name="Normal 20 5 3 2" xfId="50798" xr:uid="{13AF52DB-18C3-4544-AE47-4A027CC40291}"/>
    <cellStyle name="Normal 20 5 4" xfId="50799" xr:uid="{5A827291-D6AF-4089-9B3B-E23AE49F3288}"/>
    <cellStyle name="Normal 20 5 4 2" xfId="50800" xr:uid="{35218692-4C1F-45B6-9142-AE3EF5EAEE79}"/>
    <cellStyle name="Normal 20 5 5" xfId="50801" xr:uid="{BD15FE91-3088-4CD9-98D3-AFC860A8CEC2}"/>
    <cellStyle name="Normal 20 6" xfId="50802" xr:uid="{580F31BA-780C-4C65-8CD6-30BA8206AE92}"/>
    <cellStyle name="Normal 20 6 2" xfId="50803" xr:uid="{0886BC4C-A261-4F66-89A7-527152B4C967}"/>
    <cellStyle name="Normal 20 6 2 2" xfId="50804" xr:uid="{E8FB1042-C106-4ACF-8454-8A0AD2A19586}"/>
    <cellStyle name="Normal 20 6 2 2 2" xfId="50805" xr:uid="{0D3A0592-5FB4-44E1-8E26-67872AC56958}"/>
    <cellStyle name="Normal 20 6 2 3" xfId="50806" xr:uid="{70239BEE-C581-4AF3-89FE-B6AC418776F8}"/>
    <cellStyle name="Normal 20 6 3" xfId="50807" xr:uid="{FE7B62F4-24D2-42A6-B19A-AC1D59E0885F}"/>
    <cellStyle name="Normal 20 6 3 2" xfId="50808" xr:uid="{1B8B9E5B-151F-42A7-9356-34DC6C36260F}"/>
    <cellStyle name="Normal 20 6 4" xfId="50809" xr:uid="{894385BB-5789-4044-8E62-4B42C29D4AFE}"/>
    <cellStyle name="Normal 20 6 4 2" xfId="50810" xr:uid="{1923AE4D-8977-4FAC-8D57-6ABCD0627064}"/>
    <cellStyle name="Normal 20 6 5" xfId="50811" xr:uid="{F1F01190-51FB-4634-B99E-61BA8B531CE6}"/>
    <cellStyle name="Normal 20 7" xfId="50812" xr:uid="{5B3DEA58-5BCE-4C80-B0D1-D7C69E5BE4FC}"/>
    <cellStyle name="Normal 20 7 2" xfId="50813" xr:uid="{B4153987-C3FE-428D-9A42-247788BFFE75}"/>
    <cellStyle name="Normal 20 7 2 2" xfId="50814" xr:uid="{4209F8BF-61B1-4ACC-831E-E180D438515A}"/>
    <cellStyle name="Normal 20 7 2 2 2" xfId="50815" xr:uid="{75A59104-AC34-40EE-8488-7641BE03FF79}"/>
    <cellStyle name="Normal 20 7 2 3" xfId="50816" xr:uid="{5B9623B7-3C2D-4218-8FB0-8F359F87B864}"/>
    <cellStyle name="Normal 20 7 3" xfId="50817" xr:uid="{87E17608-5DB4-425A-82C0-964859E5539E}"/>
    <cellStyle name="Normal 20 7 3 2" xfId="50818" xr:uid="{9A5B9AC5-1C35-45E3-97BB-931AA28DB4E4}"/>
    <cellStyle name="Normal 20 7 4" xfId="50819" xr:uid="{3776BB71-D217-47EE-B650-EEF9DB22C4BD}"/>
    <cellStyle name="Normal 20 7 4 2" xfId="50820" xr:uid="{A8A56E27-E747-466F-92DC-599FCE02FA4E}"/>
    <cellStyle name="Normal 20 7 5" xfId="50821" xr:uid="{D819E73E-A903-4F9B-82E0-A9473135C17F}"/>
    <cellStyle name="Normal 20 8" xfId="50822" xr:uid="{19E32A48-7FBF-4513-8073-8D40BD1955EB}"/>
    <cellStyle name="Normal 20 8 2" xfId="50823" xr:uid="{6FFA7EBD-8C0D-4874-88E6-A1D80B35DC3A}"/>
    <cellStyle name="Normal 20 8 2 2" xfId="50824" xr:uid="{050C14BF-FA81-4B02-AB35-9B485155F86B}"/>
    <cellStyle name="Normal 20 8 2 2 2" xfId="50825" xr:uid="{B3FD8ABA-C635-4D11-B553-2997EA200970}"/>
    <cellStyle name="Normal 20 8 2 3" xfId="50826" xr:uid="{C352389C-9762-4243-91ED-C03F660BB9EC}"/>
    <cellStyle name="Normal 20 8 3" xfId="50827" xr:uid="{B8C01811-F24D-4B2C-9664-868DAF518559}"/>
    <cellStyle name="Normal 20 8 3 2" xfId="50828" xr:uid="{93F5EDC5-C27A-4423-A096-B80042D6B3D4}"/>
    <cellStyle name="Normal 20 8 4" xfId="50829" xr:uid="{A501102E-D071-4917-863F-CB8906098FE8}"/>
    <cellStyle name="Normal 20 8 4 2" xfId="50830" xr:uid="{F8D889B4-A777-452D-8F2A-2A4AD93A2CAB}"/>
    <cellStyle name="Normal 20 8 5" xfId="50831" xr:uid="{6BF57704-1F01-4042-8D7D-94707B5C4765}"/>
    <cellStyle name="Normal 20 9" xfId="50832" xr:uid="{FE6058F4-FDB7-426F-8AD7-8F7A268A3EF8}"/>
    <cellStyle name="Normal 20 9 2" xfId="50833" xr:uid="{EE6FAB98-65A4-49C4-ACDD-E41379C60E32}"/>
    <cellStyle name="Normal 20 9 2 2" xfId="50834" xr:uid="{C94E52D6-65AF-431A-9C91-A1EADC190F9F}"/>
    <cellStyle name="Normal 20 9 2 2 2" xfId="50835" xr:uid="{73B8BC2E-2946-4FA1-91EF-1E1990E9D6F1}"/>
    <cellStyle name="Normal 20 9 2 3" xfId="50836" xr:uid="{0B28D19C-ED35-4B9D-9BB7-7A506059FB21}"/>
    <cellStyle name="Normal 20 9 3" xfId="50837" xr:uid="{D5667101-43DE-4599-B2DE-5D3201BBA4C3}"/>
    <cellStyle name="Normal 20 9 3 2" xfId="50838" xr:uid="{D9EBA4A3-BDFF-4BEA-9CCF-E20ABC7A7D5E}"/>
    <cellStyle name="Normal 20 9 4" xfId="50839" xr:uid="{BC0FE6DB-1997-4361-A6BB-AA2589295F61}"/>
    <cellStyle name="Normal 20 9 4 2" xfId="50840" xr:uid="{2754AEBC-A0D2-41A5-9519-11F63FC300C0}"/>
    <cellStyle name="Normal 20 9 5" xfId="50841" xr:uid="{AF70B0B1-E015-4FD6-9C06-D3FEDAE7037D}"/>
    <cellStyle name="Normal 21" xfId="1950" xr:uid="{93B27D8D-BB73-4868-B9C5-7AC9C20DFB9D}"/>
    <cellStyle name="Normal 21 10" xfId="50842" xr:uid="{BAA1D4F8-430B-4B33-92F9-B0627FF95DDD}"/>
    <cellStyle name="Normal 21 10 2" xfId="50843" xr:uid="{F1DF20E9-5FA6-4E85-B2AA-DC3B0651C626}"/>
    <cellStyle name="Normal 21 10 2 2" xfId="50844" xr:uid="{B3CE53A3-97C4-42EF-944E-7693116DEDD1}"/>
    <cellStyle name="Normal 21 10 2 2 2" xfId="50845" xr:uid="{B050D0B8-5A24-481B-B892-C62EE6CFCC3B}"/>
    <cellStyle name="Normal 21 10 2 3" xfId="50846" xr:uid="{49F9213A-40A2-467C-8380-EE8F089D0F70}"/>
    <cellStyle name="Normal 21 10 3" xfId="50847" xr:uid="{E7E6B69E-1515-4C39-BB48-CD80A59C694B}"/>
    <cellStyle name="Normal 21 10 3 2" xfId="50848" xr:uid="{ACFAE04A-0CCC-41F1-987D-50DFD1BF472A}"/>
    <cellStyle name="Normal 21 10 4" xfId="50849" xr:uid="{B7C435D0-A504-467D-8453-C6976DD07C7F}"/>
    <cellStyle name="Normal 21 10 4 2" xfId="50850" xr:uid="{68FA04A4-4898-49C1-B91C-5C0A7D71CE7B}"/>
    <cellStyle name="Normal 21 10 5" xfId="50851" xr:uid="{55E0D97D-2716-42DC-B090-B5CEDF7302EB}"/>
    <cellStyle name="Normal 21 11" xfId="50852" xr:uid="{AEEB0193-1AEE-4C7A-A796-3AC0C5D72E64}"/>
    <cellStyle name="Normal 21 11 2" xfId="50853" xr:uid="{8B3FCA80-D89B-430B-8EC6-53CB5206CB19}"/>
    <cellStyle name="Normal 21 11 2 2" xfId="50854" xr:uid="{FBBBDB4B-6533-4190-A9E7-71B5451D5FA9}"/>
    <cellStyle name="Normal 21 11 2 2 2" xfId="50855" xr:uid="{E4D02A4E-ECDC-4012-BA63-D94429AB6779}"/>
    <cellStyle name="Normal 21 11 2 3" xfId="50856" xr:uid="{67DF9A4E-C84A-4E91-B7C3-98A8279EB407}"/>
    <cellStyle name="Normal 21 11 3" xfId="50857" xr:uid="{F12AE601-39B9-4216-9CA0-ABF54D7741AB}"/>
    <cellStyle name="Normal 21 11 3 2" xfId="50858" xr:uid="{41D986AC-87B9-4161-AFB4-552BF7612221}"/>
    <cellStyle name="Normal 21 11 4" xfId="50859" xr:uid="{254C5691-09BC-4647-97F4-B35F0D28CEC4}"/>
    <cellStyle name="Normal 21 11 4 2" xfId="50860" xr:uid="{7D18BCC7-8567-42C0-82FB-A039ED5B58D8}"/>
    <cellStyle name="Normal 21 11 5" xfId="50861" xr:uid="{57C41885-5177-4234-8543-CBBEB6AB610E}"/>
    <cellStyle name="Normal 21 12" xfId="50862" xr:uid="{774F3D01-B288-4DCB-942D-233A9766EB4E}"/>
    <cellStyle name="Normal 21 12 2" xfId="50863" xr:uid="{A2520BFC-8D6B-4EE3-BCFF-051D8DBDE0CE}"/>
    <cellStyle name="Normal 21 12 2 2" xfId="50864" xr:uid="{1EF2011C-8AB2-4ECE-AAB3-AE845D6B573A}"/>
    <cellStyle name="Normal 21 12 2 2 2" xfId="50865" xr:uid="{3F1A0EEA-57D8-47D9-81DB-AEC0DB69E5B7}"/>
    <cellStyle name="Normal 21 12 2 3" xfId="50866" xr:uid="{3FE7D6A2-FA93-4372-82B6-9E2FC15CFBBF}"/>
    <cellStyle name="Normal 21 12 3" xfId="50867" xr:uid="{9289B87B-55E9-4A8C-8F89-D7AF5791A99C}"/>
    <cellStyle name="Normal 21 12 3 2" xfId="50868" xr:uid="{98224079-B307-44EC-811F-C834DE1D80BA}"/>
    <cellStyle name="Normal 21 12 4" xfId="50869" xr:uid="{B705D260-2D01-4480-85DD-F2E611EE94FA}"/>
    <cellStyle name="Normal 21 12 4 2" xfId="50870" xr:uid="{B73B18E4-D110-4DC0-A711-E348B8691757}"/>
    <cellStyle name="Normal 21 12 5" xfId="50871" xr:uid="{B98A1440-C079-43DD-8E31-8108FE26A6E3}"/>
    <cellStyle name="Normal 21 13" xfId="50872" xr:uid="{3D2DF045-1E35-448C-AA0C-54C17EC6B10A}"/>
    <cellStyle name="Normal 21 13 2" xfId="50873" xr:uid="{B3DE15CA-57FE-4BB7-8C03-704F57BF7E9B}"/>
    <cellStyle name="Normal 21 13 2 2" xfId="50874" xr:uid="{168A5734-8AF4-4D6A-8412-EECA644A57E5}"/>
    <cellStyle name="Normal 21 13 2 2 2" xfId="50875" xr:uid="{7FA53B5C-080F-4B3D-8251-00C11B06E136}"/>
    <cellStyle name="Normal 21 13 2 3" xfId="50876" xr:uid="{6D86FEC6-7632-4CD7-8C2A-87CAF2936158}"/>
    <cellStyle name="Normal 21 13 3" xfId="50877" xr:uid="{84378FDF-2566-4293-B45A-F9E436A01A3D}"/>
    <cellStyle name="Normal 21 13 3 2" xfId="50878" xr:uid="{7C288233-F7FB-42FF-B687-6C81D9A50B0C}"/>
    <cellStyle name="Normal 21 13 4" xfId="50879" xr:uid="{7DCC6FA9-5D21-4A68-B119-3C2DBAC29AE0}"/>
    <cellStyle name="Normal 21 13 4 2" xfId="50880" xr:uid="{E4B54F2E-85ED-4175-9C5F-277FFF0C1A1B}"/>
    <cellStyle name="Normal 21 13 5" xfId="50881" xr:uid="{081C5E5B-66C9-4E2D-B204-F79B69C50565}"/>
    <cellStyle name="Normal 21 14" xfId="50882" xr:uid="{8D81211A-2BDA-43D0-A7F2-5E868717C086}"/>
    <cellStyle name="Normal 21 14 2" xfId="50883" xr:uid="{F07C16E3-25D8-44A3-98C3-1A4250792C35}"/>
    <cellStyle name="Normal 21 14 2 2" xfId="50884" xr:uid="{8FF86625-B8FE-4374-88FE-13AC353A1167}"/>
    <cellStyle name="Normal 21 14 2 2 2" xfId="50885" xr:uid="{9C7DF3ED-22CC-41BC-9264-A1AC5B0A6316}"/>
    <cellStyle name="Normal 21 14 2 3" xfId="50886" xr:uid="{25F79786-CD0C-453C-B730-434FBDA09342}"/>
    <cellStyle name="Normal 21 14 3" xfId="50887" xr:uid="{AABE65ED-8EA3-451C-85F3-5F9F86D4008F}"/>
    <cellStyle name="Normal 21 14 3 2" xfId="50888" xr:uid="{CA17726D-C157-4931-AD62-80296F84B6A7}"/>
    <cellStyle name="Normal 21 14 4" xfId="50889" xr:uid="{910F3860-A7CB-46A5-BD64-AE9B1FD3250A}"/>
    <cellStyle name="Normal 21 14 4 2" xfId="50890" xr:uid="{DB9E9904-8AF3-4564-95FC-1F6FFDBB0C6C}"/>
    <cellStyle name="Normal 21 14 5" xfId="50891" xr:uid="{8B71416A-2964-4B75-9117-592D233476A9}"/>
    <cellStyle name="Normal 21 15" xfId="50892" xr:uid="{B1F46302-AD59-45E1-A418-C93F88FCAA28}"/>
    <cellStyle name="Normal 21 15 2" xfId="50893" xr:uid="{81350EC8-3B52-411F-A7A9-C787C696DE71}"/>
    <cellStyle name="Normal 21 15 2 2" xfId="50894" xr:uid="{782752A0-249F-4ED5-AAA4-63FC0C8FC3FB}"/>
    <cellStyle name="Normal 21 15 2 2 2" xfId="50895" xr:uid="{73ABC333-066C-47F2-A8BF-4D65478636D0}"/>
    <cellStyle name="Normal 21 15 2 3" xfId="50896" xr:uid="{D740C16B-5DDA-4159-8674-B964F5CE143D}"/>
    <cellStyle name="Normal 21 15 3" xfId="50897" xr:uid="{92DEF8B8-3B87-4D4F-AA31-4A1119B97A75}"/>
    <cellStyle name="Normal 21 15 3 2" xfId="50898" xr:uid="{CFAF91B3-EE30-429A-894D-74E7428B713B}"/>
    <cellStyle name="Normal 21 15 4" xfId="50899" xr:uid="{5D204F0A-E5A0-467A-A8E6-95F5FF3C55B9}"/>
    <cellStyle name="Normal 21 15 4 2" xfId="50900" xr:uid="{C51E5F9A-C8A4-4780-A845-8CCB92E3A8BE}"/>
    <cellStyle name="Normal 21 15 5" xfId="50901" xr:uid="{13A08D4A-F640-4DFD-A03B-9660C712A358}"/>
    <cellStyle name="Normal 21 16" xfId="50902" xr:uid="{DA80CD27-C462-4AC3-94CA-0077663054E1}"/>
    <cellStyle name="Normal 21 16 2" xfId="50903" xr:uid="{76E86320-4CD9-463C-8E22-88575099C815}"/>
    <cellStyle name="Normal 21 16 2 2" xfId="50904" xr:uid="{74F94D2C-EDC8-449C-9A85-AA735EFEFAE2}"/>
    <cellStyle name="Normal 21 16 3" xfId="50905" xr:uid="{6944383F-1B80-493D-8C8A-493BC5A58D3D}"/>
    <cellStyle name="Normal 21 17" xfId="50906" xr:uid="{550C273B-003B-4865-9AC0-7C5A37E9D641}"/>
    <cellStyle name="Normal 21 17 2" xfId="50907" xr:uid="{E2F1AF6D-1B3D-4BCD-968D-5B667DDC0FB1}"/>
    <cellStyle name="Normal 21 18" xfId="50908" xr:uid="{B5942282-36C8-4631-B41F-86B670CC12F7}"/>
    <cellStyle name="Normal 21 18 2" xfId="50909" xr:uid="{0B39A694-AAA9-4B2B-B140-86242C8B7839}"/>
    <cellStyle name="Normal 21 19" xfId="50910" xr:uid="{597E4C61-54AC-43A0-8165-E1AE679D1274}"/>
    <cellStyle name="Normal 21 2" xfId="50911" xr:uid="{FB13B604-DE4C-4983-B3EA-7AD668678CAF}"/>
    <cellStyle name="Normal 21 2 2" xfId="50912" xr:uid="{40C27CFE-4804-41A5-9185-7FB8EC2FFC70}"/>
    <cellStyle name="Normal 21 2 2 2" xfId="50913" xr:uid="{42027A1E-A9AE-4C17-946B-152C114EA498}"/>
    <cellStyle name="Normal 21 2 2 2 2" xfId="50914" xr:uid="{8D2BDBD1-FB57-4F48-99F5-86E8A93F89C3}"/>
    <cellStyle name="Normal 21 2 2 3" xfId="50915" xr:uid="{D6D7FE59-E27C-47D5-A4BE-6EDCE92AA2D0}"/>
    <cellStyle name="Normal 21 2 3" xfId="50916" xr:uid="{54D4F5C5-9A45-4CCD-ADA0-ABF010F18073}"/>
    <cellStyle name="Normal 21 2 3 2" xfId="50917" xr:uid="{C7427C02-4625-44E1-8CBB-0C4407B6A1F6}"/>
    <cellStyle name="Normal 21 2 4" xfId="50918" xr:uid="{0917E090-9281-4960-AAEC-67A80FB8DB72}"/>
    <cellStyle name="Normal 21 2 4 2" xfId="50919" xr:uid="{50A32EB8-293A-4C7D-B13C-62087107235A}"/>
    <cellStyle name="Normal 21 2 5" xfId="50920" xr:uid="{7CF116DD-7C41-48A8-B047-0AF42E277DCE}"/>
    <cellStyle name="Normal 21 2 6" xfId="50921" xr:uid="{8103E677-3680-4596-B52C-ECDC6930F7B3}"/>
    <cellStyle name="Normal 21 20" xfId="50922" xr:uid="{8885BB68-F47A-430C-BBEA-427D4602C5F5}"/>
    <cellStyle name="Normal 21 21" xfId="50923" xr:uid="{FACD2260-E323-4799-83BA-32B4BC8A9688}"/>
    <cellStyle name="Normal 21 22" xfId="50924" xr:uid="{A6EF0800-F69D-4F33-9819-2C7A8F10206D}"/>
    <cellStyle name="Normal 21 23" xfId="50925" xr:uid="{F1571877-FC8A-4BAA-BF48-3EBFA6043B08}"/>
    <cellStyle name="Normal 21 24" xfId="50926" xr:uid="{F3BFBC06-97C1-46DC-9C78-3F5DE1EA819A}"/>
    <cellStyle name="Normal 21 25" xfId="50927" xr:uid="{4A164C4E-6A9A-4A42-9F2F-B245CE03BCF8}"/>
    <cellStyle name="Normal 21 26" xfId="50928" xr:uid="{A10D5AAA-983C-4822-AF01-D8D9A91E4036}"/>
    <cellStyle name="Normal 21 27" xfId="50929" xr:uid="{671776F5-24B3-4AD9-819B-C147882004B1}"/>
    <cellStyle name="Normal 21 28" xfId="50930" xr:uid="{468A09F0-4948-4E5D-8A9A-29CBB98E7C9E}"/>
    <cellStyle name="Normal 21 29" xfId="50931" xr:uid="{3E36E684-6D4B-4699-83E5-72C9EEE03D63}"/>
    <cellStyle name="Normal 21 3" xfId="50932" xr:uid="{210ACD35-3972-4BFA-AEEC-F9E8D7577171}"/>
    <cellStyle name="Normal 21 3 2" xfId="50933" xr:uid="{125D2C25-6D67-465C-8EEE-70141BD448BB}"/>
    <cellStyle name="Normal 21 3 2 2" xfId="50934" xr:uid="{5AE61039-F138-4D73-A2E1-5D9CB14A2994}"/>
    <cellStyle name="Normal 21 3 2 2 2" xfId="50935" xr:uid="{CD33424A-993F-41F0-827D-AF8244EFDED7}"/>
    <cellStyle name="Normal 21 3 2 3" xfId="50936" xr:uid="{206246AB-82FD-4DE3-8FC7-3A50BCE6DBA8}"/>
    <cellStyle name="Normal 21 3 3" xfId="50937" xr:uid="{F4723A7E-24F7-4027-A2AC-9D7D9BCC5FF5}"/>
    <cellStyle name="Normal 21 3 3 2" xfId="50938" xr:uid="{D25FA93D-E6CB-4D10-8A91-516797B9D01F}"/>
    <cellStyle name="Normal 21 3 4" xfId="50939" xr:uid="{838E2E1C-AB1F-43A4-9A1E-9BCD3A78EE60}"/>
    <cellStyle name="Normal 21 3 4 2" xfId="50940" xr:uid="{45992818-F859-4112-B251-5F2ED5FE8BF5}"/>
    <cellStyle name="Normal 21 3 5" xfId="50941" xr:uid="{58D25F64-2268-458C-925A-B29281E38B64}"/>
    <cellStyle name="Normal 21 30" xfId="50942" xr:uid="{3468A024-DEC0-4E0D-BD19-A0F48BD8011C}"/>
    <cellStyle name="Normal 21 31" xfId="50943" xr:uid="{A9E50F33-72DE-4689-AB83-C265AA3C6ED3}"/>
    <cellStyle name="Normal 21 32" xfId="50944" xr:uid="{EE924C73-C4B7-40C5-93C3-D1524D9DF6EA}"/>
    <cellStyle name="Normal 21 4" xfId="50945" xr:uid="{9FA32B58-43F1-48E7-8C50-6AFD196A58EA}"/>
    <cellStyle name="Normal 21 4 2" xfId="50946" xr:uid="{5E49C8DF-DFAF-4B95-806E-7A2C696ACC48}"/>
    <cellStyle name="Normal 21 4 2 2" xfId="50947" xr:uid="{494515EC-85B3-433B-B94B-850006C1A284}"/>
    <cellStyle name="Normal 21 4 2 2 2" xfId="50948" xr:uid="{DB36AD4B-0EAD-4AD6-B474-6284A00B6104}"/>
    <cellStyle name="Normal 21 4 2 3" xfId="50949" xr:uid="{6AC72ABA-5EE1-40E7-B56D-E0A445543A35}"/>
    <cellStyle name="Normal 21 4 3" xfId="50950" xr:uid="{01C3481A-6565-4F90-9921-3673E3035EBF}"/>
    <cellStyle name="Normal 21 4 3 2" xfId="50951" xr:uid="{E391A3EB-8759-432C-A740-808A7B200317}"/>
    <cellStyle name="Normal 21 4 4" xfId="50952" xr:uid="{7D95285A-C8A0-4174-980C-E49834C79274}"/>
    <cellStyle name="Normal 21 4 4 2" xfId="50953" xr:uid="{90393668-6A6A-4994-B19F-CD377D0753A4}"/>
    <cellStyle name="Normal 21 4 5" xfId="50954" xr:uid="{6315964E-0818-443E-A0B5-C57EBB5DC0AD}"/>
    <cellStyle name="Normal 21 5" xfId="50955" xr:uid="{FFF4DBBF-70AB-434F-A1E4-76366E12DA16}"/>
    <cellStyle name="Normal 21 5 2" xfId="50956" xr:uid="{D6291B0D-1EF4-4CF6-90AE-9FF64B26AEE0}"/>
    <cellStyle name="Normal 21 5 2 2" xfId="50957" xr:uid="{9B9C2E46-83DF-45C6-8B03-2D9E68ECC2A8}"/>
    <cellStyle name="Normal 21 5 2 2 2" xfId="50958" xr:uid="{D825C55F-AE74-4FB7-88DE-DD479593C989}"/>
    <cellStyle name="Normal 21 5 2 3" xfId="50959" xr:uid="{118FC300-254F-4178-8FA9-B69D51E0A649}"/>
    <cellStyle name="Normal 21 5 3" xfId="50960" xr:uid="{C2562A83-F430-438F-B183-136542361317}"/>
    <cellStyle name="Normal 21 5 3 2" xfId="50961" xr:uid="{6189DE0A-479D-463D-8E13-F1020EC81932}"/>
    <cellStyle name="Normal 21 5 4" xfId="50962" xr:uid="{69FBC2F9-A6C6-47A0-AA57-FF2650490636}"/>
    <cellStyle name="Normal 21 5 4 2" xfId="50963" xr:uid="{41843ACB-B483-4DF5-82A1-2C06579E3149}"/>
    <cellStyle name="Normal 21 5 5" xfId="50964" xr:uid="{F2E8EBE3-0CA4-4686-8A21-FD8E89673B6A}"/>
    <cellStyle name="Normal 21 6" xfId="50965" xr:uid="{4D02C71E-8B04-4237-B014-D44A9DDB1B62}"/>
    <cellStyle name="Normal 21 6 2" xfId="50966" xr:uid="{1B80707C-7E7E-4446-AF54-7EB72F591E7E}"/>
    <cellStyle name="Normal 21 6 2 2" xfId="50967" xr:uid="{70B1C74B-9293-4450-9456-0EC3625D26DE}"/>
    <cellStyle name="Normal 21 6 2 2 2" xfId="50968" xr:uid="{F393D024-058E-4810-99C0-CBB4296C75B7}"/>
    <cellStyle name="Normal 21 6 2 3" xfId="50969" xr:uid="{93BCEF9D-E264-4497-95E4-64721655FAD6}"/>
    <cellStyle name="Normal 21 6 3" xfId="50970" xr:uid="{A46AA570-B30D-4727-9BD9-3643753E0951}"/>
    <cellStyle name="Normal 21 6 3 2" xfId="50971" xr:uid="{37FCF8C4-6450-4F1B-8B8E-838760FC13E0}"/>
    <cellStyle name="Normal 21 6 4" xfId="50972" xr:uid="{DA203594-3368-4AB7-88D7-D9B84F568C43}"/>
    <cellStyle name="Normal 21 6 4 2" xfId="50973" xr:uid="{2CA4E199-99DA-4302-92EA-50F278700A99}"/>
    <cellStyle name="Normal 21 6 5" xfId="50974" xr:uid="{463F8712-926F-4562-BFEA-420296009A38}"/>
    <cellStyle name="Normal 21 7" xfId="50975" xr:uid="{E30BFF6B-6AA2-4D04-8A14-C088B8B5C750}"/>
    <cellStyle name="Normal 21 7 2" xfId="50976" xr:uid="{5EADF547-5791-4C52-8080-C3230723AE5D}"/>
    <cellStyle name="Normal 21 7 2 2" xfId="50977" xr:uid="{95364743-D1D8-459A-AF21-44116987FC91}"/>
    <cellStyle name="Normal 21 7 2 2 2" xfId="50978" xr:uid="{CCB58960-DBA6-4A0C-A489-85967727F6EC}"/>
    <cellStyle name="Normal 21 7 2 3" xfId="50979" xr:uid="{1EDC957D-DB7E-4EC5-966E-ECA300D4506C}"/>
    <cellStyle name="Normal 21 7 3" xfId="50980" xr:uid="{01042F06-BF46-4B01-B805-AAFA49F5A106}"/>
    <cellStyle name="Normal 21 7 3 2" xfId="50981" xr:uid="{B3C76C34-E1E4-4B3C-AA6A-3A3ABBFE9E46}"/>
    <cellStyle name="Normal 21 7 4" xfId="50982" xr:uid="{6F3AD637-193D-4C49-AD5A-00D4ED0AE26A}"/>
    <cellStyle name="Normal 21 7 4 2" xfId="50983" xr:uid="{75D7BC2E-B6A1-40D3-ADE8-6CEA06B89BA7}"/>
    <cellStyle name="Normal 21 7 5" xfId="50984" xr:uid="{074A40DA-F767-4786-AF6F-17E94961BF8E}"/>
    <cellStyle name="Normal 21 8" xfId="50985" xr:uid="{340627E3-BA36-4358-A173-4704417D11C3}"/>
    <cellStyle name="Normal 21 8 2" xfId="50986" xr:uid="{1EC20776-F67D-43CD-8175-ACB6CA13CF48}"/>
    <cellStyle name="Normal 21 8 2 2" xfId="50987" xr:uid="{F60B12BC-B0DF-48F0-929F-C5DBFE6060B7}"/>
    <cellStyle name="Normal 21 8 2 2 2" xfId="50988" xr:uid="{D4CF5FC9-BD1B-497E-B3BE-2414C15689E6}"/>
    <cellStyle name="Normal 21 8 2 3" xfId="50989" xr:uid="{2286EFA8-FFDF-4D84-B650-458D11276EC9}"/>
    <cellStyle name="Normal 21 8 3" xfId="50990" xr:uid="{D388A1F3-2E48-4A0B-A792-91BD131C4689}"/>
    <cellStyle name="Normal 21 8 3 2" xfId="50991" xr:uid="{4AC245C8-B00C-4854-AB3A-10681B0DEC59}"/>
    <cellStyle name="Normal 21 8 4" xfId="50992" xr:uid="{7B4E6738-C178-466D-85C7-2958038A454D}"/>
    <cellStyle name="Normal 21 8 4 2" xfId="50993" xr:uid="{48E4EE1D-31D8-426E-8254-4301115F0CE9}"/>
    <cellStyle name="Normal 21 8 5" xfId="50994" xr:uid="{EEE76169-794F-4060-92EA-1CAA04FAB505}"/>
    <cellStyle name="Normal 21 9" xfId="50995" xr:uid="{8A8DBD2F-1F79-4B88-92D0-AD462C880EA4}"/>
    <cellStyle name="Normal 21 9 2" xfId="50996" xr:uid="{C956BFDA-D9BD-48BE-8A08-CEFF537D952F}"/>
    <cellStyle name="Normal 21 9 2 2" xfId="50997" xr:uid="{EEFB8700-1EF3-43EE-A691-86275145FFE5}"/>
    <cellStyle name="Normal 21 9 2 2 2" xfId="50998" xr:uid="{D42883BA-B71B-43FD-9CF3-666D0E33C7C0}"/>
    <cellStyle name="Normal 21 9 2 3" xfId="50999" xr:uid="{259503F6-C320-4F13-AE8B-351D9D3B4B74}"/>
    <cellStyle name="Normal 21 9 3" xfId="51000" xr:uid="{4A1B2EAD-FF65-496B-9861-3079567D0146}"/>
    <cellStyle name="Normal 21 9 3 2" xfId="51001" xr:uid="{1B118133-4594-46CB-A428-1753EC2BCD2B}"/>
    <cellStyle name="Normal 21 9 4" xfId="51002" xr:uid="{091036A7-B45C-4BF3-9775-F1A6607ED1A5}"/>
    <cellStyle name="Normal 21 9 4 2" xfId="51003" xr:uid="{EBD387FD-7E2B-4786-B832-9FF958C52C9E}"/>
    <cellStyle name="Normal 21 9 5" xfId="51004" xr:uid="{19DDCFA4-1D58-4716-AF27-B79DB42F1D3C}"/>
    <cellStyle name="Normal 22" xfId="1951" xr:uid="{FDF6A224-A4EB-492A-88C4-04D59741CD76}"/>
    <cellStyle name="Normal 22 10" xfId="51005" xr:uid="{B880C672-F9D9-4BB4-84B2-4BB9170EE8AD}"/>
    <cellStyle name="Normal 22 10 2" xfId="51006" xr:uid="{6587F86A-A722-443E-94BD-F401C185C32A}"/>
    <cellStyle name="Normal 22 10 2 2" xfId="51007" xr:uid="{5A7C3581-436C-4D6D-A540-E3E11CCBA7F2}"/>
    <cellStyle name="Normal 22 10 2 2 2" xfId="51008" xr:uid="{39F47EF9-3D70-4415-8CF7-5838C9A1D1E6}"/>
    <cellStyle name="Normal 22 10 2 3" xfId="51009" xr:uid="{659B9220-1E22-4831-A417-3582BCF3AF8B}"/>
    <cellStyle name="Normal 22 10 3" xfId="51010" xr:uid="{6753B4B7-761B-4B73-ACC4-C685E454D26E}"/>
    <cellStyle name="Normal 22 10 3 2" xfId="51011" xr:uid="{EA0DB161-ADAB-4BB1-ABD2-2980139B0BA2}"/>
    <cellStyle name="Normal 22 10 4" xfId="51012" xr:uid="{67BF547B-6C76-4EE8-841D-8EFFB554E0AC}"/>
    <cellStyle name="Normal 22 10 4 2" xfId="51013" xr:uid="{BB06A1D8-4DA9-43A6-9581-8925E23414C4}"/>
    <cellStyle name="Normal 22 10 5" xfId="51014" xr:uid="{8D6ECEC5-4B50-411A-8C52-68D33A0B3177}"/>
    <cellStyle name="Normal 22 11" xfId="51015" xr:uid="{76EE8F4F-4740-4981-8209-FD9C47FF554A}"/>
    <cellStyle name="Normal 22 11 2" xfId="51016" xr:uid="{7D08233A-996B-4C7D-B125-AE57077D1C9D}"/>
    <cellStyle name="Normal 22 11 2 2" xfId="51017" xr:uid="{7346F53A-A6D2-466A-B442-3622E3669B2B}"/>
    <cellStyle name="Normal 22 11 2 2 2" xfId="51018" xr:uid="{3F3B1D7D-FCC0-4F37-B52B-8C489667EDCC}"/>
    <cellStyle name="Normal 22 11 2 3" xfId="51019" xr:uid="{43D516B5-BF2A-4999-8F02-D2449190DD8F}"/>
    <cellStyle name="Normal 22 11 3" xfId="51020" xr:uid="{2BD683C2-82D2-4971-A475-5338F88AB4DA}"/>
    <cellStyle name="Normal 22 11 3 2" xfId="51021" xr:uid="{C2F8FEDB-374A-414D-8352-D8DDE7F1C118}"/>
    <cellStyle name="Normal 22 11 4" xfId="51022" xr:uid="{90C1DC39-4D9A-44A1-AB18-FD52B8DCBBC3}"/>
    <cellStyle name="Normal 22 11 4 2" xfId="51023" xr:uid="{2726CB92-DA35-4B45-9E5D-94948ABFBA5D}"/>
    <cellStyle name="Normal 22 11 5" xfId="51024" xr:uid="{9513264A-8C46-47D7-AF35-AED03D86DDEF}"/>
    <cellStyle name="Normal 22 12" xfId="51025" xr:uid="{A1DC6C50-0425-4E63-9E42-E806F56B92AA}"/>
    <cellStyle name="Normal 22 12 2" xfId="51026" xr:uid="{291E4F13-7B23-44E6-BFB2-4201962D5658}"/>
    <cellStyle name="Normal 22 12 2 2" xfId="51027" xr:uid="{3A782277-6C99-4FE6-8ACC-C0ADDBDCAA1F}"/>
    <cellStyle name="Normal 22 12 2 2 2" xfId="51028" xr:uid="{12052A69-669D-4C2D-8A29-2DAEF17E0612}"/>
    <cellStyle name="Normal 22 12 2 3" xfId="51029" xr:uid="{F1ABFDF4-23FD-4A53-B666-CA7097D178AE}"/>
    <cellStyle name="Normal 22 12 3" xfId="51030" xr:uid="{3B514CC6-4835-4961-9B5E-E7223C26F38B}"/>
    <cellStyle name="Normal 22 12 3 2" xfId="51031" xr:uid="{214FF959-B7C1-488C-8FD4-7F5B9E77D61D}"/>
    <cellStyle name="Normal 22 12 4" xfId="51032" xr:uid="{AB35ED02-BEB4-4C2E-B408-44AEED19902E}"/>
    <cellStyle name="Normal 22 12 4 2" xfId="51033" xr:uid="{6966C302-0239-4E69-8200-398134D91F02}"/>
    <cellStyle name="Normal 22 12 5" xfId="51034" xr:uid="{33A43E9A-B724-440F-A536-C2DDE20B3D34}"/>
    <cellStyle name="Normal 22 13" xfId="51035" xr:uid="{576A91AA-7EAC-4430-BBA0-58A2FA534704}"/>
    <cellStyle name="Normal 22 13 2" xfId="51036" xr:uid="{E23A3A9A-60F3-4712-9C59-ECA5E1F55583}"/>
    <cellStyle name="Normal 22 13 2 2" xfId="51037" xr:uid="{73472E7E-558B-42F3-9DB6-E5561BC8696B}"/>
    <cellStyle name="Normal 22 13 2 2 2" xfId="51038" xr:uid="{DA287BEF-4483-4476-8D23-0B5834E553C5}"/>
    <cellStyle name="Normal 22 13 2 3" xfId="51039" xr:uid="{E4978872-9E72-4C1D-AE3C-235D38A8302F}"/>
    <cellStyle name="Normal 22 13 3" xfId="51040" xr:uid="{8276664E-6789-4563-A505-F1EDB606EDB2}"/>
    <cellStyle name="Normal 22 13 3 2" xfId="51041" xr:uid="{4C577923-AE10-4DBC-8683-1E4196C3023A}"/>
    <cellStyle name="Normal 22 13 4" xfId="51042" xr:uid="{43324F92-CA77-4D1C-954D-67B1EF359A2C}"/>
    <cellStyle name="Normal 22 13 4 2" xfId="51043" xr:uid="{5A4A7E34-AD46-4BEA-A953-5A62F926589A}"/>
    <cellStyle name="Normal 22 13 5" xfId="51044" xr:uid="{C17CDB75-A95F-4294-A605-943433FC802C}"/>
    <cellStyle name="Normal 22 14" xfId="51045" xr:uid="{CE0EB2A7-3B22-417B-B864-3BBB5EA50B5F}"/>
    <cellStyle name="Normal 22 14 2" xfId="51046" xr:uid="{2192A78C-3543-4F94-8309-F44A5010F0CA}"/>
    <cellStyle name="Normal 22 14 2 2" xfId="51047" xr:uid="{BB232B38-B165-4672-B02A-A1861D80C15B}"/>
    <cellStyle name="Normal 22 14 2 2 2" xfId="51048" xr:uid="{819842E8-AB96-48B4-A9D6-86AB771EBF1C}"/>
    <cellStyle name="Normal 22 14 2 3" xfId="51049" xr:uid="{21820450-C818-4C63-8902-E86EEE9F4D79}"/>
    <cellStyle name="Normal 22 14 3" xfId="51050" xr:uid="{F3545D9B-101B-4E29-870A-7259D74B865D}"/>
    <cellStyle name="Normal 22 14 3 2" xfId="51051" xr:uid="{433DB059-5B63-489E-89D3-63C1F06D87C1}"/>
    <cellStyle name="Normal 22 14 4" xfId="51052" xr:uid="{594D1373-9AE8-43B8-BB6E-EA163FD084CD}"/>
    <cellStyle name="Normal 22 14 4 2" xfId="51053" xr:uid="{1290A9EF-4E34-45F5-85FD-7ECF76441C1B}"/>
    <cellStyle name="Normal 22 14 5" xfId="51054" xr:uid="{DE14266A-6858-45E3-9EA4-505DC6B1DF87}"/>
    <cellStyle name="Normal 22 15" xfId="51055" xr:uid="{E0933D15-1A38-4655-87DC-EB036CFCF672}"/>
    <cellStyle name="Normal 22 15 2" xfId="51056" xr:uid="{E6B87DA5-1141-40F9-9C2B-D9C81F8E9E0A}"/>
    <cellStyle name="Normal 22 15 2 2" xfId="51057" xr:uid="{8BB2F5AD-EFFA-4FE2-BF63-DAEB83CB34A9}"/>
    <cellStyle name="Normal 22 15 2 2 2" xfId="51058" xr:uid="{4193AA58-D94E-46D2-ABB0-0CBBBDC567DB}"/>
    <cellStyle name="Normal 22 15 2 3" xfId="51059" xr:uid="{300853C3-E647-49AC-A84B-E3E14A87BFB1}"/>
    <cellStyle name="Normal 22 15 3" xfId="51060" xr:uid="{462BBE62-FEE6-4F83-8898-6CF5815BB2F4}"/>
    <cellStyle name="Normal 22 15 3 2" xfId="51061" xr:uid="{801ED16B-1E4A-4405-A57C-DFBF943AD681}"/>
    <cellStyle name="Normal 22 15 4" xfId="51062" xr:uid="{7993B655-1429-4AAB-9B6F-F53660B3765E}"/>
    <cellStyle name="Normal 22 15 4 2" xfId="51063" xr:uid="{E8B35071-79BA-4F1B-8A1D-D6AB0B8A13D7}"/>
    <cellStyle name="Normal 22 15 5" xfId="51064" xr:uid="{E2C3BE6F-67F0-4B5F-83BE-933894FE7401}"/>
    <cellStyle name="Normal 22 16" xfId="51065" xr:uid="{8E6F3A6A-EAC3-4DF3-BEF9-3AA5EF9908B9}"/>
    <cellStyle name="Normal 22 16 2" xfId="51066" xr:uid="{8FD3FDF5-DCD1-4FF3-808A-2689FB1912D0}"/>
    <cellStyle name="Normal 22 16 2 2" xfId="51067" xr:uid="{919BC206-A53C-433D-8CAF-73375B00FCB9}"/>
    <cellStyle name="Normal 22 16 3" xfId="51068" xr:uid="{FE349257-1752-48C6-B4FC-7777F92C89C9}"/>
    <cellStyle name="Normal 22 17" xfId="51069" xr:uid="{DBF2E262-E0B3-47E4-9742-2F1589D002EF}"/>
    <cellStyle name="Normal 22 17 2" xfId="51070" xr:uid="{DBC66EC8-8840-4E77-BEDE-29150EF32955}"/>
    <cellStyle name="Normal 22 18" xfId="51071" xr:uid="{150A3A62-0B4D-46B1-98A2-32316F18786A}"/>
    <cellStyle name="Normal 22 18 2" xfId="51072" xr:uid="{DEA02104-3BF0-4929-B786-8C44EDE19AD8}"/>
    <cellStyle name="Normal 22 19" xfId="51073" xr:uid="{3923C9A0-7441-4314-8C98-76DEECA6BBDA}"/>
    <cellStyle name="Normal 22 2" xfId="51074" xr:uid="{0E00794A-F851-4543-9E2E-34354414C6A7}"/>
    <cellStyle name="Normal 22 2 2" xfId="51075" xr:uid="{419AAB6F-96D4-4A0F-A8CD-7A7D0E56B10F}"/>
    <cellStyle name="Normal 22 2 2 2" xfId="51076" xr:uid="{1FC365EA-9147-4C7C-B653-BAFFEC4710D8}"/>
    <cellStyle name="Normal 22 2 2 2 2" xfId="51077" xr:uid="{92DDCD44-927A-4543-A81A-0F20AE961A96}"/>
    <cellStyle name="Normal 22 2 2 3" xfId="51078" xr:uid="{4BC283AB-DF8E-4C78-A1DF-6CF65C46B4FB}"/>
    <cellStyle name="Normal 22 2 3" xfId="51079" xr:uid="{A584D3E3-39B8-4AB7-9100-62E956D10600}"/>
    <cellStyle name="Normal 22 2 3 2" xfId="51080" xr:uid="{162761C3-3429-43A6-BF03-76B163CCF449}"/>
    <cellStyle name="Normal 22 2 4" xfId="51081" xr:uid="{436E8D61-4C35-423B-877D-0F51F9C32903}"/>
    <cellStyle name="Normal 22 2 4 2" xfId="51082" xr:uid="{C76AF1EF-174D-4249-AE3A-57A9777EABEE}"/>
    <cellStyle name="Normal 22 2 5" xfId="51083" xr:uid="{62980087-DFCB-43E1-AFC7-72347D99FDD5}"/>
    <cellStyle name="Normal 22 2 6" xfId="51084" xr:uid="{8FD6B33D-BD93-4B8E-B1B8-E2BCE335CB88}"/>
    <cellStyle name="Normal 22 20" xfId="51085" xr:uid="{E490B1DF-E1E1-4B24-B918-8BA10FA6C11E}"/>
    <cellStyle name="Normal 22 21" xfId="51086" xr:uid="{E0B774D8-8BCB-4A43-97A1-542A54BFA0AE}"/>
    <cellStyle name="Normal 22 22" xfId="51087" xr:uid="{B46549A9-580E-4228-99C7-8AD3560C3C6C}"/>
    <cellStyle name="Normal 22 23" xfId="51088" xr:uid="{B3283996-35BF-43AC-902A-B9429BF4521E}"/>
    <cellStyle name="Normal 22 24" xfId="51089" xr:uid="{A73AE6A7-FF3A-4A6D-B191-17ED9A20ECE7}"/>
    <cellStyle name="Normal 22 25" xfId="51090" xr:uid="{D6A566D8-42AD-4E7C-B7B7-8649E115A6CD}"/>
    <cellStyle name="Normal 22 26" xfId="51091" xr:uid="{D862A346-F3FE-45B2-9215-B078ED55956F}"/>
    <cellStyle name="Normal 22 27" xfId="51092" xr:uid="{E8A306E9-0771-4FCE-807C-A0458E6B7319}"/>
    <cellStyle name="Normal 22 28" xfId="51093" xr:uid="{0B0049D7-2A3C-487E-B6F6-25708DC042F3}"/>
    <cellStyle name="Normal 22 29" xfId="51094" xr:uid="{B16F67E9-214E-43F3-B2C4-EB880F195141}"/>
    <cellStyle name="Normal 22 3" xfId="51095" xr:uid="{A431A98D-1D29-4108-8896-1FCFD96843AF}"/>
    <cellStyle name="Normal 22 3 2" xfId="51096" xr:uid="{9B9ED2CA-B655-4069-BF96-63EAE4E3DD72}"/>
    <cellStyle name="Normal 22 3 2 2" xfId="51097" xr:uid="{EEA0E369-D6A7-4D96-B437-BF08A7AFCC50}"/>
    <cellStyle name="Normal 22 3 2 2 2" xfId="51098" xr:uid="{1E6C76ED-BF95-46D8-976B-73537F80743F}"/>
    <cellStyle name="Normal 22 3 2 3" xfId="51099" xr:uid="{7912090E-055D-4122-A6D3-B69E68B26BF3}"/>
    <cellStyle name="Normal 22 3 3" xfId="51100" xr:uid="{C091097D-DD17-4278-AB0D-B8EF4DB62052}"/>
    <cellStyle name="Normal 22 3 3 2" xfId="51101" xr:uid="{5CC9AAE1-92A0-452B-9676-B3EB0D8B1C7E}"/>
    <cellStyle name="Normal 22 3 4" xfId="51102" xr:uid="{CD5B8F17-C3E7-4F36-B56A-00F68B020224}"/>
    <cellStyle name="Normal 22 3 4 2" xfId="51103" xr:uid="{420BA971-5025-4CF8-9FE3-F46D449352D4}"/>
    <cellStyle name="Normal 22 3 5" xfId="51104" xr:uid="{D24D6718-599C-49F4-83B8-3F0AEF32ECD3}"/>
    <cellStyle name="Normal 22 30" xfId="51105" xr:uid="{FE3ADDA1-548D-43EB-B6AA-731A74BEB080}"/>
    <cellStyle name="Normal 22 31" xfId="51106" xr:uid="{5F69ABA2-A348-4244-95A6-A17D401F36CC}"/>
    <cellStyle name="Normal 22 4" xfId="51107" xr:uid="{FBF1F4B0-5428-48B7-A4D5-0A84CC42D761}"/>
    <cellStyle name="Normal 22 4 2" xfId="51108" xr:uid="{818D2EE9-ADD8-497A-9C4A-EA4E1CB955AD}"/>
    <cellStyle name="Normal 22 4 2 2" xfId="51109" xr:uid="{731A395E-846F-4A35-A5A2-93CC95CE4883}"/>
    <cellStyle name="Normal 22 4 2 2 2" xfId="51110" xr:uid="{54B35848-BB63-4267-8853-E9EF368FF56B}"/>
    <cellStyle name="Normal 22 4 2 3" xfId="51111" xr:uid="{4BD0FD74-AE29-4A2C-BF9A-DE96DECBFBFF}"/>
    <cellStyle name="Normal 22 4 3" xfId="51112" xr:uid="{075B6347-CACE-4BDE-B1D6-34802D385B64}"/>
    <cellStyle name="Normal 22 4 3 2" xfId="51113" xr:uid="{58D8588D-9AE9-4FC6-BDFF-0F58503450D4}"/>
    <cellStyle name="Normal 22 4 4" xfId="51114" xr:uid="{1D69B826-F50C-4D3B-96AA-EF74E5622472}"/>
    <cellStyle name="Normal 22 4 4 2" xfId="51115" xr:uid="{2FD28A27-C166-474A-972A-21CA8DC99EBB}"/>
    <cellStyle name="Normal 22 4 5" xfId="51116" xr:uid="{3A3285A7-F34D-4A29-82D8-4ABCD655BDF2}"/>
    <cellStyle name="Normal 22 5" xfId="51117" xr:uid="{52766446-29A4-4A21-BE9E-FD82484FB551}"/>
    <cellStyle name="Normal 22 5 2" xfId="51118" xr:uid="{0AB361B4-7AE9-420A-898A-87171EEAEC7A}"/>
    <cellStyle name="Normal 22 5 2 2" xfId="51119" xr:uid="{895865A9-C7EC-4339-BF8B-1D4EA1335B4D}"/>
    <cellStyle name="Normal 22 5 2 2 2" xfId="51120" xr:uid="{6B71916C-ED47-4EBA-8F40-C0AFD65716FF}"/>
    <cellStyle name="Normal 22 5 2 3" xfId="51121" xr:uid="{02E0AB67-65B1-404F-800F-D45E2C6F58DE}"/>
    <cellStyle name="Normal 22 5 3" xfId="51122" xr:uid="{4984D486-448B-4B4E-BA30-17DAEDD79649}"/>
    <cellStyle name="Normal 22 5 3 2" xfId="51123" xr:uid="{4BBFD981-A3DC-43B5-903F-6428E634E25B}"/>
    <cellStyle name="Normal 22 5 4" xfId="51124" xr:uid="{7EB11996-5B64-43A5-BA60-83A55DDA5EF3}"/>
    <cellStyle name="Normal 22 5 4 2" xfId="51125" xr:uid="{82614B74-8DDB-4149-9E19-489DD6A34081}"/>
    <cellStyle name="Normal 22 5 5" xfId="51126" xr:uid="{87EB3918-F4FA-4031-8E49-08E74C2ED776}"/>
    <cellStyle name="Normal 22 6" xfId="51127" xr:uid="{0C59F399-9F2A-4171-9740-C05479F60D98}"/>
    <cellStyle name="Normal 22 6 2" xfId="51128" xr:uid="{6E9EF6E0-DD4B-4FB8-971B-23CE5777A42C}"/>
    <cellStyle name="Normal 22 6 2 2" xfId="51129" xr:uid="{F21D1437-42C6-4AF6-BD37-D7E2D3B7AB1C}"/>
    <cellStyle name="Normal 22 6 2 2 2" xfId="51130" xr:uid="{C28EA4EB-DE43-46E9-889E-35356F35089E}"/>
    <cellStyle name="Normal 22 6 2 3" xfId="51131" xr:uid="{6FA02F63-44CF-461C-BD33-61932A6BAB95}"/>
    <cellStyle name="Normal 22 6 3" xfId="51132" xr:uid="{CAF892A4-D0D1-4670-A330-9E22BCB5FE10}"/>
    <cellStyle name="Normal 22 6 3 2" xfId="51133" xr:uid="{9D19149A-6518-4C56-9C42-BAF8B85CA89F}"/>
    <cellStyle name="Normal 22 6 4" xfId="51134" xr:uid="{F0E0C1B4-1B6E-46E6-8DBD-C10AA1293565}"/>
    <cellStyle name="Normal 22 6 4 2" xfId="51135" xr:uid="{18557116-67E3-4504-9B89-A949FD12E50A}"/>
    <cellStyle name="Normal 22 6 5" xfId="51136" xr:uid="{F7C68372-13A5-414F-A7F9-3433D9984376}"/>
    <cellStyle name="Normal 22 7" xfId="51137" xr:uid="{A82FC275-6E88-486B-A428-28059D7FB571}"/>
    <cellStyle name="Normal 22 7 2" xfId="51138" xr:uid="{1EC8BEB6-9F5A-4D60-B2E3-8B10B6CC7194}"/>
    <cellStyle name="Normal 22 7 2 2" xfId="51139" xr:uid="{ABBE4545-7CFE-4BAC-AA96-194C4C5EA388}"/>
    <cellStyle name="Normal 22 7 2 2 2" xfId="51140" xr:uid="{988720FA-206C-4B27-A9BA-1D4C13CDC6A5}"/>
    <cellStyle name="Normal 22 7 2 3" xfId="51141" xr:uid="{50A467AF-618E-4BA2-94ED-A02F9DA28D5C}"/>
    <cellStyle name="Normal 22 7 3" xfId="51142" xr:uid="{B06808D8-9562-4400-A9B3-C2A62BBC4224}"/>
    <cellStyle name="Normal 22 7 3 2" xfId="51143" xr:uid="{30AF79E6-4AB0-4857-B9DD-4C733CB02DA6}"/>
    <cellStyle name="Normal 22 7 4" xfId="51144" xr:uid="{B48CD096-EF97-44AC-A92F-870A7CD2C5ED}"/>
    <cellStyle name="Normal 22 7 4 2" xfId="51145" xr:uid="{B78F8D1D-A577-47EE-A257-9913AA7B68C2}"/>
    <cellStyle name="Normal 22 7 5" xfId="51146" xr:uid="{BC89E7CE-AC5F-4F0A-9200-602362BF341D}"/>
    <cellStyle name="Normal 22 8" xfId="51147" xr:uid="{E63263A3-8E90-4166-9C6F-9C4C1B30DE63}"/>
    <cellStyle name="Normal 22 8 2" xfId="51148" xr:uid="{1B590828-7C58-4531-AD0E-17F277F6F85F}"/>
    <cellStyle name="Normal 22 8 2 2" xfId="51149" xr:uid="{FDFCF071-C6D4-4AA4-8E58-E31F7AE560C9}"/>
    <cellStyle name="Normal 22 8 2 2 2" xfId="51150" xr:uid="{215C869C-39D3-4725-8503-AA5335ECD55D}"/>
    <cellStyle name="Normal 22 8 2 3" xfId="51151" xr:uid="{F153DB98-A14E-42D4-881C-C40460580722}"/>
    <cellStyle name="Normal 22 8 3" xfId="51152" xr:uid="{3FD5064E-48FD-4571-8BCC-9EE8C7D33ACD}"/>
    <cellStyle name="Normal 22 8 3 2" xfId="51153" xr:uid="{C120376A-2433-4223-94A8-2133D0CEBAE0}"/>
    <cellStyle name="Normal 22 8 4" xfId="51154" xr:uid="{578EC394-C914-4A06-9F2A-8AB6B184AFA9}"/>
    <cellStyle name="Normal 22 8 4 2" xfId="51155" xr:uid="{C4D35EC9-B67C-4714-AE7A-8BD065947346}"/>
    <cellStyle name="Normal 22 8 5" xfId="51156" xr:uid="{6AC09D8C-420D-425A-8E88-8EC42DBA2A3D}"/>
    <cellStyle name="Normal 22 9" xfId="51157" xr:uid="{62ED0665-A45C-499E-9E0C-5CD462E602F6}"/>
    <cellStyle name="Normal 22 9 2" xfId="51158" xr:uid="{29D5992C-FE62-404B-A723-2D6BCA21AD48}"/>
    <cellStyle name="Normal 22 9 2 2" xfId="51159" xr:uid="{75AC2CDF-1A56-4499-8891-6AA074B0D594}"/>
    <cellStyle name="Normal 22 9 2 2 2" xfId="51160" xr:uid="{7D14297A-46B4-43DE-A3F5-D50FFA5AC0D3}"/>
    <cellStyle name="Normal 22 9 2 3" xfId="51161" xr:uid="{50403F97-14EE-4B7C-98B6-0C867832B0C8}"/>
    <cellStyle name="Normal 22 9 3" xfId="51162" xr:uid="{8594AA31-8E1B-41DF-ADCE-E2C342AECFCF}"/>
    <cellStyle name="Normal 22 9 3 2" xfId="51163" xr:uid="{6080E739-AA80-4E34-8782-825F08FA88F8}"/>
    <cellStyle name="Normal 22 9 4" xfId="51164" xr:uid="{14A31968-2743-4298-ACEC-BA81BFA7AAC4}"/>
    <cellStyle name="Normal 22 9 4 2" xfId="51165" xr:uid="{9D4E22FA-D0D3-4090-9078-A7105B9FE0A6}"/>
    <cellStyle name="Normal 22 9 5" xfId="51166" xr:uid="{990AEA61-6C1E-4A65-B841-3386FB0663CF}"/>
    <cellStyle name="Normal 23" xfId="1952" xr:uid="{E8DD3E9B-FD28-4C5B-B632-82ADC0FFF9B4}"/>
    <cellStyle name="Normal 23 10" xfId="51167" xr:uid="{269F1F96-9D60-4AEE-AA9A-EFCA611532FF}"/>
    <cellStyle name="Normal 23 10 2" xfId="51168" xr:uid="{AF937860-5D90-4C5C-9037-CBC7AD081FFC}"/>
    <cellStyle name="Normal 23 10 2 2" xfId="51169" xr:uid="{FE1B81B3-EC5D-4E41-9FCD-680D84871FC4}"/>
    <cellStyle name="Normal 23 10 2 2 2" xfId="51170" xr:uid="{13F1EE8B-1DC8-45D5-9BB9-9EF8F49A9716}"/>
    <cellStyle name="Normal 23 10 2 3" xfId="51171" xr:uid="{2F4E3192-0FD1-4683-BC99-8ABB25480725}"/>
    <cellStyle name="Normal 23 10 3" xfId="51172" xr:uid="{7910A170-8057-47C9-8A5F-84963A62F292}"/>
    <cellStyle name="Normal 23 10 3 2" xfId="51173" xr:uid="{58E5E499-3027-4814-AA5B-BFA10FDEC6A4}"/>
    <cellStyle name="Normal 23 10 4" xfId="51174" xr:uid="{46D2DDB9-6D4B-41CC-A857-5FBEAD211223}"/>
    <cellStyle name="Normal 23 10 4 2" xfId="51175" xr:uid="{36F90A6E-767F-49B2-8AD1-167DF6E2EE08}"/>
    <cellStyle name="Normal 23 10 5" xfId="51176" xr:uid="{1B6FF2E4-8457-48E9-9902-2D9D74EE7189}"/>
    <cellStyle name="Normal 23 11" xfId="51177" xr:uid="{A3FF6201-823F-430D-A91E-8B6122B42F41}"/>
    <cellStyle name="Normal 23 11 2" xfId="51178" xr:uid="{0E3A2FA1-C246-4E04-BAD3-D702771332D4}"/>
    <cellStyle name="Normal 23 11 2 2" xfId="51179" xr:uid="{CA3678DE-BBB1-4C7F-8B6F-ABDAD7596D69}"/>
    <cellStyle name="Normal 23 11 2 2 2" xfId="51180" xr:uid="{E8EED3F1-28FC-4E7E-AE25-794C687AAD2C}"/>
    <cellStyle name="Normal 23 11 2 3" xfId="51181" xr:uid="{E13B1656-0FC4-4DD0-8470-7C18A524BBFC}"/>
    <cellStyle name="Normal 23 11 3" xfId="51182" xr:uid="{6C9BEAD8-7C64-4692-ACE4-087CAF08ADE8}"/>
    <cellStyle name="Normal 23 11 3 2" xfId="51183" xr:uid="{04107018-48D9-4A7B-B5C9-AD4749BD1334}"/>
    <cellStyle name="Normal 23 11 4" xfId="51184" xr:uid="{D435C3DE-B936-4879-A3BC-034B55BB7632}"/>
    <cellStyle name="Normal 23 11 4 2" xfId="51185" xr:uid="{D9295ED0-5B91-4B1B-B8CC-7E179A93D687}"/>
    <cellStyle name="Normal 23 11 5" xfId="51186" xr:uid="{6F342E8A-BE17-44BC-B755-C58DB32CF143}"/>
    <cellStyle name="Normal 23 12" xfId="51187" xr:uid="{24AEE34B-6C52-4B10-9FB1-2A245B4FD6A5}"/>
    <cellStyle name="Normal 23 12 2" xfId="51188" xr:uid="{509208C9-DCBD-4E4D-96BF-A3C0081A64D3}"/>
    <cellStyle name="Normal 23 12 2 2" xfId="51189" xr:uid="{EC54A7F2-A5F9-4687-9CE0-E449EF8F0318}"/>
    <cellStyle name="Normal 23 12 2 2 2" xfId="51190" xr:uid="{404FB47E-A7D1-4E1D-A732-BE9C85D84F95}"/>
    <cellStyle name="Normal 23 12 2 3" xfId="51191" xr:uid="{DC2EF6EE-D920-4C91-8077-F42B11759839}"/>
    <cellStyle name="Normal 23 12 3" xfId="51192" xr:uid="{930ABD51-010B-4D2D-9850-51C577AEEF75}"/>
    <cellStyle name="Normal 23 12 3 2" xfId="51193" xr:uid="{D16A5B44-83B2-47FF-A25D-3322F3A05732}"/>
    <cellStyle name="Normal 23 12 4" xfId="51194" xr:uid="{6F2E0001-F849-4A9A-9A97-935BB1C58359}"/>
    <cellStyle name="Normal 23 12 4 2" xfId="51195" xr:uid="{D151E8E3-8B5C-4C88-BD00-8D7CB8D19671}"/>
    <cellStyle name="Normal 23 12 5" xfId="51196" xr:uid="{B2E084D3-08B5-4FC6-9989-9D398ADB38A5}"/>
    <cellStyle name="Normal 23 13" xfId="51197" xr:uid="{5C300BFA-267F-4803-9688-F742DA3CBF6D}"/>
    <cellStyle name="Normal 23 13 2" xfId="51198" xr:uid="{1C15D5EB-3185-4579-9B88-B31700C2F59B}"/>
    <cellStyle name="Normal 23 13 2 2" xfId="51199" xr:uid="{8FC2A3C7-FCF0-4D23-8E54-E7DEB8A4434F}"/>
    <cellStyle name="Normal 23 13 2 2 2" xfId="51200" xr:uid="{825A7E2D-9BDE-49D1-9195-3BD2DD264C06}"/>
    <cellStyle name="Normal 23 13 2 3" xfId="51201" xr:uid="{9F2A843E-2CC7-4BCF-A39B-4CD8A3FC0D4B}"/>
    <cellStyle name="Normal 23 13 3" xfId="51202" xr:uid="{3DEB7545-97F9-441F-BC73-9B5E7D99D3A5}"/>
    <cellStyle name="Normal 23 13 3 2" xfId="51203" xr:uid="{431B64AC-EFDD-438A-A7EE-AEEEFDADC634}"/>
    <cellStyle name="Normal 23 13 4" xfId="51204" xr:uid="{0C6A3AAB-C388-4B64-B158-57D386701BB1}"/>
    <cellStyle name="Normal 23 13 4 2" xfId="51205" xr:uid="{B407C707-7D7C-45D8-8EE7-2FBB5B93946F}"/>
    <cellStyle name="Normal 23 13 5" xfId="51206" xr:uid="{17A68B50-CC4E-4EEA-A21A-0B4B6E66017D}"/>
    <cellStyle name="Normal 23 14" xfId="51207" xr:uid="{34576083-5867-47EA-BB35-0A3BE1BF88C1}"/>
    <cellStyle name="Normal 23 14 2" xfId="51208" xr:uid="{1210B363-6F9B-45DE-A1BD-E51EFA7979A6}"/>
    <cellStyle name="Normal 23 14 2 2" xfId="51209" xr:uid="{82DEB555-E297-4E55-BBA4-6146F6DEE1E1}"/>
    <cellStyle name="Normal 23 14 2 2 2" xfId="51210" xr:uid="{8339C172-F1CD-49D4-BE7C-50E542C42365}"/>
    <cellStyle name="Normal 23 14 2 3" xfId="51211" xr:uid="{7D6856DF-490D-44B0-A2CF-375D5DE27ED3}"/>
    <cellStyle name="Normal 23 14 3" xfId="51212" xr:uid="{AF7BBEEA-D746-444C-8C86-78FD30CFE662}"/>
    <cellStyle name="Normal 23 14 3 2" xfId="51213" xr:uid="{025E721F-832A-4F24-95B8-30E74C90DCE0}"/>
    <cellStyle name="Normal 23 14 4" xfId="51214" xr:uid="{C2F213F0-3A99-4491-90AF-09129AD61842}"/>
    <cellStyle name="Normal 23 14 4 2" xfId="51215" xr:uid="{191820B2-AA48-4D31-9828-FE2075C12C7C}"/>
    <cellStyle name="Normal 23 14 5" xfId="51216" xr:uid="{9C59256C-ED9D-41A8-98B5-8EE5D40486FA}"/>
    <cellStyle name="Normal 23 15" xfId="51217" xr:uid="{DEA05797-1C27-413D-B24E-24E5A11EF89D}"/>
    <cellStyle name="Normal 23 15 2" xfId="51218" xr:uid="{63A837F9-ECAB-4FCC-BD5A-5CDCFE3D0FAC}"/>
    <cellStyle name="Normal 23 15 2 2" xfId="51219" xr:uid="{5789D901-D5E1-497C-9321-672B82BAE09A}"/>
    <cellStyle name="Normal 23 15 2 2 2" xfId="51220" xr:uid="{9469CD70-7A72-4804-97A6-A04F190CBCE9}"/>
    <cellStyle name="Normal 23 15 2 3" xfId="51221" xr:uid="{69CB35D5-2283-4A1F-B4D1-E1DA63AD6342}"/>
    <cellStyle name="Normal 23 15 3" xfId="51222" xr:uid="{AD85C6AD-A982-4222-806A-BA66B08A240B}"/>
    <cellStyle name="Normal 23 15 3 2" xfId="51223" xr:uid="{9420F36C-9267-4EA9-A013-BCC788CBC6A4}"/>
    <cellStyle name="Normal 23 15 4" xfId="51224" xr:uid="{E336CBFA-E3CE-494D-BABE-F42F48316388}"/>
    <cellStyle name="Normal 23 15 4 2" xfId="51225" xr:uid="{935CD384-D810-4C17-A3D4-38132F86E447}"/>
    <cellStyle name="Normal 23 15 5" xfId="51226" xr:uid="{4EF81CA0-3E0D-4739-AE3A-3E4F2D67A624}"/>
    <cellStyle name="Normal 23 16" xfId="51227" xr:uid="{A6198842-6340-4B22-8BBC-D860BC3AF839}"/>
    <cellStyle name="Normal 23 16 2" xfId="51228" xr:uid="{84057F5E-A408-42F7-982B-A27D71740EFC}"/>
    <cellStyle name="Normal 23 16 2 2" xfId="51229" xr:uid="{E6F2F962-10BB-4985-A5B9-5654DDFE203D}"/>
    <cellStyle name="Normal 23 16 3" xfId="51230" xr:uid="{FD022DDC-8612-4EC1-AB6B-512D1414ADF8}"/>
    <cellStyle name="Normal 23 17" xfId="51231" xr:uid="{8ED51BC2-D54E-4118-B5BE-B4343D84D09A}"/>
    <cellStyle name="Normal 23 17 2" xfId="51232" xr:uid="{0C1CE4D4-01F4-4191-AF2D-B5E9B035E832}"/>
    <cellStyle name="Normal 23 18" xfId="51233" xr:uid="{129A1B5E-E309-4567-ABDA-7E4CC2EF9842}"/>
    <cellStyle name="Normal 23 18 2" xfId="51234" xr:uid="{9B9DA416-9F91-4698-AE63-2C977E99D77E}"/>
    <cellStyle name="Normal 23 19" xfId="51235" xr:uid="{13CEACC9-8F29-4CF3-84B4-164D70A5A71C}"/>
    <cellStyle name="Normal 23 2" xfId="51236" xr:uid="{2B77F462-7CB1-4F9C-8A06-5A1456B56CCC}"/>
    <cellStyle name="Normal 23 2 2" xfId="51237" xr:uid="{18B2EF67-E87C-4847-A2E0-4A83D3758ACF}"/>
    <cellStyle name="Normal 23 2 2 2" xfId="51238" xr:uid="{B70BC4C9-7F69-4925-94AC-29CA583ADD61}"/>
    <cellStyle name="Normal 23 2 2 2 2" xfId="51239" xr:uid="{C32C954B-868E-45FC-8EC7-9B00B51153BC}"/>
    <cellStyle name="Normal 23 2 2 3" xfId="51240" xr:uid="{F4705C35-592D-4E28-9A1A-3CDDF2A7096B}"/>
    <cellStyle name="Normal 23 2 3" xfId="51241" xr:uid="{6D980A01-5DAD-4868-89B7-F97BE21068C6}"/>
    <cellStyle name="Normal 23 2 3 2" xfId="51242" xr:uid="{8A5259FE-6E96-48F9-AF98-C2EF822DA705}"/>
    <cellStyle name="Normal 23 2 4" xfId="51243" xr:uid="{4F754C26-6230-450B-BB7D-8D8EA8834B9C}"/>
    <cellStyle name="Normal 23 2 4 2" xfId="51244" xr:uid="{58AF759A-E06E-44BD-92E0-9E53ECC4AA47}"/>
    <cellStyle name="Normal 23 2 5" xfId="51245" xr:uid="{2F318BA8-4E3F-42E7-9A00-0322D1687635}"/>
    <cellStyle name="Normal 23 2 6" xfId="51246" xr:uid="{F2D661AA-714F-4A62-BABD-6883A9BF2E61}"/>
    <cellStyle name="Normal 23 20" xfId="51247" xr:uid="{DE8C5447-BB1A-4540-9CE3-95850C84BA2B}"/>
    <cellStyle name="Normal 23 21" xfId="51248" xr:uid="{4EE95B34-F0BB-4000-9358-3ADBC910BD2F}"/>
    <cellStyle name="Normal 23 22" xfId="51249" xr:uid="{6990B067-A164-4B5B-B5E0-E0AF26D54735}"/>
    <cellStyle name="Normal 23 23" xfId="51250" xr:uid="{2D88BE11-6CDD-4A0F-9327-CFFA31DF4801}"/>
    <cellStyle name="Normal 23 24" xfId="51251" xr:uid="{D3C88EAB-9055-4EFA-B758-D8ED9F544171}"/>
    <cellStyle name="Normal 23 25" xfId="51252" xr:uid="{6B7D32CC-E10C-4643-92EF-8AC8335AF207}"/>
    <cellStyle name="Normal 23 26" xfId="51253" xr:uid="{5E19A56C-06A2-4D2A-A8FE-E6B7EAD08E2F}"/>
    <cellStyle name="Normal 23 27" xfId="51254" xr:uid="{2F213D1B-1511-4DEC-BCBB-9952293BDBBF}"/>
    <cellStyle name="Normal 23 28" xfId="51255" xr:uid="{BDAB1376-7E9F-4813-A281-8674E2B55ADC}"/>
    <cellStyle name="Normal 23 29" xfId="51256" xr:uid="{224ED758-4851-4321-8A69-1C2ACEE04C54}"/>
    <cellStyle name="Normal 23 3" xfId="51257" xr:uid="{794D3E71-3DC6-41EC-A650-B1DB8ACF566B}"/>
    <cellStyle name="Normal 23 3 2" xfId="51258" xr:uid="{725FBB1A-3B54-4320-A743-B39B564E4939}"/>
    <cellStyle name="Normal 23 3 2 2" xfId="51259" xr:uid="{36271810-557B-4294-B28A-10D82601117C}"/>
    <cellStyle name="Normal 23 3 2 2 2" xfId="51260" xr:uid="{9C894D7E-5355-4070-8B5A-20D3D70FE13E}"/>
    <cellStyle name="Normal 23 3 2 3" xfId="51261" xr:uid="{A4E71F0B-90E3-45F9-996B-89F4F51DCB6E}"/>
    <cellStyle name="Normal 23 3 3" xfId="51262" xr:uid="{E7A31917-DE00-434E-812D-8F22E7C818EF}"/>
    <cellStyle name="Normal 23 3 3 2" xfId="51263" xr:uid="{A1B94A76-A2CF-4687-B03E-FA6372BD2B42}"/>
    <cellStyle name="Normal 23 3 4" xfId="51264" xr:uid="{07DAFDB9-1792-45E3-B2EF-136B3D926F36}"/>
    <cellStyle name="Normal 23 3 4 2" xfId="51265" xr:uid="{ED9FE8BC-5302-4520-9867-556C0B1F2356}"/>
    <cellStyle name="Normal 23 3 5" xfId="51266" xr:uid="{7233F854-1DAC-4E9C-89D0-BDBBEE428537}"/>
    <cellStyle name="Normal 23 30" xfId="51267" xr:uid="{CF8E1665-121E-4F4C-B04E-127723B2C530}"/>
    <cellStyle name="Normal 23 31" xfId="51268" xr:uid="{0CA3AD3A-C018-4965-AE45-0ECB6707A143}"/>
    <cellStyle name="Normal 23 4" xfId="51269" xr:uid="{B87D5698-A9E9-4D91-B190-F9A9A57C9D9A}"/>
    <cellStyle name="Normal 23 4 2" xfId="51270" xr:uid="{89A8F23E-3985-4BE3-A27B-E6C88ABD0981}"/>
    <cellStyle name="Normal 23 4 2 2" xfId="51271" xr:uid="{8B2CBBBA-1710-41D6-9074-05519CE65578}"/>
    <cellStyle name="Normal 23 4 2 2 2" xfId="51272" xr:uid="{B83AC571-EE80-435A-9C24-DA589B651634}"/>
    <cellStyle name="Normal 23 4 2 3" xfId="51273" xr:uid="{A519F3EF-8EFB-49EA-8284-13AB2D72B4C8}"/>
    <cellStyle name="Normal 23 4 3" xfId="51274" xr:uid="{24BFF385-865A-435D-BA26-BFBE2F1E6336}"/>
    <cellStyle name="Normal 23 4 3 2" xfId="51275" xr:uid="{FFF0AD45-03DB-4AF7-B13B-8A38FE693DA9}"/>
    <cellStyle name="Normal 23 4 4" xfId="51276" xr:uid="{FC7F7C11-606F-456E-BE8D-0665738C8509}"/>
    <cellStyle name="Normal 23 4 4 2" xfId="51277" xr:uid="{7277F66C-E26E-4B09-83E0-20C0F33E6765}"/>
    <cellStyle name="Normal 23 4 5" xfId="51278" xr:uid="{988C9B3E-A780-4FD3-9DE4-58F35F586D96}"/>
    <cellStyle name="Normal 23 5" xfId="51279" xr:uid="{80870903-AD1F-440E-990F-B5E3B5C7DC07}"/>
    <cellStyle name="Normal 23 5 2" xfId="51280" xr:uid="{373924F1-A931-4F5C-8107-87856A0677E1}"/>
    <cellStyle name="Normal 23 5 2 2" xfId="51281" xr:uid="{B7ED4B45-DFCB-4F4E-8482-062785F93E39}"/>
    <cellStyle name="Normal 23 5 2 2 2" xfId="51282" xr:uid="{6615B644-9AC5-423A-9254-0D8974EB8EB7}"/>
    <cellStyle name="Normal 23 5 2 3" xfId="51283" xr:uid="{F13CBB19-8532-4349-B64D-61940C4B5BF9}"/>
    <cellStyle name="Normal 23 5 3" xfId="51284" xr:uid="{17C1ECE5-7A70-4490-BFF4-F33AF268F022}"/>
    <cellStyle name="Normal 23 5 3 2" xfId="51285" xr:uid="{8CADC512-0DAE-4AA4-9A6C-87D3E03C3B74}"/>
    <cellStyle name="Normal 23 5 4" xfId="51286" xr:uid="{36C10881-9C38-48DC-B516-ACB06C53D6E7}"/>
    <cellStyle name="Normal 23 5 4 2" xfId="51287" xr:uid="{F5794AEF-9F2D-44DD-A2FE-0FC76EED6EC7}"/>
    <cellStyle name="Normal 23 5 5" xfId="51288" xr:uid="{1800695E-EFE8-40B6-8AEF-6A1EABB2173F}"/>
    <cellStyle name="Normal 23 6" xfId="51289" xr:uid="{303A9FDC-9C55-452A-994A-61848276C0C3}"/>
    <cellStyle name="Normal 23 6 2" xfId="51290" xr:uid="{A9F78F36-CEBA-4DF1-A4E6-2C3378DBFD82}"/>
    <cellStyle name="Normal 23 6 2 2" xfId="51291" xr:uid="{6840D76B-9E22-4EA1-8182-CA628340DF53}"/>
    <cellStyle name="Normal 23 6 2 2 2" xfId="51292" xr:uid="{072831B6-3F0F-4855-A836-A38146748623}"/>
    <cellStyle name="Normal 23 6 2 3" xfId="51293" xr:uid="{4B8D9044-6A19-4225-AE08-D4A469C681BB}"/>
    <cellStyle name="Normal 23 6 3" xfId="51294" xr:uid="{3BFC3B7E-7935-4831-8371-4ECA52F4882A}"/>
    <cellStyle name="Normal 23 6 3 2" xfId="51295" xr:uid="{F57477C5-63D9-4864-9630-3E228008DE81}"/>
    <cellStyle name="Normal 23 6 4" xfId="51296" xr:uid="{CD5F417C-20CF-4BA1-AC64-276A87106617}"/>
    <cellStyle name="Normal 23 6 4 2" xfId="51297" xr:uid="{B9F83BCD-45B0-4C13-8BE6-74F921B8E6E2}"/>
    <cellStyle name="Normal 23 6 5" xfId="51298" xr:uid="{6F07F570-9239-425B-8664-7D06467F2B43}"/>
    <cellStyle name="Normal 23 7" xfId="51299" xr:uid="{38BB58F3-4FC4-430A-86A7-338C7B3058F6}"/>
    <cellStyle name="Normal 23 7 2" xfId="51300" xr:uid="{7ECF35F2-AB4A-48CA-B563-2BEC0F03DEDE}"/>
    <cellStyle name="Normal 23 7 2 2" xfId="51301" xr:uid="{A7D0A911-F74E-4EC2-A413-E1671EE18175}"/>
    <cellStyle name="Normal 23 7 2 2 2" xfId="51302" xr:uid="{A9B0937E-0455-48D0-95C7-CDA6DA571E7F}"/>
    <cellStyle name="Normal 23 7 2 3" xfId="51303" xr:uid="{D1F2E273-52DF-44F8-B6F1-8C9022CD3039}"/>
    <cellStyle name="Normal 23 7 3" xfId="51304" xr:uid="{7B2D345D-8925-41E8-8D22-FF41A7DA8EC1}"/>
    <cellStyle name="Normal 23 7 3 2" xfId="51305" xr:uid="{D13FB840-CFEA-46AA-B200-FBEA85B2DD2D}"/>
    <cellStyle name="Normal 23 7 4" xfId="51306" xr:uid="{A149F6C6-C020-40CE-90E5-AF02F6E4E263}"/>
    <cellStyle name="Normal 23 7 4 2" xfId="51307" xr:uid="{3121844E-4BBA-493A-AD73-3DEA6CEF9C36}"/>
    <cellStyle name="Normal 23 7 5" xfId="51308" xr:uid="{E6CDBF1F-7296-4134-BDE5-00876BC9ACFD}"/>
    <cellStyle name="Normal 23 8" xfId="51309" xr:uid="{EA3E42E0-96DB-49D3-9903-D335DD8B5D69}"/>
    <cellStyle name="Normal 23 8 2" xfId="51310" xr:uid="{487FDFA2-EE9D-4348-BE6C-EC40C87951E6}"/>
    <cellStyle name="Normal 23 8 2 2" xfId="51311" xr:uid="{2CE456C8-4553-4553-93A8-82A0D735E11E}"/>
    <cellStyle name="Normal 23 8 2 2 2" xfId="51312" xr:uid="{5EE85E41-B973-4C5A-B2B4-3379127A92DF}"/>
    <cellStyle name="Normal 23 8 2 3" xfId="51313" xr:uid="{D8A224F8-28D7-487A-8B92-19CF839BE629}"/>
    <cellStyle name="Normal 23 8 3" xfId="51314" xr:uid="{F20E2286-5FFD-4D59-9EAF-A7EFA2991481}"/>
    <cellStyle name="Normal 23 8 3 2" xfId="51315" xr:uid="{1901E646-5D60-44E2-A5B0-ADCABD3A50DB}"/>
    <cellStyle name="Normal 23 8 4" xfId="51316" xr:uid="{543384DF-D397-477F-9DCA-A66056052E38}"/>
    <cellStyle name="Normal 23 8 4 2" xfId="51317" xr:uid="{1BF1064A-2520-4390-9EBB-0FBE0AB17A56}"/>
    <cellStyle name="Normal 23 8 5" xfId="51318" xr:uid="{8614B9E0-EBB0-4075-9BDB-19601961BBFD}"/>
    <cellStyle name="Normal 23 9" xfId="51319" xr:uid="{45909A90-AB55-4C63-87AA-EDBEE7FF7168}"/>
    <cellStyle name="Normal 23 9 2" xfId="51320" xr:uid="{1E56EB5D-E89A-4CBA-91F2-F3E6B75A7A04}"/>
    <cellStyle name="Normal 23 9 2 2" xfId="51321" xr:uid="{82D56746-0BA3-477A-8CB6-4DB3C933372F}"/>
    <cellStyle name="Normal 23 9 2 2 2" xfId="51322" xr:uid="{27C48CBB-A493-4A9B-B031-5E14B0A08817}"/>
    <cellStyle name="Normal 23 9 2 3" xfId="51323" xr:uid="{9CAC140A-6448-4340-B8FC-F28F04255CE1}"/>
    <cellStyle name="Normal 23 9 3" xfId="51324" xr:uid="{B5B26543-D13B-4955-B8B9-03AA81D6B1BE}"/>
    <cellStyle name="Normal 23 9 3 2" xfId="51325" xr:uid="{6D86CC8B-28C0-42BE-8CB8-5199FE6E4A62}"/>
    <cellStyle name="Normal 23 9 4" xfId="51326" xr:uid="{1DD32865-7332-4393-AF11-9F89DB457588}"/>
    <cellStyle name="Normal 23 9 4 2" xfId="51327" xr:uid="{16A19614-09B9-496B-83E9-977B9B194539}"/>
    <cellStyle name="Normal 23 9 5" xfId="51328" xr:uid="{92295C1B-CB8F-4E4A-A25B-9DC5C599BD2D}"/>
    <cellStyle name="Normal 24" xfId="1953" xr:uid="{6936818C-37BF-4363-A90C-3EB360539A70}"/>
    <cellStyle name="Normal 24 10" xfId="51329" xr:uid="{4362AC35-EA8B-40A3-811A-F4111042726B}"/>
    <cellStyle name="Normal 24 10 2" xfId="51330" xr:uid="{A3650755-1680-4167-A08D-14CA3A6D8561}"/>
    <cellStyle name="Normal 24 10 2 2" xfId="51331" xr:uid="{6FC3866B-E0BF-4672-A0EA-149806FD2B11}"/>
    <cellStyle name="Normal 24 10 2 2 2" xfId="51332" xr:uid="{85384F3D-A85A-4E75-9F46-2CC9351256EB}"/>
    <cellStyle name="Normal 24 10 2 3" xfId="51333" xr:uid="{E823B963-E1EC-4016-A1C7-00F584516745}"/>
    <cellStyle name="Normal 24 10 3" xfId="51334" xr:uid="{89C638A7-CF7F-48E2-B0F8-3BBF23618BD2}"/>
    <cellStyle name="Normal 24 10 3 2" xfId="51335" xr:uid="{0F888C23-2A94-4270-81AB-3B6F2EA9732E}"/>
    <cellStyle name="Normal 24 10 4" xfId="51336" xr:uid="{13EA6FFB-4D71-4236-8F3D-781CC8AED29A}"/>
    <cellStyle name="Normal 24 10 4 2" xfId="51337" xr:uid="{E82F561C-F87A-4E98-950D-83B9B77F4F36}"/>
    <cellStyle name="Normal 24 10 5" xfId="51338" xr:uid="{EF273C19-DF89-4F37-AD0A-2C9E5EFB357E}"/>
    <cellStyle name="Normal 24 11" xfId="51339" xr:uid="{CEA3836D-A7AE-4988-898B-F9C383AE6937}"/>
    <cellStyle name="Normal 24 11 2" xfId="51340" xr:uid="{D17F58BF-CA5A-469C-BC8B-F9238406468B}"/>
    <cellStyle name="Normal 24 11 2 2" xfId="51341" xr:uid="{8A272631-3F17-4F46-AF9C-F167B2601208}"/>
    <cellStyle name="Normal 24 11 2 2 2" xfId="51342" xr:uid="{9D1880EA-4D67-4D34-9197-94E221ABF7E0}"/>
    <cellStyle name="Normal 24 11 2 3" xfId="51343" xr:uid="{BBD8CADA-880B-48A9-9AF9-0364CDCEE1D2}"/>
    <cellStyle name="Normal 24 11 3" xfId="51344" xr:uid="{8AE89D99-43CD-4390-A743-A2CA330D8F29}"/>
    <cellStyle name="Normal 24 11 3 2" xfId="51345" xr:uid="{CE0DC108-39F8-4D9D-A462-F8B4E2D46E88}"/>
    <cellStyle name="Normal 24 11 4" xfId="51346" xr:uid="{66AFB18D-B59B-45D3-A0CF-609D575306E3}"/>
    <cellStyle name="Normal 24 11 4 2" xfId="51347" xr:uid="{C39CDE79-2994-4C5D-8B0E-0C029D2708F4}"/>
    <cellStyle name="Normal 24 11 5" xfId="51348" xr:uid="{A45A1570-F265-4237-B8E7-CB3602091DEA}"/>
    <cellStyle name="Normal 24 12" xfId="51349" xr:uid="{B2703282-E42A-4337-B198-C5BDBEC88905}"/>
    <cellStyle name="Normal 24 12 2" xfId="51350" xr:uid="{226AAA4A-A6D6-4942-B7AA-1D38B40DBE62}"/>
    <cellStyle name="Normal 24 12 2 2" xfId="51351" xr:uid="{7BF9C0ED-6482-443F-97B0-9C59E88644D9}"/>
    <cellStyle name="Normal 24 12 2 2 2" xfId="51352" xr:uid="{B62B25F3-9C5B-4A6D-B903-1AFF0796C656}"/>
    <cellStyle name="Normal 24 12 2 3" xfId="51353" xr:uid="{D761A52E-B488-46FF-BC14-B42DF8F9BDD1}"/>
    <cellStyle name="Normal 24 12 3" xfId="51354" xr:uid="{1C69178E-3E2F-4E56-A075-27895421CA21}"/>
    <cellStyle name="Normal 24 12 3 2" xfId="51355" xr:uid="{D4166E24-01A9-4E71-9AB6-0D25D2E2116A}"/>
    <cellStyle name="Normal 24 12 4" xfId="51356" xr:uid="{2A9DA09C-0FDC-4217-8AB8-F661C0ED43F9}"/>
    <cellStyle name="Normal 24 12 4 2" xfId="51357" xr:uid="{1452ECCF-37E3-43A7-8304-8DD2556B8B6C}"/>
    <cellStyle name="Normal 24 12 5" xfId="51358" xr:uid="{34743595-55B5-48D4-831A-0BCAB6AD708D}"/>
    <cellStyle name="Normal 24 13" xfId="51359" xr:uid="{87E7A93F-3F99-4C7E-BC45-FCC2D467CC12}"/>
    <cellStyle name="Normal 24 13 2" xfId="51360" xr:uid="{A3886788-6DCA-4A23-84B1-1E8266489598}"/>
    <cellStyle name="Normal 24 13 2 2" xfId="51361" xr:uid="{ED38FF44-BB53-4F39-8220-F3B126D5D06A}"/>
    <cellStyle name="Normal 24 13 2 2 2" xfId="51362" xr:uid="{2435EAC4-7BDE-4582-9C5A-B5CC4EAC93AB}"/>
    <cellStyle name="Normal 24 13 2 3" xfId="51363" xr:uid="{47D2BE15-56E0-45A5-9D93-B53EE0DD48D1}"/>
    <cellStyle name="Normal 24 13 3" xfId="51364" xr:uid="{02B74AED-91CD-4452-93F8-13F07BA5D1F3}"/>
    <cellStyle name="Normal 24 13 3 2" xfId="51365" xr:uid="{7E863441-75AD-462F-9CFC-04E74F70D531}"/>
    <cellStyle name="Normal 24 13 4" xfId="51366" xr:uid="{28706655-6F70-4A31-BE77-5FD4AA3C8D57}"/>
    <cellStyle name="Normal 24 13 4 2" xfId="51367" xr:uid="{556E5D46-23B6-4084-A849-9951CD93CB97}"/>
    <cellStyle name="Normal 24 13 5" xfId="51368" xr:uid="{A1DFF90F-B10D-4D72-B698-48FE58308BB3}"/>
    <cellStyle name="Normal 24 14" xfId="51369" xr:uid="{228C8DB3-53B9-473A-B65F-560DC63FFF64}"/>
    <cellStyle name="Normal 24 14 2" xfId="51370" xr:uid="{C30D179D-2F17-41DB-B0D3-BA9933031142}"/>
    <cellStyle name="Normal 24 14 2 2" xfId="51371" xr:uid="{7CEBC63D-912C-490C-9F39-58ABCD48E40F}"/>
    <cellStyle name="Normal 24 14 2 2 2" xfId="51372" xr:uid="{37668E81-72A8-4269-8C92-D8419E71E88A}"/>
    <cellStyle name="Normal 24 14 2 3" xfId="51373" xr:uid="{9DCD1F75-36E0-44E9-8045-18654472F685}"/>
    <cellStyle name="Normal 24 14 3" xfId="51374" xr:uid="{82C9F251-3C8E-472A-BCBB-DA46721DE351}"/>
    <cellStyle name="Normal 24 14 3 2" xfId="51375" xr:uid="{ECEE362A-3774-4520-B100-2FEA377281AF}"/>
    <cellStyle name="Normal 24 14 4" xfId="51376" xr:uid="{B92924C8-9C86-4758-AE0C-1B63EDF9F95D}"/>
    <cellStyle name="Normal 24 14 4 2" xfId="51377" xr:uid="{3A6F8BB2-C312-43D8-81C5-9D5DFE9E2128}"/>
    <cellStyle name="Normal 24 14 5" xfId="51378" xr:uid="{9BDF8AC3-C53C-4B29-B07A-62979FFF2966}"/>
    <cellStyle name="Normal 24 15" xfId="51379" xr:uid="{8968F825-6FB0-4FAF-8C6C-1D7D6A75331E}"/>
    <cellStyle name="Normal 24 15 2" xfId="51380" xr:uid="{CF2BDA52-6F0A-4FBE-8F89-B2FEF61E8FFE}"/>
    <cellStyle name="Normal 24 15 2 2" xfId="51381" xr:uid="{399E16F6-4B51-4A58-B675-D4D71306BAEC}"/>
    <cellStyle name="Normal 24 15 2 2 2" xfId="51382" xr:uid="{8E636B9F-66C7-42A1-A6CC-7B5222116803}"/>
    <cellStyle name="Normal 24 15 2 3" xfId="51383" xr:uid="{6F0D208F-E2A5-49B8-ABE8-D62AF97CDA30}"/>
    <cellStyle name="Normal 24 15 3" xfId="51384" xr:uid="{D9B6225A-9546-44A7-A02F-19CD6D5A4534}"/>
    <cellStyle name="Normal 24 15 3 2" xfId="51385" xr:uid="{9305D661-8849-4284-9485-038AF54169C8}"/>
    <cellStyle name="Normal 24 15 4" xfId="51386" xr:uid="{7D12C197-553B-4FCD-B86A-D9BA07306CCC}"/>
    <cellStyle name="Normal 24 15 4 2" xfId="51387" xr:uid="{EC65BB30-C2FB-4EA5-98AA-5F9E8E3585FD}"/>
    <cellStyle name="Normal 24 15 5" xfId="51388" xr:uid="{C56E86F1-0D17-4264-8084-1FE98496A16B}"/>
    <cellStyle name="Normal 24 16" xfId="51389" xr:uid="{6C0383D5-E92C-4637-B792-306E449017A7}"/>
    <cellStyle name="Normal 24 16 2" xfId="51390" xr:uid="{B34CE551-12A0-4C0D-8DF3-7D94553703FF}"/>
    <cellStyle name="Normal 24 16 2 2" xfId="51391" xr:uid="{DF3DBFAB-8349-49F8-A951-2A06A780EBE7}"/>
    <cellStyle name="Normal 24 16 3" xfId="51392" xr:uid="{B5B1860C-FAE9-4DE6-AFD5-C94B7E44517E}"/>
    <cellStyle name="Normal 24 17" xfId="51393" xr:uid="{FC657447-E6AA-4977-9FF8-E5219677331E}"/>
    <cellStyle name="Normal 24 17 2" xfId="51394" xr:uid="{2FE51DC0-306B-4535-A540-55FCFC9126D9}"/>
    <cellStyle name="Normal 24 18" xfId="51395" xr:uid="{8AE86F59-F85C-45CB-9287-C2C0E71B7C2C}"/>
    <cellStyle name="Normal 24 18 2" xfId="51396" xr:uid="{ADE557C7-8230-490E-8AC7-3C453C63B54E}"/>
    <cellStyle name="Normal 24 19" xfId="51397" xr:uid="{97418093-F15B-416D-BE1D-FA7D4E951431}"/>
    <cellStyle name="Normal 24 2" xfId="51398" xr:uid="{A064AB7F-35DA-4A16-AB66-91D88B685069}"/>
    <cellStyle name="Normal 24 2 2" xfId="51399" xr:uid="{8C70A25A-B3F7-4E9C-BBDB-F4F1AD7DFDC0}"/>
    <cellStyle name="Normal 24 2 2 2" xfId="51400" xr:uid="{BC5DFF3A-50E2-4698-B7B5-98435D259108}"/>
    <cellStyle name="Normal 24 2 2 2 2" xfId="51401" xr:uid="{487BE14F-5799-4987-A349-DB755FE7F296}"/>
    <cellStyle name="Normal 24 2 2 3" xfId="51402" xr:uid="{8B9F87E7-91A2-4BB8-8B02-9FE100276625}"/>
    <cellStyle name="Normal 24 2 3" xfId="51403" xr:uid="{46217221-A781-40B2-8502-71933DE94A53}"/>
    <cellStyle name="Normal 24 2 3 2" xfId="51404" xr:uid="{1DE772B9-34CE-4761-BE08-D647CF713FFE}"/>
    <cellStyle name="Normal 24 2 4" xfId="51405" xr:uid="{A2CDA6B1-3266-4B4B-A15D-8AD82D3BE872}"/>
    <cellStyle name="Normal 24 2 4 2" xfId="51406" xr:uid="{77DF22C6-0407-4C1C-B8EE-1EEA41585E80}"/>
    <cellStyle name="Normal 24 2 5" xfId="51407" xr:uid="{3D535CCA-46A6-47B5-8E17-82972F4C45A8}"/>
    <cellStyle name="Normal 24 2 6" xfId="51408" xr:uid="{B0CAF684-7B2F-4B88-BB08-9C2997DC1289}"/>
    <cellStyle name="Normal 24 20" xfId="51409" xr:uid="{9978AA79-5C9C-409A-BCCE-6205E71D343D}"/>
    <cellStyle name="Normal 24 21" xfId="51410" xr:uid="{3FD67BFB-20D4-4B0A-8D64-742E60B9BFE4}"/>
    <cellStyle name="Normal 24 22" xfId="51411" xr:uid="{C4FB72AD-4A4A-4F04-B49D-BECA5CB67D59}"/>
    <cellStyle name="Normal 24 23" xfId="51412" xr:uid="{620363C5-6854-4A93-ACFA-4FBAA8644C86}"/>
    <cellStyle name="Normal 24 24" xfId="51413" xr:uid="{F18DC833-389A-4ACB-B802-B332B31E81AA}"/>
    <cellStyle name="Normal 24 25" xfId="51414" xr:uid="{F1136F63-4D64-4B35-9D00-0898E750E9F2}"/>
    <cellStyle name="Normal 24 26" xfId="51415" xr:uid="{A1D73AB8-C4B1-4331-B09E-4BF91A2591C8}"/>
    <cellStyle name="Normal 24 27" xfId="51416" xr:uid="{EF6E3F11-214D-454C-968F-D0779C63E7DE}"/>
    <cellStyle name="Normal 24 28" xfId="51417" xr:uid="{5181A633-91B3-4B27-A93A-E043E42E39EF}"/>
    <cellStyle name="Normal 24 29" xfId="51418" xr:uid="{69FDB968-823E-4D98-8D66-3B82F2A6A472}"/>
    <cellStyle name="Normal 24 3" xfId="51419" xr:uid="{F7D69817-894A-444C-B787-A1A5AA29E095}"/>
    <cellStyle name="Normal 24 3 2" xfId="51420" xr:uid="{DFD48459-F025-4605-93E9-80FB7710BAB0}"/>
    <cellStyle name="Normal 24 3 2 2" xfId="51421" xr:uid="{F2C0DC49-EE30-4060-99C6-710F81E4D8AA}"/>
    <cellStyle name="Normal 24 3 2 2 2" xfId="51422" xr:uid="{CB60C135-E40A-4452-9901-7BE0B64D503D}"/>
    <cellStyle name="Normal 24 3 2 3" xfId="51423" xr:uid="{0102AA8E-2EEE-4E4A-B402-9CF171223523}"/>
    <cellStyle name="Normal 24 3 3" xfId="51424" xr:uid="{F54B08D8-1CE0-4E7A-B8EA-3B93427A77FD}"/>
    <cellStyle name="Normal 24 3 3 2" xfId="51425" xr:uid="{00729497-0301-4D1F-A4DD-52CF76F25E08}"/>
    <cellStyle name="Normal 24 3 4" xfId="51426" xr:uid="{C1EE4EE2-B041-4A28-B39A-7DB1B6C1A66A}"/>
    <cellStyle name="Normal 24 3 4 2" xfId="51427" xr:uid="{2996F059-17BD-40C4-ACF1-25705FF06264}"/>
    <cellStyle name="Normal 24 3 5" xfId="51428" xr:uid="{E9A2DBBE-A709-400F-A6DD-6B50A71706B8}"/>
    <cellStyle name="Normal 24 30" xfId="51429" xr:uid="{FADC5F27-5820-4A38-8668-983B970921BE}"/>
    <cellStyle name="Normal 24 31" xfId="51430" xr:uid="{3DF63763-F143-4B61-B3A9-1B78983B325C}"/>
    <cellStyle name="Normal 24 4" xfId="51431" xr:uid="{811AA358-F8CF-4C0A-9913-3393EA39E388}"/>
    <cellStyle name="Normal 24 4 2" xfId="51432" xr:uid="{795FD0B5-D8D3-490E-B5FD-BE216AC7AE61}"/>
    <cellStyle name="Normal 24 4 2 2" xfId="51433" xr:uid="{8D2E66B4-B79B-4500-8B21-F6DE5039CCCC}"/>
    <cellStyle name="Normal 24 4 2 2 2" xfId="51434" xr:uid="{B392ACF0-7BC5-4E46-B40C-1A3DDAB9B65B}"/>
    <cellStyle name="Normal 24 4 2 3" xfId="51435" xr:uid="{36304021-54B9-4C45-B696-7302C40350B4}"/>
    <cellStyle name="Normal 24 4 3" xfId="51436" xr:uid="{3B8DB3F4-4DD6-498D-941D-D5460F21DBA6}"/>
    <cellStyle name="Normal 24 4 3 2" xfId="51437" xr:uid="{61F7F2D9-9BF6-401F-B0EE-22D05B9D8C92}"/>
    <cellStyle name="Normal 24 4 4" xfId="51438" xr:uid="{7110ED15-A131-4100-8754-B6BF8F97B49D}"/>
    <cellStyle name="Normal 24 4 4 2" xfId="51439" xr:uid="{2BDB0E7B-E4B7-4C40-87BD-D80BB88527A9}"/>
    <cellStyle name="Normal 24 4 5" xfId="51440" xr:uid="{C91E6A21-D68C-4C0E-9577-2B9172DEC24D}"/>
    <cellStyle name="Normal 24 5" xfId="51441" xr:uid="{1C0C9102-1C2A-4949-8E1A-9D1C301D89D4}"/>
    <cellStyle name="Normal 24 5 2" xfId="51442" xr:uid="{336DA5BF-78AE-413B-A90E-39A574AA7530}"/>
    <cellStyle name="Normal 24 5 2 2" xfId="51443" xr:uid="{25A25FCB-3034-4C94-99D7-6573E2BE935E}"/>
    <cellStyle name="Normal 24 5 2 2 2" xfId="51444" xr:uid="{E400CA2A-CED8-4148-B9A7-F5C49AD2F646}"/>
    <cellStyle name="Normal 24 5 2 3" xfId="51445" xr:uid="{8FC2183B-7A74-4A43-B46B-00C030EBEF93}"/>
    <cellStyle name="Normal 24 5 3" xfId="51446" xr:uid="{B630D072-69E1-4BFD-827B-28E135BD399C}"/>
    <cellStyle name="Normal 24 5 3 2" xfId="51447" xr:uid="{CAFC690B-26CC-4FB1-A6F7-99A9EDF8FC44}"/>
    <cellStyle name="Normal 24 5 4" xfId="51448" xr:uid="{464E14B2-3D87-4BA5-9318-5BDA99A7A912}"/>
    <cellStyle name="Normal 24 5 4 2" xfId="51449" xr:uid="{6D70BB09-A531-458D-BA54-208DE0DD6840}"/>
    <cellStyle name="Normal 24 5 5" xfId="51450" xr:uid="{1201902D-6267-4105-8A69-ECFA60A146C3}"/>
    <cellStyle name="Normal 24 6" xfId="51451" xr:uid="{0349C99B-5567-4B77-842F-2203961A8A52}"/>
    <cellStyle name="Normal 24 6 2" xfId="51452" xr:uid="{F995B8DD-266B-412D-8323-A52BE22BDFC2}"/>
    <cellStyle name="Normal 24 6 2 2" xfId="51453" xr:uid="{61155F40-723D-415E-97B1-D279E71E8B01}"/>
    <cellStyle name="Normal 24 6 2 2 2" xfId="51454" xr:uid="{CC3A98CC-BDC0-49B7-8663-E551175119E2}"/>
    <cellStyle name="Normal 24 6 2 3" xfId="51455" xr:uid="{9EA37F28-4614-4747-A855-1E78D4DE6382}"/>
    <cellStyle name="Normal 24 6 3" xfId="51456" xr:uid="{F91260C1-1623-4210-848B-29D2B4039B0D}"/>
    <cellStyle name="Normal 24 6 3 2" xfId="51457" xr:uid="{8CE0A443-3037-490D-84CF-6C71517C426A}"/>
    <cellStyle name="Normal 24 6 4" xfId="51458" xr:uid="{DB6164C1-3513-4AD4-9471-294020FE5E4C}"/>
    <cellStyle name="Normal 24 6 4 2" xfId="51459" xr:uid="{7AEA643F-94F1-4821-8FC9-BFDD4C2E4F64}"/>
    <cellStyle name="Normal 24 6 5" xfId="51460" xr:uid="{60314414-DEB8-4443-9ACD-4971233639DD}"/>
    <cellStyle name="Normal 24 7" xfId="51461" xr:uid="{4634B980-2C41-4B2E-99EA-30CEA2D47169}"/>
    <cellStyle name="Normal 24 7 2" xfId="51462" xr:uid="{7D4967F9-9C08-40DC-AFA2-2FB8F82CEDBC}"/>
    <cellStyle name="Normal 24 7 2 2" xfId="51463" xr:uid="{EE858F88-AA98-4FFA-BA02-BDD2F7338D25}"/>
    <cellStyle name="Normal 24 7 2 2 2" xfId="51464" xr:uid="{8FFABF54-0241-4798-9BFC-30B2714CC97D}"/>
    <cellStyle name="Normal 24 7 2 3" xfId="51465" xr:uid="{0F9B2478-22D8-434F-8A92-945436CD07D9}"/>
    <cellStyle name="Normal 24 7 3" xfId="51466" xr:uid="{0F0502ED-BC6B-49E9-9F99-429E6AE5FD51}"/>
    <cellStyle name="Normal 24 7 3 2" xfId="51467" xr:uid="{312161C8-F242-40B3-916D-85802DC7F6F2}"/>
    <cellStyle name="Normal 24 7 4" xfId="51468" xr:uid="{BFF963AD-29BB-440E-B3E1-5B27EE3300F7}"/>
    <cellStyle name="Normal 24 7 4 2" xfId="51469" xr:uid="{4BBDD9C5-D81C-4C81-92A3-8EDC4C429C89}"/>
    <cellStyle name="Normal 24 7 5" xfId="51470" xr:uid="{C7DAC5DE-5059-4A10-9613-3EB72FF09D04}"/>
    <cellStyle name="Normal 24 8" xfId="51471" xr:uid="{BC87F23E-74E0-4962-B24A-3E85CCED8633}"/>
    <cellStyle name="Normal 24 8 2" xfId="51472" xr:uid="{EE243874-5487-464A-80DC-12DBF55D7F20}"/>
    <cellStyle name="Normal 24 8 2 2" xfId="51473" xr:uid="{76B7D4E4-FD31-460A-B904-38CCEE449951}"/>
    <cellStyle name="Normal 24 8 2 2 2" xfId="51474" xr:uid="{7D928D92-6113-40C3-80C8-744B0B19B91A}"/>
    <cellStyle name="Normal 24 8 2 3" xfId="51475" xr:uid="{F5EA739C-5DBA-4289-B6E7-B1AD4E8D675B}"/>
    <cellStyle name="Normal 24 8 3" xfId="51476" xr:uid="{29F3F720-38F6-46F7-93FC-A017F7E35E1A}"/>
    <cellStyle name="Normal 24 8 3 2" xfId="51477" xr:uid="{54B72093-CD31-4351-BAD3-D6CAEAD7334C}"/>
    <cellStyle name="Normal 24 8 4" xfId="51478" xr:uid="{6C7D4F8D-4AD8-46C9-B8DF-5339F739CEBB}"/>
    <cellStyle name="Normal 24 8 4 2" xfId="51479" xr:uid="{F4B83092-A511-47EA-9FEB-A7AE2F857D2B}"/>
    <cellStyle name="Normal 24 8 5" xfId="51480" xr:uid="{C19555B6-3775-4653-8E41-F826E056D3F7}"/>
    <cellStyle name="Normal 24 9" xfId="51481" xr:uid="{D1AF3FD9-1443-4398-AF8F-470B239F1DDB}"/>
    <cellStyle name="Normal 24 9 2" xfId="51482" xr:uid="{27E7014C-D522-42ED-AC1C-4F04202AD665}"/>
    <cellStyle name="Normal 24 9 2 2" xfId="51483" xr:uid="{0363620D-FD41-4355-986A-1AA1043EFEA1}"/>
    <cellStyle name="Normal 24 9 2 2 2" xfId="51484" xr:uid="{FC884025-CC2D-4FCF-8862-BDDFD4CC0729}"/>
    <cellStyle name="Normal 24 9 2 3" xfId="51485" xr:uid="{831FD449-522C-4FC9-8B6E-A53C2829F868}"/>
    <cellStyle name="Normal 24 9 3" xfId="51486" xr:uid="{4BAA475B-B4E4-4DD2-ABD9-1C336A4ADA9C}"/>
    <cellStyle name="Normal 24 9 3 2" xfId="51487" xr:uid="{AF61D8EC-61BE-47CF-9F54-1DC9052F9BC5}"/>
    <cellStyle name="Normal 24 9 4" xfId="51488" xr:uid="{73002817-015A-442C-A95E-60C8BACC089C}"/>
    <cellStyle name="Normal 24 9 4 2" xfId="51489" xr:uid="{BEBFA114-4D21-4A20-88F0-57443D94FDFB}"/>
    <cellStyle name="Normal 24 9 5" xfId="51490" xr:uid="{69EE988B-6DDF-4DCD-A46E-EA71C1693C74}"/>
    <cellStyle name="Normal 25" xfId="1954" xr:uid="{EB423DCB-C605-4B22-B9F6-CE19A8C49018}"/>
    <cellStyle name="Normal 25 10" xfId="51491" xr:uid="{1A6F61F0-221C-421C-81E5-42145F34E42D}"/>
    <cellStyle name="Normal 25 10 2" xfId="51492" xr:uid="{D9670DA1-43D0-4E2C-BEE6-610BF3F4318C}"/>
    <cellStyle name="Normal 25 10 2 2" xfId="51493" xr:uid="{87C8149E-652D-46FD-8645-3A4A5B033F58}"/>
    <cellStyle name="Normal 25 10 2 2 2" xfId="51494" xr:uid="{78E24A3D-6F12-4B09-8F49-8FB8B4700387}"/>
    <cellStyle name="Normal 25 10 2 3" xfId="51495" xr:uid="{A3C03C84-65CB-43DE-BE56-EEDDEA4047B6}"/>
    <cellStyle name="Normal 25 10 3" xfId="51496" xr:uid="{6E6DA8D2-B68B-4BB1-A953-B34655D574BF}"/>
    <cellStyle name="Normal 25 10 3 2" xfId="51497" xr:uid="{F032752F-8ACA-4E76-8F41-EE3CDCA72556}"/>
    <cellStyle name="Normal 25 10 4" xfId="51498" xr:uid="{089D1BD9-6941-4D31-80F8-98CDE8D4B9DD}"/>
    <cellStyle name="Normal 25 10 4 2" xfId="51499" xr:uid="{F27AFAB6-25EB-4AAA-9D7D-ABACCEE8F193}"/>
    <cellStyle name="Normal 25 10 5" xfId="51500" xr:uid="{FD909D65-9EA2-4458-8CAA-ED1F22F97E92}"/>
    <cellStyle name="Normal 25 11" xfId="51501" xr:uid="{61226478-E330-4D4D-92C9-1FE8556979DA}"/>
    <cellStyle name="Normal 25 11 2" xfId="51502" xr:uid="{88BF2E78-9F2D-4888-8082-8979C013F7F2}"/>
    <cellStyle name="Normal 25 11 2 2" xfId="51503" xr:uid="{B5BD8507-761F-45C5-9AEE-CFCE1EB1AB34}"/>
    <cellStyle name="Normal 25 11 2 2 2" xfId="51504" xr:uid="{88D29D97-903F-44E6-A9DC-955203CB96D5}"/>
    <cellStyle name="Normal 25 11 2 3" xfId="51505" xr:uid="{38E6FF3B-1F91-4E52-B449-80769775E2A5}"/>
    <cellStyle name="Normal 25 11 3" xfId="51506" xr:uid="{46075112-E0EB-4F61-8CE2-BA66EACEE15C}"/>
    <cellStyle name="Normal 25 11 3 2" xfId="51507" xr:uid="{B8FCD993-FA72-48CD-9CB9-24D4B3A82E35}"/>
    <cellStyle name="Normal 25 11 4" xfId="51508" xr:uid="{204EC0A7-4273-4B49-A86D-F7C667138771}"/>
    <cellStyle name="Normal 25 11 4 2" xfId="51509" xr:uid="{C62C72D7-EEE7-4465-9004-A6BEFDF4098A}"/>
    <cellStyle name="Normal 25 11 5" xfId="51510" xr:uid="{F556A576-3814-4053-B4E9-7AA37708929C}"/>
    <cellStyle name="Normal 25 12" xfId="51511" xr:uid="{AFDB8B11-D130-4AAD-9648-8C57C17677A3}"/>
    <cellStyle name="Normal 25 12 2" xfId="51512" xr:uid="{F8BB4ADF-434A-4350-BF6B-349D603986EF}"/>
    <cellStyle name="Normal 25 12 2 2" xfId="51513" xr:uid="{EF289AAD-54C4-417B-9707-EE1149FE9A64}"/>
    <cellStyle name="Normal 25 12 2 2 2" xfId="51514" xr:uid="{08ACCE9D-95EF-4C62-BC09-32788533090D}"/>
    <cellStyle name="Normal 25 12 2 3" xfId="51515" xr:uid="{13395415-A623-42F7-87B2-FA3BE5FA625D}"/>
    <cellStyle name="Normal 25 12 3" xfId="51516" xr:uid="{7DD4C043-3508-4E08-95EB-70ED258A5DBD}"/>
    <cellStyle name="Normal 25 12 3 2" xfId="51517" xr:uid="{D210CF86-2988-4460-8FAF-258AF2F8005A}"/>
    <cellStyle name="Normal 25 12 4" xfId="51518" xr:uid="{CCE5F02A-3E4C-4628-8CA7-FE5745E72C34}"/>
    <cellStyle name="Normal 25 12 4 2" xfId="51519" xr:uid="{F09BFC73-9ED9-48ED-92A8-4AE485D14ACA}"/>
    <cellStyle name="Normal 25 12 5" xfId="51520" xr:uid="{862F41DE-3811-4609-8501-94D983D1B1D9}"/>
    <cellStyle name="Normal 25 13" xfId="51521" xr:uid="{66F8E57A-15F9-4830-AEA5-B794593B2952}"/>
    <cellStyle name="Normal 25 13 2" xfId="51522" xr:uid="{80D835F8-5EF9-4FB1-9603-83BD4906434C}"/>
    <cellStyle name="Normal 25 13 2 2" xfId="51523" xr:uid="{C109E8CD-B41D-4B98-BEA4-93F9638352A9}"/>
    <cellStyle name="Normal 25 13 2 2 2" xfId="51524" xr:uid="{F21B9027-7F46-4B2D-88AC-F8EBCF268813}"/>
    <cellStyle name="Normal 25 13 2 3" xfId="51525" xr:uid="{4B6EB18E-DDA9-4829-B206-26A11497DCB4}"/>
    <cellStyle name="Normal 25 13 3" xfId="51526" xr:uid="{94AB1DBC-0A12-4DFD-8DA3-4F45532FCEF1}"/>
    <cellStyle name="Normal 25 13 3 2" xfId="51527" xr:uid="{263029A0-DA92-406F-97FF-AA80BBB0CD20}"/>
    <cellStyle name="Normal 25 13 4" xfId="51528" xr:uid="{948660AC-1F0B-4B6B-B336-183295AA8194}"/>
    <cellStyle name="Normal 25 13 4 2" xfId="51529" xr:uid="{563D1243-4ED6-4B43-81E8-4F7EB03B61D7}"/>
    <cellStyle name="Normal 25 13 5" xfId="51530" xr:uid="{74F41EA2-6820-4332-B8ED-93A6DBEFF793}"/>
    <cellStyle name="Normal 25 14" xfId="51531" xr:uid="{50554A62-77A8-4C9E-9084-42FDDC87E039}"/>
    <cellStyle name="Normal 25 14 2" xfId="51532" xr:uid="{35DE697D-1ACE-4AB0-9914-3712DF680D3F}"/>
    <cellStyle name="Normal 25 14 2 2" xfId="51533" xr:uid="{D1B018E5-E89A-477F-8184-18C4DD5693CC}"/>
    <cellStyle name="Normal 25 14 2 2 2" xfId="51534" xr:uid="{5FDE71EB-09E3-4A7B-82BE-A17D66CADD34}"/>
    <cellStyle name="Normal 25 14 2 3" xfId="51535" xr:uid="{6B625E71-F907-44E4-B6D4-B5B488D25E2B}"/>
    <cellStyle name="Normal 25 14 3" xfId="51536" xr:uid="{31E32390-97BB-4C16-92A9-048189677B66}"/>
    <cellStyle name="Normal 25 14 3 2" xfId="51537" xr:uid="{62AA0B36-2042-4646-AC83-C0EB24483242}"/>
    <cellStyle name="Normal 25 14 4" xfId="51538" xr:uid="{794E6A85-3507-4713-BD15-B6196B0CDADA}"/>
    <cellStyle name="Normal 25 14 4 2" xfId="51539" xr:uid="{010478AE-C19C-4CBB-B46F-526F0736C294}"/>
    <cellStyle name="Normal 25 14 5" xfId="51540" xr:uid="{470E78D3-4E87-461F-8FD4-E02B3088D27F}"/>
    <cellStyle name="Normal 25 15" xfId="51541" xr:uid="{4EC0B061-D2CC-4A9B-A326-B0085CF9441F}"/>
    <cellStyle name="Normal 25 15 2" xfId="51542" xr:uid="{335A6F09-C713-451C-80EC-C917889BABB7}"/>
    <cellStyle name="Normal 25 15 2 2" xfId="51543" xr:uid="{F8350D9E-FF38-4E11-ACB8-C6072FA988F8}"/>
    <cellStyle name="Normal 25 15 2 2 2" xfId="51544" xr:uid="{3926D531-96F2-4ED4-A301-6D77DA56FCDF}"/>
    <cellStyle name="Normal 25 15 2 3" xfId="51545" xr:uid="{6810ACA0-1E52-4A63-BAA8-39D3BA72906C}"/>
    <cellStyle name="Normal 25 15 3" xfId="51546" xr:uid="{824F62A0-45F6-4B7A-9144-F97774B77EF7}"/>
    <cellStyle name="Normal 25 15 3 2" xfId="51547" xr:uid="{F22FD497-3348-4769-A65C-6F2DBEB35ABB}"/>
    <cellStyle name="Normal 25 15 4" xfId="51548" xr:uid="{19857AEA-9893-45CC-83FE-D6455CD2A8E2}"/>
    <cellStyle name="Normal 25 15 4 2" xfId="51549" xr:uid="{549E2D0E-8179-46EC-9C90-E5D603CF2120}"/>
    <cellStyle name="Normal 25 15 5" xfId="51550" xr:uid="{0263E38D-BA5D-4156-B916-7646CF58C10A}"/>
    <cellStyle name="Normal 25 16" xfId="51551" xr:uid="{B51D1A95-30AA-446C-9C20-72B9E5AE463F}"/>
    <cellStyle name="Normal 25 16 2" xfId="51552" xr:uid="{67CA86D7-AF95-4B98-AC58-EF2D3AC58E31}"/>
    <cellStyle name="Normal 25 16 2 2" xfId="51553" xr:uid="{3E1350F1-7564-4DE5-BE48-E06DA8AD085E}"/>
    <cellStyle name="Normal 25 16 3" xfId="51554" xr:uid="{2400398B-2DB0-4BE9-B6BA-FDB2D942BC0C}"/>
    <cellStyle name="Normal 25 17" xfId="51555" xr:uid="{A7A4B45D-2BE3-4990-8493-CC4D22CEB71F}"/>
    <cellStyle name="Normal 25 17 2" xfId="51556" xr:uid="{989616DE-7969-4B36-A2F8-924D8940D482}"/>
    <cellStyle name="Normal 25 18" xfId="51557" xr:uid="{130D8573-EB72-425A-9DFF-07D053E20B74}"/>
    <cellStyle name="Normal 25 18 2" xfId="51558" xr:uid="{5E680DC9-A28D-4826-ACF9-B2C88CD728C6}"/>
    <cellStyle name="Normal 25 19" xfId="51559" xr:uid="{59E6ECD6-9B30-419D-AB30-C008B1ABC786}"/>
    <cellStyle name="Normal 25 2" xfId="51560" xr:uid="{B807F77E-7DD6-42BF-A52C-3B8F549CF9F7}"/>
    <cellStyle name="Normal 25 2 2" xfId="51561" xr:uid="{FEB39759-1A31-40B6-AF94-82E226D14DB4}"/>
    <cellStyle name="Normal 25 2 2 2" xfId="51562" xr:uid="{B3B7D8BA-E9B6-4F7F-AD0E-581D087136B7}"/>
    <cellStyle name="Normal 25 2 2 2 2" xfId="51563" xr:uid="{845F233D-52CD-4A47-BC68-5CDE4AF730F1}"/>
    <cellStyle name="Normal 25 2 2 3" xfId="51564" xr:uid="{1EEFDEB7-F91E-4F63-95D1-4D5D2261CF0E}"/>
    <cellStyle name="Normal 25 2 3" xfId="51565" xr:uid="{310216BB-D068-440C-A4B1-33159ECBE3AF}"/>
    <cellStyle name="Normal 25 2 3 2" xfId="51566" xr:uid="{34DF5E43-D35C-4FB3-A058-BDB3B2903DDE}"/>
    <cellStyle name="Normal 25 2 4" xfId="51567" xr:uid="{EC960C4D-32F9-4DA2-966F-9C18AF934D16}"/>
    <cellStyle name="Normal 25 2 4 2" xfId="51568" xr:uid="{956DB453-431C-4412-A505-8DC5060ECF3C}"/>
    <cellStyle name="Normal 25 2 5" xfId="51569" xr:uid="{A4795CCD-6811-455A-8CEE-5880E0DAA8C0}"/>
    <cellStyle name="Normal 25 2 6" xfId="51570" xr:uid="{8D3BE3B5-A115-4373-B48F-5ADF450D1E01}"/>
    <cellStyle name="Normal 25 20" xfId="51571" xr:uid="{D784D9E1-4CE0-4C4D-BC4D-6B69F0EBF115}"/>
    <cellStyle name="Normal 25 21" xfId="51572" xr:uid="{26922583-F087-4DEC-837D-D73A4250112B}"/>
    <cellStyle name="Normal 25 22" xfId="51573" xr:uid="{62648083-1393-458B-B462-75B7F44AAA1E}"/>
    <cellStyle name="Normal 25 23" xfId="51574" xr:uid="{D71CAB0A-AA2D-42A6-A2E5-48027B0DAC19}"/>
    <cellStyle name="Normal 25 24" xfId="51575" xr:uid="{396694DB-8171-460D-B211-200915319A1B}"/>
    <cellStyle name="Normal 25 25" xfId="51576" xr:uid="{27BE4E9C-9B9A-41E8-96B6-6E5336BD72C4}"/>
    <cellStyle name="Normal 25 26" xfId="51577" xr:uid="{4FBC5C7A-BC51-4EBD-BF6B-E6E98DBFA946}"/>
    <cellStyle name="Normal 25 27" xfId="51578" xr:uid="{F6771DBD-3063-4480-B536-1D21F6277A83}"/>
    <cellStyle name="Normal 25 28" xfId="51579" xr:uid="{2E94391A-10D3-42AF-8C4C-FECA38DB21DF}"/>
    <cellStyle name="Normal 25 29" xfId="51580" xr:uid="{2C14E0E8-1DE0-4A27-9021-CE2FE843EE09}"/>
    <cellStyle name="Normal 25 3" xfId="51581" xr:uid="{DC95BDCE-B6A8-45DF-85B3-49A5806856E4}"/>
    <cellStyle name="Normal 25 3 2" xfId="51582" xr:uid="{9224B548-4F81-47AB-969A-251B79CAA402}"/>
    <cellStyle name="Normal 25 3 2 2" xfId="51583" xr:uid="{4DE1D114-3BC1-450B-8115-4F5BE6C395F7}"/>
    <cellStyle name="Normal 25 3 2 2 2" xfId="51584" xr:uid="{F0DAA980-9D61-4CA3-80A0-560D7B876B7C}"/>
    <cellStyle name="Normal 25 3 2 3" xfId="51585" xr:uid="{76DDDD3E-AF5D-4610-8FA1-7D679D8F566C}"/>
    <cellStyle name="Normal 25 3 3" xfId="51586" xr:uid="{1B8FE98E-86EB-4132-8DE5-461EF50C604A}"/>
    <cellStyle name="Normal 25 3 3 2" xfId="51587" xr:uid="{D97701DA-48A6-4A8D-84F1-41C78FA374D2}"/>
    <cellStyle name="Normal 25 3 4" xfId="51588" xr:uid="{B768D998-066B-4709-871B-54F6879FB310}"/>
    <cellStyle name="Normal 25 3 4 2" xfId="51589" xr:uid="{031320EA-E415-46A8-8AD8-F84E2A495C93}"/>
    <cellStyle name="Normal 25 3 5" xfId="51590" xr:uid="{B7995224-3BBA-4DA2-889C-174F1B651280}"/>
    <cellStyle name="Normal 25 30" xfId="51591" xr:uid="{41C24EBB-C818-40EF-87B8-37D449F5E192}"/>
    <cellStyle name="Normal 25 31" xfId="51592" xr:uid="{A95920EF-9ECB-4A26-99FE-B62E048103B8}"/>
    <cellStyle name="Normal 25 4" xfId="51593" xr:uid="{31BDE670-6DAE-4B28-AC7D-173B9A4AAA5F}"/>
    <cellStyle name="Normal 25 4 2" xfId="51594" xr:uid="{D60291AB-E5B2-4F3B-8D54-0D5492943C0C}"/>
    <cellStyle name="Normal 25 4 2 2" xfId="51595" xr:uid="{86DBBFF2-8CC0-445C-A1F0-833A2EE63065}"/>
    <cellStyle name="Normal 25 4 2 2 2" xfId="51596" xr:uid="{7AB8284C-E253-4D31-AEB2-F194564912E1}"/>
    <cellStyle name="Normal 25 4 2 3" xfId="51597" xr:uid="{9D80690D-5003-4770-93FD-7DAF3E9ACFD0}"/>
    <cellStyle name="Normal 25 4 3" xfId="51598" xr:uid="{ED0FF57E-C83F-49CB-A975-3C2E0027284A}"/>
    <cellStyle name="Normal 25 4 3 2" xfId="51599" xr:uid="{2A8FBAE6-4FE5-48FB-9D9F-A86C000649E3}"/>
    <cellStyle name="Normal 25 4 4" xfId="51600" xr:uid="{4B09BE9F-B36C-4ADC-8F2F-2BB20B4BE075}"/>
    <cellStyle name="Normal 25 4 4 2" xfId="51601" xr:uid="{10A5B96A-76F6-47D8-864A-6009A18471BC}"/>
    <cellStyle name="Normal 25 4 5" xfId="51602" xr:uid="{5BD93DCE-B6B0-4104-B11E-BD73618ECE84}"/>
    <cellStyle name="Normal 25 5" xfId="51603" xr:uid="{F92573A9-2EAE-4D89-8E6E-07B3727C4BC7}"/>
    <cellStyle name="Normal 25 5 2" xfId="51604" xr:uid="{85A8739E-FE28-4499-9C85-537306A7A4B8}"/>
    <cellStyle name="Normal 25 5 2 2" xfId="51605" xr:uid="{A6C86C71-E026-4D51-B4ED-ECE90A6C9AC6}"/>
    <cellStyle name="Normal 25 5 2 2 2" xfId="51606" xr:uid="{3A36331F-6CB0-420C-9569-5BA2E0C9F3B3}"/>
    <cellStyle name="Normal 25 5 2 3" xfId="51607" xr:uid="{AE8187A7-5CD4-464B-AF3E-BE62FA735EE9}"/>
    <cellStyle name="Normal 25 5 3" xfId="51608" xr:uid="{3D01F2F3-8F15-4E3E-BB50-ED5C184031AA}"/>
    <cellStyle name="Normal 25 5 3 2" xfId="51609" xr:uid="{829390D8-2325-46DC-9218-F6DA63BBC7C4}"/>
    <cellStyle name="Normal 25 5 4" xfId="51610" xr:uid="{FC33A755-7622-47A4-A007-431AC9A6C54D}"/>
    <cellStyle name="Normal 25 5 4 2" xfId="51611" xr:uid="{981D0774-B9B0-445C-BFED-719C69646DB0}"/>
    <cellStyle name="Normal 25 5 5" xfId="51612" xr:uid="{1D097BF7-6FB2-433D-BEA9-DCF7FDE8D8ED}"/>
    <cellStyle name="Normal 25 6" xfId="51613" xr:uid="{3FEC4EA2-A47E-484D-8D4A-447785B0BB18}"/>
    <cellStyle name="Normal 25 6 2" xfId="51614" xr:uid="{20B96B4E-C718-4AB3-9B2E-77FF04ACB50B}"/>
    <cellStyle name="Normal 25 6 2 2" xfId="51615" xr:uid="{C481D0CB-F5E5-4329-B3D1-E7D4EFBAE62D}"/>
    <cellStyle name="Normal 25 6 2 2 2" xfId="51616" xr:uid="{AEEF8F40-75B2-4D48-856E-0C4C5B15D814}"/>
    <cellStyle name="Normal 25 6 2 3" xfId="51617" xr:uid="{B6A8AFCD-434F-4972-A6D2-ADB85591B402}"/>
    <cellStyle name="Normal 25 6 3" xfId="51618" xr:uid="{2A53AC48-2F4E-4BB3-B34E-0C75D7F5EB89}"/>
    <cellStyle name="Normal 25 6 3 2" xfId="51619" xr:uid="{48524850-9F4B-4305-BBC5-84AC05E6681A}"/>
    <cellStyle name="Normal 25 6 4" xfId="51620" xr:uid="{74339C3E-683D-4DD2-980D-6550D2165B34}"/>
    <cellStyle name="Normal 25 6 4 2" xfId="51621" xr:uid="{345F1BAC-5721-4498-BA04-D80CD7683A30}"/>
    <cellStyle name="Normal 25 6 5" xfId="51622" xr:uid="{BD6A2C69-F649-4319-8287-E92F08CAED94}"/>
    <cellStyle name="Normal 25 7" xfId="51623" xr:uid="{24B4EC46-25E8-4025-876B-0FC2EB3F03B2}"/>
    <cellStyle name="Normal 25 7 2" xfId="51624" xr:uid="{EF13FAE4-B8C9-4B55-A3A8-883030C3C449}"/>
    <cellStyle name="Normal 25 7 2 2" xfId="51625" xr:uid="{1937C803-DEC0-4909-BC69-428622FAF544}"/>
    <cellStyle name="Normal 25 7 2 2 2" xfId="51626" xr:uid="{5F165273-1796-4CA5-AAA8-0CA64C1F15BA}"/>
    <cellStyle name="Normal 25 7 2 3" xfId="51627" xr:uid="{153C9D62-F8CF-44E5-94F7-0A86EC915312}"/>
    <cellStyle name="Normal 25 7 3" xfId="51628" xr:uid="{305B3700-B345-4755-A342-E80849AE612F}"/>
    <cellStyle name="Normal 25 7 3 2" xfId="51629" xr:uid="{8B632C3D-6394-4797-8A58-0E258B2367FA}"/>
    <cellStyle name="Normal 25 7 4" xfId="51630" xr:uid="{A35C2763-8DB1-459E-87E6-4A78F849F3D1}"/>
    <cellStyle name="Normal 25 7 4 2" xfId="51631" xr:uid="{24565EF5-9F0B-45C3-9674-3C6CA0F21BA5}"/>
    <cellStyle name="Normal 25 7 5" xfId="51632" xr:uid="{4479CEE4-F5D3-4DFD-8229-24B4CBDC5634}"/>
    <cellStyle name="Normal 25 8" xfId="51633" xr:uid="{84442078-D387-42B4-9789-05889CC05BB0}"/>
    <cellStyle name="Normal 25 8 2" xfId="51634" xr:uid="{FB783F79-A70F-437A-BDEB-6AA76E166C3D}"/>
    <cellStyle name="Normal 25 8 2 2" xfId="51635" xr:uid="{D0198263-616E-4984-921F-E7B4A48A6A87}"/>
    <cellStyle name="Normal 25 8 2 2 2" xfId="51636" xr:uid="{52C3D15D-8DD9-445A-ABBE-AD423F8A52FA}"/>
    <cellStyle name="Normal 25 8 2 3" xfId="51637" xr:uid="{4E90E357-BE46-48F6-860B-5452C2FA3571}"/>
    <cellStyle name="Normal 25 8 3" xfId="51638" xr:uid="{1872C318-07E8-4139-BDB4-C5C0D0C1DE6D}"/>
    <cellStyle name="Normal 25 8 3 2" xfId="51639" xr:uid="{629D505E-EFE7-48D8-99E0-32243BCDE8BE}"/>
    <cellStyle name="Normal 25 8 4" xfId="51640" xr:uid="{A9DEA00D-CCF1-470D-BC97-12505345D036}"/>
    <cellStyle name="Normal 25 8 4 2" xfId="51641" xr:uid="{4EB874C7-5DD7-408E-BF8C-5544BED2CC74}"/>
    <cellStyle name="Normal 25 8 5" xfId="51642" xr:uid="{432ACE59-4788-4B08-9BE1-4827474CE86D}"/>
    <cellStyle name="Normal 25 9" xfId="51643" xr:uid="{874599B3-38EB-45D9-8D45-4BD0968FF7F6}"/>
    <cellStyle name="Normal 25 9 2" xfId="51644" xr:uid="{5ED3EB28-A413-425E-8FE0-4BA74CF4B79E}"/>
    <cellStyle name="Normal 25 9 2 2" xfId="51645" xr:uid="{8E00E184-2AC8-40C1-9382-BB3BDB5719D5}"/>
    <cellStyle name="Normal 25 9 2 2 2" xfId="51646" xr:uid="{7479FBDD-65D6-4848-BA3E-A1EE97EE0ACD}"/>
    <cellStyle name="Normal 25 9 2 3" xfId="51647" xr:uid="{BD3D8BD2-CA7F-48C2-B0B2-F13AC87706BF}"/>
    <cellStyle name="Normal 25 9 3" xfId="51648" xr:uid="{61A740C8-499A-43BB-A40B-6DA592DD7877}"/>
    <cellStyle name="Normal 25 9 3 2" xfId="51649" xr:uid="{75AD1688-C9FC-467F-8F5D-DB58D5E0B214}"/>
    <cellStyle name="Normal 25 9 4" xfId="51650" xr:uid="{F4E2A76D-F6D3-47B1-B1FC-9B1517A9C995}"/>
    <cellStyle name="Normal 25 9 4 2" xfId="51651" xr:uid="{0D163EC1-CDF2-46CC-AE8E-B916B9007353}"/>
    <cellStyle name="Normal 25 9 5" xfId="51652" xr:uid="{3E6EED89-5CF5-4C30-816C-2A5F80A57C90}"/>
    <cellStyle name="Normal 26" xfId="1955" xr:uid="{DE60819C-1C36-4ABE-A33C-05A825AF2F34}"/>
    <cellStyle name="Normal 26 10" xfId="51653" xr:uid="{85A2B7ED-8F8D-4CC0-AB26-27F44CD81B97}"/>
    <cellStyle name="Normal 26 10 2" xfId="51654" xr:uid="{4171B8DA-7593-4C85-9719-3761F8B4E72F}"/>
    <cellStyle name="Normal 26 10 2 2" xfId="51655" xr:uid="{0E8E3AEA-B471-4D9E-95BB-5EB20D14D443}"/>
    <cellStyle name="Normal 26 10 2 2 2" xfId="51656" xr:uid="{FE909F6D-BEBE-40F5-A1BA-BDE967B218FA}"/>
    <cellStyle name="Normal 26 10 2 3" xfId="51657" xr:uid="{9AB2989D-F363-4F98-96BE-48EB0692169B}"/>
    <cellStyle name="Normal 26 10 3" xfId="51658" xr:uid="{60E110C2-DB5A-4169-84D7-7EA1FEE89525}"/>
    <cellStyle name="Normal 26 10 3 2" xfId="51659" xr:uid="{0F713109-D1B0-4026-83C7-A074CABE8857}"/>
    <cellStyle name="Normal 26 10 4" xfId="51660" xr:uid="{FEB756C2-71DB-44D1-9313-E06CEFFD7850}"/>
    <cellStyle name="Normal 26 10 4 2" xfId="51661" xr:uid="{8968AA85-90D5-40EA-9CFF-2A39C49BEE11}"/>
    <cellStyle name="Normal 26 10 5" xfId="51662" xr:uid="{E09B6F76-1916-44D1-AE92-74E87A613BDC}"/>
    <cellStyle name="Normal 26 11" xfId="51663" xr:uid="{859F853A-61ED-4D51-B049-60DBADEE265D}"/>
    <cellStyle name="Normal 26 11 2" xfId="51664" xr:uid="{97A53089-08FA-4813-8C9E-92E4BCBD3D4C}"/>
    <cellStyle name="Normal 26 11 2 2" xfId="51665" xr:uid="{30456A4B-8C06-473C-A64E-6A7FF256C175}"/>
    <cellStyle name="Normal 26 11 2 2 2" xfId="51666" xr:uid="{61E59049-7032-4925-A894-A9399F2D6E8B}"/>
    <cellStyle name="Normal 26 11 2 3" xfId="51667" xr:uid="{91FCE6C2-4003-4E0F-8B5F-388C8532F024}"/>
    <cellStyle name="Normal 26 11 3" xfId="51668" xr:uid="{0528CB25-987C-4A3C-B5CA-8DAA698CEFF6}"/>
    <cellStyle name="Normal 26 11 3 2" xfId="51669" xr:uid="{EB44D894-BC23-4AF0-9E16-EF2BA3DCA7D4}"/>
    <cellStyle name="Normal 26 11 4" xfId="51670" xr:uid="{989DBCCA-6414-45C5-976D-402305C56D4D}"/>
    <cellStyle name="Normal 26 11 4 2" xfId="51671" xr:uid="{C31CEC3C-74A3-4831-ACE9-864C268895A7}"/>
    <cellStyle name="Normal 26 11 5" xfId="51672" xr:uid="{2A360377-6AFD-4025-A1CD-7CB4293070DE}"/>
    <cellStyle name="Normal 26 12" xfId="51673" xr:uid="{9642A3BD-B120-43BA-8A98-5C80CFBC74FA}"/>
    <cellStyle name="Normal 26 12 2" xfId="51674" xr:uid="{99FAF6D0-B8B6-40DD-A42B-F4457F9F17A3}"/>
    <cellStyle name="Normal 26 12 2 2" xfId="51675" xr:uid="{31E7A720-737B-4E93-8017-2BE1C602AD8D}"/>
    <cellStyle name="Normal 26 12 2 2 2" xfId="51676" xr:uid="{3BB323EA-957D-4C8C-9895-C2E458DE1C0A}"/>
    <cellStyle name="Normal 26 12 2 3" xfId="51677" xr:uid="{E9BED472-EA89-4D38-95DF-AC22BA1FECD1}"/>
    <cellStyle name="Normal 26 12 3" xfId="51678" xr:uid="{F0FCE9D4-041C-4475-9F4D-476F7385F765}"/>
    <cellStyle name="Normal 26 12 3 2" xfId="51679" xr:uid="{FF9FAA75-E5A3-4050-8204-37660B32150D}"/>
    <cellStyle name="Normal 26 12 4" xfId="51680" xr:uid="{BD62F6D1-8025-4138-A130-55173197630D}"/>
    <cellStyle name="Normal 26 12 4 2" xfId="51681" xr:uid="{ED175D66-84EA-4DB7-AC4D-8FF880514B39}"/>
    <cellStyle name="Normal 26 12 5" xfId="51682" xr:uid="{87D89847-9551-4BE5-8AC5-863773F576EA}"/>
    <cellStyle name="Normal 26 13" xfId="51683" xr:uid="{E63E9D51-6BDF-419D-84B2-4166EBB0BC09}"/>
    <cellStyle name="Normal 26 13 2" xfId="51684" xr:uid="{D6716C95-4ED9-4CDA-A545-AF37F389C54A}"/>
    <cellStyle name="Normal 26 13 2 2" xfId="51685" xr:uid="{306BBFC3-1F63-4259-97DB-D7B9533AFE50}"/>
    <cellStyle name="Normal 26 13 2 2 2" xfId="51686" xr:uid="{38F614AE-66A4-4BCB-87F5-6AA87328B7D6}"/>
    <cellStyle name="Normal 26 13 2 3" xfId="51687" xr:uid="{7DDC06C3-17D8-460E-B041-8CAAFE007480}"/>
    <cellStyle name="Normal 26 13 3" xfId="51688" xr:uid="{1CA70AD0-F72D-4AF8-94E1-2177A9B68917}"/>
    <cellStyle name="Normal 26 13 3 2" xfId="51689" xr:uid="{88593273-EC20-4A5D-8F0B-FA883C9E5E13}"/>
    <cellStyle name="Normal 26 13 4" xfId="51690" xr:uid="{715C4312-5E29-426F-9851-C5833788D397}"/>
    <cellStyle name="Normal 26 13 4 2" xfId="51691" xr:uid="{2511812C-43C5-4E29-A08C-EDD7E6272622}"/>
    <cellStyle name="Normal 26 13 5" xfId="51692" xr:uid="{0DED6FDA-6C0C-48C6-B90B-3982C590483B}"/>
    <cellStyle name="Normal 26 14" xfId="51693" xr:uid="{EBFBB81B-5219-4506-B96F-35E2B8606281}"/>
    <cellStyle name="Normal 26 14 2" xfId="51694" xr:uid="{126F81DC-2E54-4D83-AAEE-81F64D2F896D}"/>
    <cellStyle name="Normal 26 14 2 2" xfId="51695" xr:uid="{DDF7844C-2C4A-47FF-AEC0-ED515D84B626}"/>
    <cellStyle name="Normal 26 14 2 2 2" xfId="51696" xr:uid="{5B0040E1-D79A-4581-97BB-485CC961A2CD}"/>
    <cellStyle name="Normal 26 14 2 3" xfId="51697" xr:uid="{C0F00AD6-1856-4E55-827C-B0135D24A424}"/>
    <cellStyle name="Normal 26 14 3" xfId="51698" xr:uid="{9F69C9AD-9B83-458E-9F2E-7DA8A85557FD}"/>
    <cellStyle name="Normal 26 14 3 2" xfId="51699" xr:uid="{A4A203DE-2979-486F-A179-B79AB089955E}"/>
    <cellStyle name="Normal 26 14 4" xfId="51700" xr:uid="{016EE1EF-CA4E-434F-A6BD-DD3741A3B5B3}"/>
    <cellStyle name="Normal 26 14 4 2" xfId="51701" xr:uid="{CAABDE6F-991B-4047-9DCA-C044E9939822}"/>
    <cellStyle name="Normal 26 14 5" xfId="51702" xr:uid="{AB177955-5570-447E-90ED-66F406FFDEE4}"/>
    <cellStyle name="Normal 26 15" xfId="51703" xr:uid="{93BE06D5-8314-4786-ABA7-25B225E366E4}"/>
    <cellStyle name="Normal 26 15 2" xfId="51704" xr:uid="{1145E3A0-39E3-4FD9-B1F7-06FDA536B230}"/>
    <cellStyle name="Normal 26 15 2 2" xfId="51705" xr:uid="{A77E9AB9-6818-4C50-97D6-4B4AFE70A194}"/>
    <cellStyle name="Normal 26 15 2 2 2" xfId="51706" xr:uid="{0BC310C6-5F6F-45A2-A891-CF3F95A799BD}"/>
    <cellStyle name="Normal 26 15 2 3" xfId="51707" xr:uid="{C4567E7E-2C9A-4496-8BA4-86A74843AAC1}"/>
    <cellStyle name="Normal 26 15 3" xfId="51708" xr:uid="{D34AD687-611B-4013-B10F-07DCA8A5D3B2}"/>
    <cellStyle name="Normal 26 15 3 2" xfId="51709" xr:uid="{5B44C215-A9E7-4DDD-BA4D-4DBE73AB5CC2}"/>
    <cellStyle name="Normal 26 15 4" xfId="51710" xr:uid="{D5652143-E6FC-43E3-B5A8-9B2C7A5B370B}"/>
    <cellStyle name="Normal 26 15 4 2" xfId="51711" xr:uid="{B249DA2C-9DA9-48A7-B63E-106C9E416F45}"/>
    <cellStyle name="Normal 26 15 5" xfId="51712" xr:uid="{CBBE7FC1-F741-448C-A4E6-4F4CBFE0E35A}"/>
    <cellStyle name="Normal 26 16" xfId="51713" xr:uid="{908ABCD1-1DDB-4E26-A6DD-21B7CC416E8E}"/>
    <cellStyle name="Normal 26 16 2" xfId="51714" xr:uid="{A157AA8A-F391-4D50-9191-4C3CACB162C5}"/>
    <cellStyle name="Normal 26 16 2 2" xfId="51715" xr:uid="{93BE03A5-C70B-4614-A283-FCCBB7B8BC7B}"/>
    <cellStyle name="Normal 26 16 3" xfId="51716" xr:uid="{308304EF-7D81-4984-A1AD-A93A8BBBA474}"/>
    <cellStyle name="Normal 26 17" xfId="51717" xr:uid="{A7CCA4C4-B2F4-4A75-8707-7F817041D3AF}"/>
    <cellStyle name="Normal 26 17 2" xfId="51718" xr:uid="{695D55EA-3B77-4C62-9F07-A89B4F8D83EF}"/>
    <cellStyle name="Normal 26 18" xfId="51719" xr:uid="{82D922E9-17FF-48E9-9A3C-39DCE83DCE02}"/>
    <cellStyle name="Normal 26 18 2" xfId="51720" xr:uid="{8A3E3F33-365A-4835-8002-B36350849072}"/>
    <cellStyle name="Normal 26 19" xfId="51721" xr:uid="{24D5DA8E-F920-4B53-9442-5E0081B52BEB}"/>
    <cellStyle name="Normal 26 2" xfId="51722" xr:uid="{2B5B92A9-EE34-4011-81ED-50011F84DE7F}"/>
    <cellStyle name="Normal 26 2 2" xfId="51723" xr:uid="{DB0A1C71-BA09-4B03-9C9B-6C7C8DDBE73F}"/>
    <cellStyle name="Normal 26 2 2 2" xfId="51724" xr:uid="{159310E8-2D6A-4AE8-962A-98271531691A}"/>
    <cellStyle name="Normal 26 2 2 2 2" xfId="51725" xr:uid="{BC64793D-EA90-4A8A-822F-913B8A6E384B}"/>
    <cellStyle name="Normal 26 2 2 3" xfId="51726" xr:uid="{F19A8B39-2DCB-4EE2-85FE-0BBB38D80495}"/>
    <cellStyle name="Normal 26 2 3" xfId="51727" xr:uid="{F24334A9-32F1-4DC0-898E-1FD258811CE0}"/>
    <cellStyle name="Normal 26 2 3 2" xfId="51728" xr:uid="{2F095AB0-C78C-44CD-98EE-E9AB923B66E9}"/>
    <cellStyle name="Normal 26 2 4" xfId="51729" xr:uid="{CA8DD8CF-B6AF-4A4E-9357-27F6C1A4BC9A}"/>
    <cellStyle name="Normal 26 2 4 2" xfId="51730" xr:uid="{A86EAA1B-670C-41FD-8B60-2B996C45E2A6}"/>
    <cellStyle name="Normal 26 2 5" xfId="51731" xr:uid="{4C384471-C714-4338-AFD6-5614227657BE}"/>
    <cellStyle name="Normal 26 2 6" xfId="51732" xr:uid="{5BF28658-B86B-4631-B94F-52EABAFD41B5}"/>
    <cellStyle name="Normal 26 20" xfId="51733" xr:uid="{C5FA0DEC-4E94-4B2C-BBE8-C4E7EDE1E813}"/>
    <cellStyle name="Normal 26 21" xfId="51734" xr:uid="{0FEBC11C-C34E-4C6B-BBC2-196BDFEBC7EF}"/>
    <cellStyle name="Normal 26 22" xfId="51735" xr:uid="{EF98F8CA-4D37-41B5-A9A8-2F09559115EB}"/>
    <cellStyle name="Normal 26 23" xfId="51736" xr:uid="{37888DB8-4191-41F0-A2EA-012CA8A901C6}"/>
    <cellStyle name="Normal 26 24" xfId="51737" xr:uid="{0DA8B7EB-2864-4A85-B63E-53F808FAC460}"/>
    <cellStyle name="Normal 26 25" xfId="51738" xr:uid="{2E4949B0-077D-431D-9FFD-ABFB139B0244}"/>
    <cellStyle name="Normal 26 26" xfId="51739" xr:uid="{F3979E6F-D3FF-44E4-B30E-C2E5772537F3}"/>
    <cellStyle name="Normal 26 27" xfId="51740" xr:uid="{DA9CD945-9907-4906-89AA-6F92E9A88ECA}"/>
    <cellStyle name="Normal 26 28" xfId="51741" xr:uid="{2B5CADA2-53C0-457B-9C1C-4153BBBB438A}"/>
    <cellStyle name="Normal 26 29" xfId="51742" xr:uid="{C6110984-6F75-48AF-B2D3-D5F23695C66D}"/>
    <cellStyle name="Normal 26 3" xfId="51743" xr:uid="{D7D02AAF-296F-442C-883F-339551411107}"/>
    <cellStyle name="Normal 26 3 2" xfId="51744" xr:uid="{53D1E6C9-6876-438F-8D6F-85149F018FC6}"/>
    <cellStyle name="Normal 26 3 2 2" xfId="51745" xr:uid="{36E07D41-60F7-4B83-AEDD-057E53D5F328}"/>
    <cellStyle name="Normal 26 3 2 2 2" xfId="51746" xr:uid="{24D003E9-178F-4ED0-BA58-D08BA9E592A2}"/>
    <cellStyle name="Normal 26 3 2 3" xfId="51747" xr:uid="{9525934A-410F-48D0-8C0B-B3FFE7CF4F6A}"/>
    <cellStyle name="Normal 26 3 3" xfId="51748" xr:uid="{DA99806D-C18D-4532-A89F-FD347D177A25}"/>
    <cellStyle name="Normal 26 3 3 2" xfId="51749" xr:uid="{E7A66CA8-216B-4BE1-977B-40262FC323BF}"/>
    <cellStyle name="Normal 26 3 4" xfId="51750" xr:uid="{89FA1DA5-5F99-49D5-B245-A2E5A6AEE577}"/>
    <cellStyle name="Normal 26 3 4 2" xfId="51751" xr:uid="{BDD5F555-10E0-464F-8773-78AB019827C3}"/>
    <cellStyle name="Normal 26 3 5" xfId="51752" xr:uid="{A3ADC7F8-B988-4D8F-9ED2-F5A3219DDA01}"/>
    <cellStyle name="Normal 26 30" xfId="51753" xr:uid="{25F5386C-39C8-44F9-BECA-816A5454C7FA}"/>
    <cellStyle name="Normal 26 31" xfId="51754" xr:uid="{8F36B80E-440F-41E0-B048-DBF8DC862C89}"/>
    <cellStyle name="Normal 26 4" xfId="51755" xr:uid="{CCE53BB3-C91F-4B39-BD42-707549EB3CA4}"/>
    <cellStyle name="Normal 26 4 2" xfId="51756" xr:uid="{F75081EE-5B43-4255-9F08-5FF6A2250002}"/>
    <cellStyle name="Normal 26 4 2 2" xfId="51757" xr:uid="{F4AEAB6D-04A3-4375-8DF6-C8E342D43FF5}"/>
    <cellStyle name="Normal 26 4 2 2 2" xfId="51758" xr:uid="{C4BD6857-FBAC-4F4F-AF39-E9CCB9839B81}"/>
    <cellStyle name="Normal 26 4 2 3" xfId="51759" xr:uid="{DF845BDD-BA8D-4AB7-A89D-6041602B5F3E}"/>
    <cellStyle name="Normal 26 4 3" xfId="51760" xr:uid="{E683DD78-8810-4E20-8FE2-8199831D0988}"/>
    <cellStyle name="Normal 26 4 3 2" xfId="51761" xr:uid="{09894C19-FA3D-4D36-834E-062668DBB3C4}"/>
    <cellStyle name="Normal 26 4 4" xfId="51762" xr:uid="{AFC42063-7A5B-4CEB-BD6E-EB39C8CFA3B9}"/>
    <cellStyle name="Normal 26 4 4 2" xfId="51763" xr:uid="{333FE311-0ECA-4BEA-A91F-BDE7F4C90E8F}"/>
    <cellStyle name="Normal 26 4 5" xfId="51764" xr:uid="{B70745FB-AD9F-4490-A84C-D950B66A15DC}"/>
    <cellStyle name="Normal 26 5" xfId="51765" xr:uid="{F79CB0CE-0755-4AF2-8EC2-78FB6064396E}"/>
    <cellStyle name="Normal 26 5 2" xfId="51766" xr:uid="{1AB509C6-C70C-43AB-AD9A-1BBF6E9CF558}"/>
    <cellStyle name="Normal 26 5 2 2" xfId="51767" xr:uid="{57D16C09-FA40-4B4D-94BE-D2BBC490CD64}"/>
    <cellStyle name="Normal 26 5 2 2 2" xfId="51768" xr:uid="{8892BDC8-FBEA-4104-B18E-4F35E7E36412}"/>
    <cellStyle name="Normal 26 5 2 3" xfId="51769" xr:uid="{F949DB96-B4D5-40A0-850E-5A6DAB0E3D6D}"/>
    <cellStyle name="Normal 26 5 3" xfId="51770" xr:uid="{4339D3C3-0916-453A-BC9D-E59A5D892180}"/>
    <cellStyle name="Normal 26 5 3 2" xfId="51771" xr:uid="{B45B7A7C-B7A3-4A3E-9D61-90A62292286E}"/>
    <cellStyle name="Normal 26 5 4" xfId="51772" xr:uid="{36B605F7-6E53-44F9-8077-0AD9132A76D1}"/>
    <cellStyle name="Normal 26 5 4 2" xfId="51773" xr:uid="{9801D5AB-A4ED-4DFB-973C-0FACD31558AD}"/>
    <cellStyle name="Normal 26 5 5" xfId="51774" xr:uid="{34EC6D3D-F8F4-4AAB-8DF0-87C3B26B3E0C}"/>
    <cellStyle name="Normal 26 6" xfId="51775" xr:uid="{996567AF-4B48-4C06-9333-7F89A533F8FF}"/>
    <cellStyle name="Normal 26 6 2" xfId="51776" xr:uid="{F27630E8-58C0-4A1D-8B99-702DC1970F53}"/>
    <cellStyle name="Normal 26 6 2 2" xfId="51777" xr:uid="{21A927D2-9954-474E-9DB4-D119EB7F07F8}"/>
    <cellStyle name="Normal 26 6 2 2 2" xfId="51778" xr:uid="{625165AE-CCE2-45B8-BB61-EB0A35A10706}"/>
    <cellStyle name="Normal 26 6 2 3" xfId="51779" xr:uid="{18B4971E-2B2D-4C7A-980D-5212266E7AA9}"/>
    <cellStyle name="Normal 26 6 3" xfId="51780" xr:uid="{41ADA41B-0EA5-470B-B298-A420EA1461D0}"/>
    <cellStyle name="Normal 26 6 3 2" xfId="51781" xr:uid="{5DEBC107-429B-411D-BF0A-BA020D4234A6}"/>
    <cellStyle name="Normal 26 6 4" xfId="51782" xr:uid="{471F975C-F771-4E70-B687-25243D4A956E}"/>
    <cellStyle name="Normal 26 6 4 2" xfId="51783" xr:uid="{9F321EAC-6DA6-4860-B5F1-9A084B8FC7B0}"/>
    <cellStyle name="Normal 26 6 5" xfId="51784" xr:uid="{8BD04071-2489-4E08-A6E8-868D8FB7A167}"/>
    <cellStyle name="Normal 26 7" xfId="51785" xr:uid="{A5657263-3702-4783-8311-2AFD7C02EEEE}"/>
    <cellStyle name="Normal 26 7 2" xfId="51786" xr:uid="{A98740BB-97BA-4BF3-9DB6-83B53E339965}"/>
    <cellStyle name="Normal 26 7 2 2" xfId="51787" xr:uid="{A68047BF-1F01-4C76-8F2A-5E179AB05A87}"/>
    <cellStyle name="Normal 26 7 2 2 2" xfId="51788" xr:uid="{CB57091B-252E-4FCF-8D7E-FE0B05B759D7}"/>
    <cellStyle name="Normal 26 7 2 3" xfId="51789" xr:uid="{367C7641-8B71-4777-B2BC-495146D1C39B}"/>
    <cellStyle name="Normal 26 7 3" xfId="51790" xr:uid="{7054067F-C402-4135-B336-1C33852DF03F}"/>
    <cellStyle name="Normal 26 7 3 2" xfId="51791" xr:uid="{6EF0EA45-FF0A-45AA-AE0C-B2A583DFBF80}"/>
    <cellStyle name="Normal 26 7 4" xfId="51792" xr:uid="{F446621E-0F52-4F9C-91A7-E4580EB51BEB}"/>
    <cellStyle name="Normal 26 7 4 2" xfId="51793" xr:uid="{7F13F002-C604-4E83-981E-221EDB1EBAB3}"/>
    <cellStyle name="Normal 26 7 5" xfId="51794" xr:uid="{3A811668-8444-4DCA-8C89-43703BB8F325}"/>
    <cellStyle name="Normal 26 8" xfId="51795" xr:uid="{06E61687-2C95-4486-B80F-EA130156E0EA}"/>
    <cellStyle name="Normal 26 8 2" xfId="51796" xr:uid="{19C8E3E4-A3B6-41CE-90DA-71B1DE1E2E8A}"/>
    <cellStyle name="Normal 26 8 2 2" xfId="51797" xr:uid="{40C4FFDB-3A5B-48A5-A0F2-7EDC42DEE322}"/>
    <cellStyle name="Normal 26 8 2 2 2" xfId="51798" xr:uid="{D10DEAF3-C79D-478D-BADD-D260D2B518DF}"/>
    <cellStyle name="Normal 26 8 2 3" xfId="51799" xr:uid="{0B8920DB-1998-49D6-8E03-307CF8C129F3}"/>
    <cellStyle name="Normal 26 8 3" xfId="51800" xr:uid="{7E15680F-B133-4E66-9595-797CB97A054F}"/>
    <cellStyle name="Normal 26 8 3 2" xfId="51801" xr:uid="{63D8E8B1-65DC-4825-977F-465B84BB3857}"/>
    <cellStyle name="Normal 26 8 4" xfId="51802" xr:uid="{300BADD9-0A2B-4E03-A177-137C2FC0DDA7}"/>
    <cellStyle name="Normal 26 8 4 2" xfId="51803" xr:uid="{856BEDD9-6B5C-4A9C-A919-2715CDB39B40}"/>
    <cellStyle name="Normal 26 8 5" xfId="51804" xr:uid="{B289AF3B-4774-48C5-AE12-921B9E750D84}"/>
    <cellStyle name="Normal 26 9" xfId="51805" xr:uid="{C61AED6F-9A1A-4816-8553-2F83E2CC6C46}"/>
    <cellStyle name="Normal 26 9 2" xfId="51806" xr:uid="{87A3F295-4993-40F7-81C8-4D91EF843C70}"/>
    <cellStyle name="Normal 26 9 2 2" xfId="51807" xr:uid="{CD83E2BF-5A4F-4840-BD4F-937F7A3EE007}"/>
    <cellStyle name="Normal 26 9 2 2 2" xfId="51808" xr:uid="{43734C39-F67F-466B-A9B3-27EFEBFFC59A}"/>
    <cellStyle name="Normal 26 9 2 3" xfId="51809" xr:uid="{CDD24BD0-3EA0-46C9-9B49-B7327C18B2B7}"/>
    <cellStyle name="Normal 26 9 3" xfId="51810" xr:uid="{70A07AC6-567F-45C0-BE6A-387BA3791964}"/>
    <cellStyle name="Normal 26 9 3 2" xfId="51811" xr:uid="{971EE6AC-6EE7-4E8F-85CA-0E829FB1BBFE}"/>
    <cellStyle name="Normal 26 9 4" xfId="51812" xr:uid="{947AC286-EC01-4CDB-9235-D1A7FD3C62A1}"/>
    <cellStyle name="Normal 26 9 4 2" xfId="51813" xr:uid="{BE99754A-BB7E-46F5-B059-A4EB0A5B18B1}"/>
    <cellStyle name="Normal 26 9 5" xfId="51814" xr:uid="{9B05191F-5BDA-49D6-96E4-7636DEF4F99E}"/>
    <cellStyle name="Normal 27" xfId="1956" xr:uid="{EB64F9FE-E89D-4793-BE43-7DF5B4B159BB}"/>
    <cellStyle name="Normal 27 10" xfId="51815" xr:uid="{17D9CC6A-89E0-4D59-8528-F1DBD9ABDC6D}"/>
    <cellStyle name="Normal 27 11" xfId="51816" xr:uid="{3473380E-1507-4A97-A3FC-7C55871CB8F6}"/>
    <cellStyle name="Normal 27 12" xfId="51817" xr:uid="{414B042E-54DF-4DCD-AA52-A54783E0F420}"/>
    <cellStyle name="Normal 27 13" xfId="51818" xr:uid="{171E018F-B999-4982-9E70-36B7F41DD7D1}"/>
    <cellStyle name="Normal 27 14" xfId="51819" xr:uid="{C7CA6EF8-DDEB-40D5-AE46-153D03C4E3F5}"/>
    <cellStyle name="Normal 27 15" xfId="51820" xr:uid="{9DDAF299-335E-4530-A355-3E754C35968A}"/>
    <cellStyle name="Normal 27 16" xfId="51821" xr:uid="{2081796C-EFFB-445B-8D05-17F5D40E7152}"/>
    <cellStyle name="Normal 27 17" xfId="51822" xr:uid="{E804063A-795B-4993-8E5A-6DBA7D334C15}"/>
    <cellStyle name="Normal 27 18" xfId="51823" xr:uid="{68C0BC89-E0C7-497D-80BD-A720A0012521}"/>
    <cellStyle name="Normal 27 19" xfId="51824" xr:uid="{597FBAF9-F775-4AB3-802B-07202DCFEDCE}"/>
    <cellStyle name="Normal 27 2" xfId="51825" xr:uid="{2655EA9D-E62D-4138-AEA8-B8DF956FD6BB}"/>
    <cellStyle name="Normal 27 2 2" xfId="51826" xr:uid="{C5D46975-DCD5-4D77-B927-83676A7CF98A}"/>
    <cellStyle name="Normal 27 2 3" xfId="51827" xr:uid="{75C78D29-A680-4485-A995-B9D84AE05A61}"/>
    <cellStyle name="Normal 27 2 4" xfId="51828" xr:uid="{1F2E8666-A9BA-4CF9-8E56-B5E2D5344770}"/>
    <cellStyle name="Normal 27 20" xfId="51829" xr:uid="{74AB1535-C9DD-4853-AB35-4CD73A16B53A}"/>
    <cellStyle name="Normal 27 21" xfId="51830" xr:uid="{F2048293-B50D-4A96-BDC6-BA6E6F06C9C4}"/>
    <cellStyle name="Normal 27 22" xfId="51831" xr:uid="{1EED8649-13E2-4BCE-AB0C-1CB03ECD8CEE}"/>
    <cellStyle name="Normal 27 23" xfId="51832" xr:uid="{0430AC06-B115-44CC-949D-FE822204B634}"/>
    <cellStyle name="Normal 27 24" xfId="51833" xr:uid="{6A5AE487-B985-4064-A8EC-99A20B4E7194}"/>
    <cellStyle name="Normal 27 25" xfId="51834" xr:uid="{E777E2A2-44EC-465C-8C23-E8B7518AACA5}"/>
    <cellStyle name="Normal 27 26" xfId="51835" xr:uid="{036DCDDE-F75E-4F67-9B97-81B5EC8DA174}"/>
    <cellStyle name="Normal 27 27" xfId="51836" xr:uid="{8D3A544F-4617-45CC-8840-E5E180FFF415}"/>
    <cellStyle name="Normal 27 28" xfId="51837" xr:uid="{5A508602-66D5-4026-9450-CD0D1F823E96}"/>
    <cellStyle name="Normal 27 29" xfId="51838" xr:uid="{CACBCCDA-8091-44A2-9CA2-394BCD74A300}"/>
    <cellStyle name="Normal 27 3" xfId="51839" xr:uid="{1828C8AB-329C-42E1-A419-5EE409D61D16}"/>
    <cellStyle name="Normal 27 3 2" xfId="51840" xr:uid="{19651A33-6F7A-4A28-B9A7-82EE28BA4C85}"/>
    <cellStyle name="Normal 27 30" xfId="51841" xr:uid="{53D4A7F6-AE17-4C27-88BE-C5CCA7E9597B}"/>
    <cellStyle name="Normal 27 31" xfId="51842" xr:uid="{1ECCC0EC-0818-4383-9DB2-C6E266C55430}"/>
    <cellStyle name="Normal 27 4" xfId="51843" xr:uid="{945332E6-89F1-43EA-BC58-A2CE29242A9C}"/>
    <cellStyle name="Normal 27 5" xfId="51844" xr:uid="{63A79CB4-780D-409C-8974-EF087166F37E}"/>
    <cellStyle name="Normal 27 6" xfId="51845" xr:uid="{52333152-6363-40AD-98B7-56075C64F355}"/>
    <cellStyle name="Normal 27 7" xfId="51846" xr:uid="{FB425571-B0A5-4D81-985B-39C0C894F955}"/>
    <cellStyle name="Normal 27 8" xfId="51847" xr:uid="{44267934-CC3F-42DA-9FFD-DEB9EEA58DD5}"/>
    <cellStyle name="Normal 27 9" xfId="51848" xr:uid="{67D48FC8-8B02-4887-812E-B4E17DB8F321}"/>
    <cellStyle name="Normal 28" xfId="1957" xr:uid="{84A6F560-646E-43A0-9006-EFAB4B87962D}"/>
    <cellStyle name="Normal 28 10" xfId="51849" xr:uid="{75255ABC-8C0B-4A4A-9822-0206150E670D}"/>
    <cellStyle name="Normal 28 11" xfId="51850" xr:uid="{C5B14BB9-DD6B-4A06-BF25-91A185CD3DEC}"/>
    <cellStyle name="Normal 28 12" xfId="51851" xr:uid="{5E782330-ECD6-4352-AF11-125261CA78A7}"/>
    <cellStyle name="Normal 28 13" xfId="51852" xr:uid="{0B6099B0-D6B3-413E-A8B9-EFF44247D52A}"/>
    <cellStyle name="Normal 28 14" xfId="51853" xr:uid="{BA18FA94-5FB3-4013-977D-AB25596DF855}"/>
    <cellStyle name="Normal 28 15" xfId="51854" xr:uid="{0F5CF310-CF29-46ED-9BAB-C8CC7F13BDAB}"/>
    <cellStyle name="Normal 28 16" xfId="51855" xr:uid="{04517597-F842-43A2-866C-847E096FA7F6}"/>
    <cellStyle name="Normal 28 17" xfId="51856" xr:uid="{CDD5BD52-AEE9-4D6D-9C0C-0A4F5D1A9BF9}"/>
    <cellStyle name="Normal 28 18" xfId="51857" xr:uid="{571CE996-5F67-44FB-999A-F596ECECD320}"/>
    <cellStyle name="Normal 28 19" xfId="51858" xr:uid="{876BDA0A-27C1-481F-A527-B31276089C56}"/>
    <cellStyle name="Normal 28 2" xfId="51859" xr:uid="{C9740E30-DA7D-4A9F-83FD-2E1FA985074D}"/>
    <cellStyle name="Normal 28 2 2" xfId="51860" xr:uid="{27D8ACD9-45BC-49A6-8FF3-AEFE2AE0B3CC}"/>
    <cellStyle name="Normal 28 2 3" xfId="51861" xr:uid="{9F5CA5B1-F667-455A-8550-527207FB0188}"/>
    <cellStyle name="Normal 28 20" xfId="51862" xr:uid="{4B590910-5C76-4271-ACA1-DA7273453E9D}"/>
    <cellStyle name="Normal 28 21" xfId="51863" xr:uid="{D127A9E4-7B0D-44EC-987A-5A121981ABF0}"/>
    <cellStyle name="Normal 28 22" xfId="51864" xr:uid="{7CDA3346-441A-4EEE-B056-5B10ECC55BA5}"/>
    <cellStyle name="Normal 28 23" xfId="51865" xr:uid="{074F26E8-D609-48D6-8D3F-68BDBA71DC75}"/>
    <cellStyle name="Normal 28 24" xfId="51866" xr:uid="{3AD412F9-DAF6-4393-8437-779C99140510}"/>
    <cellStyle name="Normal 28 25" xfId="51867" xr:uid="{0AF3A64F-E541-42BB-B9A3-BB8495753543}"/>
    <cellStyle name="Normal 28 26" xfId="51868" xr:uid="{64707ADF-DA2A-4255-8A7E-B79E46B88C76}"/>
    <cellStyle name="Normal 28 27" xfId="51869" xr:uid="{D17592B1-1C42-4F19-83A4-79568919AA1C}"/>
    <cellStyle name="Normal 28 28" xfId="51870" xr:uid="{4A8B4CE3-C1BE-4ED1-93C4-22059B0EBCAE}"/>
    <cellStyle name="Normal 28 29" xfId="51871" xr:uid="{FA39CCAD-479F-44CB-87EA-7E791262B27C}"/>
    <cellStyle name="Normal 28 3" xfId="51872" xr:uid="{F759AE9F-D709-452C-89C5-64E20AB68E94}"/>
    <cellStyle name="Normal 28 30" xfId="51873" xr:uid="{B5BB5053-A195-4AD0-8FC9-2598FDCFD006}"/>
    <cellStyle name="Normal 28 31" xfId="51874" xr:uid="{5B5FB593-4A52-4558-8C1B-C0ADDA58D684}"/>
    <cellStyle name="Normal 28 4" xfId="51875" xr:uid="{0C185A93-A658-4A3A-BEBB-A967DF2B9ED8}"/>
    <cellStyle name="Normal 28 5" xfId="51876" xr:uid="{7958ED6B-0183-4C60-896A-49377DF0D961}"/>
    <cellStyle name="Normal 28 6" xfId="51877" xr:uid="{E2FA79CF-8FE7-4B40-BE9A-F6E4F4F966D2}"/>
    <cellStyle name="Normal 28 7" xfId="51878" xr:uid="{9020F838-97B1-4840-AA4C-1EF0323BCDA9}"/>
    <cellStyle name="Normal 28 8" xfId="51879" xr:uid="{4E3F92DD-3541-4CC4-A787-C2A429C38426}"/>
    <cellStyle name="Normal 28 9" xfId="51880" xr:uid="{C60C7268-F21F-4906-9740-93F14842E27D}"/>
    <cellStyle name="Normal 29" xfId="1958" xr:uid="{58D8EE2C-96CD-4FAB-8A2F-3DB577782C7A}"/>
    <cellStyle name="Normal 29 10" xfId="51881" xr:uid="{42A16A8F-8A6F-41D6-991A-20A7C01C530C}"/>
    <cellStyle name="Normal 29 11" xfId="51882" xr:uid="{010274F4-AC6A-4439-8C45-0B60024863E8}"/>
    <cellStyle name="Normal 29 12" xfId="51883" xr:uid="{06613AC6-4164-43CD-B8B1-AFA856451BC4}"/>
    <cellStyle name="Normal 29 13" xfId="51884" xr:uid="{1C6C0C1D-88CD-41E4-8DED-38AD5E1F1584}"/>
    <cellStyle name="Normal 29 14" xfId="51885" xr:uid="{2F78DE81-C65C-485D-AF06-A1BC647A0A01}"/>
    <cellStyle name="Normal 29 15" xfId="51886" xr:uid="{A1CF5789-BF0D-4E16-8DE6-BC6ACF50DF99}"/>
    <cellStyle name="Normal 29 16" xfId="51887" xr:uid="{E15C9332-6BA6-42B7-B877-2DC5BF55CBCB}"/>
    <cellStyle name="Normal 29 17" xfId="51888" xr:uid="{CB155E56-9AF5-487C-A1EC-F32887024C48}"/>
    <cellStyle name="Normal 29 18" xfId="51889" xr:uid="{DD789AD4-DB97-4793-8E64-930EA6BEE93F}"/>
    <cellStyle name="Normal 29 19" xfId="51890" xr:uid="{CC5596C7-5D08-4E07-9DDF-2227D48A2776}"/>
    <cellStyle name="Normal 29 2" xfId="51891" xr:uid="{7208D091-9B2C-4376-80DC-53DFE792F169}"/>
    <cellStyle name="Normal 29 2 2" xfId="51892" xr:uid="{F7C08F5C-0C88-45EB-8CF6-BC5D17B1DCA4}"/>
    <cellStyle name="Normal 29 2 3" xfId="51893" xr:uid="{FDF0B4DC-4F6E-42FB-A39E-DAF35240C85E}"/>
    <cellStyle name="Normal 29 20" xfId="51894" xr:uid="{192E13D6-8566-410A-8060-FDD8B5D52D31}"/>
    <cellStyle name="Normal 29 21" xfId="51895" xr:uid="{9E4D8E9B-DE5F-415F-8A9D-26D388B26194}"/>
    <cellStyle name="Normal 29 22" xfId="51896" xr:uid="{254C658A-7D2F-4E01-B5F5-A10B6A076608}"/>
    <cellStyle name="Normal 29 23" xfId="51897" xr:uid="{63DB8787-C143-4749-9DBB-09119D05088B}"/>
    <cellStyle name="Normal 29 24" xfId="51898" xr:uid="{4FBDA0A2-25A7-42B5-BB5C-DC5A6E3DBDE4}"/>
    <cellStyle name="Normal 29 25" xfId="51899" xr:uid="{CEF06444-7BFF-4C70-AC7B-E5C99DDBC1B5}"/>
    <cellStyle name="Normal 29 26" xfId="51900" xr:uid="{AD4E59B1-DC57-4ABE-A055-D628374EE2FE}"/>
    <cellStyle name="Normal 29 27" xfId="51901" xr:uid="{3E225908-D7E5-43A0-B561-0993E470DA9C}"/>
    <cellStyle name="Normal 29 28" xfId="51902" xr:uid="{0B282FBF-4571-4347-9EB2-818B8B665526}"/>
    <cellStyle name="Normal 29 29" xfId="51903" xr:uid="{A003FCC6-6795-43A5-81F0-40A07728CF04}"/>
    <cellStyle name="Normal 29 3" xfId="51904" xr:uid="{E0ECD95C-FF40-4CAF-9E1F-F99C6B7D092D}"/>
    <cellStyle name="Normal 29 30" xfId="51905" xr:uid="{D5CC78FB-A849-40A5-92F5-14924F866A25}"/>
    <cellStyle name="Normal 29 31" xfId="51906" xr:uid="{B05A303D-BDC5-4147-B088-24F4A1A59274}"/>
    <cellStyle name="Normal 29 4" xfId="51907" xr:uid="{37E78342-C22F-4894-9825-3F2F2D888A80}"/>
    <cellStyle name="Normal 29 5" xfId="51908" xr:uid="{EE217701-084F-4B33-AA88-505D1A54B4EC}"/>
    <cellStyle name="Normal 29 6" xfId="51909" xr:uid="{400A5406-43D8-4E3A-B308-159B8FA7EDC9}"/>
    <cellStyle name="Normal 29 7" xfId="51910" xr:uid="{E4983728-8C84-4B2E-AAFE-A6C0D2246868}"/>
    <cellStyle name="Normal 29 8" xfId="51911" xr:uid="{3A20597A-9D9F-4A92-9ED6-8D4D93328945}"/>
    <cellStyle name="Normal 29 9" xfId="51912" xr:uid="{99C58226-ABFF-480F-BA9E-2BED1798FD8C}"/>
    <cellStyle name="Normal 3" xfId="10" xr:uid="{00000000-0005-0000-0000-000019000000}"/>
    <cellStyle name="Normal 3 10" xfId="1960" xr:uid="{552F386A-63CE-4247-A84D-7D5A6CB7E78C}"/>
    <cellStyle name="Normal 3 11" xfId="51913" xr:uid="{7629E507-E6BF-4F03-B94B-67BD7A13E9BC}"/>
    <cellStyle name="Normal 3 11 2" xfId="51914" xr:uid="{5F140362-BF7A-4300-A097-36F447B96501}"/>
    <cellStyle name="Normal 3 12" xfId="51915" xr:uid="{63C9F1E9-5576-44A6-8697-E024BEC8B827}"/>
    <cellStyle name="Normal 3 13" xfId="51916" xr:uid="{D71E2464-27B0-4128-85B9-7AF7613303D9}"/>
    <cellStyle name="Normal 3 14" xfId="51917" xr:uid="{91F23965-F629-40A0-88FB-68DEF06351DC}"/>
    <cellStyle name="Normal 3 15" xfId="51918" xr:uid="{3FBC71B3-588B-4E1D-AB48-888BABE9C7A0}"/>
    <cellStyle name="Normal 3 16" xfId="51919" xr:uid="{F9ADE083-06E9-4204-A846-EE5EF31D55A8}"/>
    <cellStyle name="Normal 3 17" xfId="51920" xr:uid="{EE39DB11-0B9A-4801-B9CB-90A68ADFD702}"/>
    <cellStyle name="Normal 3 18" xfId="51921" xr:uid="{972DDDEC-071D-411C-AD83-2125FA58B0C9}"/>
    <cellStyle name="Normal 3 19" xfId="51922" xr:uid="{FBFE8EB6-BF70-4AC5-9CC2-821FCEF08F1E}"/>
    <cellStyle name="Normal 3 2" xfId="1961" xr:uid="{F48033F4-7759-42FF-B90F-78E6C6ABAC9F}"/>
    <cellStyle name="Normal 3 2 2" xfId="1962" xr:uid="{3B2AF7B4-EBFA-4123-99D8-E3550C15984D}"/>
    <cellStyle name="Normal 3 2 2 2" xfId="1963" xr:uid="{6E078E9A-4FA7-4663-8272-956C49E4CE6B}"/>
    <cellStyle name="Normal 3 2 2 3" xfId="51923" xr:uid="{1C525C88-EAB5-4623-A66E-FADB2F22736B}"/>
    <cellStyle name="Normal 3 2 2 4" xfId="51924" xr:uid="{A2AB00F8-96E8-4B0B-9F83-EF576BB24807}"/>
    <cellStyle name="Normal 3 2 2 5" xfId="51925" xr:uid="{D7AC2255-A626-449E-9561-0559D9A98B46}"/>
    <cellStyle name="Normal 3 2 3" xfId="1964" xr:uid="{6CFE1A5C-0600-421B-ACEC-77BE46769A27}"/>
    <cellStyle name="Normal 3 2 3 2" xfId="51926" xr:uid="{8676AAC3-0903-4865-8860-3DAE31E602F9}"/>
    <cellStyle name="Normal 3 2 3 2 2" xfId="51927" xr:uid="{B6D04D5A-7C37-4444-8F20-D610084D7743}"/>
    <cellStyle name="Normal 3 2 3 3" xfId="51928" xr:uid="{D777B701-F657-4A01-B8CB-6B155183856D}"/>
    <cellStyle name="Normal 3 2 3 4" xfId="51929" xr:uid="{71B3570B-82CA-49EF-ACF4-679933F99418}"/>
    <cellStyle name="Normal 3 2 4" xfId="1965" xr:uid="{F3F0E865-0D3A-4915-A95F-8F7CA270582B}"/>
    <cellStyle name="Normal 3 2 5" xfId="1966" xr:uid="{9AE2401D-E9C6-4D3A-9B38-1FF120D70798}"/>
    <cellStyle name="Normal 3 2 6" xfId="51930" xr:uid="{7C420AAF-BC8B-40A2-8E80-9D828A3D3AA4}"/>
    <cellStyle name="Normal 3 20" xfId="51931" xr:uid="{9F762FB6-7D67-489C-BE8B-4EC302D4F70A}"/>
    <cellStyle name="Normal 3 21" xfId="51932" xr:uid="{1BF02425-EEC8-447B-B9C9-218B30E240E0}"/>
    <cellStyle name="Normal 3 22" xfId="51933" xr:uid="{70EBEC95-C375-4CF2-9A81-D3C79D1474ED}"/>
    <cellStyle name="Normal 3 23" xfId="51934" xr:uid="{3BDFDEC4-7AD6-4E0A-A2A1-294FA6DCC35C}"/>
    <cellStyle name="Normal 3 24" xfId="51935" xr:uid="{52C82F2E-1AF0-4307-B9B5-6C3288202195}"/>
    <cellStyle name="Normal 3 25" xfId="51936" xr:uid="{A5E7A939-2E51-4453-8B51-413D70BF495B}"/>
    <cellStyle name="Normal 3 26" xfId="51937" xr:uid="{A6E70437-5184-4DD5-95D2-9708A69A63BE}"/>
    <cellStyle name="Normal 3 27" xfId="51938" xr:uid="{D3DD9E80-AA69-44C7-9FD4-5E99C40AAE58}"/>
    <cellStyle name="Normal 3 28" xfId="51939" xr:uid="{9F991198-FBA6-40B1-B0B5-F53518F4027D}"/>
    <cellStyle name="Normal 3 29" xfId="51940" xr:uid="{15964C84-1F9E-4CE9-B73D-404624DB3D4E}"/>
    <cellStyle name="Normal 3 3" xfId="1967" xr:uid="{70D7DCC4-4975-45A1-9590-1A54A70811D3}"/>
    <cellStyle name="Normal 3 3 2" xfId="1968" xr:uid="{0AAE3A68-DD76-4922-8F10-89DE8AEBE599}"/>
    <cellStyle name="Normal 3 3 2 2" xfId="51941" xr:uid="{6DB8C557-8EA8-4B90-95CC-D8A6B09FBB50}"/>
    <cellStyle name="Normal 3 3 2 3" xfId="51942" xr:uid="{CEE100D6-A698-4AB8-8613-90638EED8B0E}"/>
    <cellStyle name="Normal 3 3 2 4" xfId="51943" xr:uid="{AFE59B2F-7F6D-4970-B64E-DAF8843B5354}"/>
    <cellStyle name="Normal 3 3 3" xfId="1969" xr:uid="{5185CB70-1597-4CC0-B80C-AE71CA2342E6}"/>
    <cellStyle name="Normal 3 3 4" xfId="1970" xr:uid="{3D6B8B7C-914F-4C60-B9DF-929C131AE270}"/>
    <cellStyle name="Normal 3 3 5" xfId="1971" xr:uid="{2C6EE74A-9A10-47CC-9A40-89666B180C63}"/>
    <cellStyle name="Normal 3 30" xfId="51944" xr:uid="{DE2BF3BD-B619-42EA-B435-18E484E923BD}"/>
    <cellStyle name="Normal 3 31" xfId="1959" xr:uid="{F743E7C6-7DA9-4172-9C06-4EB906532838}"/>
    <cellStyle name="Normal 3 4" xfId="1972" xr:uid="{27A6983B-DA84-4B5B-9C3A-B265C4D3F58B}"/>
    <cellStyle name="Normal 3 4 2" xfId="1973" xr:uid="{BAF2CBE1-75B4-4103-9D8D-1CC508481CC4}"/>
    <cellStyle name="Normal 3 4 3" xfId="1974" xr:uid="{19FF5E51-9B1F-4760-88A7-649E36B0BCCF}"/>
    <cellStyle name="Normal 3 4 4" xfId="1975" xr:uid="{C065F44D-86DC-4829-911F-FCCB0B61EEE7}"/>
    <cellStyle name="Normal 3 5" xfId="1976" xr:uid="{D87A4695-6008-48D3-B7DA-04D8A282436C}"/>
    <cellStyle name="Normal 3 5 2" xfId="1977" xr:uid="{70B29304-E99B-4CAB-A1CD-69FA28AD315D}"/>
    <cellStyle name="Normal 3 5 3" xfId="1978" xr:uid="{B3E771F5-79F5-450A-8B03-C6D80218797A}"/>
    <cellStyle name="Normal 3 5 4" xfId="1979" xr:uid="{F5848970-26FC-4865-827D-93E6D9763F98}"/>
    <cellStyle name="Normal 3 6" xfId="1980" xr:uid="{B2270115-4E29-4535-9780-2AF2F629A967}"/>
    <cellStyle name="Normal 3 6 2" xfId="1981" xr:uid="{E8F49783-1438-490E-B148-BAF714A905A9}"/>
    <cellStyle name="Normal 3 6 3" xfId="1982" xr:uid="{ABD64F99-1538-4519-9A47-F0F1B20FD3D6}"/>
    <cellStyle name="Normal 3 6 4" xfId="1983" xr:uid="{C403B606-7C1A-4780-ACE5-4F0EB4997C53}"/>
    <cellStyle name="Normal 3 7" xfId="1984" xr:uid="{207170C3-035A-4F90-96B0-943CD806677C}"/>
    <cellStyle name="Normal 3 7 2" xfId="1985" xr:uid="{B33028AE-6E72-4989-9F30-A37C585C3A36}"/>
    <cellStyle name="Normal 3 7 3" xfId="1986" xr:uid="{1835D768-357D-4C1D-BDB1-25870CDC57CE}"/>
    <cellStyle name="Normal 3 7 4" xfId="1987" xr:uid="{7F9368D0-0FDA-4758-BB52-3E8761130051}"/>
    <cellStyle name="Normal 3 8" xfId="1988" xr:uid="{E8552DEF-DE4E-4B25-A06A-C3B2B2848507}"/>
    <cellStyle name="Normal 3 8 2" xfId="1989" xr:uid="{A83FD91D-719A-4F9C-90D7-6D8A9D7A437B}"/>
    <cellStyle name="Normal 3 8 3" xfId="1990" xr:uid="{7700365A-E3AB-4B0C-B050-0F909DC08700}"/>
    <cellStyle name="Normal 3 8 4" xfId="1991" xr:uid="{2AD1A21D-6E08-4FE4-AD6A-E4C7346C1B5F}"/>
    <cellStyle name="Normal 3 9" xfId="1992" xr:uid="{89800188-C99B-42AF-9391-A311F4F908A8}"/>
    <cellStyle name="Normal 3 9 2" xfId="51945" xr:uid="{4AA9DBB7-1044-430D-8FF3-86ABC615C458}"/>
    <cellStyle name="Normal 3 9 3" xfId="51946" xr:uid="{7895F961-EF9C-43F4-9EDA-176CC9E5D42F}"/>
    <cellStyle name="Normal 3 9 4" xfId="51947" xr:uid="{637F31A2-96E2-4DAD-9794-5F2D5549EF93}"/>
    <cellStyle name="Normal 30" xfId="1993" xr:uid="{E19F3647-31D5-4F73-A782-3E5586C8CD6F}"/>
    <cellStyle name="Normal 30 2" xfId="51948" xr:uid="{65763EC7-A6D1-450E-B416-A4195CA7B4C1}"/>
    <cellStyle name="Normal 30 2 2" xfId="51949" xr:uid="{64AC43C6-E42F-4225-A600-939B691FCF08}"/>
    <cellStyle name="Normal 30 3" xfId="51950" xr:uid="{6CDEC206-6EEA-48C1-A85C-F743565A1456}"/>
    <cellStyle name="Normal 30 4" xfId="51951" xr:uid="{4D8A2126-9946-4A9B-AF01-E3543A1B8D60}"/>
    <cellStyle name="Normal 30 5" xfId="51952" xr:uid="{4EC773B6-B88E-44A0-BEBA-CB5D8FD389EA}"/>
    <cellStyle name="Normal 31" xfId="1994" xr:uid="{560B97AF-7C88-40E7-9FAB-1C1642437521}"/>
    <cellStyle name="Normal 31 2" xfId="51953" xr:uid="{89A21918-CDF1-42AB-A75B-8EFCD716257E}"/>
    <cellStyle name="Normal 31 2 2" xfId="51954" xr:uid="{93E4C86C-4D75-47C7-9A7F-F870BF8717CA}"/>
    <cellStyle name="Normal 31 3" xfId="51955" xr:uid="{E8A1AD80-93D0-42DA-BC3C-473FA6C19C9E}"/>
    <cellStyle name="Normal 31 4" xfId="51956" xr:uid="{9EDC8E83-1036-4D71-9045-10BFB999EF0F}"/>
    <cellStyle name="Normal 31 5" xfId="51957" xr:uid="{B527B930-3053-4AB2-A2C9-255A57E99147}"/>
    <cellStyle name="Normal 32" xfId="1995" xr:uid="{82FECDD8-B99A-48BD-9B1F-836006CE2370}"/>
    <cellStyle name="Normal 32 2" xfId="51958" xr:uid="{7D5BF895-BF47-42A6-A25A-19872D5DFDAA}"/>
    <cellStyle name="Normal 32 2 2" xfId="51959" xr:uid="{4FBF5C1B-3496-40A8-AF13-F91F457F2782}"/>
    <cellStyle name="Normal 32 3" xfId="51960" xr:uid="{246DA694-D608-4506-BEB0-B86D84D16AB6}"/>
    <cellStyle name="Normal 32 4" xfId="51961" xr:uid="{A82FDF74-A9DC-4B27-88C5-5038E930BEE8}"/>
    <cellStyle name="Normal 32 5" xfId="51962" xr:uid="{07C2AEF7-2830-4A9F-BF9E-FBBDE82CFE7E}"/>
    <cellStyle name="Normal 33" xfId="1996" xr:uid="{A174F09F-0470-4C26-A22B-E000AF0D3447}"/>
    <cellStyle name="Normal 33 2" xfId="51963" xr:uid="{5E274C19-927C-4118-9027-22E8E0388EE4}"/>
    <cellStyle name="Normal 33 2 2" xfId="51964" xr:uid="{74C8B2CB-6201-48F7-82DA-FA8AD4CD68AC}"/>
    <cellStyle name="Normal 33 3" xfId="51965" xr:uid="{8A244960-A1D2-4BFE-8A87-9A316C195C99}"/>
    <cellStyle name="Normal 33 4" xfId="51966" xr:uid="{E433CC17-0728-4AA9-9CFB-B5A301DBCD3A}"/>
    <cellStyle name="Normal 33 5" xfId="51967" xr:uid="{1E1F039F-779C-47ED-9488-4305BBF64A02}"/>
    <cellStyle name="Normal 33 6" xfId="51968" xr:uid="{F8BDC89C-AD04-4100-BC25-DBFDECCBDDF2}"/>
    <cellStyle name="Normal 34" xfId="1997" xr:uid="{6C658BED-D06C-4D1A-A13A-9FFBEC8551FB}"/>
    <cellStyle name="Normal 34 2" xfId="51969" xr:uid="{BE9C9F79-17CC-4511-9B78-47A592DD8144}"/>
    <cellStyle name="Normal 34 2 2" xfId="51970" xr:uid="{EAE294B5-EB16-4E56-88F9-2A1D4F7C831B}"/>
    <cellStyle name="Normal 34 3" xfId="51971" xr:uid="{F8825342-B804-4C40-8DA2-44D7F7B56506}"/>
    <cellStyle name="Normal 34 4" xfId="51972" xr:uid="{5B83C984-191C-40CB-9CDC-F3373A88ECD1}"/>
    <cellStyle name="Normal 34 5" xfId="51973" xr:uid="{E5B3C579-5925-4946-96C0-C74AC6D8EF75}"/>
    <cellStyle name="Normal 34 6" xfId="51974" xr:uid="{175D4C1F-407A-4D5B-8CB8-54975D596538}"/>
    <cellStyle name="Normal 35" xfId="1998" xr:uid="{C26FC8F7-D83B-4B93-A067-8EAFDDF1F4F9}"/>
    <cellStyle name="Normal 35 2" xfId="51975" xr:uid="{B9578498-7740-425A-9E84-6E21482E3C8C}"/>
    <cellStyle name="Normal 35 2 2" xfId="51976" xr:uid="{EDB10048-EFBC-44F4-A108-49186FA2CA2C}"/>
    <cellStyle name="Normal 35 3" xfId="51977" xr:uid="{8603FF5F-7370-449E-A4E0-A20FF54B8ED8}"/>
    <cellStyle name="Normal 35 4" xfId="51978" xr:uid="{5456F695-6921-49D8-8BD9-9D76DAF18F37}"/>
    <cellStyle name="Normal 36" xfId="1999" xr:uid="{2DC6BD77-AEE0-441D-92EB-F34494525602}"/>
    <cellStyle name="Normal 36 2" xfId="51979" xr:uid="{504CB11D-2AB7-45DE-AD57-BD12E93B4733}"/>
    <cellStyle name="Normal 37" xfId="2000" xr:uid="{A1C3AAAF-ED37-4CF1-9C4E-53C95B0FD961}"/>
    <cellStyle name="Normal 37 2" xfId="51980" xr:uid="{95A3BA16-1269-431B-BD87-CA562886BEBC}"/>
    <cellStyle name="Normal 37 3" xfId="51981" xr:uid="{73338BCF-59EE-440C-952A-D366D7DC5BAE}"/>
    <cellStyle name="Normal 38" xfId="2001" xr:uid="{15357E41-BEC4-45CA-8E40-EDCECC4B4E47}"/>
    <cellStyle name="Normal 38 2" xfId="51982" xr:uid="{CF071C79-266C-4A85-ADE3-009E89245BD7}"/>
    <cellStyle name="Normal 39" xfId="2002" xr:uid="{3A63CD5C-A2D3-4F04-962A-28BBAA46A750}"/>
    <cellStyle name="Normal 39 2" xfId="51983" xr:uid="{924CE04B-3963-49E8-9394-FA9F7B8349A9}"/>
    <cellStyle name="Normal 39 2 2" xfId="51984" xr:uid="{36D274A4-25FF-4EC5-A75A-312234C5B00A}"/>
    <cellStyle name="Normal 39 3" xfId="51985" xr:uid="{6CB3D85D-92D4-4033-B9D3-2A93A0930B87}"/>
    <cellStyle name="Normal 39 4" xfId="51986" xr:uid="{3109F6B0-95B6-494C-BAE0-70ADFAB6BFAB}"/>
    <cellStyle name="Normal 4" xfId="31" xr:uid="{00000000-0005-0000-0000-00001A000000}"/>
    <cellStyle name="Normal 4 10" xfId="51987" xr:uid="{BF176F83-2F70-4348-A566-EB57D1F1084A}"/>
    <cellStyle name="Normal 4 11" xfId="51988" xr:uid="{E36E09EE-A472-430A-95C0-E2DCE6009FA1}"/>
    <cellStyle name="Normal 4 12" xfId="51989" xr:uid="{7F16AF12-A709-4E1E-ACA1-B173CAC7E613}"/>
    <cellStyle name="Normal 4 13" xfId="51990" xr:uid="{D23C4E38-E7BB-40B3-9544-58D9C0BB798F}"/>
    <cellStyle name="Normal 4 14" xfId="51991" xr:uid="{068BE6F0-A3D3-48B7-A555-B85DD3B15AB4}"/>
    <cellStyle name="Normal 4 15" xfId="51992" xr:uid="{9968B122-DCB6-42B0-A305-72C837DBA3C3}"/>
    <cellStyle name="Normal 4 16" xfId="51993" xr:uid="{90176660-D1C2-4E32-8448-19735C9EF9ED}"/>
    <cellStyle name="Normal 4 17" xfId="51994" xr:uid="{3032FFF1-E3FB-406E-B4C3-367A4CD2ADE7}"/>
    <cellStyle name="Normal 4 18" xfId="51995" xr:uid="{5FE0F550-7BE9-434C-86B8-2105A923F0FE}"/>
    <cellStyle name="Normal 4 19" xfId="51996" xr:uid="{6D65C116-4FB8-4DBE-AFB9-079C62C91B0C}"/>
    <cellStyle name="Normal 4 2" xfId="2004" xr:uid="{ABCD608D-BF6E-446F-8E9C-7B240837CAD2}"/>
    <cellStyle name="Normal 4 2 2" xfId="2005" xr:uid="{6B08D238-7FD1-4DE1-98A6-4D5D17D43D9A}"/>
    <cellStyle name="Normal 4 2 2 2" xfId="51997" xr:uid="{400EDD55-C902-42F8-825A-5DC429EDBF82}"/>
    <cellStyle name="Normal 4 2 2 3" xfId="51998" xr:uid="{6C2DB60D-570B-4ADE-AAC4-F9E1BBCF671B}"/>
    <cellStyle name="Normal 4 2 2 4" xfId="51999" xr:uid="{E8D3F7DC-1546-4E38-9007-7991EF477574}"/>
    <cellStyle name="Normal 4 2 3" xfId="52000" xr:uid="{80C99CEC-893D-4210-95C4-305DDEACE4A3}"/>
    <cellStyle name="Normal 4 2 3 2" xfId="52001" xr:uid="{343208C4-65CD-45D6-8189-B44D7EB90A4B}"/>
    <cellStyle name="Normal 4 2 3 2 2" xfId="52002" xr:uid="{75AF94F7-5F1C-4531-B21D-BA077420C518}"/>
    <cellStyle name="Normal 4 2 3 2 3" xfId="52003" xr:uid="{99469ACD-B384-44DA-ACE6-A219A6B821B6}"/>
    <cellStyle name="Normal 4 2 3 3" xfId="52004" xr:uid="{D13211AC-B36B-4A23-92A5-90D26E9858F8}"/>
    <cellStyle name="Normal 4 2 3 3 2" xfId="52005" xr:uid="{A5922D53-10D1-407E-BDBB-4F543C5294DB}"/>
    <cellStyle name="Normal 4 2 3 3 3" xfId="52006" xr:uid="{B749A1FF-5D59-4031-8A96-A51BB6971D31}"/>
    <cellStyle name="Normal 4 2 3 4" xfId="2006" xr:uid="{530CC7DE-6E46-417C-8974-E6554BFCAAB7}"/>
    <cellStyle name="Normal 4 2 3 4 2" xfId="52007" xr:uid="{AB9F5E61-E01B-423D-A9B0-39ADA1B37F93}"/>
    <cellStyle name="Normal 4 2 3 4 2 2" xfId="52008" xr:uid="{FA31878D-A3E0-4661-BD15-1E7E908C4F14}"/>
    <cellStyle name="Normal 4 2 3 4 3" xfId="52009" xr:uid="{F1A96BCA-1050-4912-834B-77C5CE952B52}"/>
    <cellStyle name="Normal 4 2 3 4 4" xfId="52010" xr:uid="{B9EB9446-2B34-4110-B177-483ACA800FA5}"/>
    <cellStyle name="Normal 4 2 3 4 5" xfId="52011" xr:uid="{64AAF079-9CC4-4E9D-B0EA-539DF27A8806}"/>
    <cellStyle name="Normal 4 2 3 5" xfId="52012" xr:uid="{6DF9CFB6-DC51-426B-BC89-E249ED8FAD04}"/>
    <cellStyle name="Normal 4 2 3 6" xfId="52013" xr:uid="{C24145D4-56FA-4B43-AC28-3555F141E41C}"/>
    <cellStyle name="Normal 4 2 4" xfId="52014" xr:uid="{F1A1377E-05C9-4F61-B5B9-71B111169BF6}"/>
    <cellStyle name="Normal 4 2 4 2" xfId="52015" xr:uid="{89FE99CD-72F1-426B-BC60-83CCA81810F4}"/>
    <cellStyle name="Normal 4 2 4 2 2" xfId="52016" xr:uid="{0980036E-0D8B-4418-9E45-B1820B212FF4}"/>
    <cellStyle name="Normal 4 2 4 2 3" xfId="52017" xr:uid="{FAD7699F-CC17-4266-8C19-27BFFAC505A7}"/>
    <cellStyle name="Normal 4 2 4 3" xfId="52018" xr:uid="{930844AC-1820-40F8-99D8-B85C64FEA10D}"/>
    <cellStyle name="Normal 4 2 4 3 2" xfId="52019" xr:uid="{6F63B97B-6058-4D88-B7BF-120A730DDD64}"/>
    <cellStyle name="Normal 4 2 4 3 3" xfId="52020" xr:uid="{9CE9817E-7306-4861-AE7D-38CD4DE9630C}"/>
    <cellStyle name="Normal 4 2 4 4" xfId="52021" xr:uid="{094D1317-55F4-44F7-BF96-E2E5184C6F6E}"/>
    <cellStyle name="Normal 4 2 4 4 2" xfId="52022" xr:uid="{45D10968-9EC2-4E39-8D0D-9127D5E76B9F}"/>
    <cellStyle name="Normal 4 2 4 4 3" xfId="52023" xr:uid="{3489D6EF-7652-4921-838F-D8D19295BEF8}"/>
    <cellStyle name="Normal 4 2 4 5" xfId="52024" xr:uid="{6FE16C43-F986-4ED0-9711-86B066908811}"/>
    <cellStyle name="Normal 4 2 4 6" xfId="52025" xr:uid="{C7B1EAC7-60D1-4FEB-A007-17D42992611D}"/>
    <cellStyle name="Normal 4 2 5" xfId="52026" xr:uid="{F440C79E-B18B-4A81-9813-95B5ACB3C084}"/>
    <cellStyle name="Normal 4 2 5 2" xfId="52027" xr:uid="{CD9C62D7-B650-41B4-9FC5-0770E7B14812}"/>
    <cellStyle name="Normal 4 2 5 2 2" xfId="52028" xr:uid="{B4DF4ECA-37D0-449B-BC23-F7BDB0380729}"/>
    <cellStyle name="Normal 4 2 5 2 3" xfId="52029" xr:uid="{B0AA1A89-AB30-46BE-9124-C1868FB4C4A2}"/>
    <cellStyle name="Normal 4 2 5 3" xfId="52030" xr:uid="{1EAB3828-B120-41D1-9372-BB6FAE254397}"/>
    <cellStyle name="Normal 4 2 5 4" xfId="52031" xr:uid="{B3F7A146-7070-4900-9AB8-71BCF2BB1841}"/>
    <cellStyle name="Normal 4 2 6" xfId="52032" xr:uid="{2BD28517-3F64-4EB5-B2C3-8EB23B8BE2EA}"/>
    <cellStyle name="Normal 4 2 7" xfId="52033" xr:uid="{D7E70928-3274-490E-A2AC-C3F9241324DB}"/>
    <cellStyle name="Normal 4 2 8" xfId="52034" xr:uid="{3AE24B2F-47C3-43CE-890F-129B232DBB4A}"/>
    <cellStyle name="Normal 4 20" xfId="52035" xr:uid="{554F0644-5A83-41B0-A246-57D203E57876}"/>
    <cellStyle name="Normal 4 21" xfId="52036" xr:uid="{15CA28BF-3CE2-435E-BBFB-F8883D20A007}"/>
    <cellStyle name="Normal 4 22" xfId="52037" xr:uid="{BBB34CC8-0418-4488-BBB9-42732ECDC5D0}"/>
    <cellStyle name="Normal 4 23" xfId="52038" xr:uid="{0E82545A-DF98-44ED-87CF-17AF4301ACC6}"/>
    <cellStyle name="Normal 4 24" xfId="52039" xr:uid="{21F72D4A-633C-4CE7-B2C3-334C9EC1C52A}"/>
    <cellStyle name="Normal 4 25" xfId="52040" xr:uid="{55531F86-578A-4999-93A5-9C982D086696}"/>
    <cellStyle name="Normal 4 26" xfId="52041" xr:uid="{A76A5FDA-159E-429C-AF09-047BC751B78A}"/>
    <cellStyle name="Normal 4 27" xfId="52042" xr:uid="{B9F22EB9-D782-4177-9467-31BACD8F6C04}"/>
    <cellStyle name="Normal 4 28" xfId="52043" xr:uid="{F9D7CA8F-7997-4615-910B-D04DFDC9A173}"/>
    <cellStyle name="Normal 4 29" xfId="52044" xr:uid="{CC4CC50E-E175-4DF8-8E7B-0F3611B951E2}"/>
    <cellStyle name="Normal 4 3" xfId="2007" xr:uid="{0A27F657-62E0-434D-A88F-A0AB9F008E39}"/>
    <cellStyle name="Normal 4 3 10" xfId="52045" xr:uid="{AB50F56C-9DCC-46A4-B051-BC1B255B63C8}"/>
    <cellStyle name="Normal 4 3 11" xfId="52046" xr:uid="{A7286435-E5D6-4DB9-9D55-7753D4CAB686}"/>
    <cellStyle name="Normal 4 3 2" xfId="2008" xr:uid="{80EBDA67-1565-4D2E-B9F7-CBC188A3988D}"/>
    <cellStyle name="Normal 4 3 2 2" xfId="52047" xr:uid="{B672117C-969C-42D5-94C9-65F99A3B4A39}"/>
    <cellStyle name="Normal 4 3 2 2 2" xfId="52048" xr:uid="{D1337CD9-598C-4CC4-98BE-BDF59A0BEEAD}"/>
    <cellStyle name="Normal 4 3 2 3" xfId="52049" xr:uid="{702740FC-E4A9-47DF-8DFD-2177B8241821}"/>
    <cellStyle name="Normal 4 3 2 4" xfId="52050" xr:uid="{BB16F6D1-0B77-4AF7-B448-9E47096318CF}"/>
    <cellStyle name="Normal 4 3 3" xfId="2327" xr:uid="{269CC338-4027-4F83-B0EE-2589B07CA7AA}"/>
    <cellStyle name="Normal 4 3 3 10" xfId="2328" xr:uid="{F0521461-CAA3-40CC-8F0D-8FF017CF302C}"/>
    <cellStyle name="Normal 4 3 3 11" xfId="52051" xr:uid="{06BC8177-E577-47FA-B8D2-12B02EBAE634}"/>
    <cellStyle name="Normal 4 3 3 2" xfId="2329" xr:uid="{E5C1B965-8C19-44E5-AF4D-155B37321320}"/>
    <cellStyle name="Normal 4 3 3 3" xfId="2330" xr:uid="{5F086322-B8E4-4700-8BFA-D8995FA25D68}"/>
    <cellStyle name="Normal 4 3 3 3 2" xfId="2331" xr:uid="{EE50D9C5-6DF1-44EC-BBD4-020C3565088B}"/>
    <cellStyle name="Normal 4 3 3 3 3" xfId="2332" xr:uid="{41134C4B-E4A1-442C-B45E-836C00C3F881}"/>
    <cellStyle name="Normal 4 3 3 3 4" xfId="2333" xr:uid="{3BFFCF5E-787F-4C7F-9058-804291B2014A}"/>
    <cellStyle name="Normal 4 3 3 3 5" xfId="2325" xr:uid="{26F5C0DD-6F44-42AC-ADD1-5D3DF5DE04CC}"/>
    <cellStyle name="Normal 4 3 3 3 6" xfId="2324" xr:uid="{978A7158-4819-440D-AB47-14954C393D01}"/>
    <cellStyle name="Normal 4 3 3 3 7" xfId="2334" xr:uid="{55F72F39-1FFD-4B82-9C6D-6FEC936F31D9}"/>
    <cellStyle name="Normal 4 3 3 3 8" xfId="2335" xr:uid="{6747310E-149F-4815-8DFF-7AA9DF799150}"/>
    <cellStyle name="Normal 4 3 3 4" xfId="2336" xr:uid="{6941B9E4-E18A-401D-9952-29257C7BA6BD}"/>
    <cellStyle name="Normal 4 3 3 5" xfId="2337" xr:uid="{F40D8814-9298-48B2-A9E1-168AF9DAA8FD}"/>
    <cellStyle name="Normal 4 3 3 6" xfId="2338" xr:uid="{428BCB03-9061-4664-91C8-987F6A1241E3}"/>
    <cellStyle name="Normal 4 3 3 7" xfId="2339" xr:uid="{BB1207DF-A18A-4864-9E1B-A7E9AEC538C9}"/>
    <cellStyle name="Normal 4 3 3 8" xfId="2340" xr:uid="{93AFFAFD-62D9-4066-916D-694D68309DE6}"/>
    <cellStyle name="Normal 4 3 3 9" xfId="2341" xr:uid="{78563E0F-A28B-4325-8E29-07F58B4FEE9E}"/>
    <cellStyle name="Normal 4 3 4" xfId="2342" xr:uid="{C13EC80C-0D07-4C30-9A1A-24CEAE430FDA}"/>
    <cellStyle name="Normal 4 3 4 2" xfId="52052" xr:uid="{C5E80CA9-1EA1-4192-A70C-04F6944EBA38}"/>
    <cellStyle name="Normal 4 3 5" xfId="2343" xr:uid="{C9BA2091-99EA-4673-8349-21261F2397D3}"/>
    <cellStyle name="Normal 4 3 6" xfId="2344" xr:uid="{7C09A866-1981-4C15-A772-0A0F05C7702A}"/>
    <cellStyle name="Normal 4 3 7" xfId="2345" xr:uid="{AA62E097-F90F-4D97-917A-BFB67CC9D319}"/>
    <cellStyle name="Normal 4 3 8" xfId="2346" xr:uid="{3B774F05-0221-4A9B-BA21-7DA891CCF0AC}"/>
    <cellStyle name="Normal 4 3 9" xfId="52053" xr:uid="{19DBF8C7-9E9C-4BF3-83EE-DA4887FFE35F}"/>
    <cellStyle name="Normal 4 30" xfId="52054" xr:uid="{87D1F675-88E6-4687-943C-2256BDFFD4CE}"/>
    <cellStyle name="Normal 4 31" xfId="52055" xr:uid="{9976DC08-D0CC-4E01-AE95-CE3B5CB8D924}"/>
    <cellStyle name="Normal 4 32" xfId="57435" xr:uid="{27027F61-F33E-4D10-92C6-141E9CB72222}"/>
    <cellStyle name="Normal 4 33" xfId="2003" xr:uid="{CCB498CF-6301-45F2-AFB1-D2DBAE751FDF}"/>
    <cellStyle name="Normal 4 4" xfId="2349" xr:uid="{0D17B2C0-E1DD-4258-A801-2F9B759EA91E}"/>
    <cellStyle name="Normal 4 4 2" xfId="2378" xr:uid="{67B00E9E-7F8C-4E48-A8D0-0E7D374E5F70}"/>
    <cellStyle name="Normal 4 5" xfId="52056" xr:uid="{63EF5D4A-DA23-4466-AC04-535C3978EB7B}"/>
    <cellStyle name="Normal 4 5 2" xfId="52057" xr:uid="{E6FBC85B-9956-4DEE-A502-1875592698AA}"/>
    <cellStyle name="Normal 4 5 3" xfId="52058" xr:uid="{89A1C16B-A666-48C9-B679-F7C30BFFF258}"/>
    <cellStyle name="Normal 4 6" xfId="52059" xr:uid="{2A14B184-C6DC-490C-979F-5325AD0C29B8}"/>
    <cellStyle name="Normal 4 7" xfId="52060" xr:uid="{942F363B-C21A-4ABE-BCC1-238E53364D2A}"/>
    <cellStyle name="Normal 4 8" xfId="52061" xr:uid="{35BFCD1D-189F-4C51-9231-01EA6BBA3E00}"/>
    <cellStyle name="Normal 4 9" xfId="52062" xr:uid="{EE8C4222-48AA-463F-ADB5-FCA9E937C5E9}"/>
    <cellStyle name="Normal 40" xfId="24" xr:uid="{00000000-0005-0000-0000-00001B000000}"/>
    <cellStyle name="Normal 40 2" xfId="52063" xr:uid="{45AFD6FD-EDAF-460E-8D19-CD0F44838589}"/>
    <cellStyle name="Normal 40 2 2" xfId="52064" xr:uid="{07E689EF-A36B-40EC-BE7A-6A4C6C87472C}"/>
    <cellStyle name="Normal 40 3" xfId="52065" xr:uid="{80208654-0C4A-4A92-9A43-F42005E6600C}"/>
    <cellStyle name="Normal 40 4" xfId="52066" xr:uid="{C8A397BD-BD80-4BA5-A6C0-2760A6D4A448}"/>
    <cellStyle name="Normal 40 5" xfId="2009" xr:uid="{227158C4-5E47-4346-9708-E0068CFD54AA}"/>
    <cellStyle name="Normal 41" xfId="2010" xr:uid="{E4B12E18-B153-4726-93ED-12846F1410B0}"/>
    <cellStyle name="Normal 41 2" xfId="52067" xr:uid="{4A2C0C44-5E63-40EB-8DA7-94B6C0DA53C5}"/>
    <cellStyle name="Normal 41 2 2" xfId="52068" xr:uid="{175267D3-7C30-44FF-97F9-8DDB1E6FD027}"/>
    <cellStyle name="Normal 41 3" xfId="52069" xr:uid="{BD602C6B-FE98-4BA6-BE5E-8D551A2BD4AC}"/>
    <cellStyle name="Normal 41 4" xfId="52070" xr:uid="{489765B6-C37D-48AA-80FD-185E8EA8248C}"/>
    <cellStyle name="Normal 42" xfId="2011" xr:uid="{2A76BF85-D180-4436-A290-A8411F25B053}"/>
    <cellStyle name="Normal 42 2" xfId="52071" xr:uid="{41356CBE-51D5-403D-95B6-BA8D684E57B7}"/>
    <cellStyle name="Normal 42 2 2" xfId="52072" xr:uid="{C0E7C0AD-59B7-4AFE-92CE-C447EFB2D06C}"/>
    <cellStyle name="Normal 42 3" xfId="52073" xr:uid="{AF60ADEA-29A8-42AA-A7F5-2E0F951EEE1E}"/>
    <cellStyle name="Normal 42 4" xfId="52074" xr:uid="{C8586779-7A6B-41C6-BE50-89FB98DD0D8E}"/>
    <cellStyle name="Normal 43" xfId="2348" xr:uid="{5480427D-84CF-4659-BF0C-3480956F7E4B}"/>
    <cellStyle name="Normal 43 2" xfId="2352" xr:uid="{C047D2E0-BE84-490D-86AA-CA8AF81DBDDF}"/>
    <cellStyle name="Normal 43 2 2" xfId="52075" xr:uid="{BE43F76D-1554-4506-85E6-F19F2556CDA2}"/>
    <cellStyle name="Normal 43 2 3" xfId="57430" xr:uid="{3B9480E3-F472-406A-8411-EC72C90959A6}"/>
    <cellStyle name="Normal 43 2 3 2" xfId="57431" xr:uid="{F9005D27-D7F8-4998-A93C-6B88870A8EC1}"/>
    <cellStyle name="Normal 43 2 3 2 2" xfId="57448" xr:uid="{AFD334C3-6A34-4D62-BB74-87B6C838D8FD}"/>
    <cellStyle name="Normal 43 3" xfId="2377" xr:uid="{4E67ED43-1CA7-464F-8553-4D9156B23F0D}"/>
    <cellStyle name="Normal 43 3 2" xfId="52076" xr:uid="{5FA964AD-FC8B-4AF7-A24E-134667C71542}"/>
    <cellStyle name="Normal 43 4" xfId="52077" xr:uid="{0CCA908A-A04E-4FBE-80BB-80141EAC4B5B}"/>
    <cellStyle name="Normal 43 5" xfId="52078" xr:uid="{56E8AC52-4CAD-4FF4-94DD-5432EA7CDCE2}"/>
    <cellStyle name="Normal 43 6" xfId="52079" xr:uid="{251B8EB9-11D4-4BB8-9DC6-AF93EF23085F}"/>
    <cellStyle name="Normal 44" xfId="2353" xr:uid="{4DE978B9-A949-4740-B33E-3015473824AC}"/>
    <cellStyle name="Normal 44 2" xfId="52080" xr:uid="{2D2BFAB1-90FE-47E3-B2B2-AAF50A4AA725}"/>
    <cellStyle name="Normal 44 3" xfId="52081" xr:uid="{5A1C1A14-7629-4886-9501-D4834CA22BCC}"/>
    <cellStyle name="Normal 44 4" xfId="52082" xr:uid="{0C56E101-63FF-405B-9C60-E310BD88B700}"/>
    <cellStyle name="Normal 44 5" xfId="52083" xr:uid="{1E6346CA-3A6A-4EAF-AEB9-0BBA64BBDA94}"/>
    <cellStyle name="Normal 45" xfId="2374" xr:uid="{5F7BBB5F-E657-4DDF-AF3A-C623402992F1}"/>
    <cellStyle name="Normal 45 2" xfId="52084" xr:uid="{E6C072AA-954E-439C-A36F-F30C208AE01A}"/>
    <cellStyle name="Normal 45 3" xfId="52085" xr:uid="{50D2F7BA-E5F5-4BC8-9828-BD9393817131}"/>
    <cellStyle name="Normal 45 4" xfId="52086" xr:uid="{3B87A7A3-A0DB-48FF-A1F8-AE0C7ECE133A}"/>
    <cellStyle name="Normal 45 5" xfId="52087" xr:uid="{C57FB6B6-8DFA-4196-8010-330F4C0BFB8C}"/>
    <cellStyle name="Normal 46" xfId="52088" xr:uid="{464530B2-AF73-4A43-8382-B28811763794}"/>
    <cellStyle name="Normal 46 2" xfId="52089" xr:uid="{3217E141-F491-4C7E-8C0D-8E9FEC95E164}"/>
    <cellStyle name="Normal 46 3" xfId="52090" xr:uid="{2203D418-30E7-4052-8C90-1EC5EA530FD2}"/>
    <cellStyle name="Normal 46 4" xfId="52091" xr:uid="{4B31D18B-EE59-4BEC-865F-1A404B2EAC8A}"/>
    <cellStyle name="Normal 47" xfId="52092" xr:uid="{6AE82E66-903E-4C42-9890-CCB1AF072E1D}"/>
    <cellStyle name="Normal 47 2" xfId="52093" xr:uid="{9B93922E-1103-4402-9385-0E78EE7CABEC}"/>
    <cellStyle name="Normal 47 3" xfId="52094" xr:uid="{59772EE3-DA98-460A-BF7F-4B0EE82B6B69}"/>
    <cellStyle name="Normal 47 4" xfId="52095" xr:uid="{96A1F273-80EF-4A1F-88CA-98EBB351CD65}"/>
    <cellStyle name="Normal 48" xfId="52096" xr:uid="{F5ACBFB3-B649-4F5D-A086-0E6A28A67F1A}"/>
    <cellStyle name="Normal 48 2" xfId="52097" xr:uid="{AA52D08C-58DB-4213-8691-9EEA9CFA7945}"/>
    <cellStyle name="Normal 48 2 2" xfId="52098" xr:uid="{F2D8C3A8-15D8-43C4-88DF-EF2D793D7BDD}"/>
    <cellStyle name="Normal 48 3" xfId="52099" xr:uid="{EE1F585F-F7B2-493E-826C-E563D2E38E40}"/>
    <cellStyle name="Normal 49" xfId="52100" xr:uid="{69B09C4E-67C0-47A5-9372-385447AE87B0}"/>
    <cellStyle name="Normal 5" xfId="34" xr:uid="{00000000-0005-0000-0000-00001C000000}"/>
    <cellStyle name="Normal 5 10" xfId="52101" xr:uid="{510E5A99-3D97-4DFC-9CB2-835BB02BF411}"/>
    <cellStyle name="Normal 5 10 2" xfId="52102" xr:uid="{A2035196-0721-4B06-9FAF-5FB5C0F62C2F}"/>
    <cellStyle name="Normal 5 10 2 2" xfId="52103" xr:uid="{1C366314-5CEC-4E7F-B489-308D54DAB0C5}"/>
    <cellStyle name="Normal 5 10 2 2 2" xfId="52104" xr:uid="{6F50386C-E417-4ED9-B6BF-38E1953A9F9C}"/>
    <cellStyle name="Normal 5 10 2 3" xfId="52105" xr:uid="{14603B26-8FE2-4924-AB01-3B791CF48E66}"/>
    <cellStyle name="Normal 5 10 3" xfId="52106" xr:uid="{29081078-0D51-4507-8790-450257F5D5AA}"/>
    <cellStyle name="Normal 5 10 3 2" xfId="52107" xr:uid="{AD2207D0-9EB7-4A70-A3FD-E0249CD6CFB4}"/>
    <cellStyle name="Normal 5 10 4" xfId="52108" xr:uid="{EA16459D-EA58-476C-954E-0BB09D3C0510}"/>
    <cellStyle name="Normal 5 10 4 2" xfId="52109" xr:uid="{8FA69EF8-4840-4663-B2CC-9B7BEE92C169}"/>
    <cellStyle name="Normal 5 10 5" xfId="52110" xr:uid="{945EEF1C-E31E-4BC9-B772-6B3E00E199C8}"/>
    <cellStyle name="Normal 5 11" xfId="52111" xr:uid="{B23C633D-B0D1-4349-9E11-F87BDC7B4876}"/>
    <cellStyle name="Normal 5 11 2" xfId="52112" xr:uid="{619C6B3C-06E6-4793-912B-766ECD32C0D5}"/>
    <cellStyle name="Normal 5 11 2 2" xfId="52113" xr:uid="{7F0FD442-78B3-4102-9BE9-4339606A6A70}"/>
    <cellStyle name="Normal 5 11 2 2 2" xfId="52114" xr:uid="{480C47D0-CA35-4143-A34C-BFC186367A9B}"/>
    <cellStyle name="Normal 5 11 2 3" xfId="52115" xr:uid="{8C4411C2-0AB0-4CBD-8CB1-1D2672B25103}"/>
    <cellStyle name="Normal 5 11 3" xfId="52116" xr:uid="{D1AD651F-9645-48F8-8D7A-8C0A9D410890}"/>
    <cellStyle name="Normal 5 11 3 2" xfId="52117" xr:uid="{60D71CD0-74B6-41F5-B315-1DCBA083E4E7}"/>
    <cellStyle name="Normal 5 11 4" xfId="52118" xr:uid="{28B067D9-F556-429C-9310-BD874963B9B0}"/>
    <cellStyle name="Normal 5 11 4 2" xfId="52119" xr:uid="{CB62E6A9-14D6-4211-ADE1-79ECB23721F5}"/>
    <cellStyle name="Normal 5 11 5" xfId="52120" xr:uid="{EEB9EFF4-7559-4995-964F-E806D32A7A29}"/>
    <cellStyle name="Normal 5 12" xfId="52121" xr:uid="{97562D2C-D354-4855-B4CB-8877D2AF9102}"/>
    <cellStyle name="Normal 5 12 2" xfId="52122" xr:uid="{75973D53-1B0F-4A64-8B1F-354A9EA550BF}"/>
    <cellStyle name="Normal 5 12 2 2" xfId="52123" xr:uid="{38DC803D-3E83-4E74-88DD-E45F83275A4A}"/>
    <cellStyle name="Normal 5 12 2 2 2" xfId="52124" xr:uid="{B80C44E9-EF4B-420B-B5EE-F80C36E1B4A1}"/>
    <cellStyle name="Normal 5 12 2 3" xfId="52125" xr:uid="{2379880D-9D3F-4BEE-856B-AF6AD83CF86E}"/>
    <cellStyle name="Normal 5 12 3" xfId="52126" xr:uid="{EDB7C074-3705-4A73-9A5A-41EDEA6C53E9}"/>
    <cellStyle name="Normal 5 12 3 2" xfId="52127" xr:uid="{132B08CB-F320-432D-8323-7EF8C9B34F14}"/>
    <cellStyle name="Normal 5 12 4" xfId="52128" xr:uid="{5652EF33-2F39-4CBA-85F3-D08276EB0058}"/>
    <cellStyle name="Normal 5 12 4 2" xfId="52129" xr:uid="{C008F096-7198-4702-8DAC-DB0E8BD159B6}"/>
    <cellStyle name="Normal 5 12 5" xfId="52130" xr:uid="{52E553FE-BCBE-4D84-813F-9043CD86C03E}"/>
    <cellStyle name="Normal 5 13" xfId="52131" xr:uid="{4E31B555-886D-4DE9-9495-BC09D048DA0C}"/>
    <cellStyle name="Normal 5 13 2" xfId="52132" xr:uid="{3BA10657-B540-4CBC-A1E6-C6CFFB0C811A}"/>
    <cellStyle name="Normal 5 13 2 2" xfId="52133" xr:uid="{D22B3278-12B4-4EAE-893F-6E29573BCFAD}"/>
    <cellStyle name="Normal 5 13 2 2 2" xfId="52134" xr:uid="{4AB87D72-FA92-4185-AF52-2F08111BC408}"/>
    <cellStyle name="Normal 5 13 2 3" xfId="52135" xr:uid="{4E059BDA-D129-4513-B80C-414A56F088B3}"/>
    <cellStyle name="Normal 5 13 3" xfId="52136" xr:uid="{815953BF-BE56-4421-ADC8-C9B0BF7DE276}"/>
    <cellStyle name="Normal 5 13 3 2" xfId="52137" xr:uid="{109AB055-749A-4D02-92D4-90425A8FD1EC}"/>
    <cellStyle name="Normal 5 13 4" xfId="52138" xr:uid="{EC5C9937-45EB-4A87-95BC-0E9AC19D84A7}"/>
    <cellStyle name="Normal 5 13 4 2" xfId="52139" xr:uid="{08866A5D-904E-434D-9E41-BDF6D9036DFA}"/>
    <cellStyle name="Normal 5 13 5" xfId="52140" xr:uid="{F7C3A138-62F4-44E7-A700-4C1DD0899D51}"/>
    <cellStyle name="Normal 5 14" xfId="52141" xr:uid="{CEAD6CEC-FFEC-43FC-952A-40753F052BB4}"/>
    <cellStyle name="Normal 5 14 2" xfId="52142" xr:uid="{088FE4A3-CA4F-4499-8F45-1396B953DDCA}"/>
    <cellStyle name="Normal 5 14 2 2" xfId="52143" xr:uid="{3BB3D789-1545-415B-8DA8-2435AB60EB20}"/>
    <cellStyle name="Normal 5 14 2 2 2" xfId="52144" xr:uid="{B373D276-CE7B-4F22-AB3D-E5996EDF0020}"/>
    <cellStyle name="Normal 5 14 2 3" xfId="52145" xr:uid="{7BB3CF7B-45F9-494D-8A78-57E021750511}"/>
    <cellStyle name="Normal 5 14 3" xfId="52146" xr:uid="{42FA30DF-436C-4732-9366-A4815AFC8197}"/>
    <cellStyle name="Normal 5 14 3 2" xfId="52147" xr:uid="{5A50CE18-EE77-4B77-A394-C15074EBC17A}"/>
    <cellStyle name="Normal 5 14 4" xfId="52148" xr:uid="{71378849-8300-4BE4-938D-C248B18A4966}"/>
    <cellStyle name="Normal 5 14 4 2" xfId="52149" xr:uid="{DEC6B0C2-B8E4-45D4-A66E-531CA9DB9AF9}"/>
    <cellStyle name="Normal 5 14 5" xfId="52150" xr:uid="{57955A8F-DF65-4A61-B9E6-20B80DD9CD2C}"/>
    <cellStyle name="Normal 5 15" xfId="52151" xr:uid="{17493409-9828-4D4D-A773-73AB7DFF8DAF}"/>
    <cellStyle name="Normal 5 15 2" xfId="52152" xr:uid="{CE687FE6-A9A5-4AE4-B54D-6FAD9674325C}"/>
    <cellStyle name="Normal 5 15 2 2" xfId="52153" xr:uid="{F05A20E2-AA9E-4386-8E12-5F3AD4AAAB7D}"/>
    <cellStyle name="Normal 5 15 2 2 2" xfId="52154" xr:uid="{45797F90-0AB7-4597-8577-11ACE16F2F9B}"/>
    <cellStyle name="Normal 5 15 2 3" xfId="52155" xr:uid="{3076188F-9CD9-4330-8CE4-9E4203B7B6F0}"/>
    <cellStyle name="Normal 5 15 3" xfId="52156" xr:uid="{14D0EDDE-182C-4288-950F-1B622184FE8A}"/>
    <cellStyle name="Normal 5 15 3 2" xfId="52157" xr:uid="{EDC69ED9-F8D1-45DA-9D02-566E3D0E817F}"/>
    <cellStyle name="Normal 5 15 4" xfId="52158" xr:uid="{5C581F71-F995-49E1-BA81-38834697723D}"/>
    <cellStyle name="Normal 5 15 4 2" xfId="52159" xr:uid="{82C541DD-91FC-4BC1-AEFE-F7AFB6E292C9}"/>
    <cellStyle name="Normal 5 15 5" xfId="52160" xr:uid="{56611001-358F-4BDD-96BE-2D641CFAE10C}"/>
    <cellStyle name="Normal 5 16" xfId="52161" xr:uid="{B1DE8D18-52EE-47F8-9563-3C4F7F7ECA8B}"/>
    <cellStyle name="Normal 5 16 2" xfId="52162" xr:uid="{5B4A9975-F1CC-4582-A721-498417A8FD85}"/>
    <cellStyle name="Normal 5 16 2 2" xfId="52163" xr:uid="{3E3FD7F8-02F5-43A6-9E8C-E56584B927CF}"/>
    <cellStyle name="Normal 5 16 2 2 2" xfId="52164" xr:uid="{9CF77AEF-64F8-437D-9B00-C6F6427A67BC}"/>
    <cellStyle name="Normal 5 16 2 3" xfId="52165" xr:uid="{DC8C77D8-3D40-4AB1-981D-04D595BF69D3}"/>
    <cellStyle name="Normal 5 16 3" xfId="52166" xr:uid="{6BF038B2-99AF-43DA-B838-BCAE830C13B3}"/>
    <cellStyle name="Normal 5 16 3 2" xfId="52167" xr:uid="{1B3C47C5-28CC-4810-ABD9-2101411199EF}"/>
    <cellStyle name="Normal 5 16 4" xfId="52168" xr:uid="{D15A4564-F4D3-4DBC-87C7-807B737B07EA}"/>
    <cellStyle name="Normal 5 16 4 2" xfId="52169" xr:uid="{1144ED58-6B25-4662-9072-40B292C248B6}"/>
    <cellStyle name="Normal 5 16 5" xfId="52170" xr:uid="{2D5B20BF-76EA-4FEB-BFA7-E0E938D241A2}"/>
    <cellStyle name="Normal 5 17" xfId="52171" xr:uid="{F7623B0D-6149-4AFD-8979-4E74CB7494CC}"/>
    <cellStyle name="Normal 5 17 2" xfId="52172" xr:uid="{5F1A9E09-EC71-4491-AE33-90ACFE0CF66B}"/>
    <cellStyle name="Normal 5 17 2 2" xfId="52173" xr:uid="{07B2E3F9-59D5-4F9E-8C88-9AAAF3625F04}"/>
    <cellStyle name="Normal 5 17 3" xfId="52174" xr:uid="{CB4421AE-CFAC-4364-8ABE-05F9DFD7D352}"/>
    <cellStyle name="Normal 5 18" xfId="52175" xr:uid="{D32C1C5A-D3D0-4A05-A587-634528A50255}"/>
    <cellStyle name="Normal 5 18 2" xfId="52176" xr:uid="{7F8B0A93-37C3-4D91-BDE9-3AF712D04821}"/>
    <cellStyle name="Normal 5 19" xfId="52177" xr:uid="{1FD7243E-7EE5-4696-92A6-6E29D047194A}"/>
    <cellStyle name="Normal 5 19 2" xfId="52178" xr:uid="{66576E7D-E3E7-47F4-B02C-75493253936F}"/>
    <cellStyle name="Normal 5 2" xfId="2013" xr:uid="{191B07AF-C54B-413C-AAB0-B3DF984C5FFE}"/>
    <cellStyle name="Normal 5 2 10" xfId="52179" xr:uid="{E1BC4E79-555F-4765-A66F-BA188A4963FD}"/>
    <cellStyle name="Normal 5 2 10 2" xfId="52180" xr:uid="{D6F71683-3CDF-4C80-B5B5-36E339560276}"/>
    <cellStyle name="Normal 5 2 10 2 2" xfId="52181" xr:uid="{04838637-EC6C-42FF-ABD5-BAE9C722CC45}"/>
    <cellStyle name="Normal 5 2 10 2 2 2" xfId="52182" xr:uid="{B62FC5F8-4FFA-46A9-AA78-30333042617E}"/>
    <cellStyle name="Normal 5 2 10 2 3" xfId="52183" xr:uid="{51397A45-010C-4E39-BAB4-855FEF4E8219}"/>
    <cellStyle name="Normal 5 2 10 3" xfId="52184" xr:uid="{4EBAB0F2-A1D2-4C98-B9D3-306156F3BD00}"/>
    <cellStyle name="Normal 5 2 10 3 2" xfId="52185" xr:uid="{F8CA5654-9D32-4B3E-94F9-290A066FC10D}"/>
    <cellStyle name="Normal 5 2 10 4" xfId="52186" xr:uid="{F05466B3-4CC7-4B64-8DE2-A65460240D65}"/>
    <cellStyle name="Normal 5 2 10 4 2" xfId="52187" xr:uid="{46175E45-8629-4639-B1C1-FC7558A80899}"/>
    <cellStyle name="Normal 5 2 10 5" xfId="52188" xr:uid="{764BBE43-476B-48CE-BC57-026FCF06ED73}"/>
    <cellStyle name="Normal 5 2 11" xfId="52189" xr:uid="{9E8F582F-29AC-4C3E-AF58-88D477DCB4E0}"/>
    <cellStyle name="Normal 5 2 11 2" xfId="52190" xr:uid="{F85BBCF9-CB6C-419C-B5C5-FB56220FA19D}"/>
    <cellStyle name="Normal 5 2 11 2 2" xfId="52191" xr:uid="{F487BE92-2D4C-4B80-8B99-4CCC3B1A2745}"/>
    <cellStyle name="Normal 5 2 11 2 2 2" xfId="52192" xr:uid="{31149E8B-E391-46B1-8FC7-EE10209BDDDF}"/>
    <cellStyle name="Normal 5 2 11 2 3" xfId="52193" xr:uid="{ADF6CD70-693B-4B0A-A841-353337804962}"/>
    <cellStyle name="Normal 5 2 11 3" xfId="52194" xr:uid="{14DAEE03-9008-44D0-86AB-91FE1EE5F6BC}"/>
    <cellStyle name="Normal 5 2 11 3 2" xfId="52195" xr:uid="{A358E245-2F52-48C0-9493-3A10F917BA99}"/>
    <cellStyle name="Normal 5 2 11 4" xfId="52196" xr:uid="{5D32D681-04C6-4513-8187-47311CCB54A7}"/>
    <cellStyle name="Normal 5 2 11 4 2" xfId="52197" xr:uid="{04AFB7B8-329E-4EE0-B264-94FE48C6E400}"/>
    <cellStyle name="Normal 5 2 11 5" xfId="52198" xr:uid="{F62F1486-41D0-4424-8FAE-E8CF7024185B}"/>
    <cellStyle name="Normal 5 2 12" xfId="52199" xr:uid="{C1BC8C07-D570-4AE7-8737-6373860CC985}"/>
    <cellStyle name="Normal 5 2 12 2" xfId="52200" xr:uid="{AC81F988-CE87-4169-B54A-43A451816E9B}"/>
    <cellStyle name="Normal 5 2 12 2 2" xfId="52201" xr:uid="{AA7E5D65-EC19-43A3-92B7-974E4BA6D09B}"/>
    <cellStyle name="Normal 5 2 12 2 2 2" xfId="52202" xr:uid="{6E0FD691-DF80-4A3A-8F0E-906312A45A5E}"/>
    <cellStyle name="Normal 5 2 12 2 3" xfId="52203" xr:uid="{CFF28879-7E9F-436C-9459-32DF6EAE508A}"/>
    <cellStyle name="Normal 5 2 12 3" xfId="52204" xr:uid="{54D888AC-08E9-49CB-BFAF-12E7B9FBC891}"/>
    <cellStyle name="Normal 5 2 12 3 2" xfId="52205" xr:uid="{9084AB6D-2609-4F0E-A5E5-E7ABB5044D72}"/>
    <cellStyle name="Normal 5 2 12 4" xfId="52206" xr:uid="{F18B0220-4246-4E71-99D3-448E4E661D7D}"/>
    <cellStyle name="Normal 5 2 12 4 2" xfId="52207" xr:uid="{1E3E06DE-3A04-48B5-BF78-3713B132F004}"/>
    <cellStyle name="Normal 5 2 12 5" xfId="52208" xr:uid="{184EC972-7BC0-4938-A7D0-FD562B69BB55}"/>
    <cellStyle name="Normal 5 2 13" xfId="52209" xr:uid="{CC86B903-A7A9-44A3-BEA9-4BFD2E5C165E}"/>
    <cellStyle name="Normal 5 2 13 2" xfId="52210" xr:uid="{4404C5BA-5877-4064-9F28-B9D8FF8C1008}"/>
    <cellStyle name="Normal 5 2 13 2 2" xfId="52211" xr:uid="{40CE6913-C6F8-46C7-9FB3-0B50A249CEB4}"/>
    <cellStyle name="Normal 5 2 13 2 2 2" xfId="52212" xr:uid="{1CB3490B-07EC-42A7-B730-072179A253AC}"/>
    <cellStyle name="Normal 5 2 13 2 3" xfId="52213" xr:uid="{E9AC0BA9-FB4A-4FFB-9D27-FE4E95CDA010}"/>
    <cellStyle name="Normal 5 2 13 3" xfId="52214" xr:uid="{C877C136-7F0D-49A4-B85F-C30B9674BCAC}"/>
    <cellStyle name="Normal 5 2 13 3 2" xfId="52215" xr:uid="{EE2F3401-5371-40C9-B660-3F74A8AF1C98}"/>
    <cellStyle name="Normal 5 2 13 4" xfId="52216" xr:uid="{E138A031-CC5E-4878-863F-15BF4006991B}"/>
    <cellStyle name="Normal 5 2 13 4 2" xfId="52217" xr:uid="{48F5B646-6A5D-4E69-9D3D-0620D319CBCC}"/>
    <cellStyle name="Normal 5 2 13 5" xfId="52218" xr:uid="{6406689F-219D-4921-B293-7C2CBE4E5690}"/>
    <cellStyle name="Normal 5 2 14" xfId="52219" xr:uid="{F64A8271-416D-416B-8C69-A7A1F96BB2E8}"/>
    <cellStyle name="Normal 5 2 14 2" xfId="52220" xr:uid="{B0DBCAF6-E4A3-48D1-B154-383113AAED37}"/>
    <cellStyle name="Normal 5 2 14 2 2" xfId="52221" xr:uid="{60BE9637-11A5-4FA6-AAD2-E776D3C1E020}"/>
    <cellStyle name="Normal 5 2 14 2 2 2" xfId="52222" xr:uid="{177183C4-0FD5-4299-90D7-7E3C9D703FB3}"/>
    <cellStyle name="Normal 5 2 14 2 3" xfId="52223" xr:uid="{378B2951-F49C-4718-9C94-D81209FA7438}"/>
    <cellStyle name="Normal 5 2 14 3" xfId="52224" xr:uid="{2FDA90DF-F5F1-4599-B12B-FBE91F731201}"/>
    <cellStyle name="Normal 5 2 14 3 2" xfId="52225" xr:uid="{B14B96E3-6E22-448F-81BC-634E4CA59086}"/>
    <cellStyle name="Normal 5 2 14 4" xfId="52226" xr:uid="{994BDF15-C7B7-4962-820D-696133F3C566}"/>
    <cellStyle name="Normal 5 2 14 4 2" xfId="52227" xr:uid="{7C4BCBA5-3986-46ED-855C-4603C052097B}"/>
    <cellStyle name="Normal 5 2 14 5" xfId="52228" xr:uid="{24897DF4-A29D-4BB2-93CA-3F64AEE23DE7}"/>
    <cellStyle name="Normal 5 2 15" xfId="52229" xr:uid="{35F3E900-9CAA-40A5-BB14-1D372889B5C6}"/>
    <cellStyle name="Normal 5 2 15 2" xfId="52230" xr:uid="{31AA181D-2C8F-47E5-88B2-EA674112B468}"/>
    <cellStyle name="Normal 5 2 15 2 2" xfId="52231" xr:uid="{3A7EB798-A7DA-4E20-9C51-609BA42F350A}"/>
    <cellStyle name="Normal 5 2 15 2 2 2" xfId="52232" xr:uid="{8D65DEA5-1E19-4732-BDF2-E8BE8409B0F9}"/>
    <cellStyle name="Normal 5 2 15 2 3" xfId="52233" xr:uid="{D83199CE-0B8C-43C5-824A-5721F9817961}"/>
    <cellStyle name="Normal 5 2 15 3" xfId="52234" xr:uid="{874C889D-16E8-49EE-804E-4DED8B4F3F54}"/>
    <cellStyle name="Normal 5 2 15 3 2" xfId="52235" xr:uid="{45FA03B7-A5EB-49FA-9040-E14092882A5D}"/>
    <cellStyle name="Normal 5 2 15 4" xfId="52236" xr:uid="{948DBEB5-CDDB-4393-A399-A42515D79977}"/>
    <cellStyle name="Normal 5 2 15 4 2" xfId="52237" xr:uid="{3879FFC8-6AD5-47C1-8A4F-4046B40E47C0}"/>
    <cellStyle name="Normal 5 2 15 5" xfId="52238" xr:uid="{FAF34FA0-C119-43D2-8DBF-2E2B2EF6E926}"/>
    <cellStyle name="Normal 5 2 16" xfId="52239" xr:uid="{75300260-811A-49F4-9933-E086C45874A2}"/>
    <cellStyle name="Normal 5 2 16 2" xfId="52240" xr:uid="{5F2AC154-93C1-4AA8-8D06-7D7216E78D63}"/>
    <cellStyle name="Normal 5 2 16 2 2" xfId="52241" xr:uid="{2593A41E-BDEB-4B50-B405-6C35E213E149}"/>
    <cellStyle name="Normal 5 2 16 3" xfId="52242" xr:uid="{B748007C-34C6-49DC-85C4-BB9705739E12}"/>
    <cellStyle name="Normal 5 2 17" xfId="52243" xr:uid="{6F6B86B4-2C46-40D1-B296-71FF0CE2C754}"/>
    <cellStyle name="Normal 5 2 17 2" xfId="52244" xr:uid="{952E2A08-2ADD-4026-A64C-1DD54ECB79A3}"/>
    <cellStyle name="Normal 5 2 18" xfId="52245" xr:uid="{C63DD269-1B0D-4C2F-80DC-F80223E140A0}"/>
    <cellStyle name="Normal 5 2 18 2" xfId="52246" xr:uid="{82820FE9-D645-4B00-874A-0A3BD3768093}"/>
    <cellStyle name="Normal 5 2 19" xfId="52247" xr:uid="{6E71B14E-2565-4B34-8C44-5B655CE6744A}"/>
    <cellStyle name="Normal 5 2 2" xfId="2014" xr:uid="{047D8B15-68C5-4B16-8537-E06B8430E35E}"/>
    <cellStyle name="Normal 5 2 2 2" xfId="52248" xr:uid="{22DB97CE-4C5A-4A11-A27C-55FE42C450C5}"/>
    <cellStyle name="Normal 5 2 2 2 2" xfId="52249" xr:uid="{064FD809-8C86-41C7-8CA9-3758A16DC834}"/>
    <cellStyle name="Normal 5 2 2 2 2 2" xfId="52250" xr:uid="{1265B52B-BEF1-442C-8549-42EB64C2FA65}"/>
    <cellStyle name="Normal 5 2 2 2 3" xfId="52251" xr:uid="{38FF7416-ADE7-4110-990C-5FEF7C987638}"/>
    <cellStyle name="Normal 5 2 2 3" xfId="52252" xr:uid="{F5C7D435-D43C-4B66-BB49-487BACABCD26}"/>
    <cellStyle name="Normal 5 2 2 3 2" xfId="52253" xr:uid="{5A140D36-E98F-4B40-909D-C9E391757066}"/>
    <cellStyle name="Normal 5 2 2 4" xfId="52254" xr:uid="{FEF6D40B-767F-4C0D-8A83-0C42F6EC7971}"/>
    <cellStyle name="Normal 5 2 2 4 2" xfId="52255" xr:uid="{0DD7D91A-6D86-4417-9A19-378B36CBDC25}"/>
    <cellStyle name="Normal 5 2 2 5" xfId="52256" xr:uid="{1D0FC1A4-5B53-44C3-9452-8595F300FA6C}"/>
    <cellStyle name="Normal 5 2 2 6" xfId="52257" xr:uid="{B13B5288-BD1D-4DE9-AAD3-D707B4A27BAD}"/>
    <cellStyle name="Normal 5 2 3" xfId="52258" xr:uid="{3B8E2AC9-CF6D-41E2-9F84-76C3427AC57E}"/>
    <cellStyle name="Normal 5 2 3 2" xfId="52259" xr:uid="{874E8B05-CC70-4642-B2DC-8636ACC0B7C9}"/>
    <cellStyle name="Normal 5 2 3 2 2" xfId="52260" xr:uid="{7B549FB0-DE15-4940-9F51-4834907EBD82}"/>
    <cellStyle name="Normal 5 2 3 2 2 2" xfId="52261" xr:uid="{B3D7F787-C3D5-4AD6-AEEE-E40BD143E719}"/>
    <cellStyle name="Normal 5 2 3 2 3" xfId="52262" xr:uid="{C276EC5A-B2B7-49AD-A693-C82629106CAF}"/>
    <cellStyle name="Normal 5 2 3 3" xfId="52263" xr:uid="{00011A10-0C17-478B-91EC-33167582CFEA}"/>
    <cellStyle name="Normal 5 2 3 3 2" xfId="52264" xr:uid="{F4EF5AE6-AB44-459D-9425-A57BDE1AF2ED}"/>
    <cellStyle name="Normal 5 2 3 4" xfId="52265" xr:uid="{811AB766-DB36-45B1-A521-81250B7A775F}"/>
    <cellStyle name="Normal 5 2 3 4 2" xfId="52266" xr:uid="{F47C4D39-0E13-4723-858A-58731BAE38EF}"/>
    <cellStyle name="Normal 5 2 3 5" xfId="52267" xr:uid="{49434814-6C1E-41C4-85B0-12D9BDD977DD}"/>
    <cellStyle name="Normal 5 2 4" xfId="52268" xr:uid="{33FF3CA1-8C9E-4052-9C74-2A2D6FD9A937}"/>
    <cellStyle name="Normal 5 2 4 2" xfId="52269" xr:uid="{0C8659C9-66D9-411C-AE48-D4BD6198994B}"/>
    <cellStyle name="Normal 5 2 4 2 2" xfId="52270" xr:uid="{F96ACB51-D0AA-4D5B-9B6A-AAA3FB80751A}"/>
    <cellStyle name="Normal 5 2 4 2 2 2" xfId="52271" xr:uid="{AD81F503-EDEB-4ECB-B0C1-8F1EF5B4179B}"/>
    <cellStyle name="Normal 5 2 4 2 3" xfId="52272" xr:uid="{03DF2C7F-A178-47B1-A140-084C89A02943}"/>
    <cellStyle name="Normal 5 2 4 3" xfId="52273" xr:uid="{78A6C02A-A7C2-412F-BF0D-6A32F9ED1A0A}"/>
    <cellStyle name="Normal 5 2 4 3 2" xfId="52274" xr:uid="{F6038D30-FF86-4A34-AF04-8D1FF0907518}"/>
    <cellStyle name="Normal 5 2 4 4" xfId="52275" xr:uid="{30E991CA-1CEA-4639-BD64-F892822D41DE}"/>
    <cellStyle name="Normal 5 2 4 4 2" xfId="52276" xr:uid="{1C2EC7FA-BE24-4B70-934D-99DB4D5ECE43}"/>
    <cellStyle name="Normal 5 2 4 5" xfId="52277" xr:uid="{E5C278E0-32DF-40E7-B382-1DE58AE3CB24}"/>
    <cellStyle name="Normal 5 2 5" xfId="52278" xr:uid="{E7773908-DB1A-4225-A5D2-3E55A004D46E}"/>
    <cellStyle name="Normal 5 2 5 2" xfId="52279" xr:uid="{F3FE4B7E-88D6-4311-B72B-E7A7F949B153}"/>
    <cellStyle name="Normal 5 2 5 2 2" xfId="52280" xr:uid="{92FE05A8-B445-427B-A597-15E2D3798F41}"/>
    <cellStyle name="Normal 5 2 5 2 2 2" xfId="52281" xr:uid="{F7CE3E65-C963-462A-A11B-A10923EBE760}"/>
    <cellStyle name="Normal 5 2 5 2 3" xfId="52282" xr:uid="{AF4A05FE-334B-4ECF-9CEE-52848498A093}"/>
    <cellStyle name="Normal 5 2 5 3" xfId="52283" xr:uid="{D39EE8BB-8527-4194-875B-EF19282B5DB4}"/>
    <cellStyle name="Normal 5 2 5 3 2" xfId="52284" xr:uid="{A31CB48C-C3B6-4D83-95D7-FD2146884E61}"/>
    <cellStyle name="Normal 5 2 5 4" xfId="52285" xr:uid="{459AFAE8-C332-4171-B941-BAD601F044AB}"/>
    <cellStyle name="Normal 5 2 5 4 2" xfId="52286" xr:uid="{17FE6FBA-03BA-45E7-BF05-8926ABBB4681}"/>
    <cellStyle name="Normal 5 2 5 5" xfId="52287" xr:uid="{BD234AD6-0090-4258-B308-52DA9A10F287}"/>
    <cellStyle name="Normal 5 2 6" xfId="52288" xr:uid="{8346F212-CB05-493E-B87A-355055029066}"/>
    <cellStyle name="Normal 5 2 6 2" xfId="52289" xr:uid="{2586A91C-A8E9-4751-BD43-2777E479D63D}"/>
    <cellStyle name="Normal 5 2 6 2 2" xfId="52290" xr:uid="{74DA72AC-F3DA-4BD5-A8E0-EE43C2697F14}"/>
    <cellStyle name="Normal 5 2 6 2 2 2" xfId="52291" xr:uid="{87749E2B-BB6E-4C4F-AF76-D0E668685C9B}"/>
    <cellStyle name="Normal 5 2 6 2 3" xfId="52292" xr:uid="{A3E7541F-D619-4EB8-A3DA-BE2A85384BB2}"/>
    <cellStyle name="Normal 5 2 6 3" xfId="52293" xr:uid="{C7400A19-2236-49C1-8167-F2F70C1B49DA}"/>
    <cellStyle name="Normal 5 2 6 3 2" xfId="52294" xr:uid="{A8707897-E03D-44C0-98B9-428F1006319F}"/>
    <cellStyle name="Normal 5 2 6 4" xfId="52295" xr:uid="{4205634E-B4AE-4F95-8D11-67DAF3641928}"/>
    <cellStyle name="Normal 5 2 6 4 2" xfId="52296" xr:uid="{5A0026E6-27EC-48B9-A588-79CE16B2D6E4}"/>
    <cellStyle name="Normal 5 2 6 5" xfId="52297" xr:uid="{2E68E6EF-48A7-4DB9-AA70-0737AE6E6081}"/>
    <cellStyle name="Normal 5 2 7" xfId="52298" xr:uid="{A2A6776B-5304-451D-9A8A-510840469C45}"/>
    <cellStyle name="Normal 5 2 7 2" xfId="52299" xr:uid="{8A12291D-20C2-448D-93AD-40156350C38F}"/>
    <cellStyle name="Normal 5 2 7 2 2" xfId="52300" xr:uid="{A684F547-A0AC-4051-8575-1EC7D93B9D93}"/>
    <cellStyle name="Normal 5 2 7 2 2 2" xfId="52301" xr:uid="{3CCB0194-0FF9-4517-B7AE-53A3F08B22DD}"/>
    <cellStyle name="Normal 5 2 7 2 3" xfId="52302" xr:uid="{CB282663-4E03-44F1-81FD-2B8218CA2CBF}"/>
    <cellStyle name="Normal 5 2 7 3" xfId="52303" xr:uid="{4A393534-7F0E-4F3B-A5F9-8A5ED8BC56CB}"/>
    <cellStyle name="Normal 5 2 7 3 2" xfId="52304" xr:uid="{8306E735-8D40-4DD7-8711-0BBC6DD60C54}"/>
    <cellStyle name="Normal 5 2 7 4" xfId="52305" xr:uid="{FC63776F-7831-45E8-AB1D-144FD2573DA4}"/>
    <cellStyle name="Normal 5 2 7 4 2" xfId="52306" xr:uid="{CA0B0DA4-E06E-4A95-9B88-611C920BDB39}"/>
    <cellStyle name="Normal 5 2 7 5" xfId="52307" xr:uid="{EF63AAF2-C7F1-47B4-B21C-1F5B88306892}"/>
    <cellStyle name="Normal 5 2 8" xfId="52308" xr:uid="{303A3C2A-8F86-4A0B-8579-87E785F6B29B}"/>
    <cellStyle name="Normal 5 2 8 2" xfId="52309" xr:uid="{E1F39499-2EB6-4450-B73B-EBF0E4F24F51}"/>
    <cellStyle name="Normal 5 2 8 2 2" xfId="52310" xr:uid="{EE556E3D-9EF8-4187-A656-20825487F050}"/>
    <cellStyle name="Normal 5 2 8 2 2 2" xfId="52311" xr:uid="{34B5F14E-466E-4172-B8A2-3ED784FA87F6}"/>
    <cellStyle name="Normal 5 2 8 2 3" xfId="52312" xr:uid="{2D830E58-68C3-4829-BA73-F1A39606096D}"/>
    <cellStyle name="Normal 5 2 8 3" xfId="52313" xr:uid="{06B6BA63-D6C1-4E04-9352-CA0A3B778BEE}"/>
    <cellStyle name="Normal 5 2 8 3 2" xfId="52314" xr:uid="{0BC2B7E5-2ADE-4A8B-BD56-6001C94A8390}"/>
    <cellStyle name="Normal 5 2 8 4" xfId="52315" xr:uid="{CC8CABC1-CC9C-4C7D-AABF-5F3739B41B75}"/>
    <cellStyle name="Normal 5 2 8 4 2" xfId="52316" xr:uid="{46186F1E-9036-4CE0-AF90-15B4ABFF96DF}"/>
    <cellStyle name="Normal 5 2 8 5" xfId="52317" xr:uid="{28C195F9-AFBD-4F5E-A1E4-0E62B80FCB7B}"/>
    <cellStyle name="Normal 5 2 9" xfId="52318" xr:uid="{ECBC7E24-AB6E-4915-BC15-D4FEB8CCA6AA}"/>
    <cellStyle name="Normal 5 2 9 2" xfId="52319" xr:uid="{BFAAFD11-0A8A-49DB-8424-140528A15D80}"/>
    <cellStyle name="Normal 5 2 9 2 2" xfId="52320" xr:uid="{E00EA194-8E38-4F93-9C87-638C538E1FCF}"/>
    <cellStyle name="Normal 5 2 9 2 2 2" xfId="52321" xr:uid="{FE0494D6-50E4-4E21-BFED-A7B845F74259}"/>
    <cellStyle name="Normal 5 2 9 2 3" xfId="52322" xr:uid="{CB6B4787-7F26-4529-B3B2-3C2B9950128D}"/>
    <cellStyle name="Normal 5 2 9 3" xfId="52323" xr:uid="{6ACD9980-9612-44CD-BD72-8C26E953C545}"/>
    <cellStyle name="Normal 5 2 9 3 2" xfId="52324" xr:uid="{6C31A2F5-867F-432C-A054-64F3959E04B8}"/>
    <cellStyle name="Normal 5 2 9 4" xfId="52325" xr:uid="{CDCEE0D3-1290-4810-A540-2F1C81001C3E}"/>
    <cellStyle name="Normal 5 2 9 4 2" xfId="52326" xr:uid="{575166D0-A100-4336-B50C-0380FA5E480C}"/>
    <cellStyle name="Normal 5 2 9 5" xfId="52327" xr:uid="{281F13D8-3AC9-4B0C-A809-643AA64EBD5D}"/>
    <cellStyle name="Normal 5 20" xfId="52328" xr:uid="{54D7B0FA-531B-4904-B358-F4AF471C487A}"/>
    <cellStyle name="Normal 5 21" xfId="52329" xr:uid="{565043A0-119A-4C7A-9ACC-192FA52128E8}"/>
    <cellStyle name="Normal 5 22" xfId="52330" xr:uid="{1FFEB70A-5192-41CB-9ACF-3257859D55D6}"/>
    <cellStyle name="Normal 5 23" xfId="52331" xr:uid="{1C7C6C12-36C2-4534-A9D2-C5F6ACFD692E}"/>
    <cellStyle name="Normal 5 24" xfId="52332" xr:uid="{D7CE4480-65FC-42D3-9F2E-1E568091B247}"/>
    <cellStyle name="Normal 5 25" xfId="52333" xr:uid="{72D1EF6C-DBF1-4557-A737-64ACB7C46945}"/>
    <cellStyle name="Normal 5 26" xfId="52334" xr:uid="{93F2FEF7-A78A-4F3C-A37F-5F3CB37153D5}"/>
    <cellStyle name="Normal 5 27" xfId="52335" xr:uid="{4F93D4A9-69D3-4C68-9E67-369B6ADE88E1}"/>
    <cellStyle name="Normal 5 28" xfId="52336" xr:uid="{24D925D9-B901-4EE8-BD28-B3303D718A07}"/>
    <cellStyle name="Normal 5 29" xfId="52337" xr:uid="{71108904-BA76-4175-9489-73131B2F71B3}"/>
    <cellStyle name="Normal 5 3" xfId="2015" xr:uid="{B575D991-D7B1-4857-8E21-096708E5861A}"/>
    <cellStyle name="Normal 5 3 2" xfId="52338" xr:uid="{84E8931D-E1D1-445E-9C51-00F7EF4A5B0E}"/>
    <cellStyle name="Normal 5 3 2 2" xfId="52339" xr:uid="{7AFC7152-F1D5-4E51-BE96-6A92DDED8884}"/>
    <cellStyle name="Normal 5 3 2 2 2" xfId="52340" xr:uid="{ABA3A766-1293-4CD6-8870-2B32294E533C}"/>
    <cellStyle name="Normal 5 3 2 3" xfId="52341" xr:uid="{5A7BBD3C-DADE-4808-B618-D7745BCE6999}"/>
    <cellStyle name="Normal 5 3 3" xfId="52342" xr:uid="{52FE7BA2-D759-4ECD-B42C-4BDFD88C97F2}"/>
    <cellStyle name="Normal 5 3 3 2" xfId="52343" xr:uid="{3178319A-260D-4BAE-9126-077C763D8E33}"/>
    <cellStyle name="Normal 5 3 4" xfId="52344" xr:uid="{5B33D2C8-0795-41B9-BB3D-4685E892F7FC}"/>
    <cellStyle name="Normal 5 3 4 2" xfId="52345" xr:uid="{C7F3B51E-06BD-44DC-B26E-51B2AC6459D1}"/>
    <cellStyle name="Normal 5 3 5" xfId="52346" xr:uid="{AFF6F7C5-8D71-4D62-9E9F-046DA26945B2}"/>
    <cellStyle name="Normal 5 3 6" xfId="52347" xr:uid="{4A22F359-8860-481A-9BA6-F5A20F2BAAB5}"/>
    <cellStyle name="Normal 5 30" xfId="52348" xr:uid="{C3EF0E55-203D-49D6-B36F-7097C100AF94}"/>
    <cellStyle name="Normal 5 31" xfId="52349" xr:uid="{A428222A-4444-4933-BDF8-48458C48A541}"/>
    <cellStyle name="Normal 5 32" xfId="2012" xr:uid="{A4ECD95C-5F2D-4522-B082-9CA29AEB2A2A}"/>
    <cellStyle name="Normal 5 4" xfId="52350" xr:uid="{9A28AAF7-3187-4F53-B420-467A21D4FDB9}"/>
    <cellStyle name="Normal 5 4 2" xfId="52351" xr:uid="{2B6FD071-9D5E-4B49-B903-DB998EE094F6}"/>
    <cellStyle name="Normal 5 4 2 2" xfId="52352" xr:uid="{799A33EA-83F2-4B2F-8AF3-4BA5F983A0E0}"/>
    <cellStyle name="Normal 5 4 2 2 2" xfId="52353" xr:uid="{4F5C7136-913F-4B03-ACCD-D50847FB6B7B}"/>
    <cellStyle name="Normal 5 4 2 3" xfId="52354" xr:uid="{C9553C59-8AB4-4F9E-BF25-CED7C4E4537C}"/>
    <cellStyle name="Normal 5 4 3" xfId="52355" xr:uid="{5DC138DD-7FE6-4D57-9126-371827FA7924}"/>
    <cellStyle name="Normal 5 4 3 2" xfId="52356" xr:uid="{FA3997B7-67B5-42E1-BB4E-76F1EF26545A}"/>
    <cellStyle name="Normal 5 4 4" xfId="52357" xr:uid="{BBDC5A89-F886-403D-B43E-274C6E97DADD}"/>
    <cellStyle name="Normal 5 4 4 2" xfId="52358" xr:uid="{A61F7FD2-3CA8-4D06-B4FD-46BE02C8C1D6}"/>
    <cellStyle name="Normal 5 4 5" xfId="52359" xr:uid="{CA08CA53-6186-4275-A04E-345F060E9791}"/>
    <cellStyle name="Normal 5 4 6" xfId="52360" xr:uid="{75D3922A-7CA1-485C-AE51-1653BD4F0EB5}"/>
    <cellStyle name="Normal 5 5" xfId="52361" xr:uid="{CA2635D6-6CA2-4205-B06C-553B655A5C54}"/>
    <cellStyle name="Normal 5 5 2" xfId="52362" xr:uid="{03144A2B-CEFF-41B7-B232-F1C179B769CB}"/>
    <cellStyle name="Normal 5 5 2 2" xfId="52363" xr:uid="{A23A2F9E-5A16-46BC-BB31-E51C677CB2D8}"/>
    <cellStyle name="Normal 5 5 2 2 2" xfId="52364" xr:uid="{D19BE461-D2B6-4B2D-BC4A-BF56DB0B4F5F}"/>
    <cellStyle name="Normal 5 5 2 3" xfId="52365" xr:uid="{4429B2CE-7CEE-4A3B-8077-30B5D8E74320}"/>
    <cellStyle name="Normal 5 5 3" xfId="52366" xr:uid="{52BB4F0D-6721-467A-ABB1-2D8278C01D3B}"/>
    <cellStyle name="Normal 5 5 3 2" xfId="52367" xr:uid="{2CF7E87C-1CE7-4E60-A2DE-E3F89B685E08}"/>
    <cellStyle name="Normal 5 5 4" xfId="52368" xr:uid="{A4E6F08E-B3BC-439A-BE36-F2B525827DDD}"/>
    <cellStyle name="Normal 5 5 4 2" xfId="52369" xr:uid="{9F845ED2-F722-4412-A66C-DB3AEC65270B}"/>
    <cellStyle name="Normal 5 5 5" xfId="52370" xr:uid="{29B22B17-1144-4EDB-A8A8-F72086C584AB}"/>
    <cellStyle name="Normal 5 6" xfId="52371" xr:uid="{E6834A46-23E2-4BD7-AE24-1B4DE8377CC6}"/>
    <cellStyle name="Normal 5 6 2" xfId="52372" xr:uid="{D37C2D12-F451-4743-BAA8-EC4FC03E7D77}"/>
    <cellStyle name="Normal 5 6 2 2" xfId="52373" xr:uid="{054F8D10-ACAA-426C-BA99-FEA383AE0AE5}"/>
    <cellStyle name="Normal 5 6 2 2 2" xfId="52374" xr:uid="{4962464C-6DAF-4437-9A55-CFC5FD68CE41}"/>
    <cellStyle name="Normal 5 6 2 3" xfId="52375" xr:uid="{2E0EFD73-C86A-41D2-8081-793F5364F9D6}"/>
    <cellStyle name="Normal 5 6 3" xfId="52376" xr:uid="{2C233E28-BB14-45C4-844A-D929EBE5F3B1}"/>
    <cellStyle name="Normal 5 6 3 2" xfId="52377" xr:uid="{B4FB35E5-9BD7-462F-87EC-7455E517DD04}"/>
    <cellStyle name="Normal 5 6 4" xfId="52378" xr:uid="{218DB68B-749E-4A9F-B957-C100B63A0833}"/>
    <cellStyle name="Normal 5 6 4 2" xfId="52379" xr:uid="{7EE4BE0F-D00E-4445-B90A-FCB43A85B753}"/>
    <cellStyle name="Normal 5 6 5" xfId="52380" xr:uid="{D2EA4E70-8309-4704-927D-6252763FD90F}"/>
    <cellStyle name="Normal 5 7" xfId="52381" xr:uid="{FBD26D43-FAC3-4173-8A98-BCFE0AE1316A}"/>
    <cellStyle name="Normal 5 7 2" xfId="52382" xr:uid="{A3012C66-E03F-46D4-9178-6709C8339C05}"/>
    <cellStyle name="Normal 5 7 2 2" xfId="52383" xr:uid="{D916B732-ED58-4AC7-8869-97402462A757}"/>
    <cellStyle name="Normal 5 7 2 2 2" xfId="52384" xr:uid="{40281CFA-32A4-4ADF-AECF-8F8466DBD8A4}"/>
    <cellStyle name="Normal 5 7 2 3" xfId="52385" xr:uid="{0D88FF9C-61C8-4A84-ACEA-B21C61DD070A}"/>
    <cellStyle name="Normal 5 7 3" xfId="52386" xr:uid="{AD8C4AAD-CEC7-4944-B8EA-3245C282528B}"/>
    <cellStyle name="Normal 5 7 3 2" xfId="52387" xr:uid="{FCE03136-EE60-4EE7-8032-29007C60EA33}"/>
    <cellStyle name="Normal 5 7 4" xfId="52388" xr:uid="{D43B9612-7BE7-4A37-82F3-D39A75873466}"/>
    <cellStyle name="Normal 5 7 4 2" xfId="52389" xr:uid="{517418ED-E398-499D-9505-9E5740A50338}"/>
    <cellStyle name="Normal 5 7 5" xfId="52390" xr:uid="{43BF3A30-D188-4E47-A1E5-65DE53B14837}"/>
    <cellStyle name="Normal 5 8" xfId="52391" xr:uid="{BE9F37FE-8656-4650-9BDE-F13345D337B3}"/>
    <cellStyle name="Normal 5 8 2" xfId="52392" xr:uid="{92498106-61D2-48E2-A09E-35BB02FF0C4F}"/>
    <cellStyle name="Normal 5 8 2 2" xfId="52393" xr:uid="{358C46B3-D737-4FD5-9FB4-82148DA23436}"/>
    <cellStyle name="Normal 5 8 2 2 2" xfId="52394" xr:uid="{01E35A5A-48CA-4F3D-A26A-8325BEF64FCA}"/>
    <cellStyle name="Normal 5 8 2 3" xfId="52395" xr:uid="{35FFC429-7A3D-46D6-A0C3-96544B333D26}"/>
    <cellStyle name="Normal 5 8 3" xfId="52396" xr:uid="{4CA94D28-D22D-45B9-A110-91E859FD0619}"/>
    <cellStyle name="Normal 5 8 3 2" xfId="52397" xr:uid="{077CEA3E-57D9-4B1E-8164-19A95831B648}"/>
    <cellStyle name="Normal 5 8 4" xfId="52398" xr:uid="{6B4B363A-9F72-40B7-8B8B-A322601BDC43}"/>
    <cellStyle name="Normal 5 8 4 2" xfId="52399" xr:uid="{D685FED6-325E-46D4-BBD2-11C21EA6E6F3}"/>
    <cellStyle name="Normal 5 8 5" xfId="52400" xr:uid="{BEC7CB6A-E992-4D42-AE85-1CD491D88DD7}"/>
    <cellStyle name="Normal 5 9" xfId="52401" xr:uid="{5494C7E7-DC61-45BB-A364-14FBF868E4A0}"/>
    <cellStyle name="Normal 5 9 2" xfId="52402" xr:uid="{3BC02834-3640-4551-A666-400957653498}"/>
    <cellStyle name="Normal 5 9 2 2" xfId="52403" xr:uid="{61CBCFE2-C7DA-48BB-A8D0-5EF6068F8828}"/>
    <cellStyle name="Normal 5 9 2 2 2" xfId="52404" xr:uid="{9276B7C5-E574-41AD-AA22-6AFEC693B746}"/>
    <cellStyle name="Normal 5 9 2 3" xfId="52405" xr:uid="{FE649943-0B60-4FAE-B8BF-509421567225}"/>
    <cellStyle name="Normal 5 9 3" xfId="52406" xr:uid="{B31548BE-8C96-4BBE-B720-0688BFB88AB8}"/>
    <cellStyle name="Normal 5 9 3 2" xfId="52407" xr:uid="{29BF7865-75DC-4B3F-B5A1-64D0C59A3276}"/>
    <cellStyle name="Normal 5 9 4" xfId="52408" xr:uid="{F663A077-D650-4EE3-B513-AFEA333FD55F}"/>
    <cellStyle name="Normal 5 9 4 2" xfId="52409" xr:uid="{D5F9F634-4335-45B7-B119-96AC4D6F8E51}"/>
    <cellStyle name="Normal 5 9 5" xfId="52410" xr:uid="{920FD209-3D20-43FC-9149-2BA8C1073055}"/>
    <cellStyle name="Normal 50" xfId="52411" xr:uid="{145850A0-7C72-4991-85C7-379FA4667DF1}"/>
    <cellStyle name="Normal 51" xfId="52412" xr:uid="{6EC9EAFA-1FEC-41D1-8D28-B6D35D5DD3C0}"/>
    <cellStyle name="Normal 52" xfId="52413" xr:uid="{B47E4176-1A02-48EE-A4C6-7B688E563FC8}"/>
    <cellStyle name="Normal 53" xfId="52414" xr:uid="{7EA8D7F7-D284-4930-A77D-BFC369615068}"/>
    <cellStyle name="Normal 54" xfId="52415" xr:uid="{5C711262-333D-4869-8148-5B64BB5A6564}"/>
    <cellStyle name="Normal 55" xfId="52416" xr:uid="{C3AE56EF-31A5-4634-AADF-A03165EFAD97}"/>
    <cellStyle name="Normal 56" xfId="52417" xr:uid="{FF0B96B1-3F24-41E4-82A0-EFB80678BCA8}"/>
    <cellStyle name="Normal 57" xfId="52418" xr:uid="{31DF2E46-06E2-4FE7-B0CC-23DBC1937FEF}"/>
    <cellStyle name="Normal 58" xfId="52419" xr:uid="{75F9E841-4D4A-4F28-9E83-CB45A318A50C}"/>
    <cellStyle name="Normal 59" xfId="2351" xr:uid="{0CEE44BB-FD3B-4932-A66D-A950F5ECB9E6}"/>
    <cellStyle name="Normal 59 2" xfId="52420" xr:uid="{95F05D23-E36E-46E2-A07F-7A2CA648AA8E}"/>
    <cellStyle name="Normal 6" xfId="2016" xr:uid="{F82259A0-533B-48B9-A974-6B89D86F1D36}"/>
    <cellStyle name="Normal 6 10" xfId="52421" xr:uid="{A65D1430-6D6C-46E5-933C-317AA8783443}"/>
    <cellStyle name="Normal 6 11" xfId="52422" xr:uid="{AD03CACC-4B49-4BAC-A738-AA03D7DF696E}"/>
    <cellStyle name="Normal 6 12" xfId="52423" xr:uid="{0F9D7ADF-1948-460A-BB61-A2A00177A18C}"/>
    <cellStyle name="Normal 6 13" xfId="52424" xr:uid="{3C97B9E6-C653-4008-8349-271252A127A0}"/>
    <cellStyle name="Normal 6 14" xfId="52425" xr:uid="{AD29DA94-6762-4543-8964-68B1914EE66D}"/>
    <cellStyle name="Normal 6 15" xfId="52426" xr:uid="{88DE1EE7-E016-4A14-838B-263620E14DD1}"/>
    <cellStyle name="Normal 6 16" xfId="52427" xr:uid="{0C7F6477-C236-415E-AF5B-1B007D9B0743}"/>
    <cellStyle name="Normal 6 17" xfId="52428" xr:uid="{6DA6BCDD-7E55-4567-80E8-F98D568B00B2}"/>
    <cellStyle name="Normal 6 18" xfId="52429" xr:uid="{34A44198-4A37-4C50-9308-5079345EA0C4}"/>
    <cellStyle name="Normal 6 19" xfId="52430" xr:uid="{D8964CD0-55D7-4D39-85D3-62F3F7B496B9}"/>
    <cellStyle name="Normal 6 2" xfId="2017" xr:uid="{49EC8702-FC24-446D-8A5E-6B230243D005}"/>
    <cellStyle name="Normal 6 2 2" xfId="52431" xr:uid="{1EE381E9-5147-4DB0-959E-6CA1C960E574}"/>
    <cellStyle name="Normal 6 2 3" xfId="52432" xr:uid="{FE4082CF-4FC1-4E96-9E68-2907CDB17A86}"/>
    <cellStyle name="Normal 6 2 4" xfId="52433" xr:uid="{1525DD00-9F5A-48B8-A8CF-A46C134A0D45}"/>
    <cellStyle name="Normal 6 20" xfId="52434" xr:uid="{94D4CDDD-2E2C-4C15-AB5D-335160071FBA}"/>
    <cellStyle name="Normal 6 21" xfId="52435" xr:uid="{3C917932-7470-4223-908C-7B96597C85EA}"/>
    <cellStyle name="Normal 6 22" xfId="52436" xr:uid="{3A2049BB-310B-4AAC-8479-ADE511647B95}"/>
    <cellStyle name="Normal 6 23" xfId="52437" xr:uid="{1312C5A0-4B5F-4021-ADB5-3E2098E60C3E}"/>
    <cellStyle name="Normal 6 24" xfId="52438" xr:uid="{DA941DA5-9E77-4E83-B62D-A0F7610A5C67}"/>
    <cellStyle name="Normal 6 25" xfId="52439" xr:uid="{A4BFC44C-1109-45BB-8096-D618F1BABC31}"/>
    <cellStyle name="Normal 6 26" xfId="52440" xr:uid="{1F62A8E5-6E12-4E21-BFAE-0DC2BDCBDCD8}"/>
    <cellStyle name="Normal 6 27" xfId="52441" xr:uid="{32E276A2-D545-4D20-8523-396F769EEB21}"/>
    <cellStyle name="Normal 6 28" xfId="52442" xr:uid="{C59E020B-52BD-4396-A3B0-788D4E243657}"/>
    <cellStyle name="Normal 6 29" xfId="52443" xr:uid="{16D671FA-7E02-4554-9F98-BC1D7433FAB8}"/>
    <cellStyle name="Normal 6 3" xfId="52444" xr:uid="{31DD3567-6305-4489-8121-C862BEE4F7A4}"/>
    <cellStyle name="Normal 6 3 2" xfId="52445" xr:uid="{2FEAC717-B40D-46F6-A7E5-99CD2018410C}"/>
    <cellStyle name="Normal 6 3 3" xfId="52446" xr:uid="{D89C7484-3B04-4F21-A7AA-1D4BA6348FBA}"/>
    <cellStyle name="Normal 6 30" xfId="52447" xr:uid="{7F991A6A-4E2D-4FF7-87F1-C5261034870A}"/>
    <cellStyle name="Normal 6 31" xfId="52448" xr:uid="{BE59A0E9-CAF8-475F-8A22-E1E923134B31}"/>
    <cellStyle name="Normal 6 4" xfId="52449" xr:uid="{9B636C49-97BC-4B3D-A3AB-B72A6456D64A}"/>
    <cellStyle name="Normal 6 4 2" xfId="52450" xr:uid="{894A9B35-B4BF-4F5F-81E5-4DC4866895AD}"/>
    <cellStyle name="Normal 6 5" xfId="52451" xr:uid="{C7B5FFE3-4534-4A26-AE68-8FC35428A4AE}"/>
    <cellStyle name="Normal 6 5 2" xfId="52452" xr:uid="{114C28B3-0403-491D-9CE5-0517032E9D13}"/>
    <cellStyle name="Normal 6 6" xfId="52453" xr:uid="{C8D4FE47-27E4-4047-9A94-7AC4A13BC234}"/>
    <cellStyle name="Normal 6 6 2" xfId="52454" xr:uid="{8D7A7309-971D-42AE-988F-EB9C7A653BFC}"/>
    <cellStyle name="Normal 6 7" xfId="52455" xr:uid="{23BF08C5-D5FB-458B-B187-6AE9B2BFCEE6}"/>
    <cellStyle name="Normal 6 7 2" xfId="52456" xr:uid="{A7D650F8-E430-4E37-8B23-E372C36693F3}"/>
    <cellStyle name="Normal 6 8" xfId="52457" xr:uid="{B3979C03-0300-498F-A9DB-E6A80E375B32}"/>
    <cellStyle name="Normal 6 8 2" xfId="52458" xr:uid="{AE747696-E102-4D9A-B4F2-A66A0DC80DA0}"/>
    <cellStyle name="Normal 6 9" xfId="52459" xr:uid="{5341D6C1-3353-43BD-A705-D6C08C399B97}"/>
    <cellStyle name="Normal 6 9 2" xfId="52460" xr:uid="{2334F52E-FB77-4AB8-9D08-11A52E11710C}"/>
    <cellStyle name="Normal 60" xfId="52461" xr:uid="{28198F5B-CCB5-4071-9F16-0F9189AEE218}"/>
    <cellStyle name="Normal 61" xfId="52462" xr:uid="{B9E0C217-C42E-40F6-B084-E3F8D5C55FCA}"/>
    <cellStyle name="Normal 62" xfId="52463" xr:uid="{68DC2F3B-1CD9-4218-9131-CE4BCE4F18D0}"/>
    <cellStyle name="Normal 63" xfId="52464" xr:uid="{587E9762-BB63-4DD8-8CE1-9324EA22BFDC}"/>
    <cellStyle name="Normal 64" xfId="52465" xr:uid="{D84AD9E6-A930-4AA3-A934-E844D32B4B9F}"/>
    <cellStyle name="Normal 65" xfId="52466" xr:uid="{D7EC5ED4-8DC7-4057-AF7E-145C084C5F5A}"/>
    <cellStyle name="Normal 66" xfId="52467" xr:uid="{9A5C173B-962D-4B69-9015-E40E79CA7F8A}"/>
    <cellStyle name="Normal 67" xfId="52468" xr:uid="{930B0172-ED3D-401C-BAF9-AA72874212AA}"/>
    <cellStyle name="Normal 68" xfId="52469" xr:uid="{9D5531CC-126A-4B11-B5C7-FF5380CE6AC6}"/>
    <cellStyle name="Normal 69" xfId="28" xr:uid="{00000000-0005-0000-0000-00001D000000}"/>
    <cellStyle name="Normal 69 2" xfId="57442" xr:uid="{F555EC62-F1E4-47DF-8A6C-175DF64FCB6C}"/>
    <cellStyle name="Normal 69 3" xfId="57438" xr:uid="{3C595D09-1FDC-44B5-B281-E6C8DDDBD130}"/>
    <cellStyle name="Normal 69 4" xfId="57449" xr:uid="{607A26DF-D86C-408F-9975-22E6F4196048}"/>
    <cellStyle name="Normal 7" xfId="2018" xr:uid="{4C7D402E-AF92-48E3-8B56-6CC14F4C786C}"/>
    <cellStyle name="Normal 7 10" xfId="52470" xr:uid="{141990A6-AFBC-4FA9-8C22-F76C40CA54D3}"/>
    <cellStyle name="Normal 7 11" xfId="52471" xr:uid="{4021A26F-059C-44E4-96F3-962F0D3DA756}"/>
    <cellStyle name="Normal 7 12" xfId="52472" xr:uid="{12DD76AD-C766-4D8C-972A-A3ED122ACB87}"/>
    <cellStyle name="Normal 7 13" xfId="52473" xr:uid="{31152AD8-7ED4-43CA-9A39-74E311046389}"/>
    <cellStyle name="Normal 7 14" xfId="52474" xr:uid="{C2A3CEDF-3F9E-4332-9B47-DA25B5848EBC}"/>
    <cellStyle name="Normal 7 15" xfId="52475" xr:uid="{8B031EE7-92A1-4C0D-95CE-8B1A67F225A7}"/>
    <cellStyle name="Normal 7 16" xfId="52476" xr:uid="{91A94CDB-F051-4A1D-8C55-ED330ED38E90}"/>
    <cellStyle name="Normal 7 17" xfId="52477" xr:uid="{43756673-699C-44D3-8F6A-DFF88F8233C2}"/>
    <cellStyle name="Normal 7 18" xfId="52478" xr:uid="{05D66D85-03C2-469B-B8A5-455BAAD6EC3F}"/>
    <cellStyle name="Normal 7 19" xfId="52479" xr:uid="{0E4BFADE-BE42-4574-9B20-31A116A34AD7}"/>
    <cellStyle name="Normal 7 2" xfId="2019" xr:uid="{D6248733-121C-4D89-93D5-BFB1E408A6BF}"/>
    <cellStyle name="Normal 7 2 2" xfId="52480" xr:uid="{479A3178-3A6E-4198-9297-B60466974BCB}"/>
    <cellStyle name="Normal 7 2 3" xfId="52481" xr:uid="{1FD2CB1E-D568-4D9F-B1CD-BAD906F78DF0}"/>
    <cellStyle name="Normal 7 20" xfId="52482" xr:uid="{EB1A25D3-F34E-400D-93DD-23BEFF622E3D}"/>
    <cellStyle name="Normal 7 21" xfId="52483" xr:uid="{B81CD5D3-1557-4A7C-89B1-C13760236954}"/>
    <cellStyle name="Normal 7 22" xfId="52484" xr:uid="{DC8E5043-9234-4584-8350-8B508BFDB511}"/>
    <cellStyle name="Normal 7 23" xfId="52485" xr:uid="{114CC0D7-731B-492E-9019-2BE8F794CE8A}"/>
    <cellStyle name="Normal 7 24" xfId="52486" xr:uid="{3C9B7A22-ADAA-4C18-B3A4-8BFD80AAD387}"/>
    <cellStyle name="Normal 7 25" xfId="52487" xr:uid="{424AEE5A-16CE-49B8-BCA9-CFE1CA477824}"/>
    <cellStyle name="Normal 7 26" xfId="52488" xr:uid="{7CD0FAC0-4220-4B40-AD51-B0E430F1E64F}"/>
    <cellStyle name="Normal 7 27" xfId="52489" xr:uid="{164D7811-22B2-4EDC-A0C2-3CB7C0BD29B1}"/>
    <cellStyle name="Normal 7 28" xfId="52490" xr:uid="{E2A5D0D9-3556-450E-80A6-ABFC33189EA6}"/>
    <cellStyle name="Normal 7 29" xfId="52491" xr:uid="{F94EB6D3-E03F-4089-BB37-02DBD2F1342C}"/>
    <cellStyle name="Normal 7 3" xfId="52492" xr:uid="{A8EA02B9-D3CC-4084-B937-533409CB69DA}"/>
    <cellStyle name="Normal 7 3 2" xfId="52493" xr:uid="{B1E2666D-3755-4861-865F-752F0E617E8B}"/>
    <cellStyle name="Normal 7 3 2 2" xfId="52494" xr:uid="{791B7A86-9E97-4362-A380-11C6F6CF00EE}"/>
    <cellStyle name="Normal 7 3 3" xfId="52495" xr:uid="{5D8D85E5-EE7B-4D51-BD90-C0A63D2B6755}"/>
    <cellStyle name="Normal 7 3 4" xfId="52496" xr:uid="{342EFE71-10C3-4F9E-9C24-0E142F326BEF}"/>
    <cellStyle name="Normal 7 30" xfId="52497" xr:uid="{D6B7ED2B-9F62-4579-B782-AE1D9CB66B7B}"/>
    <cellStyle name="Normal 7 4" xfId="52498" xr:uid="{EC28462E-6F88-4126-84C4-773EE9A302F5}"/>
    <cellStyle name="Normal 7 4 2" xfId="52499" xr:uid="{28FE8933-8EA8-41F8-9D62-2FCED1860B9A}"/>
    <cellStyle name="Normal 7 4 3" xfId="52500" xr:uid="{DB42E157-DB2B-4CC7-B2D0-F22B92A8595E}"/>
    <cellStyle name="Normal 7 5" xfId="52501" xr:uid="{926B9D31-B35D-45B7-8FA6-721A95FA2104}"/>
    <cellStyle name="Normal 7 5 2" xfId="52502" xr:uid="{888324AF-5232-4932-BFFD-6E28F9C09404}"/>
    <cellStyle name="Normal 7 6" xfId="52503" xr:uid="{19901870-F45C-4788-91EE-2184EE4716C7}"/>
    <cellStyle name="Normal 7 6 2" xfId="52504" xr:uid="{88C8103F-533F-4265-B74E-F53893D2C7C2}"/>
    <cellStyle name="Normal 7 7" xfId="52505" xr:uid="{1030AD1F-AD82-41D6-9407-3AE9BD722F19}"/>
    <cellStyle name="Normal 7 7 2" xfId="52506" xr:uid="{3B147B4A-6F98-4352-AFFF-E03B76E6E144}"/>
    <cellStyle name="Normal 7 8" xfId="52507" xr:uid="{3D236EBB-37FB-40B2-8E65-A5E33E580C33}"/>
    <cellStyle name="Normal 7 8 2" xfId="52508" xr:uid="{190DC342-56C4-4E1A-8088-4235675E5184}"/>
    <cellStyle name="Normal 7 9" xfId="52509" xr:uid="{30D8874D-2C1C-4685-8B96-B679230F34BB}"/>
    <cellStyle name="Normal 7 9 2" xfId="52510" xr:uid="{7B30465D-D26A-4E50-A747-164170F765B7}"/>
    <cellStyle name="Normal 70" xfId="11" xr:uid="{00000000-0005-0000-0000-00001E000000}"/>
    <cellStyle name="Normal 70 2" xfId="57436" xr:uid="{55096BB1-9A1C-4328-87E3-320A375836E9}"/>
    <cellStyle name="Normal 70 3" xfId="57433" xr:uid="{476D90C8-4311-42BA-A03A-4544190F9D62}"/>
    <cellStyle name="Normal 71" xfId="57439" xr:uid="{71A10265-B59D-48FD-88CA-030A06E32091}"/>
    <cellStyle name="Normal 72" xfId="57444" xr:uid="{027C0364-8A7D-4998-B20A-E4115CD751DE}"/>
    <cellStyle name="Normal 73" xfId="41" xr:uid="{DC173E9C-1A1E-48DE-8B2D-8FA4EF9CE194}"/>
    <cellStyle name="Normal 74" xfId="57450" xr:uid="{0EFF9473-6D84-4F65-A7E0-1D4ABF928595}"/>
    <cellStyle name="Normal 79" xfId="20" xr:uid="{00000000-0005-0000-0000-00001F000000}"/>
    <cellStyle name="Normal 8" xfId="2020" xr:uid="{630FD700-78EE-4E2A-9025-D7781D316AF1}"/>
    <cellStyle name="Normal 8 10" xfId="52511" xr:uid="{852F4C1A-A5C1-45D4-BA0E-463A2AD213B1}"/>
    <cellStyle name="Normal 8 11" xfId="52512" xr:uid="{FE61E4AE-E983-4F5F-A87B-7CFF08EDA7BA}"/>
    <cellStyle name="Normal 8 12" xfId="52513" xr:uid="{B87C06E7-A63F-4DCC-81E0-914D8D57D752}"/>
    <cellStyle name="Normal 8 13" xfId="52514" xr:uid="{F74A98F0-AE1D-45AB-A0FB-871A9ABB5834}"/>
    <cellStyle name="Normal 8 14" xfId="52515" xr:uid="{C52B85DA-6D35-408E-B2EB-DBA40AF20E25}"/>
    <cellStyle name="Normal 8 15" xfId="52516" xr:uid="{899D68EA-06B6-436E-BCCB-81AE2E8A98F5}"/>
    <cellStyle name="Normal 8 16" xfId="52517" xr:uid="{5B5005DD-F18A-430C-AFB4-85AAB8F7475B}"/>
    <cellStyle name="Normal 8 17" xfId="52518" xr:uid="{CC065E9C-1B69-4A45-AA87-966CF7E4B2BC}"/>
    <cellStyle name="Normal 8 18" xfId="52519" xr:uid="{4243355F-56FC-4809-AF39-56C1C8076DA3}"/>
    <cellStyle name="Normal 8 19" xfId="52520" xr:uid="{8482CD7C-2415-4E8F-88F4-8D53DCFF5312}"/>
    <cellStyle name="Normal 8 2" xfId="2021" xr:uid="{28D0AA07-BD12-4C7D-A95D-C80EE2A59157}"/>
    <cellStyle name="Normal 8 2 2" xfId="52521" xr:uid="{B614D2D0-534F-42F7-9912-498F500277C3}"/>
    <cellStyle name="Normal 8 2 3" xfId="52522" xr:uid="{70150FED-FB27-48FB-BD46-4DBFB26B5BE7}"/>
    <cellStyle name="Normal 8 20" xfId="52523" xr:uid="{38585070-45AB-42E6-8EDF-C2B85FD74769}"/>
    <cellStyle name="Normal 8 21" xfId="52524" xr:uid="{8644417C-4F32-4711-A3E4-4A3A04DFA90C}"/>
    <cellStyle name="Normal 8 22" xfId="52525" xr:uid="{F48853F8-9BA5-456B-A86B-84CF342BD639}"/>
    <cellStyle name="Normal 8 23" xfId="52526" xr:uid="{CB3774E4-3110-4724-84A0-19E080503D6E}"/>
    <cellStyle name="Normal 8 24" xfId="52527" xr:uid="{05B92A82-7169-4446-A992-2B2A839E886D}"/>
    <cellStyle name="Normal 8 25" xfId="52528" xr:uid="{413C42B4-A2CB-4101-AE45-2CC622C1BDC2}"/>
    <cellStyle name="Normal 8 26" xfId="52529" xr:uid="{FA027FBA-729B-4BA3-9EBC-E6F23C0CADC0}"/>
    <cellStyle name="Normal 8 27" xfId="52530" xr:uid="{FE3D5332-3FB3-49AD-8DD2-4CE2C68C9D93}"/>
    <cellStyle name="Normal 8 28" xfId="52531" xr:uid="{31C82D44-3E30-4CB0-AA20-A045F3CE2BC2}"/>
    <cellStyle name="Normal 8 29" xfId="52532" xr:uid="{20DEBC46-DF9A-4392-A718-94F0E8292B4C}"/>
    <cellStyle name="Normal 8 3" xfId="52533" xr:uid="{4B0C3C5E-B1D5-42AF-AD2C-C047B4F47F54}"/>
    <cellStyle name="Normal 8 3 2" xfId="52534" xr:uid="{7BD7A781-2829-4930-87C8-4F2F05B55BD6}"/>
    <cellStyle name="Normal 8 4" xfId="52535" xr:uid="{40B172EE-BF53-4C4B-83A7-A7FEE5537FE0}"/>
    <cellStyle name="Normal 8 4 2" xfId="52536" xr:uid="{7667E6D2-03B2-4703-961D-BD11519E9B94}"/>
    <cellStyle name="Normal 8 5" xfId="52537" xr:uid="{E8990D54-D4C8-4561-85C8-2525369AAD1F}"/>
    <cellStyle name="Normal 8 5 2" xfId="52538" xr:uid="{6A071C6C-1D72-4C39-8229-125E0DA5138E}"/>
    <cellStyle name="Normal 8 6" xfId="52539" xr:uid="{D4505EB1-87E3-462A-AEA8-AD80F3BA2E5C}"/>
    <cellStyle name="Normal 8 6 2" xfId="52540" xr:uid="{3A102C3E-7F74-4A69-98FA-8546F1B353D1}"/>
    <cellStyle name="Normal 8 7" xfId="52541" xr:uid="{4F8ABD43-D57A-450F-92FE-0B12E7B0B469}"/>
    <cellStyle name="Normal 8 7 2" xfId="52542" xr:uid="{FC6CCDE3-255F-4072-B2F0-17D81084782A}"/>
    <cellStyle name="Normal 8 8" xfId="52543" xr:uid="{102DB08B-CDAE-4A38-AAC0-670069670EF5}"/>
    <cellStyle name="Normal 8 8 2" xfId="52544" xr:uid="{2972153D-FBDD-49BD-BA11-003032A341DD}"/>
    <cellStyle name="Normal 8 9" xfId="52545" xr:uid="{DF677973-D90D-4092-9C92-C1900EE7D01D}"/>
    <cellStyle name="Normal 8 9 2" xfId="52546" xr:uid="{CBC1D8E3-A466-443B-BAD1-B58667B763FD}"/>
    <cellStyle name="Normal 9" xfId="2022" xr:uid="{DA03EE36-6F97-4848-AB24-F172D27CC735}"/>
    <cellStyle name="Normal 9 10" xfId="52547" xr:uid="{F8C3F55E-33AA-471B-B975-CD32355CEEDA}"/>
    <cellStyle name="Normal 9 11" xfId="52548" xr:uid="{7F45146B-2429-4A70-ACE6-D66FD79A9A10}"/>
    <cellStyle name="Normal 9 12" xfId="52549" xr:uid="{EF08C5A3-3478-41DD-AABE-8D8B6C2613C2}"/>
    <cellStyle name="Normal 9 13" xfId="52550" xr:uid="{CF9AE23D-98AC-4B4E-9857-433BCD329491}"/>
    <cellStyle name="Normal 9 14" xfId="52551" xr:uid="{267E07F7-D2F4-4BEB-9F53-C69B52068C50}"/>
    <cellStyle name="Normal 9 15" xfId="52552" xr:uid="{2DC303F2-5A61-4649-AD71-16B9CE78C38C}"/>
    <cellStyle name="Normal 9 16" xfId="52553" xr:uid="{C9A27132-56A7-49AA-8C13-7E3C292D0DB8}"/>
    <cellStyle name="Normal 9 17" xfId="52554" xr:uid="{4620CF47-9ACD-4D27-BFDC-D73361F5D5B8}"/>
    <cellStyle name="Normal 9 18" xfId="52555" xr:uid="{0A52DC2A-F9E3-43F3-AE96-6F72F6D39AF9}"/>
    <cellStyle name="Normal 9 19" xfId="52556" xr:uid="{A2D30D7A-2F18-4151-96AB-E5C87B27BEFC}"/>
    <cellStyle name="Normal 9 2" xfId="2023" xr:uid="{CCEB474E-CA6D-41ED-B1CD-09132E8C6BAF}"/>
    <cellStyle name="Normal 9 2 2" xfId="52557" xr:uid="{84A0E6DD-974C-4983-8ED9-F19C56947BBA}"/>
    <cellStyle name="Normal 9 2 3" xfId="52558" xr:uid="{55C700D5-9188-4644-97F4-D096C8E0764C}"/>
    <cellStyle name="Normal 9 20" xfId="52559" xr:uid="{49B49B2D-0966-4E51-B34A-39DCAE9D7CB2}"/>
    <cellStyle name="Normal 9 21" xfId="52560" xr:uid="{D68E48ED-6E5A-470D-8AFF-32732D0989E2}"/>
    <cellStyle name="Normal 9 22" xfId="52561" xr:uid="{DCD5B88A-4732-4E3E-A759-EA63BA87D589}"/>
    <cellStyle name="Normal 9 23" xfId="52562" xr:uid="{6F33A652-19B4-4517-98AE-86F98FCDC0D2}"/>
    <cellStyle name="Normal 9 24" xfId="52563" xr:uid="{8E9CB8EA-E825-40B2-BE79-D2E479F4FAFB}"/>
    <cellStyle name="Normal 9 25" xfId="52564" xr:uid="{0E728FAF-630C-4F1F-B72A-7A87448DDD05}"/>
    <cellStyle name="Normal 9 26" xfId="52565" xr:uid="{94E20051-A3C1-4F08-8D0F-A24C87E3C009}"/>
    <cellStyle name="Normal 9 27" xfId="52566" xr:uid="{6AA02B8C-1012-4C99-A7B1-BF4BE3AD3D2C}"/>
    <cellStyle name="Normal 9 28" xfId="52567" xr:uid="{7975C2B8-E454-4C25-BCA2-38879C105F24}"/>
    <cellStyle name="Normal 9 29" xfId="52568" xr:uid="{36D9E2ED-1018-422E-911B-0B4981AC3D9D}"/>
    <cellStyle name="Normal 9 3" xfId="52569" xr:uid="{337B6BAE-6D18-460D-BD45-95C1B5932C60}"/>
    <cellStyle name="Normal 9 3 2" xfId="52570" xr:uid="{79A1C644-71F8-4551-AED2-1F8AF24BE75B}"/>
    <cellStyle name="Normal 9 4" xfId="52571" xr:uid="{E5969969-0B65-43BE-8459-1E5ACA5FA3C3}"/>
    <cellStyle name="Normal 9 4 2" xfId="52572" xr:uid="{3C71B0F4-32A0-433C-AC4D-060D756FF823}"/>
    <cellStyle name="Normal 9 5" xfId="52573" xr:uid="{DE85BDAC-C3D5-4B2B-AFA8-AB92B91423BB}"/>
    <cellStyle name="Normal 9 5 2" xfId="52574" xr:uid="{B4D944CF-DEFE-458D-AFD6-182D7D672526}"/>
    <cellStyle name="Normal 9 6" xfId="52575" xr:uid="{6FD53AED-2947-431D-9CEA-1EA9A139728C}"/>
    <cellStyle name="Normal 9 6 2" xfId="52576" xr:uid="{962F2489-D659-41E5-9550-4137A00B12F7}"/>
    <cellStyle name="Normal 9 7" xfId="52577" xr:uid="{BA5D0A98-A38E-49BE-B8EE-F89C0AEB2A3B}"/>
    <cellStyle name="Normal 9 7 2" xfId="52578" xr:uid="{F75C839F-DBEA-4915-9CE0-26228CB288E7}"/>
    <cellStyle name="Normal 9 8" xfId="52579" xr:uid="{7835C8FF-77B6-4338-865F-D21F6AD2D815}"/>
    <cellStyle name="Normal 9 8 2" xfId="52580" xr:uid="{9B93B983-9354-461E-9543-F23C361FB873}"/>
    <cellStyle name="Normal 9 9" xfId="52581" xr:uid="{7DEFD58D-8631-49FE-9C7B-446BC58D0200}"/>
    <cellStyle name="Normal 9 9 2" xfId="52582" xr:uid="{0F2EF298-B98E-45F5-9238-19224BC5F914}"/>
    <cellStyle name="Normal Bold" xfId="52583" xr:uid="{4A62C73E-4615-424F-B936-BFF1534C5894}"/>
    <cellStyle name="Normal_SBE Alternate Form Cert Page 8 15 03" xfId="3" xr:uid="{00000000-0005-0000-0000-000020000000}"/>
    <cellStyle name="Note 10" xfId="2024" xr:uid="{A28B7810-A374-4909-BE37-0AACD5FCF719}"/>
    <cellStyle name="Note 10 10" xfId="52584" xr:uid="{136CB6C9-E127-4529-AD59-BBB2EB7EFEBF}"/>
    <cellStyle name="Note 10 10 2" xfId="52585" xr:uid="{AC5E502B-8C4D-42B4-A044-AE9FF2CDA024}"/>
    <cellStyle name="Note 10 10 2 2" xfId="52586" xr:uid="{61BCC53B-4392-432D-9D09-FB498495457D}"/>
    <cellStyle name="Note 10 10 2 2 2" xfId="52587" xr:uid="{FF44F373-63D8-4919-8829-A9C6C3B4F30D}"/>
    <cellStyle name="Note 10 10 2 3" xfId="52588" xr:uid="{825961A9-3F2F-4900-8951-08234782DC04}"/>
    <cellStyle name="Note 10 10 3" xfId="52589" xr:uid="{130377E0-F4E0-40FB-82CB-E8232C9030D1}"/>
    <cellStyle name="Note 10 10 3 2" xfId="52590" xr:uid="{AC26D513-1369-4F09-86D8-65721E1BC239}"/>
    <cellStyle name="Note 10 10 4" xfId="52591" xr:uid="{FE69462F-FB9A-4DF1-93FD-4FB7BCB587B8}"/>
    <cellStyle name="Note 10 10 4 2" xfId="52592" xr:uid="{BA8A7376-0E26-4875-A071-753EC20B2C9C}"/>
    <cellStyle name="Note 10 10 5" xfId="52593" xr:uid="{11A82829-5B47-49EC-968C-E21576F9B960}"/>
    <cellStyle name="Note 10 11" xfId="52594" xr:uid="{23AA1FF2-A734-4A73-B2C2-DEA2F69A510A}"/>
    <cellStyle name="Note 10 11 2" xfId="52595" xr:uid="{09E55A38-F22E-4BE7-9949-F8890437D633}"/>
    <cellStyle name="Note 10 11 2 2" xfId="52596" xr:uid="{30365C35-C525-4DA4-A43A-A178F3B8AD53}"/>
    <cellStyle name="Note 10 11 2 2 2" xfId="52597" xr:uid="{313B4786-4855-4453-902B-A4FF2CC60DDE}"/>
    <cellStyle name="Note 10 11 2 3" xfId="52598" xr:uid="{1BFD9F38-63EF-4798-8145-BD70D196FA28}"/>
    <cellStyle name="Note 10 11 3" xfId="52599" xr:uid="{B0FAB0B5-F05E-4658-8C8A-AB4ECD8FE403}"/>
    <cellStyle name="Note 10 11 3 2" xfId="52600" xr:uid="{25F8AE66-48F8-4BE7-B098-F6DA248DB50A}"/>
    <cellStyle name="Note 10 11 4" xfId="52601" xr:uid="{554ED490-E1AB-4446-B021-930648AD32AF}"/>
    <cellStyle name="Note 10 11 4 2" xfId="52602" xr:uid="{DBFAFCF6-C9D4-412D-AA98-7BF037480B5F}"/>
    <cellStyle name="Note 10 11 5" xfId="52603" xr:uid="{DEBE12C2-3FE9-4F5E-94D8-DA4FF408DCD0}"/>
    <cellStyle name="Note 10 12" xfId="52604" xr:uid="{542AD924-FB18-4E90-B74A-2A690653F6D3}"/>
    <cellStyle name="Note 10 12 2" xfId="52605" xr:uid="{B1DDC2AA-7028-44E0-AFC8-9D695A7A20BF}"/>
    <cellStyle name="Note 10 12 2 2" xfId="52606" xr:uid="{8507B50E-BE33-4934-90D4-0EE828399B49}"/>
    <cellStyle name="Note 10 12 2 2 2" xfId="52607" xr:uid="{37A96F9E-C65A-4371-9229-3433036763C9}"/>
    <cellStyle name="Note 10 12 2 3" xfId="52608" xr:uid="{94D90E10-B205-43EC-B638-7659D5C85711}"/>
    <cellStyle name="Note 10 12 3" xfId="52609" xr:uid="{17A6C7EC-C033-4D95-BCFC-717155BE44D7}"/>
    <cellStyle name="Note 10 12 3 2" xfId="52610" xr:uid="{2D0B3B26-879A-446C-B29E-B7F7B70FB0AF}"/>
    <cellStyle name="Note 10 12 4" xfId="52611" xr:uid="{DB97B461-FFDE-414D-A11A-9E6323DBD8C3}"/>
    <cellStyle name="Note 10 12 4 2" xfId="52612" xr:uid="{9860A452-A6FA-4F1B-A092-F54E7E545D1E}"/>
    <cellStyle name="Note 10 12 5" xfId="52613" xr:uid="{205D5D5D-3A35-4A51-BC1B-F5F20C52EB12}"/>
    <cellStyle name="Note 10 13" xfId="52614" xr:uid="{AC7B1556-6972-40A1-9D61-5152EC3AC016}"/>
    <cellStyle name="Note 10 13 2" xfId="52615" xr:uid="{9029960B-F8EC-491B-96B1-83F0B2BCBEC2}"/>
    <cellStyle name="Note 10 13 2 2" xfId="52616" xr:uid="{3B125B10-5C68-4368-AD68-92CDC2B89326}"/>
    <cellStyle name="Note 10 13 2 2 2" xfId="52617" xr:uid="{1EC600F7-A3CD-4248-8CB3-308E123DEBB4}"/>
    <cellStyle name="Note 10 13 2 3" xfId="52618" xr:uid="{DDDDCC79-9644-4C2C-BD1F-F30586AEBB69}"/>
    <cellStyle name="Note 10 13 3" xfId="52619" xr:uid="{EC6895F9-0C9F-48AF-9108-F9C10D196FE8}"/>
    <cellStyle name="Note 10 13 3 2" xfId="52620" xr:uid="{4E30E13E-D944-4283-8FB3-E5EF3D9E516B}"/>
    <cellStyle name="Note 10 13 4" xfId="52621" xr:uid="{E442403D-2E64-4E8E-A386-CAAFD801D75B}"/>
    <cellStyle name="Note 10 13 4 2" xfId="52622" xr:uid="{222B2D84-97F0-485B-816A-EC0DFD6C8C59}"/>
    <cellStyle name="Note 10 13 5" xfId="52623" xr:uid="{05C06E0B-3FFD-4E3E-99FF-AA4F044708D5}"/>
    <cellStyle name="Note 10 14" xfId="52624" xr:uid="{30B56559-1069-4048-873A-54F67A58A460}"/>
    <cellStyle name="Note 10 14 2" xfId="52625" xr:uid="{A08B1477-F72D-495E-B799-E465CD928E25}"/>
    <cellStyle name="Note 10 14 2 2" xfId="52626" xr:uid="{4E7BBDB8-5845-4720-BE9D-3B436932FD38}"/>
    <cellStyle name="Note 10 14 2 2 2" xfId="52627" xr:uid="{3DEF9C8F-CC36-4037-B7AE-8E8F200EB157}"/>
    <cellStyle name="Note 10 14 2 3" xfId="52628" xr:uid="{28D7AE4B-110C-4CA3-AC62-7CF30015FE67}"/>
    <cellStyle name="Note 10 14 3" xfId="52629" xr:uid="{FB77F2DA-6242-43B1-BB90-87D44F771CCB}"/>
    <cellStyle name="Note 10 14 3 2" xfId="52630" xr:uid="{424381B4-92C4-44C8-AA39-41C70067C0FB}"/>
    <cellStyle name="Note 10 14 4" xfId="52631" xr:uid="{195A261A-B216-4143-AF54-79CFBEA9AC9C}"/>
    <cellStyle name="Note 10 14 4 2" xfId="52632" xr:uid="{DFC4CB58-3D5A-4B0E-A524-A9558C838DDA}"/>
    <cellStyle name="Note 10 14 5" xfId="52633" xr:uid="{B7D55E4E-81B4-4179-B1A8-DF2BE218C632}"/>
    <cellStyle name="Note 10 15" xfId="52634" xr:uid="{0E5EFE2D-28AC-4B09-9574-1169D613ACF5}"/>
    <cellStyle name="Note 10 15 2" xfId="52635" xr:uid="{1EEF945D-5D59-4F94-82D8-88435F9356CB}"/>
    <cellStyle name="Note 10 15 2 2" xfId="52636" xr:uid="{0B30A8D6-07B0-4211-A0E5-B3F6DD21EE2C}"/>
    <cellStyle name="Note 10 15 2 2 2" xfId="52637" xr:uid="{79D3C350-75CC-42E0-83F1-7AD6E6340560}"/>
    <cellStyle name="Note 10 15 2 3" xfId="52638" xr:uid="{FB7925B0-E72D-47EB-BCE8-03E989A7DE60}"/>
    <cellStyle name="Note 10 15 3" xfId="52639" xr:uid="{F3AD4884-4971-4622-8B8B-42F2C90F692A}"/>
    <cellStyle name="Note 10 15 3 2" xfId="52640" xr:uid="{88391B02-1660-43DB-A5D7-AAEBBEFC1661}"/>
    <cellStyle name="Note 10 15 4" xfId="52641" xr:uid="{7E3C20D3-4A9D-47C1-A666-E9FDB9F72DF6}"/>
    <cellStyle name="Note 10 15 4 2" xfId="52642" xr:uid="{63062549-906C-4936-AE70-95B7F0F9A454}"/>
    <cellStyle name="Note 10 15 5" xfId="52643" xr:uid="{F3487F95-B02B-4BE7-80F3-424E9A99B055}"/>
    <cellStyle name="Note 10 16" xfId="52644" xr:uid="{029DC248-1158-4004-9F38-3F92C19CA785}"/>
    <cellStyle name="Note 10 16 2" xfId="52645" xr:uid="{EAE773F5-7C40-4D84-A837-ABFD3D2D9D82}"/>
    <cellStyle name="Note 10 16 2 2" xfId="52646" xr:uid="{3BD277A3-6DE6-4DB4-A17A-CE3341ED69FC}"/>
    <cellStyle name="Note 10 16 3" xfId="52647" xr:uid="{E55BC445-2441-4959-9E91-FD1F91331B68}"/>
    <cellStyle name="Note 10 17" xfId="52648" xr:uid="{19CC69A9-5232-4AFD-A188-33774624EAD5}"/>
    <cellStyle name="Note 10 17 2" xfId="52649" xr:uid="{4E2B5DB9-07AA-4171-8563-24B815288363}"/>
    <cellStyle name="Note 10 18" xfId="52650" xr:uid="{248A86B4-ED68-49A7-811F-1C38491A06D6}"/>
    <cellStyle name="Note 10 18 2" xfId="52651" xr:uid="{BBB48817-4906-498E-A8DE-84F857403EA4}"/>
    <cellStyle name="Note 10 19" xfId="52652" xr:uid="{FC16CB83-A674-4B7C-9984-EA5D87ED064D}"/>
    <cellStyle name="Note 10 2" xfId="2025" xr:uid="{7300F3F9-661F-4135-B23B-CF30976BB2FC}"/>
    <cellStyle name="Note 10 2 2" xfId="52653" xr:uid="{55E6C97A-A061-4BD0-A954-53700BE0BE81}"/>
    <cellStyle name="Note 10 2 2 2" xfId="52654" xr:uid="{1264658F-7656-46BE-BDD5-03E57409A31C}"/>
    <cellStyle name="Note 10 2 2 2 2" xfId="52655" xr:uid="{35A624A7-C817-42C7-99C7-6238F2F27252}"/>
    <cellStyle name="Note 10 2 2 3" xfId="52656" xr:uid="{1DA563B6-7C70-4C34-9224-EABE9D98B7B6}"/>
    <cellStyle name="Note 10 2 2 4" xfId="52657" xr:uid="{E59FA7B7-F0EA-419C-9EA3-3B3229D04EB8}"/>
    <cellStyle name="Note 10 2 3" xfId="52658" xr:uid="{AB2DECC5-3E46-47BD-95E5-D25C5B1801DE}"/>
    <cellStyle name="Note 10 2 3 2" xfId="52659" xr:uid="{CA8CF141-2EBC-4674-A28C-C2100A2FCD05}"/>
    <cellStyle name="Note 10 2 4" xfId="52660" xr:uid="{0222B923-372D-4BA1-B792-2A35A730C6AF}"/>
    <cellStyle name="Note 10 2 4 2" xfId="52661" xr:uid="{82931BC1-1718-49E5-9748-9F23414446DD}"/>
    <cellStyle name="Note 10 2 5" xfId="52662" xr:uid="{9FA145A0-8353-48A2-8B3D-8FBADE17F720}"/>
    <cellStyle name="Note 10 2 6" xfId="52663" xr:uid="{1BC0840E-1009-4059-8289-EE088B7CD536}"/>
    <cellStyle name="Note 10 2 7" xfId="52664" xr:uid="{55E2CD67-6635-48E6-8571-1713DB355B66}"/>
    <cellStyle name="Note 10 2 8" xfId="52665" xr:uid="{9C685811-038F-4664-8637-67B357D3EC24}"/>
    <cellStyle name="Note 10 20" xfId="52666" xr:uid="{28260D8C-3B52-4563-9C6E-48EA0110DD38}"/>
    <cellStyle name="Note 10 21" xfId="52667" xr:uid="{CD91E5EB-191A-48F9-B162-ED187164F7A1}"/>
    <cellStyle name="Note 10 22" xfId="52668" xr:uid="{4BEC5129-3437-4638-A762-AF867F0ED825}"/>
    <cellStyle name="Note 10 23" xfId="52669" xr:uid="{2950757A-6AEC-448A-868A-38F877969736}"/>
    <cellStyle name="Note 10 24" xfId="52670" xr:uid="{6C8A378E-3D83-40EE-BC67-045B3D42FED5}"/>
    <cellStyle name="Note 10 25" xfId="52671" xr:uid="{B1F0F2AE-8778-4F21-B98F-3B90C1643329}"/>
    <cellStyle name="Note 10 26" xfId="52672" xr:uid="{774D328B-B050-41AA-A001-70B565A4876E}"/>
    <cellStyle name="Note 10 27" xfId="52673" xr:uid="{CBC9ED50-DA79-44F4-8D79-B38612AABC47}"/>
    <cellStyle name="Note 10 28" xfId="52674" xr:uid="{A710003D-3940-4DAF-A89B-782F6DCA8EB9}"/>
    <cellStyle name="Note 10 29" xfId="52675" xr:uid="{6896B31B-D65A-47A7-BF99-7EF3DCD23EC3}"/>
    <cellStyle name="Note 10 3" xfId="52676" xr:uid="{CD8708D7-5DBE-4F58-8742-36DEFADE4AA0}"/>
    <cellStyle name="Note 10 3 2" xfId="52677" xr:uid="{5E672655-8BA8-446C-9EB8-06CD086C3EE6}"/>
    <cellStyle name="Note 10 3 2 2" xfId="52678" xr:uid="{D327D459-0DFA-4EC8-90AD-C8D3649408D5}"/>
    <cellStyle name="Note 10 3 2 2 2" xfId="52679" xr:uid="{6947558D-3F0C-48F1-ADB7-1AEF20B97D38}"/>
    <cellStyle name="Note 10 3 2 3" xfId="52680" xr:uid="{9EF9750A-2B8D-45C0-84E9-943C1EF0EFF1}"/>
    <cellStyle name="Note 10 3 3" xfId="52681" xr:uid="{24560D47-FFF7-4335-A0DC-0DB7B1D01FCA}"/>
    <cellStyle name="Note 10 3 3 2" xfId="52682" xr:uid="{1856147C-F307-4F82-9DCF-31426622BBF4}"/>
    <cellStyle name="Note 10 3 4" xfId="52683" xr:uid="{45BBAE7E-536F-4DBD-B3E8-BB29CDDD65F6}"/>
    <cellStyle name="Note 10 3 4 2" xfId="52684" xr:uid="{5EA5C64D-99BA-4606-A806-F842675556A3}"/>
    <cellStyle name="Note 10 3 5" xfId="52685" xr:uid="{88442CA8-2816-4DCA-8156-894121EC21C9}"/>
    <cellStyle name="Note 10 3 6" xfId="52686" xr:uid="{80A765B8-D2B0-458F-8D4A-AF4C3EEFE6EA}"/>
    <cellStyle name="Note 10 30" xfId="52687" xr:uid="{14072914-CA57-4F46-BD90-44F6214367BD}"/>
    <cellStyle name="Note 10 4" xfId="52688" xr:uid="{4B55F7E6-2CCF-42D4-8023-82A92B98F68E}"/>
    <cellStyle name="Note 10 4 2" xfId="52689" xr:uid="{9E3EF998-03E4-418B-BBF2-7146938AB082}"/>
    <cellStyle name="Note 10 4 2 2" xfId="52690" xr:uid="{DA21C452-0BEA-4122-B0BD-C94D3C987819}"/>
    <cellStyle name="Note 10 4 2 2 2" xfId="52691" xr:uid="{40DE47AF-4F11-4291-BDFA-4259738C40D6}"/>
    <cellStyle name="Note 10 4 2 3" xfId="52692" xr:uid="{7A5B2D70-8704-472D-A731-72787ACE5A59}"/>
    <cellStyle name="Note 10 4 3" xfId="52693" xr:uid="{57138C78-00D7-4753-833A-D318A06EDC48}"/>
    <cellStyle name="Note 10 4 3 2" xfId="52694" xr:uid="{BFFB692F-FDFC-4B21-A663-0B4D8EC6DD95}"/>
    <cellStyle name="Note 10 4 4" xfId="52695" xr:uid="{D7BFCDF1-19BF-4B1F-8146-CA8CEF1D4D61}"/>
    <cellStyle name="Note 10 4 4 2" xfId="52696" xr:uid="{127EE2C4-5944-461C-9497-83A5FF098F08}"/>
    <cellStyle name="Note 10 4 5" xfId="52697" xr:uid="{A6A4D915-6170-467E-85B1-049DF5D5A396}"/>
    <cellStyle name="Note 10 5" xfId="52698" xr:uid="{72CC28D6-E1AA-4634-9CBC-A547A206A475}"/>
    <cellStyle name="Note 10 5 2" xfId="52699" xr:uid="{E72645C2-00DC-4E5D-BCF5-44FC413E7196}"/>
    <cellStyle name="Note 10 5 2 2" xfId="52700" xr:uid="{F3BA9E3F-4547-4D52-8CE4-A9C645C5BD8C}"/>
    <cellStyle name="Note 10 5 2 2 2" xfId="52701" xr:uid="{3480B945-DA6F-4395-8235-8F87F7626106}"/>
    <cellStyle name="Note 10 5 2 3" xfId="52702" xr:uid="{06ABE850-DE51-43B8-AB27-0F7EBEB27C19}"/>
    <cellStyle name="Note 10 5 3" xfId="52703" xr:uid="{E6512B05-7C91-42BF-B75F-67F26B72C524}"/>
    <cellStyle name="Note 10 5 3 2" xfId="52704" xr:uid="{B033EEF7-B543-4B7F-B81E-6D7C6A6F269D}"/>
    <cellStyle name="Note 10 5 4" xfId="52705" xr:uid="{E102D4E0-F039-4C17-BF89-92E584B4B149}"/>
    <cellStyle name="Note 10 5 4 2" xfId="52706" xr:uid="{7F1C15DD-D2C9-4352-A73B-6FD969ACF2A7}"/>
    <cellStyle name="Note 10 5 5" xfId="52707" xr:uid="{58A167EC-0F3B-4244-A639-3499FB6B0142}"/>
    <cellStyle name="Note 10 6" xfId="52708" xr:uid="{816912F3-443F-49E8-99D1-527A93C7F1EA}"/>
    <cellStyle name="Note 10 6 2" xfId="52709" xr:uid="{4FC26AB3-45C3-486F-9C08-3D6C18CE6EA0}"/>
    <cellStyle name="Note 10 6 2 2" xfId="52710" xr:uid="{05D1C7A5-4450-4432-9108-CCF7BA492F9A}"/>
    <cellStyle name="Note 10 6 2 2 2" xfId="52711" xr:uid="{B2CA5029-4EF7-4B6C-B28E-8E7124471E90}"/>
    <cellStyle name="Note 10 6 2 3" xfId="52712" xr:uid="{CBC03B07-C64D-42F3-8B13-2767580D52EF}"/>
    <cellStyle name="Note 10 6 3" xfId="52713" xr:uid="{970D635C-BC74-4097-B5A1-1F4361652A42}"/>
    <cellStyle name="Note 10 6 3 2" xfId="52714" xr:uid="{4DEA141C-F671-490B-B79E-5CE2FC276F68}"/>
    <cellStyle name="Note 10 6 4" xfId="52715" xr:uid="{A42CE119-C8DB-4AE0-83C8-1D4C3F73A30F}"/>
    <cellStyle name="Note 10 6 4 2" xfId="52716" xr:uid="{49C12263-79AB-4092-8B68-42E3A3337332}"/>
    <cellStyle name="Note 10 6 5" xfId="52717" xr:uid="{F32540D7-90AD-47CF-BF16-665948841EA0}"/>
    <cellStyle name="Note 10 7" xfId="52718" xr:uid="{475AB2A0-DA6B-4EF6-B086-CED9CF4D4448}"/>
    <cellStyle name="Note 10 7 2" xfId="52719" xr:uid="{BAF1D17F-DB86-4B11-A21B-492FDF06548F}"/>
    <cellStyle name="Note 10 7 2 2" xfId="52720" xr:uid="{C70545F3-C4CB-4605-9E6E-70DFE142DC3B}"/>
    <cellStyle name="Note 10 7 2 2 2" xfId="52721" xr:uid="{EE2A0972-20B7-43F8-BDF6-938995D8BD45}"/>
    <cellStyle name="Note 10 7 2 3" xfId="52722" xr:uid="{3CF734FA-A311-4DCE-8CF9-5333BE0EA3F9}"/>
    <cellStyle name="Note 10 7 3" xfId="52723" xr:uid="{17EAE077-33AA-4DAF-A532-3427E3370E18}"/>
    <cellStyle name="Note 10 7 3 2" xfId="52724" xr:uid="{D887C606-8176-4D46-9B5F-C4119F86A550}"/>
    <cellStyle name="Note 10 7 4" xfId="52725" xr:uid="{83214564-38B1-41DD-B19E-DF5D610B26EB}"/>
    <cellStyle name="Note 10 7 4 2" xfId="52726" xr:uid="{42511B37-83C6-462B-BBC2-8E597166C57A}"/>
    <cellStyle name="Note 10 7 5" xfId="52727" xr:uid="{EFD9C36F-C9C2-4E55-A532-7F85F25A0470}"/>
    <cellStyle name="Note 10 8" xfId="52728" xr:uid="{D703EB04-BB2C-43D6-A830-04F3125CD91F}"/>
    <cellStyle name="Note 10 8 2" xfId="52729" xr:uid="{A27BAE52-7481-4177-A8BF-65D5A1C34628}"/>
    <cellStyle name="Note 10 8 2 2" xfId="52730" xr:uid="{B2604270-715A-4353-A00E-9AC549CCA918}"/>
    <cellStyle name="Note 10 8 2 2 2" xfId="52731" xr:uid="{358D38EF-187B-4C87-8719-2CB8F260F003}"/>
    <cellStyle name="Note 10 8 2 3" xfId="52732" xr:uid="{3202E67A-47E7-4AFD-B05D-381D83555356}"/>
    <cellStyle name="Note 10 8 3" xfId="52733" xr:uid="{47494275-D077-4C6F-B080-20B2A0B4950B}"/>
    <cellStyle name="Note 10 8 3 2" xfId="52734" xr:uid="{C0F1993C-4319-4177-B5AB-3B71B1F46996}"/>
    <cellStyle name="Note 10 8 4" xfId="52735" xr:uid="{C973EECD-F8A0-4663-ABCB-A8935A8A0ED6}"/>
    <cellStyle name="Note 10 8 4 2" xfId="52736" xr:uid="{247F6824-E2D0-4C08-B341-67BABBAB02D3}"/>
    <cellStyle name="Note 10 8 5" xfId="52737" xr:uid="{C2598028-85C8-4992-AED7-6D31AE50FCB6}"/>
    <cellStyle name="Note 10 9" xfId="52738" xr:uid="{21C2924F-C389-4934-89EB-4A250DCB9678}"/>
    <cellStyle name="Note 10 9 2" xfId="52739" xr:uid="{F98F1EA3-A0EC-4C75-92A9-DE4350172E11}"/>
    <cellStyle name="Note 10 9 2 2" xfId="52740" xr:uid="{EA8B8F3E-33E9-43AF-A8BE-DD2640D0676A}"/>
    <cellStyle name="Note 10 9 2 2 2" xfId="52741" xr:uid="{FB280C2A-7A5C-4E94-A18D-384FC0FB401E}"/>
    <cellStyle name="Note 10 9 2 3" xfId="52742" xr:uid="{B274456A-D017-432B-ACEC-D58941B217A9}"/>
    <cellStyle name="Note 10 9 3" xfId="52743" xr:uid="{AA1F8E42-36D7-4B47-B70A-D8899DCC5FB3}"/>
    <cellStyle name="Note 10 9 3 2" xfId="52744" xr:uid="{D65C6480-222E-4EC1-A7EF-3A44759BE72E}"/>
    <cellStyle name="Note 10 9 4" xfId="52745" xr:uid="{E79384B1-8949-45F4-8B72-D77BA6883D56}"/>
    <cellStyle name="Note 10 9 4 2" xfId="52746" xr:uid="{932FA04F-4992-47A2-A4C9-C07D7CFC6976}"/>
    <cellStyle name="Note 10 9 5" xfId="52747" xr:uid="{8AF214D1-5BBC-49E0-AA01-032CE9C25B4A}"/>
    <cellStyle name="Note 11" xfId="2026" xr:uid="{F7FB6EDF-68EF-4168-B682-1AFCB81D3E82}"/>
    <cellStyle name="Note 11 10" xfId="52748" xr:uid="{90E46F5A-7443-44EC-BE17-F410A2953281}"/>
    <cellStyle name="Note 11 10 2" xfId="52749" xr:uid="{A3E81D38-0561-4257-A602-37AC26937409}"/>
    <cellStyle name="Note 11 10 2 2" xfId="52750" xr:uid="{EBED619E-9E6B-4629-8BA8-BE7385655571}"/>
    <cellStyle name="Note 11 10 2 2 2" xfId="52751" xr:uid="{07AC153E-954B-48C9-ABE0-BFFFB55F8414}"/>
    <cellStyle name="Note 11 10 2 3" xfId="52752" xr:uid="{CCBA7962-33F6-4727-98E0-25CBF4A2AB9E}"/>
    <cellStyle name="Note 11 10 3" xfId="52753" xr:uid="{DC573194-BE26-454A-A668-406B5FBB39BB}"/>
    <cellStyle name="Note 11 10 3 2" xfId="52754" xr:uid="{6BF2D4D8-EC79-406B-AF38-861FFBD04B97}"/>
    <cellStyle name="Note 11 10 4" xfId="52755" xr:uid="{7522ED0F-C50A-4672-852A-C084999363B7}"/>
    <cellStyle name="Note 11 10 4 2" xfId="52756" xr:uid="{3A0A21D0-403E-457A-A58A-14C5480F6DC0}"/>
    <cellStyle name="Note 11 10 5" xfId="52757" xr:uid="{CBD2741B-0343-47AA-91AC-624D97CCE6BE}"/>
    <cellStyle name="Note 11 11" xfId="52758" xr:uid="{14DC845E-2D64-4441-A81F-176EE664A116}"/>
    <cellStyle name="Note 11 11 2" xfId="52759" xr:uid="{04512328-60B6-4EB5-BC44-1D7E94CB2F36}"/>
    <cellStyle name="Note 11 11 2 2" xfId="52760" xr:uid="{C2AAE425-4F6D-46A4-9839-70EC770844E7}"/>
    <cellStyle name="Note 11 11 2 2 2" xfId="52761" xr:uid="{486C2CB7-599F-4C1C-99BC-067DF08BAE2F}"/>
    <cellStyle name="Note 11 11 2 3" xfId="52762" xr:uid="{1FF57881-36AF-46B0-BF97-3046D8D8637C}"/>
    <cellStyle name="Note 11 11 3" xfId="52763" xr:uid="{8E92A18C-DDD4-49DF-9608-2EB0693F39A5}"/>
    <cellStyle name="Note 11 11 3 2" xfId="52764" xr:uid="{255A4CD0-F910-420E-BE52-6228E579E8FB}"/>
    <cellStyle name="Note 11 11 4" xfId="52765" xr:uid="{ECC8A1C7-59C7-4990-9A04-51D5CCD0D09D}"/>
    <cellStyle name="Note 11 11 4 2" xfId="52766" xr:uid="{1F32884E-FB0D-431C-9113-91C9F797D8B9}"/>
    <cellStyle name="Note 11 11 5" xfId="52767" xr:uid="{9E6D502A-E0E7-4652-AF18-6576DE6A130E}"/>
    <cellStyle name="Note 11 12" xfId="52768" xr:uid="{080C725C-473A-41B5-8677-A4044912531A}"/>
    <cellStyle name="Note 11 12 2" xfId="52769" xr:uid="{45051EE2-5EEC-4597-9A43-4475343022A9}"/>
    <cellStyle name="Note 11 12 2 2" xfId="52770" xr:uid="{F919E9DB-99A5-438A-A889-443FF7FAB70F}"/>
    <cellStyle name="Note 11 12 2 2 2" xfId="52771" xr:uid="{3E200512-ACCD-48B7-AA04-432849AD03B7}"/>
    <cellStyle name="Note 11 12 2 3" xfId="52772" xr:uid="{09739F13-89F0-4799-9F84-DB0F7D70C578}"/>
    <cellStyle name="Note 11 12 3" xfId="52773" xr:uid="{E2EA240E-6BEC-4698-9743-1F91BACE4E14}"/>
    <cellStyle name="Note 11 12 3 2" xfId="52774" xr:uid="{63EDCF38-3631-49E1-83D2-16CFCC8570FB}"/>
    <cellStyle name="Note 11 12 4" xfId="52775" xr:uid="{7F8246AD-C7B6-4910-B5C2-8AC511EA82A2}"/>
    <cellStyle name="Note 11 12 4 2" xfId="52776" xr:uid="{CBDD44CF-C7F7-483F-B116-B368752C4E4C}"/>
    <cellStyle name="Note 11 12 5" xfId="52777" xr:uid="{432D2C36-5ABD-4CB5-8745-33A13C8D4B09}"/>
    <cellStyle name="Note 11 13" xfId="52778" xr:uid="{A34D1B57-6599-4C1B-821C-1CDD9A0C67D1}"/>
    <cellStyle name="Note 11 13 2" xfId="52779" xr:uid="{991F643B-9609-47C7-941B-CD7D8C37AEC0}"/>
    <cellStyle name="Note 11 13 2 2" xfId="52780" xr:uid="{436551DB-BD8F-4472-9463-37E19B519D14}"/>
    <cellStyle name="Note 11 13 2 2 2" xfId="52781" xr:uid="{D3308E81-630A-472A-828A-B971966FE3D9}"/>
    <cellStyle name="Note 11 13 2 3" xfId="52782" xr:uid="{47F93827-2A9C-4722-AD5D-03AA98490117}"/>
    <cellStyle name="Note 11 13 3" xfId="52783" xr:uid="{3A7CCB10-2A7E-4580-A06B-0D17E6657BF0}"/>
    <cellStyle name="Note 11 13 3 2" xfId="52784" xr:uid="{67884C30-F560-4F6B-A549-0F96F86DA090}"/>
    <cellStyle name="Note 11 13 4" xfId="52785" xr:uid="{FFBE65AA-053A-4204-B4DD-4C68C3E4E4AF}"/>
    <cellStyle name="Note 11 13 4 2" xfId="52786" xr:uid="{70C5A8A4-2BF0-46BA-8666-C410A085F720}"/>
    <cellStyle name="Note 11 13 5" xfId="52787" xr:uid="{B514E093-39C2-4D42-937F-2FD76951C098}"/>
    <cellStyle name="Note 11 14" xfId="52788" xr:uid="{DA510C7E-73AB-4916-91F1-B5BB13D918F2}"/>
    <cellStyle name="Note 11 14 2" xfId="52789" xr:uid="{BFBE2B95-A30A-4005-A31D-E5048BBD7D7C}"/>
    <cellStyle name="Note 11 14 2 2" xfId="52790" xr:uid="{83757AD7-3330-4043-9678-F40A94FFFDE1}"/>
    <cellStyle name="Note 11 14 2 2 2" xfId="52791" xr:uid="{C5CB9414-A9A8-46E6-87BB-7CBAF3145660}"/>
    <cellStyle name="Note 11 14 2 3" xfId="52792" xr:uid="{9E4A7404-4DAD-431F-B7DE-8018CE1F6016}"/>
    <cellStyle name="Note 11 14 3" xfId="52793" xr:uid="{61143A18-DC1C-4287-A832-2EA01D4D301E}"/>
    <cellStyle name="Note 11 14 3 2" xfId="52794" xr:uid="{258459D4-1785-4B94-82EF-DD2C9ED83050}"/>
    <cellStyle name="Note 11 14 4" xfId="52795" xr:uid="{7095E0AB-B02A-43BE-BF60-B003947F5BB3}"/>
    <cellStyle name="Note 11 14 4 2" xfId="52796" xr:uid="{C8AE903E-57DE-4BC4-B6A9-1A5C36DD6F6E}"/>
    <cellStyle name="Note 11 14 5" xfId="52797" xr:uid="{1919137D-B562-4E83-B876-8919C817F89B}"/>
    <cellStyle name="Note 11 15" xfId="52798" xr:uid="{F8AC7398-6F6D-4DCE-A616-26C5F30318F3}"/>
    <cellStyle name="Note 11 15 2" xfId="52799" xr:uid="{7AA51AA6-458F-498C-857B-39CBE00B873C}"/>
    <cellStyle name="Note 11 15 2 2" xfId="52800" xr:uid="{22187BB4-E0E1-4E53-80CA-E5DF88BB6940}"/>
    <cellStyle name="Note 11 15 2 2 2" xfId="52801" xr:uid="{F5838C8D-A09F-4444-B7EF-819CE5B61FFC}"/>
    <cellStyle name="Note 11 15 2 3" xfId="52802" xr:uid="{3EBC6B41-A1F2-4167-B765-5B33810FA134}"/>
    <cellStyle name="Note 11 15 3" xfId="52803" xr:uid="{8C60284E-FAFC-4351-B312-830F114FCD18}"/>
    <cellStyle name="Note 11 15 3 2" xfId="52804" xr:uid="{59AD5B37-4460-4E50-9304-F3B3013E9726}"/>
    <cellStyle name="Note 11 15 4" xfId="52805" xr:uid="{E7BCAE9F-D509-4EA0-9948-334C61036F40}"/>
    <cellStyle name="Note 11 15 4 2" xfId="52806" xr:uid="{2FCC5CBA-9AF5-426B-8108-D6213C5E6329}"/>
    <cellStyle name="Note 11 15 5" xfId="52807" xr:uid="{2C0ECC5A-85D6-45B3-9B2C-E516B7929560}"/>
    <cellStyle name="Note 11 16" xfId="52808" xr:uid="{7341C607-B448-4249-B7F4-C5EBE131021A}"/>
    <cellStyle name="Note 11 16 2" xfId="52809" xr:uid="{07F4F318-D76D-4178-89F9-21BFC88EFE48}"/>
    <cellStyle name="Note 11 16 2 2" xfId="52810" xr:uid="{FB0F202E-5EB6-48FD-AEE4-C834674A709D}"/>
    <cellStyle name="Note 11 16 3" xfId="52811" xr:uid="{7E32FDF6-2B58-43AF-8F59-646CABCDB761}"/>
    <cellStyle name="Note 11 17" xfId="52812" xr:uid="{9113794E-66D6-4C58-A012-B8CCBB1660B5}"/>
    <cellStyle name="Note 11 17 2" xfId="52813" xr:uid="{DACAA06D-BC75-47DF-AE85-6DEC86C9229E}"/>
    <cellStyle name="Note 11 18" xfId="52814" xr:uid="{9E9EFB7E-4308-4212-AD6F-B02DB22FA854}"/>
    <cellStyle name="Note 11 18 2" xfId="52815" xr:uid="{22B29A02-28D3-4D64-ACC3-38D7B46F592F}"/>
    <cellStyle name="Note 11 19" xfId="52816" xr:uid="{C9D8E7F6-220D-482B-A52D-5D7CA71A68C3}"/>
    <cellStyle name="Note 11 2" xfId="2027" xr:uid="{A188CC78-F6A9-4D60-AA9B-2E063CB83167}"/>
    <cellStyle name="Note 11 2 2" xfId="52817" xr:uid="{BD4028B9-FCD2-4F6C-9BB1-134A166DA63E}"/>
    <cellStyle name="Note 11 2 2 2" xfId="52818" xr:uid="{A9B366DB-B84A-4098-9023-F10FCD024FD0}"/>
    <cellStyle name="Note 11 2 2 2 2" xfId="52819" xr:uid="{66892ED1-4B28-42C5-A1B7-4024DEDEF9E3}"/>
    <cellStyle name="Note 11 2 2 3" xfId="52820" xr:uid="{A4118144-E5C1-47A3-B94D-61601043C763}"/>
    <cellStyle name="Note 11 2 2 4" xfId="52821" xr:uid="{3BE1449E-1572-4625-A46B-A3B32C6FEBE9}"/>
    <cellStyle name="Note 11 2 3" xfId="52822" xr:uid="{9028DAA3-793A-4C74-A9A0-3EFF8F5AEE33}"/>
    <cellStyle name="Note 11 2 3 2" xfId="52823" xr:uid="{E685C6E7-1B75-420E-8309-C102DB7BBC14}"/>
    <cellStyle name="Note 11 2 4" xfId="52824" xr:uid="{AC6A4817-A80D-4205-BB2C-B3307671450F}"/>
    <cellStyle name="Note 11 2 4 2" xfId="52825" xr:uid="{A521572B-0F3E-45DC-85FD-D4F8560616CB}"/>
    <cellStyle name="Note 11 2 5" xfId="52826" xr:uid="{A3FE3AF2-CF84-42FB-A0AA-EB676E82550F}"/>
    <cellStyle name="Note 11 2 6" xfId="52827" xr:uid="{65247E6B-EDF0-49AA-8E88-86ED6067FE31}"/>
    <cellStyle name="Note 11 2 7" xfId="52828" xr:uid="{AE9822CE-123C-4A7E-8CD9-8DA03FA93D0B}"/>
    <cellStyle name="Note 11 2 8" xfId="52829" xr:uid="{E5359366-3470-45B9-B81A-75930BF0225F}"/>
    <cellStyle name="Note 11 20" xfId="52830" xr:uid="{77D820D6-5F25-40BE-B128-6D07E36BA2A4}"/>
    <cellStyle name="Note 11 21" xfId="52831" xr:uid="{B224CBF4-7BEC-4634-A6F1-CE32464E2143}"/>
    <cellStyle name="Note 11 22" xfId="52832" xr:uid="{912E1F1D-F031-465E-B0EC-86AD2FFE4BF7}"/>
    <cellStyle name="Note 11 23" xfId="52833" xr:uid="{9524AD47-1C84-437E-A92D-96B69BF63345}"/>
    <cellStyle name="Note 11 24" xfId="52834" xr:uid="{ED376C36-2E12-4776-859E-6F584ADE692C}"/>
    <cellStyle name="Note 11 25" xfId="52835" xr:uid="{3C874563-2CBF-4479-8A55-C8603ED316DC}"/>
    <cellStyle name="Note 11 26" xfId="52836" xr:uid="{10F2EC5A-7004-49C7-B0F9-32507BAB9AA6}"/>
    <cellStyle name="Note 11 27" xfId="52837" xr:uid="{F0E636D3-A918-4E1E-9D2A-92792F4C8B18}"/>
    <cellStyle name="Note 11 28" xfId="52838" xr:uid="{FE48FDC8-977E-4749-87CC-1972C904F25B}"/>
    <cellStyle name="Note 11 29" xfId="52839" xr:uid="{7FBD126C-25A1-493C-BA69-8E300E9FE05D}"/>
    <cellStyle name="Note 11 3" xfId="52840" xr:uid="{F8A9FD43-56CF-4322-8798-C53B1FAFC713}"/>
    <cellStyle name="Note 11 3 2" xfId="52841" xr:uid="{5B8CC153-C0C7-4F75-9577-C8D063420F31}"/>
    <cellStyle name="Note 11 3 2 2" xfId="52842" xr:uid="{76348512-BF98-48C3-BD33-6A9E1618D2F2}"/>
    <cellStyle name="Note 11 3 2 2 2" xfId="52843" xr:uid="{EEBCDEFD-54D5-43B0-BE28-5202FE6E37AF}"/>
    <cellStyle name="Note 11 3 2 3" xfId="52844" xr:uid="{A2431537-3314-4C18-A13A-B044666BC33A}"/>
    <cellStyle name="Note 11 3 3" xfId="52845" xr:uid="{17815E14-C42C-4547-B171-A5E6F51E2541}"/>
    <cellStyle name="Note 11 3 3 2" xfId="52846" xr:uid="{361F341F-F62A-4142-B6BE-06471B38E42F}"/>
    <cellStyle name="Note 11 3 4" xfId="52847" xr:uid="{262C8E32-186E-4FC2-802E-C51935506749}"/>
    <cellStyle name="Note 11 3 4 2" xfId="52848" xr:uid="{7D27FF99-C880-44C6-8881-B1DAD6444789}"/>
    <cellStyle name="Note 11 3 5" xfId="52849" xr:uid="{9A99BE53-0133-484B-8E83-64633BECE356}"/>
    <cellStyle name="Note 11 3 6" xfId="52850" xr:uid="{DDF4067A-5B9D-4123-8BE6-E7C322398FA9}"/>
    <cellStyle name="Note 11 30" xfId="52851" xr:uid="{DA47AA50-7590-4363-B799-C864FC9FFF96}"/>
    <cellStyle name="Note 11 4" xfId="52852" xr:uid="{ECFCFADB-6AC7-4163-9E33-D6AB236E7143}"/>
    <cellStyle name="Note 11 4 2" xfId="52853" xr:uid="{DB219374-5CE8-405B-9ED3-C5CFCF4E01CA}"/>
    <cellStyle name="Note 11 4 2 2" xfId="52854" xr:uid="{DE765FE1-3DB0-4C70-A00A-34678E7EDB6E}"/>
    <cellStyle name="Note 11 4 2 2 2" xfId="52855" xr:uid="{EFC76040-F1E2-4AE1-A353-78D471DF20AB}"/>
    <cellStyle name="Note 11 4 2 3" xfId="52856" xr:uid="{234A46AC-8010-4537-893D-8C407C00B218}"/>
    <cellStyle name="Note 11 4 3" xfId="52857" xr:uid="{4F1FC141-EC94-4ABE-BFE3-8404BF1803F5}"/>
    <cellStyle name="Note 11 4 3 2" xfId="52858" xr:uid="{F0FAD878-CBD0-44AF-9FAE-54E956DDEF6A}"/>
    <cellStyle name="Note 11 4 4" xfId="52859" xr:uid="{152F26DB-6820-4F1E-B466-A928E423EFD0}"/>
    <cellStyle name="Note 11 4 4 2" xfId="52860" xr:uid="{852FA918-2847-4DC4-AF17-7A1B3E081A3A}"/>
    <cellStyle name="Note 11 4 5" xfId="52861" xr:uid="{A0B48390-1B64-4202-918F-A3E32FEA1279}"/>
    <cellStyle name="Note 11 5" xfId="52862" xr:uid="{CE213579-FDFD-43F6-A0DD-59C1FA336326}"/>
    <cellStyle name="Note 11 5 2" xfId="52863" xr:uid="{D093B290-B33B-49B1-9F32-16EF33E970A0}"/>
    <cellStyle name="Note 11 5 2 2" xfId="52864" xr:uid="{A7DB52EE-C7F2-4A26-A200-02B6CB666ADA}"/>
    <cellStyle name="Note 11 5 2 2 2" xfId="52865" xr:uid="{446E6EAB-2BE1-46F8-8C0E-B0F6F5C0F16B}"/>
    <cellStyle name="Note 11 5 2 3" xfId="52866" xr:uid="{5FC6A5D7-8119-43DE-B939-E70AC88A8387}"/>
    <cellStyle name="Note 11 5 3" xfId="52867" xr:uid="{4A82C202-0B33-482F-8757-446C7F6B40A7}"/>
    <cellStyle name="Note 11 5 3 2" xfId="52868" xr:uid="{9BD2A80C-D5A4-4C84-80DE-E53BAAE9C44A}"/>
    <cellStyle name="Note 11 5 4" xfId="52869" xr:uid="{63FFA7DB-A76B-4AEC-8958-EB7BC71CB718}"/>
    <cellStyle name="Note 11 5 4 2" xfId="52870" xr:uid="{E073D9DE-4B36-4C7E-910C-C242C99DB43C}"/>
    <cellStyle name="Note 11 5 5" xfId="52871" xr:uid="{E4141947-6811-4232-9348-F0830610034C}"/>
    <cellStyle name="Note 11 6" xfId="52872" xr:uid="{AD3FCC92-9E2E-41A1-A74C-84288413CED4}"/>
    <cellStyle name="Note 11 6 2" xfId="52873" xr:uid="{06AC959B-E926-4FB2-BF9B-C4713988DCCC}"/>
    <cellStyle name="Note 11 6 2 2" xfId="52874" xr:uid="{97A1860D-00FF-445C-AD83-D5CEC5966859}"/>
    <cellStyle name="Note 11 6 2 2 2" xfId="52875" xr:uid="{641154AA-0D24-4475-A8E3-560425E96946}"/>
    <cellStyle name="Note 11 6 2 3" xfId="52876" xr:uid="{F492B0EB-1240-4A19-B733-C85E93904839}"/>
    <cellStyle name="Note 11 6 3" xfId="52877" xr:uid="{9F0C9CD3-7CF6-4B4D-BA35-9AD8D7309CF8}"/>
    <cellStyle name="Note 11 6 3 2" xfId="52878" xr:uid="{CC7BC3DB-2F03-4C32-A701-C0A3261BF2F5}"/>
    <cellStyle name="Note 11 6 4" xfId="52879" xr:uid="{66197984-B9D4-4FA8-97E7-507CD1CA019C}"/>
    <cellStyle name="Note 11 6 4 2" xfId="52880" xr:uid="{434DDE01-E80D-42D5-AD36-F0C7D7AC15FD}"/>
    <cellStyle name="Note 11 6 5" xfId="52881" xr:uid="{7BCD40B6-2AD9-4497-8877-635E1DFEDFAC}"/>
    <cellStyle name="Note 11 7" xfId="52882" xr:uid="{6F5CDAAA-FCBB-4CC8-AC99-91801C1B6E70}"/>
    <cellStyle name="Note 11 7 2" xfId="52883" xr:uid="{2CCAE91C-3BC5-4294-9DDB-FBB40B1A7394}"/>
    <cellStyle name="Note 11 7 2 2" xfId="52884" xr:uid="{6457E635-6360-4BE2-AC92-626B4162EFFD}"/>
    <cellStyle name="Note 11 7 2 2 2" xfId="52885" xr:uid="{6C5CAF30-566E-48D3-AFC4-6A3293E63214}"/>
    <cellStyle name="Note 11 7 2 3" xfId="52886" xr:uid="{6BB4FA66-548A-48D3-AC51-2A6018C79320}"/>
    <cellStyle name="Note 11 7 3" xfId="52887" xr:uid="{AE130144-70A1-4DFA-8565-3365D458056A}"/>
    <cellStyle name="Note 11 7 3 2" xfId="52888" xr:uid="{B1C13C6B-8B4F-4B98-AA84-7CF0E74B986A}"/>
    <cellStyle name="Note 11 7 4" xfId="52889" xr:uid="{CE80143B-1BE4-4DD3-9B5B-1A1EE20269D6}"/>
    <cellStyle name="Note 11 7 4 2" xfId="52890" xr:uid="{C13A0F4C-8EDE-44A4-B2CA-A7CDC9E2562E}"/>
    <cellStyle name="Note 11 7 5" xfId="52891" xr:uid="{A37325E0-3026-4B26-8597-55831E5F2A98}"/>
    <cellStyle name="Note 11 8" xfId="52892" xr:uid="{FAA72C8F-6DC3-4D67-B4FE-BD64FADFD05E}"/>
    <cellStyle name="Note 11 8 2" xfId="52893" xr:uid="{B8F593A0-030A-4D8F-91D2-505B6D2AA8EA}"/>
    <cellStyle name="Note 11 8 2 2" xfId="52894" xr:uid="{078A721C-9F8B-46AD-8106-6F72D9302096}"/>
    <cellStyle name="Note 11 8 2 2 2" xfId="52895" xr:uid="{DEC809E6-546D-47A3-B8E4-33ED6692A7A9}"/>
    <cellStyle name="Note 11 8 2 3" xfId="52896" xr:uid="{988BFD6D-D052-4539-B347-D56C0CA81314}"/>
    <cellStyle name="Note 11 8 3" xfId="52897" xr:uid="{5D3BF6E1-1928-4BB3-AF66-660EC367855B}"/>
    <cellStyle name="Note 11 8 3 2" xfId="52898" xr:uid="{5D448D62-69AA-4DB7-82B5-68F905692F4D}"/>
    <cellStyle name="Note 11 8 4" xfId="52899" xr:uid="{9752CF28-C0A0-4F1E-89A9-05EB348B1FCA}"/>
    <cellStyle name="Note 11 8 4 2" xfId="52900" xr:uid="{FD561C7A-1674-4299-B6BA-5CF03214FE5E}"/>
    <cellStyle name="Note 11 8 5" xfId="52901" xr:uid="{82A2D97D-61CC-4D60-A16A-FC4620502B1A}"/>
    <cellStyle name="Note 11 9" xfId="52902" xr:uid="{B0F79771-CF77-4546-A1E2-1F26222DF66A}"/>
    <cellStyle name="Note 11 9 2" xfId="52903" xr:uid="{24EC1FE5-2BDE-4082-AC82-CCB6B870DF7D}"/>
    <cellStyle name="Note 11 9 2 2" xfId="52904" xr:uid="{D7130BEF-3704-4570-A306-34DE3A9D5741}"/>
    <cellStyle name="Note 11 9 2 2 2" xfId="52905" xr:uid="{25D6FDD3-0465-4CBF-A334-776F4E7DBBE6}"/>
    <cellStyle name="Note 11 9 2 3" xfId="52906" xr:uid="{0B2FFE5C-FAE2-4110-A2C6-DD0FA0D2AED2}"/>
    <cellStyle name="Note 11 9 3" xfId="52907" xr:uid="{C69DF51B-05D6-470D-8CF8-F0137B0130D6}"/>
    <cellStyle name="Note 11 9 3 2" xfId="52908" xr:uid="{7255BB84-51CD-4DE9-86CC-279FD4D0CD5C}"/>
    <cellStyle name="Note 11 9 4" xfId="52909" xr:uid="{A08D464A-53B1-4C19-8172-5E36BEAB2C3E}"/>
    <cellStyle name="Note 11 9 4 2" xfId="52910" xr:uid="{10C7F69D-D86A-4BAD-B15E-C42C37B9A6BE}"/>
    <cellStyle name="Note 11 9 5" xfId="52911" xr:uid="{97D15A76-45A6-4D2A-93B7-3AE08D71EC80}"/>
    <cellStyle name="Note 12" xfId="2028" xr:uid="{1EF3488E-84C3-48B5-9640-0B625800E1C6}"/>
    <cellStyle name="Note 12 10" xfId="52912" xr:uid="{4C8F3AB4-7780-43A8-BA05-2E81AAAE16A8}"/>
    <cellStyle name="Note 12 10 2" xfId="52913" xr:uid="{92FD8771-3C41-43A3-8655-8EA5302E6F20}"/>
    <cellStyle name="Note 12 10 2 2" xfId="52914" xr:uid="{F66CB2AC-EFC4-44DF-BB12-6EE82B5B0EE2}"/>
    <cellStyle name="Note 12 10 2 2 2" xfId="52915" xr:uid="{1FA2043D-18E4-4D09-9BE5-F79BB53FC83D}"/>
    <cellStyle name="Note 12 10 2 3" xfId="52916" xr:uid="{A478B835-C93F-48FC-B425-1B7E789CAD7F}"/>
    <cellStyle name="Note 12 10 3" xfId="52917" xr:uid="{544BE30C-D992-44B2-9832-A5EE7C5D8EA0}"/>
    <cellStyle name="Note 12 10 3 2" xfId="52918" xr:uid="{CECE08BF-154E-4691-929F-D2411F0A28B6}"/>
    <cellStyle name="Note 12 10 4" xfId="52919" xr:uid="{F048FFA8-991F-4F80-B4B5-1E464529CDA4}"/>
    <cellStyle name="Note 12 10 4 2" xfId="52920" xr:uid="{3BB36DAA-25B9-4F83-9067-B843EDE55F61}"/>
    <cellStyle name="Note 12 10 5" xfId="52921" xr:uid="{55E2B27A-7934-48A6-9ADD-C478345C7678}"/>
    <cellStyle name="Note 12 11" xfId="52922" xr:uid="{2E114331-F14D-43D1-8BEB-D25C3F1EB68E}"/>
    <cellStyle name="Note 12 11 2" xfId="52923" xr:uid="{742D2324-3CD1-4FF4-89F9-7AD6AFBCED24}"/>
    <cellStyle name="Note 12 11 2 2" xfId="52924" xr:uid="{C6C1A56D-23E5-4EE8-B6F5-0274D8D946BF}"/>
    <cellStyle name="Note 12 11 2 2 2" xfId="52925" xr:uid="{B2D1BA1C-38FD-42E8-ABC6-84345D58D0C7}"/>
    <cellStyle name="Note 12 11 2 3" xfId="52926" xr:uid="{B8FAAEAA-EFF1-4A64-8C67-0D25297997F0}"/>
    <cellStyle name="Note 12 11 3" xfId="52927" xr:uid="{FB57D147-2E24-447A-A375-6A1578B2189E}"/>
    <cellStyle name="Note 12 11 3 2" xfId="52928" xr:uid="{195C4A36-CA33-43B5-963E-CD2883360724}"/>
    <cellStyle name="Note 12 11 4" xfId="52929" xr:uid="{29F4F67F-C113-4072-BFA8-6F0D3C0274E5}"/>
    <cellStyle name="Note 12 11 4 2" xfId="52930" xr:uid="{746055A5-8C6C-4507-AFE6-A5A0E775FDAA}"/>
    <cellStyle name="Note 12 11 5" xfId="52931" xr:uid="{88A76AA6-85A7-497E-84C6-4A0574CDB2F1}"/>
    <cellStyle name="Note 12 12" xfId="52932" xr:uid="{9CC9F550-FCDD-4BCE-8379-6211D9FB358F}"/>
    <cellStyle name="Note 12 12 2" xfId="52933" xr:uid="{73E48FE1-0499-4C30-96C2-8668B8DB8198}"/>
    <cellStyle name="Note 12 12 2 2" xfId="52934" xr:uid="{30933F5F-1451-4684-8C3A-2F0AB48E67C0}"/>
    <cellStyle name="Note 12 12 2 2 2" xfId="52935" xr:uid="{B7FE8CEF-3CA3-4D8B-A7BD-99875BDDE48A}"/>
    <cellStyle name="Note 12 12 2 3" xfId="52936" xr:uid="{B20B47E1-CA84-423F-8251-74F051DEA48F}"/>
    <cellStyle name="Note 12 12 3" xfId="52937" xr:uid="{F8DF8EB5-0C20-4975-A734-9EEBD1EC848E}"/>
    <cellStyle name="Note 12 12 3 2" xfId="52938" xr:uid="{B9BAFCBC-E5CF-4E29-8ABB-8486D672DEC3}"/>
    <cellStyle name="Note 12 12 4" xfId="52939" xr:uid="{CB2BF08C-FD17-4537-B4E7-3498A03D4B25}"/>
    <cellStyle name="Note 12 12 4 2" xfId="52940" xr:uid="{D512EE58-024C-4ED5-A76D-CF52414DFF95}"/>
    <cellStyle name="Note 12 12 5" xfId="52941" xr:uid="{013DC928-8867-4121-802D-243BB84079CB}"/>
    <cellStyle name="Note 12 13" xfId="52942" xr:uid="{AABE640F-D907-4DCA-A017-678CFD8B56BA}"/>
    <cellStyle name="Note 12 13 2" xfId="52943" xr:uid="{87DFC4EC-C63A-4E99-A7D9-C6F44ACD1575}"/>
    <cellStyle name="Note 12 13 2 2" xfId="52944" xr:uid="{FEFEBFEC-AA14-40B8-879E-679B4CEFA4CA}"/>
    <cellStyle name="Note 12 13 2 2 2" xfId="52945" xr:uid="{ABD32E6D-626E-4162-A6F4-23A36A3168D8}"/>
    <cellStyle name="Note 12 13 2 3" xfId="52946" xr:uid="{66F3EB55-3A25-4DA3-8312-C582CF7FC6D1}"/>
    <cellStyle name="Note 12 13 3" xfId="52947" xr:uid="{D7703A31-4254-479B-A1C9-112D2BEE50D3}"/>
    <cellStyle name="Note 12 13 3 2" xfId="52948" xr:uid="{97510603-0FBA-417D-BBE8-6881782D213A}"/>
    <cellStyle name="Note 12 13 4" xfId="52949" xr:uid="{29C2295C-6F4E-47D7-AA6A-190DF8EE35A5}"/>
    <cellStyle name="Note 12 13 4 2" xfId="52950" xr:uid="{CB677990-BCBF-49E3-874A-84A35E480659}"/>
    <cellStyle name="Note 12 13 5" xfId="52951" xr:uid="{10B6248A-25CC-48FE-9642-B3B0271283BD}"/>
    <cellStyle name="Note 12 14" xfId="52952" xr:uid="{2495AF35-4FE6-4A0C-B8F2-4BEB92F8B124}"/>
    <cellStyle name="Note 12 14 2" xfId="52953" xr:uid="{A0103126-EF55-4F1C-B9FA-44E5C36F451E}"/>
    <cellStyle name="Note 12 14 2 2" xfId="52954" xr:uid="{7B5F2E96-EF08-44E2-B754-910ECF45369D}"/>
    <cellStyle name="Note 12 14 2 2 2" xfId="52955" xr:uid="{E167F80A-3BBC-46C0-B21F-4EF24C8D3240}"/>
    <cellStyle name="Note 12 14 2 3" xfId="52956" xr:uid="{79C2AEAB-663D-4972-8095-C1662730F5D5}"/>
    <cellStyle name="Note 12 14 3" xfId="52957" xr:uid="{16F814C0-EB91-40B9-92DB-BE7E6FBAD4C3}"/>
    <cellStyle name="Note 12 14 3 2" xfId="52958" xr:uid="{C271020F-E6A7-4DAF-B29B-7C9B7A5ED963}"/>
    <cellStyle name="Note 12 14 4" xfId="52959" xr:uid="{863C13D7-1C3A-44DC-BF2E-FD7FC92DB005}"/>
    <cellStyle name="Note 12 14 4 2" xfId="52960" xr:uid="{838FFD49-9E02-43A6-8960-50E5836DC99C}"/>
    <cellStyle name="Note 12 14 5" xfId="52961" xr:uid="{18C930F5-6BF1-493D-BDEB-43E92DCC77D2}"/>
    <cellStyle name="Note 12 15" xfId="52962" xr:uid="{BED79C12-6EEE-46EC-B3DD-9E606BDA58F0}"/>
    <cellStyle name="Note 12 15 2" xfId="52963" xr:uid="{61CBE3AB-0EBE-488A-9D74-8E8C04947663}"/>
    <cellStyle name="Note 12 15 2 2" xfId="52964" xr:uid="{682A8B99-20E9-4F15-97F3-A21E2575D01C}"/>
    <cellStyle name="Note 12 15 2 2 2" xfId="52965" xr:uid="{3E39BAA5-046F-44DC-B18E-87C044AB9008}"/>
    <cellStyle name="Note 12 15 2 3" xfId="52966" xr:uid="{89C36180-3113-47B8-8103-EA56517F5127}"/>
    <cellStyle name="Note 12 15 3" xfId="52967" xr:uid="{E88CDFC9-6CAA-4136-9155-B605B9A71DD6}"/>
    <cellStyle name="Note 12 15 3 2" xfId="52968" xr:uid="{486E5A17-967C-4B2C-BC1E-C7287296D563}"/>
    <cellStyle name="Note 12 15 4" xfId="52969" xr:uid="{DDE4D3CA-622F-45E9-B4EE-71893EA8096B}"/>
    <cellStyle name="Note 12 15 4 2" xfId="52970" xr:uid="{DE3B55EA-5458-4152-9E2E-A0E18DBC6DD5}"/>
    <cellStyle name="Note 12 15 5" xfId="52971" xr:uid="{FCAA32F5-C4F7-4278-BE34-98CC1CB243CC}"/>
    <cellStyle name="Note 12 16" xfId="52972" xr:uid="{6390B4AD-6E66-45C7-B0DB-6DD79362115D}"/>
    <cellStyle name="Note 12 16 2" xfId="52973" xr:uid="{29FCC9DE-6531-4EF1-BC09-E246008A62C4}"/>
    <cellStyle name="Note 12 16 2 2" xfId="52974" xr:uid="{04BE974C-AA75-45D7-BF4B-80E68A796764}"/>
    <cellStyle name="Note 12 16 3" xfId="52975" xr:uid="{EEE5A4AA-4076-427F-B9C4-BE69DB665A73}"/>
    <cellStyle name="Note 12 17" xfId="52976" xr:uid="{1E1E9E43-1247-4E9D-B8DC-D8169BD0EE7E}"/>
    <cellStyle name="Note 12 17 2" xfId="52977" xr:uid="{7BFF8840-F2B9-4CD4-827E-5E6C9052CA47}"/>
    <cellStyle name="Note 12 18" xfId="52978" xr:uid="{336097B2-541E-48FA-94B0-D554A288223E}"/>
    <cellStyle name="Note 12 18 2" xfId="52979" xr:uid="{7F11E5DD-0EFD-4113-BF65-5D883A829C46}"/>
    <cellStyle name="Note 12 19" xfId="52980" xr:uid="{6A629277-1405-4921-AC32-BB944DA9CA45}"/>
    <cellStyle name="Note 12 2" xfId="2029" xr:uid="{DC239408-5E4A-4BCA-BE0F-3B9612FC87F7}"/>
    <cellStyle name="Note 12 2 2" xfId="52981" xr:uid="{DDB8C351-E2C6-476B-A516-750506EDEEE3}"/>
    <cellStyle name="Note 12 2 2 2" xfId="52982" xr:uid="{5CB2299E-52F3-44A6-817D-01E532ADF48E}"/>
    <cellStyle name="Note 12 2 2 2 2" xfId="52983" xr:uid="{78010199-52CA-400E-93FF-BC8380453B9E}"/>
    <cellStyle name="Note 12 2 2 3" xfId="52984" xr:uid="{3F982F9B-DF16-4424-97E2-2860D91382CB}"/>
    <cellStyle name="Note 12 2 2 4" xfId="52985" xr:uid="{F1D18943-4F24-48B7-A683-708881B088ED}"/>
    <cellStyle name="Note 12 2 3" xfId="52986" xr:uid="{09AAF34C-2F09-4A29-BC71-5D9A2D5AC031}"/>
    <cellStyle name="Note 12 2 3 2" xfId="52987" xr:uid="{34A323D4-470E-41B7-9188-2CE17BA4EB77}"/>
    <cellStyle name="Note 12 2 4" xfId="52988" xr:uid="{AA4E70B0-1468-46DA-87F4-773D92A5D9E1}"/>
    <cellStyle name="Note 12 2 4 2" xfId="52989" xr:uid="{C13968E0-1EA4-4E35-B42A-1E6D8928B26B}"/>
    <cellStyle name="Note 12 2 5" xfId="52990" xr:uid="{EA8AC175-D110-4128-A26D-4B99AEFE8965}"/>
    <cellStyle name="Note 12 2 6" xfId="52991" xr:uid="{06C5EB78-3367-4702-8011-08D7A12675F0}"/>
    <cellStyle name="Note 12 2 7" xfId="52992" xr:uid="{25ADCEF5-D5E1-4F7B-8D6D-1F5564373032}"/>
    <cellStyle name="Note 12 2 8" xfId="52993" xr:uid="{5615766C-D031-4F0F-AD29-56C23D4F1C74}"/>
    <cellStyle name="Note 12 20" xfId="52994" xr:uid="{A89E7A13-C269-4374-8D2B-CB30A1575371}"/>
    <cellStyle name="Note 12 21" xfId="52995" xr:uid="{09F0C6AC-9E1F-4C28-B136-820CCCAF8835}"/>
    <cellStyle name="Note 12 22" xfId="52996" xr:uid="{EF8208C9-4BA2-4298-83C0-15A7E4F1B010}"/>
    <cellStyle name="Note 12 23" xfId="52997" xr:uid="{CC199B69-5D35-4B75-A1C5-9FAAF32F58AA}"/>
    <cellStyle name="Note 12 24" xfId="52998" xr:uid="{D2456353-48C1-4EF4-A710-6317EF23E18F}"/>
    <cellStyle name="Note 12 25" xfId="52999" xr:uid="{D92BC469-E636-4B0E-B6FB-435142992B6B}"/>
    <cellStyle name="Note 12 26" xfId="53000" xr:uid="{3F20130B-E629-410D-912C-6ACBFB1323D5}"/>
    <cellStyle name="Note 12 27" xfId="53001" xr:uid="{A597E25A-DA3C-4D1C-A1D2-16BC0A3F03FB}"/>
    <cellStyle name="Note 12 28" xfId="53002" xr:uid="{8BA9E583-A7C4-4547-BDB2-C05D940B2E12}"/>
    <cellStyle name="Note 12 29" xfId="53003" xr:uid="{542D2F53-D1CE-4742-9F27-FD32FBFC67D8}"/>
    <cellStyle name="Note 12 3" xfId="53004" xr:uid="{5BFABC31-B1D4-4131-88D6-F2BF5D537191}"/>
    <cellStyle name="Note 12 3 2" xfId="53005" xr:uid="{D287595F-970C-42F3-9A5B-BD525B46B6F3}"/>
    <cellStyle name="Note 12 3 2 2" xfId="53006" xr:uid="{C01ED889-38E9-4475-B809-410659B962F9}"/>
    <cellStyle name="Note 12 3 2 2 2" xfId="53007" xr:uid="{3A25A339-41A6-4F3C-B231-A823EFAF19A5}"/>
    <cellStyle name="Note 12 3 2 3" xfId="53008" xr:uid="{BA2144DA-EE36-488D-92EB-73B613C5C9AC}"/>
    <cellStyle name="Note 12 3 3" xfId="53009" xr:uid="{D7CB3539-2672-429B-B2B0-4A6C7072061C}"/>
    <cellStyle name="Note 12 3 3 2" xfId="53010" xr:uid="{AC1FF33C-37E0-4B81-8938-A624936D7B24}"/>
    <cellStyle name="Note 12 3 4" xfId="53011" xr:uid="{8B935B65-B137-4C32-B269-EF02BF064745}"/>
    <cellStyle name="Note 12 3 4 2" xfId="53012" xr:uid="{FECBED3C-6E88-48E4-BA9A-451710AFF818}"/>
    <cellStyle name="Note 12 3 5" xfId="53013" xr:uid="{C6BFC829-B95B-402D-BE5B-BC9F92C633DE}"/>
    <cellStyle name="Note 12 3 6" xfId="53014" xr:uid="{2DA3D63A-8B04-4A6A-BDDB-5A960E2F0B1C}"/>
    <cellStyle name="Note 12 30" xfId="53015" xr:uid="{3B7421C1-615C-4B94-BE22-B83174EFC8A5}"/>
    <cellStyle name="Note 12 4" xfId="53016" xr:uid="{C98FA2A7-E35A-4C0E-850A-D98D2D63AF03}"/>
    <cellStyle name="Note 12 4 2" xfId="53017" xr:uid="{EAA26861-A477-4E22-A5EA-603B87C4F99E}"/>
    <cellStyle name="Note 12 4 2 2" xfId="53018" xr:uid="{5AEFF8B1-7392-4C4B-815C-05D8680A543D}"/>
    <cellStyle name="Note 12 4 2 2 2" xfId="53019" xr:uid="{A7A708CF-31EE-43DA-8CED-A043EA8A0F04}"/>
    <cellStyle name="Note 12 4 2 3" xfId="53020" xr:uid="{571C31E2-04DA-4769-B608-FADCBB1E8912}"/>
    <cellStyle name="Note 12 4 3" xfId="53021" xr:uid="{7902B8A2-C0AA-4F60-A42E-B778D436A34E}"/>
    <cellStyle name="Note 12 4 3 2" xfId="53022" xr:uid="{ED31B8EC-CC43-4D7E-AE0C-7243A6641C6C}"/>
    <cellStyle name="Note 12 4 4" xfId="53023" xr:uid="{2E02AF52-07B3-4630-AA02-31E1EDA3DF48}"/>
    <cellStyle name="Note 12 4 4 2" xfId="53024" xr:uid="{B7684D0B-13EB-4366-9A28-BC84EBE1802C}"/>
    <cellStyle name="Note 12 4 5" xfId="53025" xr:uid="{FE4A9F9E-41A6-4A2B-8D53-3D682AD5A694}"/>
    <cellStyle name="Note 12 5" xfId="53026" xr:uid="{12BFBC11-39E3-47C6-B4F2-04993C514F70}"/>
    <cellStyle name="Note 12 5 2" xfId="53027" xr:uid="{29AE5C09-61A7-4668-BED2-3D3E824F6CC5}"/>
    <cellStyle name="Note 12 5 2 2" xfId="53028" xr:uid="{F7FE0FFA-1885-42CA-BA6F-0B98AF34D61D}"/>
    <cellStyle name="Note 12 5 2 2 2" xfId="53029" xr:uid="{6473E71C-D4E3-47D4-83F3-B65485877EE5}"/>
    <cellStyle name="Note 12 5 2 3" xfId="53030" xr:uid="{6654D2D8-BC41-4BA1-A4D6-6ABDAA0744AF}"/>
    <cellStyle name="Note 12 5 3" xfId="53031" xr:uid="{7F59D533-64A2-419A-B0A4-41A18163DE38}"/>
    <cellStyle name="Note 12 5 3 2" xfId="53032" xr:uid="{67F0F6C3-2E92-4095-885D-7B727228162A}"/>
    <cellStyle name="Note 12 5 4" xfId="53033" xr:uid="{B81311E7-885A-4D91-8A7E-88D66F9ECD17}"/>
    <cellStyle name="Note 12 5 4 2" xfId="53034" xr:uid="{17E4A53B-C465-456B-8FF1-84924942F1FC}"/>
    <cellStyle name="Note 12 5 5" xfId="53035" xr:uid="{A0BA2AD6-2792-4865-BC3D-9896AE00ABA2}"/>
    <cellStyle name="Note 12 6" xfId="53036" xr:uid="{EE4F706C-21B8-460A-9492-DAAAA3A554ED}"/>
    <cellStyle name="Note 12 6 2" xfId="53037" xr:uid="{CD68972A-1B1B-41EA-929F-9925408C4B0A}"/>
    <cellStyle name="Note 12 6 2 2" xfId="53038" xr:uid="{98D351A4-0857-4242-BD76-928FD28A6E44}"/>
    <cellStyle name="Note 12 6 2 2 2" xfId="53039" xr:uid="{C160AAE1-DEC2-44C0-B42C-953DC901F4BF}"/>
    <cellStyle name="Note 12 6 2 3" xfId="53040" xr:uid="{0339E665-B764-411D-85B7-AAD674185CE7}"/>
    <cellStyle name="Note 12 6 3" xfId="53041" xr:uid="{B1048D8E-2B5A-4C8B-A3B5-E87258EABD84}"/>
    <cellStyle name="Note 12 6 3 2" xfId="53042" xr:uid="{18BF45F3-22D8-46ED-902E-B7EA9FCFCE57}"/>
    <cellStyle name="Note 12 6 4" xfId="53043" xr:uid="{C4E98CE2-77A0-4733-8BDB-8EF2A6FD522E}"/>
    <cellStyle name="Note 12 6 4 2" xfId="53044" xr:uid="{08FC23CA-C4A1-4A9A-8F64-0674F5AC8641}"/>
    <cellStyle name="Note 12 6 5" xfId="53045" xr:uid="{FA68930C-A849-407B-BEEC-2524DBAD3EF3}"/>
    <cellStyle name="Note 12 7" xfId="53046" xr:uid="{8A5CF098-0303-46AE-B046-537273C0D7E7}"/>
    <cellStyle name="Note 12 7 2" xfId="53047" xr:uid="{9F73F091-9917-46CF-8365-7710942E89D2}"/>
    <cellStyle name="Note 12 7 2 2" xfId="53048" xr:uid="{33AEE16D-BEB4-4F1C-B829-F8AEC670F6CC}"/>
    <cellStyle name="Note 12 7 2 2 2" xfId="53049" xr:uid="{D2FD6C01-5071-489C-BBD5-66CE7258443A}"/>
    <cellStyle name="Note 12 7 2 3" xfId="53050" xr:uid="{6AED7BFC-FE16-438D-A388-09DD91B39BA1}"/>
    <cellStyle name="Note 12 7 3" xfId="53051" xr:uid="{03A92477-80B1-4511-BD74-E77A7AC208A4}"/>
    <cellStyle name="Note 12 7 3 2" xfId="53052" xr:uid="{B7567B3E-CC93-495F-93B5-2CD8140C8A9D}"/>
    <cellStyle name="Note 12 7 4" xfId="53053" xr:uid="{0C8E0F66-08F7-44FB-97A1-417E3375428A}"/>
    <cellStyle name="Note 12 7 4 2" xfId="53054" xr:uid="{5CCA60A7-F060-4263-8937-C603D21FC96C}"/>
    <cellStyle name="Note 12 7 5" xfId="53055" xr:uid="{4AA7D105-D404-451B-9E6A-BC1BC05B811B}"/>
    <cellStyle name="Note 12 8" xfId="53056" xr:uid="{CC38D1C8-D04B-4A97-9CCC-D27C21F05E61}"/>
    <cellStyle name="Note 12 8 2" xfId="53057" xr:uid="{9878F228-A63F-4727-972D-6C6478912E17}"/>
    <cellStyle name="Note 12 8 2 2" xfId="53058" xr:uid="{4306186E-74CD-4B6B-90DF-39406A32D730}"/>
    <cellStyle name="Note 12 8 2 2 2" xfId="53059" xr:uid="{04B85D7D-29BA-44C2-8044-9CFEE47A0C41}"/>
    <cellStyle name="Note 12 8 2 3" xfId="53060" xr:uid="{ED20920C-5A0B-4728-9782-0FAF45680B91}"/>
    <cellStyle name="Note 12 8 3" xfId="53061" xr:uid="{726E5F23-8582-4165-B056-563639FD74A3}"/>
    <cellStyle name="Note 12 8 3 2" xfId="53062" xr:uid="{05FDF7E4-FE73-4545-A8E1-28ABCEA6190A}"/>
    <cellStyle name="Note 12 8 4" xfId="53063" xr:uid="{40495D5C-00DF-4B96-A878-ACD24B2BB2C0}"/>
    <cellStyle name="Note 12 8 4 2" xfId="53064" xr:uid="{DDE7627C-A843-4B55-A13E-D465B4A666E5}"/>
    <cellStyle name="Note 12 8 5" xfId="53065" xr:uid="{5BA05874-5431-47B4-B550-50F17B29BC0F}"/>
    <cellStyle name="Note 12 9" xfId="53066" xr:uid="{DDFDCC97-7F40-471D-A7FC-335FA0435003}"/>
    <cellStyle name="Note 12 9 2" xfId="53067" xr:uid="{8FEADDF4-1611-4E77-85F3-026CE370A44E}"/>
    <cellStyle name="Note 12 9 2 2" xfId="53068" xr:uid="{C8C4B342-DD26-4636-B5A9-33BB75995F9D}"/>
    <cellStyle name="Note 12 9 2 2 2" xfId="53069" xr:uid="{40B78161-CDF7-4F8A-B2E8-B96F32EABAE4}"/>
    <cellStyle name="Note 12 9 2 3" xfId="53070" xr:uid="{446D20F1-CACD-4E08-88A6-50A94C3BA6DA}"/>
    <cellStyle name="Note 12 9 3" xfId="53071" xr:uid="{831974C4-2CCA-4FED-9ADC-49AAEE3F3F4D}"/>
    <cellStyle name="Note 12 9 3 2" xfId="53072" xr:uid="{C0ECA910-E7C2-4486-B5B1-067C07A4B60A}"/>
    <cellStyle name="Note 12 9 4" xfId="53073" xr:uid="{CEB94343-9681-4B24-BF95-62081839E223}"/>
    <cellStyle name="Note 12 9 4 2" xfId="53074" xr:uid="{012EDB2F-4291-4F09-9871-6FE5C408D7F1}"/>
    <cellStyle name="Note 12 9 5" xfId="53075" xr:uid="{ECC2B5A7-2CB4-424A-962E-76A79ADDCAB1}"/>
    <cellStyle name="Note 13" xfId="2030" xr:uid="{4AD6647D-9A92-4867-977A-84CBB92067F8}"/>
    <cellStyle name="Note 13 10" xfId="53076" xr:uid="{F24C63F6-936E-4D2E-89AB-B0D5A62E5247}"/>
    <cellStyle name="Note 13 10 2" xfId="53077" xr:uid="{A129D3DB-A98A-4439-9C76-A226223606D4}"/>
    <cellStyle name="Note 13 10 2 2" xfId="53078" xr:uid="{6705C376-F3C4-450F-B666-5EA01CBBDBD1}"/>
    <cellStyle name="Note 13 10 2 2 2" xfId="53079" xr:uid="{6E79C140-75F3-464A-A5CC-E7B876C5C7D5}"/>
    <cellStyle name="Note 13 10 2 3" xfId="53080" xr:uid="{6644E8D6-99C5-4547-832D-9CDFB4C7F13B}"/>
    <cellStyle name="Note 13 10 3" xfId="53081" xr:uid="{CDB67C30-DE1B-41B4-A69E-9834E16AB06E}"/>
    <cellStyle name="Note 13 10 3 2" xfId="53082" xr:uid="{7E0F3FCD-14F0-473C-88E1-4FBA91E08C52}"/>
    <cellStyle name="Note 13 10 4" xfId="53083" xr:uid="{AB6D4F94-AF0C-4E19-BE8D-26F5FF2BDDF6}"/>
    <cellStyle name="Note 13 10 4 2" xfId="53084" xr:uid="{6E469C16-EBF6-4B9E-95EC-92891F9F2EC4}"/>
    <cellStyle name="Note 13 10 5" xfId="53085" xr:uid="{85DE707E-DFFC-4C51-8C7A-62C3FAFA8189}"/>
    <cellStyle name="Note 13 11" xfId="53086" xr:uid="{CA3C6F91-1B02-4AC0-AA01-240D8E482542}"/>
    <cellStyle name="Note 13 11 2" xfId="53087" xr:uid="{ADA7B233-77E7-48F9-9EB7-9272A5DF4D32}"/>
    <cellStyle name="Note 13 11 2 2" xfId="53088" xr:uid="{7BF65505-F2FE-4386-BB67-F3512EFDA8BC}"/>
    <cellStyle name="Note 13 11 2 2 2" xfId="53089" xr:uid="{D92B3F51-BBD8-46BB-9505-830FD2021871}"/>
    <cellStyle name="Note 13 11 2 3" xfId="53090" xr:uid="{6088746D-6308-40C7-97BF-6DE27C998559}"/>
    <cellStyle name="Note 13 11 3" xfId="53091" xr:uid="{C5D86B0D-20C7-4006-AA7B-1F82069256C8}"/>
    <cellStyle name="Note 13 11 3 2" xfId="53092" xr:uid="{55905458-1BFE-44CD-BB3A-0F252AAE8840}"/>
    <cellStyle name="Note 13 11 4" xfId="53093" xr:uid="{23AE9768-D37C-4E19-8B5D-8DF80F2E0852}"/>
    <cellStyle name="Note 13 11 4 2" xfId="53094" xr:uid="{56F5A7FD-FE16-49E1-A072-7810FC5E2AB2}"/>
    <cellStyle name="Note 13 11 5" xfId="53095" xr:uid="{235B911C-5E18-4DF2-A7FE-E8C817B82950}"/>
    <cellStyle name="Note 13 12" xfId="53096" xr:uid="{62661FFC-4B87-4B4B-B3AF-974D40D1EA52}"/>
    <cellStyle name="Note 13 12 2" xfId="53097" xr:uid="{CAC0AA21-16A5-4E25-AC74-2FF8C0C192F3}"/>
    <cellStyle name="Note 13 12 2 2" xfId="53098" xr:uid="{D0027D6C-7EB8-48A5-90CC-1A2F206CEC37}"/>
    <cellStyle name="Note 13 12 2 2 2" xfId="53099" xr:uid="{D4B84A67-DB1E-4695-9250-B7856C13918D}"/>
    <cellStyle name="Note 13 12 2 3" xfId="53100" xr:uid="{22C18992-991F-4CA1-B7AB-997D9ED0CCA7}"/>
    <cellStyle name="Note 13 12 3" xfId="53101" xr:uid="{3EE944BA-D045-487A-AD75-A3D510CDEF87}"/>
    <cellStyle name="Note 13 12 3 2" xfId="53102" xr:uid="{15ED36BD-4725-4A66-8E13-54E043B92CC9}"/>
    <cellStyle name="Note 13 12 4" xfId="53103" xr:uid="{6B2E83B3-B859-4C21-91BE-460C67BF99E6}"/>
    <cellStyle name="Note 13 12 4 2" xfId="53104" xr:uid="{A463017B-18AC-4774-83D8-AC8C8BEE2D99}"/>
    <cellStyle name="Note 13 12 5" xfId="53105" xr:uid="{DC3B6E04-D510-4615-88C1-E33960884409}"/>
    <cellStyle name="Note 13 13" xfId="53106" xr:uid="{49448071-3BB5-4C24-87BE-F625C7A7FEE7}"/>
    <cellStyle name="Note 13 13 2" xfId="53107" xr:uid="{3237FF05-5FFA-4105-AA8B-48AF91F0227B}"/>
    <cellStyle name="Note 13 13 2 2" xfId="53108" xr:uid="{8511FF27-2F2D-46DF-B99E-B1E06F7F114C}"/>
    <cellStyle name="Note 13 13 2 2 2" xfId="53109" xr:uid="{04D1DCC0-A37A-4CFA-B837-E20CA07183E5}"/>
    <cellStyle name="Note 13 13 2 3" xfId="53110" xr:uid="{4D66116C-331F-4E56-BD0C-2319E5356EA9}"/>
    <cellStyle name="Note 13 13 3" xfId="53111" xr:uid="{51D81D1B-FB0D-4628-A55B-0752EACCBF4F}"/>
    <cellStyle name="Note 13 13 3 2" xfId="53112" xr:uid="{6810A644-12DD-4B60-AD65-A5366F67A8B6}"/>
    <cellStyle name="Note 13 13 4" xfId="53113" xr:uid="{62908739-50A7-4712-AD39-48E692C524F6}"/>
    <cellStyle name="Note 13 13 4 2" xfId="53114" xr:uid="{61019E7B-BB85-44BC-91E3-3555044BB4FE}"/>
    <cellStyle name="Note 13 13 5" xfId="53115" xr:uid="{5228D4A5-FDDC-4153-B57B-FF14C0272272}"/>
    <cellStyle name="Note 13 14" xfId="53116" xr:uid="{5F327735-56F0-4028-ADA5-CC5AA3314A88}"/>
    <cellStyle name="Note 13 14 2" xfId="53117" xr:uid="{C4DF93BB-0042-4A5B-AEE1-9AE85D96C29B}"/>
    <cellStyle name="Note 13 14 2 2" xfId="53118" xr:uid="{7B8EC6FD-45E6-426E-BF5C-1B6A338AEC6B}"/>
    <cellStyle name="Note 13 14 2 2 2" xfId="53119" xr:uid="{CB3FB52B-22BA-4C8E-BB9A-BACEEC7EA4ED}"/>
    <cellStyle name="Note 13 14 2 3" xfId="53120" xr:uid="{03ACF9E7-A640-4562-B3E9-149FCC886CF9}"/>
    <cellStyle name="Note 13 14 3" xfId="53121" xr:uid="{58C5EC2E-4B86-4560-B771-DD58E0E75D56}"/>
    <cellStyle name="Note 13 14 3 2" xfId="53122" xr:uid="{AD81C68E-AC25-4656-8BA6-BE97543660FF}"/>
    <cellStyle name="Note 13 14 4" xfId="53123" xr:uid="{F875DAF8-A6D6-44CB-A198-DEABA1CE303E}"/>
    <cellStyle name="Note 13 14 4 2" xfId="53124" xr:uid="{B106F348-B853-4065-A90F-28911616326A}"/>
    <cellStyle name="Note 13 14 5" xfId="53125" xr:uid="{9DBAF698-9CD0-4A42-BA9C-D7E07B83AE58}"/>
    <cellStyle name="Note 13 15" xfId="53126" xr:uid="{C6BFBEB8-5396-4A5B-AB31-3020E4158C99}"/>
    <cellStyle name="Note 13 15 2" xfId="53127" xr:uid="{B9618A70-C3CC-41FD-87CF-DC9E3DC80E6A}"/>
    <cellStyle name="Note 13 15 2 2" xfId="53128" xr:uid="{803B2D10-5480-42E1-9B6A-2DA42FB0CB82}"/>
    <cellStyle name="Note 13 15 2 2 2" xfId="53129" xr:uid="{05713EC3-9484-419B-A06D-22D0B50815A9}"/>
    <cellStyle name="Note 13 15 2 3" xfId="53130" xr:uid="{A565485C-9E02-4A34-A218-3DE77D2BF2AC}"/>
    <cellStyle name="Note 13 15 3" xfId="53131" xr:uid="{23ABEB40-CCBE-47CD-A634-6EAEDCF53FD1}"/>
    <cellStyle name="Note 13 15 3 2" xfId="53132" xr:uid="{1BF73665-2172-49AB-899C-12DD7B9CE87A}"/>
    <cellStyle name="Note 13 15 4" xfId="53133" xr:uid="{D7D1A06E-290D-4364-B9AB-A25BD436319F}"/>
    <cellStyle name="Note 13 15 4 2" xfId="53134" xr:uid="{CAC6537B-0C70-4676-9A04-F59290E14E2B}"/>
    <cellStyle name="Note 13 15 5" xfId="53135" xr:uid="{65FD7E35-A23B-49F3-9FFF-43B37107513A}"/>
    <cellStyle name="Note 13 16" xfId="53136" xr:uid="{71573E02-7310-4BB1-AE3D-3C853EA5BF3B}"/>
    <cellStyle name="Note 13 16 2" xfId="53137" xr:uid="{3D2D1CAC-AD50-48ED-9433-A57082BBC619}"/>
    <cellStyle name="Note 13 16 2 2" xfId="53138" xr:uid="{E486EEE7-CF4F-4963-ADFF-0C45CF8A06E8}"/>
    <cellStyle name="Note 13 16 3" xfId="53139" xr:uid="{DFB45BD9-952F-4838-B165-6B65DBBB8C54}"/>
    <cellStyle name="Note 13 17" xfId="53140" xr:uid="{1543B2C5-1D69-4B1C-BD50-4CFBF64EE7B4}"/>
    <cellStyle name="Note 13 17 2" xfId="53141" xr:uid="{832344A7-717D-4F55-A3F9-1F6A5454B2F8}"/>
    <cellStyle name="Note 13 18" xfId="53142" xr:uid="{D114C328-534B-496C-B2A1-B2D587788E1B}"/>
    <cellStyle name="Note 13 18 2" xfId="53143" xr:uid="{71B0E182-9CB8-487F-8B55-6C0CEB5532E9}"/>
    <cellStyle name="Note 13 19" xfId="53144" xr:uid="{5186161E-C77F-452C-AB6B-0B60D7C17FB3}"/>
    <cellStyle name="Note 13 2" xfId="2031" xr:uid="{B844EFD9-58AB-4CB4-89D2-05BC4C03C8D7}"/>
    <cellStyle name="Note 13 2 2" xfId="53145" xr:uid="{0E4E69AF-F2A1-4BAB-8A04-B1687DAEE366}"/>
    <cellStyle name="Note 13 2 2 2" xfId="53146" xr:uid="{4069A044-59D5-48CB-A0B1-B86EE6CE655D}"/>
    <cellStyle name="Note 13 2 2 2 2" xfId="53147" xr:uid="{71A7CC86-9CAD-4195-B17E-95C4B137641B}"/>
    <cellStyle name="Note 13 2 2 3" xfId="53148" xr:uid="{2E484319-0078-480D-8729-5FAD97757ADC}"/>
    <cellStyle name="Note 13 2 2 4" xfId="53149" xr:uid="{5F92AE39-7436-4B82-975C-A0DD7C9FBA44}"/>
    <cellStyle name="Note 13 2 3" xfId="53150" xr:uid="{69005CEC-7E6A-436C-B6B2-09B4D0401428}"/>
    <cellStyle name="Note 13 2 3 2" xfId="53151" xr:uid="{21AE81D5-231F-4965-A8C1-FFA358861FFC}"/>
    <cellStyle name="Note 13 2 4" xfId="53152" xr:uid="{5A366B22-4C64-4881-BE4A-BE6167CC17FE}"/>
    <cellStyle name="Note 13 2 4 2" xfId="53153" xr:uid="{60700848-17BF-40E9-A7F8-880A6F90BC79}"/>
    <cellStyle name="Note 13 2 5" xfId="53154" xr:uid="{AD6B8BCD-483C-4309-B5A6-F391D0845156}"/>
    <cellStyle name="Note 13 2 6" xfId="53155" xr:uid="{09666617-DB32-4D5D-9226-9A414FD7345B}"/>
    <cellStyle name="Note 13 2 7" xfId="53156" xr:uid="{E71EB312-1E93-4EB8-B3AD-BA0176086BE3}"/>
    <cellStyle name="Note 13 2 8" xfId="53157" xr:uid="{25F4BE00-D646-4740-BBBE-CE7FC3C400A4}"/>
    <cellStyle name="Note 13 20" xfId="53158" xr:uid="{F0CD97C7-745D-486A-B4C8-1B6E7568F003}"/>
    <cellStyle name="Note 13 21" xfId="53159" xr:uid="{A158BB97-7AA2-4950-BB75-AB3EC2748EB8}"/>
    <cellStyle name="Note 13 22" xfId="53160" xr:uid="{1F896E71-62FB-4BBA-B02C-1D3BDA461BAB}"/>
    <cellStyle name="Note 13 23" xfId="53161" xr:uid="{FB3045D9-9826-4F5F-9553-809C53F1472F}"/>
    <cellStyle name="Note 13 24" xfId="53162" xr:uid="{FA30EAD3-1461-422E-9E04-81BCD2646D4D}"/>
    <cellStyle name="Note 13 25" xfId="53163" xr:uid="{A4B28FC6-A2D4-498A-898E-E55F832028F3}"/>
    <cellStyle name="Note 13 26" xfId="53164" xr:uid="{1B54304A-697E-456A-9140-F829545F0AC4}"/>
    <cellStyle name="Note 13 27" xfId="53165" xr:uid="{DAD2E83C-5BF2-4E72-A826-E3919F43F65C}"/>
    <cellStyle name="Note 13 28" xfId="53166" xr:uid="{AD000E6B-B14D-42F4-8647-F182E69BD5E6}"/>
    <cellStyle name="Note 13 29" xfId="53167" xr:uid="{7B12968E-C3DA-403D-8236-DB8C96534F16}"/>
    <cellStyle name="Note 13 3" xfId="53168" xr:uid="{96D6A8AF-95E7-47A5-979C-1092F7A3457E}"/>
    <cellStyle name="Note 13 3 2" xfId="53169" xr:uid="{E73CBC5E-A11C-4A19-B095-BB0C4168F843}"/>
    <cellStyle name="Note 13 3 2 2" xfId="53170" xr:uid="{2B534E8B-FA35-415A-AAA7-B3F86920B868}"/>
    <cellStyle name="Note 13 3 2 2 2" xfId="53171" xr:uid="{F3C8D15B-00BE-49FA-9286-BFF20FDDE39B}"/>
    <cellStyle name="Note 13 3 2 3" xfId="53172" xr:uid="{DDFE2CAB-4344-4DA0-B8B5-A8E78A6ACA98}"/>
    <cellStyle name="Note 13 3 3" xfId="53173" xr:uid="{ABD311EC-1AEB-41C7-83D8-B9ADA18A39B7}"/>
    <cellStyle name="Note 13 3 3 2" xfId="53174" xr:uid="{F79DA0E3-187F-4ECB-8086-E2F985462FF8}"/>
    <cellStyle name="Note 13 3 4" xfId="53175" xr:uid="{BBE30166-6AC3-4D65-B6E6-CF4F0F46FDF0}"/>
    <cellStyle name="Note 13 3 4 2" xfId="53176" xr:uid="{29114CE6-B30C-4781-BDEC-2FF4C4E54F1B}"/>
    <cellStyle name="Note 13 3 5" xfId="53177" xr:uid="{4DEE36B8-EF39-4247-98A4-2705FFF15F45}"/>
    <cellStyle name="Note 13 3 6" xfId="53178" xr:uid="{3C3571DF-205D-411F-AC76-0C3410E3EB52}"/>
    <cellStyle name="Note 13 30" xfId="53179" xr:uid="{278FFA80-2B00-4160-9283-796733532769}"/>
    <cellStyle name="Note 13 4" xfId="53180" xr:uid="{2C973A04-3D24-4F63-AF63-978153B5002B}"/>
    <cellStyle name="Note 13 4 2" xfId="53181" xr:uid="{1218ADB6-94F7-4787-AD19-19ED469443A7}"/>
    <cellStyle name="Note 13 4 2 2" xfId="53182" xr:uid="{0DE72C05-A6FB-46FD-ABF4-3A75DD3373AD}"/>
    <cellStyle name="Note 13 4 2 2 2" xfId="53183" xr:uid="{BA1680F6-DC48-4115-9190-FD57CA59DA72}"/>
    <cellStyle name="Note 13 4 2 3" xfId="53184" xr:uid="{8A661121-2796-4E14-9C4A-FF1130B3BDD8}"/>
    <cellStyle name="Note 13 4 3" xfId="53185" xr:uid="{A1A9D5A6-0B91-4DA6-8360-EC7677D0BCD5}"/>
    <cellStyle name="Note 13 4 3 2" xfId="53186" xr:uid="{3AD4D2FC-11AD-4EC7-9919-ECFA3237BB36}"/>
    <cellStyle name="Note 13 4 4" xfId="53187" xr:uid="{1C0C48EE-32DB-4667-9C3E-5F628CCBA158}"/>
    <cellStyle name="Note 13 4 4 2" xfId="53188" xr:uid="{C237E1A0-5E87-4451-A2A0-2624C59F486D}"/>
    <cellStyle name="Note 13 4 5" xfId="53189" xr:uid="{43BA61EE-2C3C-4A62-AD36-A8899EC97F54}"/>
    <cellStyle name="Note 13 5" xfId="53190" xr:uid="{245B5E77-BE46-45AE-946D-FB645C47E757}"/>
    <cellStyle name="Note 13 5 2" xfId="53191" xr:uid="{6EB6CC7B-3FD2-42C1-B730-1EB95FF1115B}"/>
    <cellStyle name="Note 13 5 2 2" xfId="53192" xr:uid="{CA8F8E47-4C16-498F-B28C-59130468AE7B}"/>
    <cellStyle name="Note 13 5 2 2 2" xfId="53193" xr:uid="{E94C9D4F-CA3E-4F6D-BF74-C7AFCB6E0701}"/>
    <cellStyle name="Note 13 5 2 3" xfId="53194" xr:uid="{4D89042B-6135-4C2F-AE86-432929C6CA50}"/>
    <cellStyle name="Note 13 5 3" xfId="53195" xr:uid="{962A29DA-6929-440A-AEEB-928096FF73D8}"/>
    <cellStyle name="Note 13 5 3 2" xfId="53196" xr:uid="{CB7CD0CE-74CC-41F3-B3C5-42FAB69B477D}"/>
    <cellStyle name="Note 13 5 4" xfId="53197" xr:uid="{24B90BB7-D669-4F05-8020-3A8BF572DEDC}"/>
    <cellStyle name="Note 13 5 4 2" xfId="53198" xr:uid="{1403D7FA-174A-4C93-9614-23CE114E45B5}"/>
    <cellStyle name="Note 13 5 5" xfId="53199" xr:uid="{7B8FD4F7-D764-4D74-98D1-E02214DB5EBA}"/>
    <cellStyle name="Note 13 6" xfId="53200" xr:uid="{DA7E3D7E-C3BD-4C3D-9575-26DF5F89CB96}"/>
    <cellStyle name="Note 13 6 2" xfId="53201" xr:uid="{3362921E-B0FD-44C6-8469-B5D45745FE27}"/>
    <cellStyle name="Note 13 6 2 2" xfId="53202" xr:uid="{93BC418F-49CB-45E5-B5AA-5DF8315D3792}"/>
    <cellStyle name="Note 13 6 2 2 2" xfId="53203" xr:uid="{457BB3BB-4FCE-4209-A373-3AFD280CB6D8}"/>
    <cellStyle name="Note 13 6 2 3" xfId="53204" xr:uid="{920C8328-4320-491C-9F1C-4DE38F0DA59C}"/>
    <cellStyle name="Note 13 6 3" xfId="53205" xr:uid="{EAB75362-15E3-4B2B-AF2B-B064E4DD3062}"/>
    <cellStyle name="Note 13 6 3 2" xfId="53206" xr:uid="{DF4F0A5A-0621-4761-9958-037A6705D575}"/>
    <cellStyle name="Note 13 6 4" xfId="53207" xr:uid="{CB3A5649-FE19-4735-BE01-7550753D6CA4}"/>
    <cellStyle name="Note 13 6 4 2" xfId="53208" xr:uid="{3769FC04-3232-4363-9842-7B56593E4240}"/>
    <cellStyle name="Note 13 6 5" xfId="53209" xr:uid="{E596F436-2465-4B3C-BE0B-627334DDF0B0}"/>
    <cellStyle name="Note 13 7" xfId="53210" xr:uid="{8DA8FBF3-8643-4DFF-966D-0FD6F1B231F2}"/>
    <cellStyle name="Note 13 7 2" xfId="53211" xr:uid="{36A98331-3DF8-4287-B7F3-6BA1956634D3}"/>
    <cellStyle name="Note 13 7 2 2" xfId="53212" xr:uid="{E3B3B85A-8D33-4D16-B626-54A17CFF7172}"/>
    <cellStyle name="Note 13 7 2 2 2" xfId="53213" xr:uid="{BAE833D5-29A6-47BF-8E11-955098194BFE}"/>
    <cellStyle name="Note 13 7 2 3" xfId="53214" xr:uid="{C3A47896-D364-45C8-90BD-B9B3933FC066}"/>
    <cellStyle name="Note 13 7 3" xfId="53215" xr:uid="{CCA98F7F-9038-4922-9B3B-CBFB4B47CEA8}"/>
    <cellStyle name="Note 13 7 3 2" xfId="53216" xr:uid="{2E4ABAAA-6AE5-4F75-8508-BF7DC5C6D6BF}"/>
    <cellStyle name="Note 13 7 4" xfId="53217" xr:uid="{67921C8E-668D-4426-AF0E-5FA3DE7FAA06}"/>
    <cellStyle name="Note 13 7 4 2" xfId="53218" xr:uid="{C97AF777-F76F-4336-8F64-C5F8A6BB383D}"/>
    <cellStyle name="Note 13 7 5" xfId="53219" xr:uid="{0F340038-F886-41D3-B7E5-5CDE66694C28}"/>
    <cellStyle name="Note 13 8" xfId="53220" xr:uid="{EC602EE5-A23B-4D76-9BA5-A67D84C6F792}"/>
    <cellStyle name="Note 13 8 2" xfId="53221" xr:uid="{F5CFFEC7-7600-4496-A64E-13FEDD2A8080}"/>
    <cellStyle name="Note 13 8 2 2" xfId="53222" xr:uid="{94173F22-1E04-4E9F-BC01-F8F50A6AF5E9}"/>
    <cellStyle name="Note 13 8 2 2 2" xfId="53223" xr:uid="{B175C93F-2B79-4286-B846-0947A829EC00}"/>
    <cellStyle name="Note 13 8 2 3" xfId="53224" xr:uid="{C5320AC9-F785-4237-8DC1-54EBD5DFF171}"/>
    <cellStyle name="Note 13 8 3" xfId="53225" xr:uid="{A2A7A641-D885-41FB-B7DB-C6F8E0BED61E}"/>
    <cellStyle name="Note 13 8 3 2" xfId="53226" xr:uid="{4CDDDBAC-2E9C-48F9-9FE7-ED28D430F48F}"/>
    <cellStyle name="Note 13 8 4" xfId="53227" xr:uid="{F440DF8C-ED3F-4A12-9837-F7FE0BF8803C}"/>
    <cellStyle name="Note 13 8 4 2" xfId="53228" xr:uid="{CAEFF8C0-E4DD-4540-A1AF-036F7F3C1EA4}"/>
    <cellStyle name="Note 13 8 5" xfId="53229" xr:uid="{F9AB1308-A91B-4AFC-A3B4-F66C2B7F2A91}"/>
    <cellStyle name="Note 13 9" xfId="53230" xr:uid="{4E6EB0CC-E841-4CF5-9EF7-ACCA97E1000F}"/>
    <cellStyle name="Note 13 9 2" xfId="53231" xr:uid="{5A411174-578B-412D-83C6-318886298590}"/>
    <cellStyle name="Note 13 9 2 2" xfId="53232" xr:uid="{F71F7E5A-0226-4C66-B89A-72E1C9AD5F69}"/>
    <cellStyle name="Note 13 9 2 2 2" xfId="53233" xr:uid="{D0E596BC-EBB7-4B10-9BDA-39B366D09800}"/>
    <cellStyle name="Note 13 9 2 3" xfId="53234" xr:uid="{CD9B1F6F-6F68-49C2-B117-8F163862B662}"/>
    <cellStyle name="Note 13 9 3" xfId="53235" xr:uid="{8BECF304-1C77-41D1-8B42-9024F9DACE77}"/>
    <cellStyle name="Note 13 9 3 2" xfId="53236" xr:uid="{0B820502-79D0-47F6-92D9-A3B79D4B9CBA}"/>
    <cellStyle name="Note 13 9 4" xfId="53237" xr:uid="{0B8D58B1-2848-4C23-9E2E-83CFE5F78D2A}"/>
    <cellStyle name="Note 13 9 4 2" xfId="53238" xr:uid="{FD1D64E9-EDA0-4F66-9FF9-5573C6D66B2F}"/>
    <cellStyle name="Note 13 9 5" xfId="53239" xr:uid="{36BBBF78-3E1E-44C6-8A37-FD4D19F4B619}"/>
    <cellStyle name="Note 14" xfId="2032" xr:uid="{B76CC78F-C8B5-42E3-940B-D88CE54EB506}"/>
    <cellStyle name="Note 14 10" xfId="53240" xr:uid="{2AFEA8AD-F6FC-418C-9B52-48D0CC85EEF8}"/>
    <cellStyle name="Note 14 10 2" xfId="53241" xr:uid="{DBA7273D-44CC-444F-8072-4754BA821FE8}"/>
    <cellStyle name="Note 14 10 2 2" xfId="53242" xr:uid="{5D9D6EF6-785F-4C8C-A7A3-0800B1AEA690}"/>
    <cellStyle name="Note 14 10 2 2 2" xfId="53243" xr:uid="{BC4E5891-A2F2-4CCF-BD71-A0F792CA778E}"/>
    <cellStyle name="Note 14 10 2 3" xfId="53244" xr:uid="{6360B346-A2F8-4F58-8A7B-B83784301E30}"/>
    <cellStyle name="Note 14 10 3" xfId="53245" xr:uid="{2E285AAA-BD8C-4205-A8E6-D14EC8BB07F9}"/>
    <cellStyle name="Note 14 10 3 2" xfId="53246" xr:uid="{32287110-920B-42E3-AE9D-4567D68EB272}"/>
    <cellStyle name="Note 14 10 4" xfId="53247" xr:uid="{7C23865B-4C0C-406C-AFE3-AEBB0ED2D8F0}"/>
    <cellStyle name="Note 14 10 4 2" xfId="53248" xr:uid="{7615F25F-29FD-47E6-AA0C-E1CCB364DD91}"/>
    <cellStyle name="Note 14 10 5" xfId="53249" xr:uid="{E7A768A8-C5A8-41D5-A13F-E8A052BAA19A}"/>
    <cellStyle name="Note 14 11" xfId="53250" xr:uid="{8C27453E-E7A3-4843-A00B-B2074F88AFAF}"/>
    <cellStyle name="Note 14 11 2" xfId="53251" xr:uid="{87990B2A-AE26-41F5-ACBE-36BEDE0F884A}"/>
    <cellStyle name="Note 14 11 2 2" xfId="53252" xr:uid="{D3125611-B905-4F54-ACB5-1F6A1FC7FA76}"/>
    <cellStyle name="Note 14 11 2 2 2" xfId="53253" xr:uid="{894E2681-F01C-4652-ABF0-F4687CDC7084}"/>
    <cellStyle name="Note 14 11 2 3" xfId="53254" xr:uid="{3185D5FB-2E5A-4B89-A33C-A7B96B6E66CF}"/>
    <cellStyle name="Note 14 11 3" xfId="53255" xr:uid="{B752A4DA-4681-40BA-BDFB-ADF52DBDA084}"/>
    <cellStyle name="Note 14 11 3 2" xfId="53256" xr:uid="{BAD8E3C2-5077-4ADD-B0AE-A4F56F49AE02}"/>
    <cellStyle name="Note 14 11 4" xfId="53257" xr:uid="{1EE51D28-48B7-463B-9293-6291E2E4E372}"/>
    <cellStyle name="Note 14 11 4 2" xfId="53258" xr:uid="{2A0F7252-1AEF-4205-A20D-CF6A1C69AC67}"/>
    <cellStyle name="Note 14 11 5" xfId="53259" xr:uid="{50219EB5-D5A7-4001-8A6A-492807025D64}"/>
    <cellStyle name="Note 14 12" xfId="53260" xr:uid="{D426AB95-38E9-483D-8DA3-C2C893411234}"/>
    <cellStyle name="Note 14 12 2" xfId="53261" xr:uid="{48EA676A-8ED4-4890-B7F7-88E6F00FB34C}"/>
    <cellStyle name="Note 14 12 2 2" xfId="53262" xr:uid="{79F16B9E-7CAD-4D75-B345-EA8645B97292}"/>
    <cellStyle name="Note 14 12 2 2 2" xfId="53263" xr:uid="{5A619C92-D241-408F-A005-D24CA3CBD340}"/>
    <cellStyle name="Note 14 12 2 3" xfId="53264" xr:uid="{4017D4A0-9720-4141-A02A-016314C502DE}"/>
    <cellStyle name="Note 14 12 3" xfId="53265" xr:uid="{F897A9DE-7BCF-4A52-9939-7D893697BB6A}"/>
    <cellStyle name="Note 14 12 3 2" xfId="53266" xr:uid="{ACDCA147-8524-4457-90FF-988D5A4063A5}"/>
    <cellStyle name="Note 14 12 4" xfId="53267" xr:uid="{073FE04C-ED06-4133-A8D0-AC1A1BD43664}"/>
    <cellStyle name="Note 14 12 4 2" xfId="53268" xr:uid="{362B7F1F-E26D-4CC4-AA26-069D3D97457F}"/>
    <cellStyle name="Note 14 12 5" xfId="53269" xr:uid="{6A0C10E7-9DF3-45DF-80B5-AAC026BA2B4D}"/>
    <cellStyle name="Note 14 13" xfId="53270" xr:uid="{237339BF-3578-4AA5-BDB0-982AD2455DEC}"/>
    <cellStyle name="Note 14 13 2" xfId="53271" xr:uid="{7E4AB593-80E5-42BA-9020-8CC8BF752414}"/>
    <cellStyle name="Note 14 13 2 2" xfId="53272" xr:uid="{5615265B-96AF-41D5-8F0F-4A5E1F517823}"/>
    <cellStyle name="Note 14 13 2 2 2" xfId="53273" xr:uid="{07744DB3-BC5D-4799-B451-DD1A8FC7C61B}"/>
    <cellStyle name="Note 14 13 2 3" xfId="53274" xr:uid="{3F5C4864-20B5-4460-B435-746A450AEABA}"/>
    <cellStyle name="Note 14 13 3" xfId="53275" xr:uid="{392CA34E-5664-4C56-9FD1-375F5D1EABC9}"/>
    <cellStyle name="Note 14 13 3 2" xfId="53276" xr:uid="{B724B9AC-6B36-4D4D-AD13-20DF75E0E39D}"/>
    <cellStyle name="Note 14 13 4" xfId="53277" xr:uid="{3BFA0A97-BB49-4152-8E25-18CF8A34C762}"/>
    <cellStyle name="Note 14 13 4 2" xfId="53278" xr:uid="{08751EB4-19D0-4F91-ACC9-7CCD68C018E8}"/>
    <cellStyle name="Note 14 13 5" xfId="53279" xr:uid="{46C152F8-89E2-4DA8-A479-AE3DE7590426}"/>
    <cellStyle name="Note 14 14" xfId="53280" xr:uid="{A2407F5F-C108-4665-A588-E4E330123508}"/>
    <cellStyle name="Note 14 14 2" xfId="53281" xr:uid="{AFB53001-91F6-4D7C-91F2-62A7B0D10A8D}"/>
    <cellStyle name="Note 14 14 2 2" xfId="53282" xr:uid="{AA5AABF5-AD69-4231-8092-0925E0755DAF}"/>
    <cellStyle name="Note 14 14 2 2 2" xfId="53283" xr:uid="{284B1F0B-1B0E-48DB-8ECA-CC5E6FC805BA}"/>
    <cellStyle name="Note 14 14 2 3" xfId="53284" xr:uid="{182B7011-2074-44C7-8312-686D24CDAE0E}"/>
    <cellStyle name="Note 14 14 3" xfId="53285" xr:uid="{E49A4193-90F4-426E-B187-50BBE252DC59}"/>
    <cellStyle name="Note 14 14 3 2" xfId="53286" xr:uid="{79539193-2DDB-4C26-B0A5-363D31B2BE74}"/>
    <cellStyle name="Note 14 14 4" xfId="53287" xr:uid="{3B54221F-6144-40EC-A926-154D0A9C2B27}"/>
    <cellStyle name="Note 14 14 4 2" xfId="53288" xr:uid="{B147EFF8-1A5C-46E4-9870-4B3B26B1B078}"/>
    <cellStyle name="Note 14 14 5" xfId="53289" xr:uid="{9A4E8621-96D4-41F3-9845-029FB71ED383}"/>
    <cellStyle name="Note 14 15" xfId="53290" xr:uid="{FCB694D2-B6CF-41BE-9580-01F3E6ACB327}"/>
    <cellStyle name="Note 14 15 2" xfId="53291" xr:uid="{16FD5531-3DAC-4D50-ABC0-A1D816864A76}"/>
    <cellStyle name="Note 14 15 2 2" xfId="53292" xr:uid="{70671543-21B6-4F73-B4EC-F516D8275C00}"/>
    <cellStyle name="Note 14 15 2 2 2" xfId="53293" xr:uid="{677C7154-8068-4544-8FA2-9E26177AD13A}"/>
    <cellStyle name="Note 14 15 2 3" xfId="53294" xr:uid="{1335A3DB-82DF-4C64-995B-CDD25D897816}"/>
    <cellStyle name="Note 14 15 3" xfId="53295" xr:uid="{4D3F8117-AA12-457C-ACD8-F0BEDD56FDA1}"/>
    <cellStyle name="Note 14 15 3 2" xfId="53296" xr:uid="{F9A0F67E-E99A-43C5-8B82-4264610CB48A}"/>
    <cellStyle name="Note 14 15 4" xfId="53297" xr:uid="{4A2B664E-9E24-4623-B3F3-CE924E46CD3F}"/>
    <cellStyle name="Note 14 15 4 2" xfId="53298" xr:uid="{D725FA61-1076-42D4-B0E0-67640334D44D}"/>
    <cellStyle name="Note 14 15 5" xfId="53299" xr:uid="{1E062122-7310-4190-8352-EF398880E3AD}"/>
    <cellStyle name="Note 14 16" xfId="53300" xr:uid="{B236B644-6CB1-4370-82D8-EE7009562C35}"/>
    <cellStyle name="Note 14 16 2" xfId="53301" xr:uid="{1B5F3B61-D174-4D5D-9DA1-BABB843A5B71}"/>
    <cellStyle name="Note 14 16 2 2" xfId="53302" xr:uid="{BE1C5E1E-2905-46F3-8F4C-AF906AEFCB76}"/>
    <cellStyle name="Note 14 16 3" xfId="53303" xr:uid="{D15B4CAD-F361-4DB5-B0AC-D7AE8BE27501}"/>
    <cellStyle name="Note 14 17" xfId="53304" xr:uid="{E07EF27A-A82B-4C86-A329-DBB2CFCB4FE2}"/>
    <cellStyle name="Note 14 17 2" xfId="53305" xr:uid="{78FDF576-AC56-4745-A51B-F326C6BD6FC4}"/>
    <cellStyle name="Note 14 18" xfId="53306" xr:uid="{FF4F312E-B7A9-459A-B90F-B2A6406E6E93}"/>
    <cellStyle name="Note 14 18 2" xfId="53307" xr:uid="{8206BD6D-30E4-4272-8C95-873CD26BAF28}"/>
    <cellStyle name="Note 14 19" xfId="53308" xr:uid="{D22607A7-3EE3-4FC9-8E10-79856887C70D}"/>
    <cellStyle name="Note 14 2" xfId="53309" xr:uid="{56E3E301-C1B0-497A-AF28-33B29BF62E45}"/>
    <cellStyle name="Note 14 2 2" xfId="53310" xr:uid="{BF297C54-6D59-4BFA-AD22-96140476D3EA}"/>
    <cellStyle name="Note 14 2 2 2" xfId="53311" xr:uid="{752D0C69-2E3D-4406-99D7-EAFA485FD778}"/>
    <cellStyle name="Note 14 2 2 2 2" xfId="53312" xr:uid="{03752545-22D3-4832-822E-FAEFEC843E5D}"/>
    <cellStyle name="Note 14 2 2 3" xfId="53313" xr:uid="{B7673182-5F77-4395-BDAD-487C9DDDD278}"/>
    <cellStyle name="Note 14 2 3" xfId="53314" xr:uid="{19EE7442-B576-47BE-9F0F-37C92E44829B}"/>
    <cellStyle name="Note 14 2 3 2" xfId="53315" xr:uid="{365B70FA-67C1-48CF-A797-07BB1960A3DD}"/>
    <cellStyle name="Note 14 2 4" xfId="53316" xr:uid="{0779B995-68B8-4F01-901D-538B1812D778}"/>
    <cellStyle name="Note 14 2 4 2" xfId="53317" xr:uid="{8C4DD744-DBE4-429A-8D05-E7B8E4A0E094}"/>
    <cellStyle name="Note 14 2 5" xfId="53318" xr:uid="{85FB1C3C-77E9-4406-86D1-E26A34A8CFD9}"/>
    <cellStyle name="Note 14 2 6" xfId="53319" xr:uid="{5ED84764-7993-4139-9099-1791F954F168}"/>
    <cellStyle name="Note 14 20" xfId="53320" xr:uid="{57C8D616-9182-438A-AEE0-870BBA23500D}"/>
    <cellStyle name="Note 14 21" xfId="53321" xr:uid="{3551F313-017F-4F98-B0CC-E702E99090F0}"/>
    <cellStyle name="Note 14 22" xfId="53322" xr:uid="{9C366D44-C7A3-4A9D-9101-CC0E7CD9D53D}"/>
    <cellStyle name="Note 14 23" xfId="53323" xr:uid="{1D7E6EC9-432F-41B1-A75B-DCB4937BA525}"/>
    <cellStyle name="Note 14 24" xfId="53324" xr:uid="{9C22D401-E5E0-44C6-ACF2-FF124A4430DE}"/>
    <cellStyle name="Note 14 25" xfId="53325" xr:uid="{0AED5B77-AAB0-493D-B580-AA7F429EAD92}"/>
    <cellStyle name="Note 14 26" xfId="53326" xr:uid="{D64B7D94-5927-4609-BFBF-E7BCD9160D4A}"/>
    <cellStyle name="Note 14 27" xfId="53327" xr:uid="{2E66E22B-F36F-45C9-B8EB-90EE1079C6F9}"/>
    <cellStyle name="Note 14 28" xfId="53328" xr:uid="{A916D990-B97F-4328-98E5-8F72272126A0}"/>
    <cellStyle name="Note 14 29" xfId="53329" xr:uid="{A0DBBDDA-23D1-4CCE-AC71-0AA1D1170057}"/>
    <cellStyle name="Note 14 3" xfId="53330" xr:uid="{0B386D81-BF8A-40E6-B73B-19D8F1AACA1F}"/>
    <cellStyle name="Note 14 3 2" xfId="53331" xr:uid="{4A941701-D6C3-4784-A1C1-8635D5F3E4B3}"/>
    <cellStyle name="Note 14 3 2 2" xfId="53332" xr:uid="{5ECED903-F411-4013-96EC-17FECFB89C29}"/>
    <cellStyle name="Note 14 3 2 2 2" xfId="53333" xr:uid="{342928FC-EC6C-45FC-B059-E4B23610AEB0}"/>
    <cellStyle name="Note 14 3 2 3" xfId="53334" xr:uid="{D04C8579-3DC7-462B-8014-CE5CE5E22258}"/>
    <cellStyle name="Note 14 3 3" xfId="53335" xr:uid="{E352D778-7EAE-451A-9295-75AB6598E9DD}"/>
    <cellStyle name="Note 14 3 3 2" xfId="53336" xr:uid="{8212276E-5101-4207-AF4E-C5B382A059E7}"/>
    <cellStyle name="Note 14 3 4" xfId="53337" xr:uid="{1A95C6D8-823C-45BA-A3A8-6BF5B7B0015C}"/>
    <cellStyle name="Note 14 3 4 2" xfId="53338" xr:uid="{268DBCD0-87E3-479E-8B25-8B8A7B468971}"/>
    <cellStyle name="Note 14 3 5" xfId="53339" xr:uid="{7A12BB1A-83D2-42C3-9BC9-09C63E32DE13}"/>
    <cellStyle name="Note 14 30" xfId="53340" xr:uid="{DDEED8B5-4159-4145-A44C-E9C8011BBEC7}"/>
    <cellStyle name="Note 14 31" xfId="53341" xr:uid="{1A7CC2E3-0261-4DD7-9E5E-1EB1A62F962C}"/>
    <cellStyle name="Note 14 4" xfId="53342" xr:uid="{E45A5018-063B-44D9-BEE7-F3EF66469AE1}"/>
    <cellStyle name="Note 14 4 2" xfId="53343" xr:uid="{0E457D12-FFCE-4A33-AA7C-0F83DB921A75}"/>
    <cellStyle name="Note 14 4 2 2" xfId="53344" xr:uid="{93C658F3-3B0F-4E05-B442-622682EF2B8F}"/>
    <cellStyle name="Note 14 4 2 2 2" xfId="53345" xr:uid="{2235F6BD-9653-4ADC-B1A0-80382167EA6D}"/>
    <cellStyle name="Note 14 4 2 3" xfId="53346" xr:uid="{6A026D34-01AE-4417-A6C7-110DCF31157F}"/>
    <cellStyle name="Note 14 4 3" xfId="53347" xr:uid="{595903B7-315D-499A-8FE8-578104A1F143}"/>
    <cellStyle name="Note 14 4 3 2" xfId="53348" xr:uid="{E3773B04-7F79-460E-843A-01FBA9C99668}"/>
    <cellStyle name="Note 14 4 4" xfId="53349" xr:uid="{D9480E52-2015-4C05-A370-ADA530A5431D}"/>
    <cellStyle name="Note 14 4 4 2" xfId="53350" xr:uid="{429BB252-E93D-46F9-927F-3C961EC54404}"/>
    <cellStyle name="Note 14 4 5" xfId="53351" xr:uid="{B8A69C41-82BB-40A2-B4F6-2CCAF2A7F4F8}"/>
    <cellStyle name="Note 14 5" xfId="53352" xr:uid="{DB9D8D60-8609-40C0-9AA5-798632B0C6E8}"/>
    <cellStyle name="Note 14 5 2" xfId="53353" xr:uid="{C7ABB903-B46C-4628-80D1-655B623EE221}"/>
    <cellStyle name="Note 14 5 2 2" xfId="53354" xr:uid="{0637EAE1-58D4-482F-94AE-5D82F28BF53A}"/>
    <cellStyle name="Note 14 5 2 2 2" xfId="53355" xr:uid="{CC3838EE-C4EB-4DC5-87E4-6E779CD3F3CA}"/>
    <cellStyle name="Note 14 5 2 3" xfId="53356" xr:uid="{AB748239-4178-465E-8FFF-8BBDB93C9E64}"/>
    <cellStyle name="Note 14 5 3" xfId="53357" xr:uid="{FA2A19F1-92AF-4567-A4FC-FED88EB45185}"/>
    <cellStyle name="Note 14 5 3 2" xfId="53358" xr:uid="{3DE2F967-D201-4C86-BFF0-2D448FB9DF56}"/>
    <cellStyle name="Note 14 5 4" xfId="53359" xr:uid="{AFC98CBE-39D5-49BA-881B-2A4FE88985A1}"/>
    <cellStyle name="Note 14 5 4 2" xfId="53360" xr:uid="{95330893-A936-45C4-81D6-17BDE98693A5}"/>
    <cellStyle name="Note 14 5 5" xfId="53361" xr:uid="{69CDB61F-FE2A-40D4-A8C1-63E4B2723136}"/>
    <cellStyle name="Note 14 6" xfId="53362" xr:uid="{FB9D8DEA-ACAC-41A0-B34F-5010A8B4B521}"/>
    <cellStyle name="Note 14 6 2" xfId="53363" xr:uid="{64EF5A12-96A6-4F76-A3AE-8084D3591528}"/>
    <cellStyle name="Note 14 6 2 2" xfId="53364" xr:uid="{498C255B-CA06-484C-A730-06F91E338D5F}"/>
    <cellStyle name="Note 14 6 2 2 2" xfId="53365" xr:uid="{0E1D5E2C-D25C-4297-9431-F5E4921F4357}"/>
    <cellStyle name="Note 14 6 2 3" xfId="53366" xr:uid="{8773BBF2-F75A-4FC0-B944-C704F19A379F}"/>
    <cellStyle name="Note 14 6 3" xfId="53367" xr:uid="{7A70AA15-46E7-4210-A615-F278E29B55D3}"/>
    <cellStyle name="Note 14 6 3 2" xfId="53368" xr:uid="{934BBD0B-0145-43F8-BF0D-D640034A7A9F}"/>
    <cellStyle name="Note 14 6 4" xfId="53369" xr:uid="{F8832252-86A6-46DF-AA78-818EE6FCAF5F}"/>
    <cellStyle name="Note 14 6 4 2" xfId="53370" xr:uid="{E671221C-8AAD-426D-8C1D-7ADEE4E5E04C}"/>
    <cellStyle name="Note 14 6 5" xfId="53371" xr:uid="{AEC0D3B3-310A-4684-ABCA-525C2139B082}"/>
    <cellStyle name="Note 14 7" xfId="53372" xr:uid="{85FE0887-3EBE-4CD2-AE7D-B9D042D24FA0}"/>
    <cellStyle name="Note 14 7 2" xfId="53373" xr:uid="{74EC66E3-4AC1-494F-B981-516C1CE5B0D5}"/>
    <cellStyle name="Note 14 7 2 2" xfId="53374" xr:uid="{CF466932-3859-4DA7-B9B6-8449462943B3}"/>
    <cellStyle name="Note 14 7 2 2 2" xfId="53375" xr:uid="{39874166-6BC9-4D4A-B800-1E96438BA455}"/>
    <cellStyle name="Note 14 7 2 3" xfId="53376" xr:uid="{00BCF53F-0886-4374-B869-C5E829727F66}"/>
    <cellStyle name="Note 14 7 3" xfId="53377" xr:uid="{543C9BE8-150D-40BA-82DD-BD968B6C7BCA}"/>
    <cellStyle name="Note 14 7 3 2" xfId="53378" xr:uid="{BFAD084C-5647-4C1C-A9C9-9497FF9AF946}"/>
    <cellStyle name="Note 14 7 4" xfId="53379" xr:uid="{3602F632-1002-40A7-A2FF-FBCFCEC48C74}"/>
    <cellStyle name="Note 14 7 4 2" xfId="53380" xr:uid="{688EA6F4-A8B7-4424-BC44-7E05495AC038}"/>
    <cellStyle name="Note 14 7 5" xfId="53381" xr:uid="{B0BE5F69-F98E-42AF-B184-7D28BC720F5A}"/>
    <cellStyle name="Note 14 8" xfId="53382" xr:uid="{263E39B4-655D-4E84-9706-329F70636C11}"/>
    <cellStyle name="Note 14 8 2" xfId="53383" xr:uid="{FA287F80-E7EF-43B8-B05F-2AD1D035E709}"/>
    <cellStyle name="Note 14 8 2 2" xfId="53384" xr:uid="{153C3CD6-F22B-4D92-AAF6-BC2D4E802045}"/>
    <cellStyle name="Note 14 8 2 2 2" xfId="53385" xr:uid="{69A03FC6-3415-4DE6-B339-FA4069052FCD}"/>
    <cellStyle name="Note 14 8 2 3" xfId="53386" xr:uid="{12E01F98-0BCA-494F-A2FA-A5877E778C79}"/>
    <cellStyle name="Note 14 8 3" xfId="53387" xr:uid="{FE3EFD1E-B1C0-4B5C-A251-938DA1617A43}"/>
    <cellStyle name="Note 14 8 3 2" xfId="53388" xr:uid="{15C8CD0F-9997-4B0C-AD27-83649DF74B53}"/>
    <cellStyle name="Note 14 8 4" xfId="53389" xr:uid="{86688A3E-BC47-41B9-B68D-3F9E72D4297C}"/>
    <cellStyle name="Note 14 8 4 2" xfId="53390" xr:uid="{77433AA7-AC4A-448B-B1B9-29028D3ABA4F}"/>
    <cellStyle name="Note 14 8 5" xfId="53391" xr:uid="{9B352DDD-9E05-498B-8112-D6CFC3BA7466}"/>
    <cellStyle name="Note 14 9" xfId="53392" xr:uid="{4A4528A1-7A92-4857-B8A1-013AF7492FA6}"/>
    <cellStyle name="Note 14 9 2" xfId="53393" xr:uid="{05BE5A42-5715-4C2E-B832-2CC865AD8F51}"/>
    <cellStyle name="Note 14 9 2 2" xfId="53394" xr:uid="{E18F7B29-9554-4DFF-90F3-847F101A8C3C}"/>
    <cellStyle name="Note 14 9 2 2 2" xfId="53395" xr:uid="{1019F401-EDEF-4A44-BAC4-0E76AD214683}"/>
    <cellStyle name="Note 14 9 2 3" xfId="53396" xr:uid="{DBF132DF-089F-4535-B5BC-4176817CF45E}"/>
    <cellStyle name="Note 14 9 3" xfId="53397" xr:uid="{D994F86C-2D9B-44CA-9916-7CDB712DD4FE}"/>
    <cellStyle name="Note 14 9 3 2" xfId="53398" xr:uid="{CFCAB77B-0F48-444B-93AA-2AB7744D9C81}"/>
    <cellStyle name="Note 14 9 4" xfId="53399" xr:uid="{F9E106F5-4F63-4BE5-8E2F-33BFBAFE7DC1}"/>
    <cellStyle name="Note 14 9 4 2" xfId="53400" xr:uid="{DFCFBFA0-C7E4-4CC9-821D-CBBC6BD5432B}"/>
    <cellStyle name="Note 14 9 5" xfId="53401" xr:uid="{D2B3E286-3DE4-466A-A75C-CA4AE1F07704}"/>
    <cellStyle name="Note 15" xfId="53402" xr:uid="{66A42AED-908F-4041-81BF-A783844CFD52}"/>
    <cellStyle name="Note 15 10" xfId="53403" xr:uid="{9A115582-D781-45C6-BFE1-4D04236765CC}"/>
    <cellStyle name="Note 15 10 2" xfId="53404" xr:uid="{5359D2F6-A677-413C-940E-F3D8C68EFF5D}"/>
    <cellStyle name="Note 15 10 2 2" xfId="53405" xr:uid="{9BA8CBD0-A59D-4C5A-9CDD-933D47A3911E}"/>
    <cellStyle name="Note 15 10 2 2 2" xfId="53406" xr:uid="{90CA2422-5155-4715-935F-30DF2E2620C2}"/>
    <cellStyle name="Note 15 10 2 3" xfId="53407" xr:uid="{B35B7156-5665-4C02-9807-E3E774E50B60}"/>
    <cellStyle name="Note 15 10 3" xfId="53408" xr:uid="{D0FC52C7-58F6-4B97-9E8C-4190F5FA82CB}"/>
    <cellStyle name="Note 15 10 3 2" xfId="53409" xr:uid="{C026D44B-11C8-4BCF-B21C-D8F375EEAE39}"/>
    <cellStyle name="Note 15 10 4" xfId="53410" xr:uid="{7D7DC54A-AB67-447B-A79E-18AD4191EAF2}"/>
    <cellStyle name="Note 15 10 4 2" xfId="53411" xr:uid="{7D702463-EE19-49DB-A542-F36D615E2F20}"/>
    <cellStyle name="Note 15 10 5" xfId="53412" xr:uid="{91B68674-0787-4A95-9A6E-712078C6CD86}"/>
    <cellStyle name="Note 15 11" xfId="53413" xr:uid="{3F6E2BBD-BEAA-46A5-BF22-651B478006D6}"/>
    <cellStyle name="Note 15 11 2" xfId="53414" xr:uid="{7CE8C191-1C4D-4D54-B472-2728A5A6A4D4}"/>
    <cellStyle name="Note 15 11 2 2" xfId="53415" xr:uid="{697C4AD6-05E6-4A76-A2BC-BB82F51C8F29}"/>
    <cellStyle name="Note 15 11 2 2 2" xfId="53416" xr:uid="{B9AE1659-0764-4D58-9A8C-8F7DB967BE2A}"/>
    <cellStyle name="Note 15 11 2 3" xfId="53417" xr:uid="{C047E042-C99B-458D-B2E7-958AA4137DDC}"/>
    <cellStyle name="Note 15 11 3" xfId="53418" xr:uid="{C28BD833-5A79-4C35-853C-022FC251E863}"/>
    <cellStyle name="Note 15 11 3 2" xfId="53419" xr:uid="{980419D2-6E2E-497E-BD4C-13C36F55E373}"/>
    <cellStyle name="Note 15 11 4" xfId="53420" xr:uid="{7D191243-4371-45D6-9A8E-89A7A5D3D1B2}"/>
    <cellStyle name="Note 15 11 4 2" xfId="53421" xr:uid="{57D422DC-4104-4FB4-AB38-26C3A825EA54}"/>
    <cellStyle name="Note 15 11 5" xfId="53422" xr:uid="{66684055-FD6E-4F09-9F11-60A04E212BDF}"/>
    <cellStyle name="Note 15 12" xfId="53423" xr:uid="{19E8E1F2-37A9-44DD-BEF8-B910D63522BE}"/>
    <cellStyle name="Note 15 12 2" xfId="53424" xr:uid="{7155C6A5-93CA-4B41-89F4-F9C5622B5E0D}"/>
    <cellStyle name="Note 15 12 2 2" xfId="53425" xr:uid="{C4000052-5657-4EB5-B7DF-E6F7ABD3904F}"/>
    <cellStyle name="Note 15 12 2 2 2" xfId="53426" xr:uid="{0A415C2B-7018-4FC1-A8FD-352CB87510BF}"/>
    <cellStyle name="Note 15 12 2 3" xfId="53427" xr:uid="{D877CF61-D4D2-4A40-B9F6-76F6549D5A96}"/>
    <cellStyle name="Note 15 12 3" xfId="53428" xr:uid="{F0AC1B49-D1C3-4277-9283-78951A9CC4E8}"/>
    <cellStyle name="Note 15 12 3 2" xfId="53429" xr:uid="{0DBD1246-F742-461A-A032-C8AFD9CFE57B}"/>
    <cellStyle name="Note 15 12 4" xfId="53430" xr:uid="{4A0EE4CF-2114-4F0E-B788-C49F96585566}"/>
    <cellStyle name="Note 15 12 4 2" xfId="53431" xr:uid="{3D9FBED9-C09D-47B4-88BD-A3CCA28A7C86}"/>
    <cellStyle name="Note 15 12 5" xfId="53432" xr:uid="{238D7F10-2915-4E57-9CB0-C12128020E31}"/>
    <cellStyle name="Note 15 13" xfId="53433" xr:uid="{DF05BA1F-A965-481A-AA9B-205B02EDEB26}"/>
    <cellStyle name="Note 15 13 2" xfId="53434" xr:uid="{C4FC78B1-65D4-462B-B0CF-E3B1CD2E60DA}"/>
    <cellStyle name="Note 15 13 2 2" xfId="53435" xr:uid="{BC8E8711-BCC4-4441-BD58-8BA6EA66FBF8}"/>
    <cellStyle name="Note 15 13 2 2 2" xfId="53436" xr:uid="{4B13D359-B19E-46A2-87E7-E7764231EC17}"/>
    <cellStyle name="Note 15 13 2 3" xfId="53437" xr:uid="{0FA0A4DE-4682-40DC-8AA7-C8E657294B98}"/>
    <cellStyle name="Note 15 13 3" xfId="53438" xr:uid="{B3FA08BD-0F85-49A2-853A-A1F0410DF5AE}"/>
    <cellStyle name="Note 15 13 3 2" xfId="53439" xr:uid="{EC1EB586-BCEA-4595-B694-760D3F37D233}"/>
    <cellStyle name="Note 15 13 4" xfId="53440" xr:uid="{89CF9A5A-CB42-407D-A643-BD4F1515FA22}"/>
    <cellStyle name="Note 15 13 4 2" xfId="53441" xr:uid="{37AB1853-03DA-4EF6-9862-893DA55DC91A}"/>
    <cellStyle name="Note 15 13 5" xfId="53442" xr:uid="{0DE00BA2-1C64-485D-87A3-FE26BF4D58D7}"/>
    <cellStyle name="Note 15 14" xfId="53443" xr:uid="{502B7961-FB5A-45E2-A060-4E1959C260AC}"/>
    <cellStyle name="Note 15 14 2" xfId="53444" xr:uid="{2B457FE4-2BB7-4F38-957D-7BE3FE28E3CA}"/>
    <cellStyle name="Note 15 14 2 2" xfId="53445" xr:uid="{A4907B56-3A7B-40BE-91EF-0FE133FD639B}"/>
    <cellStyle name="Note 15 14 2 2 2" xfId="53446" xr:uid="{4FC1C4B6-395C-4DF9-A343-96C25947CF8A}"/>
    <cellStyle name="Note 15 14 2 3" xfId="53447" xr:uid="{F5F808D1-B1DB-4B62-A118-6E561D402361}"/>
    <cellStyle name="Note 15 14 3" xfId="53448" xr:uid="{46D0A398-5049-4457-B0AE-530060BA971F}"/>
    <cellStyle name="Note 15 14 3 2" xfId="53449" xr:uid="{853FECB4-B208-497F-BC98-BD7E5B67786D}"/>
    <cellStyle name="Note 15 14 4" xfId="53450" xr:uid="{1A6D6682-2AC5-4EF1-8D9C-0E7A060585D6}"/>
    <cellStyle name="Note 15 14 4 2" xfId="53451" xr:uid="{9CD03F98-CC0F-4103-A7C6-696F9E1C0630}"/>
    <cellStyle name="Note 15 14 5" xfId="53452" xr:uid="{18048ED3-E502-4148-8209-78DA81BD611B}"/>
    <cellStyle name="Note 15 15" xfId="53453" xr:uid="{9A0B201A-AFD8-4912-A470-8C963A654F02}"/>
    <cellStyle name="Note 15 15 2" xfId="53454" xr:uid="{9ED6FA8B-5953-40A9-BF70-5EB34E5E7EB0}"/>
    <cellStyle name="Note 15 15 2 2" xfId="53455" xr:uid="{9EE27AA5-1A27-41BA-BFBF-6C2BD805FF5D}"/>
    <cellStyle name="Note 15 15 2 2 2" xfId="53456" xr:uid="{611C8446-D1E5-49AB-8EDC-F7B7EA7FD512}"/>
    <cellStyle name="Note 15 15 2 3" xfId="53457" xr:uid="{C6B43A5A-CB2A-4CC5-B7E9-7A76AB8B30B4}"/>
    <cellStyle name="Note 15 15 3" xfId="53458" xr:uid="{5C704D07-3644-4897-BBC1-E1E0FF1586FF}"/>
    <cellStyle name="Note 15 15 3 2" xfId="53459" xr:uid="{B7F800CE-33A5-46AB-A203-E6E6DC122ECB}"/>
    <cellStyle name="Note 15 15 4" xfId="53460" xr:uid="{5481B2F1-8907-4572-AC7D-E2BF029F8E2B}"/>
    <cellStyle name="Note 15 15 4 2" xfId="53461" xr:uid="{DB11A1FC-38B7-4D93-A63C-90FD4DA85436}"/>
    <cellStyle name="Note 15 15 5" xfId="53462" xr:uid="{D9229583-F3A2-4FE2-B702-AA7B83051195}"/>
    <cellStyle name="Note 15 16" xfId="53463" xr:uid="{2E2BE4C7-5BB6-49D2-A72C-B81D37506F94}"/>
    <cellStyle name="Note 15 16 2" xfId="53464" xr:uid="{F1BD1107-D8F1-4DB9-9703-0A9B1E272C19}"/>
    <cellStyle name="Note 15 16 2 2" xfId="53465" xr:uid="{EF4539B1-0C7E-40B3-8E49-C6BB08E05926}"/>
    <cellStyle name="Note 15 16 3" xfId="53466" xr:uid="{5E069B89-E499-44E0-932A-B84814FC5994}"/>
    <cellStyle name="Note 15 17" xfId="53467" xr:uid="{D15EF06E-4C91-4AF5-9319-ABDE9C1C9218}"/>
    <cellStyle name="Note 15 17 2" xfId="53468" xr:uid="{52EEDAB6-42CE-413C-B360-0345278DF1B4}"/>
    <cellStyle name="Note 15 18" xfId="53469" xr:uid="{57693918-DCC7-4BDC-973B-9341D8398616}"/>
    <cellStyle name="Note 15 18 2" xfId="53470" xr:uid="{00E89919-72C7-4D7D-980D-BD6B0E53F479}"/>
    <cellStyle name="Note 15 19" xfId="53471" xr:uid="{891B67EE-40F6-47F2-9E1F-430D3521E7C8}"/>
    <cellStyle name="Note 15 2" xfId="53472" xr:uid="{06A2008D-35B3-407F-9F9D-5F9304AAE435}"/>
    <cellStyle name="Note 15 2 2" xfId="53473" xr:uid="{F6ACD56B-B19F-4FE2-8814-45F78D7A29F7}"/>
    <cellStyle name="Note 15 2 2 2" xfId="53474" xr:uid="{6FF92268-7EF8-4A54-AAAE-EAF973AA81F0}"/>
    <cellStyle name="Note 15 2 2 2 2" xfId="53475" xr:uid="{4F9001C1-EE6D-4150-8666-5377A98AB869}"/>
    <cellStyle name="Note 15 2 2 3" xfId="53476" xr:uid="{90C43BDE-478C-4354-94FD-0119998E0710}"/>
    <cellStyle name="Note 15 2 3" xfId="53477" xr:uid="{C10027C1-5C13-474A-B190-85CD4FE489F6}"/>
    <cellStyle name="Note 15 2 3 2" xfId="53478" xr:uid="{1B187D86-2A22-4468-81E0-4DE5CD20E0A8}"/>
    <cellStyle name="Note 15 2 4" xfId="53479" xr:uid="{F1AFA460-923D-4EE5-A080-93633AE739AE}"/>
    <cellStyle name="Note 15 2 4 2" xfId="53480" xr:uid="{EE90C6F7-430C-492B-94B7-D3337727EB03}"/>
    <cellStyle name="Note 15 2 5" xfId="53481" xr:uid="{112A5CAA-B42D-46A4-B0BE-52F537A740D6}"/>
    <cellStyle name="Note 15 20" xfId="53482" xr:uid="{F56D917A-49A9-4327-9CBF-1E9B84506D70}"/>
    <cellStyle name="Note 15 21" xfId="53483" xr:uid="{1C7D6C65-9E20-4344-B208-B1EC9095B6B8}"/>
    <cellStyle name="Note 15 22" xfId="53484" xr:uid="{B57A5DE2-9F8D-44C3-B1D4-109A3ACF5E2D}"/>
    <cellStyle name="Note 15 23" xfId="53485" xr:uid="{F4E6F8BD-95BC-470C-B224-EEB663F9DEB4}"/>
    <cellStyle name="Note 15 24" xfId="53486" xr:uid="{414BA213-9FCD-40C9-93B2-3DAAFE01A4AC}"/>
    <cellStyle name="Note 15 25" xfId="53487" xr:uid="{A915D618-030E-40F8-8978-E468F914BC84}"/>
    <cellStyle name="Note 15 26" xfId="53488" xr:uid="{FA64394A-A0CE-4E09-AEB3-FBA9A88D70B3}"/>
    <cellStyle name="Note 15 27" xfId="53489" xr:uid="{2168DD2F-545B-49A3-B0A4-50823C1DE591}"/>
    <cellStyle name="Note 15 28" xfId="53490" xr:uid="{BE26109E-E3B6-4707-8649-A75B6AF12042}"/>
    <cellStyle name="Note 15 29" xfId="53491" xr:uid="{EB991DB6-157C-48AA-BADC-5A925D725A6B}"/>
    <cellStyle name="Note 15 3" xfId="53492" xr:uid="{25DE5893-2F58-444A-8835-C80A1F02024E}"/>
    <cellStyle name="Note 15 3 2" xfId="53493" xr:uid="{5E7F71D2-2E41-47B9-ABB9-A58CD32BDBEB}"/>
    <cellStyle name="Note 15 3 2 2" xfId="53494" xr:uid="{596436C4-1794-4690-B330-DE7F162AA8ED}"/>
    <cellStyle name="Note 15 3 2 2 2" xfId="53495" xr:uid="{9ECC718E-B82B-4A46-99AB-65AD16AAA956}"/>
    <cellStyle name="Note 15 3 2 3" xfId="53496" xr:uid="{B5B35CB9-CA13-4938-8A7B-79E12706D466}"/>
    <cellStyle name="Note 15 3 3" xfId="53497" xr:uid="{D6F80274-3813-4345-908D-25A15384685D}"/>
    <cellStyle name="Note 15 3 3 2" xfId="53498" xr:uid="{28EED411-020F-48F8-8E9D-9A326661E120}"/>
    <cellStyle name="Note 15 3 4" xfId="53499" xr:uid="{B38025DF-BAF6-4758-B9FB-4895B2B83A72}"/>
    <cellStyle name="Note 15 3 4 2" xfId="53500" xr:uid="{EC39F8DC-3EA3-4715-AFAF-611A0BA4BF18}"/>
    <cellStyle name="Note 15 3 5" xfId="53501" xr:uid="{9B705AC3-8266-43EC-95B8-FD84CFB81B1E}"/>
    <cellStyle name="Note 15 4" xfId="53502" xr:uid="{DEE0D51D-AC06-4C0B-ACB7-9E84DA04BD9F}"/>
    <cellStyle name="Note 15 4 2" xfId="53503" xr:uid="{36CA8E73-9FCF-47C4-9A0C-3916BCCA2073}"/>
    <cellStyle name="Note 15 4 2 2" xfId="53504" xr:uid="{A077F435-C130-427C-8566-16E0538EE3A7}"/>
    <cellStyle name="Note 15 4 2 2 2" xfId="53505" xr:uid="{D5D23201-7621-4188-9F62-6340D68E3E67}"/>
    <cellStyle name="Note 15 4 2 3" xfId="53506" xr:uid="{5DF608CC-B5AC-44BF-92C3-881A5898C0D4}"/>
    <cellStyle name="Note 15 4 3" xfId="53507" xr:uid="{B2BE2B25-A444-423E-90EA-E84634DE516F}"/>
    <cellStyle name="Note 15 4 3 2" xfId="53508" xr:uid="{6E4BA508-3DE5-4E8F-89AA-929D722A770B}"/>
    <cellStyle name="Note 15 4 4" xfId="53509" xr:uid="{A2C1EC25-49BE-4E72-AE6E-059E56DEFFC7}"/>
    <cellStyle name="Note 15 4 4 2" xfId="53510" xr:uid="{39A1D240-896A-4C90-8D05-99A5FA066C3C}"/>
    <cellStyle name="Note 15 4 5" xfId="53511" xr:uid="{6EBEE5E7-740F-4814-972C-E055F8CB3B45}"/>
    <cellStyle name="Note 15 5" xfId="53512" xr:uid="{438B7B06-9A82-4D64-B0DA-90C399CB7F32}"/>
    <cellStyle name="Note 15 5 2" xfId="53513" xr:uid="{3D2ED63E-FF49-48D1-9D78-24A59C2D93FA}"/>
    <cellStyle name="Note 15 5 2 2" xfId="53514" xr:uid="{AAC0C74D-40F9-4B3C-96F7-50F24430D917}"/>
    <cellStyle name="Note 15 5 2 2 2" xfId="53515" xr:uid="{2D034538-8744-48EA-AD19-73420D549989}"/>
    <cellStyle name="Note 15 5 2 3" xfId="53516" xr:uid="{2AF36456-4568-4492-9376-4DC003F02730}"/>
    <cellStyle name="Note 15 5 3" xfId="53517" xr:uid="{FBA6FB9B-3D66-4F7E-A6EF-0B7BD96F92C4}"/>
    <cellStyle name="Note 15 5 3 2" xfId="53518" xr:uid="{361C08A4-B16C-4FBC-B15A-F0562BB783AF}"/>
    <cellStyle name="Note 15 5 4" xfId="53519" xr:uid="{34416791-2BB3-4E23-8549-C4E0A7518CB3}"/>
    <cellStyle name="Note 15 5 4 2" xfId="53520" xr:uid="{B6DAF854-F2F8-4834-81AF-B5E8ABDB3AD3}"/>
    <cellStyle name="Note 15 5 5" xfId="53521" xr:uid="{D3D0CE90-67BD-4110-9FE4-0E2629C32A93}"/>
    <cellStyle name="Note 15 6" xfId="53522" xr:uid="{80FB5476-832B-4742-9F6B-E9503E50F908}"/>
    <cellStyle name="Note 15 6 2" xfId="53523" xr:uid="{C74D89F5-4522-4739-ADF2-EDA8D2DBD3CE}"/>
    <cellStyle name="Note 15 6 2 2" xfId="53524" xr:uid="{D6EE2C63-0FB0-4EDB-B7B0-00F0109A60D0}"/>
    <cellStyle name="Note 15 6 2 2 2" xfId="53525" xr:uid="{01205C2B-E9C4-47C1-BAF7-C8B4563D4C5F}"/>
    <cellStyle name="Note 15 6 2 3" xfId="53526" xr:uid="{68540761-FA16-454E-8791-7E0070C92DD3}"/>
    <cellStyle name="Note 15 6 3" xfId="53527" xr:uid="{47D36F2B-45BF-4082-9E2B-7AC99BEF2EFB}"/>
    <cellStyle name="Note 15 6 3 2" xfId="53528" xr:uid="{B7C33732-DB02-4893-B2E5-D5903D70994E}"/>
    <cellStyle name="Note 15 6 4" xfId="53529" xr:uid="{EF401C66-BF0A-4F1F-A2B6-846F16422CC7}"/>
    <cellStyle name="Note 15 6 4 2" xfId="53530" xr:uid="{658D21FD-2863-4203-ABFB-36AC2DB178C7}"/>
    <cellStyle name="Note 15 6 5" xfId="53531" xr:uid="{C8FCE2C3-8FFA-4A35-BEBB-2172E2DEE3C2}"/>
    <cellStyle name="Note 15 7" xfId="53532" xr:uid="{386AAAEB-1BA1-4C13-A4BF-D16E9B0B01E4}"/>
    <cellStyle name="Note 15 7 2" xfId="53533" xr:uid="{EC06581B-512E-4C6A-9CAC-541121B7A55B}"/>
    <cellStyle name="Note 15 7 2 2" xfId="53534" xr:uid="{E720EFC3-70E8-4C49-BE72-D48B4676FE1E}"/>
    <cellStyle name="Note 15 7 2 2 2" xfId="53535" xr:uid="{D8A85137-68BC-4B3A-89BD-6649B68C85E9}"/>
    <cellStyle name="Note 15 7 2 3" xfId="53536" xr:uid="{A878E8E7-AB7D-4D10-89D9-E9A92D51E646}"/>
    <cellStyle name="Note 15 7 3" xfId="53537" xr:uid="{44A411E1-6F98-44F3-876D-8CCBD896107B}"/>
    <cellStyle name="Note 15 7 3 2" xfId="53538" xr:uid="{B8A2CC66-ED03-4278-A30E-E89D86A84AC7}"/>
    <cellStyle name="Note 15 7 4" xfId="53539" xr:uid="{2BB364AD-5CBB-4AB2-B648-E8EE6659E6C4}"/>
    <cellStyle name="Note 15 7 4 2" xfId="53540" xr:uid="{749935E0-3A41-4653-BE64-0165BEB07724}"/>
    <cellStyle name="Note 15 7 5" xfId="53541" xr:uid="{FD50676E-1C7C-4DE7-A747-759A0729FDE2}"/>
    <cellStyle name="Note 15 8" xfId="53542" xr:uid="{DCFD8D1A-FD07-4E7B-938A-E5CD60978CDB}"/>
    <cellStyle name="Note 15 8 2" xfId="53543" xr:uid="{77018883-6482-4C13-B22E-D96B678820D2}"/>
    <cellStyle name="Note 15 8 2 2" xfId="53544" xr:uid="{16A5C4DB-39AB-4717-B50F-B2471443BE26}"/>
    <cellStyle name="Note 15 8 2 2 2" xfId="53545" xr:uid="{3CC4CF30-DE47-4027-B85C-EC6728B876FB}"/>
    <cellStyle name="Note 15 8 2 3" xfId="53546" xr:uid="{018BAF79-62C1-49AD-9668-69A07045A6F1}"/>
    <cellStyle name="Note 15 8 3" xfId="53547" xr:uid="{0CD2BAB4-97B3-487C-AC9A-6180484AA388}"/>
    <cellStyle name="Note 15 8 3 2" xfId="53548" xr:uid="{8458E10E-3F6A-493B-B0FB-5B314A030BA6}"/>
    <cellStyle name="Note 15 8 4" xfId="53549" xr:uid="{225F2D09-76B0-41C5-BA62-072EFB7C4845}"/>
    <cellStyle name="Note 15 8 4 2" xfId="53550" xr:uid="{999D71AE-FAC1-4B8E-A552-876BDCF62BC6}"/>
    <cellStyle name="Note 15 8 5" xfId="53551" xr:uid="{6222B322-D5A2-448B-8A29-69227AF5D60E}"/>
    <cellStyle name="Note 15 9" xfId="53552" xr:uid="{EAB594CF-526B-4C4A-8B56-3A7A83F24B12}"/>
    <cellStyle name="Note 15 9 2" xfId="53553" xr:uid="{701A2ADC-1BE8-465B-AED8-69B14D799C25}"/>
    <cellStyle name="Note 15 9 2 2" xfId="53554" xr:uid="{793D387B-1DF4-43DC-BA4C-E97AB68B7293}"/>
    <cellStyle name="Note 15 9 2 2 2" xfId="53555" xr:uid="{A0163D03-2244-4779-B3A2-75607A0F14FC}"/>
    <cellStyle name="Note 15 9 2 3" xfId="53556" xr:uid="{3DE1128D-188C-45A6-A883-282A74C04491}"/>
    <cellStyle name="Note 15 9 3" xfId="53557" xr:uid="{34DC5614-DDBC-492E-82B6-380E81F67555}"/>
    <cellStyle name="Note 15 9 3 2" xfId="53558" xr:uid="{343CA5AE-71CC-4C3E-B2AF-9FE1D9CA7ECB}"/>
    <cellStyle name="Note 15 9 4" xfId="53559" xr:uid="{E94CEE21-8D21-4BAA-A5DC-A28305E364CA}"/>
    <cellStyle name="Note 15 9 4 2" xfId="53560" xr:uid="{CD8A32C0-D893-453E-A804-D99BAF3755BC}"/>
    <cellStyle name="Note 15 9 5" xfId="53561" xr:uid="{EA6CD9EE-57A9-4EF7-844C-516672A492CC}"/>
    <cellStyle name="Note 16" xfId="53562" xr:uid="{28010413-D985-4105-9605-FA00DEBC4349}"/>
    <cellStyle name="Note 16 10" xfId="53563" xr:uid="{438874F9-3B75-4070-880A-1C9C0B1D4AEC}"/>
    <cellStyle name="Note 16 10 2" xfId="53564" xr:uid="{921F9EDD-58E6-4A9D-9194-59047EF8F1D7}"/>
    <cellStyle name="Note 16 10 2 2" xfId="53565" xr:uid="{87985C22-94C2-428E-8B4C-9C933A91F36F}"/>
    <cellStyle name="Note 16 10 2 2 2" xfId="53566" xr:uid="{331581CB-0132-4BEF-9AC9-9AB5299E2FA3}"/>
    <cellStyle name="Note 16 10 2 3" xfId="53567" xr:uid="{2DD6E0A3-0A13-40B8-A79F-96B286CB33E7}"/>
    <cellStyle name="Note 16 10 3" xfId="53568" xr:uid="{0F62CAEC-4591-41E3-8360-625E42F36742}"/>
    <cellStyle name="Note 16 10 3 2" xfId="53569" xr:uid="{8535BCD9-71B2-4948-9FE0-89BCC2BFD63E}"/>
    <cellStyle name="Note 16 10 4" xfId="53570" xr:uid="{6F2A0651-3B3C-4885-A699-CF691DC49924}"/>
    <cellStyle name="Note 16 10 4 2" xfId="53571" xr:uid="{C66817AC-E047-423A-A45F-5F2AA060E8B0}"/>
    <cellStyle name="Note 16 10 5" xfId="53572" xr:uid="{AD086FED-D9D1-4594-B5A1-F5B649B7775D}"/>
    <cellStyle name="Note 16 11" xfId="53573" xr:uid="{1B6FB9DE-8719-453A-B29A-13F6B8EF0B02}"/>
    <cellStyle name="Note 16 11 2" xfId="53574" xr:uid="{CAFCB068-ED1C-4E76-969A-EB0CDBCB4D5F}"/>
    <cellStyle name="Note 16 11 2 2" xfId="53575" xr:uid="{B592BEA9-B43D-4621-BD83-B39EB2506F37}"/>
    <cellStyle name="Note 16 11 2 2 2" xfId="53576" xr:uid="{F7021691-A82B-487F-A9D8-637E88AA5A85}"/>
    <cellStyle name="Note 16 11 2 3" xfId="53577" xr:uid="{3785A7AD-3021-47AE-8447-6DFD153F32B1}"/>
    <cellStyle name="Note 16 11 3" xfId="53578" xr:uid="{DC3F3161-C6ED-44CC-AF05-1E78902D9EEC}"/>
    <cellStyle name="Note 16 11 3 2" xfId="53579" xr:uid="{4C684AE7-523C-41CC-A49C-4150680965BC}"/>
    <cellStyle name="Note 16 11 4" xfId="53580" xr:uid="{BB52BD7E-9624-4232-A824-7BE6623A66B0}"/>
    <cellStyle name="Note 16 11 4 2" xfId="53581" xr:uid="{7D93D7B4-A977-426B-804A-7E589B750894}"/>
    <cellStyle name="Note 16 11 5" xfId="53582" xr:uid="{40EBC435-92B5-438E-85D3-8BC0770E56D3}"/>
    <cellStyle name="Note 16 12" xfId="53583" xr:uid="{462CEC76-59A6-412E-B0A9-01D795E861B0}"/>
    <cellStyle name="Note 16 12 2" xfId="53584" xr:uid="{C6833C0C-BBF4-4E5D-B2FF-C214C0EB53E8}"/>
    <cellStyle name="Note 16 12 2 2" xfId="53585" xr:uid="{02F07A93-02C2-4677-A1F6-97C6EC6A9207}"/>
    <cellStyle name="Note 16 12 2 2 2" xfId="53586" xr:uid="{C57E18AE-765E-43AA-88C7-3849B640114E}"/>
    <cellStyle name="Note 16 12 2 3" xfId="53587" xr:uid="{6E6B3CA6-0CD2-440C-84DD-5F4B669D290C}"/>
    <cellStyle name="Note 16 12 3" xfId="53588" xr:uid="{E899CC15-758A-4C2E-8ACF-A723D48189B3}"/>
    <cellStyle name="Note 16 12 3 2" xfId="53589" xr:uid="{B0793BFA-26E5-4D66-B1E6-FF5B8D1D9C3B}"/>
    <cellStyle name="Note 16 12 4" xfId="53590" xr:uid="{FAD28F3A-9E08-4284-A02C-D1938BD78EE2}"/>
    <cellStyle name="Note 16 12 4 2" xfId="53591" xr:uid="{A4B41189-DF6E-4D80-A22B-A1FD6933F503}"/>
    <cellStyle name="Note 16 12 5" xfId="53592" xr:uid="{7A9B9C49-030E-4EC9-B2C1-DCC27B67E1C6}"/>
    <cellStyle name="Note 16 13" xfId="53593" xr:uid="{83AC1626-6AB3-4335-80BD-5493B1A07437}"/>
    <cellStyle name="Note 16 13 2" xfId="53594" xr:uid="{5EAEB8B6-16F1-43BA-84D9-F42442A30B42}"/>
    <cellStyle name="Note 16 13 2 2" xfId="53595" xr:uid="{011986BA-FA0D-4CE0-A5D0-E31081CC6753}"/>
    <cellStyle name="Note 16 13 2 2 2" xfId="53596" xr:uid="{DCA82629-F8E7-4924-B22C-E45768C56E69}"/>
    <cellStyle name="Note 16 13 2 3" xfId="53597" xr:uid="{7EAAC3E3-7EFA-434B-960C-4C8C72729EEE}"/>
    <cellStyle name="Note 16 13 3" xfId="53598" xr:uid="{E3C4DC1A-AF70-4F20-9CB3-193643120964}"/>
    <cellStyle name="Note 16 13 3 2" xfId="53599" xr:uid="{E7678C40-5E26-4E23-8C54-3652F8805FE5}"/>
    <cellStyle name="Note 16 13 4" xfId="53600" xr:uid="{E506DE24-3588-48D4-97BF-99AD6CEE7597}"/>
    <cellStyle name="Note 16 13 4 2" xfId="53601" xr:uid="{4DEEBBE0-8D4F-441A-A267-BFC7BEB95B40}"/>
    <cellStyle name="Note 16 13 5" xfId="53602" xr:uid="{47FCA7BE-6462-4D73-B187-E7D19A559EE7}"/>
    <cellStyle name="Note 16 14" xfId="53603" xr:uid="{108FC89B-EDF2-42ED-8BBF-31761ADDAD9C}"/>
    <cellStyle name="Note 16 14 2" xfId="53604" xr:uid="{637BED6F-D2C4-4AF0-A213-6D044198EAC9}"/>
    <cellStyle name="Note 16 14 2 2" xfId="53605" xr:uid="{E5F99C71-32F9-4352-A46B-F3A879C16C60}"/>
    <cellStyle name="Note 16 14 2 2 2" xfId="53606" xr:uid="{465638B8-AEB5-43FF-A737-FE5FBE4BA375}"/>
    <cellStyle name="Note 16 14 2 3" xfId="53607" xr:uid="{CFF4FCA0-FBCB-43D6-B9E4-6E0E6B404F97}"/>
    <cellStyle name="Note 16 14 3" xfId="53608" xr:uid="{D9F57FFB-2881-4886-B13B-A63F443BECE2}"/>
    <cellStyle name="Note 16 14 3 2" xfId="53609" xr:uid="{E48455C2-F447-42BF-9F9E-091086382D4F}"/>
    <cellStyle name="Note 16 14 4" xfId="53610" xr:uid="{0F9F1A9B-5833-4CC2-ACBE-77A8386BC52D}"/>
    <cellStyle name="Note 16 14 4 2" xfId="53611" xr:uid="{08DAB973-142C-495D-9536-8BFE8EE504B1}"/>
    <cellStyle name="Note 16 14 5" xfId="53612" xr:uid="{FBC97E9B-B230-45E4-920C-37D9B86F298B}"/>
    <cellStyle name="Note 16 15" xfId="53613" xr:uid="{56D5D773-7CEF-4391-A9E7-863BA97621D9}"/>
    <cellStyle name="Note 16 15 2" xfId="53614" xr:uid="{FA068AD2-057B-4C44-95DE-99CD3D5AB652}"/>
    <cellStyle name="Note 16 15 2 2" xfId="53615" xr:uid="{230B3210-3BD0-4242-8155-1C017629ACFB}"/>
    <cellStyle name="Note 16 15 2 2 2" xfId="53616" xr:uid="{6A9F7AF3-5FB6-4F82-BF26-CB56B9D92041}"/>
    <cellStyle name="Note 16 15 2 3" xfId="53617" xr:uid="{FA542BD2-EE81-468F-ACD3-2FC74909AC9C}"/>
    <cellStyle name="Note 16 15 3" xfId="53618" xr:uid="{D3384C57-6939-460D-B018-08A2E35DF2A9}"/>
    <cellStyle name="Note 16 15 3 2" xfId="53619" xr:uid="{767CF36D-97C9-407F-B951-ABECB8A4DB51}"/>
    <cellStyle name="Note 16 15 4" xfId="53620" xr:uid="{E79B86CD-94F0-4181-9F59-0E44FFB9ED3F}"/>
    <cellStyle name="Note 16 15 4 2" xfId="53621" xr:uid="{A7DF106E-9214-48E7-ACBF-4E613C7ABBE2}"/>
    <cellStyle name="Note 16 15 5" xfId="53622" xr:uid="{205C2288-AAF6-46E7-B6CB-82776A96283C}"/>
    <cellStyle name="Note 16 16" xfId="53623" xr:uid="{1E10B65D-C59A-49F3-9070-56687DE70B76}"/>
    <cellStyle name="Note 16 16 2" xfId="53624" xr:uid="{4C776831-1894-44C2-9B9F-550FE675111D}"/>
    <cellStyle name="Note 16 16 2 2" xfId="53625" xr:uid="{F58471AB-B41B-4543-B47A-7BAEF3E2ED15}"/>
    <cellStyle name="Note 16 16 3" xfId="53626" xr:uid="{2C0FDC63-6F6D-444B-A235-980B13271EAE}"/>
    <cellStyle name="Note 16 17" xfId="53627" xr:uid="{107F7ED8-5F31-4743-8506-9A2E862E849D}"/>
    <cellStyle name="Note 16 17 2" xfId="53628" xr:uid="{1C96932C-D39B-49B0-9DFE-0C9919A1BB2D}"/>
    <cellStyle name="Note 16 18" xfId="53629" xr:uid="{DC3EFFF0-129F-49A3-B612-306D1ADA7F20}"/>
    <cellStyle name="Note 16 18 2" xfId="53630" xr:uid="{6DF88989-C634-4D1E-9B1A-1836E4613A47}"/>
    <cellStyle name="Note 16 19" xfId="53631" xr:uid="{64DE5713-5423-45D4-BFA5-2FDF5FC64169}"/>
    <cellStyle name="Note 16 2" xfId="53632" xr:uid="{E05F4D4B-8B16-44CF-85AB-1C34CE2C7146}"/>
    <cellStyle name="Note 16 2 2" xfId="53633" xr:uid="{D05A0AE2-DDA0-4C24-AA15-065398762A29}"/>
    <cellStyle name="Note 16 2 2 2" xfId="53634" xr:uid="{A10BC529-A88E-4B8F-9825-10F80330A6C0}"/>
    <cellStyle name="Note 16 2 2 2 2" xfId="53635" xr:uid="{58696B83-C508-4277-ABE1-BB7FE473412D}"/>
    <cellStyle name="Note 16 2 2 3" xfId="53636" xr:uid="{3BEF3548-2B6B-425D-A2A9-667456132533}"/>
    <cellStyle name="Note 16 2 3" xfId="53637" xr:uid="{88D9ABCA-25FB-4DC2-9AB7-345433CD5435}"/>
    <cellStyle name="Note 16 2 3 2" xfId="53638" xr:uid="{FF95CB33-6F43-4CD0-8F51-D2E6ECE98795}"/>
    <cellStyle name="Note 16 2 4" xfId="53639" xr:uid="{941964B2-344F-4754-85CE-1F5F11C7EBE0}"/>
    <cellStyle name="Note 16 2 4 2" xfId="53640" xr:uid="{3ADC8922-89EA-451C-9BA6-A99EDBB003B2}"/>
    <cellStyle name="Note 16 2 5" xfId="53641" xr:uid="{A39735E8-B35C-4780-999A-201E17170D3E}"/>
    <cellStyle name="Note 16 20" xfId="53642" xr:uid="{3D0D3E04-23C5-4E3C-9DAD-905E3AE6565A}"/>
    <cellStyle name="Note 16 21" xfId="53643" xr:uid="{A9AACE5E-63B7-4EF8-A236-F08C12B6E1B4}"/>
    <cellStyle name="Note 16 22" xfId="53644" xr:uid="{44B14C52-FF24-4E54-B2DE-450F4E3E64DC}"/>
    <cellStyle name="Note 16 23" xfId="53645" xr:uid="{8B89232D-2AC2-43C8-9ED7-74BE97ADA618}"/>
    <cellStyle name="Note 16 24" xfId="53646" xr:uid="{C1EDB24F-7D8B-4563-A173-DF75ED584B29}"/>
    <cellStyle name="Note 16 25" xfId="53647" xr:uid="{DBBC9D81-D0B5-482C-A40A-B4EDEE36F600}"/>
    <cellStyle name="Note 16 26" xfId="53648" xr:uid="{A3EAC71F-5C73-4E7F-BB7F-DC4C15C90DCD}"/>
    <cellStyle name="Note 16 27" xfId="53649" xr:uid="{5B29B0FB-C801-4645-A2C6-897998CE1427}"/>
    <cellStyle name="Note 16 28" xfId="53650" xr:uid="{7E5C4034-09D8-43B0-8FA3-EC6D4F45E72C}"/>
    <cellStyle name="Note 16 29" xfId="53651" xr:uid="{9287A9F4-F579-481E-8FFC-5B36F957D28A}"/>
    <cellStyle name="Note 16 3" xfId="53652" xr:uid="{E69D0AAF-6279-4810-9782-F51C0F4E83FC}"/>
    <cellStyle name="Note 16 3 2" xfId="53653" xr:uid="{7ABC6EFB-BC08-4E2B-8D9C-381C433A5856}"/>
    <cellStyle name="Note 16 3 2 2" xfId="53654" xr:uid="{C3E60948-6033-4CC5-A4CB-BE7D019E9EDE}"/>
    <cellStyle name="Note 16 3 2 2 2" xfId="53655" xr:uid="{BF98C261-5566-4583-BD70-AD5F6F0089A6}"/>
    <cellStyle name="Note 16 3 2 3" xfId="53656" xr:uid="{C963EA11-8CB5-4480-8AEF-CEA05A8C52C9}"/>
    <cellStyle name="Note 16 3 3" xfId="53657" xr:uid="{D351B76B-1AD7-45FC-B1A9-40A54C4C9044}"/>
    <cellStyle name="Note 16 3 3 2" xfId="53658" xr:uid="{A323BC5C-E458-4425-BD7F-9F3073B90E92}"/>
    <cellStyle name="Note 16 3 4" xfId="53659" xr:uid="{D515563A-5E7C-490A-A751-B9B37F0A1F1C}"/>
    <cellStyle name="Note 16 3 4 2" xfId="53660" xr:uid="{6F790A14-9FA6-4314-8203-57ECBD895F4B}"/>
    <cellStyle name="Note 16 3 5" xfId="53661" xr:uid="{5CC3B721-DAF6-4922-AB8E-DE70B9EFA687}"/>
    <cellStyle name="Note 16 4" xfId="53662" xr:uid="{12382973-B150-4FF4-A246-0CA440F0ADC4}"/>
    <cellStyle name="Note 16 4 2" xfId="53663" xr:uid="{9858787B-D1D8-41E8-AEC3-E77EFEF06130}"/>
    <cellStyle name="Note 16 4 2 2" xfId="53664" xr:uid="{5DAEC92C-8ED3-46D1-A7A5-CAD499D3CB11}"/>
    <cellStyle name="Note 16 4 2 2 2" xfId="53665" xr:uid="{C988C3DB-1AE6-410E-B9E5-F75BDE1588D7}"/>
    <cellStyle name="Note 16 4 2 3" xfId="53666" xr:uid="{8528F010-FF61-437C-BC11-449FE38C06E5}"/>
    <cellStyle name="Note 16 4 3" xfId="53667" xr:uid="{945F3EB9-F280-40B0-8A47-FB9825D63BF6}"/>
    <cellStyle name="Note 16 4 3 2" xfId="53668" xr:uid="{7C8B3766-AB73-4A3D-B7C1-FC9F19991E11}"/>
    <cellStyle name="Note 16 4 4" xfId="53669" xr:uid="{A544C81F-A4A1-4777-990A-63E11D0B5DA6}"/>
    <cellStyle name="Note 16 4 4 2" xfId="53670" xr:uid="{7B269F2E-0B45-477E-9BFE-68C5980BBA1E}"/>
    <cellStyle name="Note 16 4 5" xfId="53671" xr:uid="{C932E360-EFFD-412B-9A3E-E99BED29A0F0}"/>
    <cellStyle name="Note 16 5" xfId="53672" xr:uid="{48045385-6B96-481B-B85C-6A13C764AB93}"/>
    <cellStyle name="Note 16 5 2" xfId="53673" xr:uid="{B55A575C-BB72-4387-9B50-ED66079EAE80}"/>
    <cellStyle name="Note 16 5 2 2" xfId="53674" xr:uid="{CBC95F22-378F-4722-9F01-93A952B1CE4B}"/>
    <cellStyle name="Note 16 5 2 2 2" xfId="53675" xr:uid="{E5B877C2-80F2-48F7-87F7-8831D8234FEF}"/>
    <cellStyle name="Note 16 5 2 3" xfId="53676" xr:uid="{8406AC9F-76FD-4D5A-A140-33CF4C4F05EF}"/>
    <cellStyle name="Note 16 5 3" xfId="53677" xr:uid="{A5400D5E-FCC0-4DB6-BB06-0A4F7681B8B3}"/>
    <cellStyle name="Note 16 5 3 2" xfId="53678" xr:uid="{FE4255DD-E394-4B38-886E-3A9DA08B5CEE}"/>
    <cellStyle name="Note 16 5 4" xfId="53679" xr:uid="{7B194A17-A4E5-4EE1-948D-2B76F0132227}"/>
    <cellStyle name="Note 16 5 4 2" xfId="53680" xr:uid="{C06DEF34-7C57-4791-B446-96FC6715FF7A}"/>
    <cellStyle name="Note 16 5 5" xfId="53681" xr:uid="{D86D9A6F-A8EE-49F1-AF76-AF9B76F0B63E}"/>
    <cellStyle name="Note 16 6" xfId="53682" xr:uid="{F17B1870-96B1-45CD-96B8-265C38D66202}"/>
    <cellStyle name="Note 16 6 2" xfId="53683" xr:uid="{B6CB8387-C819-45A0-A635-890A9F74F351}"/>
    <cellStyle name="Note 16 6 2 2" xfId="53684" xr:uid="{BF4F4A79-DF6A-4A30-8909-F85D21A91A4D}"/>
    <cellStyle name="Note 16 6 2 2 2" xfId="53685" xr:uid="{5C17D199-64CC-4862-9933-4D997B5C5BAF}"/>
    <cellStyle name="Note 16 6 2 3" xfId="53686" xr:uid="{19D68D18-C350-404E-BE0D-50AF39F15A20}"/>
    <cellStyle name="Note 16 6 3" xfId="53687" xr:uid="{6DA58E35-F6FC-490F-B458-D289AA569EF6}"/>
    <cellStyle name="Note 16 6 3 2" xfId="53688" xr:uid="{20329E4A-CB7B-4965-8BD5-93A156AF87FF}"/>
    <cellStyle name="Note 16 6 4" xfId="53689" xr:uid="{8F6A6357-FD94-44A0-86DB-F51E0CE1F85C}"/>
    <cellStyle name="Note 16 6 4 2" xfId="53690" xr:uid="{5C9E2860-CBAC-4A91-898B-ED9413F1CB8F}"/>
    <cellStyle name="Note 16 6 5" xfId="53691" xr:uid="{B1FB2737-52E2-4ACC-9D9C-0FCD732B10F5}"/>
    <cellStyle name="Note 16 7" xfId="53692" xr:uid="{9BFE531C-F926-412D-B782-1A141BBECFEE}"/>
    <cellStyle name="Note 16 7 2" xfId="53693" xr:uid="{EF56EFC1-E691-4EF9-B11D-BE81627E9595}"/>
    <cellStyle name="Note 16 7 2 2" xfId="53694" xr:uid="{567E055D-71E2-41E6-ABDE-28FA8DF0750F}"/>
    <cellStyle name="Note 16 7 2 2 2" xfId="53695" xr:uid="{2DA08723-ACF5-4EE8-9E2B-FFFD26DBC7C0}"/>
    <cellStyle name="Note 16 7 2 3" xfId="53696" xr:uid="{A6787974-706F-457A-A77F-ADB10F2E6F30}"/>
    <cellStyle name="Note 16 7 3" xfId="53697" xr:uid="{215E8566-9E71-47A2-B742-D6AA6CC82A58}"/>
    <cellStyle name="Note 16 7 3 2" xfId="53698" xr:uid="{0E84C0F1-8496-4667-8FD5-66B5ED021605}"/>
    <cellStyle name="Note 16 7 4" xfId="53699" xr:uid="{7629082B-90A3-46D0-8BA2-43C29E08FED9}"/>
    <cellStyle name="Note 16 7 4 2" xfId="53700" xr:uid="{723FEC05-BAAD-46B9-88D3-2C4A4C62AC76}"/>
    <cellStyle name="Note 16 7 5" xfId="53701" xr:uid="{A32B10D1-ED06-48F5-8289-B892DC6229D5}"/>
    <cellStyle name="Note 16 8" xfId="53702" xr:uid="{7AEB8105-73A9-49FE-A8BC-6C9AA846C764}"/>
    <cellStyle name="Note 16 8 2" xfId="53703" xr:uid="{15D20E21-AEC3-4B95-8471-3E5FAF799594}"/>
    <cellStyle name="Note 16 8 2 2" xfId="53704" xr:uid="{3F7EBCB3-C816-498E-8494-6A54CDA0DB87}"/>
    <cellStyle name="Note 16 8 2 2 2" xfId="53705" xr:uid="{EDA00CED-B379-4C68-A1D0-AFA82201F8AA}"/>
    <cellStyle name="Note 16 8 2 3" xfId="53706" xr:uid="{797ED8E0-0219-490D-A278-ABAED591612A}"/>
    <cellStyle name="Note 16 8 3" xfId="53707" xr:uid="{FAF589B5-1D21-478D-8DAC-69D4D18A6FB0}"/>
    <cellStyle name="Note 16 8 3 2" xfId="53708" xr:uid="{87E85EFF-E7CC-426E-A788-5F46FBADCCA0}"/>
    <cellStyle name="Note 16 8 4" xfId="53709" xr:uid="{C1E3344E-5DD8-4906-A4A8-1965E501A03B}"/>
    <cellStyle name="Note 16 8 4 2" xfId="53710" xr:uid="{96E87038-17FE-407D-99B8-0094F0F03254}"/>
    <cellStyle name="Note 16 8 5" xfId="53711" xr:uid="{5A579B61-6BAE-4EF5-9305-1B3DDAAB9167}"/>
    <cellStyle name="Note 16 9" xfId="53712" xr:uid="{EE1F8BD4-086D-4AE7-8A67-E1BD97E56191}"/>
    <cellStyle name="Note 16 9 2" xfId="53713" xr:uid="{8B5E6B64-292D-4C11-824B-9DA2F03E8340}"/>
    <cellStyle name="Note 16 9 2 2" xfId="53714" xr:uid="{786DF838-7F8C-4B9C-A5FD-985B62ABF131}"/>
    <cellStyle name="Note 16 9 2 2 2" xfId="53715" xr:uid="{C3E71223-996F-4A8C-949B-446EAC6D1F4E}"/>
    <cellStyle name="Note 16 9 2 3" xfId="53716" xr:uid="{B5558D33-E6F8-49E4-AE21-F23644BD3443}"/>
    <cellStyle name="Note 16 9 3" xfId="53717" xr:uid="{8EEDAEF9-A2ED-40EC-A5D3-E503CB1B2DA2}"/>
    <cellStyle name="Note 16 9 3 2" xfId="53718" xr:uid="{D1871498-4EF6-41FF-A545-8C438F980F1B}"/>
    <cellStyle name="Note 16 9 4" xfId="53719" xr:uid="{38941459-7DB8-4128-89BC-3459A0296168}"/>
    <cellStyle name="Note 16 9 4 2" xfId="53720" xr:uid="{92EE7FEB-DB10-4111-ACFA-86A532C98A4C}"/>
    <cellStyle name="Note 16 9 5" xfId="53721" xr:uid="{E7699495-3B0A-4065-9373-516FEA039476}"/>
    <cellStyle name="Note 17" xfId="53722" xr:uid="{481B543C-32C6-4E4B-B810-49A3919B847A}"/>
    <cellStyle name="Note 17 10" xfId="53723" xr:uid="{AD9A0E07-21F8-4AED-A5EA-D208DE4B7702}"/>
    <cellStyle name="Note 17 10 2" xfId="53724" xr:uid="{F0E19363-4DE4-467F-A819-904E96D7D700}"/>
    <cellStyle name="Note 17 10 2 2" xfId="53725" xr:uid="{C137D17B-85A6-4E2C-843C-B3218656C0DC}"/>
    <cellStyle name="Note 17 10 2 2 2" xfId="53726" xr:uid="{3248C3A6-8116-4382-9C3B-39F174DB61AB}"/>
    <cellStyle name="Note 17 10 2 3" xfId="53727" xr:uid="{2BF52036-E74F-425A-A62C-D3E1A05A9DF1}"/>
    <cellStyle name="Note 17 10 3" xfId="53728" xr:uid="{745A9E35-F8D6-46E4-8C58-F8188A17163D}"/>
    <cellStyle name="Note 17 10 3 2" xfId="53729" xr:uid="{2D4B036B-6238-41DD-91E2-620E1CE23C12}"/>
    <cellStyle name="Note 17 10 4" xfId="53730" xr:uid="{02B72314-85F8-4C1A-B7D9-DA37D2188D0B}"/>
    <cellStyle name="Note 17 10 4 2" xfId="53731" xr:uid="{53367C0D-C351-48C4-8A53-5018421AE596}"/>
    <cellStyle name="Note 17 10 5" xfId="53732" xr:uid="{50FAE75E-53AF-4C7E-91B5-200F1D6E14C0}"/>
    <cellStyle name="Note 17 11" xfId="53733" xr:uid="{92D3E3F9-D566-4849-9745-2892B4E958C1}"/>
    <cellStyle name="Note 17 11 2" xfId="53734" xr:uid="{E7C50F5D-A689-4CE1-A7E6-1340E85426DA}"/>
    <cellStyle name="Note 17 11 2 2" xfId="53735" xr:uid="{C0990431-91E4-4167-A8CE-4054F8D28B7D}"/>
    <cellStyle name="Note 17 11 2 2 2" xfId="53736" xr:uid="{0257AB7D-6F5D-4A26-844D-DB0614779415}"/>
    <cellStyle name="Note 17 11 2 3" xfId="53737" xr:uid="{B7E7628C-04E9-481F-B0C9-29C11A0DC814}"/>
    <cellStyle name="Note 17 11 3" xfId="53738" xr:uid="{3C7AA28B-4BBE-4B95-B4EF-468723EACA51}"/>
    <cellStyle name="Note 17 11 3 2" xfId="53739" xr:uid="{53263B76-7C52-4255-A066-9A52141CBE9D}"/>
    <cellStyle name="Note 17 11 4" xfId="53740" xr:uid="{1EC5AF56-4C09-4BC3-B2B9-8A32711C8F92}"/>
    <cellStyle name="Note 17 11 4 2" xfId="53741" xr:uid="{E6F1321D-74D9-46D2-A4E8-EE9340C86562}"/>
    <cellStyle name="Note 17 11 5" xfId="53742" xr:uid="{1BAA9B21-820E-4CA8-96A2-567F790A4682}"/>
    <cellStyle name="Note 17 12" xfId="53743" xr:uid="{E0AB5511-56B2-43EB-BDC9-C66E2B5EE728}"/>
    <cellStyle name="Note 17 12 2" xfId="53744" xr:uid="{0E07C08E-DA7F-45AF-92C9-B6E7E4C70D4C}"/>
    <cellStyle name="Note 17 12 2 2" xfId="53745" xr:uid="{1148C2DA-2D7F-4B0E-B2B0-9DF1C697B66C}"/>
    <cellStyle name="Note 17 12 2 2 2" xfId="53746" xr:uid="{F2783FF6-1D17-4961-8EBB-5BCAC38FB3F8}"/>
    <cellStyle name="Note 17 12 2 3" xfId="53747" xr:uid="{DFDBABBE-5D5B-42F2-8CB1-D57019B08DD9}"/>
    <cellStyle name="Note 17 12 3" xfId="53748" xr:uid="{801FFDAD-F323-4621-9F61-B9D7CA66CFAF}"/>
    <cellStyle name="Note 17 12 3 2" xfId="53749" xr:uid="{940F982C-27F1-4620-9BE9-1AC7932C4CAD}"/>
    <cellStyle name="Note 17 12 4" xfId="53750" xr:uid="{41766DE9-26E4-4920-8C88-9C23FB10B3FF}"/>
    <cellStyle name="Note 17 12 4 2" xfId="53751" xr:uid="{C320F7AE-457D-4D8C-8A46-A4C455D08529}"/>
    <cellStyle name="Note 17 12 5" xfId="53752" xr:uid="{0710FFDB-865D-4C64-9878-959F6774D28D}"/>
    <cellStyle name="Note 17 13" xfId="53753" xr:uid="{6B83D8EB-ADA2-424F-BED6-83DD4283289B}"/>
    <cellStyle name="Note 17 13 2" xfId="53754" xr:uid="{3C044FCE-D671-4C48-B12E-97F6A7A8150C}"/>
    <cellStyle name="Note 17 13 2 2" xfId="53755" xr:uid="{82F70BAF-4A0B-438A-961A-204915E0A8C7}"/>
    <cellStyle name="Note 17 13 2 2 2" xfId="53756" xr:uid="{D066E83B-8CD4-4178-B2DD-D91A9BD42BB4}"/>
    <cellStyle name="Note 17 13 2 3" xfId="53757" xr:uid="{FA1A06F0-3BE6-4748-9809-99201E542C18}"/>
    <cellStyle name="Note 17 13 3" xfId="53758" xr:uid="{FD9A96D7-C380-45B7-8104-E3F9282B7E28}"/>
    <cellStyle name="Note 17 13 3 2" xfId="53759" xr:uid="{DF688840-4DB3-4ADE-B405-89173AA11698}"/>
    <cellStyle name="Note 17 13 4" xfId="53760" xr:uid="{3F80915B-B034-4FF3-8A5E-3EDF2B20AF41}"/>
    <cellStyle name="Note 17 13 4 2" xfId="53761" xr:uid="{7C0358C4-E2B8-4D5E-A630-668E045004D1}"/>
    <cellStyle name="Note 17 13 5" xfId="53762" xr:uid="{DDFA4686-34C1-4101-B4DB-FA593C5EB9B6}"/>
    <cellStyle name="Note 17 14" xfId="53763" xr:uid="{086E6A93-1E44-4C02-A897-92A23410AAA7}"/>
    <cellStyle name="Note 17 14 2" xfId="53764" xr:uid="{B9032155-77C2-48A4-9CD7-F8A02B2429FE}"/>
    <cellStyle name="Note 17 14 2 2" xfId="53765" xr:uid="{4A7D325B-1A00-4858-AD19-9EFA40131858}"/>
    <cellStyle name="Note 17 14 2 2 2" xfId="53766" xr:uid="{622E895F-3F44-4129-850B-C4F886329B33}"/>
    <cellStyle name="Note 17 14 2 3" xfId="53767" xr:uid="{94B215E1-3046-4E42-899B-24F56B9A18A3}"/>
    <cellStyle name="Note 17 14 3" xfId="53768" xr:uid="{FE04C6E0-10CF-4369-8A37-783D2B0F5DF3}"/>
    <cellStyle name="Note 17 14 3 2" xfId="53769" xr:uid="{C5A70FB0-4B57-4FA8-8356-22F16AE7CA5D}"/>
    <cellStyle name="Note 17 14 4" xfId="53770" xr:uid="{D00DC5C5-C6FA-4ED0-A5CF-A53A945CDE8E}"/>
    <cellStyle name="Note 17 14 4 2" xfId="53771" xr:uid="{90B4C0E2-977F-4965-B3EA-8966B6098185}"/>
    <cellStyle name="Note 17 14 5" xfId="53772" xr:uid="{73B84F02-777D-4391-BE13-74326509D5B6}"/>
    <cellStyle name="Note 17 15" xfId="53773" xr:uid="{16A923B9-60D8-444B-BCCA-83B65B60DDB8}"/>
    <cellStyle name="Note 17 15 2" xfId="53774" xr:uid="{C15B3D5E-05B1-45EB-ADEA-62BB3B6F012C}"/>
    <cellStyle name="Note 17 15 2 2" xfId="53775" xr:uid="{7C614550-2FF2-434B-BF05-9EB52A38670B}"/>
    <cellStyle name="Note 17 15 2 2 2" xfId="53776" xr:uid="{DE7DAD5D-C923-48C4-A10A-B679D3E59209}"/>
    <cellStyle name="Note 17 15 2 3" xfId="53777" xr:uid="{D78DB2CC-23B5-49B1-ACE2-44F159BE250A}"/>
    <cellStyle name="Note 17 15 3" xfId="53778" xr:uid="{45AD87DE-EF37-49CE-90A3-3DF151A6B026}"/>
    <cellStyle name="Note 17 15 3 2" xfId="53779" xr:uid="{B5F7E0DB-6C02-4C90-8D43-E3BCF04D807B}"/>
    <cellStyle name="Note 17 15 4" xfId="53780" xr:uid="{CBEB4061-4374-46A9-B2C3-E7128AAD4DE2}"/>
    <cellStyle name="Note 17 15 4 2" xfId="53781" xr:uid="{A2F0E4B6-0240-4198-A342-3332E5A85C16}"/>
    <cellStyle name="Note 17 15 5" xfId="53782" xr:uid="{9BE45209-097E-4230-B154-A57728FEDFB1}"/>
    <cellStyle name="Note 17 16" xfId="53783" xr:uid="{96331545-E749-45FA-933C-1BEC125E7F82}"/>
    <cellStyle name="Note 17 16 2" xfId="53784" xr:uid="{EC9137B2-05E8-4E20-94DE-D3B9DA6295D4}"/>
    <cellStyle name="Note 17 16 2 2" xfId="53785" xr:uid="{ABD122C4-6A3A-487D-A516-4597844755D6}"/>
    <cellStyle name="Note 17 16 3" xfId="53786" xr:uid="{57B4BC6A-C59A-45AA-A519-2DE6B2EE98A1}"/>
    <cellStyle name="Note 17 17" xfId="53787" xr:uid="{67E0E2BC-FDD5-46AD-9366-57BE7327EB8F}"/>
    <cellStyle name="Note 17 17 2" xfId="53788" xr:uid="{8B4BF340-21D7-4042-BAAD-93017A42B3C7}"/>
    <cellStyle name="Note 17 18" xfId="53789" xr:uid="{3C4C75A3-3D46-44C2-B757-DB12257C24E0}"/>
    <cellStyle name="Note 17 18 2" xfId="53790" xr:uid="{120A0A7A-F6C9-4D82-BAD2-E0D1B702F9AA}"/>
    <cellStyle name="Note 17 19" xfId="53791" xr:uid="{55CD3874-5EED-42C0-B20C-830D03C624EF}"/>
    <cellStyle name="Note 17 2" xfId="53792" xr:uid="{AC381C99-BF74-4883-A873-1C5BE173D5FA}"/>
    <cellStyle name="Note 17 2 2" xfId="53793" xr:uid="{12B438A7-1273-4CC5-BAA0-7D90E4E90595}"/>
    <cellStyle name="Note 17 2 2 2" xfId="53794" xr:uid="{BFC11D2F-B5CD-421E-95B5-68DD0A2CB345}"/>
    <cellStyle name="Note 17 2 2 2 2" xfId="53795" xr:uid="{D62D73F6-AAF1-4A4F-8E9C-BFD0E9DA5DDA}"/>
    <cellStyle name="Note 17 2 2 3" xfId="53796" xr:uid="{992A0A40-43EA-4F67-9213-C3D147239D3B}"/>
    <cellStyle name="Note 17 2 3" xfId="53797" xr:uid="{768C24B3-24D6-43B9-AC52-09C00352C4E7}"/>
    <cellStyle name="Note 17 2 3 2" xfId="53798" xr:uid="{76756C34-D25E-4638-8602-54361073C068}"/>
    <cellStyle name="Note 17 2 4" xfId="53799" xr:uid="{6D9AE5EF-4634-4AA9-840F-6DF4DFA9108C}"/>
    <cellStyle name="Note 17 2 4 2" xfId="53800" xr:uid="{896028DA-36F5-49CE-9877-BEEDBCD09203}"/>
    <cellStyle name="Note 17 2 5" xfId="53801" xr:uid="{BE78BE20-CE1C-4B2F-B0C5-D55371CB821A}"/>
    <cellStyle name="Note 17 20" xfId="53802" xr:uid="{112A3C40-5AE9-4DA0-9934-4D004C3ECC0F}"/>
    <cellStyle name="Note 17 21" xfId="53803" xr:uid="{D10D4474-C726-44FD-81D9-4DEA7DC039D7}"/>
    <cellStyle name="Note 17 22" xfId="53804" xr:uid="{674E32A5-B5A0-45ED-8808-09FB849790C5}"/>
    <cellStyle name="Note 17 23" xfId="53805" xr:uid="{DC12F3E1-CC86-46DC-9795-398D8BC7A8D5}"/>
    <cellStyle name="Note 17 24" xfId="53806" xr:uid="{8D78BEF6-9DDE-4271-813E-C29A9FF2CE09}"/>
    <cellStyle name="Note 17 25" xfId="53807" xr:uid="{3C8B36EB-7211-4C52-A319-54BAABAA020C}"/>
    <cellStyle name="Note 17 26" xfId="53808" xr:uid="{8140A238-06E4-43D8-9027-67471ED0A413}"/>
    <cellStyle name="Note 17 27" xfId="53809" xr:uid="{02BD8AA4-C82B-4AF6-8A9D-12A68A3DAD2A}"/>
    <cellStyle name="Note 17 28" xfId="53810" xr:uid="{CC2BA7E4-B0B8-4F91-B38B-DB7322A40B85}"/>
    <cellStyle name="Note 17 29" xfId="53811" xr:uid="{1FBF6400-3D78-473A-9C7B-20FE7D9F109F}"/>
    <cellStyle name="Note 17 3" xfId="53812" xr:uid="{096BE874-9F5B-4D33-921C-7A79A3003365}"/>
    <cellStyle name="Note 17 3 2" xfId="53813" xr:uid="{FB1827F9-B949-4CB6-AABD-55FC90551922}"/>
    <cellStyle name="Note 17 3 2 2" xfId="53814" xr:uid="{CA92681F-D7E1-43DC-82E3-5E1B99345B2D}"/>
    <cellStyle name="Note 17 3 2 2 2" xfId="53815" xr:uid="{A2C95296-B9EF-4924-82EB-A6927A5763AF}"/>
    <cellStyle name="Note 17 3 2 3" xfId="53816" xr:uid="{3B6F78A9-DB93-4269-AF90-99744499FB93}"/>
    <cellStyle name="Note 17 3 3" xfId="53817" xr:uid="{65F4C0A4-4A7A-4B22-A7EF-A8845AEF4C84}"/>
    <cellStyle name="Note 17 3 3 2" xfId="53818" xr:uid="{10DFD5BB-7E58-4165-807A-BBBFFBB2D215}"/>
    <cellStyle name="Note 17 3 4" xfId="53819" xr:uid="{6D514983-CB46-4575-82EA-743AFF14CFCC}"/>
    <cellStyle name="Note 17 3 4 2" xfId="53820" xr:uid="{C44C8FFD-2114-4209-A4FE-8948956549FF}"/>
    <cellStyle name="Note 17 3 5" xfId="53821" xr:uid="{9A94D849-4CF3-47B1-9B83-8B337D3ED16A}"/>
    <cellStyle name="Note 17 4" xfId="53822" xr:uid="{2372C731-4A30-4178-B12B-070479E7D773}"/>
    <cellStyle name="Note 17 4 2" xfId="53823" xr:uid="{541A25B9-B27C-4CB8-A43D-10AEC5DB2A85}"/>
    <cellStyle name="Note 17 4 2 2" xfId="53824" xr:uid="{1736E45B-B3E1-4CF3-B56D-83938075AFCF}"/>
    <cellStyle name="Note 17 4 2 2 2" xfId="53825" xr:uid="{C31E6B5E-9B3F-4FE2-89BC-8F50C6D5C9D6}"/>
    <cellStyle name="Note 17 4 2 3" xfId="53826" xr:uid="{63D9014E-F007-48AC-9A70-D3470A60583C}"/>
    <cellStyle name="Note 17 4 3" xfId="53827" xr:uid="{E2521A6E-97C7-469D-8C82-1E8151789819}"/>
    <cellStyle name="Note 17 4 3 2" xfId="53828" xr:uid="{7817916B-4F30-42D7-B21D-B77612CFDBAA}"/>
    <cellStyle name="Note 17 4 4" xfId="53829" xr:uid="{49130A32-F058-4D34-82CA-354EEE708DF8}"/>
    <cellStyle name="Note 17 4 4 2" xfId="53830" xr:uid="{12BFDD18-254A-4612-A9C3-E6C6F7DDE178}"/>
    <cellStyle name="Note 17 4 5" xfId="53831" xr:uid="{13DF0586-8ABE-41C2-A5C0-6BD556DB35BB}"/>
    <cellStyle name="Note 17 5" xfId="53832" xr:uid="{A1BBF7FA-5CCD-44D3-A0F0-C3229BCB2003}"/>
    <cellStyle name="Note 17 5 2" xfId="53833" xr:uid="{DAF84E56-3725-44AA-A635-48F9BA10DE43}"/>
    <cellStyle name="Note 17 5 2 2" xfId="53834" xr:uid="{9AC4C5D1-2125-4010-9B9F-17D28B9B9819}"/>
    <cellStyle name="Note 17 5 2 2 2" xfId="53835" xr:uid="{3DD10E12-E8B1-41E7-BA1E-12E2F5354FA4}"/>
    <cellStyle name="Note 17 5 2 3" xfId="53836" xr:uid="{E0CA8F9F-6D32-48C9-859A-233FA3B1EE2C}"/>
    <cellStyle name="Note 17 5 3" xfId="53837" xr:uid="{A939FEA8-6EE2-45AB-B68B-858772433B32}"/>
    <cellStyle name="Note 17 5 3 2" xfId="53838" xr:uid="{0CB614E5-9BFB-487E-A54A-94A7A5CFA9A2}"/>
    <cellStyle name="Note 17 5 4" xfId="53839" xr:uid="{25CD4985-8D09-4AFF-89B5-7E29B747DD8A}"/>
    <cellStyle name="Note 17 5 4 2" xfId="53840" xr:uid="{E34B12B3-1297-4142-95F2-CE210F805572}"/>
    <cellStyle name="Note 17 5 5" xfId="53841" xr:uid="{4D9004C8-534C-423E-AFA7-3DFAFC4DC475}"/>
    <cellStyle name="Note 17 6" xfId="53842" xr:uid="{44317FDE-6B09-43E6-AC27-D914F740B18C}"/>
    <cellStyle name="Note 17 6 2" xfId="53843" xr:uid="{771686CB-B441-4E03-B455-393F1DF404C3}"/>
    <cellStyle name="Note 17 6 2 2" xfId="53844" xr:uid="{B74200FD-C625-4836-960C-DB404D4F72D2}"/>
    <cellStyle name="Note 17 6 2 2 2" xfId="53845" xr:uid="{21988F2F-FB8E-4B2D-AD46-38A0E428C3B8}"/>
    <cellStyle name="Note 17 6 2 3" xfId="53846" xr:uid="{7BD90BC5-8E8B-468C-8063-8E8185EE8392}"/>
    <cellStyle name="Note 17 6 3" xfId="53847" xr:uid="{9A4DFBCD-045A-43C4-92D8-020474F46000}"/>
    <cellStyle name="Note 17 6 3 2" xfId="53848" xr:uid="{66A34282-7A1F-40BA-9D21-D3FDD1FE274A}"/>
    <cellStyle name="Note 17 6 4" xfId="53849" xr:uid="{CB4C898C-A180-4424-8C76-9C8BDFB325B7}"/>
    <cellStyle name="Note 17 6 4 2" xfId="53850" xr:uid="{3A84EE4B-4734-4B33-BBCB-A0083E740E69}"/>
    <cellStyle name="Note 17 6 5" xfId="53851" xr:uid="{659B815F-11F7-49E8-8216-A6D1685DF9A6}"/>
    <cellStyle name="Note 17 7" xfId="53852" xr:uid="{AED203EE-F707-4E53-9D90-31E6A3B1B7CD}"/>
    <cellStyle name="Note 17 7 2" xfId="53853" xr:uid="{531FAD96-963F-4A0E-B775-1436813F19A4}"/>
    <cellStyle name="Note 17 7 2 2" xfId="53854" xr:uid="{E9437B56-81A8-41C7-94E2-6B9E2692112B}"/>
    <cellStyle name="Note 17 7 2 2 2" xfId="53855" xr:uid="{FA4F14C0-0C24-4B97-A8B2-D4A169E41C6A}"/>
    <cellStyle name="Note 17 7 2 3" xfId="53856" xr:uid="{274EB015-94B1-4F0D-B813-C8C04AEEF108}"/>
    <cellStyle name="Note 17 7 3" xfId="53857" xr:uid="{2A3DCCBB-F28E-4E6C-81EB-C9B7771300D0}"/>
    <cellStyle name="Note 17 7 3 2" xfId="53858" xr:uid="{73FEB822-D069-43C0-BD36-37354C64DAE5}"/>
    <cellStyle name="Note 17 7 4" xfId="53859" xr:uid="{56623042-6D53-402F-BA70-406EB6AC180B}"/>
    <cellStyle name="Note 17 7 4 2" xfId="53860" xr:uid="{B059769B-20FD-4C87-9800-BE1E6AE01505}"/>
    <cellStyle name="Note 17 7 5" xfId="53861" xr:uid="{87CB0013-D4DB-4B29-A673-6AB5387EA7AD}"/>
    <cellStyle name="Note 17 8" xfId="53862" xr:uid="{FBBA4600-C226-413C-8EEB-16012733B4CB}"/>
    <cellStyle name="Note 17 8 2" xfId="53863" xr:uid="{FE569E60-CBA2-4242-B478-9D5E2A654B0C}"/>
    <cellStyle name="Note 17 8 2 2" xfId="53864" xr:uid="{E2D91E21-6006-41C0-9B14-838DE6ABA5CF}"/>
    <cellStyle name="Note 17 8 2 2 2" xfId="53865" xr:uid="{88F4F4CD-468C-4B5B-933D-C62B6A9CEC5A}"/>
    <cellStyle name="Note 17 8 2 3" xfId="53866" xr:uid="{7807CACF-0D02-4915-8FDC-E0D913E74FEE}"/>
    <cellStyle name="Note 17 8 3" xfId="53867" xr:uid="{BC9EA7E2-4367-4CAC-9440-C8E8B40CDD49}"/>
    <cellStyle name="Note 17 8 3 2" xfId="53868" xr:uid="{A92A2008-5790-4DEA-8EE6-0796F1ECB181}"/>
    <cellStyle name="Note 17 8 4" xfId="53869" xr:uid="{B4B93D9B-22BC-4389-B6BA-FE9239B8977A}"/>
    <cellStyle name="Note 17 8 4 2" xfId="53870" xr:uid="{2E12FDFB-9E2F-4A3F-9089-0A5521591142}"/>
    <cellStyle name="Note 17 8 5" xfId="53871" xr:uid="{793E7579-A1A0-494A-A964-86E58F5CF6D5}"/>
    <cellStyle name="Note 17 9" xfId="53872" xr:uid="{C7E84DDC-3F60-4641-97C8-C7A85B297A93}"/>
    <cellStyle name="Note 17 9 2" xfId="53873" xr:uid="{E4D1FCDD-5EDE-4706-A49B-E58196F4B4E4}"/>
    <cellStyle name="Note 17 9 2 2" xfId="53874" xr:uid="{EB23455B-3FAC-425D-9FAE-1B83641CA2CD}"/>
    <cellStyle name="Note 17 9 2 2 2" xfId="53875" xr:uid="{A3FFCFD8-DB28-4BC2-8EE8-C19DD9D41671}"/>
    <cellStyle name="Note 17 9 2 3" xfId="53876" xr:uid="{ABAA4CAA-14C3-4DE2-B8F2-DA2366FB1919}"/>
    <cellStyle name="Note 17 9 3" xfId="53877" xr:uid="{1B1F747C-E893-4A69-9FE8-35FD2AF2CA8E}"/>
    <cellStyle name="Note 17 9 3 2" xfId="53878" xr:uid="{F5E55419-0580-49C8-B387-38451964005D}"/>
    <cellStyle name="Note 17 9 4" xfId="53879" xr:uid="{07151F0C-92DB-44A3-B000-79ED79FDD2E7}"/>
    <cellStyle name="Note 17 9 4 2" xfId="53880" xr:uid="{8EA7F382-4B58-4F19-96C3-BC225C9875F1}"/>
    <cellStyle name="Note 17 9 5" xfId="53881" xr:uid="{65432DA6-5917-4143-82AB-F49F4443C575}"/>
    <cellStyle name="Note 18" xfId="53882" xr:uid="{D3DCF17B-4D96-45DE-AD44-474018CE24EC}"/>
    <cellStyle name="Note 18 10" xfId="53883" xr:uid="{5819D358-BAD5-4F6A-989A-C7B770524EB2}"/>
    <cellStyle name="Note 18 10 2" xfId="53884" xr:uid="{11C48CC9-74AC-4E0E-AFDD-E56B5E8041AA}"/>
    <cellStyle name="Note 18 10 2 2" xfId="53885" xr:uid="{827EF257-E140-4B7C-BEA7-B88F2F25B33B}"/>
    <cellStyle name="Note 18 10 2 2 2" xfId="53886" xr:uid="{E3A20D61-2C2D-4B30-B433-D4A91ABCCECF}"/>
    <cellStyle name="Note 18 10 2 3" xfId="53887" xr:uid="{600327E2-1A00-45CC-9AC1-C71FE7BDE495}"/>
    <cellStyle name="Note 18 10 3" xfId="53888" xr:uid="{F51EA955-E6A9-4392-BCAB-C60919C8D890}"/>
    <cellStyle name="Note 18 10 3 2" xfId="53889" xr:uid="{A1D30A36-E9DF-4BBC-8E7B-8C8F926300BB}"/>
    <cellStyle name="Note 18 10 4" xfId="53890" xr:uid="{12B5A833-7856-40CE-AE82-BC5DEE52ACE7}"/>
    <cellStyle name="Note 18 10 4 2" xfId="53891" xr:uid="{B715C48D-8992-4907-A3DA-4A59958EAA43}"/>
    <cellStyle name="Note 18 10 5" xfId="53892" xr:uid="{7DCFA5ED-6E12-4959-9EE5-C2A2C95FBA9C}"/>
    <cellStyle name="Note 18 11" xfId="53893" xr:uid="{03DA8C52-536B-4D51-94CB-612B6892EFD5}"/>
    <cellStyle name="Note 18 11 2" xfId="53894" xr:uid="{5F15435B-6C77-453F-ADBE-09973E6A02F8}"/>
    <cellStyle name="Note 18 11 2 2" xfId="53895" xr:uid="{A6FC18CC-1840-4893-BB2C-4DE79995A1F1}"/>
    <cellStyle name="Note 18 11 2 2 2" xfId="53896" xr:uid="{1F35F55B-341B-433B-8CEB-7AF3F007821A}"/>
    <cellStyle name="Note 18 11 2 3" xfId="53897" xr:uid="{85459060-938C-4B83-95A4-A6A2BA9F5D9C}"/>
    <cellStyle name="Note 18 11 3" xfId="53898" xr:uid="{96E69A26-56A9-40B5-B003-5A6E68AD039D}"/>
    <cellStyle name="Note 18 11 3 2" xfId="53899" xr:uid="{4EFE2C3E-FA54-42AA-AEE9-A28436A716EC}"/>
    <cellStyle name="Note 18 11 4" xfId="53900" xr:uid="{86D09D6A-1694-4027-B90B-C11EEE495C3F}"/>
    <cellStyle name="Note 18 11 4 2" xfId="53901" xr:uid="{4C4D15C9-F0B9-4EB3-9FEA-FA524CB33036}"/>
    <cellStyle name="Note 18 11 5" xfId="53902" xr:uid="{131ECE10-7C06-40C9-96E3-054BDC7D6E87}"/>
    <cellStyle name="Note 18 12" xfId="53903" xr:uid="{870378B0-2C40-4ACF-85AF-48B90089C362}"/>
    <cellStyle name="Note 18 12 2" xfId="53904" xr:uid="{38B45179-B093-490D-B7E7-4A0CD02DEC3A}"/>
    <cellStyle name="Note 18 12 2 2" xfId="53905" xr:uid="{0F0DEE5C-4247-46B2-A96A-34B5EC4CD16B}"/>
    <cellStyle name="Note 18 12 2 2 2" xfId="53906" xr:uid="{D40F1523-8CC0-4EBA-8827-A973F67BEA95}"/>
    <cellStyle name="Note 18 12 2 3" xfId="53907" xr:uid="{CC402461-8444-4C7F-9A8A-ECAB13222A51}"/>
    <cellStyle name="Note 18 12 3" xfId="53908" xr:uid="{A7136937-67FA-4738-B657-B14644304C1E}"/>
    <cellStyle name="Note 18 12 3 2" xfId="53909" xr:uid="{0BFB4A10-6B11-44D9-87F4-AEE809B5B4C5}"/>
    <cellStyle name="Note 18 12 4" xfId="53910" xr:uid="{977663D3-DB70-4B6E-889C-2D95CA95DB1C}"/>
    <cellStyle name="Note 18 12 4 2" xfId="53911" xr:uid="{12FB233F-BBC3-440E-AAAE-264A0ECCA05E}"/>
    <cellStyle name="Note 18 12 5" xfId="53912" xr:uid="{2B8224FF-043A-4F9D-8B22-36F458AC5FA3}"/>
    <cellStyle name="Note 18 13" xfId="53913" xr:uid="{B83B9E5A-16FB-4D00-9A81-46BE7FD7E810}"/>
    <cellStyle name="Note 18 13 2" xfId="53914" xr:uid="{03610184-1634-4711-A9B6-627C157627C1}"/>
    <cellStyle name="Note 18 13 2 2" xfId="53915" xr:uid="{DE4BD198-4DB2-48FF-800A-5FEAE9382C2C}"/>
    <cellStyle name="Note 18 13 2 2 2" xfId="53916" xr:uid="{AA671C70-60C9-4751-AACD-BB4C303FE273}"/>
    <cellStyle name="Note 18 13 2 3" xfId="53917" xr:uid="{FA3ECE93-FEF8-4070-9DD5-F3664C3BFBEE}"/>
    <cellStyle name="Note 18 13 3" xfId="53918" xr:uid="{65A0D418-D048-4A43-843D-295BCDF00394}"/>
    <cellStyle name="Note 18 13 3 2" xfId="53919" xr:uid="{1FA33EF0-D750-4F0C-AFC2-08912CA1AF3A}"/>
    <cellStyle name="Note 18 13 4" xfId="53920" xr:uid="{572E91CE-C3B0-4E76-B297-1CECE0572968}"/>
    <cellStyle name="Note 18 13 4 2" xfId="53921" xr:uid="{8545BA27-7E33-4487-8EFE-547ACB85F2C1}"/>
    <cellStyle name="Note 18 13 5" xfId="53922" xr:uid="{872B0131-5C57-4B64-A494-851F8DC27817}"/>
    <cellStyle name="Note 18 14" xfId="53923" xr:uid="{F4AA7DA1-7C71-4052-8880-CBF88DB0B93C}"/>
    <cellStyle name="Note 18 14 2" xfId="53924" xr:uid="{1F5B6297-B5CB-4082-9CCF-F21E0F9F8C41}"/>
    <cellStyle name="Note 18 14 2 2" xfId="53925" xr:uid="{E27DFA9A-26CE-4563-A23F-1648AA07A952}"/>
    <cellStyle name="Note 18 14 2 2 2" xfId="53926" xr:uid="{C1061060-0C3B-40D4-AEA1-EE24EC7843D3}"/>
    <cellStyle name="Note 18 14 2 3" xfId="53927" xr:uid="{8DCF3B46-36FE-462E-851E-F89D98E1C6D4}"/>
    <cellStyle name="Note 18 14 3" xfId="53928" xr:uid="{5AD7F873-63C4-4426-8F74-2C559FF50F70}"/>
    <cellStyle name="Note 18 14 3 2" xfId="53929" xr:uid="{6DAD61C5-D5E9-468F-872F-646DB29608F6}"/>
    <cellStyle name="Note 18 14 4" xfId="53930" xr:uid="{56991BE0-017A-4106-8F17-3F62E2FB1154}"/>
    <cellStyle name="Note 18 14 4 2" xfId="53931" xr:uid="{2232DF74-382E-4F11-BC1F-E3E18267ABB1}"/>
    <cellStyle name="Note 18 14 5" xfId="53932" xr:uid="{B0B0D0A7-D20C-4181-A8F5-2BC3242DA1B1}"/>
    <cellStyle name="Note 18 15" xfId="53933" xr:uid="{821DC0ED-55CE-4DE4-8E18-E43EC7FBE574}"/>
    <cellStyle name="Note 18 15 2" xfId="53934" xr:uid="{3012C50C-1A43-4FE0-9BBA-D3BAE34921C8}"/>
    <cellStyle name="Note 18 15 2 2" xfId="53935" xr:uid="{9A3B181C-FA4A-4C84-9A5E-3B42A922A6C6}"/>
    <cellStyle name="Note 18 15 2 2 2" xfId="53936" xr:uid="{AA468F57-12BE-4E2E-9ACD-C25EBDD2075C}"/>
    <cellStyle name="Note 18 15 2 3" xfId="53937" xr:uid="{47B87C73-F4B9-41F7-82D1-1BFA86FD7303}"/>
    <cellStyle name="Note 18 15 3" xfId="53938" xr:uid="{673F7193-B139-4121-89EA-D19525416760}"/>
    <cellStyle name="Note 18 15 3 2" xfId="53939" xr:uid="{89A5F09A-5B8F-4285-8844-E8FF852EC19B}"/>
    <cellStyle name="Note 18 15 4" xfId="53940" xr:uid="{DAB703D2-69FF-4DB2-88AF-8E55FB04C40B}"/>
    <cellStyle name="Note 18 15 4 2" xfId="53941" xr:uid="{536065B5-CCCE-4037-8982-C67F424AD25E}"/>
    <cellStyle name="Note 18 15 5" xfId="53942" xr:uid="{38211E72-D8E7-4BDC-80D6-D38632EB6E2A}"/>
    <cellStyle name="Note 18 16" xfId="53943" xr:uid="{0D22BB6E-0F4F-4471-BD5C-C3371427E22A}"/>
    <cellStyle name="Note 18 16 2" xfId="53944" xr:uid="{555FD537-9CCD-42C3-811A-0F22BAD347F9}"/>
    <cellStyle name="Note 18 16 2 2" xfId="53945" xr:uid="{CB45B9C3-9C55-4B1A-8D00-4E5F3C75A376}"/>
    <cellStyle name="Note 18 16 3" xfId="53946" xr:uid="{82530677-D667-452D-AC50-9428E56FA8C0}"/>
    <cellStyle name="Note 18 17" xfId="53947" xr:uid="{9DA2566F-B2CB-4896-8F2E-9F4383F678DB}"/>
    <cellStyle name="Note 18 17 2" xfId="53948" xr:uid="{128DD4DC-E70A-4B5D-AFCC-A7F9C349CC14}"/>
    <cellStyle name="Note 18 18" xfId="53949" xr:uid="{99645E77-635B-4E9F-B39B-0F5DBF7C9342}"/>
    <cellStyle name="Note 18 18 2" xfId="53950" xr:uid="{8B9DCF3B-DDD6-4EC2-8B39-7E1120506EE2}"/>
    <cellStyle name="Note 18 19" xfId="53951" xr:uid="{8E19C812-4CAB-4460-AE9D-7F432DC2F5D2}"/>
    <cellStyle name="Note 18 2" xfId="53952" xr:uid="{4F6A70B9-1ABA-4843-B57A-E70B82AA4F1B}"/>
    <cellStyle name="Note 18 2 2" xfId="53953" xr:uid="{1641FD14-E5BB-48F4-95EC-284B40648630}"/>
    <cellStyle name="Note 18 2 2 2" xfId="53954" xr:uid="{251EDE5F-F982-4FF6-862F-806365E198E7}"/>
    <cellStyle name="Note 18 2 2 2 2" xfId="53955" xr:uid="{2BD5D571-B3FC-44DC-A048-91DC957EC3EA}"/>
    <cellStyle name="Note 18 2 2 3" xfId="53956" xr:uid="{BBA5DB20-230B-4ABC-A3CA-89E096F59A61}"/>
    <cellStyle name="Note 18 2 3" xfId="53957" xr:uid="{AF52E838-9A82-4C3E-B6E3-8F470395FEE1}"/>
    <cellStyle name="Note 18 2 3 2" xfId="53958" xr:uid="{7A3717B7-BD65-4563-AA4D-2398937E1D48}"/>
    <cellStyle name="Note 18 2 4" xfId="53959" xr:uid="{75EFA610-79BD-4608-BD75-092C13DA7E54}"/>
    <cellStyle name="Note 18 2 4 2" xfId="53960" xr:uid="{C91E1016-F17E-40AB-BCCD-E7B52373786C}"/>
    <cellStyle name="Note 18 2 5" xfId="53961" xr:uid="{D6DB4B3A-0BB6-4A21-93B7-81AFB7AC5996}"/>
    <cellStyle name="Note 18 20" xfId="53962" xr:uid="{55075B96-3C4F-4724-8CBE-4846BDE63C6F}"/>
    <cellStyle name="Note 18 21" xfId="53963" xr:uid="{23FD3F00-18CF-4183-9261-F436171E9F52}"/>
    <cellStyle name="Note 18 22" xfId="53964" xr:uid="{CF0B7F9E-83EF-46CC-9EAE-C8ABFFD4369E}"/>
    <cellStyle name="Note 18 23" xfId="53965" xr:uid="{C0C75CAE-4B26-4722-BEB9-785F10393507}"/>
    <cellStyle name="Note 18 24" xfId="53966" xr:uid="{FD5BFA58-A3E8-4D04-B370-B542C72201B6}"/>
    <cellStyle name="Note 18 25" xfId="53967" xr:uid="{800704DA-6EA5-4CD6-A963-EB08B32BC795}"/>
    <cellStyle name="Note 18 26" xfId="53968" xr:uid="{3817D66F-D0C8-40FD-9255-B34FB4B8F9BF}"/>
    <cellStyle name="Note 18 27" xfId="53969" xr:uid="{16054F6F-DD6D-438C-93C9-717922616D6A}"/>
    <cellStyle name="Note 18 28" xfId="53970" xr:uid="{F5F977E0-211D-412A-967D-3635BCCE40D5}"/>
    <cellStyle name="Note 18 29" xfId="53971" xr:uid="{69CD3418-72BA-4D24-B8E7-9B28FCC7EFEC}"/>
    <cellStyle name="Note 18 3" xfId="53972" xr:uid="{931C5484-DF56-4999-A402-A10B48E0591C}"/>
    <cellStyle name="Note 18 3 2" xfId="53973" xr:uid="{D82FB091-753D-4E7D-BA44-67A9C4DAF335}"/>
    <cellStyle name="Note 18 3 2 2" xfId="53974" xr:uid="{D7B2F324-C207-4BEB-8C34-D9ACBE3AE9D4}"/>
    <cellStyle name="Note 18 3 2 2 2" xfId="53975" xr:uid="{6C450B17-0F3C-4E16-B0A3-351E51EBC33B}"/>
    <cellStyle name="Note 18 3 2 3" xfId="53976" xr:uid="{612B0E2D-CE23-4766-BD0B-87F69EAD97BE}"/>
    <cellStyle name="Note 18 3 3" xfId="53977" xr:uid="{AC908D11-DA98-4868-ABC7-71F53A6C09FE}"/>
    <cellStyle name="Note 18 3 3 2" xfId="53978" xr:uid="{0074242F-744E-456A-AE3E-152F18A7F9A5}"/>
    <cellStyle name="Note 18 3 4" xfId="53979" xr:uid="{2D4E9F7D-4376-4A5F-96F8-32698A3AA18F}"/>
    <cellStyle name="Note 18 3 4 2" xfId="53980" xr:uid="{FA9694CB-171F-43E3-A952-E5E42C0555AB}"/>
    <cellStyle name="Note 18 3 5" xfId="53981" xr:uid="{9C0A17F2-E69C-4D4E-A177-8F63FAF4D925}"/>
    <cellStyle name="Note 18 4" xfId="53982" xr:uid="{7F45B27B-3EDC-4E3D-BE37-BBFCBE929039}"/>
    <cellStyle name="Note 18 4 2" xfId="53983" xr:uid="{4A4AC2EC-CBFC-418B-8106-8C5CCE5B25BE}"/>
    <cellStyle name="Note 18 4 2 2" xfId="53984" xr:uid="{BADA4793-66B8-42F7-9E33-017D752A310D}"/>
    <cellStyle name="Note 18 4 2 2 2" xfId="53985" xr:uid="{88581621-98C3-4C10-9ECB-3EC7E1F2A02D}"/>
    <cellStyle name="Note 18 4 2 3" xfId="53986" xr:uid="{93D762AC-A5BC-4C17-BBD9-48854362396A}"/>
    <cellStyle name="Note 18 4 3" xfId="53987" xr:uid="{60920822-0B66-4B36-9CF8-A7809BDE4259}"/>
    <cellStyle name="Note 18 4 3 2" xfId="53988" xr:uid="{7C65441D-4868-4B07-A8F0-94E7E451557A}"/>
    <cellStyle name="Note 18 4 4" xfId="53989" xr:uid="{BEF9DBDB-1792-4743-ACE0-27E4911F9BA8}"/>
    <cellStyle name="Note 18 4 4 2" xfId="53990" xr:uid="{1B3491F9-5454-4EB3-9E8C-72DCEF6329BD}"/>
    <cellStyle name="Note 18 4 5" xfId="53991" xr:uid="{D0EF28B3-E520-4E83-9DAD-162CFF02C8BA}"/>
    <cellStyle name="Note 18 5" xfId="53992" xr:uid="{A5DDE984-8532-4146-8ADF-0A8E189390E7}"/>
    <cellStyle name="Note 18 5 2" xfId="53993" xr:uid="{8A90423F-C1DD-4A32-BF1B-2EFA4F7148A8}"/>
    <cellStyle name="Note 18 5 2 2" xfId="53994" xr:uid="{AD375A1D-611E-4E41-A2D2-A2E9683B7AEB}"/>
    <cellStyle name="Note 18 5 2 2 2" xfId="53995" xr:uid="{65489505-E00E-4E6A-877D-F2182AEDEB59}"/>
    <cellStyle name="Note 18 5 2 3" xfId="53996" xr:uid="{C5B4779E-A6C0-4EC8-AD0A-433E248B7437}"/>
    <cellStyle name="Note 18 5 3" xfId="53997" xr:uid="{DD0DC29A-6045-419B-8807-09040F955916}"/>
    <cellStyle name="Note 18 5 3 2" xfId="53998" xr:uid="{A6CA7082-99B8-4233-9948-D93096C378CE}"/>
    <cellStyle name="Note 18 5 4" xfId="53999" xr:uid="{11AE9B01-DCA7-4499-9F33-C75749A393DF}"/>
    <cellStyle name="Note 18 5 4 2" xfId="54000" xr:uid="{7AABC5A4-1F12-4318-AAE4-F5F59B96C619}"/>
    <cellStyle name="Note 18 5 5" xfId="54001" xr:uid="{2294023F-DFFE-4067-A9AF-B1C2EBF5DB6D}"/>
    <cellStyle name="Note 18 6" xfId="54002" xr:uid="{5A3162A5-0F5A-4BAE-A838-BEC4EA1687CC}"/>
    <cellStyle name="Note 18 6 2" xfId="54003" xr:uid="{26539991-ACD7-4371-9701-AC54B0BFDDFD}"/>
    <cellStyle name="Note 18 6 2 2" xfId="54004" xr:uid="{452F391F-2B2C-4BED-977D-B3B5B052D9D2}"/>
    <cellStyle name="Note 18 6 2 2 2" xfId="54005" xr:uid="{607D19E4-ED54-4171-AD56-1DE8B051DF06}"/>
    <cellStyle name="Note 18 6 2 3" xfId="54006" xr:uid="{745C7840-ACC9-49AC-B45F-F131D876B8E8}"/>
    <cellStyle name="Note 18 6 3" xfId="54007" xr:uid="{241F464C-A858-4E22-BA35-A7F8408B6E46}"/>
    <cellStyle name="Note 18 6 3 2" xfId="54008" xr:uid="{5AC7D5ED-B30B-4793-8C3E-97E16192F854}"/>
    <cellStyle name="Note 18 6 4" xfId="54009" xr:uid="{BECFE0E7-E6A0-4401-B454-F27DFC080839}"/>
    <cellStyle name="Note 18 6 4 2" xfId="54010" xr:uid="{AF2E430D-9476-4338-9B90-F29C6C227097}"/>
    <cellStyle name="Note 18 6 5" xfId="54011" xr:uid="{3D56D314-EE07-46CD-BB9A-A00D6557F8AF}"/>
    <cellStyle name="Note 18 7" xfId="54012" xr:uid="{4ACE409F-2105-4989-A0A1-2CA3C82AD745}"/>
    <cellStyle name="Note 18 7 2" xfId="54013" xr:uid="{85B851CB-68D7-45B0-9F58-3637711E20C6}"/>
    <cellStyle name="Note 18 7 2 2" xfId="54014" xr:uid="{EA175BF8-2F0A-4574-99F7-76CD7AAB7D45}"/>
    <cellStyle name="Note 18 7 2 2 2" xfId="54015" xr:uid="{D89E86E7-5B30-4E76-A5B0-EE810A60793F}"/>
    <cellStyle name="Note 18 7 2 3" xfId="54016" xr:uid="{B0775D26-8777-44E3-8933-9BC498C41A2C}"/>
    <cellStyle name="Note 18 7 3" xfId="54017" xr:uid="{DEFA115F-FB59-49E8-9997-E54E28FE7F88}"/>
    <cellStyle name="Note 18 7 3 2" xfId="54018" xr:uid="{74FE7F93-FD64-440E-B607-1894C7D49C48}"/>
    <cellStyle name="Note 18 7 4" xfId="54019" xr:uid="{38ECB55D-6094-4676-8B6E-3E465EB8BD68}"/>
    <cellStyle name="Note 18 7 4 2" xfId="54020" xr:uid="{E2943E07-1C6A-40A5-8024-47B2143BE913}"/>
    <cellStyle name="Note 18 7 5" xfId="54021" xr:uid="{EF52F896-FF0C-4218-BCBB-A37C4A220273}"/>
    <cellStyle name="Note 18 8" xfId="54022" xr:uid="{0C827BFD-CDBC-4CDD-85D4-6A6D8CA130BA}"/>
    <cellStyle name="Note 18 8 2" xfId="54023" xr:uid="{E93AD9EF-4D89-46EA-8DCC-96EE5759F149}"/>
    <cellStyle name="Note 18 8 2 2" xfId="54024" xr:uid="{7A3E6FB5-B1E0-47AC-8F2D-2084AC8F5B2F}"/>
    <cellStyle name="Note 18 8 2 2 2" xfId="54025" xr:uid="{574E9754-164F-46FA-8E77-178E743BBBF0}"/>
    <cellStyle name="Note 18 8 2 3" xfId="54026" xr:uid="{D5024ECA-6F19-4A54-968D-A8935416B04B}"/>
    <cellStyle name="Note 18 8 3" xfId="54027" xr:uid="{B1E79B7D-9A66-4BF5-B0F5-37B9207CFD37}"/>
    <cellStyle name="Note 18 8 3 2" xfId="54028" xr:uid="{3644B164-199A-4835-BBFB-15157F435DF9}"/>
    <cellStyle name="Note 18 8 4" xfId="54029" xr:uid="{47988627-6403-4983-9248-735EDBAD4236}"/>
    <cellStyle name="Note 18 8 4 2" xfId="54030" xr:uid="{3982CA39-9385-439E-9F79-DDC676462D80}"/>
    <cellStyle name="Note 18 8 5" xfId="54031" xr:uid="{35759616-5F8F-49DB-8174-463F4F4229A3}"/>
    <cellStyle name="Note 18 9" xfId="54032" xr:uid="{0FADEA3F-4AC4-4EF0-804F-95105FA92B10}"/>
    <cellStyle name="Note 18 9 2" xfId="54033" xr:uid="{2ECA24D1-3C34-4F97-8FC1-319B838740CA}"/>
    <cellStyle name="Note 18 9 2 2" xfId="54034" xr:uid="{D7EF6AC3-DD5D-4FA5-9576-A6590A274608}"/>
    <cellStyle name="Note 18 9 2 2 2" xfId="54035" xr:uid="{804954BB-79E4-4301-AAD8-4D9C64516FA0}"/>
    <cellStyle name="Note 18 9 2 3" xfId="54036" xr:uid="{C030CE9F-6F32-45BB-925C-B08B896A84A2}"/>
    <cellStyle name="Note 18 9 3" xfId="54037" xr:uid="{33F35F74-5D68-428B-967E-810F6DA6ACA1}"/>
    <cellStyle name="Note 18 9 3 2" xfId="54038" xr:uid="{645298CF-3432-4497-BABE-8E4182D8AC32}"/>
    <cellStyle name="Note 18 9 4" xfId="54039" xr:uid="{D401033B-CA58-4991-AEEC-33DDB612C7A3}"/>
    <cellStyle name="Note 18 9 4 2" xfId="54040" xr:uid="{A98F6A0A-DDAF-4586-964B-2A84AC520127}"/>
    <cellStyle name="Note 18 9 5" xfId="54041" xr:uid="{9833FC44-3C99-4F4E-B9EC-25A18A3D9991}"/>
    <cellStyle name="Note 19" xfId="54042" xr:uid="{347C3AE6-13FB-4F92-849E-BEF4BDED508E}"/>
    <cellStyle name="Note 19 10" xfId="54043" xr:uid="{31505ECA-1547-40B8-A1B8-A6CC5D188E09}"/>
    <cellStyle name="Note 19 10 2" xfId="54044" xr:uid="{32E3843F-3848-4453-B03D-D720BEFDB8A0}"/>
    <cellStyle name="Note 19 10 2 2" xfId="54045" xr:uid="{FA5E3A85-2003-4DD9-8B5A-E376902CC23E}"/>
    <cellStyle name="Note 19 10 2 2 2" xfId="54046" xr:uid="{81BC1D6B-8B5F-433F-826D-9E5BE8950A13}"/>
    <cellStyle name="Note 19 10 2 3" xfId="54047" xr:uid="{1CA894D7-B660-464F-A0EC-EBE92C05AA7D}"/>
    <cellStyle name="Note 19 10 3" xfId="54048" xr:uid="{675DD34F-8E89-4129-B037-246CA2D5A327}"/>
    <cellStyle name="Note 19 10 3 2" xfId="54049" xr:uid="{B24E25EC-421B-4C1E-8E85-FB9C290A0AE6}"/>
    <cellStyle name="Note 19 10 4" xfId="54050" xr:uid="{160C9232-CB8D-47AB-9745-F9B914918445}"/>
    <cellStyle name="Note 19 10 4 2" xfId="54051" xr:uid="{3F60298D-9A21-4FE5-9336-823DE4C4B805}"/>
    <cellStyle name="Note 19 10 5" xfId="54052" xr:uid="{01D00023-73BF-4914-AA6A-7464B4BC9C8D}"/>
    <cellStyle name="Note 19 11" xfId="54053" xr:uid="{A6D1EDF2-3D5F-41F1-BBB9-507DE404F322}"/>
    <cellStyle name="Note 19 11 2" xfId="54054" xr:uid="{354975E0-18E4-4BB5-BE97-CF2CDDB6EC5A}"/>
    <cellStyle name="Note 19 11 2 2" xfId="54055" xr:uid="{2E7D1310-8A6D-471E-8416-D6B6E43A9C68}"/>
    <cellStyle name="Note 19 11 2 2 2" xfId="54056" xr:uid="{DDE1A1C4-D274-4535-9801-E3A1709A760F}"/>
    <cellStyle name="Note 19 11 2 3" xfId="54057" xr:uid="{71E33F17-BC8B-4629-8574-D3EA14001E93}"/>
    <cellStyle name="Note 19 11 3" xfId="54058" xr:uid="{EEA59FBB-DA99-4718-BFA1-D98882404C7A}"/>
    <cellStyle name="Note 19 11 3 2" xfId="54059" xr:uid="{E026B30F-2C10-4E01-BAEC-6961AD14A1DD}"/>
    <cellStyle name="Note 19 11 4" xfId="54060" xr:uid="{F0DF47D6-75B2-4CD3-B8CA-C55251A45B99}"/>
    <cellStyle name="Note 19 11 4 2" xfId="54061" xr:uid="{4636B4FF-8DB3-4774-87C1-CF535E136944}"/>
    <cellStyle name="Note 19 11 5" xfId="54062" xr:uid="{3234B3ED-5930-40E1-A3B1-910406675249}"/>
    <cellStyle name="Note 19 12" xfId="54063" xr:uid="{5BC3C1CF-07AD-4E96-B4C1-6AE9C04A25C9}"/>
    <cellStyle name="Note 19 12 2" xfId="54064" xr:uid="{7111E7B2-E785-4AF3-9574-C999D913DBCA}"/>
    <cellStyle name="Note 19 12 2 2" xfId="54065" xr:uid="{D983D986-8929-4BEA-9BA3-DB1852D64D69}"/>
    <cellStyle name="Note 19 12 2 2 2" xfId="54066" xr:uid="{8C75AA1C-387D-426C-9494-8F5D687D90FB}"/>
    <cellStyle name="Note 19 12 2 3" xfId="54067" xr:uid="{B12BCA76-34CC-48CD-ABFB-EBAAFE01187D}"/>
    <cellStyle name="Note 19 12 3" xfId="54068" xr:uid="{F2CE34CC-1CAC-42C7-9308-1BB9BCCE21C4}"/>
    <cellStyle name="Note 19 12 3 2" xfId="54069" xr:uid="{26A0512B-8222-48F4-A880-69AD9C500EED}"/>
    <cellStyle name="Note 19 12 4" xfId="54070" xr:uid="{0FC6B11E-3CF6-420D-981B-111485A7AE3C}"/>
    <cellStyle name="Note 19 12 4 2" xfId="54071" xr:uid="{3AA422AF-B346-4140-83F8-5F55A4978DCC}"/>
    <cellStyle name="Note 19 12 5" xfId="54072" xr:uid="{949DC1B3-441F-434E-92BA-91A647E44AD8}"/>
    <cellStyle name="Note 19 13" xfId="54073" xr:uid="{2FF63255-EC20-4A3C-A557-09F0D414E149}"/>
    <cellStyle name="Note 19 13 2" xfId="54074" xr:uid="{2DE852FB-76AA-411D-A249-2077409BAAE5}"/>
    <cellStyle name="Note 19 13 2 2" xfId="54075" xr:uid="{80B67432-672B-4910-8293-F90D3ADD3332}"/>
    <cellStyle name="Note 19 13 2 2 2" xfId="54076" xr:uid="{D3138D5A-564A-436E-9D2A-37ABF33BF0A2}"/>
    <cellStyle name="Note 19 13 2 3" xfId="54077" xr:uid="{FE703729-DA32-4910-B063-D8C121235500}"/>
    <cellStyle name="Note 19 13 3" xfId="54078" xr:uid="{87A1B073-CD2E-4CAF-AD96-58E2F504B659}"/>
    <cellStyle name="Note 19 13 3 2" xfId="54079" xr:uid="{27485DC4-D08B-4B28-A701-BB89A6352EBF}"/>
    <cellStyle name="Note 19 13 4" xfId="54080" xr:uid="{07E02ED6-B489-47A1-A819-A6A6E58A9DBD}"/>
    <cellStyle name="Note 19 13 4 2" xfId="54081" xr:uid="{62CDE657-4F15-41DC-AEAF-34845FC83B30}"/>
    <cellStyle name="Note 19 13 5" xfId="54082" xr:uid="{ACCB2B19-3489-4C2D-9006-5B862BC5A68C}"/>
    <cellStyle name="Note 19 14" xfId="54083" xr:uid="{15C722DD-6143-4731-A0CB-524FFC8137F4}"/>
    <cellStyle name="Note 19 14 2" xfId="54084" xr:uid="{C91A2036-31E1-4FC5-9FB3-A019421AA47A}"/>
    <cellStyle name="Note 19 14 2 2" xfId="54085" xr:uid="{FA5E2363-3649-409D-9820-C3E23C22ECE5}"/>
    <cellStyle name="Note 19 14 2 2 2" xfId="54086" xr:uid="{7C517919-1300-48C2-8ADC-AE7BA7F12E5E}"/>
    <cellStyle name="Note 19 14 2 3" xfId="54087" xr:uid="{ECC02613-CC94-4D1B-8EDC-7EB4DCFBF7E8}"/>
    <cellStyle name="Note 19 14 3" xfId="54088" xr:uid="{CC83EDF4-14BD-4B1F-93A4-9171F1A888DA}"/>
    <cellStyle name="Note 19 14 3 2" xfId="54089" xr:uid="{EF7D71E0-0906-499A-9FF7-A169833DF277}"/>
    <cellStyle name="Note 19 14 4" xfId="54090" xr:uid="{519760DA-9A46-4A1D-9A3C-8CF28BC93FA2}"/>
    <cellStyle name="Note 19 14 4 2" xfId="54091" xr:uid="{ACC70912-D773-4950-BFAB-B4F875D01011}"/>
    <cellStyle name="Note 19 14 5" xfId="54092" xr:uid="{540774AA-637D-43DE-88B8-D767A4445053}"/>
    <cellStyle name="Note 19 15" xfId="54093" xr:uid="{ADCF5A2C-6B96-4131-BF11-48DE49ACDE4B}"/>
    <cellStyle name="Note 19 15 2" xfId="54094" xr:uid="{3FB44715-8685-4509-8E4D-037F3D4C5BF4}"/>
    <cellStyle name="Note 19 15 2 2" xfId="54095" xr:uid="{94CFF34A-BFAB-44BD-91FE-546656D24B04}"/>
    <cellStyle name="Note 19 15 2 2 2" xfId="54096" xr:uid="{B5D95B39-E22A-4669-88FB-52D33B397CD6}"/>
    <cellStyle name="Note 19 15 2 3" xfId="54097" xr:uid="{3D0AD80B-B4FF-42C6-BBA4-379460FB23C1}"/>
    <cellStyle name="Note 19 15 3" xfId="54098" xr:uid="{5DB9C779-8F4B-43D5-85D2-9EB83498ACD9}"/>
    <cellStyle name="Note 19 15 3 2" xfId="54099" xr:uid="{FD04CFEE-F384-4A31-A4EE-7213FDBE871B}"/>
    <cellStyle name="Note 19 15 4" xfId="54100" xr:uid="{041566E4-D3CD-44AA-9C24-AC7C00C95044}"/>
    <cellStyle name="Note 19 15 4 2" xfId="54101" xr:uid="{613C1233-3236-4070-98AF-865AE056DDB3}"/>
    <cellStyle name="Note 19 15 5" xfId="54102" xr:uid="{89D109C0-13C5-4F4D-8F7C-6E99E5F9E09B}"/>
    <cellStyle name="Note 19 16" xfId="54103" xr:uid="{1ABBC98E-3564-4B51-B32F-0CF78E4CFF12}"/>
    <cellStyle name="Note 19 16 2" xfId="54104" xr:uid="{3F6E4289-D974-4167-A85A-F265FD4BBAD6}"/>
    <cellStyle name="Note 19 16 2 2" xfId="54105" xr:uid="{FED020CB-BD31-4F14-A5F8-6C37CDEC08FB}"/>
    <cellStyle name="Note 19 16 3" xfId="54106" xr:uid="{B9758D0C-E9C1-4BE3-878F-8D9F672707EB}"/>
    <cellStyle name="Note 19 17" xfId="54107" xr:uid="{4D66F422-FFC8-46C2-BA24-17858D1A0F20}"/>
    <cellStyle name="Note 19 17 2" xfId="54108" xr:uid="{BD3DBCD7-A893-4319-89BF-20DC8797A65E}"/>
    <cellStyle name="Note 19 18" xfId="54109" xr:uid="{F8369F17-9AB9-49DD-916B-011A8D65B9EE}"/>
    <cellStyle name="Note 19 18 2" xfId="54110" xr:uid="{AD81A0B9-6CFF-41DC-9D36-DF222B38F97F}"/>
    <cellStyle name="Note 19 19" xfId="54111" xr:uid="{F8B1B937-B6F9-41B1-90BE-08A33841D1C8}"/>
    <cellStyle name="Note 19 2" xfId="54112" xr:uid="{A4991445-0A30-4235-9172-49DDB4271042}"/>
    <cellStyle name="Note 19 2 2" xfId="54113" xr:uid="{8CB4A9FE-794B-492A-B122-79874E518209}"/>
    <cellStyle name="Note 19 2 2 2" xfId="54114" xr:uid="{34CE4088-28AC-4B04-8EE3-DDCB4E39CF42}"/>
    <cellStyle name="Note 19 2 2 2 2" xfId="54115" xr:uid="{34E2C6A6-3735-49D2-9DC0-D381875616D6}"/>
    <cellStyle name="Note 19 2 2 3" xfId="54116" xr:uid="{2937F7C4-E261-45D5-962E-694AF8A3250F}"/>
    <cellStyle name="Note 19 2 3" xfId="54117" xr:uid="{A360BD27-7C87-41DB-B508-E4529318E590}"/>
    <cellStyle name="Note 19 2 3 2" xfId="54118" xr:uid="{BEC040B8-AF6C-48AC-ACD9-34ED32F6CB62}"/>
    <cellStyle name="Note 19 2 4" xfId="54119" xr:uid="{9108D9C0-58F0-4AC7-95F1-CC79B99D9F39}"/>
    <cellStyle name="Note 19 2 4 2" xfId="54120" xr:uid="{0F364197-FB7B-472A-A87C-9BCA01E1E23F}"/>
    <cellStyle name="Note 19 2 5" xfId="54121" xr:uid="{FD178806-3B83-450F-8EDB-734A022C0C1C}"/>
    <cellStyle name="Note 19 20" xfId="54122" xr:uid="{A6DF4FC6-F533-4593-AF7D-2B2EBE53900C}"/>
    <cellStyle name="Note 19 21" xfId="54123" xr:uid="{01BED9F4-503C-4443-86C6-D17565AC0A75}"/>
    <cellStyle name="Note 19 22" xfId="54124" xr:uid="{3D69E861-9007-470E-BA85-9D1172F1667C}"/>
    <cellStyle name="Note 19 23" xfId="54125" xr:uid="{4D13EE26-5D65-4A8D-9854-F09A944706F6}"/>
    <cellStyle name="Note 19 24" xfId="54126" xr:uid="{6257D501-72F4-4224-8D00-4522632F96DB}"/>
    <cellStyle name="Note 19 25" xfId="54127" xr:uid="{FAEE8E70-414D-4C31-B77E-E1317F176CC9}"/>
    <cellStyle name="Note 19 26" xfId="54128" xr:uid="{94603F5A-1595-4447-A874-9CDD24FBC39D}"/>
    <cellStyle name="Note 19 27" xfId="54129" xr:uid="{502F4B3B-9CCD-4A6F-99D9-D65091A16663}"/>
    <cellStyle name="Note 19 28" xfId="54130" xr:uid="{E881D8B3-8C50-4B29-A0F9-651229B9A241}"/>
    <cellStyle name="Note 19 29" xfId="54131" xr:uid="{EDDC2E96-FC56-4844-9D8D-BA389FA172BA}"/>
    <cellStyle name="Note 19 3" xfId="54132" xr:uid="{AAB01FAC-598D-4506-A4A1-21369C06D6E6}"/>
    <cellStyle name="Note 19 3 2" xfId="54133" xr:uid="{7B9F38AC-EEBC-45FE-9B8F-4B87A4DD686F}"/>
    <cellStyle name="Note 19 3 2 2" xfId="54134" xr:uid="{84B01F93-0C76-4F4D-81EF-37751966CDC4}"/>
    <cellStyle name="Note 19 3 2 2 2" xfId="54135" xr:uid="{00B6C1B6-5A4E-4C42-9436-01016555A7C3}"/>
    <cellStyle name="Note 19 3 2 3" xfId="54136" xr:uid="{4E880BC7-4EDA-452F-96E4-08E3F395B60D}"/>
    <cellStyle name="Note 19 3 3" xfId="54137" xr:uid="{EA530473-6966-406E-9265-D530CE591520}"/>
    <cellStyle name="Note 19 3 3 2" xfId="54138" xr:uid="{9A5EA6CD-B928-4641-84CE-BA8BAC08DFB5}"/>
    <cellStyle name="Note 19 3 4" xfId="54139" xr:uid="{70A16987-F7EE-4209-B3FF-53AF1F863701}"/>
    <cellStyle name="Note 19 3 4 2" xfId="54140" xr:uid="{D0BEAAA3-298C-452E-9A26-BD9A72C6AA3F}"/>
    <cellStyle name="Note 19 3 5" xfId="54141" xr:uid="{8647C892-423E-4565-9493-01123A2D00DF}"/>
    <cellStyle name="Note 19 4" xfId="54142" xr:uid="{9E01E06D-D084-492E-B441-B426F441DEF2}"/>
    <cellStyle name="Note 19 4 2" xfId="54143" xr:uid="{400467DA-19CD-4257-ADC4-A47A540A5992}"/>
    <cellStyle name="Note 19 4 2 2" xfId="54144" xr:uid="{94A6131F-5A56-4A97-A07A-1069C35F5D4A}"/>
    <cellStyle name="Note 19 4 2 2 2" xfId="54145" xr:uid="{A70F9AF0-549D-4C36-943A-937460FC8963}"/>
    <cellStyle name="Note 19 4 2 3" xfId="54146" xr:uid="{CABCEA55-42AF-44A6-9F7E-C8F2E035F744}"/>
    <cellStyle name="Note 19 4 3" xfId="54147" xr:uid="{2A152053-E6E9-47AB-BC92-D05B28CF0CD9}"/>
    <cellStyle name="Note 19 4 3 2" xfId="54148" xr:uid="{84727720-9274-4146-AB42-BBD602706DE3}"/>
    <cellStyle name="Note 19 4 4" xfId="54149" xr:uid="{B071BBD3-329F-41D2-9199-5842F2C0FC60}"/>
    <cellStyle name="Note 19 4 4 2" xfId="54150" xr:uid="{D293FA8D-A8A7-4D38-93DF-1B362C2C151D}"/>
    <cellStyle name="Note 19 4 5" xfId="54151" xr:uid="{8D77ADC7-0D39-4286-8E3C-948EAA63A157}"/>
    <cellStyle name="Note 19 5" xfId="54152" xr:uid="{CFEE71CB-D70D-4546-8A83-9A8375ACD24C}"/>
    <cellStyle name="Note 19 5 2" xfId="54153" xr:uid="{C8716C93-4E47-474A-8644-06DBCD893B7D}"/>
    <cellStyle name="Note 19 5 2 2" xfId="54154" xr:uid="{9FE17F40-AC29-4796-BE67-CFCB438C161E}"/>
    <cellStyle name="Note 19 5 2 2 2" xfId="54155" xr:uid="{C4B370B2-F279-454A-999D-CF8A66FE670E}"/>
    <cellStyle name="Note 19 5 2 3" xfId="54156" xr:uid="{3D385013-C2D3-44C1-B192-C7DB6D5DC084}"/>
    <cellStyle name="Note 19 5 3" xfId="54157" xr:uid="{9DE35F30-51B6-4EF5-9561-AF4882EB6DC8}"/>
    <cellStyle name="Note 19 5 3 2" xfId="54158" xr:uid="{98E0B898-F97B-47A1-9D20-8C657422DA62}"/>
    <cellStyle name="Note 19 5 4" xfId="54159" xr:uid="{620D1006-4ECE-4475-8C36-E7DB9DD78FD5}"/>
    <cellStyle name="Note 19 5 4 2" xfId="54160" xr:uid="{1AF81079-95C0-4817-B9A7-C48EA5D47C6F}"/>
    <cellStyle name="Note 19 5 5" xfId="54161" xr:uid="{B2D510ED-31BC-4CD3-81E3-16D248A13773}"/>
    <cellStyle name="Note 19 6" xfId="54162" xr:uid="{9CCD0361-FC77-4D14-81CE-E0DAAFEA334C}"/>
    <cellStyle name="Note 19 6 2" xfId="54163" xr:uid="{56721F9A-777B-4F44-9771-BB381110F48D}"/>
    <cellStyle name="Note 19 6 2 2" xfId="54164" xr:uid="{3E50BF7B-84AA-439A-BDB2-FF4B1F7F2B33}"/>
    <cellStyle name="Note 19 6 2 2 2" xfId="54165" xr:uid="{F2E2908E-B8E5-4735-952C-547DE70B705E}"/>
    <cellStyle name="Note 19 6 2 3" xfId="54166" xr:uid="{93E34514-76BB-4953-9E36-C6B75291B5E0}"/>
    <cellStyle name="Note 19 6 3" xfId="54167" xr:uid="{52DF2751-4E10-4C08-8A80-E2FCE16B9E4E}"/>
    <cellStyle name="Note 19 6 3 2" xfId="54168" xr:uid="{E9CC8E1A-C3AC-4F8F-866B-2B4A31A0BB4F}"/>
    <cellStyle name="Note 19 6 4" xfId="54169" xr:uid="{43D65667-48ED-4234-9796-DC9AAF48B24C}"/>
    <cellStyle name="Note 19 6 4 2" xfId="54170" xr:uid="{AFC367E4-5A29-460E-B534-00BA4EECF0FF}"/>
    <cellStyle name="Note 19 6 5" xfId="54171" xr:uid="{30E110E9-BE9B-415E-ACA1-344C80F4A3DB}"/>
    <cellStyle name="Note 19 7" xfId="54172" xr:uid="{57083DE5-C944-4E42-91A0-A05BBAEDC21A}"/>
    <cellStyle name="Note 19 7 2" xfId="54173" xr:uid="{85673114-E0A9-427C-9419-0AC7FECC5DB5}"/>
    <cellStyle name="Note 19 7 2 2" xfId="54174" xr:uid="{A4C3E72C-0788-4D99-A9CD-C8449CA7E363}"/>
    <cellStyle name="Note 19 7 2 2 2" xfId="54175" xr:uid="{66F80599-E667-491E-B10A-5121DE766812}"/>
    <cellStyle name="Note 19 7 2 3" xfId="54176" xr:uid="{9F23B6D7-AB69-47DB-8878-9E2279C77884}"/>
    <cellStyle name="Note 19 7 3" xfId="54177" xr:uid="{CEEE851D-F7BF-413F-A48C-40B02ECCC45D}"/>
    <cellStyle name="Note 19 7 3 2" xfId="54178" xr:uid="{35D98063-BFB1-427A-ADF7-9A909839CAEF}"/>
    <cellStyle name="Note 19 7 4" xfId="54179" xr:uid="{8127800B-1E09-42C5-ABFB-6A9D4EEF4C0D}"/>
    <cellStyle name="Note 19 7 4 2" xfId="54180" xr:uid="{F430D8F2-852F-4131-B167-6CBC92113995}"/>
    <cellStyle name="Note 19 7 5" xfId="54181" xr:uid="{F70A0096-E4B3-493B-BDF6-696BCBDF4F45}"/>
    <cellStyle name="Note 19 8" xfId="54182" xr:uid="{2D605830-2B95-4969-913B-6823CE32DBB0}"/>
    <cellStyle name="Note 19 8 2" xfId="54183" xr:uid="{D85A1DF1-457E-44FC-9B52-E15D00E7F769}"/>
    <cellStyle name="Note 19 8 2 2" xfId="54184" xr:uid="{CB784E6D-48AB-4FCE-A66E-3FA83FD44958}"/>
    <cellStyle name="Note 19 8 2 2 2" xfId="54185" xr:uid="{B3AC8336-3608-420D-8EEB-6056E7854197}"/>
    <cellStyle name="Note 19 8 2 3" xfId="54186" xr:uid="{1C4ADD9D-32E2-4612-9F60-E86891952668}"/>
    <cellStyle name="Note 19 8 3" xfId="54187" xr:uid="{44CEA697-85F0-49E3-95CC-E2C32F3BE572}"/>
    <cellStyle name="Note 19 8 3 2" xfId="54188" xr:uid="{EC4A0E17-E714-49A4-9F60-EF50E2ACD4A2}"/>
    <cellStyle name="Note 19 8 4" xfId="54189" xr:uid="{D378DF50-8873-42DD-878D-DE5D7CF23191}"/>
    <cellStyle name="Note 19 8 4 2" xfId="54190" xr:uid="{01DBB928-B334-4883-B05A-93B9B862525F}"/>
    <cellStyle name="Note 19 8 5" xfId="54191" xr:uid="{C20A319E-C614-4C31-B1CE-28E8BA39E8D3}"/>
    <cellStyle name="Note 19 9" xfId="54192" xr:uid="{D925764B-59C8-4966-90CD-063BAB24730A}"/>
    <cellStyle name="Note 19 9 2" xfId="54193" xr:uid="{73FC0196-4017-4A94-A2B7-6B390D7DCD1D}"/>
    <cellStyle name="Note 19 9 2 2" xfId="54194" xr:uid="{831B4900-593D-4C6D-8881-FF783EA5A1E8}"/>
    <cellStyle name="Note 19 9 2 2 2" xfId="54195" xr:uid="{FD3A620D-2311-46B4-B5E3-114CEED77DA3}"/>
    <cellStyle name="Note 19 9 2 3" xfId="54196" xr:uid="{CF990B0B-D7E9-49E8-946F-CFFBD32FA975}"/>
    <cellStyle name="Note 19 9 3" xfId="54197" xr:uid="{366CF336-50CF-4380-A0BE-1A8375BBD9A3}"/>
    <cellStyle name="Note 19 9 3 2" xfId="54198" xr:uid="{0BD4B5B7-FF65-4118-AD1A-42644018B135}"/>
    <cellStyle name="Note 19 9 4" xfId="54199" xr:uid="{58409E5D-2003-47F3-A386-1A22967504B1}"/>
    <cellStyle name="Note 19 9 4 2" xfId="54200" xr:uid="{C827ADE6-6FD1-4048-90E0-08DA83CC725B}"/>
    <cellStyle name="Note 19 9 5" xfId="54201" xr:uid="{8CC39101-19A7-48C6-8D45-2078B247C9FC}"/>
    <cellStyle name="Note 2" xfId="2033" xr:uid="{C28F0421-5005-4312-BD7E-ED440A72ECD7}"/>
    <cellStyle name="Note 2 10" xfId="54202" xr:uid="{04246A41-7928-46AA-BDEC-799D2E59E1E4}"/>
    <cellStyle name="Note 2 11" xfId="54203" xr:uid="{4D733391-A211-4013-A15D-1EA795BF6AD0}"/>
    <cellStyle name="Note 2 12" xfId="54204" xr:uid="{028807A9-04BD-4F73-8D25-CC697CBD6AD4}"/>
    <cellStyle name="Note 2 13" xfId="54205" xr:uid="{ADE848FD-A9A2-4941-9B87-65B85D303A0F}"/>
    <cellStyle name="Note 2 14" xfId="54206" xr:uid="{22D6F2B8-C907-4C33-816D-20D3CA92C0F8}"/>
    <cellStyle name="Note 2 15" xfId="54207" xr:uid="{4EDD460E-7A12-4611-96F8-A0DFFB450345}"/>
    <cellStyle name="Note 2 16" xfId="54208" xr:uid="{407A2375-226A-4915-BF45-E28749E5CC5F}"/>
    <cellStyle name="Note 2 17" xfId="54209" xr:uid="{4714AC0F-7FAE-40CA-B251-2B7AAABE9302}"/>
    <cellStyle name="Note 2 18" xfId="54210" xr:uid="{B90CFFC8-D603-4FBE-A19D-1FC418BB4898}"/>
    <cellStyle name="Note 2 19" xfId="54211" xr:uid="{F44557AF-677F-4D9A-8F4F-0343650A1DC0}"/>
    <cellStyle name="Note 2 2" xfId="2034" xr:uid="{650D98F2-D39F-4C65-BC10-12620031F441}"/>
    <cellStyle name="Note 2 2 2" xfId="2035" xr:uid="{E15DC6EC-EE6B-4F5A-936F-8CA2BF07D1D9}"/>
    <cellStyle name="Note 2 2 2 2" xfId="54212" xr:uid="{0F43DDC0-C26A-4552-911E-75234B89C191}"/>
    <cellStyle name="Note 2 2 2 2 2" xfId="54213" xr:uid="{6EA7DC0E-D4E4-44BE-9F93-C43AAA9DB49D}"/>
    <cellStyle name="Note 2 2 2 3" xfId="54214" xr:uid="{6BF72BE6-A2EC-44E3-A2A8-27B75B6121DE}"/>
    <cellStyle name="Note 2 2 2 4" xfId="54215" xr:uid="{11DB7B65-A0A2-44F1-920D-8A4E9B316B0A}"/>
    <cellStyle name="Note 2 2 2 5" xfId="54216" xr:uid="{C6A9B3C7-9D2E-4D45-AD43-20E7C8086519}"/>
    <cellStyle name="Note 2 2 2 6" xfId="54217" xr:uid="{A0A3FE30-9EA2-4BE4-AA8A-23AF68F36777}"/>
    <cellStyle name="Note 2 2 2 7" xfId="54218" xr:uid="{29FEA148-C50F-40A4-A6C2-6DE5A5D45512}"/>
    <cellStyle name="Note 2 2 2 8" xfId="54219" xr:uid="{18FD41FD-319E-47C0-AD9E-483E8528782E}"/>
    <cellStyle name="Note 2 2 3" xfId="54220" xr:uid="{DAA40E5F-4509-4976-AC09-718EF2D6A775}"/>
    <cellStyle name="Note 2 2 3 2" xfId="54221" xr:uid="{3FB044F0-2CB0-4573-88C3-B062F42E500C}"/>
    <cellStyle name="Note 2 2 4" xfId="54222" xr:uid="{F96B26F8-667B-4614-8844-38D7DDAE636E}"/>
    <cellStyle name="Note 2 2 5" xfId="54223" xr:uid="{DBC037D4-A6D7-4699-BB5B-B2E1EC9AC6FF}"/>
    <cellStyle name="Note 2 2 6" xfId="54224" xr:uid="{A64775A8-6B49-48BD-AFA3-AB358C50E929}"/>
    <cellStyle name="Note 2 2 7" xfId="54225" xr:uid="{60EC7C55-38A3-4C08-83AF-98F26E76B85D}"/>
    <cellStyle name="Note 2 2 8" xfId="54226" xr:uid="{0F278AF5-314D-4940-94CB-E55C2F255483}"/>
    <cellStyle name="Note 2 2 9" xfId="54227" xr:uid="{A089EEE6-16B7-42DA-B1BF-1CAE6DF8DEFC}"/>
    <cellStyle name="Note 2 20" xfId="54228" xr:uid="{BBBBB78A-2A97-4654-B237-39F69274FCC5}"/>
    <cellStyle name="Note 2 21" xfId="54229" xr:uid="{43C31423-A19C-4719-8CFD-4B1ADF565F5C}"/>
    <cellStyle name="Note 2 22" xfId="54230" xr:uid="{539B6805-69CC-4921-BAA7-25D876F094FC}"/>
    <cellStyle name="Note 2 23" xfId="54231" xr:uid="{7F32BACB-5FC8-4842-82B0-FAD04601E450}"/>
    <cellStyle name="Note 2 24" xfId="54232" xr:uid="{5CD62973-413D-450F-9840-849E21771531}"/>
    <cellStyle name="Note 2 25" xfId="54233" xr:uid="{35884EB1-1FF4-4BA1-8FFF-722B07FA7FE9}"/>
    <cellStyle name="Note 2 26" xfId="54234" xr:uid="{50FAB981-B510-4C02-AF0F-64154F60E19B}"/>
    <cellStyle name="Note 2 27" xfId="54235" xr:uid="{5CD04871-4018-432E-883A-85208C7A815E}"/>
    <cellStyle name="Note 2 28" xfId="54236" xr:uid="{DA9DF0DA-AEE3-4627-A730-635B6AFBF814}"/>
    <cellStyle name="Note 2 29" xfId="54237" xr:uid="{B6D849B0-1CA9-4A75-A818-1493E05BFAC8}"/>
    <cellStyle name="Note 2 3" xfId="2036" xr:uid="{B1F309B3-2419-4753-94EF-B9F73498AC91}"/>
    <cellStyle name="Note 2 3 2" xfId="54238" xr:uid="{DDA5CFE0-5EC4-4DA6-84FC-D585DFDED05C}"/>
    <cellStyle name="Note 2 3 2 2" xfId="54239" xr:uid="{32441521-0454-485A-B757-CB23F80DB726}"/>
    <cellStyle name="Note 2 3 2 3" xfId="54240" xr:uid="{BCE0D7F6-BD38-4E31-8498-8B5088D0D953}"/>
    <cellStyle name="Note 2 3 2 4" xfId="54241" xr:uid="{BE3D4E6B-2D86-47F0-AA46-5266FB097F95}"/>
    <cellStyle name="Note 2 3 3" xfId="54242" xr:uid="{A3D5C18F-EFC8-4262-B0F7-84B4132AFD82}"/>
    <cellStyle name="Note 2 3 4" xfId="54243" xr:uid="{F18D8176-9172-4F0E-94A7-21FC0C8EE5EA}"/>
    <cellStyle name="Note 2 3 5" xfId="54244" xr:uid="{39A07D2F-726F-4BD6-9A9A-C644EB91DE4D}"/>
    <cellStyle name="Note 2 3 6" xfId="54245" xr:uid="{68612271-ED30-454E-8B5A-D5F504ADCE53}"/>
    <cellStyle name="Note 2 3 7" xfId="54246" xr:uid="{E672AA39-5EDF-44C1-A483-47ADC166DC9B}"/>
    <cellStyle name="Note 2 3 8" xfId="54247" xr:uid="{774547DA-6F7F-48DC-AD3B-D31F1E2696C1}"/>
    <cellStyle name="Note 2 30" xfId="54248" xr:uid="{F30E940E-7F07-423A-B6CA-C5CF22BE046E}"/>
    <cellStyle name="Note 2 31" xfId="54249" xr:uid="{95AC3949-995D-4EBC-BB6A-9D4AA46EF094}"/>
    <cellStyle name="Note 2 32" xfId="54250" xr:uid="{2BFC8D12-BF8F-44FF-9FCF-957663D28DB8}"/>
    <cellStyle name="Note 2 33" xfId="54251" xr:uid="{8DA3AF1A-0095-4EE7-9FCD-E593A14CDFD3}"/>
    <cellStyle name="Note 2 34" xfId="54252" xr:uid="{B461CD6D-98E3-44D1-A065-7AC322030DF0}"/>
    <cellStyle name="Note 2 4" xfId="2037" xr:uid="{CE7266D3-DAFD-4398-A768-AB04A6E88D5B}"/>
    <cellStyle name="Note 2 4 2" xfId="54253" xr:uid="{80002686-49C9-468D-9B68-4AE96C720A97}"/>
    <cellStyle name="Note 2 4 2 2" xfId="54254" xr:uid="{108C5229-068C-481B-8AFB-9FA78D437018}"/>
    <cellStyle name="Note 2 4 2 3" xfId="54255" xr:uid="{D8FEE74F-FD04-444A-AAC9-4F7B4FB14D41}"/>
    <cellStyle name="Note 2 4 2 4" xfId="54256" xr:uid="{0A2CE4EA-F594-4863-8100-D0568B5DCFFB}"/>
    <cellStyle name="Note 2 4 3" xfId="54257" xr:uid="{0F8D9F28-1B16-4E80-A93E-7E5C87C9A122}"/>
    <cellStyle name="Note 2 4 4" xfId="54258" xr:uid="{20F7B450-2730-4DDF-9B24-6D1B142065C7}"/>
    <cellStyle name="Note 2 4 5" xfId="54259" xr:uid="{7E304903-4F51-453F-8CD9-C3338BB29F8D}"/>
    <cellStyle name="Note 2 4 6" xfId="54260" xr:uid="{7E6AD306-651A-4EA4-9E0C-ED6431C7E42B}"/>
    <cellStyle name="Note 2 4 7" xfId="54261" xr:uid="{C8984A72-DD4D-4617-8783-ADD1F3BD8AAE}"/>
    <cellStyle name="Note 2 4 8" xfId="54262" xr:uid="{09845CE5-2715-41A4-88E1-813FB8CF5B5C}"/>
    <cellStyle name="Note 2 5" xfId="2038" xr:uid="{0ACE43BF-038F-45F1-B722-9A04BB0AA125}"/>
    <cellStyle name="Note 2 5 2" xfId="54263" xr:uid="{FC3F9297-8E51-490B-85D9-89F95B9980DF}"/>
    <cellStyle name="Note 2 5 2 2" xfId="54264" xr:uid="{E9EC8490-BBFC-4EE3-A251-914389CDA765}"/>
    <cellStyle name="Note 2 5 3" xfId="54265" xr:uid="{B6A2F6CD-E1D3-483E-B233-6649D42C1D15}"/>
    <cellStyle name="Note 2 5 4" xfId="54266" xr:uid="{9F049D89-8374-4958-8487-32398155AE09}"/>
    <cellStyle name="Note 2 5 5" xfId="54267" xr:uid="{AE25A484-373E-41D1-9248-6A54F74B4299}"/>
    <cellStyle name="Note 2 5 6" xfId="54268" xr:uid="{2EFA0676-46CB-4907-8740-048F050BFC6C}"/>
    <cellStyle name="Note 2 5 7" xfId="54269" xr:uid="{BA8BC6ED-4DC8-4007-B1CD-A2F004E4423B}"/>
    <cellStyle name="Note 2 5 8" xfId="54270" xr:uid="{DC597A5F-0688-4219-BF4F-341D579FF537}"/>
    <cellStyle name="Note 2 6" xfId="2039" xr:uid="{DF1E45BF-F9B5-4FEC-B5D8-643DFB508790}"/>
    <cellStyle name="Note 2 6 2" xfId="54271" xr:uid="{D13D5B7A-B8BF-4CE0-8C11-DB58A60C37F1}"/>
    <cellStyle name="Note 2 6 2 2" xfId="54272" xr:uid="{E483F11A-336D-43C2-853B-976163CBE591}"/>
    <cellStyle name="Note 2 6 3" xfId="54273" xr:uid="{9DC9CF3D-0ACF-4DA6-B1C3-77FCAEADEC56}"/>
    <cellStyle name="Note 2 6 4" xfId="54274" xr:uid="{46F10C25-6040-4E7D-BBB6-226C2481F7CA}"/>
    <cellStyle name="Note 2 6 5" xfId="54275" xr:uid="{3988FDA7-1AA4-4C6E-ADEC-A4BC87534EEC}"/>
    <cellStyle name="Note 2 6 6" xfId="54276" xr:uid="{C9988DFD-BD5F-4CD5-9632-A6407B537096}"/>
    <cellStyle name="Note 2 6 7" xfId="54277" xr:uid="{FC8BB5A7-E432-451D-9F2C-A819506475C9}"/>
    <cellStyle name="Note 2 6 8" xfId="54278" xr:uid="{3E0DB430-7186-4D09-BF2A-585A117E3EE6}"/>
    <cellStyle name="Note 2 7" xfId="2040" xr:uid="{47E9650A-CFC0-4CF3-8407-ABBFC3B7222F}"/>
    <cellStyle name="Note 2 7 2" xfId="54279" xr:uid="{84F315B7-28D0-42E2-A7CD-C2648DBD05F6}"/>
    <cellStyle name="Note 2 7 2 2" xfId="54280" xr:uid="{D846DD7E-BE0F-4A45-ADCE-B8FF005B421A}"/>
    <cellStyle name="Note 2 7 3" xfId="54281" xr:uid="{36EF0D53-52E5-4E21-AF15-F3C29BB0AD6D}"/>
    <cellStyle name="Note 2 7 4" xfId="54282" xr:uid="{CF3EC6CE-E7B5-4F21-8A04-383F58BF1ACB}"/>
    <cellStyle name="Note 2 7 5" xfId="54283" xr:uid="{84AD9EBD-2AF6-468B-B04C-7BA3CD0F83F2}"/>
    <cellStyle name="Note 2 7 6" xfId="54284" xr:uid="{086A2AC3-3C1D-4473-A446-E0653F43CFAA}"/>
    <cellStyle name="Note 2 7 7" xfId="54285" xr:uid="{A1CAC7FD-B88E-4A3D-9F80-12BF9C350FDA}"/>
    <cellStyle name="Note 2 7 8" xfId="54286" xr:uid="{FF0FFACD-A31C-4CB5-BE76-B240E65D2A68}"/>
    <cellStyle name="Note 2 8" xfId="2370" xr:uid="{9DB30911-BA03-4768-805E-95A90AF4E671}"/>
    <cellStyle name="Note 2 8 2" xfId="54287" xr:uid="{97B28232-1E50-4DD6-ABD1-6414B2BDBD2A}"/>
    <cellStyle name="Note 2 9" xfId="54288" xr:uid="{DF4F1253-6DDC-4D9D-9F56-136894640E4F}"/>
    <cellStyle name="Note 20" xfId="54289" xr:uid="{876AD9F4-44C6-4AE8-9E3C-6F0DB2942E17}"/>
    <cellStyle name="Note 20 10" xfId="54290" xr:uid="{B7C6247D-B581-46B8-B529-86BC0CA398D5}"/>
    <cellStyle name="Note 20 10 2" xfId="54291" xr:uid="{1CCE6E0E-660B-4275-9DF2-C87A5DEDA68A}"/>
    <cellStyle name="Note 20 10 2 2" xfId="54292" xr:uid="{C2C6B25A-EACD-4EFE-B535-2F2510A2A1F8}"/>
    <cellStyle name="Note 20 10 2 2 2" xfId="54293" xr:uid="{85E15B74-6DA8-4A80-B2F5-BE8794388D85}"/>
    <cellStyle name="Note 20 10 2 3" xfId="54294" xr:uid="{DD70CFB2-A1F7-4414-83D9-6F558AA23404}"/>
    <cellStyle name="Note 20 10 3" xfId="54295" xr:uid="{2DA853AA-9C61-4455-A796-BD6F0906D986}"/>
    <cellStyle name="Note 20 10 3 2" xfId="54296" xr:uid="{CFFBAFBA-02E3-4A4B-8322-F9F4B521A412}"/>
    <cellStyle name="Note 20 10 4" xfId="54297" xr:uid="{DB1E5D55-B11B-43E8-8BC9-80629FF476B8}"/>
    <cellStyle name="Note 20 10 4 2" xfId="54298" xr:uid="{81549968-CF3C-4034-BC47-14B1C0D9987E}"/>
    <cellStyle name="Note 20 10 5" xfId="54299" xr:uid="{F0823970-22EC-4183-BA68-2AEB38434D35}"/>
    <cellStyle name="Note 20 11" xfId="54300" xr:uid="{424C20D1-8F9C-4EBB-88BA-A72220F66123}"/>
    <cellStyle name="Note 20 11 2" xfId="54301" xr:uid="{037A08E4-E853-43E5-A303-3922B7A33E31}"/>
    <cellStyle name="Note 20 11 2 2" xfId="54302" xr:uid="{C2C7A874-209B-4014-93DD-7B6F4E541B89}"/>
    <cellStyle name="Note 20 11 2 2 2" xfId="54303" xr:uid="{1360C23A-485E-47EB-8ABD-BF2C11C5A3A0}"/>
    <cellStyle name="Note 20 11 2 3" xfId="54304" xr:uid="{A135B807-DF68-4838-A350-7713DB5725DC}"/>
    <cellStyle name="Note 20 11 3" xfId="54305" xr:uid="{C1C221E3-0684-48DD-9C0C-D7F8CC2D94FB}"/>
    <cellStyle name="Note 20 11 3 2" xfId="54306" xr:uid="{D93289E6-B168-4B2D-84AD-08CAA955BD10}"/>
    <cellStyle name="Note 20 11 4" xfId="54307" xr:uid="{D101F007-F2A2-466F-BA66-FC3C43569091}"/>
    <cellStyle name="Note 20 11 4 2" xfId="54308" xr:uid="{00F5CEF4-2F88-4F72-B6EC-183A59F0945D}"/>
    <cellStyle name="Note 20 11 5" xfId="54309" xr:uid="{DB9AACE3-CFB4-4815-ADAC-B536D1E803F1}"/>
    <cellStyle name="Note 20 12" xfId="54310" xr:uid="{0737B675-5DD3-45AF-AA73-2544EE54141F}"/>
    <cellStyle name="Note 20 12 2" xfId="54311" xr:uid="{D70EEE7D-3620-4CD4-9F1D-644CF30B4DFF}"/>
    <cellStyle name="Note 20 12 2 2" xfId="54312" xr:uid="{31D7D513-3CB3-46D3-BE5B-7DBA944D2073}"/>
    <cellStyle name="Note 20 12 2 2 2" xfId="54313" xr:uid="{92568D01-BC6F-443D-9D50-2E9E5A2E33AF}"/>
    <cellStyle name="Note 20 12 2 3" xfId="54314" xr:uid="{28C6BB51-A13B-4306-A4DE-6E43BA2FDB3B}"/>
    <cellStyle name="Note 20 12 3" xfId="54315" xr:uid="{7CE26A59-A425-464A-85DF-21BEA31B8E1D}"/>
    <cellStyle name="Note 20 12 3 2" xfId="54316" xr:uid="{5AC7BE22-383F-4A47-8B7A-08165C1A97F6}"/>
    <cellStyle name="Note 20 12 4" xfId="54317" xr:uid="{ED6E261C-8564-4CFB-B95C-72A4326D3F0D}"/>
    <cellStyle name="Note 20 12 4 2" xfId="54318" xr:uid="{BD01471B-F8F5-4D4F-A423-AC9390C07799}"/>
    <cellStyle name="Note 20 12 5" xfId="54319" xr:uid="{78657F51-44C3-4FD2-8317-0514D89F1732}"/>
    <cellStyle name="Note 20 13" xfId="54320" xr:uid="{8FC8CCEF-B168-4306-8D79-E9CC1375165A}"/>
    <cellStyle name="Note 20 13 2" xfId="54321" xr:uid="{15086429-F3FA-40AF-89E4-95DEA0992522}"/>
    <cellStyle name="Note 20 13 2 2" xfId="54322" xr:uid="{20F63677-2D40-4149-BAB3-CBA421D3A002}"/>
    <cellStyle name="Note 20 13 2 2 2" xfId="54323" xr:uid="{DDE2A37F-5951-4371-B73D-861F88226D9B}"/>
    <cellStyle name="Note 20 13 2 3" xfId="54324" xr:uid="{93140B8F-0876-43CD-B961-3D8320361CF9}"/>
    <cellStyle name="Note 20 13 3" xfId="54325" xr:uid="{81ACA6EC-B896-43FC-A50E-A050D9C24ADE}"/>
    <cellStyle name="Note 20 13 3 2" xfId="54326" xr:uid="{CB270327-ADE4-4B4F-A2C5-E34D8684FBA4}"/>
    <cellStyle name="Note 20 13 4" xfId="54327" xr:uid="{2D078901-85F0-4566-AD6F-BA4829541F55}"/>
    <cellStyle name="Note 20 13 4 2" xfId="54328" xr:uid="{C4FA4A3E-B308-4FDE-B8F7-AD7A2AF49D5D}"/>
    <cellStyle name="Note 20 13 5" xfId="54329" xr:uid="{C338553D-82DB-4147-BEBD-2BF497381467}"/>
    <cellStyle name="Note 20 14" xfId="54330" xr:uid="{C9E4A4A0-F385-47CA-8840-0C621AC4DCA0}"/>
    <cellStyle name="Note 20 14 2" xfId="54331" xr:uid="{CED94AAD-F878-403B-A566-AE0B9208BF79}"/>
    <cellStyle name="Note 20 14 2 2" xfId="54332" xr:uid="{B0285788-2065-4175-AC8E-E368A99208DA}"/>
    <cellStyle name="Note 20 14 2 2 2" xfId="54333" xr:uid="{5E0DF089-FB34-4805-9A06-6D09E830AA71}"/>
    <cellStyle name="Note 20 14 2 3" xfId="54334" xr:uid="{239AD9FF-D55B-42B3-B950-C1BE3234A8A9}"/>
    <cellStyle name="Note 20 14 3" xfId="54335" xr:uid="{50CA7220-A823-4C5C-8A77-43703D046175}"/>
    <cellStyle name="Note 20 14 3 2" xfId="54336" xr:uid="{F7089F1D-3FC9-48A7-B340-4FB24B705E2B}"/>
    <cellStyle name="Note 20 14 4" xfId="54337" xr:uid="{22FC0621-6F3D-4475-BF2E-310B78794D75}"/>
    <cellStyle name="Note 20 14 4 2" xfId="54338" xr:uid="{0C40EA48-3EAF-4CD6-98D7-7CEDEAA149DF}"/>
    <cellStyle name="Note 20 14 5" xfId="54339" xr:uid="{B1336358-1063-491D-91E0-3BCED639DCA0}"/>
    <cellStyle name="Note 20 15" xfId="54340" xr:uid="{32D8E247-2E94-469E-AAB2-212F918CE8CC}"/>
    <cellStyle name="Note 20 15 2" xfId="54341" xr:uid="{CFB0E015-CC20-4E71-978D-EDAC8AD8A542}"/>
    <cellStyle name="Note 20 15 2 2" xfId="54342" xr:uid="{5A519BD6-B61C-4044-AAE2-36680583A418}"/>
    <cellStyle name="Note 20 15 2 2 2" xfId="54343" xr:uid="{91BEAC9B-A357-4564-A8D6-9BA44EBA3497}"/>
    <cellStyle name="Note 20 15 2 3" xfId="54344" xr:uid="{E91028D7-E556-4836-832A-804F63D1EFB3}"/>
    <cellStyle name="Note 20 15 3" xfId="54345" xr:uid="{1E295816-8119-48E1-BF39-1A6735A1739E}"/>
    <cellStyle name="Note 20 15 3 2" xfId="54346" xr:uid="{65C9200F-02E9-4BA7-A5EB-2B1C2CDAB3F5}"/>
    <cellStyle name="Note 20 15 4" xfId="54347" xr:uid="{FBC8A9C9-6FDF-4A04-80F8-3985CA75C09A}"/>
    <cellStyle name="Note 20 15 4 2" xfId="54348" xr:uid="{7C45D444-FB78-43FB-9EAB-00CFF8098D70}"/>
    <cellStyle name="Note 20 15 5" xfId="54349" xr:uid="{9BEB1028-C6B4-4855-BD95-A76B5FF9906A}"/>
    <cellStyle name="Note 20 16" xfId="54350" xr:uid="{458313CD-D66D-4C12-ADE2-60B427DEEEF3}"/>
    <cellStyle name="Note 20 16 2" xfId="54351" xr:uid="{FCC72E6D-1D4A-43BC-A8D9-AF6881BD2464}"/>
    <cellStyle name="Note 20 16 2 2" xfId="54352" xr:uid="{684B0266-3615-4324-9247-019397AE182B}"/>
    <cellStyle name="Note 20 16 3" xfId="54353" xr:uid="{7DAF1C78-2F4D-4CE2-91E7-A4C5A105BF20}"/>
    <cellStyle name="Note 20 17" xfId="54354" xr:uid="{ACB93D85-CF0B-44BF-89F6-BE505C5D4C1F}"/>
    <cellStyle name="Note 20 17 2" xfId="54355" xr:uid="{F2D6B4A6-BCD0-4C47-B452-D90A33F2D24B}"/>
    <cellStyle name="Note 20 18" xfId="54356" xr:uid="{BF981AD0-ED11-464C-851A-4C7095373CDC}"/>
    <cellStyle name="Note 20 18 2" xfId="54357" xr:uid="{DD5CAF16-D4B8-4799-820C-67B28C5DDD08}"/>
    <cellStyle name="Note 20 19" xfId="54358" xr:uid="{4B6F7D1A-DE50-4F35-AA50-E2AC70271EA1}"/>
    <cellStyle name="Note 20 2" xfId="54359" xr:uid="{A88B6B8D-68F1-4B93-A563-40686D87B048}"/>
    <cellStyle name="Note 20 2 2" xfId="54360" xr:uid="{CAE038CF-E847-4189-88F7-5375078FC80B}"/>
    <cellStyle name="Note 20 2 2 2" xfId="54361" xr:uid="{1E2A2D4B-627B-4FD2-A4D3-8EC24C401890}"/>
    <cellStyle name="Note 20 2 2 2 2" xfId="54362" xr:uid="{93C1D80D-2939-497E-83D9-ECD576B06A9C}"/>
    <cellStyle name="Note 20 2 2 3" xfId="54363" xr:uid="{1BBBE29A-C894-42DE-9DC9-F6BCDA5C07BC}"/>
    <cellStyle name="Note 20 2 3" xfId="54364" xr:uid="{33FB73A1-6432-4094-A836-99E18FE6C395}"/>
    <cellStyle name="Note 20 2 3 2" xfId="54365" xr:uid="{98263122-DFF4-49EF-BFC3-56BDE14A609D}"/>
    <cellStyle name="Note 20 2 4" xfId="54366" xr:uid="{6D546B87-4309-41D6-AFEB-B82B3E96D951}"/>
    <cellStyle name="Note 20 2 4 2" xfId="54367" xr:uid="{18FDB8A5-D086-4FF7-9941-E6D434BCD165}"/>
    <cellStyle name="Note 20 2 5" xfId="54368" xr:uid="{A46624B0-6A88-4E88-8BEF-929C95D35D97}"/>
    <cellStyle name="Note 20 20" xfId="54369" xr:uid="{2B982713-6F25-49FF-A5B2-BB02C7AEBD8D}"/>
    <cellStyle name="Note 20 21" xfId="54370" xr:uid="{B180312E-639F-452E-B864-C5E5D7DCEAB0}"/>
    <cellStyle name="Note 20 22" xfId="54371" xr:uid="{5F1A687D-1BEB-469E-A5F7-2A88DFFA2080}"/>
    <cellStyle name="Note 20 23" xfId="54372" xr:uid="{D6DE2399-D1EB-4685-8C6B-4D33548CE250}"/>
    <cellStyle name="Note 20 24" xfId="54373" xr:uid="{372FE752-ED3B-4588-A1B2-EE73238A8E5F}"/>
    <cellStyle name="Note 20 25" xfId="54374" xr:uid="{B2B7F31C-86D8-4998-8E1B-50F67EFED4A6}"/>
    <cellStyle name="Note 20 26" xfId="54375" xr:uid="{23C4D07B-ED90-4E75-B785-0CFA0E364F38}"/>
    <cellStyle name="Note 20 27" xfId="54376" xr:uid="{4160C621-341A-4256-88F4-7ED8A1C24822}"/>
    <cellStyle name="Note 20 28" xfId="54377" xr:uid="{ACF4B75E-6F2A-4D05-8CF1-3954AC500249}"/>
    <cellStyle name="Note 20 29" xfId="54378" xr:uid="{D3241011-BCAD-491C-A761-73F271E41054}"/>
    <cellStyle name="Note 20 3" xfId="54379" xr:uid="{7CD5D542-DB9C-43A1-8904-5436D8D52749}"/>
    <cellStyle name="Note 20 3 2" xfId="54380" xr:uid="{1A13E79B-86F1-4755-8B2C-00AE956C12CE}"/>
    <cellStyle name="Note 20 3 2 2" xfId="54381" xr:uid="{2E97E377-11DF-48E7-AC74-A018A9B7A1D9}"/>
    <cellStyle name="Note 20 3 2 2 2" xfId="54382" xr:uid="{16901487-E70F-4978-BB5D-D76F97C943E3}"/>
    <cellStyle name="Note 20 3 2 3" xfId="54383" xr:uid="{A82BE1D4-5141-4F07-B91E-1E9BC66D6005}"/>
    <cellStyle name="Note 20 3 3" xfId="54384" xr:uid="{19A8E430-9297-47A6-B408-6B4DD1B972E3}"/>
    <cellStyle name="Note 20 3 3 2" xfId="54385" xr:uid="{45835D57-6DA5-432D-955A-74420A19FA21}"/>
    <cellStyle name="Note 20 3 4" xfId="54386" xr:uid="{6A1C51EF-02FA-4112-A7B6-EB90F597A45D}"/>
    <cellStyle name="Note 20 3 4 2" xfId="54387" xr:uid="{A0C76BFF-FB5C-47E7-AEC8-29931650333D}"/>
    <cellStyle name="Note 20 3 5" xfId="54388" xr:uid="{85E45500-9763-4CBD-BBBD-D35426D60267}"/>
    <cellStyle name="Note 20 4" xfId="54389" xr:uid="{19F1C307-E20A-4BA9-8F08-54BA3C211597}"/>
    <cellStyle name="Note 20 4 2" xfId="54390" xr:uid="{E2527C00-CD4F-4213-A4FF-6FFA95177DB0}"/>
    <cellStyle name="Note 20 4 2 2" xfId="54391" xr:uid="{72BCE442-D4B0-4590-B244-4DC694D32F0B}"/>
    <cellStyle name="Note 20 4 2 2 2" xfId="54392" xr:uid="{E281644C-A9CC-4B8B-863D-BE4115CF2963}"/>
    <cellStyle name="Note 20 4 2 3" xfId="54393" xr:uid="{C0511A29-6030-4CE4-9A9B-B521B4ACBED8}"/>
    <cellStyle name="Note 20 4 3" xfId="54394" xr:uid="{7BF32066-8836-4F6E-85D2-A61DFACD79A9}"/>
    <cellStyle name="Note 20 4 3 2" xfId="54395" xr:uid="{AAF0C774-0176-4DED-A1DF-6B4E78B0F374}"/>
    <cellStyle name="Note 20 4 4" xfId="54396" xr:uid="{646924D9-7C7A-44C4-B536-7B6D87D7BE63}"/>
    <cellStyle name="Note 20 4 4 2" xfId="54397" xr:uid="{63EA2552-677A-4C45-8C3F-ECA9912907CB}"/>
    <cellStyle name="Note 20 4 5" xfId="54398" xr:uid="{23FF12E3-C81B-4B52-B722-808EB30CB487}"/>
    <cellStyle name="Note 20 5" xfId="54399" xr:uid="{2E8A1221-3F48-4558-AF52-CD3D658479C1}"/>
    <cellStyle name="Note 20 5 2" xfId="54400" xr:uid="{F86B4AB3-3F5C-477E-A84C-2591F10D0C87}"/>
    <cellStyle name="Note 20 5 2 2" xfId="54401" xr:uid="{279E40E0-34C9-48FA-A7BC-BC4C06A7D692}"/>
    <cellStyle name="Note 20 5 2 2 2" xfId="54402" xr:uid="{8E9D5CB1-0733-4206-9B04-DF4F60A74D98}"/>
    <cellStyle name="Note 20 5 2 3" xfId="54403" xr:uid="{22C25ABB-D71A-4A2E-B5D8-1A0798914611}"/>
    <cellStyle name="Note 20 5 3" xfId="54404" xr:uid="{8E3BA7A5-6CCA-446C-8F63-DFAB9EAD7BB0}"/>
    <cellStyle name="Note 20 5 3 2" xfId="54405" xr:uid="{422FD463-5CD5-4C29-BC0B-54AF3CE64D43}"/>
    <cellStyle name="Note 20 5 4" xfId="54406" xr:uid="{B5C8FEA4-2EC7-47C1-8438-7BDF4560B30D}"/>
    <cellStyle name="Note 20 5 4 2" xfId="54407" xr:uid="{ED691310-61EE-4D7C-9A03-4A901AF48E1B}"/>
    <cellStyle name="Note 20 5 5" xfId="54408" xr:uid="{F6B5675E-D26B-4415-97CD-4EBA59583521}"/>
    <cellStyle name="Note 20 6" xfId="54409" xr:uid="{50329E93-5477-445F-9E77-370E7CF941C2}"/>
    <cellStyle name="Note 20 6 2" xfId="54410" xr:uid="{500B9EE9-7E17-4A4A-AA87-69735D64F983}"/>
    <cellStyle name="Note 20 6 2 2" xfId="54411" xr:uid="{BBF5EF4C-4E58-41FC-82A0-1F9908EC2E42}"/>
    <cellStyle name="Note 20 6 2 2 2" xfId="54412" xr:uid="{F85F4726-346D-4407-9886-545189BDE995}"/>
    <cellStyle name="Note 20 6 2 3" xfId="54413" xr:uid="{116B1550-808C-4A0B-AFAD-081D6DF5376B}"/>
    <cellStyle name="Note 20 6 3" xfId="54414" xr:uid="{1456D71A-57D9-4D41-960B-441DA676FB2B}"/>
    <cellStyle name="Note 20 6 3 2" xfId="54415" xr:uid="{984B39B5-E241-422C-9EE7-71AAAF0C3AF8}"/>
    <cellStyle name="Note 20 6 4" xfId="54416" xr:uid="{65D59872-B5F8-45D5-863A-1456CEEA5E6B}"/>
    <cellStyle name="Note 20 6 4 2" xfId="54417" xr:uid="{B67BFABC-2868-4BE2-8F10-1D02C376ECF0}"/>
    <cellStyle name="Note 20 6 5" xfId="54418" xr:uid="{70A1E975-F215-476A-928D-86C65C7F258C}"/>
    <cellStyle name="Note 20 7" xfId="54419" xr:uid="{8156C3AE-DC6B-44B3-9F97-3032A9F71D2C}"/>
    <cellStyle name="Note 20 7 2" xfId="54420" xr:uid="{27425975-8B99-4996-8B58-2DB5D37D4486}"/>
    <cellStyle name="Note 20 7 2 2" xfId="54421" xr:uid="{6347FFEB-A9AC-4D57-A7ED-640438657028}"/>
    <cellStyle name="Note 20 7 2 2 2" xfId="54422" xr:uid="{C5FB0910-2E00-42E3-A9A8-64DF6181CFAD}"/>
    <cellStyle name="Note 20 7 2 3" xfId="54423" xr:uid="{D112896B-FCB1-4020-B5A2-37F5F1E2C5E5}"/>
    <cellStyle name="Note 20 7 3" xfId="54424" xr:uid="{681F01CD-902D-4199-A597-B5DCB73E4D82}"/>
    <cellStyle name="Note 20 7 3 2" xfId="54425" xr:uid="{6D50CC17-5DA6-4517-AC31-D4B087689A98}"/>
    <cellStyle name="Note 20 7 4" xfId="54426" xr:uid="{002E4821-12EA-4733-84E4-48E21821D362}"/>
    <cellStyle name="Note 20 7 4 2" xfId="54427" xr:uid="{2EACF0ED-30B8-4B8B-9537-B74D69DDA6F2}"/>
    <cellStyle name="Note 20 7 5" xfId="54428" xr:uid="{4E3CF405-4A1A-43CE-835B-605A7D08B4A8}"/>
    <cellStyle name="Note 20 8" xfId="54429" xr:uid="{03C50F32-FBE1-4074-AFAE-D96225DB2042}"/>
    <cellStyle name="Note 20 8 2" xfId="54430" xr:uid="{42D65C28-DCD8-4C74-97C6-CD2A66232612}"/>
    <cellStyle name="Note 20 8 2 2" xfId="54431" xr:uid="{6AD5B66D-082A-46AE-B24E-636BE7A3F254}"/>
    <cellStyle name="Note 20 8 2 2 2" xfId="54432" xr:uid="{FDD8EBE5-4F3B-448C-87CE-326E05F093AF}"/>
    <cellStyle name="Note 20 8 2 3" xfId="54433" xr:uid="{63B04D45-5A1A-4387-B451-8E25A13EC33B}"/>
    <cellStyle name="Note 20 8 3" xfId="54434" xr:uid="{D9979041-061B-4E98-BB02-1690293A44AB}"/>
    <cellStyle name="Note 20 8 3 2" xfId="54435" xr:uid="{6609F3F3-43BB-4296-9F19-23A674F0A293}"/>
    <cellStyle name="Note 20 8 4" xfId="54436" xr:uid="{B02187C0-81B1-4760-8947-9DFB477A0D32}"/>
    <cellStyle name="Note 20 8 4 2" xfId="54437" xr:uid="{ACCED4FF-400E-43B3-8EC8-B4F66B94CEF4}"/>
    <cellStyle name="Note 20 8 5" xfId="54438" xr:uid="{23804EC8-ED37-4DF3-8411-E033E5358201}"/>
    <cellStyle name="Note 20 9" xfId="54439" xr:uid="{42B20CE4-782B-4958-B925-E6B751925CBA}"/>
    <cellStyle name="Note 20 9 2" xfId="54440" xr:uid="{87C99C77-F946-430C-A1F6-0FDE1444DF71}"/>
    <cellStyle name="Note 20 9 2 2" xfId="54441" xr:uid="{88DA091F-BD01-448C-B6DE-E31D787A5A58}"/>
    <cellStyle name="Note 20 9 2 2 2" xfId="54442" xr:uid="{84E069BF-47E6-4658-81A0-6F1D851AA090}"/>
    <cellStyle name="Note 20 9 2 3" xfId="54443" xr:uid="{E1D4C31E-BC29-43DE-8E8D-7757EBE1B9E9}"/>
    <cellStyle name="Note 20 9 3" xfId="54444" xr:uid="{99E93BFF-8FA3-4CBF-A771-3D595952C7D4}"/>
    <cellStyle name="Note 20 9 3 2" xfId="54445" xr:uid="{5E7AE47E-F71B-4A89-8B47-2B64BE2287B1}"/>
    <cellStyle name="Note 20 9 4" xfId="54446" xr:uid="{663EBA37-E523-418B-836A-999FB41473AC}"/>
    <cellStyle name="Note 20 9 4 2" xfId="54447" xr:uid="{335CBBA0-8BFE-4824-9A8C-A4AFCD6426AB}"/>
    <cellStyle name="Note 20 9 5" xfId="54448" xr:uid="{996FC19E-1133-4BC5-A493-7E963B1F408B}"/>
    <cellStyle name="Note 21" xfId="54449" xr:uid="{7E02E0DF-7BB4-4D15-9179-2374E0FA94C7}"/>
    <cellStyle name="Note 21 10" xfId="54450" xr:uid="{FF9D19D8-96B5-4645-BA2F-3C2510E853AA}"/>
    <cellStyle name="Note 21 10 2" xfId="54451" xr:uid="{9C587C92-B8C1-4A93-A29E-D9111CEF8D85}"/>
    <cellStyle name="Note 21 10 2 2" xfId="54452" xr:uid="{F78A900D-D95D-4D5C-A96A-FBE965F1BDBC}"/>
    <cellStyle name="Note 21 10 2 2 2" xfId="54453" xr:uid="{6920C5F6-6FDE-4FEF-8324-57A9BC220A63}"/>
    <cellStyle name="Note 21 10 2 3" xfId="54454" xr:uid="{6ACEAE58-B205-487E-B9A9-6BDB11350071}"/>
    <cellStyle name="Note 21 10 3" xfId="54455" xr:uid="{0579CD49-53B8-41BA-9FE8-EE6F217E1197}"/>
    <cellStyle name="Note 21 10 3 2" xfId="54456" xr:uid="{5CD19D85-6499-4904-936B-B4039414E9C6}"/>
    <cellStyle name="Note 21 10 4" xfId="54457" xr:uid="{F8728D9E-0E66-4061-8BEF-08ABEA1CE0CF}"/>
    <cellStyle name="Note 21 10 4 2" xfId="54458" xr:uid="{97EF240C-B99A-4BA6-B322-508306750A0C}"/>
    <cellStyle name="Note 21 10 5" xfId="54459" xr:uid="{31965768-B433-48B9-B693-779626C95A2F}"/>
    <cellStyle name="Note 21 11" xfId="54460" xr:uid="{3ABF078C-FA4D-4686-B43F-A10B550D6CFD}"/>
    <cellStyle name="Note 21 11 2" xfId="54461" xr:uid="{3D79954C-E536-45D1-9BA0-AA6D26C8D965}"/>
    <cellStyle name="Note 21 11 2 2" xfId="54462" xr:uid="{A54C6A8A-E605-4E1D-9AF9-5490EDAACD0E}"/>
    <cellStyle name="Note 21 11 2 2 2" xfId="54463" xr:uid="{F1B538DC-EF5B-4C75-9DB4-69476EE04009}"/>
    <cellStyle name="Note 21 11 2 3" xfId="54464" xr:uid="{6F166661-BFF5-4864-B6EE-C96AF08A7BE1}"/>
    <cellStyle name="Note 21 11 3" xfId="54465" xr:uid="{0072D7C3-6AC7-420F-A776-14A3044F090F}"/>
    <cellStyle name="Note 21 11 3 2" xfId="54466" xr:uid="{031EED4E-B5F2-4A11-ABEF-39E844771EDF}"/>
    <cellStyle name="Note 21 11 4" xfId="54467" xr:uid="{F631BE24-042D-4C0E-A714-33966122B554}"/>
    <cellStyle name="Note 21 11 4 2" xfId="54468" xr:uid="{C2F7E60A-48E6-4CDB-9439-5D6240C85D5A}"/>
    <cellStyle name="Note 21 11 5" xfId="54469" xr:uid="{04B62DC9-0C8C-4926-9DA5-C44B65576E5D}"/>
    <cellStyle name="Note 21 12" xfId="54470" xr:uid="{8A9A1A83-813C-44E4-A92B-AF53436D6379}"/>
    <cellStyle name="Note 21 12 2" xfId="54471" xr:uid="{F4020887-00B7-45D5-9809-79DFE50233A8}"/>
    <cellStyle name="Note 21 12 2 2" xfId="54472" xr:uid="{0445B643-B704-41B9-AC95-9E3093DCA707}"/>
    <cellStyle name="Note 21 12 2 2 2" xfId="54473" xr:uid="{C4EB754F-F0D4-45C8-9B79-E138CC1B852C}"/>
    <cellStyle name="Note 21 12 2 3" xfId="54474" xr:uid="{86406EFB-B56A-4187-92DE-077659991082}"/>
    <cellStyle name="Note 21 12 3" xfId="54475" xr:uid="{F15AA00C-119A-44DE-B52B-F5AECCBA25C4}"/>
    <cellStyle name="Note 21 12 3 2" xfId="54476" xr:uid="{BA4A02DF-1D5C-4660-BE4D-020200EC0F8B}"/>
    <cellStyle name="Note 21 12 4" xfId="54477" xr:uid="{B35012C8-4323-42D2-8776-131E821DD681}"/>
    <cellStyle name="Note 21 12 4 2" xfId="54478" xr:uid="{9472868C-3A65-4603-BE11-C74B2B66F174}"/>
    <cellStyle name="Note 21 12 5" xfId="54479" xr:uid="{328E12E1-0E48-491A-A789-87242D74C5D5}"/>
    <cellStyle name="Note 21 13" xfId="54480" xr:uid="{747BEA42-FC0D-4A04-8E99-2F568D99B98B}"/>
    <cellStyle name="Note 21 13 2" xfId="54481" xr:uid="{EF341299-E3A1-4543-BB0A-0DDFBC2FAD4B}"/>
    <cellStyle name="Note 21 13 2 2" xfId="54482" xr:uid="{352C1806-C4E2-461A-9205-5B74A40CF9D7}"/>
    <cellStyle name="Note 21 13 2 2 2" xfId="54483" xr:uid="{9C04E8DB-E2AA-4CD7-A5C7-FDBD30B2CD89}"/>
    <cellStyle name="Note 21 13 2 3" xfId="54484" xr:uid="{32AD1E81-ED5B-436D-B654-281E7D66E379}"/>
    <cellStyle name="Note 21 13 3" xfId="54485" xr:uid="{5249A0B5-4F17-417D-9C9E-86E0D9DFFF20}"/>
    <cellStyle name="Note 21 13 3 2" xfId="54486" xr:uid="{6A646ADB-C29B-42C4-8B4C-3266BA3F3B45}"/>
    <cellStyle name="Note 21 13 4" xfId="54487" xr:uid="{3C21DB6F-5268-433D-AA92-CD7850F0963C}"/>
    <cellStyle name="Note 21 13 4 2" xfId="54488" xr:uid="{AA828400-B095-4BBF-8E60-8F6F1BB461AE}"/>
    <cellStyle name="Note 21 13 5" xfId="54489" xr:uid="{00DD6573-9A2B-4B25-B8C0-596801E6C104}"/>
    <cellStyle name="Note 21 14" xfId="54490" xr:uid="{84518D14-8B1B-4120-832F-81C652B96AF3}"/>
    <cellStyle name="Note 21 14 2" xfId="54491" xr:uid="{C072BA46-B0F1-48D4-94A3-9DB334B6C5A5}"/>
    <cellStyle name="Note 21 14 2 2" xfId="54492" xr:uid="{2F94488D-5DD8-48A7-BB0F-A4D2385BCFF7}"/>
    <cellStyle name="Note 21 14 2 2 2" xfId="54493" xr:uid="{40A4CCDC-4BA2-415E-9506-F844577334EF}"/>
    <cellStyle name="Note 21 14 2 3" xfId="54494" xr:uid="{861B9B40-4F49-4100-8659-8B49C6F7EAEF}"/>
    <cellStyle name="Note 21 14 3" xfId="54495" xr:uid="{6CE37600-6D03-4B4A-AF98-E10B6F9DA7FB}"/>
    <cellStyle name="Note 21 14 3 2" xfId="54496" xr:uid="{20C14239-8CD2-4A52-9FD4-C843B4A7C790}"/>
    <cellStyle name="Note 21 14 4" xfId="54497" xr:uid="{1BEABF5E-D233-4BAF-92CF-F57357F5D92C}"/>
    <cellStyle name="Note 21 14 4 2" xfId="54498" xr:uid="{39A08417-971A-4B77-94AC-80842A742819}"/>
    <cellStyle name="Note 21 14 5" xfId="54499" xr:uid="{F42DA90D-194F-419E-BA00-669353BF0954}"/>
    <cellStyle name="Note 21 15" xfId="54500" xr:uid="{01F24930-47BC-496E-B609-7FA26E7BBA1F}"/>
    <cellStyle name="Note 21 15 2" xfId="54501" xr:uid="{78B88AB8-D1B0-490C-B71B-79CE22859EDF}"/>
    <cellStyle name="Note 21 15 2 2" xfId="54502" xr:uid="{AF46A974-1E49-4784-8E14-033730CC1DD2}"/>
    <cellStyle name="Note 21 15 2 2 2" xfId="54503" xr:uid="{E3C34295-20F8-4AE8-BB3C-7D182FDE7A53}"/>
    <cellStyle name="Note 21 15 2 3" xfId="54504" xr:uid="{043543B8-3465-4C8C-BAF4-A1B254399E8C}"/>
    <cellStyle name="Note 21 15 3" xfId="54505" xr:uid="{16D4E0B6-24BB-48DA-AF16-1D1BFEAC1C2A}"/>
    <cellStyle name="Note 21 15 3 2" xfId="54506" xr:uid="{38F065CA-EAAF-4565-84E6-68C49A9A9118}"/>
    <cellStyle name="Note 21 15 4" xfId="54507" xr:uid="{49E51E1C-5A64-493E-AC43-9501A182CAA7}"/>
    <cellStyle name="Note 21 15 4 2" xfId="54508" xr:uid="{0B2BEA54-B8D8-431A-84E8-B52FE733CA76}"/>
    <cellStyle name="Note 21 15 5" xfId="54509" xr:uid="{272CC3AF-227A-4BD5-9F0B-4259CFC51C35}"/>
    <cellStyle name="Note 21 16" xfId="54510" xr:uid="{FA0E55F2-73FD-4C19-B44C-D209C0DD3699}"/>
    <cellStyle name="Note 21 16 2" xfId="54511" xr:uid="{DB6490D6-CAC2-46F5-B78B-17D1493A9A53}"/>
    <cellStyle name="Note 21 16 2 2" xfId="54512" xr:uid="{31B21A50-347A-4B97-85D1-6D10F9398794}"/>
    <cellStyle name="Note 21 16 3" xfId="54513" xr:uid="{71D69BA1-3556-4D01-B343-57BAEEB3919E}"/>
    <cellStyle name="Note 21 17" xfId="54514" xr:uid="{E6EC3EBA-7135-4073-9752-4DFB951E75F3}"/>
    <cellStyle name="Note 21 17 2" xfId="54515" xr:uid="{828DE9D0-3E83-4640-B042-0734FB907979}"/>
    <cellStyle name="Note 21 18" xfId="54516" xr:uid="{21C8AFBC-FB00-4548-9B86-209427248127}"/>
    <cellStyle name="Note 21 18 2" xfId="54517" xr:uid="{5B871528-8B1F-402F-91BB-8C319466FCFE}"/>
    <cellStyle name="Note 21 19" xfId="54518" xr:uid="{9A5597F5-5116-4CF0-AED7-5C9261F83F5A}"/>
    <cellStyle name="Note 21 2" xfId="54519" xr:uid="{FF987638-35D7-4A71-92EC-1AD4A8B74F5D}"/>
    <cellStyle name="Note 21 2 2" xfId="54520" xr:uid="{B2825FA6-31F9-4506-A6D8-FC6E0D3C9A6E}"/>
    <cellStyle name="Note 21 2 2 2" xfId="54521" xr:uid="{62FE6099-EC53-4125-BB9B-B3B0F8E55E36}"/>
    <cellStyle name="Note 21 2 2 2 2" xfId="54522" xr:uid="{7D33B0FD-5860-4033-A489-C696EC8CE74F}"/>
    <cellStyle name="Note 21 2 2 3" xfId="54523" xr:uid="{D6DFF5A7-A714-4672-BC4A-D18D05AFF78C}"/>
    <cellStyle name="Note 21 2 3" xfId="54524" xr:uid="{6159E666-0B0E-4B45-BD01-2970FF666776}"/>
    <cellStyle name="Note 21 2 3 2" xfId="54525" xr:uid="{81503A38-8CAE-49E8-AFB8-6380C7F935F2}"/>
    <cellStyle name="Note 21 2 4" xfId="54526" xr:uid="{B9B1ECDA-D1C6-4713-B429-A7CA54803FFB}"/>
    <cellStyle name="Note 21 2 4 2" xfId="54527" xr:uid="{0BFC607A-8505-485C-AFC4-9A6629D46A5B}"/>
    <cellStyle name="Note 21 2 5" xfId="54528" xr:uid="{E024F140-0F0A-43A5-B7FD-737A7DCB8591}"/>
    <cellStyle name="Note 21 20" xfId="54529" xr:uid="{C7405EB2-AA1A-43D5-8F32-D2CB1E27754D}"/>
    <cellStyle name="Note 21 21" xfId="54530" xr:uid="{8E129921-2034-478A-844B-04201D3260B5}"/>
    <cellStyle name="Note 21 22" xfId="54531" xr:uid="{E891D2C3-1BBB-4D62-9677-A77960C505ED}"/>
    <cellStyle name="Note 21 23" xfId="54532" xr:uid="{1CF49410-1040-420F-9D59-4CA5FBEC95BD}"/>
    <cellStyle name="Note 21 24" xfId="54533" xr:uid="{2C3EBC29-CC5C-4D42-8556-B45EE49104C0}"/>
    <cellStyle name="Note 21 25" xfId="54534" xr:uid="{7B016CA7-3B95-43DD-A991-DCA467BA2ED1}"/>
    <cellStyle name="Note 21 26" xfId="54535" xr:uid="{2A4212BD-058C-429A-B311-274A97AFE810}"/>
    <cellStyle name="Note 21 27" xfId="54536" xr:uid="{37976864-B386-41B4-92AC-9A27872C6387}"/>
    <cellStyle name="Note 21 28" xfId="54537" xr:uid="{65AAE811-3F73-4601-A149-75E164A3E9A1}"/>
    <cellStyle name="Note 21 29" xfId="54538" xr:uid="{584A0BF1-7CE8-455A-B024-3F513E2E5150}"/>
    <cellStyle name="Note 21 3" xfId="54539" xr:uid="{FC670D63-3ECB-48FB-9916-AFCFA37E6993}"/>
    <cellStyle name="Note 21 3 2" xfId="54540" xr:uid="{1E76CB2A-D3CF-4F5E-9DEF-60950E84583F}"/>
    <cellStyle name="Note 21 3 2 2" xfId="54541" xr:uid="{D25E4546-D88A-4D4A-916E-6E6ABB1D59C0}"/>
    <cellStyle name="Note 21 3 2 2 2" xfId="54542" xr:uid="{69DBE931-D2F4-4CCD-A382-0ADCEF4AA55E}"/>
    <cellStyle name="Note 21 3 2 3" xfId="54543" xr:uid="{BB5FBA24-EDDA-4719-B02F-35EF479C758A}"/>
    <cellStyle name="Note 21 3 3" xfId="54544" xr:uid="{F921555C-3DE4-462C-B5FE-A317A8B7CFB7}"/>
    <cellStyle name="Note 21 3 3 2" xfId="54545" xr:uid="{7BD27AFA-34C2-43F9-915A-61EFFFFDE8C2}"/>
    <cellStyle name="Note 21 3 4" xfId="54546" xr:uid="{9A5A1100-323E-42C1-8F0F-B3B9BC3BBDF4}"/>
    <cellStyle name="Note 21 3 4 2" xfId="54547" xr:uid="{84B873A3-FF69-4B38-8C33-994175BC5B5D}"/>
    <cellStyle name="Note 21 3 5" xfId="54548" xr:uid="{05D73E24-871B-41AC-B3DF-24CDCD4796E8}"/>
    <cellStyle name="Note 21 4" xfId="54549" xr:uid="{856F56D9-A71F-4F78-A446-1A35ADC52D97}"/>
    <cellStyle name="Note 21 4 2" xfId="54550" xr:uid="{0BD51A59-71AE-4BF5-9642-4B25BE3DA99C}"/>
    <cellStyle name="Note 21 4 2 2" xfId="54551" xr:uid="{1F3680EB-7AB7-4E97-8BBD-6840BBB04B97}"/>
    <cellStyle name="Note 21 4 2 2 2" xfId="54552" xr:uid="{EA6711FE-840C-4258-BF27-9CB842DAE853}"/>
    <cellStyle name="Note 21 4 2 3" xfId="54553" xr:uid="{4749AE8F-6FED-4839-A5AE-A0F178075CF0}"/>
    <cellStyle name="Note 21 4 3" xfId="54554" xr:uid="{2A334394-078A-49E4-A28F-D32BAD723F1B}"/>
    <cellStyle name="Note 21 4 3 2" xfId="54555" xr:uid="{1F32AF1E-9B27-4740-9548-535485401470}"/>
    <cellStyle name="Note 21 4 4" xfId="54556" xr:uid="{17011737-347A-4615-9A2D-8CA0D3925132}"/>
    <cellStyle name="Note 21 4 4 2" xfId="54557" xr:uid="{86A2C943-C791-4AE6-AF10-FEEC30395FFE}"/>
    <cellStyle name="Note 21 4 5" xfId="54558" xr:uid="{F3DEC212-AAF0-4031-8D7B-45E0FA98D627}"/>
    <cellStyle name="Note 21 5" xfId="54559" xr:uid="{49DCA44A-13F8-447C-8068-AB82B542E523}"/>
    <cellStyle name="Note 21 5 2" xfId="54560" xr:uid="{09F487F6-17B3-4BB7-B44D-8A1ADEF13B54}"/>
    <cellStyle name="Note 21 5 2 2" xfId="54561" xr:uid="{E6001711-B423-4922-AC31-BC940EF633EC}"/>
    <cellStyle name="Note 21 5 2 2 2" xfId="54562" xr:uid="{8CA7C31F-E28E-4A92-85FD-256765D2EA6A}"/>
    <cellStyle name="Note 21 5 2 3" xfId="54563" xr:uid="{E0991CF0-71C4-46D6-B14D-B59F6A62C081}"/>
    <cellStyle name="Note 21 5 3" xfId="54564" xr:uid="{DD45FF81-A3F6-4294-B09C-0DEF46F77486}"/>
    <cellStyle name="Note 21 5 3 2" xfId="54565" xr:uid="{8F46BE8F-43B8-45CA-9F64-8CBDA771D25D}"/>
    <cellStyle name="Note 21 5 4" xfId="54566" xr:uid="{945A3CA6-82BB-487B-87B4-E94D6E59CA0B}"/>
    <cellStyle name="Note 21 5 4 2" xfId="54567" xr:uid="{6741784F-E978-4904-BC8D-E514EC1ED95A}"/>
    <cellStyle name="Note 21 5 5" xfId="54568" xr:uid="{C500F35E-8FE4-4D1B-8469-C6C70EB5F2C6}"/>
    <cellStyle name="Note 21 6" xfId="54569" xr:uid="{CDBDDEF5-8055-40D0-A4A4-36FB1047530C}"/>
    <cellStyle name="Note 21 6 2" xfId="54570" xr:uid="{952C1CC0-3B1C-41C7-A35F-546A8E2D34EC}"/>
    <cellStyle name="Note 21 6 2 2" xfId="54571" xr:uid="{B2DD471F-4879-4431-B6C9-2A88C3CC2030}"/>
    <cellStyle name="Note 21 6 2 2 2" xfId="54572" xr:uid="{48B6E9F3-AEDF-44E3-B992-F584B98AB767}"/>
    <cellStyle name="Note 21 6 2 3" xfId="54573" xr:uid="{1B20563A-D356-4451-9805-52BDA5C13953}"/>
    <cellStyle name="Note 21 6 3" xfId="54574" xr:uid="{0AFED1C6-6017-4D26-96D7-0A9C107D5EE3}"/>
    <cellStyle name="Note 21 6 3 2" xfId="54575" xr:uid="{9AC4A454-4B5C-4953-87E0-895B118182A3}"/>
    <cellStyle name="Note 21 6 4" xfId="54576" xr:uid="{3FC46825-BA12-4879-8BFC-90D8E3F10C72}"/>
    <cellStyle name="Note 21 6 4 2" xfId="54577" xr:uid="{C6ECC42D-4A0B-4DC4-83A1-ADC0EA734C69}"/>
    <cellStyle name="Note 21 6 5" xfId="54578" xr:uid="{D4401EFF-8724-4B70-A768-5B3454C5111F}"/>
    <cellStyle name="Note 21 7" xfId="54579" xr:uid="{26D76142-406F-4E89-B770-D6C3662F0653}"/>
    <cellStyle name="Note 21 7 2" xfId="54580" xr:uid="{5F6CB2C4-51FF-49A7-9237-700049D0C35D}"/>
    <cellStyle name="Note 21 7 2 2" xfId="54581" xr:uid="{C27042FA-2E44-4D80-9EDC-2F9B2E6A5BFA}"/>
    <cellStyle name="Note 21 7 2 2 2" xfId="54582" xr:uid="{A89E0A49-0572-41A9-AFC4-47D3D7F0094F}"/>
    <cellStyle name="Note 21 7 2 3" xfId="54583" xr:uid="{E1DC52BC-2798-4BCE-8023-35430A2F2401}"/>
    <cellStyle name="Note 21 7 3" xfId="54584" xr:uid="{5DCDA553-3A80-48BD-B34D-536C2D337FA2}"/>
    <cellStyle name="Note 21 7 3 2" xfId="54585" xr:uid="{0EB383CE-A5AA-4642-A926-B24695CAA00B}"/>
    <cellStyle name="Note 21 7 4" xfId="54586" xr:uid="{C3270C0C-03D2-488B-972C-AC93E4A525BF}"/>
    <cellStyle name="Note 21 7 4 2" xfId="54587" xr:uid="{575A73AD-1F94-4F17-B973-11A30EEA0244}"/>
    <cellStyle name="Note 21 7 5" xfId="54588" xr:uid="{12D7F3D6-A61C-46BC-9A38-7C8BCE26B90F}"/>
    <cellStyle name="Note 21 8" xfId="54589" xr:uid="{1314CD1E-7221-4A73-B191-AD4FA109E932}"/>
    <cellStyle name="Note 21 8 2" xfId="54590" xr:uid="{2E29C632-F36C-4347-9A61-739A2933469B}"/>
    <cellStyle name="Note 21 8 2 2" xfId="54591" xr:uid="{28D79812-33F3-4613-A731-5033610CD79E}"/>
    <cellStyle name="Note 21 8 2 2 2" xfId="54592" xr:uid="{66A9D73E-EAF2-427D-88F6-9DF002D07761}"/>
    <cellStyle name="Note 21 8 2 3" xfId="54593" xr:uid="{DFCC503C-5DBE-410F-B51E-D7C9E605E2B8}"/>
    <cellStyle name="Note 21 8 3" xfId="54594" xr:uid="{F2E58187-180C-4AE9-9972-6813A3354D80}"/>
    <cellStyle name="Note 21 8 3 2" xfId="54595" xr:uid="{71EABABB-A9EB-4A5F-8177-CC1950B89E2D}"/>
    <cellStyle name="Note 21 8 4" xfId="54596" xr:uid="{43724AD6-9B2F-4233-967B-B19913F77A00}"/>
    <cellStyle name="Note 21 8 4 2" xfId="54597" xr:uid="{78720C7E-99F3-406B-9C47-4205A5D4C72A}"/>
    <cellStyle name="Note 21 8 5" xfId="54598" xr:uid="{F34923B4-1AD8-462B-BDD3-73E563C3218B}"/>
    <cellStyle name="Note 21 9" xfId="54599" xr:uid="{F459ACC4-CE26-4997-8A1A-7067FCE4A9F0}"/>
    <cellStyle name="Note 21 9 2" xfId="54600" xr:uid="{25DE930A-3182-47AD-9D0F-3AF11E12832D}"/>
    <cellStyle name="Note 21 9 2 2" xfId="54601" xr:uid="{057CDA7D-15B3-46D6-82E2-072BC589EA8B}"/>
    <cellStyle name="Note 21 9 2 2 2" xfId="54602" xr:uid="{F9D83A16-1A68-4719-B891-0BB50813DA2C}"/>
    <cellStyle name="Note 21 9 2 3" xfId="54603" xr:uid="{BB65277E-EEF2-434A-A2C0-D9ABFB3A60B5}"/>
    <cellStyle name="Note 21 9 3" xfId="54604" xr:uid="{26241502-E84B-4012-9C12-280FF5D49D31}"/>
    <cellStyle name="Note 21 9 3 2" xfId="54605" xr:uid="{A1107503-3BB1-48D9-9CBE-A23D7B70DDF1}"/>
    <cellStyle name="Note 21 9 4" xfId="54606" xr:uid="{8D959933-5474-4CDB-BBD8-580FAD31C00D}"/>
    <cellStyle name="Note 21 9 4 2" xfId="54607" xr:uid="{272A94BB-A914-4900-99C5-BF61B7411C83}"/>
    <cellStyle name="Note 21 9 5" xfId="54608" xr:uid="{055C195C-ECCA-4D71-8B9E-9F57748F41A5}"/>
    <cellStyle name="Note 22" xfId="54609" xr:uid="{6E4C1968-84E0-49B4-A8C2-98AD729FDA6F}"/>
    <cellStyle name="Note 22 10" xfId="54610" xr:uid="{CFFED64A-1DDB-4217-8697-7C7A1ED47C56}"/>
    <cellStyle name="Note 22 10 2" xfId="54611" xr:uid="{6134D4CD-EDAE-42F0-B5D7-B717191A013F}"/>
    <cellStyle name="Note 22 10 2 2" xfId="54612" xr:uid="{CD57DEB0-5520-436B-9D0B-FD932E7EB651}"/>
    <cellStyle name="Note 22 10 2 2 2" xfId="54613" xr:uid="{1FD70929-F816-4C36-A549-7A70A1BADD4E}"/>
    <cellStyle name="Note 22 10 2 3" xfId="54614" xr:uid="{53A827C1-2CDA-46AF-8CE5-4AAB8CD4BEAA}"/>
    <cellStyle name="Note 22 10 3" xfId="54615" xr:uid="{BC76FBF5-63D8-44FA-BB9D-B114046A684D}"/>
    <cellStyle name="Note 22 10 3 2" xfId="54616" xr:uid="{24EBDCDA-8AD1-425D-98E2-BA3AF5874240}"/>
    <cellStyle name="Note 22 10 4" xfId="54617" xr:uid="{4AF8E4C3-BE89-4A1B-BE72-0E38DEBCD0D3}"/>
    <cellStyle name="Note 22 10 4 2" xfId="54618" xr:uid="{22EDFEAB-3FC0-4B2A-90E4-3E883B3F69D3}"/>
    <cellStyle name="Note 22 10 5" xfId="54619" xr:uid="{CDD467E2-399F-4FC9-99D8-178FA6CAFF7C}"/>
    <cellStyle name="Note 22 11" xfId="54620" xr:uid="{2F6F5000-92AD-4A72-94B0-5D5835C55DBE}"/>
    <cellStyle name="Note 22 11 2" xfId="54621" xr:uid="{92C92C2E-CA4B-409D-A825-4A1CF20C7B81}"/>
    <cellStyle name="Note 22 11 2 2" xfId="54622" xr:uid="{88E8160F-CEC5-467A-AA3E-1D96870E4E44}"/>
    <cellStyle name="Note 22 11 2 2 2" xfId="54623" xr:uid="{251BE79D-F203-4AEA-8DEA-320D016D76AE}"/>
    <cellStyle name="Note 22 11 2 3" xfId="54624" xr:uid="{6697FDD3-2A88-45EB-ABF8-749D8EBA8246}"/>
    <cellStyle name="Note 22 11 3" xfId="54625" xr:uid="{72F28A02-959B-4F74-AF21-788D6FD2DEBD}"/>
    <cellStyle name="Note 22 11 3 2" xfId="54626" xr:uid="{1C921125-8362-4049-A45C-A0FFCED83256}"/>
    <cellStyle name="Note 22 11 4" xfId="54627" xr:uid="{5C1AE2AA-8D48-4ED3-875B-F1E528CFBA8F}"/>
    <cellStyle name="Note 22 11 4 2" xfId="54628" xr:uid="{A57D6C65-D6DE-41CC-9073-B8EB3E9E94C9}"/>
    <cellStyle name="Note 22 11 5" xfId="54629" xr:uid="{B0FEFF86-4FF9-4977-8C6A-EE07F0C1A146}"/>
    <cellStyle name="Note 22 12" xfId="54630" xr:uid="{6F1E2487-6ACD-4D80-BC17-BB822506238C}"/>
    <cellStyle name="Note 22 12 2" xfId="54631" xr:uid="{3044E91D-0BF5-4A04-969B-021981CAF890}"/>
    <cellStyle name="Note 22 12 2 2" xfId="54632" xr:uid="{DB7FE154-CEE0-46DA-BC08-D2EDFF24BCAE}"/>
    <cellStyle name="Note 22 12 2 2 2" xfId="54633" xr:uid="{DACCA8EA-FCD1-48D9-B229-7018C0A65998}"/>
    <cellStyle name="Note 22 12 2 3" xfId="54634" xr:uid="{20FA1284-D650-4257-AA5F-63F5A399A6AA}"/>
    <cellStyle name="Note 22 12 3" xfId="54635" xr:uid="{BC3FF1FE-3D7F-470F-9534-65E159D23996}"/>
    <cellStyle name="Note 22 12 3 2" xfId="54636" xr:uid="{723D74A5-FE44-43B7-AE3C-AF48B61831EB}"/>
    <cellStyle name="Note 22 12 4" xfId="54637" xr:uid="{4D3BC0D5-6E0D-478E-8EC6-5D72F4666672}"/>
    <cellStyle name="Note 22 12 4 2" xfId="54638" xr:uid="{AA0487CD-316A-4E60-8715-486BC4AF1366}"/>
    <cellStyle name="Note 22 12 5" xfId="54639" xr:uid="{9528BA8D-C1E8-4945-A020-C8DB83B1ED3C}"/>
    <cellStyle name="Note 22 13" xfId="54640" xr:uid="{9A432A80-7F45-40C7-A2CB-5AB347CCC05E}"/>
    <cellStyle name="Note 22 13 2" xfId="54641" xr:uid="{907CA118-B9FB-410B-857C-1E9D9DC5D33A}"/>
    <cellStyle name="Note 22 13 2 2" xfId="54642" xr:uid="{F0A7FA33-A090-4E3F-B6D6-E785E930B1C9}"/>
    <cellStyle name="Note 22 13 2 2 2" xfId="54643" xr:uid="{043E3240-7095-4F34-9A33-628F1E984448}"/>
    <cellStyle name="Note 22 13 2 3" xfId="54644" xr:uid="{0CF6FE6D-52C4-4D35-8B5B-E97E2B584873}"/>
    <cellStyle name="Note 22 13 3" xfId="54645" xr:uid="{66427F55-AB16-47F4-A73E-62B70BFA7371}"/>
    <cellStyle name="Note 22 13 3 2" xfId="54646" xr:uid="{33D22148-00F5-4161-85B0-7A4E1ADF71A0}"/>
    <cellStyle name="Note 22 13 4" xfId="54647" xr:uid="{F7F9A432-6B06-44D6-8E7A-1BFF38EF5DF6}"/>
    <cellStyle name="Note 22 13 4 2" xfId="54648" xr:uid="{8EB94FA4-052B-4D97-9F1F-E39DEB78CE88}"/>
    <cellStyle name="Note 22 13 5" xfId="54649" xr:uid="{B9F3F45E-CB3B-4E3B-9584-BF340D9A308E}"/>
    <cellStyle name="Note 22 14" xfId="54650" xr:uid="{0A3436DD-5BE1-439A-B0A1-E7D7EA53CC7B}"/>
    <cellStyle name="Note 22 14 2" xfId="54651" xr:uid="{C0B49579-82AA-4B88-A86C-F8613A5C6301}"/>
    <cellStyle name="Note 22 14 2 2" xfId="54652" xr:uid="{581CBF27-273F-4BE1-8FCC-8928AE63AD2C}"/>
    <cellStyle name="Note 22 14 2 2 2" xfId="54653" xr:uid="{E3785FF2-C398-4644-880B-B73BFACC456F}"/>
    <cellStyle name="Note 22 14 2 3" xfId="54654" xr:uid="{AFCFF9BA-9A5A-4586-952C-0B3C99571867}"/>
    <cellStyle name="Note 22 14 3" xfId="54655" xr:uid="{117E5238-5BCF-406E-8E73-00529CE10F15}"/>
    <cellStyle name="Note 22 14 3 2" xfId="54656" xr:uid="{4EC8C30D-36FE-465E-B83D-CE0D61F06A88}"/>
    <cellStyle name="Note 22 14 4" xfId="54657" xr:uid="{D3526435-9AA3-4D12-90D0-117667C82FD3}"/>
    <cellStyle name="Note 22 14 4 2" xfId="54658" xr:uid="{CCE1AB6C-A95A-407E-9313-E9B9745C8DE2}"/>
    <cellStyle name="Note 22 14 5" xfId="54659" xr:uid="{D05E2684-875F-4F20-9FC5-722317F7FEDA}"/>
    <cellStyle name="Note 22 15" xfId="54660" xr:uid="{C8ABC8A9-5ECB-43F2-B5FA-F5F3B243644F}"/>
    <cellStyle name="Note 22 15 2" xfId="54661" xr:uid="{CA385D72-B9A4-42EF-9BBE-83B5DE823089}"/>
    <cellStyle name="Note 22 15 2 2" xfId="54662" xr:uid="{8B452F2C-6ECC-4DE8-B736-E7BA319D2336}"/>
    <cellStyle name="Note 22 15 2 2 2" xfId="54663" xr:uid="{1F45D762-0612-4E15-8967-ED8E0C70A279}"/>
    <cellStyle name="Note 22 15 2 3" xfId="54664" xr:uid="{0D38D76D-C563-4287-B061-5F0887EE9F46}"/>
    <cellStyle name="Note 22 15 3" xfId="54665" xr:uid="{9455FF8B-898A-4E3C-B9EC-020E096A6E33}"/>
    <cellStyle name="Note 22 15 3 2" xfId="54666" xr:uid="{8E173668-75AE-457B-B12E-8A3B1E5F67BF}"/>
    <cellStyle name="Note 22 15 4" xfId="54667" xr:uid="{23EEA3C6-7F3C-4B48-8F12-D5E044A676C5}"/>
    <cellStyle name="Note 22 15 4 2" xfId="54668" xr:uid="{39975073-62DD-4A8E-B106-4A3D32ABC99A}"/>
    <cellStyle name="Note 22 15 5" xfId="54669" xr:uid="{5BD7024D-2388-445B-B39C-0D79A8D844F9}"/>
    <cellStyle name="Note 22 16" xfId="54670" xr:uid="{84667819-7D9E-4DAD-A7CD-11F641F26446}"/>
    <cellStyle name="Note 22 16 2" xfId="54671" xr:uid="{FB3B11D0-65FC-42EE-AF9A-E8EE380654D6}"/>
    <cellStyle name="Note 22 16 2 2" xfId="54672" xr:uid="{3AE0A5BB-0234-493E-8053-8C5002883F2F}"/>
    <cellStyle name="Note 22 16 3" xfId="54673" xr:uid="{E42C9CD0-991E-4A4A-BC3A-92774B5AA26E}"/>
    <cellStyle name="Note 22 17" xfId="54674" xr:uid="{1BD7F5E4-ED9E-436C-BF0E-D853AF3B14A4}"/>
    <cellStyle name="Note 22 17 2" xfId="54675" xr:uid="{AC46CC96-A84B-43CF-BBD9-523C6460F5EB}"/>
    <cellStyle name="Note 22 18" xfId="54676" xr:uid="{940D239F-7DE0-44A6-9ABF-A27C302B12FA}"/>
    <cellStyle name="Note 22 18 2" xfId="54677" xr:uid="{F66772F7-A81B-468C-B574-5CD9BC3F349C}"/>
    <cellStyle name="Note 22 19" xfId="54678" xr:uid="{65AB644B-562A-489F-A3B9-EBC691C898B0}"/>
    <cellStyle name="Note 22 2" xfId="54679" xr:uid="{368B8D42-BAFE-4855-B635-1D80FA7F97F9}"/>
    <cellStyle name="Note 22 2 2" xfId="54680" xr:uid="{C85F6347-E308-47F1-BD70-930C20EC24BE}"/>
    <cellStyle name="Note 22 2 2 2" xfId="54681" xr:uid="{E334BF60-471A-48CC-864D-D7231F65A52B}"/>
    <cellStyle name="Note 22 2 2 2 2" xfId="54682" xr:uid="{959FB99F-4D83-4931-8973-6DD473271DC5}"/>
    <cellStyle name="Note 22 2 2 3" xfId="54683" xr:uid="{C6D00510-C956-4184-A454-FEA27583F9EB}"/>
    <cellStyle name="Note 22 2 3" xfId="54684" xr:uid="{9E6A7278-B041-4F30-9FA6-66901CD4DADE}"/>
    <cellStyle name="Note 22 2 3 2" xfId="54685" xr:uid="{76A34541-19D3-4062-A465-2CAFBDF00C31}"/>
    <cellStyle name="Note 22 2 4" xfId="54686" xr:uid="{2ABCF523-3BE6-42D9-BBD0-70F59716121D}"/>
    <cellStyle name="Note 22 2 4 2" xfId="54687" xr:uid="{07C4C333-9581-4FD0-8C00-B539C38BFB79}"/>
    <cellStyle name="Note 22 2 5" xfId="54688" xr:uid="{1781FE60-3EE9-45CD-A846-9A82F5E03725}"/>
    <cellStyle name="Note 22 20" xfId="54689" xr:uid="{90CBA44F-AD36-409A-AEF0-AEF58ADB12BE}"/>
    <cellStyle name="Note 22 21" xfId="54690" xr:uid="{CE52149A-5D23-4908-8D5E-25571BD74A29}"/>
    <cellStyle name="Note 22 22" xfId="54691" xr:uid="{654AEAC4-DD44-41F9-B4FF-AD8499F5569E}"/>
    <cellStyle name="Note 22 23" xfId="54692" xr:uid="{5D97F1C5-BD7B-4DB9-BD6B-1A498723E0AD}"/>
    <cellStyle name="Note 22 24" xfId="54693" xr:uid="{412CFA71-E6CE-4B76-BA64-7FF241F6CB51}"/>
    <cellStyle name="Note 22 25" xfId="54694" xr:uid="{8B8AEE84-FDF0-4F74-9FC7-703D82E82F18}"/>
    <cellStyle name="Note 22 26" xfId="54695" xr:uid="{CA02D3CF-CF74-4E6A-B899-A77ADD9D5B85}"/>
    <cellStyle name="Note 22 27" xfId="54696" xr:uid="{95146D3B-CB0C-4D01-ACB9-3CCB2DEF4F74}"/>
    <cellStyle name="Note 22 28" xfId="54697" xr:uid="{0805CEBA-287A-458A-80CD-103B8E27F1B9}"/>
    <cellStyle name="Note 22 29" xfId="54698" xr:uid="{4C016572-52DB-4907-AE67-7307802E114B}"/>
    <cellStyle name="Note 22 3" xfId="54699" xr:uid="{767B87F9-ADBD-4419-AC2A-FF8BDD9C930A}"/>
    <cellStyle name="Note 22 3 2" xfId="54700" xr:uid="{F208881F-F335-42F7-AF57-4CD2246A3413}"/>
    <cellStyle name="Note 22 3 2 2" xfId="54701" xr:uid="{139008F0-546F-4810-A6CB-509131259CE0}"/>
    <cellStyle name="Note 22 3 2 2 2" xfId="54702" xr:uid="{17741244-B6E5-41ED-B8AD-3F8D8CEC9014}"/>
    <cellStyle name="Note 22 3 2 3" xfId="54703" xr:uid="{727035E4-E550-44DD-9F3F-3624B0ACEC32}"/>
    <cellStyle name="Note 22 3 3" xfId="54704" xr:uid="{180DB7E3-A720-48E4-A82D-19E3393C8DF1}"/>
    <cellStyle name="Note 22 3 3 2" xfId="54705" xr:uid="{4E4F2DBD-F704-4106-9121-8598CD1CFECD}"/>
    <cellStyle name="Note 22 3 4" xfId="54706" xr:uid="{687916F0-F823-4D78-A40C-321786FFC779}"/>
    <cellStyle name="Note 22 3 4 2" xfId="54707" xr:uid="{28AC2120-C6B3-4796-A46E-D736BC698B1B}"/>
    <cellStyle name="Note 22 3 5" xfId="54708" xr:uid="{A38DA128-CB51-490C-B7F9-E6A4CA9F918A}"/>
    <cellStyle name="Note 22 4" xfId="54709" xr:uid="{0117466D-A2C9-4C43-B616-75CAC6CD75F7}"/>
    <cellStyle name="Note 22 4 2" xfId="54710" xr:uid="{A17C7348-05DB-444E-B331-4BAF1CAF7CB2}"/>
    <cellStyle name="Note 22 4 2 2" xfId="54711" xr:uid="{E61B4E44-7292-4AB9-81CB-CE4136DC7A0C}"/>
    <cellStyle name="Note 22 4 2 2 2" xfId="54712" xr:uid="{A86747C4-F6FA-44B7-9ACA-2AD06DF8E0B2}"/>
    <cellStyle name="Note 22 4 2 3" xfId="54713" xr:uid="{E96D41CA-A29C-43FD-B1DE-1775582AAD6C}"/>
    <cellStyle name="Note 22 4 3" xfId="54714" xr:uid="{FF65D4E0-33DF-45F5-B825-0202AD3F2787}"/>
    <cellStyle name="Note 22 4 3 2" xfId="54715" xr:uid="{6623E6B1-382C-4696-B9ED-EE8F1E2C0C1C}"/>
    <cellStyle name="Note 22 4 4" xfId="54716" xr:uid="{1F8EFB00-E6B1-434C-B5FE-548398FAA5F4}"/>
    <cellStyle name="Note 22 4 4 2" xfId="54717" xr:uid="{FAB1A6CE-BC8E-49FE-ADC1-0E0AB23C19BB}"/>
    <cellStyle name="Note 22 4 5" xfId="54718" xr:uid="{94D4D971-7A03-4B6A-8733-F59F27E8813D}"/>
    <cellStyle name="Note 22 5" xfId="54719" xr:uid="{B57AFD3D-B347-406D-9F2A-42748ABCDD03}"/>
    <cellStyle name="Note 22 5 2" xfId="54720" xr:uid="{1C2B1AD9-5793-4828-950B-1FCB7B13E2CC}"/>
    <cellStyle name="Note 22 5 2 2" xfId="54721" xr:uid="{03593DCE-6298-4C35-B238-5E35E246D90B}"/>
    <cellStyle name="Note 22 5 2 2 2" xfId="54722" xr:uid="{14B0BF63-F6EE-4DE1-885B-95335DF8C79F}"/>
    <cellStyle name="Note 22 5 2 3" xfId="54723" xr:uid="{220C3563-A68E-44E9-8FA4-54F02CA64F1E}"/>
    <cellStyle name="Note 22 5 3" xfId="54724" xr:uid="{DD1281E8-C64E-4139-89AE-583598548627}"/>
    <cellStyle name="Note 22 5 3 2" xfId="54725" xr:uid="{6FE996CE-59A4-4F68-9967-AAED8296B640}"/>
    <cellStyle name="Note 22 5 4" xfId="54726" xr:uid="{5F85CFC0-4F74-4E5C-BB35-D86A7FFD1324}"/>
    <cellStyle name="Note 22 5 4 2" xfId="54727" xr:uid="{9C39A276-75E9-48C9-9361-62AE2DC5C664}"/>
    <cellStyle name="Note 22 5 5" xfId="54728" xr:uid="{1E773142-07EB-415C-9A38-FE8737635775}"/>
    <cellStyle name="Note 22 6" xfId="54729" xr:uid="{D7BC697B-C652-484F-A1D2-DF4DB04EBB10}"/>
    <cellStyle name="Note 22 6 2" xfId="54730" xr:uid="{5F0611A1-7717-4BD7-A8CB-0564D82FE6CD}"/>
    <cellStyle name="Note 22 6 2 2" xfId="54731" xr:uid="{145B8AAA-A6FF-4E8A-9E23-EB57EFEDD143}"/>
    <cellStyle name="Note 22 6 2 2 2" xfId="54732" xr:uid="{11BC87B3-8AC4-49B1-9FC2-524A2328C222}"/>
    <cellStyle name="Note 22 6 2 3" xfId="54733" xr:uid="{934AA4D1-C282-4170-B6C1-E08991552121}"/>
    <cellStyle name="Note 22 6 3" xfId="54734" xr:uid="{1767B4D5-D8FA-4D3F-9DF3-61CD8529EA8C}"/>
    <cellStyle name="Note 22 6 3 2" xfId="54735" xr:uid="{7AB87B55-59B4-4534-B6FA-168CBABBB204}"/>
    <cellStyle name="Note 22 6 4" xfId="54736" xr:uid="{92186D6E-76CC-4745-98EA-CD4DB9742863}"/>
    <cellStyle name="Note 22 6 4 2" xfId="54737" xr:uid="{2BB317C8-BEB2-4E2B-B535-1E62D3F1A2EB}"/>
    <cellStyle name="Note 22 6 5" xfId="54738" xr:uid="{CDEB305F-0135-4E84-9EFF-07A4D88AFBB3}"/>
    <cellStyle name="Note 22 7" xfId="54739" xr:uid="{30DA9213-00B1-49FD-96F2-B5E3F0C24AB7}"/>
    <cellStyle name="Note 22 7 2" xfId="54740" xr:uid="{B2C2559C-21B1-4F4D-904A-713D2EAF9525}"/>
    <cellStyle name="Note 22 7 2 2" xfId="54741" xr:uid="{78034BC4-A23A-446B-8AE5-5D21A6870A69}"/>
    <cellStyle name="Note 22 7 2 2 2" xfId="54742" xr:uid="{A5B44618-1667-493F-B8A8-0E42747CBF63}"/>
    <cellStyle name="Note 22 7 2 3" xfId="54743" xr:uid="{14925EF9-6500-466F-A099-A5BA1F22A989}"/>
    <cellStyle name="Note 22 7 3" xfId="54744" xr:uid="{FEA3A405-FD82-4C1B-9EC0-4329BF3334BF}"/>
    <cellStyle name="Note 22 7 3 2" xfId="54745" xr:uid="{942EF6D7-4DBB-40AD-B0A9-A08C7056A47B}"/>
    <cellStyle name="Note 22 7 4" xfId="54746" xr:uid="{9011EA23-FEA0-4F47-8AF1-24D19B416C8E}"/>
    <cellStyle name="Note 22 7 4 2" xfId="54747" xr:uid="{3F857EDB-8D80-437B-A13B-469CEC9AFACC}"/>
    <cellStyle name="Note 22 7 5" xfId="54748" xr:uid="{34146D3E-A870-4B10-ADE9-E0F169F54B48}"/>
    <cellStyle name="Note 22 8" xfId="54749" xr:uid="{53835B55-C8D0-456A-86FB-610B565A87D7}"/>
    <cellStyle name="Note 22 8 2" xfId="54750" xr:uid="{F8E65B3A-B47B-4EBD-AA73-325ECD01C58D}"/>
    <cellStyle name="Note 22 8 2 2" xfId="54751" xr:uid="{FFE5465C-5AA8-497A-8F52-07B5CB3BFEEE}"/>
    <cellStyle name="Note 22 8 2 2 2" xfId="54752" xr:uid="{01E64D34-C34E-4848-A0DD-A95144B2EEF1}"/>
    <cellStyle name="Note 22 8 2 3" xfId="54753" xr:uid="{63CEB272-38F7-42C8-9B88-660C1E930A08}"/>
    <cellStyle name="Note 22 8 3" xfId="54754" xr:uid="{D71F9DDE-DE6C-4CAB-82E4-C2C76C75EA14}"/>
    <cellStyle name="Note 22 8 3 2" xfId="54755" xr:uid="{93E06DB2-5DE2-4BA0-886F-4297E261224C}"/>
    <cellStyle name="Note 22 8 4" xfId="54756" xr:uid="{23C49A60-A452-41E2-B6C8-2D327C2E5D2B}"/>
    <cellStyle name="Note 22 8 4 2" xfId="54757" xr:uid="{3C370DFD-E10A-43E1-B772-6E21B7CCF3FD}"/>
    <cellStyle name="Note 22 8 5" xfId="54758" xr:uid="{246D930B-8897-4F68-BB87-48009A6DC936}"/>
    <cellStyle name="Note 22 9" xfId="54759" xr:uid="{78F11513-1F50-4A9D-91F4-FF5D81858026}"/>
    <cellStyle name="Note 22 9 2" xfId="54760" xr:uid="{B8E132E9-130D-47F0-8FE5-2EDE0F326E67}"/>
    <cellStyle name="Note 22 9 2 2" xfId="54761" xr:uid="{A3FE34E2-EAA0-43B4-8E50-819CAF633FEA}"/>
    <cellStyle name="Note 22 9 2 2 2" xfId="54762" xr:uid="{26C2E457-BF81-44E8-BEE1-3C4517D4CD59}"/>
    <cellStyle name="Note 22 9 2 3" xfId="54763" xr:uid="{E304C7DB-A56F-4FAE-91EB-60E4BAEF3184}"/>
    <cellStyle name="Note 22 9 3" xfId="54764" xr:uid="{05054A5F-4C5B-4F17-9FBA-2EAEE9C72701}"/>
    <cellStyle name="Note 22 9 3 2" xfId="54765" xr:uid="{7C5640EA-98CE-4D71-B428-989A735DF5A0}"/>
    <cellStyle name="Note 22 9 4" xfId="54766" xr:uid="{332AB6E7-ABED-4E2C-A34E-2C5763D691BB}"/>
    <cellStyle name="Note 22 9 4 2" xfId="54767" xr:uid="{48C1375A-806C-4C63-AA7E-A61A3BF2C620}"/>
    <cellStyle name="Note 22 9 5" xfId="54768" xr:uid="{7C189F12-49BA-47AF-A62F-FC9D1215007A}"/>
    <cellStyle name="Note 23" xfId="54769" xr:uid="{F904D855-E9FF-445D-8341-7AA84DD3A7DD}"/>
    <cellStyle name="Note 23 10" xfId="54770" xr:uid="{30E1B4C7-3E36-41D0-AF16-47AF94DEACB8}"/>
    <cellStyle name="Note 23 10 2" xfId="54771" xr:uid="{636A2838-C204-4792-AF8C-37DBF89C493F}"/>
    <cellStyle name="Note 23 10 2 2" xfId="54772" xr:uid="{DA407004-7AFE-4478-A716-E46CE53E258F}"/>
    <cellStyle name="Note 23 10 2 2 2" xfId="54773" xr:uid="{BFEAA2F0-31D6-4682-9C04-CC42EADCAA3D}"/>
    <cellStyle name="Note 23 10 2 3" xfId="54774" xr:uid="{DD0B381E-C3CC-439C-98E4-AB530DD51BF2}"/>
    <cellStyle name="Note 23 10 3" xfId="54775" xr:uid="{C7C2D5BD-5719-4618-9ADB-951FC9FC1467}"/>
    <cellStyle name="Note 23 10 3 2" xfId="54776" xr:uid="{0B7E5503-A8DA-4ABA-BE37-AAD0BB6FDB40}"/>
    <cellStyle name="Note 23 10 4" xfId="54777" xr:uid="{5344A515-D1DA-45B5-B502-BF49127167A9}"/>
    <cellStyle name="Note 23 10 4 2" xfId="54778" xr:uid="{EE72C542-FE5A-43FC-87F7-39F8B0A21636}"/>
    <cellStyle name="Note 23 10 5" xfId="54779" xr:uid="{F7B66456-860C-458B-8D79-6378209DF3E5}"/>
    <cellStyle name="Note 23 11" xfId="54780" xr:uid="{EF582AA2-FC6B-4DA8-90F5-94E1A5D8F8FA}"/>
    <cellStyle name="Note 23 11 2" xfId="54781" xr:uid="{EC22AF2B-8DEB-4C7D-8F7E-2191D42F0AAD}"/>
    <cellStyle name="Note 23 11 2 2" xfId="54782" xr:uid="{0E52E7DA-D34A-4805-9439-4E826E673AB7}"/>
    <cellStyle name="Note 23 11 2 2 2" xfId="54783" xr:uid="{B9D64E52-EBBF-4589-BDAE-B0293699E3F7}"/>
    <cellStyle name="Note 23 11 2 3" xfId="54784" xr:uid="{45AB9EA8-A789-489E-8E12-105EB9F2C80B}"/>
    <cellStyle name="Note 23 11 3" xfId="54785" xr:uid="{B4F80214-D0EA-4F20-8515-5D5B675CD419}"/>
    <cellStyle name="Note 23 11 3 2" xfId="54786" xr:uid="{04E0579A-8688-4A9B-A764-A54DD4C6FE3C}"/>
    <cellStyle name="Note 23 11 4" xfId="54787" xr:uid="{F387AFCC-EFF7-47BA-B3EF-E3EB24998263}"/>
    <cellStyle name="Note 23 11 4 2" xfId="54788" xr:uid="{F0C993AA-9C9B-4880-B464-23A302229B3E}"/>
    <cellStyle name="Note 23 11 5" xfId="54789" xr:uid="{AEFD827F-5920-4631-B6BC-623852CE5C5D}"/>
    <cellStyle name="Note 23 12" xfId="54790" xr:uid="{688D6E6B-9512-4115-89B3-F6FF5B4FD1CD}"/>
    <cellStyle name="Note 23 12 2" xfId="54791" xr:uid="{3C2F21C7-82C9-47F1-A4B3-46B7B6FC011A}"/>
    <cellStyle name="Note 23 12 2 2" xfId="54792" xr:uid="{A5B846FD-80F6-4D6B-9EA6-DF72715505F0}"/>
    <cellStyle name="Note 23 12 2 2 2" xfId="54793" xr:uid="{452CFAEC-7F3A-42AD-8F34-7A2E1C2EA6CE}"/>
    <cellStyle name="Note 23 12 2 3" xfId="54794" xr:uid="{87CDD27D-BEDB-42BC-9074-6028BCC92BAC}"/>
    <cellStyle name="Note 23 12 3" xfId="54795" xr:uid="{A86BC652-8550-4227-A002-AC6F18867CD4}"/>
    <cellStyle name="Note 23 12 3 2" xfId="54796" xr:uid="{DE006900-2B4D-40DF-B19D-D5323B4DD43F}"/>
    <cellStyle name="Note 23 12 4" xfId="54797" xr:uid="{019F6D29-FA22-41C7-8DBF-061B114C31AE}"/>
    <cellStyle name="Note 23 12 4 2" xfId="54798" xr:uid="{01F26C2A-08ED-4F82-AC5B-F1238C70DA20}"/>
    <cellStyle name="Note 23 12 5" xfId="54799" xr:uid="{F7B12617-EC4D-4DA6-9C89-C20D379CD2D1}"/>
    <cellStyle name="Note 23 13" xfId="54800" xr:uid="{077AD401-4C86-469E-BDDC-A14541466881}"/>
    <cellStyle name="Note 23 13 2" xfId="54801" xr:uid="{81D5584C-0297-4D11-AF82-03ACDB12DBF5}"/>
    <cellStyle name="Note 23 13 2 2" xfId="54802" xr:uid="{0A3F61EA-21A1-45F3-98A7-785302D6E403}"/>
    <cellStyle name="Note 23 13 2 2 2" xfId="54803" xr:uid="{DE4B91F0-58DC-436C-8940-074C82C28884}"/>
    <cellStyle name="Note 23 13 2 3" xfId="54804" xr:uid="{13FC845A-05EB-4EBA-A109-3D69B76D12CC}"/>
    <cellStyle name="Note 23 13 3" xfId="54805" xr:uid="{176D55CB-9EEB-4F92-8027-6BEF02C56A86}"/>
    <cellStyle name="Note 23 13 3 2" xfId="54806" xr:uid="{622517D1-6D07-4D09-BC15-B417C91B3880}"/>
    <cellStyle name="Note 23 13 4" xfId="54807" xr:uid="{2B5E4A98-8269-4C43-BC96-87468D414C68}"/>
    <cellStyle name="Note 23 13 4 2" xfId="54808" xr:uid="{CBBB6EBE-A378-4780-8C07-5A43762BEF78}"/>
    <cellStyle name="Note 23 13 5" xfId="54809" xr:uid="{569EB0A0-A0AF-447B-B3FD-97E47D295F61}"/>
    <cellStyle name="Note 23 14" xfId="54810" xr:uid="{F5406081-3841-4A3B-B0B9-99C15C24ECAF}"/>
    <cellStyle name="Note 23 14 2" xfId="54811" xr:uid="{9C1A17B0-0D28-4E1C-AC66-30EA2F9BDCF8}"/>
    <cellStyle name="Note 23 14 2 2" xfId="54812" xr:uid="{705EC952-C92A-4FCD-90C7-938F354CCF73}"/>
    <cellStyle name="Note 23 14 2 2 2" xfId="54813" xr:uid="{68AC6D1C-216C-4B8F-B874-13D7EB51DFE9}"/>
    <cellStyle name="Note 23 14 2 3" xfId="54814" xr:uid="{968D1E95-B653-40A1-B6DA-9293EA2F2EF7}"/>
    <cellStyle name="Note 23 14 3" xfId="54815" xr:uid="{5381C0FC-96E7-45A8-A939-68298BE6FA5A}"/>
    <cellStyle name="Note 23 14 3 2" xfId="54816" xr:uid="{5002364A-6AB3-4018-AC94-98454D63940A}"/>
    <cellStyle name="Note 23 14 4" xfId="54817" xr:uid="{2F845309-7AD1-4C42-8B14-1CCAD3741194}"/>
    <cellStyle name="Note 23 14 4 2" xfId="54818" xr:uid="{D059CC3D-1456-416F-9A6C-3A78466D8BCE}"/>
    <cellStyle name="Note 23 14 5" xfId="54819" xr:uid="{D1E581CB-7340-405F-82A3-5BD04E4F93AC}"/>
    <cellStyle name="Note 23 15" xfId="54820" xr:uid="{2CB68E50-A7D8-4239-BE9E-78918EE8A4BD}"/>
    <cellStyle name="Note 23 15 2" xfId="54821" xr:uid="{E6C0AEFB-3A4F-4A46-AAE5-F24DDE70080F}"/>
    <cellStyle name="Note 23 15 2 2" xfId="54822" xr:uid="{623A5707-0FD5-4181-B329-7ED07F1C217F}"/>
    <cellStyle name="Note 23 15 2 2 2" xfId="54823" xr:uid="{13E16410-BE8A-4F9E-B7AF-B8F9AA28C866}"/>
    <cellStyle name="Note 23 15 2 3" xfId="54824" xr:uid="{33C983EA-1DD8-4D38-8D71-6179D73E6C06}"/>
    <cellStyle name="Note 23 15 3" xfId="54825" xr:uid="{8F00326E-6C78-4179-8DBF-CF5622F9F750}"/>
    <cellStyle name="Note 23 15 3 2" xfId="54826" xr:uid="{B9229D0B-BBCC-4D8A-9BB6-044049A6D52B}"/>
    <cellStyle name="Note 23 15 4" xfId="54827" xr:uid="{4E87F19F-FACA-4470-8B8D-2AE6CBE0B3C3}"/>
    <cellStyle name="Note 23 15 4 2" xfId="54828" xr:uid="{CE0FE665-0BF9-40F2-90EA-2B4FA692F434}"/>
    <cellStyle name="Note 23 15 5" xfId="54829" xr:uid="{ABB0641E-1D63-4B92-9071-C79D4576141C}"/>
    <cellStyle name="Note 23 16" xfId="54830" xr:uid="{E01B623E-6886-4B95-A594-F9CC554128DF}"/>
    <cellStyle name="Note 23 16 2" xfId="54831" xr:uid="{6F547B44-6266-4522-9C79-26AC240BC9CF}"/>
    <cellStyle name="Note 23 16 2 2" xfId="54832" xr:uid="{BE2853DA-7B98-4A4B-A550-34064D2FDCA4}"/>
    <cellStyle name="Note 23 16 3" xfId="54833" xr:uid="{4BE31EC6-DC73-4F32-974C-3DC253AF58C5}"/>
    <cellStyle name="Note 23 17" xfId="54834" xr:uid="{F92D129E-1121-4DEB-9B1B-C34A31371099}"/>
    <cellStyle name="Note 23 17 2" xfId="54835" xr:uid="{70850FF4-DEFB-488B-9762-9F3ADD467D54}"/>
    <cellStyle name="Note 23 18" xfId="54836" xr:uid="{149CA355-CD1A-4943-A790-73094CD49933}"/>
    <cellStyle name="Note 23 18 2" xfId="54837" xr:uid="{A11AC807-DDFE-4E65-8B36-DB98BE5C9499}"/>
    <cellStyle name="Note 23 19" xfId="54838" xr:uid="{3057BEBF-ACD9-4C81-88F1-FDD0C7AB4D49}"/>
    <cellStyle name="Note 23 2" xfId="54839" xr:uid="{1560311A-B412-4EA3-9A8B-5663211C044A}"/>
    <cellStyle name="Note 23 2 2" xfId="54840" xr:uid="{ED65CF5E-3647-4045-AA59-BC322B413CD0}"/>
    <cellStyle name="Note 23 2 2 2" xfId="54841" xr:uid="{86AB9A11-C7D4-4A13-B2E4-E4752CED3880}"/>
    <cellStyle name="Note 23 2 2 2 2" xfId="54842" xr:uid="{C80CB4F3-97C2-414A-B051-748829A3F26C}"/>
    <cellStyle name="Note 23 2 2 3" xfId="54843" xr:uid="{CADDC516-70D3-4D38-9C92-365C1CDF117A}"/>
    <cellStyle name="Note 23 2 3" xfId="54844" xr:uid="{43FD8053-E280-4589-84D1-39B78E973AAC}"/>
    <cellStyle name="Note 23 2 3 2" xfId="54845" xr:uid="{6A420FA5-3AC6-46F6-AA32-CE0FED53CDB4}"/>
    <cellStyle name="Note 23 2 4" xfId="54846" xr:uid="{4D4A0D64-3400-4AA9-8B30-EEA5742FF55E}"/>
    <cellStyle name="Note 23 2 4 2" xfId="54847" xr:uid="{D847437D-8D0E-46C0-9E2E-B80D88BEAC18}"/>
    <cellStyle name="Note 23 2 5" xfId="54848" xr:uid="{AF567E69-BE7D-4AA4-9611-FD5730A84D6B}"/>
    <cellStyle name="Note 23 20" xfId="54849" xr:uid="{4CD737C9-4EEB-4108-A560-F0009C031E5C}"/>
    <cellStyle name="Note 23 21" xfId="54850" xr:uid="{81625862-8C68-4745-8A8C-C0DC16D1684C}"/>
    <cellStyle name="Note 23 22" xfId="54851" xr:uid="{F45D3640-1622-436F-A4ED-ABE6058A08CF}"/>
    <cellStyle name="Note 23 23" xfId="54852" xr:uid="{ADB4A8FF-9413-4B82-9420-C9C5FC2340D9}"/>
    <cellStyle name="Note 23 24" xfId="54853" xr:uid="{23C89719-D130-4FE7-890A-D457CE20F761}"/>
    <cellStyle name="Note 23 25" xfId="54854" xr:uid="{B4C6B872-841B-440E-A741-549606AE2585}"/>
    <cellStyle name="Note 23 26" xfId="54855" xr:uid="{2634707E-3E4C-4EC1-A32A-9FBC06B03904}"/>
    <cellStyle name="Note 23 27" xfId="54856" xr:uid="{60E70C04-5947-4C28-9FB8-D628DC808B82}"/>
    <cellStyle name="Note 23 28" xfId="54857" xr:uid="{2932F923-58C5-4B65-BDED-24B62EBF7B7F}"/>
    <cellStyle name="Note 23 29" xfId="54858" xr:uid="{7995C0BC-87EA-4ED5-81BD-98BF8FD7120A}"/>
    <cellStyle name="Note 23 3" xfId="54859" xr:uid="{B9AE367A-31F5-4964-9761-A1F2A57AD5D5}"/>
    <cellStyle name="Note 23 3 2" xfId="54860" xr:uid="{39710988-6400-4E62-B72A-E81479AFD009}"/>
    <cellStyle name="Note 23 3 2 2" xfId="54861" xr:uid="{EBDD5A79-F5C8-4E5F-81ED-DB93EB756E6D}"/>
    <cellStyle name="Note 23 3 2 2 2" xfId="54862" xr:uid="{FEB60F51-778A-4013-A57F-5E6799DE799D}"/>
    <cellStyle name="Note 23 3 2 3" xfId="54863" xr:uid="{5DF77A5F-57E9-47A3-9A5A-854C267A8B92}"/>
    <cellStyle name="Note 23 3 3" xfId="54864" xr:uid="{A51BB725-DDDE-43A9-8F44-0C658099DA54}"/>
    <cellStyle name="Note 23 3 3 2" xfId="54865" xr:uid="{A5B40E44-C82D-4979-A628-2BA428600B53}"/>
    <cellStyle name="Note 23 3 4" xfId="54866" xr:uid="{CD479987-12DA-4BA3-8C8C-975DFF1E840E}"/>
    <cellStyle name="Note 23 3 4 2" xfId="54867" xr:uid="{7D6505E2-199A-4309-8C7B-84CCDAF53E00}"/>
    <cellStyle name="Note 23 3 5" xfId="54868" xr:uid="{FDF4DC7C-B4BC-470A-A611-F47822E90277}"/>
    <cellStyle name="Note 23 4" xfId="54869" xr:uid="{47F7DE55-FE3B-4563-973F-EADA80FD7045}"/>
    <cellStyle name="Note 23 4 2" xfId="54870" xr:uid="{AC293C30-5103-48EF-B8EE-79E45F54568C}"/>
    <cellStyle name="Note 23 4 2 2" xfId="54871" xr:uid="{DB3EAC4A-B676-4FCF-AFE3-E6585CF27136}"/>
    <cellStyle name="Note 23 4 2 2 2" xfId="54872" xr:uid="{4F58D6D1-21CB-49AD-A1C9-1F5D2AF9F274}"/>
    <cellStyle name="Note 23 4 2 3" xfId="54873" xr:uid="{2F540CF6-3503-4F5C-834F-D2B7AB52B969}"/>
    <cellStyle name="Note 23 4 3" xfId="54874" xr:uid="{6F6A163F-CB10-4AF3-8C75-9A014177E602}"/>
    <cellStyle name="Note 23 4 3 2" xfId="54875" xr:uid="{4E7F2EF9-2D88-43B2-8937-1D4CB4AC1D0B}"/>
    <cellStyle name="Note 23 4 4" xfId="54876" xr:uid="{FF9B98FC-7C66-4082-A2A4-CE4FDBC397D6}"/>
    <cellStyle name="Note 23 4 4 2" xfId="54877" xr:uid="{E417BBAF-9E85-4B9C-B839-924E2C2B365A}"/>
    <cellStyle name="Note 23 4 5" xfId="54878" xr:uid="{48869591-4937-41B2-BCD1-222F93D7EFCE}"/>
    <cellStyle name="Note 23 5" xfId="54879" xr:uid="{6808C863-EC99-420C-A310-BD732A901215}"/>
    <cellStyle name="Note 23 5 2" xfId="54880" xr:uid="{546B240F-5715-4934-BD98-C9DA6FF6FCA5}"/>
    <cellStyle name="Note 23 5 2 2" xfId="54881" xr:uid="{C5414B3E-E8C6-4D8D-8229-1372CF7E965F}"/>
    <cellStyle name="Note 23 5 2 2 2" xfId="54882" xr:uid="{5FCFCFB0-A772-47EF-A10A-4463E1467F52}"/>
    <cellStyle name="Note 23 5 2 3" xfId="54883" xr:uid="{9DEB78AA-ED3E-4285-B8D2-23E8669056DC}"/>
    <cellStyle name="Note 23 5 3" xfId="54884" xr:uid="{BD8A0218-1AF0-438A-AB65-E98411BA088A}"/>
    <cellStyle name="Note 23 5 3 2" xfId="54885" xr:uid="{35F492A2-0B4E-4AF6-AB54-73A7F071E6F9}"/>
    <cellStyle name="Note 23 5 4" xfId="54886" xr:uid="{87E9D62C-BEBD-4EC0-B7ED-B98F212D28ED}"/>
    <cellStyle name="Note 23 5 4 2" xfId="54887" xr:uid="{11F3C940-533A-4CE0-82F9-7A1112F79E9F}"/>
    <cellStyle name="Note 23 5 5" xfId="54888" xr:uid="{924FE37B-8307-4727-A12F-22911A52D7BC}"/>
    <cellStyle name="Note 23 6" xfId="54889" xr:uid="{A7C2F58B-57FE-424C-944F-F4886105BD02}"/>
    <cellStyle name="Note 23 6 2" xfId="54890" xr:uid="{F3C1A458-D662-450C-B16F-E9B292CE656C}"/>
    <cellStyle name="Note 23 6 2 2" xfId="54891" xr:uid="{0CA4A7BF-F4A3-4FC8-9EDC-BB10AD7A834D}"/>
    <cellStyle name="Note 23 6 2 2 2" xfId="54892" xr:uid="{613027B7-3375-448D-8389-110EAC52197F}"/>
    <cellStyle name="Note 23 6 2 3" xfId="54893" xr:uid="{4A357233-A546-4D69-B71E-6E6F85564449}"/>
    <cellStyle name="Note 23 6 3" xfId="54894" xr:uid="{459A79AD-FCFC-4A97-B741-4A841B310723}"/>
    <cellStyle name="Note 23 6 3 2" xfId="54895" xr:uid="{9E0E48BA-2DB9-408E-888B-9A047523CF60}"/>
    <cellStyle name="Note 23 6 4" xfId="54896" xr:uid="{8A78CF0A-775D-47B9-BA8E-C7AE86FB0763}"/>
    <cellStyle name="Note 23 6 4 2" xfId="54897" xr:uid="{D7BFC90E-E76F-4BF5-BC23-7DE830DA32BE}"/>
    <cellStyle name="Note 23 6 5" xfId="54898" xr:uid="{88F63170-805A-42F5-820F-22DB321BE92A}"/>
    <cellStyle name="Note 23 7" xfId="54899" xr:uid="{C97C0D25-BC8C-48C0-B141-5C125B69CFB4}"/>
    <cellStyle name="Note 23 7 2" xfId="54900" xr:uid="{DC004F4E-4A84-4D41-AF32-910CDAC70FF9}"/>
    <cellStyle name="Note 23 7 2 2" xfId="54901" xr:uid="{82A1952E-1EB5-40F4-B474-8EC2703F9CB9}"/>
    <cellStyle name="Note 23 7 2 2 2" xfId="54902" xr:uid="{539F6430-1B2C-4FBE-90C1-C88CE9CA8388}"/>
    <cellStyle name="Note 23 7 2 3" xfId="54903" xr:uid="{E3EBA285-06A5-477E-A6C6-EE94F82258A2}"/>
    <cellStyle name="Note 23 7 3" xfId="54904" xr:uid="{CDE576D4-CA92-4FE3-AE3B-7B5DE44CC406}"/>
    <cellStyle name="Note 23 7 3 2" xfId="54905" xr:uid="{6C7399D0-6ACF-47AA-981E-180526EB8B19}"/>
    <cellStyle name="Note 23 7 4" xfId="54906" xr:uid="{A65ACEB0-C363-4105-B1A8-B7DF81D0AD81}"/>
    <cellStyle name="Note 23 7 4 2" xfId="54907" xr:uid="{5FCF7B00-49F6-4C65-8F4F-CE638820A5F8}"/>
    <cellStyle name="Note 23 7 5" xfId="54908" xr:uid="{A8D1414D-CBCE-4BB3-8FA9-A34A8E17F032}"/>
    <cellStyle name="Note 23 8" xfId="54909" xr:uid="{636EDA9D-6621-40E5-9FD0-00BD8DF2A08A}"/>
    <cellStyle name="Note 23 8 2" xfId="54910" xr:uid="{D56D8CAD-727F-43C6-8F77-D677AC0E0CBC}"/>
    <cellStyle name="Note 23 8 2 2" xfId="54911" xr:uid="{53D8CB75-1ABF-4BDF-A747-6DD385AC1158}"/>
    <cellStyle name="Note 23 8 2 2 2" xfId="54912" xr:uid="{823F70A0-2CD1-4212-8276-1D62E29999E6}"/>
    <cellStyle name="Note 23 8 2 3" xfId="54913" xr:uid="{418BBD9F-6D23-46AC-8083-4B7BD5A9979E}"/>
    <cellStyle name="Note 23 8 3" xfId="54914" xr:uid="{795D781F-3BF5-42C2-A2D0-169D01B202EA}"/>
    <cellStyle name="Note 23 8 3 2" xfId="54915" xr:uid="{8614ED9A-9806-4357-9FFF-18BB5FB4F529}"/>
    <cellStyle name="Note 23 8 4" xfId="54916" xr:uid="{115CBD1B-926D-45E1-A49C-A8EE8139C6E7}"/>
    <cellStyle name="Note 23 8 4 2" xfId="54917" xr:uid="{F49D715D-76F8-41D6-ABD3-6E435F262F67}"/>
    <cellStyle name="Note 23 8 5" xfId="54918" xr:uid="{E911CB77-DA9A-4C1D-9AC7-AAC5D2777819}"/>
    <cellStyle name="Note 23 9" xfId="54919" xr:uid="{A67E636E-EC3C-450D-885C-263C5C7620A9}"/>
    <cellStyle name="Note 23 9 2" xfId="54920" xr:uid="{34669EDA-18DA-4A2C-B39C-6E2A05B111BE}"/>
    <cellStyle name="Note 23 9 2 2" xfId="54921" xr:uid="{5A5D971E-FF41-431E-B390-4B18AFC0170B}"/>
    <cellStyle name="Note 23 9 2 2 2" xfId="54922" xr:uid="{75637B2F-327B-4565-BB0F-8F7B63275989}"/>
    <cellStyle name="Note 23 9 2 3" xfId="54923" xr:uid="{9C2869F8-D212-49C2-8F2D-E31500F5AE3B}"/>
    <cellStyle name="Note 23 9 3" xfId="54924" xr:uid="{E0253CC5-1945-4F91-90C9-DA3CD6DADA68}"/>
    <cellStyle name="Note 23 9 3 2" xfId="54925" xr:uid="{7E00FCFA-C583-4A15-A7C8-E29830F649CC}"/>
    <cellStyle name="Note 23 9 4" xfId="54926" xr:uid="{C3E8AC60-FFD7-42FB-80BB-284129A08F6F}"/>
    <cellStyle name="Note 23 9 4 2" xfId="54927" xr:uid="{2938F66E-75F9-4DC0-8936-333CFD82D1AF}"/>
    <cellStyle name="Note 23 9 5" xfId="54928" xr:uid="{F138535F-FA06-488A-8CA2-CF05376EDEF7}"/>
    <cellStyle name="Note 24" xfId="54929" xr:uid="{BD6529FD-81AD-41E8-AA8D-B3A4BF86DC15}"/>
    <cellStyle name="Note 24 10" xfId="54930" xr:uid="{00FF1368-EE9C-4589-8A52-AC080AF8462F}"/>
    <cellStyle name="Note 24 10 2" xfId="54931" xr:uid="{05B29EB6-EA3F-46AD-AEDB-F981E95784CB}"/>
    <cellStyle name="Note 24 10 2 2" xfId="54932" xr:uid="{BDD546D5-E95B-4C04-AC0D-454DADA80B51}"/>
    <cellStyle name="Note 24 10 2 2 2" xfId="54933" xr:uid="{52699294-DF1F-494D-91CA-1187C3001694}"/>
    <cellStyle name="Note 24 10 2 3" xfId="54934" xr:uid="{F0FA288E-CB9C-4FD3-99A0-B7CD3681A061}"/>
    <cellStyle name="Note 24 10 3" xfId="54935" xr:uid="{11446F1B-0770-4F51-A02E-A1C334F00E1D}"/>
    <cellStyle name="Note 24 10 3 2" xfId="54936" xr:uid="{5CC5C75E-0216-418E-BBFA-FA8136D6C2B8}"/>
    <cellStyle name="Note 24 10 4" xfId="54937" xr:uid="{7FDC7389-C436-4202-A778-EE0C992EEFE8}"/>
    <cellStyle name="Note 24 10 4 2" xfId="54938" xr:uid="{5F08846A-FF85-4E05-939E-2BDA1F837953}"/>
    <cellStyle name="Note 24 10 5" xfId="54939" xr:uid="{B58CD881-9C10-463C-80DB-9C2D1D757534}"/>
    <cellStyle name="Note 24 11" xfId="54940" xr:uid="{BAA07F48-9983-4EE8-A4E6-80A1AAB98154}"/>
    <cellStyle name="Note 24 11 2" xfId="54941" xr:uid="{CDCA9014-1447-4722-B72D-53FF8DB19FC4}"/>
    <cellStyle name="Note 24 11 2 2" xfId="54942" xr:uid="{48C14B12-BC5B-4E54-A7ED-F00D183A787A}"/>
    <cellStyle name="Note 24 11 2 2 2" xfId="54943" xr:uid="{7C154660-823B-4BB1-A221-2B25F6804063}"/>
    <cellStyle name="Note 24 11 2 3" xfId="54944" xr:uid="{B40B6A44-575B-4D60-8D29-76C312FBE62F}"/>
    <cellStyle name="Note 24 11 3" xfId="54945" xr:uid="{1610CD84-A06A-487C-8AC4-6F3AAC2A492F}"/>
    <cellStyle name="Note 24 11 3 2" xfId="54946" xr:uid="{5BEDD5B1-B291-4815-B727-97E8F256F93C}"/>
    <cellStyle name="Note 24 11 4" xfId="54947" xr:uid="{8A129996-7BFC-45BA-A98E-0C5C4D5B87D5}"/>
    <cellStyle name="Note 24 11 4 2" xfId="54948" xr:uid="{BADF25FA-D6FC-4C71-9714-EBC8A4B4180F}"/>
    <cellStyle name="Note 24 11 5" xfId="54949" xr:uid="{4175ABFB-9A1B-44A4-902E-2E288C61AF53}"/>
    <cellStyle name="Note 24 12" xfId="54950" xr:uid="{02E0F7A0-E487-4494-85B3-D67C92D4B32E}"/>
    <cellStyle name="Note 24 12 2" xfId="54951" xr:uid="{6F1AFBCC-944F-4E17-8F14-6516B71F7693}"/>
    <cellStyle name="Note 24 12 2 2" xfId="54952" xr:uid="{43881680-B142-41BB-AC87-61AD4788BAF4}"/>
    <cellStyle name="Note 24 12 2 2 2" xfId="54953" xr:uid="{933379B7-472A-4455-991F-9C3F3D6AD841}"/>
    <cellStyle name="Note 24 12 2 3" xfId="54954" xr:uid="{42C62D45-704F-467A-85A5-62333208361B}"/>
    <cellStyle name="Note 24 12 3" xfId="54955" xr:uid="{17653C9F-CF5E-4B84-BB36-4B6006BD4B20}"/>
    <cellStyle name="Note 24 12 3 2" xfId="54956" xr:uid="{D091C998-2B5A-444E-B198-BA73FCD2342F}"/>
    <cellStyle name="Note 24 12 4" xfId="54957" xr:uid="{43E270D2-C60B-4E00-928B-66510B6CFDB0}"/>
    <cellStyle name="Note 24 12 4 2" xfId="54958" xr:uid="{F1DDBF4E-2DD5-4CAC-8E35-DD3815F9A9C4}"/>
    <cellStyle name="Note 24 12 5" xfId="54959" xr:uid="{4A151D44-8095-42A5-9828-4E227DFACAB4}"/>
    <cellStyle name="Note 24 13" xfId="54960" xr:uid="{0A64DC3E-0B22-4C23-AB54-9E73FA6AA080}"/>
    <cellStyle name="Note 24 13 2" xfId="54961" xr:uid="{428749F8-4CC9-43C1-A020-334A9DD032DF}"/>
    <cellStyle name="Note 24 13 2 2" xfId="54962" xr:uid="{84CA33B1-C743-4823-94AD-03AEFA3823DD}"/>
    <cellStyle name="Note 24 13 2 2 2" xfId="54963" xr:uid="{4B32A1B6-F3D3-4281-9AB6-1222846AED98}"/>
    <cellStyle name="Note 24 13 2 3" xfId="54964" xr:uid="{FBF3DC6C-43CB-4026-AC8E-0CCA48C3E5EC}"/>
    <cellStyle name="Note 24 13 3" xfId="54965" xr:uid="{F078873D-AA32-4B7B-80B9-BF5EE4149ADF}"/>
    <cellStyle name="Note 24 13 3 2" xfId="54966" xr:uid="{53AD7FEA-CE8E-4C06-A307-8BE261D1C80A}"/>
    <cellStyle name="Note 24 13 4" xfId="54967" xr:uid="{510C67CC-CCF4-4DC7-B5E1-DF058F8879BA}"/>
    <cellStyle name="Note 24 13 4 2" xfId="54968" xr:uid="{A3BC42CE-6A52-4D68-B363-094A4F8C0C25}"/>
    <cellStyle name="Note 24 13 5" xfId="54969" xr:uid="{D514B995-DBB7-4F2B-8F80-397B51B81A56}"/>
    <cellStyle name="Note 24 14" xfId="54970" xr:uid="{A9D3DB80-5B1B-4C25-B644-945567E3B7E9}"/>
    <cellStyle name="Note 24 14 2" xfId="54971" xr:uid="{8BB5C9E1-64E8-4F91-955A-894FE29E2136}"/>
    <cellStyle name="Note 24 14 2 2" xfId="54972" xr:uid="{2981075D-B3CA-486A-B6EF-71395A19269D}"/>
    <cellStyle name="Note 24 14 2 2 2" xfId="54973" xr:uid="{62D43EB5-56D6-487B-ACBE-47AB612F627E}"/>
    <cellStyle name="Note 24 14 2 3" xfId="54974" xr:uid="{417CA61E-805B-4B10-A4FB-9336A73B08BD}"/>
    <cellStyle name="Note 24 14 3" xfId="54975" xr:uid="{C5B4122D-DE82-4DF6-AEE0-4E3349D9AF6A}"/>
    <cellStyle name="Note 24 14 3 2" xfId="54976" xr:uid="{178B29F8-85A3-4371-AD94-C2C8B332C6F9}"/>
    <cellStyle name="Note 24 14 4" xfId="54977" xr:uid="{C8A906A2-C41E-4B16-8909-FC40D225B686}"/>
    <cellStyle name="Note 24 14 4 2" xfId="54978" xr:uid="{D70F30A5-1DDB-4179-AAE4-F25E80044B5D}"/>
    <cellStyle name="Note 24 14 5" xfId="54979" xr:uid="{DF6A37F9-71ED-4A21-8F31-BB42D8912111}"/>
    <cellStyle name="Note 24 15" xfId="54980" xr:uid="{99501FE9-6C40-4FF0-B5F7-86FBE5E68C26}"/>
    <cellStyle name="Note 24 15 2" xfId="54981" xr:uid="{D9F8F223-EEF9-4C88-A830-0E34FE3B37B2}"/>
    <cellStyle name="Note 24 15 2 2" xfId="54982" xr:uid="{4E528E8C-6CF3-4BB0-88A5-C676D50B242F}"/>
    <cellStyle name="Note 24 15 2 2 2" xfId="54983" xr:uid="{1283AF39-A176-47EA-B4FF-E7207F1806B6}"/>
    <cellStyle name="Note 24 15 2 3" xfId="54984" xr:uid="{1382ED84-CD45-40FE-ACDA-5750B4682FEB}"/>
    <cellStyle name="Note 24 15 3" xfId="54985" xr:uid="{558E95C4-D395-4EBA-9117-B2EEDAE061B2}"/>
    <cellStyle name="Note 24 15 3 2" xfId="54986" xr:uid="{DA5154FB-1832-48A8-B206-BF34A3FA3B94}"/>
    <cellStyle name="Note 24 15 4" xfId="54987" xr:uid="{F3059C37-8491-4195-AA8C-6860E7F079E6}"/>
    <cellStyle name="Note 24 15 4 2" xfId="54988" xr:uid="{FB6B61F1-28CF-44C1-B6BE-80DBE1037311}"/>
    <cellStyle name="Note 24 15 5" xfId="54989" xr:uid="{29FACADA-F4C3-4C46-A362-46C76A5C1A4C}"/>
    <cellStyle name="Note 24 16" xfId="54990" xr:uid="{F9D63032-FC42-4261-AEAD-FFB480E98614}"/>
    <cellStyle name="Note 24 16 2" xfId="54991" xr:uid="{3A847877-8EDB-4127-9031-8A2E900A6A09}"/>
    <cellStyle name="Note 24 16 2 2" xfId="54992" xr:uid="{AFE1E697-D1C3-4D7C-A881-FA544F5D38CF}"/>
    <cellStyle name="Note 24 16 3" xfId="54993" xr:uid="{B39CE3A0-7B93-4D05-BE8E-10A65E80589E}"/>
    <cellStyle name="Note 24 17" xfId="54994" xr:uid="{629105CB-A4E0-4C64-A8AB-FDE23698BDC8}"/>
    <cellStyle name="Note 24 17 2" xfId="54995" xr:uid="{BD13E803-45D8-4674-9D8C-8903B9672DE8}"/>
    <cellStyle name="Note 24 18" xfId="54996" xr:uid="{428F984D-6C81-43EA-B3B7-82083E955111}"/>
    <cellStyle name="Note 24 18 2" xfId="54997" xr:uid="{701783D4-623D-4139-85D3-249278E36105}"/>
    <cellStyle name="Note 24 19" xfId="54998" xr:uid="{6BB7C3D3-B8FD-4D4C-8BDC-807319FADADA}"/>
    <cellStyle name="Note 24 2" xfId="54999" xr:uid="{5E3C3985-5655-4488-92F2-D87EB36F5A64}"/>
    <cellStyle name="Note 24 2 2" xfId="55000" xr:uid="{70DFEEAA-3F09-44A4-B857-FB08AE86FFB5}"/>
    <cellStyle name="Note 24 2 2 2" xfId="55001" xr:uid="{46870640-6896-461A-BBD5-AEF61B7B74C0}"/>
    <cellStyle name="Note 24 2 2 2 2" xfId="55002" xr:uid="{13F31A79-B589-4978-ACC5-68DFC5586C28}"/>
    <cellStyle name="Note 24 2 2 3" xfId="55003" xr:uid="{2A5557EE-B313-4FC5-9B7A-2CF7FE5BE884}"/>
    <cellStyle name="Note 24 2 3" xfId="55004" xr:uid="{4D9F8235-4D4D-445B-9FA5-37B4642C8710}"/>
    <cellStyle name="Note 24 2 3 2" xfId="55005" xr:uid="{0232DCA3-3C5F-440D-A783-14FE28CDBC48}"/>
    <cellStyle name="Note 24 2 4" xfId="55006" xr:uid="{A5FD7D4C-C05F-42BE-9444-F57ED4310449}"/>
    <cellStyle name="Note 24 2 4 2" xfId="55007" xr:uid="{17C74A62-9FED-43EA-A124-067FA2426A1B}"/>
    <cellStyle name="Note 24 2 5" xfId="55008" xr:uid="{1C8D040F-D3E2-47C5-A593-7FE7D3B8BD09}"/>
    <cellStyle name="Note 24 20" xfId="55009" xr:uid="{EDD695EB-5E49-4C3D-A979-9D3AFD29AC9A}"/>
    <cellStyle name="Note 24 21" xfId="55010" xr:uid="{37C0618C-C306-4217-B1C9-9971CB7EC066}"/>
    <cellStyle name="Note 24 22" xfId="55011" xr:uid="{EB63910C-13F4-4CED-8132-C93A3DF66619}"/>
    <cellStyle name="Note 24 23" xfId="55012" xr:uid="{7D8FF9F6-CAF8-47ED-9B39-75F16D5AEBE5}"/>
    <cellStyle name="Note 24 24" xfId="55013" xr:uid="{F8DEC5BE-9ABF-45CD-B173-47ACD12DBCC5}"/>
    <cellStyle name="Note 24 25" xfId="55014" xr:uid="{EA168995-5248-436E-AA64-3D765074A159}"/>
    <cellStyle name="Note 24 26" xfId="55015" xr:uid="{6A0C5E01-01F2-498C-AEB4-3B4A6AD230A6}"/>
    <cellStyle name="Note 24 27" xfId="55016" xr:uid="{3AD15E8D-3698-4A0A-A726-FA9FC5835BB0}"/>
    <cellStyle name="Note 24 28" xfId="55017" xr:uid="{CF8D94B7-C099-4061-ADAF-9BE3EE71067D}"/>
    <cellStyle name="Note 24 29" xfId="55018" xr:uid="{6FF71F33-DAC2-4D35-8B00-50DB10020CB2}"/>
    <cellStyle name="Note 24 3" xfId="55019" xr:uid="{5E3892A5-11B3-4CEB-AA83-1EF68FD310D4}"/>
    <cellStyle name="Note 24 3 2" xfId="55020" xr:uid="{5B8FC4CC-6C30-4CB8-83C5-C1E787F38F39}"/>
    <cellStyle name="Note 24 3 2 2" xfId="55021" xr:uid="{F7092B7E-E8DC-4C98-8507-E716114BEFBB}"/>
    <cellStyle name="Note 24 3 2 2 2" xfId="55022" xr:uid="{53A2ED86-A810-4F45-9228-BD34547EF3ED}"/>
    <cellStyle name="Note 24 3 2 3" xfId="55023" xr:uid="{2EC61B31-F6F1-48B2-9576-0F4F836480AC}"/>
    <cellStyle name="Note 24 3 3" xfId="55024" xr:uid="{71024DBB-6C5F-4A3C-9B94-9A6F83FB9491}"/>
    <cellStyle name="Note 24 3 3 2" xfId="55025" xr:uid="{ADBFE272-7445-48DF-AF12-7CBBAF79CA4A}"/>
    <cellStyle name="Note 24 3 4" xfId="55026" xr:uid="{813E6E93-3ACA-4720-9781-D60211219431}"/>
    <cellStyle name="Note 24 3 4 2" xfId="55027" xr:uid="{886F4ECC-D6B0-4164-857C-14E8F2632DFD}"/>
    <cellStyle name="Note 24 3 5" xfId="55028" xr:uid="{5407369F-9C2F-4453-BB39-EADEFDEE0961}"/>
    <cellStyle name="Note 24 4" xfId="55029" xr:uid="{C06C70DD-EB5D-40F9-83D9-442C6C1E7C9D}"/>
    <cellStyle name="Note 24 4 2" xfId="55030" xr:uid="{D0C913A9-D771-498C-BED6-65E91F47B80E}"/>
    <cellStyle name="Note 24 4 2 2" xfId="55031" xr:uid="{DADF8DB8-A64C-4132-9222-933F55171C66}"/>
    <cellStyle name="Note 24 4 2 2 2" xfId="55032" xr:uid="{2D056A49-D34E-4BFF-9512-2CBBF3B11D7F}"/>
    <cellStyle name="Note 24 4 2 3" xfId="55033" xr:uid="{FB66991B-89F0-4346-88F9-A8DE3518C754}"/>
    <cellStyle name="Note 24 4 3" xfId="55034" xr:uid="{BBCF10D0-0BCB-4037-AFD3-5379DA09699B}"/>
    <cellStyle name="Note 24 4 3 2" xfId="55035" xr:uid="{9153E701-B539-4A0C-A713-26B86DA4F75A}"/>
    <cellStyle name="Note 24 4 4" xfId="55036" xr:uid="{8F0502A8-F81E-4E28-9BD2-0C6C85EFD0DC}"/>
    <cellStyle name="Note 24 4 4 2" xfId="55037" xr:uid="{93B80B66-F37A-42FB-AFF8-6E71AF7CC4E0}"/>
    <cellStyle name="Note 24 4 5" xfId="55038" xr:uid="{E69C34F3-8A94-4B1B-B89F-55469BD8B55A}"/>
    <cellStyle name="Note 24 5" xfId="55039" xr:uid="{26EC69FE-C104-4415-B850-C4E162794657}"/>
    <cellStyle name="Note 24 5 2" xfId="55040" xr:uid="{E12D785E-E327-4F00-8564-8E5FF0C52D25}"/>
    <cellStyle name="Note 24 5 2 2" xfId="55041" xr:uid="{E5D124B7-5C7C-48AD-8F49-1208D46C37DA}"/>
    <cellStyle name="Note 24 5 2 2 2" xfId="55042" xr:uid="{DF6665B0-E368-4B01-BA38-C3CD9A23296A}"/>
    <cellStyle name="Note 24 5 2 3" xfId="55043" xr:uid="{0E9A9CF4-7332-45C8-A440-EEE259EAF98B}"/>
    <cellStyle name="Note 24 5 3" xfId="55044" xr:uid="{B2D37BD5-DBC1-4544-A678-A4E7FE470A5C}"/>
    <cellStyle name="Note 24 5 3 2" xfId="55045" xr:uid="{9AFACBAA-5954-40BC-9661-A70C5EF8D550}"/>
    <cellStyle name="Note 24 5 4" xfId="55046" xr:uid="{07CE5306-17DE-4CE6-BF3A-13F430448F73}"/>
    <cellStyle name="Note 24 5 4 2" xfId="55047" xr:uid="{19058D2B-E86F-413A-B9BB-700C5B294C2D}"/>
    <cellStyle name="Note 24 5 5" xfId="55048" xr:uid="{A5449125-8C42-40F9-86DF-C54DD0526FBE}"/>
    <cellStyle name="Note 24 6" xfId="55049" xr:uid="{32280EB8-E5CB-4B39-87B6-9C28089FAF25}"/>
    <cellStyle name="Note 24 6 2" xfId="55050" xr:uid="{0D035EF9-17F5-4611-9E28-18ACF456955B}"/>
    <cellStyle name="Note 24 6 2 2" xfId="55051" xr:uid="{3C21305A-018F-4AF9-AE4D-388B262E86AC}"/>
    <cellStyle name="Note 24 6 2 2 2" xfId="55052" xr:uid="{B541666B-C4C1-44DC-9FC0-2758A6E65436}"/>
    <cellStyle name="Note 24 6 2 3" xfId="55053" xr:uid="{A983E6E1-34AA-47CD-85C2-7FFAD9EC33D2}"/>
    <cellStyle name="Note 24 6 3" xfId="55054" xr:uid="{402A44BF-71B5-4AEA-90A5-3387B9FDE0A6}"/>
    <cellStyle name="Note 24 6 3 2" xfId="55055" xr:uid="{53AF80C2-1CEF-4224-B4A5-F8D45AF726B3}"/>
    <cellStyle name="Note 24 6 4" xfId="55056" xr:uid="{EE292A02-F8C4-4354-9B44-C76C14A0F91F}"/>
    <cellStyle name="Note 24 6 4 2" xfId="55057" xr:uid="{BE56E045-DE86-436C-8D02-7CF6809BBC73}"/>
    <cellStyle name="Note 24 6 5" xfId="55058" xr:uid="{FF579C64-DD6C-4835-A4AA-A7854DB83858}"/>
    <cellStyle name="Note 24 7" xfId="55059" xr:uid="{C45EAE40-6131-4AD0-BF50-C8C125217952}"/>
    <cellStyle name="Note 24 7 2" xfId="55060" xr:uid="{B0CF1884-AB7D-4EC0-BCC6-C7FE53A8E535}"/>
    <cellStyle name="Note 24 7 2 2" xfId="55061" xr:uid="{EFEFE309-856A-4204-ACC7-DBE84F9AF4B8}"/>
    <cellStyle name="Note 24 7 2 2 2" xfId="55062" xr:uid="{22D2D3E4-6ACB-4F56-B4E9-665ACF433D0D}"/>
    <cellStyle name="Note 24 7 2 3" xfId="55063" xr:uid="{2FC87845-5AFC-4042-BE14-8B0D8B28C776}"/>
    <cellStyle name="Note 24 7 3" xfId="55064" xr:uid="{FF2FE3A9-77C3-4475-B7E8-792C7096310B}"/>
    <cellStyle name="Note 24 7 3 2" xfId="55065" xr:uid="{246F3E62-7CCF-44E9-B505-B249A1695761}"/>
    <cellStyle name="Note 24 7 4" xfId="55066" xr:uid="{92D8E74B-0074-4BF7-A9E5-B3E72E13A1DC}"/>
    <cellStyle name="Note 24 7 4 2" xfId="55067" xr:uid="{C079EBC1-B4C3-490C-87AD-2D5BE1F70E87}"/>
    <cellStyle name="Note 24 7 5" xfId="55068" xr:uid="{87EE1565-0C11-465C-B728-96D91E3A9E5C}"/>
    <cellStyle name="Note 24 8" xfId="55069" xr:uid="{4CBD37D1-602A-431C-8317-D859C23A7FDF}"/>
    <cellStyle name="Note 24 8 2" xfId="55070" xr:uid="{EA80BB9A-10CF-49F8-AD8C-3E6FA1D4D72D}"/>
    <cellStyle name="Note 24 8 2 2" xfId="55071" xr:uid="{AD27720C-2D6E-454A-884D-F7CA8DF9EB3F}"/>
    <cellStyle name="Note 24 8 2 2 2" xfId="55072" xr:uid="{FB1D333F-56D4-4FBB-8955-BD371A6BBE0A}"/>
    <cellStyle name="Note 24 8 2 3" xfId="55073" xr:uid="{BCBC5C51-8B01-4167-A47C-38F29D59ED55}"/>
    <cellStyle name="Note 24 8 3" xfId="55074" xr:uid="{F6E94BAC-2BAD-48F5-813D-602F8B16D4BA}"/>
    <cellStyle name="Note 24 8 3 2" xfId="55075" xr:uid="{81962E72-9481-4C22-B7D6-1ED793C6179C}"/>
    <cellStyle name="Note 24 8 4" xfId="55076" xr:uid="{87C7FE87-626D-42B5-BF44-A7C5A44313FB}"/>
    <cellStyle name="Note 24 8 4 2" xfId="55077" xr:uid="{6BDAE92E-BA9A-4194-8D62-0C3D98DD5C11}"/>
    <cellStyle name="Note 24 8 5" xfId="55078" xr:uid="{2A0B2496-BA2E-4644-BCD7-ED250CB93C56}"/>
    <cellStyle name="Note 24 9" xfId="55079" xr:uid="{BABBDF79-5101-4315-8E9E-73591A2DA6DE}"/>
    <cellStyle name="Note 24 9 2" xfId="55080" xr:uid="{656B3252-7345-4169-86BB-68B1E4DF1E80}"/>
    <cellStyle name="Note 24 9 2 2" xfId="55081" xr:uid="{4803B6C7-E6F8-4B35-B7BB-711B178504CF}"/>
    <cellStyle name="Note 24 9 2 2 2" xfId="55082" xr:uid="{196DC6CE-18DA-4049-A6BD-31A4D831D779}"/>
    <cellStyle name="Note 24 9 2 3" xfId="55083" xr:uid="{5C368A08-7BD2-442F-99BA-89EA407AB6D2}"/>
    <cellStyle name="Note 24 9 3" xfId="55084" xr:uid="{4DC79586-14A3-4901-A8AE-3CEA1E79EBF5}"/>
    <cellStyle name="Note 24 9 3 2" xfId="55085" xr:uid="{FBF2A9C8-2DB2-4C1F-905A-74DFC374EF00}"/>
    <cellStyle name="Note 24 9 4" xfId="55086" xr:uid="{297AC04A-62FA-4A0A-A841-D3DB14C0B01B}"/>
    <cellStyle name="Note 24 9 4 2" xfId="55087" xr:uid="{428D3363-4168-42C9-A350-4CBEC9F8D527}"/>
    <cellStyle name="Note 24 9 5" xfId="55088" xr:uid="{3B33D5AB-27AE-4C98-BABD-DB630BB665F6}"/>
    <cellStyle name="Note 25" xfId="55089" xr:uid="{EB22EB3D-6053-436B-A5D7-BAC71580D556}"/>
    <cellStyle name="Note 25 10" xfId="55090" xr:uid="{2EEF0A34-A5EC-43E9-BB66-A8E61054D07E}"/>
    <cellStyle name="Note 25 10 2" xfId="55091" xr:uid="{4B1E86BC-F850-4F64-A71D-829357F1AAFB}"/>
    <cellStyle name="Note 25 10 2 2" xfId="55092" xr:uid="{6D56B2BE-4995-4AB6-B21B-02736F069FF0}"/>
    <cellStyle name="Note 25 10 2 2 2" xfId="55093" xr:uid="{1DA6A777-DBE7-442A-AAFC-DFE8BA0406A3}"/>
    <cellStyle name="Note 25 10 2 3" xfId="55094" xr:uid="{CA507C69-0536-40CF-ABE4-C663849DC00A}"/>
    <cellStyle name="Note 25 10 3" xfId="55095" xr:uid="{822AA8F6-268D-441C-9961-811BC3566601}"/>
    <cellStyle name="Note 25 10 3 2" xfId="55096" xr:uid="{E025F125-E2C5-4B78-BCF7-509B444E993E}"/>
    <cellStyle name="Note 25 10 4" xfId="55097" xr:uid="{896D8408-3804-4D86-BCDE-D0E39DD75664}"/>
    <cellStyle name="Note 25 10 4 2" xfId="55098" xr:uid="{B002C747-6711-4C75-8041-C7CCCBAB9F7A}"/>
    <cellStyle name="Note 25 10 5" xfId="55099" xr:uid="{17EE79E9-E6BE-4EC6-B3A5-9F44CB9FE40E}"/>
    <cellStyle name="Note 25 11" xfId="55100" xr:uid="{E7998D00-CFC3-487F-AD91-C16450F31F0C}"/>
    <cellStyle name="Note 25 11 2" xfId="55101" xr:uid="{32410BC7-A85F-4ADA-9F53-208E88A020E4}"/>
    <cellStyle name="Note 25 11 2 2" xfId="55102" xr:uid="{B2E9FA06-51E3-41F0-A36E-E4CCC8A49A4C}"/>
    <cellStyle name="Note 25 11 2 2 2" xfId="55103" xr:uid="{0EE82055-E704-4CC5-BFA0-52E296DC4017}"/>
    <cellStyle name="Note 25 11 2 3" xfId="55104" xr:uid="{1F49B34D-BC66-4EF5-9B4C-791CBEF08E7D}"/>
    <cellStyle name="Note 25 11 3" xfId="55105" xr:uid="{571BB46F-5960-4722-8A58-FD6F75F22272}"/>
    <cellStyle name="Note 25 11 3 2" xfId="55106" xr:uid="{E857B777-0439-4290-9F55-0F033BF9A0F1}"/>
    <cellStyle name="Note 25 11 4" xfId="55107" xr:uid="{601874F2-336B-4D2C-A353-9E1BCB136790}"/>
    <cellStyle name="Note 25 11 4 2" xfId="55108" xr:uid="{E5EBA614-1528-4558-BB69-9605AF666106}"/>
    <cellStyle name="Note 25 11 5" xfId="55109" xr:uid="{92DE5352-7E87-4F25-80F6-D2D144CB5F40}"/>
    <cellStyle name="Note 25 12" xfId="55110" xr:uid="{27AD6080-9C80-4846-AD90-C14D0DC656F6}"/>
    <cellStyle name="Note 25 12 2" xfId="55111" xr:uid="{D136B0DE-0B3F-4E74-A623-27B591D7DA8B}"/>
    <cellStyle name="Note 25 12 2 2" xfId="55112" xr:uid="{B84E5A13-2560-4695-8D30-A1C0D2106F1D}"/>
    <cellStyle name="Note 25 12 2 2 2" xfId="55113" xr:uid="{C0924D0A-C880-432C-B14D-DC64FC8A2C7D}"/>
    <cellStyle name="Note 25 12 2 3" xfId="55114" xr:uid="{6B1D61D9-87C1-4AD4-9951-25BA46BB2C46}"/>
    <cellStyle name="Note 25 12 3" xfId="55115" xr:uid="{4EC27A24-A07C-426D-908F-02A701A2D2EE}"/>
    <cellStyle name="Note 25 12 3 2" xfId="55116" xr:uid="{45484830-0E7B-48F1-A658-7F1AB97BCE58}"/>
    <cellStyle name="Note 25 12 4" xfId="55117" xr:uid="{81CFBB08-048D-4D94-A1D7-C836FDDB704F}"/>
    <cellStyle name="Note 25 12 4 2" xfId="55118" xr:uid="{51A5DD17-EAAF-42E8-B8C8-3AE43AB8F758}"/>
    <cellStyle name="Note 25 12 5" xfId="55119" xr:uid="{7E6AA2D9-48EA-40C6-9D3F-F0FA6C3D780A}"/>
    <cellStyle name="Note 25 13" xfId="55120" xr:uid="{EE5B1810-84ED-4D96-BCA4-DDEA15E1425E}"/>
    <cellStyle name="Note 25 13 2" xfId="55121" xr:uid="{9EBE35CB-1278-4C27-BA14-3B95A322E10D}"/>
    <cellStyle name="Note 25 13 2 2" xfId="55122" xr:uid="{6D218DBC-34DA-40F5-A062-E92A64B3E7FE}"/>
    <cellStyle name="Note 25 13 2 2 2" xfId="55123" xr:uid="{CE0FACA0-672D-4C05-92D8-3CE243458CB1}"/>
    <cellStyle name="Note 25 13 2 3" xfId="55124" xr:uid="{B86E87A2-B9C8-4813-9CFA-F2AA79377E67}"/>
    <cellStyle name="Note 25 13 3" xfId="55125" xr:uid="{6A977B3F-24B8-4F99-B270-CE15AF6AF8F1}"/>
    <cellStyle name="Note 25 13 3 2" xfId="55126" xr:uid="{562CF037-302D-400E-9C65-29F85344B039}"/>
    <cellStyle name="Note 25 13 4" xfId="55127" xr:uid="{095B419F-E438-4B71-B9AF-B458FAABEF4B}"/>
    <cellStyle name="Note 25 13 4 2" xfId="55128" xr:uid="{BA7C84CE-EE7E-44B4-A8D1-C91D58212F65}"/>
    <cellStyle name="Note 25 13 5" xfId="55129" xr:uid="{438C5995-C9CF-41A9-A5DB-9832CB7ED4CE}"/>
    <cellStyle name="Note 25 14" xfId="55130" xr:uid="{C13DF5FE-2772-4B5F-A42E-7F3548D38579}"/>
    <cellStyle name="Note 25 14 2" xfId="55131" xr:uid="{DABF0A56-8797-4827-B828-F6D1424AB246}"/>
    <cellStyle name="Note 25 14 2 2" xfId="55132" xr:uid="{B0A7032E-4BE9-4B42-9413-BFD29EEF979A}"/>
    <cellStyle name="Note 25 14 2 2 2" xfId="55133" xr:uid="{6CBBBE43-2611-4AE0-B670-E2B90130F59D}"/>
    <cellStyle name="Note 25 14 2 3" xfId="55134" xr:uid="{BA16E85A-E452-4F19-B02C-C865C373171E}"/>
    <cellStyle name="Note 25 14 3" xfId="55135" xr:uid="{4AEF0381-D5E4-4EE0-AF6A-D16E789AF131}"/>
    <cellStyle name="Note 25 14 3 2" xfId="55136" xr:uid="{ACED314C-111A-4A72-AAE2-635586E39B35}"/>
    <cellStyle name="Note 25 14 4" xfId="55137" xr:uid="{94409CC9-42EA-4A91-AD84-6AF547B2680E}"/>
    <cellStyle name="Note 25 14 4 2" xfId="55138" xr:uid="{3899B6D2-3007-4C3E-8011-203D5C37E940}"/>
    <cellStyle name="Note 25 14 5" xfId="55139" xr:uid="{8FD28511-E3B1-4078-A630-A6CF5499BFFA}"/>
    <cellStyle name="Note 25 15" xfId="55140" xr:uid="{232AB64A-DD51-4831-A96C-7A61AFFB98F1}"/>
    <cellStyle name="Note 25 15 2" xfId="55141" xr:uid="{78DBF925-BA98-4CFA-9225-BCBC6CFB1F65}"/>
    <cellStyle name="Note 25 15 2 2" xfId="55142" xr:uid="{300CAF24-8D08-4889-99C9-4B23FEE09933}"/>
    <cellStyle name="Note 25 15 2 2 2" xfId="55143" xr:uid="{725137D8-111C-44D1-ADCE-051D8B96691C}"/>
    <cellStyle name="Note 25 15 2 3" xfId="55144" xr:uid="{6B4331C4-0DD3-4347-BD2B-1EBFDAE43BB2}"/>
    <cellStyle name="Note 25 15 3" xfId="55145" xr:uid="{BE27FCC5-2A27-4C7E-BBBC-D38F11A7F07E}"/>
    <cellStyle name="Note 25 15 3 2" xfId="55146" xr:uid="{0F1D14DC-8A52-4E65-B210-A5FE55289DDB}"/>
    <cellStyle name="Note 25 15 4" xfId="55147" xr:uid="{0AA80F7A-F767-450C-8567-F623572A7E54}"/>
    <cellStyle name="Note 25 15 4 2" xfId="55148" xr:uid="{F890E4AA-FA04-413B-87E7-0EB7FB17A3BB}"/>
    <cellStyle name="Note 25 15 5" xfId="55149" xr:uid="{D4FFBD7D-EE26-40C6-8FE7-EC10E2865602}"/>
    <cellStyle name="Note 25 16" xfId="55150" xr:uid="{3A22154A-E404-4897-955F-E218EF3E5946}"/>
    <cellStyle name="Note 25 16 2" xfId="55151" xr:uid="{D45314AD-EE55-42ED-8DC8-3A3F99034F80}"/>
    <cellStyle name="Note 25 16 2 2" xfId="55152" xr:uid="{18575818-C9A0-49C0-9785-012336F698E9}"/>
    <cellStyle name="Note 25 16 3" xfId="55153" xr:uid="{FD44F964-8118-42E4-8656-7FDBA46D1CF7}"/>
    <cellStyle name="Note 25 17" xfId="55154" xr:uid="{3416B602-2DF5-4A2D-BC1F-2A8A6CB977AB}"/>
    <cellStyle name="Note 25 17 2" xfId="55155" xr:uid="{48E1E80B-D0CE-4B0C-AE77-E0C0DB52EC0F}"/>
    <cellStyle name="Note 25 18" xfId="55156" xr:uid="{6F2045C7-3E22-46CE-9E1C-07F2F349D83A}"/>
    <cellStyle name="Note 25 18 2" xfId="55157" xr:uid="{94394E31-C0AB-47D5-85C6-0E846C68DD1E}"/>
    <cellStyle name="Note 25 19" xfId="55158" xr:uid="{8937A55F-AD61-43F8-9769-046503F6E1D4}"/>
    <cellStyle name="Note 25 2" xfId="55159" xr:uid="{05AE0D18-3523-428A-82E1-C0897F5376DF}"/>
    <cellStyle name="Note 25 2 2" xfId="55160" xr:uid="{144949E3-3608-4BBE-8411-211E10F873D3}"/>
    <cellStyle name="Note 25 2 2 2" xfId="55161" xr:uid="{BC3999CE-008B-4EEA-AB14-FE6D0034A4F0}"/>
    <cellStyle name="Note 25 2 2 2 2" xfId="55162" xr:uid="{FF060DAD-C0BB-47AE-97F8-7369D0C45722}"/>
    <cellStyle name="Note 25 2 2 3" xfId="55163" xr:uid="{F90B05C0-056F-48BC-B7C8-0C41B81F318F}"/>
    <cellStyle name="Note 25 2 3" xfId="55164" xr:uid="{09F374F2-D146-4987-A075-96A41FD7F78B}"/>
    <cellStyle name="Note 25 2 3 2" xfId="55165" xr:uid="{462158F6-F94E-479E-96E2-2DEBD31BE165}"/>
    <cellStyle name="Note 25 2 4" xfId="55166" xr:uid="{6B8CD21F-A585-4138-89A6-D58A661F8406}"/>
    <cellStyle name="Note 25 2 4 2" xfId="55167" xr:uid="{EC83D553-C1F4-4275-A2AE-04815CD613FB}"/>
    <cellStyle name="Note 25 2 5" xfId="55168" xr:uid="{3B621893-978C-4663-A8D0-027608FB3322}"/>
    <cellStyle name="Note 25 20" xfId="55169" xr:uid="{72E42A0E-8D19-4678-997B-C7333A7D7E0B}"/>
    <cellStyle name="Note 25 21" xfId="55170" xr:uid="{2B1EA4F0-ABA6-44ED-B578-48274DCCC13A}"/>
    <cellStyle name="Note 25 22" xfId="55171" xr:uid="{B5D07D58-B610-4458-B92C-B4CAA3585E95}"/>
    <cellStyle name="Note 25 23" xfId="55172" xr:uid="{6F13AF20-4F67-4182-B7C1-566D257F61CE}"/>
    <cellStyle name="Note 25 24" xfId="55173" xr:uid="{DE42C9CE-C15D-4F02-9174-5418185D47D8}"/>
    <cellStyle name="Note 25 25" xfId="55174" xr:uid="{42AA783B-1823-4604-8450-FBA45B86F3AD}"/>
    <cellStyle name="Note 25 26" xfId="55175" xr:uid="{89D5F1C1-E277-4150-9783-2D316B71D32C}"/>
    <cellStyle name="Note 25 27" xfId="55176" xr:uid="{7A46EB55-7E0B-4F94-A191-14108700A20F}"/>
    <cellStyle name="Note 25 28" xfId="55177" xr:uid="{B41017D6-8240-4837-B7B4-EC7692980465}"/>
    <cellStyle name="Note 25 29" xfId="55178" xr:uid="{BA34D79C-FBCA-4A5D-AD89-F741B7DEA7C1}"/>
    <cellStyle name="Note 25 3" xfId="55179" xr:uid="{7CABF8BD-D56B-494D-ACD0-0F9E16E20881}"/>
    <cellStyle name="Note 25 3 2" xfId="55180" xr:uid="{61F61D88-695E-4A95-A10D-195877BB5BCA}"/>
    <cellStyle name="Note 25 3 2 2" xfId="55181" xr:uid="{27F04B83-30B6-4F01-9CB6-193CDD20987C}"/>
    <cellStyle name="Note 25 3 2 2 2" xfId="55182" xr:uid="{C313BE7C-ADA5-47EC-82F4-84087A49FE65}"/>
    <cellStyle name="Note 25 3 2 3" xfId="55183" xr:uid="{69875A08-45BC-4220-98E5-E867F1630DB4}"/>
    <cellStyle name="Note 25 3 3" xfId="55184" xr:uid="{96CCC3EC-6905-49B8-850D-BE299987D476}"/>
    <cellStyle name="Note 25 3 3 2" xfId="55185" xr:uid="{87D779E6-3D82-4B5F-AFA4-D06BA41333BE}"/>
    <cellStyle name="Note 25 3 4" xfId="55186" xr:uid="{0F63DB6E-BC38-4A9A-B342-35EE2080402B}"/>
    <cellStyle name="Note 25 3 4 2" xfId="55187" xr:uid="{B1979956-9B45-4153-BC4E-C6ADDEDECAE0}"/>
    <cellStyle name="Note 25 3 5" xfId="55188" xr:uid="{9C7F4AEF-BDE9-40C8-91DF-1A5A3E74F695}"/>
    <cellStyle name="Note 25 4" xfId="55189" xr:uid="{DCDA2EF5-B2DE-4DFE-902D-AC2BC120CF41}"/>
    <cellStyle name="Note 25 4 2" xfId="55190" xr:uid="{A6DADC44-C456-4355-9D91-39F6D188172F}"/>
    <cellStyle name="Note 25 4 2 2" xfId="55191" xr:uid="{484DF0CE-1C61-4AA7-A801-903B398DAAF2}"/>
    <cellStyle name="Note 25 4 2 2 2" xfId="55192" xr:uid="{05290F28-E9AE-41AA-B18F-9CF21BBB2A35}"/>
    <cellStyle name="Note 25 4 2 3" xfId="55193" xr:uid="{D04E0967-2DBB-4A1B-9964-682FDD78C304}"/>
    <cellStyle name="Note 25 4 3" xfId="55194" xr:uid="{07DC50CA-B452-4EBA-8065-9AA5918EE0B8}"/>
    <cellStyle name="Note 25 4 3 2" xfId="55195" xr:uid="{26C8CB6E-A015-4309-AAE9-42A214C69405}"/>
    <cellStyle name="Note 25 4 4" xfId="55196" xr:uid="{12D9B7D9-C66C-415E-8196-91E09D09106C}"/>
    <cellStyle name="Note 25 4 4 2" xfId="55197" xr:uid="{94D5BE56-5747-4CDC-95D7-4E762CC7D886}"/>
    <cellStyle name="Note 25 4 5" xfId="55198" xr:uid="{38110E81-6F2D-4CF0-9903-F655FE35CCC7}"/>
    <cellStyle name="Note 25 5" xfId="55199" xr:uid="{CAA90CF0-E887-47C4-BFAC-D3DB2DBA2902}"/>
    <cellStyle name="Note 25 5 2" xfId="55200" xr:uid="{C1C835BB-8CAE-42E3-87A9-1DDC5ED16D87}"/>
    <cellStyle name="Note 25 5 2 2" xfId="55201" xr:uid="{7148FEF0-84DF-423B-A0D4-C83C3BBBDEE0}"/>
    <cellStyle name="Note 25 5 2 2 2" xfId="55202" xr:uid="{2391960A-7126-4053-9182-126A713A11C1}"/>
    <cellStyle name="Note 25 5 2 3" xfId="55203" xr:uid="{C82FBE53-35C9-4BAA-9E1C-2B14E59BD5B7}"/>
    <cellStyle name="Note 25 5 3" xfId="55204" xr:uid="{35CB2F1F-B58E-443D-B113-91866620B3A9}"/>
    <cellStyle name="Note 25 5 3 2" xfId="55205" xr:uid="{EE266C9C-7E0C-432E-AD6B-749E30829DC7}"/>
    <cellStyle name="Note 25 5 4" xfId="55206" xr:uid="{52C76449-EA31-49A1-9358-5AEA071BC1FD}"/>
    <cellStyle name="Note 25 5 4 2" xfId="55207" xr:uid="{D1DF0748-C7BB-44D2-AB65-13D60F247F6F}"/>
    <cellStyle name="Note 25 5 5" xfId="55208" xr:uid="{93C994F1-691E-47B8-858E-A0BE77C6454D}"/>
    <cellStyle name="Note 25 6" xfId="55209" xr:uid="{EFBFB8B5-5A92-449D-B1AC-ED9A21EBE5DC}"/>
    <cellStyle name="Note 25 6 2" xfId="55210" xr:uid="{66BF3AAC-969A-4AD4-ADE4-90DD18271E48}"/>
    <cellStyle name="Note 25 6 2 2" xfId="55211" xr:uid="{90B7FCCF-2FF7-42F8-B692-4E9111A2C2C0}"/>
    <cellStyle name="Note 25 6 2 2 2" xfId="55212" xr:uid="{7EA922AA-D954-4591-B04D-9680677E47D0}"/>
    <cellStyle name="Note 25 6 2 3" xfId="55213" xr:uid="{25B5A2CB-2098-4E57-B427-0D0E7B85BB2C}"/>
    <cellStyle name="Note 25 6 3" xfId="55214" xr:uid="{2C32298F-3AF4-4349-9A80-341E2D04E8E2}"/>
    <cellStyle name="Note 25 6 3 2" xfId="55215" xr:uid="{981D127D-0B63-4660-B590-F8F3F8DDBED3}"/>
    <cellStyle name="Note 25 6 4" xfId="55216" xr:uid="{CFB6E643-8759-4170-B050-B6AE718D71A1}"/>
    <cellStyle name="Note 25 6 4 2" xfId="55217" xr:uid="{FBF8122A-1F00-4BFF-9F81-80CA92ACF431}"/>
    <cellStyle name="Note 25 6 5" xfId="55218" xr:uid="{584B5AA5-180A-4A1A-A3AE-93E189883821}"/>
    <cellStyle name="Note 25 7" xfId="55219" xr:uid="{31F3276D-8F01-4318-B49F-2180D6448369}"/>
    <cellStyle name="Note 25 7 2" xfId="55220" xr:uid="{CA9BA15A-BA1A-4BC9-97D3-4880D8EC8EB6}"/>
    <cellStyle name="Note 25 7 2 2" xfId="55221" xr:uid="{097EDC7E-1AD6-48FA-87B4-C72676892E3D}"/>
    <cellStyle name="Note 25 7 2 2 2" xfId="55222" xr:uid="{D5CCA29B-85E5-4045-9C7F-153E8106897D}"/>
    <cellStyle name="Note 25 7 2 3" xfId="55223" xr:uid="{B683F21E-DB2D-44CF-85D2-E12884A4756C}"/>
    <cellStyle name="Note 25 7 3" xfId="55224" xr:uid="{4FC9B0C1-7EE1-4111-8DB1-1B4720A640A1}"/>
    <cellStyle name="Note 25 7 3 2" xfId="55225" xr:uid="{CB3CFE66-9125-4967-8FBC-7B2A5309A6B4}"/>
    <cellStyle name="Note 25 7 4" xfId="55226" xr:uid="{51B04612-0F2B-44A0-AD14-60E94CF38DA5}"/>
    <cellStyle name="Note 25 7 4 2" xfId="55227" xr:uid="{2CDB4F4B-4244-4311-8CA2-A97B9CF986AC}"/>
    <cellStyle name="Note 25 7 5" xfId="55228" xr:uid="{3B09E448-9A65-4964-A77D-323AF901F494}"/>
    <cellStyle name="Note 25 8" xfId="55229" xr:uid="{767DD636-E173-4FDC-83E4-F91634054916}"/>
    <cellStyle name="Note 25 8 2" xfId="55230" xr:uid="{C4869FD3-05EA-4511-91C9-10B23D0FC445}"/>
    <cellStyle name="Note 25 8 2 2" xfId="55231" xr:uid="{B4500F80-1CC7-43B8-80BE-537C794F14B4}"/>
    <cellStyle name="Note 25 8 2 2 2" xfId="55232" xr:uid="{B0B7E46D-F3B1-4583-8179-C70C99AC22C9}"/>
    <cellStyle name="Note 25 8 2 3" xfId="55233" xr:uid="{D703B40A-9F4A-4763-9144-DC0FE470BE6A}"/>
    <cellStyle name="Note 25 8 3" xfId="55234" xr:uid="{6E208FF8-71AE-4CB7-B919-5E17133AFD37}"/>
    <cellStyle name="Note 25 8 3 2" xfId="55235" xr:uid="{21CF1F73-F70D-4F43-B0A6-4653CD6FB264}"/>
    <cellStyle name="Note 25 8 4" xfId="55236" xr:uid="{D0F9E325-D2D0-4C11-91EE-3D0C33F815CF}"/>
    <cellStyle name="Note 25 8 4 2" xfId="55237" xr:uid="{4D494777-4C70-4E78-AA04-EBF54790586C}"/>
    <cellStyle name="Note 25 8 5" xfId="55238" xr:uid="{DCF32642-4205-4994-BCDC-736026FF4FB0}"/>
    <cellStyle name="Note 25 9" xfId="55239" xr:uid="{8C43EEFD-EB77-4075-891A-ED78C9E59EAC}"/>
    <cellStyle name="Note 25 9 2" xfId="55240" xr:uid="{F719F6DC-C522-4E0E-B7CF-E21EFD62E5CE}"/>
    <cellStyle name="Note 25 9 2 2" xfId="55241" xr:uid="{3FEEDCAE-534D-4A8B-8796-842151228F2B}"/>
    <cellStyle name="Note 25 9 2 2 2" xfId="55242" xr:uid="{7519B5AD-FD17-4E56-8B4C-AF72711F9F00}"/>
    <cellStyle name="Note 25 9 2 3" xfId="55243" xr:uid="{887B5182-6DBC-45ED-BC96-E9705F04FD4D}"/>
    <cellStyle name="Note 25 9 3" xfId="55244" xr:uid="{252C4B27-A951-4FD2-AB96-B70ABABD3101}"/>
    <cellStyle name="Note 25 9 3 2" xfId="55245" xr:uid="{6A70013C-CD31-40ED-A1F9-090754F38D80}"/>
    <cellStyle name="Note 25 9 4" xfId="55246" xr:uid="{7A16F917-D7E4-4433-A988-04857D24B0B5}"/>
    <cellStyle name="Note 25 9 4 2" xfId="55247" xr:uid="{5577549E-1BD1-4ECF-84F5-84AAAD0D694B}"/>
    <cellStyle name="Note 25 9 5" xfId="55248" xr:uid="{4C966D63-FCED-4869-9814-40BDF4C5C0DC}"/>
    <cellStyle name="Note 26" xfId="55249" xr:uid="{A2CB4E70-0F89-4906-9334-07D981C6A250}"/>
    <cellStyle name="Note 27" xfId="55250" xr:uid="{1DBE5B7D-C3B4-43AC-B1EA-58BA3B739E86}"/>
    <cellStyle name="Note 28" xfId="55251" xr:uid="{F4D4FB5E-32D8-419C-B6B4-7EBAC6DB379D}"/>
    <cellStyle name="Note 3" xfId="2041" xr:uid="{DC7BC53C-7216-47C4-B0B2-FCA0B9302BFE}"/>
    <cellStyle name="Note 3 10" xfId="55252" xr:uid="{926EEB03-0CD0-412D-976B-1934AE76A612}"/>
    <cellStyle name="Note 3 10 2" xfId="55253" xr:uid="{D133FD1F-328C-4C24-88FD-993BC9475FE1}"/>
    <cellStyle name="Note 3 10 2 2" xfId="55254" xr:uid="{23DA5BDD-8909-45CD-8CF2-6554B9F711C3}"/>
    <cellStyle name="Note 3 10 2 2 2" xfId="55255" xr:uid="{3A57575B-960C-487A-A419-BE4B10C225C3}"/>
    <cellStyle name="Note 3 10 2 3" xfId="55256" xr:uid="{21C9DA4C-3CD1-4AA6-9689-B95433578853}"/>
    <cellStyle name="Note 3 10 3" xfId="55257" xr:uid="{B8685312-9868-4F9E-ACE6-C59654828116}"/>
    <cellStyle name="Note 3 10 3 2" xfId="55258" xr:uid="{8EC692F8-7C40-481C-BBAB-E4E6995E507B}"/>
    <cellStyle name="Note 3 10 4" xfId="55259" xr:uid="{7D3FC730-BEDB-498C-BC4D-E20B3110DB1A}"/>
    <cellStyle name="Note 3 10 4 2" xfId="55260" xr:uid="{0AB444CC-1613-4B79-B8FF-31A05174070B}"/>
    <cellStyle name="Note 3 10 5" xfId="55261" xr:uid="{90545E4B-695D-4CC0-A321-B29C9ED3E3CE}"/>
    <cellStyle name="Note 3 11" xfId="55262" xr:uid="{26EA5548-E5DE-4478-BBAF-E72C60471686}"/>
    <cellStyle name="Note 3 11 2" xfId="55263" xr:uid="{BA60C921-AD7F-45E4-B945-D86D0FB0164B}"/>
    <cellStyle name="Note 3 11 2 2" xfId="55264" xr:uid="{04F96890-B15A-4E2A-8583-3C89423BC843}"/>
    <cellStyle name="Note 3 11 2 2 2" xfId="55265" xr:uid="{755A662C-A485-4FC6-916D-920583F9247E}"/>
    <cellStyle name="Note 3 11 2 3" xfId="55266" xr:uid="{CFFBB64B-353C-452D-B93F-08E853A204DC}"/>
    <cellStyle name="Note 3 11 3" xfId="55267" xr:uid="{3221D89C-793A-45A7-9632-32F8ED41FABD}"/>
    <cellStyle name="Note 3 11 3 2" xfId="55268" xr:uid="{889CA519-42CA-43C7-86DB-89FCDBA07A6C}"/>
    <cellStyle name="Note 3 11 4" xfId="55269" xr:uid="{C6A684A2-ACB1-4467-8D8C-1233398021C9}"/>
    <cellStyle name="Note 3 11 4 2" xfId="55270" xr:uid="{7CD79DC2-5984-4EE3-8966-D2C23AA9D215}"/>
    <cellStyle name="Note 3 11 5" xfId="55271" xr:uid="{D5FB872C-D23A-4EB0-AF19-C0A54FE575C8}"/>
    <cellStyle name="Note 3 12" xfId="55272" xr:uid="{E68B4659-17B1-4661-9765-4FA12B0FB01B}"/>
    <cellStyle name="Note 3 12 2" xfId="55273" xr:uid="{3C011D5C-AB79-49FB-87A7-4D487A123C36}"/>
    <cellStyle name="Note 3 12 2 2" xfId="55274" xr:uid="{7AAE9529-E732-4E7B-84A7-CCF65B90FB2F}"/>
    <cellStyle name="Note 3 12 2 2 2" xfId="55275" xr:uid="{C634B205-AB8D-45EE-B842-7F9ABB390556}"/>
    <cellStyle name="Note 3 12 2 3" xfId="55276" xr:uid="{1A890D50-0E9E-4339-9294-C7EF19AD2A41}"/>
    <cellStyle name="Note 3 12 3" xfId="55277" xr:uid="{F801C485-1A7E-4C1F-9B28-BA2A94B1DDB2}"/>
    <cellStyle name="Note 3 12 3 2" xfId="55278" xr:uid="{4262E129-C355-4285-95D2-4739165F81F8}"/>
    <cellStyle name="Note 3 12 4" xfId="55279" xr:uid="{13347FF3-9EAC-4EBF-B879-7AF2858E1A97}"/>
    <cellStyle name="Note 3 12 4 2" xfId="55280" xr:uid="{6616AF95-0C4C-4B56-9C85-75B37F1699D2}"/>
    <cellStyle name="Note 3 12 5" xfId="55281" xr:uid="{E55A0511-3924-4BD4-B1F7-FB17FF610B1A}"/>
    <cellStyle name="Note 3 13" xfId="55282" xr:uid="{693C4CF6-6FFF-4AFF-A532-90E0BDFC6438}"/>
    <cellStyle name="Note 3 13 2" xfId="55283" xr:uid="{9A2FC67C-B755-4C93-A538-0D21258835BB}"/>
    <cellStyle name="Note 3 13 2 2" xfId="55284" xr:uid="{60DE99F0-3AF8-4A97-BCF2-D4CB88E077C0}"/>
    <cellStyle name="Note 3 13 2 2 2" xfId="55285" xr:uid="{9E6EBE6C-03B6-4E7A-AE01-29BB7E0C71A3}"/>
    <cellStyle name="Note 3 13 2 3" xfId="55286" xr:uid="{8F2D7158-B42A-4354-9E16-FB808D0ABED5}"/>
    <cellStyle name="Note 3 13 3" xfId="55287" xr:uid="{40B44367-867B-47DF-BD45-3541CD85C772}"/>
    <cellStyle name="Note 3 13 3 2" xfId="55288" xr:uid="{871CD8F4-C73A-4A5F-9504-9F41E37ECA03}"/>
    <cellStyle name="Note 3 13 4" xfId="55289" xr:uid="{5A39B6C7-CDA7-430C-B48C-1B99E099DA9A}"/>
    <cellStyle name="Note 3 13 4 2" xfId="55290" xr:uid="{34A743D3-BBAC-40A4-850D-6030380B6ED3}"/>
    <cellStyle name="Note 3 13 5" xfId="55291" xr:uid="{B5CA2672-DBE1-494D-B8AE-BA49B6484141}"/>
    <cellStyle name="Note 3 14" xfId="55292" xr:uid="{A030EAA7-4092-4001-8F31-904EE60EAF9D}"/>
    <cellStyle name="Note 3 14 2" xfId="55293" xr:uid="{A56CAA05-A262-4E1E-82AC-4DA9F320BD54}"/>
    <cellStyle name="Note 3 14 2 2" xfId="55294" xr:uid="{261EA0F2-E157-4977-9F4A-5580F18FD4F1}"/>
    <cellStyle name="Note 3 14 2 2 2" xfId="55295" xr:uid="{63F458E3-E342-46A2-A352-480C9DFB627C}"/>
    <cellStyle name="Note 3 14 2 3" xfId="55296" xr:uid="{2FE403A4-ED5C-4290-8C3F-7929D88E9033}"/>
    <cellStyle name="Note 3 14 3" xfId="55297" xr:uid="{6779181B-ABB6-43A2-8EAA-55ADF0B0B1D6}"/>
    <cellStyle name="Note 3 14 3 2" xfId="55298" xr:uid="{19B365DE-148F-4FE4-81FF-4C5FA4660EE8}"/>
    <cellStyle name="Note 3 14 4" xfId="55299" xr:uid="{000EC957-657C-4EFA-B770-8ECDFEDE2091}"/>
    <cellStyle name="Note 3 14 4 2" xfId="55300" xr:uid="{3220CE31-BC06-49EA-B5B7-B365CE0B0C33}"/>
    <cellStyle name="Note 3 14 5" xfId="55301" xr:uid="{8D3326B6-2CC9-400E-8B85-676A0670D393}"/>
    <cellStyle name="Note 3 15" xfId="55302" xr:uid="{9CFBFD2D-71BE-4D0F-8820-F904E451B3C1}"/>
    <cellStyle name="Note 3 15 2" xfId="55303" xr:uid="{BAC34CE0-5207-423E-89E7-0FAF8DAFC84F}"/>
    <cellStyle name="Note 3 15 2 2" xfId="55304" xr:uid="{88D50B1C-235A-4815-A6C4-9F5C69DF5AD3}"/>
    <cellStyle name="Note 3 15 2 2 2" xfId="55305" xr:uid="{CFD422C0-915B-4CBA-A586-73A914B46A86}"/>
    <cellStyle name="Note 3 15 2 3" xfId="55306" xr:uid="{7493B861-09D2-41EC-A322-8A83C7FAD893}"/>
    <cellStyle name="Note 3 15 3" xfId="55307" xr:uid="{EC526701-68FD-465D-92ED-3FB504E7B5E1}"/>
    <cellStyle name="Note 3 15 3 2" xfId="55308" xr:uid="{CDB70B25-E469-450E-82CB-799ACB560267}"/>
    <cellStyle name="Note 3 15 4" xfId="55309" xr:uid="{C253EA42-3033-40CC-B25E-B18F6D7A81BD}"/>
    <cellStyle name="Note 3 15 4 2" xfId="55310" xr:uid="{E044D2AD-5CC2-49E0-A44C-5BCE32602CFF}"/>
    <cellStyle name="Note 3 15 5" xfId="55311" xr:uid="{2BC22CDD-A895-4CBB-BEC5-1FA21E1BB00B}"/>
    <cellStyle name="Note 3 16" xfId="55312" xr:uid="{54047608-3039-424D-AC54-38821D068D09}"/>
    <cellStyle name="Note 3 16 2" xfId="55313" xr:uid="{840CF35F-F425-4520-A762-CB32D4C042D3}"/>
    <cellStyle name="Note 3 16 2 2" xfId="55314" xr:uid="{4CF340D5-D041-4DBF-BDD8-A9CDA016D123}"/>
    <cellStyle name="Note 3 16 3" xfId="55315" xr:uid="{F6288A74-E0CF-40DC-960A-DA466FB63FE6}"/>
    <cellStyle name="Note 3 17" xfId="55316" xr:uid="{9640893D-454F-48F1-AD0D-12408FB69A7C}"/>
    <cellStyle name="Note 3 17 2" xfId="55317" xr:uid="{65AA5B64-9CE7-4E90-BA00-6AF6C3DFC044}"/>
    <cellStyle name="Note 3 18" xfId="55318" xr:uid="{C5F9EF7A-B6DB-4FC3-A596-987D5B020AC0}"/>
    <cellStyle name="Note 3 18 2" xfId="55319" xr:uid="{F970FDEC-274B-44EC-9424-FF20F8901630}"/>
    <cellStyle name="Note 3 19" xfId="55320" xr:uid="{89D9378E-93A2-4350-9171-849B68F15AC6}"/>
    <cellStyle name="Note 3 2" xfId="2042" xr:uid="{4E76CF02-1E55-4978-A96E-BF519F46BA0A}"/>
    <cellStyle name="Note 3 2 2" xfId="2043" xr:uid="{4CDF3B95-4CB0-4B57-97A6-5A0E0750160A}"/>
    <cellStyle name="Note 3 2 2 2" xfId="55321" xr:uid="{42DADFE0-A1FD-4205-912D-443C3BC59BB1}"/>
    <cellStyle name="Note 3 2 2 2 2" xfId="55322" xr:uid="{05D56380-B988-4E63-8524-9E0DBD7A65DE}"/>
    <cellStyle name="Note 3 2 2 2 3" xfId="55323" xr:uid="{D267B328-6F37-4CD0-BD40-C24B5477A8E4}"/>
    <cellStyle name="Note 3 2 2 3" xfId="55324" xr:uid="{727000B8-C716-40D3-80BA-FB42BDD9E7BC}"/>
    <cellStyle name="Note 3 2 2 4" xfId="55325" xr:uid="{81BCB032-9FDB-43A6-9612-1BB16DF8A928}"/>
    <cellStyle name="Note 3 2 2 5" xfId="55326" xr:uid="{C4A780CE-B39C-441C-B934-11BDD7E86DCE}"/>
    <cellStyle name="Note 3 2 2 6" xfId="55327" xr:uid="{99364EED-CA94-4DB7-B099-C0AD2EBA3AE8}"/>
    <cellStyle name="Note 3 2 2 7" xfId="55328" xr:uid="{E3DE2D51-DE74-4C90-9055-230669F46A20}"/>
    <cellStyle name="Note 3 2 2 8" xfId="55329" xr:uid="{906957CC-9DA6-4788-B046-8168FB2214B6}"/>
    <cellStyle name="Note 3 2 3" xfId="55330" xr:uid="{20771275-968C-4077-A714-B8DD66C7BDD0}"/>
    <cellStyle name="Note 3 2 3 2" xfId="55331" xr:uid="{C406CF31-B6F7-488C-B2E8-FBC1A3C24774}"/>
    <cellStyle name="Note 3 2 3 3" xfId="55332" xr:uid="{9C0EB08C-8DD6-439B-9FF1-9F3463019ED8}"/>
    <cellStyle name="Note 3 2 4" xfId="55333" xr:uid="{7A86CD84-FFAA-49AE-9B79-22DF546851DC}"/>
    <cellStyle name="Note 3 2 4 2" xfId="55334" xr:uid="{06E2077D-682F-4226-A566-2FABBFCB8953}"/>
    <cellStyle name="Note 3 2 5" xfId="55335" xr:uid="{62C65F89-24C8-4965-A692-D489B2D9CF64}"/>
    <cellStyle name="Note 3 2 6" xfId="55336" xr:uid="{D0B35E55-AA47-4C10-B013-176A5BC7B257}"/>
    <cellStyle name="Note 3 2 7" xfId="55337" xr:uid="{EDA6F795-30E2-4D8E-BB87-176587B7CAA1}"/>
    <cellStyle name="Note 3 2 8" xfId="55338" xr:uid="{98952EF7-119B-4E19-B7E7-31ECC79FE94F}"/>
    <cellStyle name="Note 3 2 9" xfId="55339" xr:uid="{45A313A8-FE2F-46B3-ABCE-598C5E4369C0}"/>
    <cellStyle name="Note 3 20" xfId="55340" xr:uid="{FE70EA29-FD3A-4F37-BA1D-BB4009A05134}"/>
    <cellStyle name="Note 3 21" xfId="55341" xr:uid="{4A8E0782-0359-4BC2-AC14-09D394C3D0CD}"/>
    <cellStyle name="Note 3 22" xfId="55342" xr:uid="{40D4CE48-F150-4FB1-8350-00E48346BEB2}"/>
    <cellStyle name="Note 3 23" xfId="55343" xr:uid="{131E15F0-C687-4F87-A15D-FC108554DC7D}"/>
    <cellStyle name="Note 3 24" xfId="55344" xr:uid="{9A0C0828-4E4B-4E40-8697-743992CFF236}"/>
    <cellStyle name="Note 3 25" xfId="55345" xr:uid="{7CBB8FF4-D565-43CA-8A0A-6F74E4B15829}"/>
    <cellStyle name="Note 3 26" xfId="55346" xr:uid="{9CCE8485-F0C5-4A46-8D9A-EAEB5FCF7A45}"/>
    <cellStyle name="Note 3 27" xfId="55347" xr:uid="{2E3A20FE-2596-40CE-B5BA-99E5E6DEA319}"/>
    <cellStyle name="Note 3 28" xfId="55348" xr:uid="{1989D065-36E1-488D-A739-11728B7CAA27}"/>
    <cellStyle name="Note 3 29" xfId="55349" xr:uid="{F9C43780-DF73-4BDC-96AB-7E207F7AAA30}"/>
    <cellStyle name="Note 3 3" xfId="2044" xr:uid="{681EBCA1-F95C-40C4-9FDD-9CB77549D9A9}"/>
    <cellStyle name="Note 3 3 2" xfId="55350" xr:uid="{5237B987-C62F-4C70-9F83-C65C1E16F0FC}"/>
    <cellStyle name="Note 3 3 2 2" xfId="55351" xr:uid="{7B0A5BE2-4C72-4D91-B98D-8A6A8DB0A679}"/>
    <cellStyle name="Note 3 3 2 2 2" xfId="55352" xr:uid="{F6EB71DA-7711-4FB8-9D52-107A3BAE9E4A}"/>
    <cellStyle name="Note 3 3 2 3" xfId="55353" xr:uid="{D7672988-4980-4679-A83F-11B1C0FC7CD3}"/>
    <cellStyle name="Note 3 3 2 4" xfId="55354" xr:uid="{8B80484A-BC54-4EA0-92F2-03EBB331FA31}"/>
    <cellStyle name="Note 3 3 3" xfId="55355" xr:uid="{888A890C-8ABA-4BA7-BFCB-B070935199E9}"/>
    <cellStyle name="Note 3 3 3 2" xfId="55356" xr:uid="{46EEFB94-9DF3-49D2-867D-0D66C935CF83}"/>
    <cellStyle name="Note 3 3 4" xfId="55357" xr:uid="{A6BDBCE0-AA8B-4850-8365-DDCA4402EFAA}"/>
    <cellStyle name="Note 3 3 4 2" xfId="55358" xr:uid="{D7A4AD33-7296-4059-A6A8-0D73EF75D5A1}"/>
    <cellStyle name="Note 3 3 5" xfId="55359" xr:uid="{1E67C923-2A68-448D-BD99-92BC30830EA3}"/>
    <cellStyle name="Note 3 3 6" xfId="55360" xr:uid="{1B6A8111-1E81-4575-B962-D6E67529ED06}"/>
    <cellStyle name="Note 3 3 7" xfId="55361" xr:uid="{B3026E6D-6B60-433A-9D31-1559778B8C1D}"/>
    <cellStyle name="Note 3 3 8" xfId="55362" xr:uid="{A8583F5B-A19B-494D-B3EF-C3355E88BB67}"/>
    <cellStyle name="Note 3 30" xfId="55363" xr:uid="{9F8A62FD-4A2F-4467-B7D2-93D35C369DB7}"/>
    <cellStyle name="Note 3 4" xfId="2045" xr:uid="{311EAA47-3368-4C65-B2DF-8073DF69D36B}"/>
    <cellStyle name="Note 3 4 2" xfId="55364" xr:uid="{6597F098-5C48-4E91-9754-B85F91C719F2}"/>
    <cellStyle name="Note 3 4 2 2" xfId="55365" xr:uid="{31776A8C-DC8D-4F54-99EC-6E8028E12D99}"/>
    <cellStyle name="Note 3 4 2 2 2" xfId="55366" xr:uid="{12699775-7BF8-43E1-99F2-28C840A5DAD0}"/>
    <cellStyle name="Note 3 4 2 3" xfId="55367" xr:uid="{F30B37F5-36E8-4449-B8EF-D9F108DD7B87}"/>
    <cellStyle name="Note 3 4 2 4" xfId="55368" xr:uid="{98ED2DF5-3B9A-4F88-AF7B-6E3AF4857117}"/>
    <cellStyle name="Note 3 4 3" xfId="55369" xr:uid="{65317CD2-C42A-4995-AF01-4F60935AF675}"/>
    <cellStyle name="Note 3 4 3 2" xfId="55370" xr:uid="{04074BB8-AE82-489D-80CE-FD05F3526474}"/>
    <cellStyle name="Note 3 4 4" xfId="55371" xr:uid="{6A1864CB-D754-4CD7-9C9F-A7E94F070CD5}"/>
    <cellStyle name="Note 3 4 4 2" xfId="55372" xr:uid="{73FDFA1B-34FA-4758-A18A-0D1645A12E36}"/>
    <cellStyle name="Note 3 4 5" xfId="55373" xr:uid="{48AED391-F579-44FB-855F-66673CA07E42}"/>
    <cellStyle name="Note 3 4 6" xfId="55374" xr:uid="{820F776F-0EB9-4A50-A4F9-61ED4BCDDEF8}"/>
    <cellStyle name="Note 3 4 7" xfId="55375" xr:uid="{E1AE7620-7FFD-49C1-9FD5-207AEDC0F049}"/>
    <cellStyle name="Note 3 4 8" xfId="55376" xr:uid="{2326FF5D-59B8-4EEE-995A-3E5A8C05E699}"/>
    <cellStyle name="Note 3 5" xfId="2046" xr:uid="{741C7EB9-33A6-4FE6-BE07-4F9D72B83236}"/>
    <cellStyle name="Note 3 5 2" xfId="55377" xr:uid="{1BC2A326-763C-46CF-8D43-2A627E6CA822}"/>
    <cellStyle name="Note 3 5 2 2" xfId="55378" xr:uid="{4E236666-B475-48D7-A397-2929F5F36FF9}"/>
    <cellStyle name="Note 3 5 2 2 2" xfId="55379" xr:uid="{D2F5C902-5D6B-4D55-B566-FDEE983ECBD6}"/>
    <cellStyle name="Note 3 5 2 3" xfId="55380" xr:uid="{CECD9A14-E566-428B-A810-1AC970192480}"/>
    <cellStyle name="Note 3 5 2 4" xfId="55381" xr:uid="{F965659D-DB40-47B2-9976-B1B00DF183FA}"/>
    <cellStyle name="Note 3 5 3" xfId="55382" xr:uid="{C1D8D8B6-78E2-4561-A0C6-EC8CEEDA7413}"/>
    <cellStyle name="Note 3 5 3 2" xfId="55383" xr:uid="{E7466FD3-D9D0-4C44-BBDD-89652BED86B6}"/>
    <cellStyle name="Note 3 5 4" xfId="55384" xr:uid="{168E81AB-1877-4B52-8DEF-0CB16FAB1A71}"/>
    <cellStyle name="Note 3 5 4 2" xfId="55385" xr:uid="{568AE75D-6D1C-49F8-8AE3-F35F480EE18E}"/>
    <cellStyle name="Note 3 5 5" xfId="55386" xr:uid="{B499BD27-8238-4DA7-87B6-43C267CF5F79}"/>
    <cellStyle name="Note 3 5 6" xfId="55387" xr:uid="{AE9CF181-B7AE-48BA-BF4F-38674B485D6F}"/>
    <cellStyle name="Note 3 5 7" xfId="55388" xr:uid="{761B5894-D35D-479E-B6CD-1018E48384DF}"/>
    <cellStyle name="Note 3 5 8" xfId="55389" xr:uid="{0ECBE261-CF2A-490E-BD39-38B1D6329341}"/>
    <cellStyle name="Note 3 6" xfId="2047" xr:uid="{60E9CE82-8871-4716-AEE0-5DB51FF3A82B}"/>
    <cellStyle name="Note 3 6 2" xfId="55390" xr:uid="{534467AD-5D28-4169-8060-972052152413}"/>
    <cellStyle name="Note 3 6 2 2" xfId="55391" xr:uid="{F2438122-49C1-41EC-A2F6-9185A84B9AD1}"/>
    <cellStyle name="Note 3 6 2 2 2" xfId="55392" xr:uid="{CCB5F463-4458-49A3-A84F-94B7064F53C4}"/>
    <cellStyle name="Note 3 6 2 3" xfId="55393" xr:uid="{AAB46ED4-EECB-43A4-9D9C-D54E452A6248}"/>
    <cellStyle name="Note 3 6 2 4" xfId="55394" xr:uid="{9C3632CF-23DF-4AC1-8751-BFD9F029260F}"/>
    <cellStyle name="Note 3 6 3" xfId="55395" xr:uid="{822099A4-13AF-4197-98D8-614BF482900B}"/>
    <cellStyle name="Note 3 6 3 2" xfId="55396" xr:uid="{451021EC-85C1-45EC-9BE5-E151BD076535}"/>
    <cellStyle name="Note 3 6 4" xfId="55397" xr:uid="{789CBE2A-B8DB-4828-83A6-944ED4605463}"/>
    <cellStyle name="Note 3 6 4 2" xfId="55398" xr:uid="{36AC240D-60AA-47DE-9506-7BC406FD6A85}"/>
    <cellStyle name="Note 3 6 5" xfId="55399" xr:uid="{FFE78474-7103-4ADD-8518-63490BB73E99}"/>
    <cellStyle name="Note 3 6 6" xfId="55400" xr:uid="{1D3F0EA9-0D82-4F1A-BF93-07331E5AECFE}"/>
    <cellStyle name="Note 3 6 7" xfId="55401" xr:uid="{0C80DAC9-BDBA-4F21-85DD-28DF12347754}"/>
    <cellStyle name="Note 3 6 8" xfId="55402" xr:uid="{CD07A7AE-A724-42F3-B541-667D5F81503B}"/>
    <cellStyle name="Note 3 7" xfId="2048" xr:uid="{A53ACF6A-4575-43E1-9B26-7651FB8C9B88}"/>
    <cellStyle name="Note 3 7 2" xfId="55403" xr:uid="{7A17E13F-E6A1-4B3F-80A5-D42EBDF8DB27}"/>
    <cellStyle name="Note 3 7 2 2" xfId="55404" xr:uid="{88304F44-9B0F-4842-8677-080242332B76}"/>
    <cellStyle name="Note 3 7 2 2 2" xfId="55405" xr:uid="{4225F4D6-2436-4305-9CB1-D9ECCD9CFA2C}"/>
    <cellStyle name="Note 3 7 2 3" xfId="55406" xr:uid="{06E0CC59-C0EF-4660-A50C-447167309BCA}"/>
    <cellStyle name="Note 3 7 2 4" xfId="55407" xr:uid="{1F781E26-CFB9-4C6D-969E-B638C59ED3F7}"/>
    <cellStyle name="Note 3 7 3" xfId="55408" xr:uid="{6D79656D-E45D-4D0A-9652-CECEF26082D2}"/>
    <cellStyle name="Note 3 7 3 2" xfId="55409" xr:uid="{8A2D12E6-3D6C-4ABE-A73F-AFBCBA76C8C2}"/>
    <cellStyle name="Note 3 7 4" xfId="55410" xr:uid="{A22562FE-9DDB-4A6C-8049-B10DAA43426C}"/>
    <cellStyle name="Note 3 7 4 2" xfId="55411" xr:uid="{7972DCE4-CA70-4121-A357-2990F33E72D5}"/>
    <cellStyle name="Note 3 7 5" xfId="55412" xr:uid="{A42D3BA2-DC5A-4A79-8306-64E15DE284D6}"/>
    <cellStyle name="Note 3 7 6" xfId="55413" xr:uid="{4B161571-DBF2-4C7F-956C-0A4C15239952}"/>
    <cellStyle name="Note 3 7 7" xfId="55414" xr:uid="{22038E89-ABC3-4BE8-94F0-270FCE9ECBE5}"/>
    <cellStyle name="Note 3 7 8" xfId="55415" xr:uid="{28F531E1-2CCD-4FF1-86D5-44F706B8D433}"/>
    <cellStyle name="Note 3 8" xfId="2371" xr:uid="{D231AB50-F1D5-4BBE-B9CE-59E6BD1A9103}"/>
    <cellStyle name="Note 3 8 2" xfId="55416" xr:uid="{3DCFE254-F742-4D22-97F4-E5AC677E7335}"/>
    <cellStyle name="Note 3 8 2 2" xfId="55417" xr:uid="{DBC6C097-05C9-44E8-9AC4-DD6B63EBE69D}"/>
    <cellStyle name="Note 3 8 2 2 2" xfId="55418" xr:uid="{825D824D-CE8C-4918-8F9F-D14455D2CE1F}"/>
    <cellStyle name="Note 3 8 2 3" xfId="55419" xr:uid="{72315F9F-759F-4A89-A152-51D4614C3CD7}"/>
    <cellStyle name="Note 3 8 3" xfId="55420" xr:uid="{5BCFEFDB-16F2-42A5-A608-6368A9708D37}"/>
    <cellStyle name="Note 3 8 3 2" xfId="55421" xr:uid="{3E47144D-8A81-47C3-AFFE-BF760EB59EB8}"/>
    <cellStyle name="Note 3 8 4" xfId="55422" xr:uid="{0892D02E-5296-4D52-AD07-7A25EB319919}"/>
    <cellStyle name="Note 3 8 4 2" xfId="55423" xr:uid="{01BBE48C-5D41-47D5-9097-23097EA2DA62}"/>
    <cellStyle name="Note 3 8 5" xfId="55424" xr:uid="{07F78F7B-9B85-49AC-8ED3-B738B7BCB42C}"/>
    <cellStyle name="Note 3 8 6" xfId="55425" xr:uid="{40F9B4AB-4136-4228-A930-A236CE2CB86F}"/>
    <cellStyle name="Note 3 9" xfId="55426" xr:uid="{321A1825-B887-41E9-B019-A269CCA835E2}"/>
    <cellStyle name="Note 3 9 2" xfId="55427" xr:uid="{F123C257-0983-49A5-BCE2-7B83AA108A77}"/>
    <cellStyle name="Note 3 9 2 2" xfId="55428" xr:uid="{44FB11CD-A2F6-4F0D-A8A5-F4B1958FA662}"/>
    <cellStyle name="Note 3 9 2 2 2" xfId="55429" xr:uid="{E1B9D409-9167-4ACE-93C1-35EF1336784F}"/>
    <cellStyle name="Note 3 9 2 3" xfId="55430" xr:uid="{38C2C20C-1FDD-4B12-A156-EA7031DF8702}"/>
    <cellStyle name="Note 3 9 3" xfId="55431" xr:uid="{7E5A688C-22BF-4EF6-95EB-50C52428D5ED}"/>
    <cellStyle name="Note 3 9 3 2" xfId="55432" xr:uid="{D66589C9-51B3-4219-9743-989CB30D4294}"/>
    <cellStyle name="Note 3 9 4" xfId="55433" xr:uid="{A71661DA-0CC1-49FE-AEA2-30232CA8685C}"/>
    <cellStyle name="Note 3 9 4 2" xfId="55434" xr:uid="{6C1C26FF-2554-4C08-8FB7-31C99D338010}"/>
    <cellStyle name="Note 3 9 5" xfId="55435" xr:uid="{9DF47A4C-8134-46AD-8E7D-60E45EEB4FF7}"/>
    <cellStyle name="Note 4" xfId="2049" xr:uid="{0F247761-B5AB-4F26-B3F9-3E6C016D18B0}"/>
    <cellStyle name="Note 4 10" xfId="55436" xr:uid="{41FB9C31-EFDA-4D23-AEBE-5724AC70F2B4}"/>
    <cellStyle name="Note 4 10 2" xfId="55437" xr:uid="{5D81C351-0761-4BE4-B093-DA89FA246D8A}"/>
    <cellStyle name="Note 4 10 2 2" xfId="55438" xr:uid="{576211BD-BE9B-4500-ADA2-A451E7E80DAD}"/>
    <cellStyle name="Note 4 10 2 2 2" xfId="55439" xr:uid="{281BBD99-89BC-4D5E-AE07-E1F6A17BF9BC}"/>
    <cellStyle name="Note 4 10 2 3" xfId="55440" xr:uid="{F9CFBDD0-FBB9-4DF4-A462-7A7347FFD153}"/>
    <cellStyle name="Note 4 10 3" xfId="55441" xr:uid="{96E448A6-AF86-4CE5-9B89-71D0DB73834C}"/>
    <cellStyle name="Note 4 10 3 2" xfId="55442" xr:uid="{C8091FBA-CF29-4BC5-996A-9C75019D6201}"/>
    <cellStyle name="Note 4 10 4" xfId="55443" xr:uid="{0C715406-81F2-40AA-BDB0-8E37D3D6C83A}"/>
    <cellStyle name="Note 4 10 4 2" xfId="55444" xr:uid="{8B6B80C3-09F5-4E99-AEA8-0ADE50AAD821}"/>
    <cellStyle name="Note 4 10 5" xfId="55445" xr:uid="{2A0D4911-0929-496F-BF46-394FF3690FE5}"/>
    <cellStyle name="Note 4 11" xfId="55446" xr:uid="{D5FF3708-E74D-481C-94E5-72C9B8963FEB}"/>
    <cellStyle name="Note 4 11 2" xfId="55447" xr:uid="{A01A895A-5A07-4027-91FA-6337AB4400BF}"/>
    <cellStyle name="Note 4 11 2 2" xfId="55448" xr:uid="{CAD8773C-22C3-4AEA-B7B0-0D1F57E947FC}"/>
    <cellStyle name="Note 4 11 2 2 2" xfId="55449" xr:uid="{D20B865F-81EE-412E-B81B-5796239895F9}"/>
    <cellStyle name="Note 4 11 2 3" xfId="55450" xr:uid="{BAA18893-80B5-4CB6-815B-76088E8A284B}"/>
    <cellStyle name="Note 4 11 3" xfId="55451" xr:uid="{2D2BCC7A-51B4-4E13-88FC-17DD43FEF325}"/>
    <cellStyle name="Note 4 11 3 2" xfId="55452" xr:uid="{0A9CA20D-A682-43DC-8F62-36148871B3B5}"/>
    <cellStyle name="Note 4 11 4" xfId="55453" xr:uid="{29B813AC-7AD4-4B21-B14F-D9518D171A59}"/>
    <cellStyle name="Note 4 11 4 2" xfId="55454" xr:uid="{431E6D5B-8EAA-4CA1-BA84-7F36AF44358F}"/>
    <cellStyle name="Note 4 11 5" xfId="55455" xr:uid="{582FDC3A-3BA4-48C0-8B6B-34C3006F4805}"/>
    <cellStyle name="Note 4 12" xfId="55456" xr:uid="{38B7AD1E-1E0D-4987-A81B-78D603074DCB}"/>
    <cellStyle name="Note 4 12 2" xfId="55457" xr:uid="{92AD3064-E128-4035-9125-CC572ECCC1C1}"/>
    <cellStyle name="Note 4 12 2 2" xfId="55458" xr:uid="{64D2767F-F2DC-433C-9AF2-99C696D87882}"/>
    <cellStyle name="Note 4 12 2 2 2" xfId="55459" xr:uid="{17BD562D-8CA4-4EC1-98F0-00622EF5FD00}"/>
    <cellStyle name="Note 4 12 2 3" xfId="55460" xr:uid="{C235BF61-4D97-427C-90CC-4DD240F59814}"/>
    <cellStyle name="Note 4 12 3" xfId="55461" xr:uid="{4D35DAD6-3FD2-406D-BE7E-1A75F494F058}"/>
    <cellStyle name="Note 4 12 3 2" xfId="55462" xr:uid="{D86B7E10-2BC1-471E-8CBD-CBC662EAEA7C}"/>
    <cellStyle name="Note 4 12 4" xfId="55463" xr:uid="{C86DBC41-482B-4583-8B59-D49E37DF60FD}"/>
    <cellStyle name="Note 4 12 4 2" xfId="55464" xr:uid="{38730DB9-4965-416B-BC66-460CF4C1208A}"/>
    <cellStyle name="Note 4 12 5" xfId="55465" xr:uid="{91178EAF-F86D-4929-B104-4DABE382E600}"/>
    <cellStyle name="Note 4 13" xfId="55466" xr:uid="{11BC3296-97EB-41B6-8BCC-70D3EFC6FAA9}"/>
    <cellStyle name="Note 4 13 2" xfId="55467" xr:uid="{5F8856A3-A522-4F2D-84BC-AA5BBE0E4F3D}"/>
    <cellStyle name="Note 4 13 2 2" xfId="55468" xr:uid="{21F66735-58E6-4207-8731-38F8855ACC66}"/>
    <cellStyle name="Note 4 13 2 2 2" xfId="55469" xr:uid="{562271AB-8891-4912-806B-9BCD54A79517}"/>
    <cellStyle name="Note 4 13 2 3" xfId="55470" xr:uid="{56E9E788-98E1-4239-98BD-7CAF55F96899}"/>
    <cellStyle name="Note 4 13 3" xfId="55471" xr:uid="{2858A2EE-BFFB-4919-919B-5C00ED7B1E9F}"/>
    <cellStyle name="Note 4 13 3 2" xfId="55472" xr:uid="{78F7A392-78BB-463B-8CFB-05AC0D7978F1}"/>
    <cellStyle name="Note 4 13 4" xfId="55473" xr:uid="{AAF94C58-0486-47D8-A616-826CCFDD2F67}"/>
    <cellStyle name="Note 4 13 4 2" xfId="55474" xr:uid="{FA77066B-3C91-4E94-A8A8-D74EE3F601D6}"/>
    <cellStyle name="Note 4 13 5" xfId="55475" xr:uid="{50FAC0F2-158D-41DA-8FC8-D589039220E5}"/>
    <cellStyle name="Note 4 14" xfId="55476" xr:uid="{69A3A336-AAA9-4B46-AE78-14CA2DCBAF3E}"/>
    <cellStyle name="Note 4 14 2" xfId="55477" xr:uid="{A625B1F5-A145-4B48-A104-2B1EE09AACBA}"/>
    <cellStyle name="Note 4 14 2 2" xfId="55478" xr:uid="{2A4E6E8F-AAEB-460C-9A20-F89CFCB80BAE}"/>
    <cellStyle name="Note 4 14 2 2 2" xfId="55479" xr:uid="{DD0B43CD-BCAA-46AB-AD0C-43A7157B60FB}"/>
    <cellStyle name="Note 4 14 2 3" xfId="55480" xr:uid="{F8FFBABC-F132-4ECF-9B0A-00BDC388DDB5}"/>
    <cellStyle name="Note 4 14 3" xfId="55481" xr:uid="{4C4F53EC-A843-4D55-8A99-EB7BC65C5FA6}"/>
    <cellStyle name="Note 4 14 3 2" xfId="55482" xr:uid="{7946CEB4-4DC4-449C-A551-430A549BD34D}"/>
    <cellStyle name="Note 4 14 4" xfId="55483" xr:uid="{9308B0E0-B8F8-49A1-BCB9-39F1F7FBEECD}"/>
    <cellStyle name="Note 4 14 4 2" xfId="55484" xr:uid="{CBDBF1E1-44D5-4291-9DCA-A5195F613A17}"/>
    <cellStyle name="Note 4 14 5" xfId="55485" xr:uid="{D4696374-2E10-4994-B543-F56B18713E90}"/>
    <cellStyle name="Note 4 15" xfId="55486" xr:uid="{679F7380-E1B8-4CA6-949F-36446FA61255}"/>
    <cellStyle name="Note 4 15 2" xfId="55487" xr:uid="{C6A89F38-7FDB-40D3-827D-2FEF139AD2AC}"/>
    <cellStyle name="Note 4 15 2 2" xfId="55488" xr:uid="{9CFFEF79-39D2-4969-AE5C-8E91BCCDE979}"/>
    <cellStyle name="Note 4 15 2 2 2" xfId="55489" xr:uid="{6752A225-0AB3-4FEF-A966-F2A66DE72FD4}"/>
    <cellStyle name="Note 4 15 2 3" xfId="55490" xr:uid="{FACB3B86-7DC9-445D-8E9C-4AF78CD5D52D}"/>
    <cellStyle name="Note 4 15 3" xfId="55491" xr:uid="{28FF968A-BBF2-4C6A-91AC-B2B5FEED2C03}"/>
    <cellStyle name="Note 4 15 3 2" xfId="55492" xr:uid="{71238AFD-D8E6-4DBF-9BE9-0039EB565C77}"/>
    <cellStyle name="Note 4 15 4" xfId="55493" xr:uid="{0134D9DE-3FEC-455F-B2A9-CEEEB464B336}"/>
    <cellStyle name="Note 4 15 4 2" xfId="55494" xr:uid="{549FE75D-349E-401E-8892-969AA8F11AE5}"/>
    <cellStyle name="Note 4 15 5" xfId="55495" xr:uid="{F98907CE-94FE-44D5-BB2A-44F78A79DD39}"/>
    <cellStyle name="Note 4 16" xfId="55496" xr:uid="{67451985-F29F-4625-9EE3-7E8E70E78C9C}"/>
    <cellStyle name="Note 4 16 2" xfId="55497" xr:uid="{8B3D2034-5D10-448D-BDD5-D558002E740D}"/>
    <cellStyle name="Note 4 16 2 2" xfId="55498" xr:uid="{ED5C9829-2D3E-4209-AE35-177AA0690D69}"/>
    <cellStyle name="Note 4 16 3" xfId="55499" xr:uid="{283D6B0E-8860-4E53-9D91-B768EC68DAD9}"/>
    <cellStyle name="Note 4 17" xfId="55500" xr:uid="{F6F94380-5186-4C25-9E06-6BA1CC4C11F8}"/>
    <cellStyle name="Note 4 17 2" xfId="55501" xr:uid="{FD626A06-8A0E-4133-9E31-FC0A17934DAC}"/>
    <cellStyle name="Note 4 18" xfId="55502" xr:uid="{504E900B-24E3-4D1F-B6BF-9C5872BF3404}"/>
    <cellStyle name="Note 4 18 2" xfId="55503" xr:uid="{7F01DB1A-EC2D-40F9-9BD2-14C95312B596}"/>
    <cellStyle name="Note 4 19" xfId="55504" xr:uid="{DA1AFD6E-9269-4DE7-A4BA-96004A28CDCC}"/>
    <cellStyle name="Note 4 2" xfId="2050" xr:uid="{1F5CBA12-EE3B-43EB-A708-39A020381D15}"/>
    <cellStyle name="Note 4 2 2" xfId="2051" xr:uid="{721EE560-31B5-40AA-A828-B1AF25824C09}"/>
    <cellStyle name="Note 4 2 2 2" xfId="55505" xr:uid="{5DFBA131-5A38-48E9-907C-779C3A3590CB}"/>
    <cellStyle name="Note 4 2 2 2 2" xfId="55506" xr:uid="{8987D1DC-1858-48EB-9EFB-2E7D971D4855}"/>
    <cellStyle name="Note 4 2 2 2 3" xfId="55507" xr:uid="{993E584C-5804-4755-B2CC-727572321AC8}"/>
    <cellStyle name="Note 4 2 2 3" xfId="55508" xr:uid="{315A5E8F-0F7A-4EE3-A0A9-E885A15C1F77}"/>
    <cellStyle name="Note 4 2 2 4" xfId="55509" xr:uid="{23D54AE6-DF99-41D4-8EE9-1A268840F2A9}"/>
    <cellStyle name="Note 4 2 2 5" xfId="55510" xr:uid="{9800445C-4436-4302-BCF2-087FCB50ED78}"/>
    <cellStyle name="Note 4 2 2 6" xfId="55511" xr:uid="{FEBAC216-849E-45AA-B60B-0202E20EEA98}"/>
    <cellStyle name="Note 4 2 2 7" xfId="55512" xr:uid="{47390DB9-7CBD-4AC2-83A9-47292429A834}"/>
    <cellStyle name="Note 4 2 2 8" xfId="55513" xr:uid="{0B6EF669-6C05-40E3-B188-9CEB7DE4B903}"/>
    <cellStyle name="Note 4 2 3" xfId="55514" xr:uid="{29C4F328-CA71-4CB0-8AFC-227E9C333C01}"/>
    <cellStyle name="Note 4 2 3 2" xfId="55515" xr:uid="{621401F5-7B42-4569-B32E-1AD9600A46B8}"/>
    <cellStyle name="Note 4 2 3 3" xfId="55516" xr:uid="{704AA5D8-6D2A-41DA-A83E-45974B5EFEDC}"/>
    <cellStyle name="Note 4 2 4" xfId="55517" xr:uid="{B628B959-1E24-4433-AA3A-C2233C2A834D}"/>
    <cellStyle name="Note 4 2 4 2" xfId="55518" xr:uid="{46566D7D-2139-4072-88C3-2557BD924957}"/>
    <cellStyle name="Note 4 2 5" xfId="55519" xr:uid="{ACE84575-7D5E-4F68-BCFF-0680CCDBF8FD}"/>
    <cellStyle name="Note 4 2 6" xfId="55520" xr:uid="{4C68397C-4334-49CA-B33A-E2EA70224A0A}"/>
    <cellStyle name="Note 4 2 7" xfId="55521" xr:uid="{92F8AC13-14C3-4CF9-95F5-D0F03BEE4CD0}"/>
    <cellStyle name="Note 4 2 8" xfId="55522" xr:uid="{AA746DDF-4951-4746-BC12-5174A1BF3582}"/>
    <cellStyle name="Note 4 2 9" xfId="55523" xr:uid="{AF067248-96A0-4DF0-BE3C-61181B788E94}"/>
    <cellStyle name="Note 4 20" xfId="55524" xr:uid="{40E18364-CDA5-4113-A5BA-18258B8A55B4}"/>
    <cellStyle name="Note 4 21" xfId="55525" xr:uid="{105EAA11-2BC7-4A67-BA9B-654E59EC201C}"/>
    <cellStyle name="Note 4 22" xfId="55526" xr:uid="{BBFF7087-228A-486C-B6B3-C2498096E844}"/>
    <cellStyle name="Note 4 23" xfId="55527" xr:uid="{B7910BBF-EBC8-4DCA-B364-70AD224BAAA5}"/>
    <cellStyle name="Note 4 24" xfId="55528" xr:uid="{0B7E2D94-7F2A-49BB-AA1E-3EBE2A228023}"/>
    <cellStyle name="Note 4 25" xfId="55529" xr:uid="{E1EB6F85-B6AF-4EB0-B510-28223893497B}"/>
    <cellStyle name="Note 4 26" xfId="55530" xr:uid="{8591EBE8-C3BB-4772-811E-58377F6488BB}"/>
    <cellStyle name="Note 4 27" xfId="55531" xr:uid="{4679F754-3439-43D4-8910-55C475DC5053}"/>
    <cellStyle name="Note 4 28" xfId="55532" xr:uid="{C3953E63-616D-409A-88E5-3F799EDF9A4C}"/>
    <cellStyle name="Note 4 29" xfId="55533" xr:uid="{E62E2A75-70D3-492D-A95C-95B42BC1A60B}"/>
    <cellStyle name="Note 4 3" xfId="2052" xr:uid="{F5DA110D-5F1D-40D0-B3CB-6E1A01C92130}"/>
    <cellStyle name="Note 4 3 2" xfId="55534" xr:uid="{8D47528A-4ADA-4134-85FB-6B9604C81D61}"/>
    <cellStyle name="Note 4 3 2 2" xfId="55535" xr:uid="{7FA418F8-EF39-416C-907A-D830C28833D1}"/>
    <cellStyle name="Note 4 3 2 2 2" xfId="55536" xr:uid="{E0768B7E-4268-40E9-8FF5-D026AA17DCFE}"/>
    <cellStyle name="Note 4 3 2 3" xfId="55537" xr:uid="{DB5B6AAD-AECB-456D-88A4-F199308EF9D5}"/>
    <cellStyle name="Note 4 3 2 4" xfId="55538" xr:uid="{537418C0-12AB-47DC-96E2-554E547E3F7C}"/>
    <cellStyle name="Note 4 3 3" xfId="55539" xr:uid="{3737A6BD-8D12-4B2E-AE7F-46280719ABBC}"/>
    <cellStyle name="Note 4 3 3 2" xfId="55540" xr:uid="{2A3E2A1E-540D-4419-94F3-0FB30A32F759}"/>
    <cellStyle name="Note 4 3 4" xfId="55541" xr:uid="{6FD6F1E8-E0AC-47AC-A4FE-2F9352234347}"/>
    <cellStyle name="Note 4 3 4 2" xfId="55542" xr:uid="{8AD7BC5F-D46F-4190-8F42-60ADB2FD96D6}"/>
    <cellStyle name="Note 4 3 5" xfId="55543" xr:uid="{984C408D-94DE-441C-BAE5-BC3B7D4135DB}"/>
    <cellStyle name="Note 4 3 6" xfId="55544" xr:uid="{4F6DDD5F-BCD8-4060-B7DA-F70F0D9E4717}"/>
    <cellStyle name="Note 4 3 7" xfId="55545" xr:uid="{9913C7FB-4A00-4086-A31F-44C3956D497C}"/>
    <cellStyle name="Note 4 3 8" xfId="55546" xr:uid="{792CFA50-984C-4D13-94B1-EF48C82C727B}"/>
    <cellStyle name="Note 4 30" xfId="55547" xr:uid="{D2E60C9A-BE3B-401F-B7E4-587757F0D07D}"/>
    <cellStyle name="Note 4 4" xfId="2053" xr:uid="{37AA020C-1616-42E6-B6CE-2B6C9F4BF27E}"/>
    <cellStyle name="Note 4 4 2" xfId="55548" xr:uid="{2C9AD639-4677-4EA7-9850-EE6FABE2CCD6}"/>
    <cellStyle name="Note 4 4 2 2" xfId="55549" xr:uid="{617264FE-C8CD-46F3-B499-A7744A34C200}"/>
    <cellStyle name="Note 4 4 2 2 2" xfId="55550" xr:uid="{68E17158-E6EB-49B3-B31D-C3681C397C0C}"/>
    <cellStyle name="Note 4 4 2 3" xfId="55551" xr:uid="{2ACD73F2-A9AC-40E8-8DAC-8313C7FFC5C2}"/>
    <cellStyle name="Note 4 4 2 4" xfId="55552" xr:uid="{BE6A0FD4-2D5D-4EDC-B6DD-D1EDF2C110EA}"/>
    <cellStyle name="Note 4 4 3" xfId="55553" xr:uid="{162807DD-0263-473A-A0DC-80502EAB67EB}"/>
    <cellStyle name="Note 4 4 3 2" xfId="55554" xr:uid="{A366B46A-1A85-4E3F-9183-E39BED271B82}"/>
    <cellStyle name="Note 4 4 4" xfId="55555" xr:uid="{59AB7066-2562-4EFC-92A8-709A4DFD283D}"/>
    <cellStyle name="Note 4 4 4 2" xfId="55556" xr:uid="{DD275B90-E460-45B6-BB2E-6A847AE2BCED}"/>
    <cellStyle name="Note 4 4 5" xfId="55557" xr:uid="{03BEC01A-63C1-4B5E-AE9F-5888C217E67A}"/>
    <cellStyle name="Note 4 4 6" xfId="55558" xr:uid="{081515F9-9BF5-4A45-BFAB-6D9D965CFE2D}"/>
    <cellStyle name="Note 4 4 7" xfId="55559" xr:uid="{7A4A3F92-FDF2-4831-AD45-271BB4446E8F}"/>
    <cellStyle name="Note 4 4 8" xfId="55560" xr:uid="{2F26B2D1-A5BC-4395-8E8F-F85C5FB4D27D}"/>
    <cellStyle name="Note 4 5" xfId="2054" xr:uid="{2096293C-6112-43C9-82F0-3957B68D6A72}"/>
    <cellStyle name="Note 4 5 2" xfId="55561" xr:uid="{B7517BC6-E188-4790-A674-EA2815481D9F}"/>
    <cellStyle name="Note 4 5 2 2" xfId="55562" xr:uid="{208AAD2C-6DD0-402B-91E7-4FA4F5931C56}"/>
    <cellStyle name="Note 4 5 2 2 2" xfId="55563" xr:uid="{BD525450-ECF9-485E-861E-E55D2AEE4FB7}"/>
    <cellStyle name="Note 4 5 2 3" xfId="55564" xr:uid="{A3F447B4-F798-466E-89A7-BD5F196D35D8}"/>
    <cellStyle name="Note 4 5 2 4" xfId="55565" xr:uid="{BBFBAB3B-0090-4771-8024-8F73388BAD28}"/>
    <cellStyle name="Note 4 5 3" xfId="55566" xr:uid="{6D67341E-2936-41C1-9052-EA597C57E934}"/>
    <cellStyle name="Note 4 5 3 2" xfId="55567" xr:uid="{70939FE8-D3E7-4786-88AD-33AFB0108CD6}"/>
    <cellStyle name="Note 4 5 4" xfId="55568" xr:uid="{055D79A1-ECA0-4D74-85A8-251AA406D3BC}"/>
    <cellStyle name="Note 4 5 4 2" xfId="55569" xr:uid="{0845DF03-B299-47EA-A10D-07867A1C7AFD}"/>
    <cellStyle name="Note 4 5 5" xfId="55570" xr:uid="{8E79DACF-1C8B-4BC5-B2DF-231AE8A97B20}"/>
    <cellStyle name="Note 4 5 6" xfId="55571" xr:uid="{3CD2A85B-0632-4F81-BB49-2342170F40AA}"/>
    <cellStyle name="Note 4 5 7" xfId="55572" xr:uid="{1EBB6E14-3D92-42E7-8380-FCF6BE9A498A}"/>
    <cellStyle name="Note 4 5 8" xfId="55573" xr:uid="{E42EEC2C-0E1B-4603-B05A-A591FD5FFBFA}"/>
    <cellStyle name="Note 4 6" xfId="2055" xr:uid="{99C2C44C-AEC3-405C-B1CB-0197C84D951D}"/>
    <cellStyle name="Note 4 6 2" xfId="55574" xr:uid="{FC46D982-5878-409F-9C8E-926CE63690FD}"/>
    <cellStyle name="Note 4 6 2 2" xfId="55575" xr:uid="{AC83F6E3-4494-4E6A-BB14-602E36F14E23}"/>
    <cellStyle name="Note 4 6 2 2 2" xfId="55576" xr:uid="{CCA04AB3-0EB0-4479-8E2B-CC7700ADA781}"/>
    <cellStyle name="Note 4 6 2 3" xfId="55577" xr:uid="{99F6F587-1049-468B-989F-39CEA59EBCF3}"/>
    <cellStyle name="Note 4 6 2 4" xfId="55578" xr:uid="{705D6EF7-050B-4C6F-A7BA-08A05DC1A0E9}"/>
    <cellStyle name="Note 4 6 3" xfId="55579" xr:uid="{7C93F0D6-9D49-48BB-8B26-90D0C3229E2D}"/>
    <cellStyle name="Note 4 6 3 2" xfId="55580" xr:uid="{54A03A2F-11D5-42E6-B28F-376CACFDF2D4}"/>
    <cellStyle name="Note 4 6 4" xfId="55581" xr:uid="{8E531CB8-2405-4202-B0D2-756FC0E5EEB5}"/>
    <cellStyle name="Note 4 6 4 2" xfId="55582" xr:uid="{BD1F7D19-A12C-4BED-AF5D-583D68FD796B}"/>
    <cellStyle name="Note 4 6 5" xfId="55583" xr:uid="{3774C812-42B2-47F3-9886-1439FA7E1B94}"/>
    <cellStyle name="Note 4 6 6" xfId="55584" xr:uid="{F1C6AEB2-CA61-4F1A-98E6-C1C1D19EFCD7}"/>
    <cellStyle name="Note 4 6 7" xfId="55585" xr:uid="{A118FEA0-F141-4B82-BC2C-C21B7D363F8B}"/>
    <cellStyle name="Note 4 6 8" xfId="55586" xr:uid="{AA8EC4AE-5130-485C-95BB-AC1EBC743FDE}"/>
    <cellStyle name="Note 4 7" xfId="2056" xr:uid="{42FFFCF6-565F-4465-A5FB-9763BE3C6899}"/>
    <cellStyle name="Note 4 7 2" xfId="55587" xr:uid="{711F4FE0-4F24-4686-BAB8-2C221FB77B9D}"/>
    <cellStyle name="Note 4 7 2 2" xfId="55588" xr:uid="{9864D0C3-10DD-4988-829E-31BD0C47DA2F}"/>
    <cellStyle name="Note 4 7 2 2 2" xfId="55589" xr:uid="{FF4B818F-335D-4E42-A5BB-831A1BF426A3}"/>
    <cellStyle name="Note 4 7 2 3" xfId="55590" xr:uid="{C23F0E4D-6165-4069-B272-15483E55D85E}"/>
    <cellStyle name="Note 4 7 2 4" xfId="55591" xr:uid="{D61C7727-77C8-401D-8234-44E26527507B}"/>
    <cellStyle name="Note 4 7 3" xfId="55592" xr:uid="{B33478C9-3EC0-49FA-91F3-9CDD88CDF043}"/>
    <cellStyle name="Note 4 7 3 2" xfId="55593" xr:uid="{73F26B65-3DC0-4907-9CB9-64D2B722F8DC}"/>
    <cellStyle name="Note 4 7 4" xfId="55594" xr:uid="{9A5DACA2-C5D6-40F8-A98D-3497BE5C849B}"/>
    <cellStyle name="Note 4 7 4 2" xfId="55595" xr:uid="{3B245340-9D2F-4B36-AE98-145F37DFD101}"/>
    <cellStyle name="Note 4 7 5" xfId="55596" xr:uid="{84A57E22-5855-4637-BCDF-BE5E5B9BF0B3}"/>
    <cellStyle name="Note 4 7 6" xfId="55597" xr:uid="{8FC5893B-0E19-4DD2-B445-899464D79B15}"/>
    <cellStyle name="Note 4 7 7" xfId="55598" xr:uid="{F5988CF6-EAB4-4368-A6EE-FC1101CBD099}"/>
    <cellStyle name="Note 4 7 8" xfId="55599" xr:uid="{3AFF4DBB-E008-4F22-A026-708A4DE4E5AC}"/>
    <cellStyle name="Note 4 8" xfId="2372" xr:uid="{148EBC48-D39E-4649-A677-8319AFF37116}"/>
    <cellStyle name="Note 4 8 2" xfId="55600" xr:uid="{7EF479FA-634D-472F-8F3D-D09786C93720}"/>
    <cellStyle name="Note 4 8 2 2" xfId="55601" xr:uid="{4D52C19B-ECAE-4F70-8C98-6588E298E7DF}"/>
    <cellStyle name="Note 4 8 2 2 2" xfId="55602" xr:uid="{7D4B3A5D-A63B-4DBD-93F1-0598C422E522}"/>
    <cellStyle name="Note 4 8 2 3" xfId="55603" xr:uid="{4EC37AB3-1BCB-4315-9EF0-57420BB6DE43}"/>
    <cellStyle name="Note 4 8 3" xfId="55604" xr:uid="{02583C12-C4E0-4FAB-8134-F2561B8C8F5C}"/>
    <cellStyle name="Note 4 8 3 2" xfId="55605" xr:uid="{B43BDD7A-65AB-4228-93C1-ADA4ED77CACE}"/>
    <cellStyle name="Note 4 8 4" xfId="55606" xr:uid="{539DAB9F-8E65-4DCA-BE02-1969F5B30E15}"/>
    <cellStyle name="Note 4 8 4 2" xfId="55607" xr:uid="{6295B8CB-9ADA-489A-AE21-B43D57A59FC6}"/>
    <cellStyle name="Note 4 8 5" xfId="55608" xr:uid="{8B9EDF2F-7519-4035-B126-F5A548088BE5}"/>
    <cellStyle name="Note 4 8 6" xfId="55609" xr:uid="{EB245502-BD04-4EE3-9660-AE49DDD09BFA}"/>
    <cellStyle name="Note 4 9" xfId="55610" xr:uid="{3A2C8289-66AA-4CA6-AFD0-FA1C9A01388C}"/>
    <cellStyle name="Note 4 9 2" xfId="55611" xr:uid="{01F94EFD-E46B-4CDD-BD6E-8592927D1C09}"/>
    <cellStyle name="Note 4 9 2 2" xfId="55612" xr:uid="{1DD835C9-BA89-4408-BDD6-D6133CF0C1D0}"/>
    <cellStyle name="Note 4 9 2 2 2" xfId="55613" xr:uid="{9DCFD303-9910-4FAD-B174-2D7C0903D186}"/>
    <cellStyle name="Note 4 9 2 3" xfId="55614" xr:uid="{2F31E1DB-FD41-454A-BD5E-967916AC0C55}"/>
    <cellStyle name="Note 4 9 3" xfId="55615" xr:uid="{2397E877-B744-4517-B674-F673B58C5CC2}"/>
    <cellStyle name="Note 4 9 3 2" xfId="55616" xr:uid="{549DD1FD-A221-4DB4-B2D2-7EFA7CC4D430}"/>
    <cellStyle name="Note 4 9 4" xfId="55617" xr:uid="{450EAA7E-76E5-49A7-8C9C-21906E3668B9}"/>
    <cellStyle name="Note 4 9 4 2" xfId="55618" xr:uid="{AA190805-CD37-4C3B-98BC-C05DEB057073}"/>
    <cellStyle name="Note 4 9 5" xfId="55619" xr:uid="{97A76FBD-7531-4DAE-A691-93B0AD8B51C6}"/>
    <cellStyle name="Note 5" xfId="2057" xr:uid="{F9A2AB97-0F5A-4296-89A4-D4FE9D46ADB0}"/>
    <cellStyle name="Note 5 10" xfId="55620" xr:uid="{3E8C0407-BB76-4C76-AF23-9BCF6F9D72A3}"/>
    <cellStyle name="Note 5 10 2" xfId="55621" xr:uid="{960E3ECE-7082-485F-88D0-CFADF8DFFD93}"/>
    <cellStyle name="Note 5 10 2 2" xfId="55622" xr:uid="{BE826FA1-5B02-4688-9FE9-C348616A791D}"/>
    <cellStyle name="Note 5 10 2 2 2" xfId="55623" xr:uid="{42B0AEC7-56C1-45BD-910C-F7F2ECD2C200}"/>
    <cellStyle name="Note 5 10 2 3" xfId="55624" xr:uid="{D8E25388-10C9-4A38-B4BD-79D029B04C32}"/>
    <cellStyle name="Note 5 10 3" xfId="55625" xr:uid="{73E9D42A-A421-42C1-9CDC-0791A47B0919}"/>
    <cellStyle name="Note 5 10 3 2" xfId="55626" xr:uid="{3303EA84-998B-4522-878C-50585AFF80F7}"/>
    <cellStyle name="Note 5 10 4" xfId="55627" xr:uid="{F6963C61-4589-43EB-A704-603ECDB3AC34}"/>
    <cellStyle name="Note 5 10 4 2" xfId="55628" xr:uid="{16C540A1-226E-4D47-8D9E-7F689A32C77C}"/>
    <cellStyle name="Note 5 10 5" xfId="55629" xr:uid="{C8295410-2540-4FD7-8CC2-0439FCD7D517}"/>
    <cellStyle name="Note 5 11" xfId="55630" xr:uid="{26C85972-A452-4673-A0DD-A107938E59B1}"/>
    <cellStyle name="Note 5 11 2" xfId="55631" xr:uid="{37DE1997-FCE4-4C88-B7D3-A6A2952F8166}"/>
    <cellStyle name="Note 5 11 2 2" xfId="55632" xr:uid="{71C948B5-CC73-406D-9C20-AD5CAB507288}"/>
    <cellStyle name="Note 5 11 2 2 2" xfId="55633" xr:uid="{823CBA3D-2B5C-4820-9B62-BCDF2EFD89EA}"/>
    <cellStyle name="Note 5 11 2 3" xfId="55634" xr:uid="{0FDB2B1D-95C1-40BD-AE2F-7A7A0193A12A}"/>
    <cellStyle name="Note 5 11 3" xfId="55635" xr:uid="{85DA9DED-8D59-4591-AF02-283FF676772B}"/>
    <cellStyle name="Note 5 11 3 2" xfId="55636" xr:uid="{53D6E281-40C7-45FE-9E03-662195163B21}"/>
    <cellStyle name="Note 5 11 4" xfId="55637" xr:uid="{1FA62939-2316-4787-B918-685A982AA14D}"/>
    <cellStyle name="Note 5 11 4 2" xfId="55638" xr:uid="{3D642FEA-538C-4CC5-9FA0-1722B0D471DA}"/>
    <cellStyle name="Note 5 11 5" xfId="55639" xr:uid="{40C80FBC-F598-4EF0-93B9-7079E87A72D4}"/>
    <cellStyle name="Note 5 12" xfId="55640" xr:uid="{20E91023-9438-497A-8717-C1C18277247F}"/>
    <cellStyle name="Note 5 12 2" xfId="55641" xr:uid="{7BB3C688-F550-4E35-A5E7-51CFA7AB36A0}"/>
    <cellStyle name="Note 5 12 2 2" xfId="55642" xr:uid="{E0D4590B-B56A-475A-990D-32DC25754C3D}"/>
    <cellStyle name="Note 5 12 2 2 2" xfId="55643" xr:uid="{F82A9B4C-B9F8-442F-88EA-95AA693C8031}"/>
    <cellStyle name="Note 5 12 2 3" xfId="55644" xr:uid="{5DD2C4DC-C2C4-4308-8E86-EF821E4C568E}"/>
    <cellStyle name="Note 5 12 3" xfId="55645" xr:uid="{6CE500CB-1ACD-4E65-9007-06F4775D113B}"/>
    <cellStyle name="Note 5 12 3 2" xfId="55646" xr:uid="{8A0F2B3B-A4D4-40F8-889A-7F334CCC061E}"/>
    <cellStyle name="Note 5 12 4" xfId="55647" xr:uid="{2671D772-4DFE-46A6-82F6-01142D211969}"/>
    <cellStyle name="Note 5 12 4 2" xfId="55648" xr:uid="{C3120349-7DCD-411E-B1AA-1CE482D5E64E}"/>
    <cellStyle name="Note 5 12 5" xfId="55649" xr:uid="{E57C0894-BC09-4454-B459-35B79DABE534}"/>
    <cellStyle name="Note 5 13" xfId="55650" xr:uid="{77BEEB42-B0FF-43E1-8A2F-35FA42E4F81B}"/>
    <cellStyle name="Note 5 13 2" xfId="55651" xr:uid="{2A800304-BEAE-45AC-B539-B40892F5ACDB}"/>
    <cellStyle name="Note 5 13 2 2" xfId="55652" xr:uid="{5159F4DA-93BA-4F59-9029-5E403BC1F1A8}"/>
    <cellStyle name="Note 5 13 2 2 2" xfId="55653" xr:uid="{ECD17CEA-ACC2-4D1A-96F6-0EB462A7843C}"/>
    <cellStyle name="Note 5 13 2 3" xfId="55654" xr:uid="{559B1946-2C7C-4B9F-9F86-CE0DA182359D}"/>
    <cellStyle name="Note 5 13 3" xfId="55655" xr:uid="{AA5A5032-AD43-456C-8776-BBD4ACECA6CE}"/>
    <cellStyle name="Note 5 13 3 2" xfId="55656" xr:uid="{A39EC136-6B68-4269-9FF5-33F93DD9C12E}"/>
    <cellStyle name="Note 5 13 4" xfId="55657" xr:uid="{B6A098EA-8A5A-4F56-B334-9E294F67FB5E}"/>
    <cellStyle name="Note 5 13 4 2" xfId="55658" xr:uid="{F418680B-4BFC-4CB8-A764-0259F5A40FAD}"/>
    <cellStyle name="Note 5 13 5" xfId="55659" xr:uid="{25F4EA82-3F27-4F22-AD32-B5399D34F0BE}"/>
    <cellStyle name="Note 5 14" xfId="55660" xr:uid="{E486C0AA-DD04-4BCB-A0A3-9AC8F91F6353}"/>
    <cellStyle name="Note 5 14 2" xfId="55661" xr:uid="{9CD7BE7D-1BE0-4DD3-B605-736D115C4031}"/>
    <cellStyle name="Note 5 14 2 2" xfId="55662" xr:uid="{84C82AD6-BD96-4FDF-AB82-2A58DE4E44F2}"/>
    <cellStyle name="Note 5 14 2 2 2" xfId="55663" xr:uid="{2E20EFED-5F2D-4E60-AC0F-7150D7BCEDD8}"/>
    <cellStyle name="Note 5 14 2 3" xfId="55664" xr:uid="{D58C66CD-B26B-4A38-9A07-57413613A04B}"/>
    <cellStyle name="Note 5 14 3" xfId="55665" xr:uid="{A1F19498-968A-4CB2-88A6-6D5189B99C12}"/>
    <cellStyle name="Note 5 14 3 2" xfId="55666" xr:uid="{D72BEDC9-44E6-4877-9721-D02E985CDCCD}"/>
    <cellStyle name="Note 5 14 4" xfId="55667" xr:uid="{69CF09B0-66A7-4FFF-9C08-F7D73B460511}"/>
    <cellStyle name="Note 5 14 4 2" xfId="55668" xr:uid="{E444C1A6-FE42-4402-A96F-4D4581C4542F}"/>
    <cellStyle name="Note 5 14 5" xfId="55669" xr:uid="{8ED58307-D213-468F-9F49-6D8ADB490284}"/>
    <cellStyle name="Note 5 15" xfId="55670" xr:uid="{C12F8E1D-CF14-49F3-BB1B-F3665422FF3A}"/>
    <cellStyle name="Note 5 15 2" xfId="55671" xr:uid="{CA275EE0-0561-4950-A441-87B132B74C52}"/>
    <cellStyle name="Note 5 15 2 2" xfId="55672" xr:uid="{E50C2130-277B-450A-B0A6-D5E2E4B35F29}"/>
    <cellStyle name="Note 5 15 2 2 2" xfId="55673" xr:uid="{B2F36043-F221-491E-9C92-09479AC9EEAC}"/>
    <cellStyle name="Note 5 15 2 3" xfId="55674" xr:uid="{D014CFF2-48A9-467F-80C7-5B6E1D748165}"/>
    <cellStyle name="Note 5 15 3" xfId="55675" xr:uid="{F0330303-E821-47C4-A4E6-D2A9C86D67D2}"/>
    <cellStyle name="Note 5 15 3 2" xfId="55676" xr:uid="{9185EDA9-75DE-425E-820E-39E5FC74F677}"/>
    <cellStyle name="Note 5 15 4" xfId="55677" xr:uid="{F527D7E9-F79F-46A4-BD06-B7E4548E5FDD}"/>
    <cellStyle name="Note 5 15 4 2" xfId="55678" xr:uid="{25E35782-D8B2-4672-B4FB-85A22912D412}"/>
    <cellStyle name="Note 5 15 5" xfId="55679" xr:uid="{E7872BAE-C6EC-4C84-AB0D-366B6CFB3501}"/>
    <cellStyle name="Note 5 16" xfId="55680" xr:uid="{29CC8F3D-ACF8-4536-9399-012AA1CCBD8D}"/>
    <cellStyle name="Note 5 16 2" xfId="55681" xr:uid="{A19766E0-9A42-4CA4-AC09-CDBB5A11D41F}"/>
    <cellStyle name="Note 5 16 2 2" xfId="55682" xr:uid="{33C1280D-6C78-4F47-BF37-5E021022C70C}"/>
    <cellStyle name="Note 5 16 3" xfId="55683" xr:uid="{1E059302-74CF-43DB-9AFE-2EF0F00B4599}"/>
    <cellStyle name="Note 5 17" xfId="55684" xr:uid="{4E6DCD4D-5712-46E1-9134-9CE85BFDA6A7}"/>
    <cellStyle name="Note 5 17 2" xfId="55685" xr:uid="{A0DDF2F0-5E4D-4CD2-B144-1EF3C4A7EC7D}"/>
    <cellStyle name="Note 5 18" xfId="55686" xr:uid="{BBD73A94-42F0-473C-96A7-D21C2555E0FA}"/>
    <cellStyle name="Note 5 18 2" xfId="55687" xr:uid="{0AFA4B02-231F-4AFB-A08C-02ACC706402F}"/>
    <cellStyle name="Note 5 19" xfId="55688" xr:uid="{2D6732A1-84CF-46D7-856C-B2CF91EEA325}"/>
    <cellStyle name="Note 5 2" xfId="2058" xr:uid="{E4B5418D-BFBC-4B85-8871-ED59D0ED28C9}"/>
    <cellStyle name="Note 5 2 2" xfId="2059" xr:uid="{B4CB5BB3-AF4D-4759-9CAD-B8A0161C0E75}"/>
    <cellStyle name="Note 5 2 2 2" xfId="55689" xr:uid="{659F855E-27A6-4C9E-9914-836555228459}"/>
    <cellStyle name="Note 5 2 2 2 2" xfId="55690" xr:uid="{130C4D20-0F6C-43D6-AE63-1EFC7293450C}"/>
    <cellStyle name="Note 5 2 2 2 3" xfId="55691" xr:uid="{36261B7D-5993-4705-A6EF-621CAF169193}"/>
    <cellStyle name="Note 5 2 2 3" xfId="55692" xr:uid="{4E1FF6E5-086A-43AF-A72D-28061B1A19EF}"/>
    <cellStyle name="Note 5 2 2 4" xfId="55693" xr:uid="{1912FFAC-9C7B-443C-9620-FC002E88706D}"/>
    <cellStyle name="Note 5 2 2 5" xfId="55694" xr:uid="{5870A36A-1233-4DB7-B2F4-0C44415A469E}"/>
    <cellStyle name="Note 5 2 2 6" xfId="55695" xr:uid="{B8E3F98C-6E0B-4A01-B6B7-598C36EE3572}"/>
    <cellStyle name="Note 5 2 2 7" xfId="55696" xr:uid="{DEFDAF63-AAA3-4BEF-9966-E9C687279F0E}"/>
    <cellStyle name="Note 5 2 2 8" xfId="55697" xr:uid="{8671416A-5433-44F6-BA06-C131CB25B5C9}"/>
    <cellStyle name="Note 5 2 3" xfId="55698" xr:uid="{7AE1BEDE-307D-435B-93FC-AFFA7C01A058}"/>
    <cellStyle name="Note 5 2 3 2" xfId="55699" xr:uid="{03DA7F5D-5249-454B-B243-5A45738A28BB}"/>
    <cellStyle name="Note 5 2 3 3" xfId="55700" xr:uid="{D1A61371-0208-464A-9E12-DE55DE42C33E}"/>
    <cellStyle name="Note 5 2 4" xfId="55701" xr:uid="{2E5BDD5E-131E-42D8-82E4-C5705DA8C95A}"/>
    <cellStyle name="Note 5 2 4 2" xfId="55702" xr:uid="{2D9A5CD4-1EE5-4D05-B646-F124CD0AF47D}"/>
    <cellStyle name="Note 5 2 5" xfId="55703" xr:uid="{2180D07D-08C2-47D3-A92C-4CEC2138FA24}"/>
    <cellStyle name="Note 5 2 6" xfId="55704" xr:uid="{F830723B-E8B1-4957-89D1-E95FEC2E0DB1}"/>
    <cellStyle name="Note 5 2 7" xfId="55705" xr:uid="{E7BF01BC-417B-4DF6-B09F-164CB55DDB1F}"/>
    <cellStyle name="Note 5 2 8" xfId="55706" xr:uid="{31259D8F-CAE1-4382-9890-92B8AB5BDC56}"/>
    <cellStyle name="Note 5 2 9" xfId="55707" xr:uid="{A6DA52E9-DE79-4C57-A95B-D96BBEF30F7A}"/>
    <cellStyle name="Note 5 20" xfId="55708" xr:uid="{355711E6-8BA2-4C92-92C0-A65AF89BDA70}"/>
    <cellStyle name="Note 5 21" xfId="55709" xr:uid="{B8BCFFC4-B483-4AB5-AF99-F2C7D563A3E3}"/>
    <cellStyle name="Note 5 22" xfId="55710" xr:uid="{76C5DEED-2476-4669-91B1-E737C1DE1632}"/>
    <cellStyle name="Note 5 23" xfId="55711" xr:uid="{EF34C2F1-9CA4-4F82-B02A-FB39BBD50694}"/>
    <cellStyle name="Note 5 24" xfId="55712" xr:uid="{6DB75CB0-9FCE-4D28-A52E-56041CF9F7B6}"/>
    <cellStyle name="Note 5 25" xfId="55713" xr:uid="{1FA5D4AD-5802-42BD-B131-DD65FC3FE81F}"/>
    <cellStyle name="Note 5 26" xfId="55714" xr:uid="{97CFFCFF-B694-4344-BB98-AB0E852F6175}"/>
    <cellStyle name="Note 5 27" xfId="55715" xr:uid="{F14AF010-4FBF-45B6-9BF8-FF651F77D2E8}"/>
    <cellStyle name="Note 5 28" xfId="55716" xr:uid="{40953FC4-1D8A-4B7D-AE9F-4E338B4D4657}"/>
    <cellStyle name="Note 5 29" xfId="55717" xr:uid="{C57D3C9E-DAC3-47BD-B310-98123233D41A}"/>
    <cellStyle name="Note 5 3" xfId="2060" xr:uid="{5433D7EB-AB1A-4E08-A344-62345590FAF8}"/>
    <cellStyle name="Note 5 3 2" xfId="55718" xr:uid="{A0CF51C6-E468-4CD4-AF27-CA2E25CA124D}"/>
    <cellStyle name="Note 5 3 2 2" xfId="55719" xr:uid="{5426A886-7C1A-4D50-9CA3-45B325DB3186}"/>
    <cellStyle name="Note 5 3 2 2 2" xfId="55720" xr:uid="{281B6D90-A6BB-4DC0-93A1-B18687D55447}"/>
    <cellStyle name="Note 5 3 2 3" xfId="55721" xr:uid="{4EC0C4D9-CC40-4392-9F11-6A25F8D05AAC}"/>
    <cellStyle name="Note 5 3 2 4" xfId="55722" xr:uid="{B34796FA-DA56-41C6-A436-46FF5861E052}"/>
    <cellStyle name="Note 5 3 3" xfId="55723" xr:uid="{3990D5F1-DAED-4656-BDD4-696850FCA2F3}"/>
    <cellStyle name="Note 5 3 3 2" xfId="55724" xr:uid="{5F4F3482-2C87-4B6D-AA94-C75334865F83}"/>
    <cellStyle name="Note 5 3 4" xfId="55725" xr:uid="{DD5C06B0-7E43-4AFA-830B-3D76F2612C8C}"/>
    <cellStyle name="Note 5 3 4 2" xfId="55726" xr:uid="{C239CA7E-0884-4D74-ABEC-13EE2B5F7B11}"/>
    <cellStyle name="Note 5 3 5" xfId="55727" xr:uid="{B05C9DBD-BF77-4896-B4E4-6330F514B3E2}"/>
    <cellStyle name="Note 5 3 6" xfId="55728" xr:uid="{FBC5A5BD-9415-4AE6-9A9B-123F2DF56E8C}"/>
    <cellStyle name="Note 5 3 7" xfId="55729" xr:uid="{2468E92A-5FDA-4107-9F44-254977F8A55B}"/>
    <cellStyle name="Note 5 3 8" xfId="55730" xr:uid="{99019DA3-1C8B-415F-AE6B-53A330775BB4}"/>
    <cellStyle name="Note 5 30" xfId="55731" xr:uid="{35C1BD4E-A57F-4A3E-996A-44F59074841F}"/>
    <cellStyle name="Note 5 4" xfId="2061" xr:uid="{F0DE7F62-1C2D-483C-9096-738DB11B6581}"/>
    <cellStyle name="Note 5 4 2" xfId="55732" xr:uid="{45003632-83B5-4328-AF0B-ADEB0760E996}"/>
    <cellStyle name="Note 5 4 2 2" xfId="55733" xr:uid="{E73C1B89-2C33-42F9-B47D-6FCEE3410F23}"/>
    <cellStyle name="Note 5 4 2 2 2" xfId="55734" xr:uid="{098B0419-5155-465E-A5A5-87189BDE7C20}"/>
    <cellStyle name="Note 5 4 2 3" xfId="55735" xr:uid="{72850190-9409-493D-A964-FFCEBBD3DBA5}"/>
    <cellStyle name="Note 5 4 2 4" xfId="55736" xr:uid="{630F51CC-2E3F-4B11-BEDB-845AFA8CD5B4}"/>
    <cellStyle name="Note 5 4 3" xfId="55737" xr:uid="{380E8BFA-2A51-44C3-BB61-87E2076B0525}"/>
    <cellStyle name="Note 5 4 3 2" xfId="55738" xr:uid="{6A18C514-8593-44AF-995B-C51B9ECA8058}"/>
    <cellStyle name="Note 5 4 4" xfId="55739" xr:uid="{C7F92839-E70D-4C8F-AC03-269F514A8BCC}"/>
    <cellStyle name="Note 5 4 4 2" xfId="55740" xr:uid="{BE6A2B59-77B5-42F2-A731-6C579A4CC1C9}"/>
    <cellStyle name="Note 5 4 5" xfId="55741" xr:uid="{D756C719-9EC1-4398-9599-3717325104CE}"/>
    <cellStyle name="Note 5 4 6" xfId="55742" xr:uid="{8D8C3C28-4A31-4BA0-B3C5-567168DA54DD}"/>
    <cellStyle name="Note 5 4 7" xfId="55743" xr:uid="{B34260DC-62A9-42EF-B737-AC66A571275A}"/>
    <cellStyle name="Note 5 4 8" xfId="55744" xr:uid="{24720ED6-C82B-411F-878A-E35C88F4FD60}"/>
    <cellStyle name="Note 5 5" xfId="2062" xr:uid="{227BCA47-5104-4243-9089-1E19D161F199}"/>
    <cellStyle name="Note 5 5 2" xfId="55745" xr:uid="{600D0AC9-AC94-4AE1-9DBB-5F6F072866F5}"/>
    <cellStyle name="Note 5 5 2 2" xfId="55746" xr:uid="{6B08194A-AF40-45CB-98D6-F45EACEE65BB}"/>
    <cellStyle name="Note 5 5 2 2 2" xfId="55747" xr:uid="{AD382CA2-4EE9-4443-A099-9EF4D59EF813}"/>
    <cellStyle name="Note 5 5 2 3" xfId="55748" xr:uid="{0260FC0D-9BB4-47BF-97A2-FC2AA542D18F}"/>
    <cellStyle name="Note 5 5 2 4" xfId="55749" xr:uid="{4305D0F9-EFE1-4C0C-A080-53DF1FE29170}"/>
    <cellStyle name="Note 5 5 3" xfId="55750" xr:uid="{5F97B0F5-6FF8-44B8-A000-62F6AE5F4A5A}"/>
    <cellStyle name="Note 5 5 3 2" xfId="55751" xr:uid="{CED2AA78-5D2D-44D2-A45B-688E5595AFE7}"/>
    <cellStyle name="Note 5 5 4" xfId="55752" xr:uid="{D4493AAE-3E40-4E7A-9B84-C2ED95144E0A}"/>
    <cellStyle name="Note 5 5 4 2" xfId="55753" xr:uid="{4F8F4B3E-B419-4025-B8AE-ED01D8B8A966}"/>
    <cellStyle name="Note 5 5 5" xfId="55754" xr:uid="{290F2204-BB27-45BE-B741-92C4AD0F5153}"/>
    <cellStyle name="Note 5 5 6" xfId="55755" xr:uid="{BB7B3F99-FCA6-42FE-9995-FC2E098D0DFF}"/>
    <cellStyle name="Note 5 5 7" xfId="55756" xr:uid="{9E854CFD-96E3-47FC-B913-31321F025EA2}"/>
    <cellStyle name="Note 5 5 8" xfId="55757" xr:uid="{B515931E-3817-48E6-89C7-FF2084D01BC3}"/>
    <cellStyle name="Note 5 6" xfId="2063" xr:uid="{0DD05CA0-361A-480A-84C3-28E7D9B16989}"/>
    <cellStyle name="Note 5 6 2" xfId="55758" xr:uid="{94D444B3-B131-40ED-93DF-27FC7D668A89}"/>
    <cellStyle name="Note 5 6 2 2" xfId="55759" xr:uid="{ABB8447E-70C9-475D-BF2E-AA5611D2DDBD}"/>
    <cellStyle name="Note 5 6 2 2 2" xfId="55760" xr:uid="{12850A29-59FC-44A4-BA19-D92BC02AE5A4}"/>
    <cellStyle name="Note 5 6 2 3" xfId="55761" xr:uid="{28B62D2C-27CC-4A7D-9FFF-8EBDBB556894}"/>
    <cellStyle name="Note 5 6 2 4" xfId="55762" xr:uid="{B91C4880-1653-4042-AB1B-99F2030C4E7E}"/>
    <cellStyle name="Note 5 6 3" xfId="55763" xr:uid="{FC1FB690-762F-44DD-B8C8-6A393B8CD025}"/>
    <cellStyle name="Note 5 6 3 2" xfId="55764" xr:uid="{58B41568-B4BF-46F8-B125-2826830BFDD7}"/>
    <cellStyle name="Note 5 6 4" xfId="55765" xr:uid="{65F49425-44A4-4C57-BD8F-9A36A8CD0261}"/>
    <cellStyle name="Note 5 6 4 2" xfId="55766" xr:uid="{37062294-96E2-4972-BD59-002B53B1E909}"/>
    <cellStyle name="Note 5 6 5" xfId="55767" xr:uid="{B3A7B57B-424D-433E-A088-A10DF1F48B31}"/>
    <cellStyle name="Note 5 6 6" xfId="55768" xr:uid="{88246E11-4DD3-4F27-B555-B597F3865AD5}"/>
    <cellStyle name="Note 5 6 7" xfId="55769" xr:uid="{4889EE73-96D3-4D1C-A461-A24B6A3D92BE}"/>
    <cellStyle name="Note 5 6 8" xfId="55770" xr:uid="{C120862E-B161-4992-A498-FB32403A09A2}"/>
    <cellStyle name="Note 5 7" xfId="2064" xr:uid="{73F94B6C-4F43-404B-BC34-4AB5B9EBC78E}"/>
    <cellStyle name="Note 5 7 2" xfId="55771" xr:uid="{15FF8219-837E-48F4-B66D-89182F6BE338}"/>
    <cellStyle name="Note 5 7 2 2" xfId="55772" xr:uid="{D2FF4909-5F39-4B09-A030-6C0A086B2360}"/>
    <cellStyle name="Note 5 7 2 2 2" xfId="55773" xr:uid="{2B421F2F-3B8F-4273-922E-481427329321}"/>
    <cellStyle name="Note 5 7 2 3" xfId="55774" xr:uid="{D8F3300A-3E3A-4289-AB38-DC044D147FA0}"/>
    <cellStyle name="Note 5 7 2 4" xfId="55775" xr:uid="{EF6F3EF3-5423-411A-B564-9D202640778F}"/>
    <cellStyle name="Note 5 7 3" xfId="55776" xr:uid="{1C971FE0-EBD9-4956-BAA2-D98E01B77837}"/>
    <cellStyle name="Note 5 7 3 2" xfId="55777" xr:uid="{BBFD9D00-2B95-4BA6-8F81-F632081AD876}"/>
    <cellStyle name="Note 5 7 4" xfId="55778" xr:uid="{ACCD6D94-21CA-460E-9016-42E252DEC2A5}"/>
    <cellStyle name="Note 5 7 4 2" xfId="55779" xr:uid="{2C9EA903-B269-4FDC-AF4F-B0AF4B65764F}"/>
    <cellStyle name="Note 5 7 5" xfId="55780" xr:uid="{B90151DF-F233-48FD-A233-E41F553E9A4B}"/>
    <cellStyle name="Note 5 7 6" xfId="55781" xr:uid="{56E1A34B-E4D7-486A-8E1D-96AD6745F6AC}"/>
    <cellStyle name="Note 5 7 7" xfId="55782" xr:uid="{55A59957-9CF2-42B8-B59C-9CB85C34FF94}"/>
    <cellStyle name="Note 5 7 8" xfId="55783" xr:uid="{9D28C705-2E18-4401-9876-798855D1FE7E}"/>
    <cellStyle name="Note 5 8" xfId="2373" xr:uid="{2652F695-4C43-4CAD-BAFF-521722D33ADA}"/>
    <cellStyle name="Note 5 8 2" xfId="55784" xr:uid="{1FC60CF7-9F18-4A9C-9118-9D132DE169DC}"/>
    <cellStyle name="Note 5 8 2 2" xfId="55785" xr:uid="{111917C2-EE18-4EA0-83A3-E135B906EF8B}"/>
    <cellStyle name="Note 5 8 2 2 2" xfId="55786" xr:uid="{DE913AD9-E274-43DA-B805-28DE49AE2C12}"/>
    <cellStyle name="Note 5 8 2 3" xfId="55787" xr:uid="{12744803-B9E6-4A32-9D8F-238AA7F1054F}"/>
    <cellStyle name="Note 5 8 3" xfId="55788" xr:uid="{4CE6C017-7CD6-422E-9B62-7F697E6CA92B}"/>
    <cellStyle name="Note 5 8 3 2" xfId="55789" xr:uid="{5BCBBB9B-4B9C-4824-9AFD-5EA2D6065542}"/>
    <cellStyle name="Note 5 8 4" xfId="55790" xr:uid="{9EAB4470-D6AB-4A51-BD9A-3655BA2EEDA4}"/>
    <cellStyle name="Note 5 8 4 2" xfId="55791" xr:uid="{0D852336-4347-4C69-B143-AF2ED5F942CF}"/>
    <cellStyle name="Note 5 8 5" xfId="55792" xr:uid="{6E065855-4341-4390-B586-79B6918065B4}"/>
    <cellStyle name="Note 5 8 6" xfId="55793" xr:uid="{F52EE307-683B-4000-902E-1ACB698517AE}"/>
    <cellStyle name="Note 5 9" xfId="55794" xr:uid="{77BD850A-9060-40AB-9D99-7E1D9003BA2F}"/>
    <cellStyle name="Note 5 9 2" xfId="55795" xr:uid="{20DE78E8-4042-4DD6-A809-BA9A2B31FC6E}"/>
    <cellStyle name="Note 5 9 2 2" xfId="55796" xr:uid="{8CD102D2-B18E-455B-B653-957486F8B474}"/>
    <cellStyle name="Note 5 9 2 2 2" xfId="55797" xr:uid="{7ACE26E5-9E4F-477F-9743-F3FA49960390}"/>
    <cellStyle name="Note 5 9 2 3" xfId="55798" xr:uid="{85622165-8141-47A6-BEE0-44A8BB5E76DF}"/>
    <cellStyle name="Note 5 9 3" xfId="55799" xr:uid="{025F06C4-FC52-4864-95D3-69553B633D6E}"/>
    <cellStyle name="Note 5 9 3 2" xfId="55800" xr:uid="{7A9B260C-C588-4D89-B497-A71FD050FBC2}"/>
    <cellStyle name="Note 5 9 4" xfId="55801" xr:uid="{098468C0-423E-4FB1-A313-A7EB03360655}"/>
    <cellStyle name="Note 5 9 4 2" xfId="55802" xr:uid="{15642978-64BA-4C08-9B81-DDE54113E972}"/>
    <cellStyle name="Note 5 9 5" xfId="55803" xr:uid="{06A4AAD0-6134-4C63-8B92-B7FFAFF73E4A}"/>
    <cellStyle name="Note 6" xfId="2065" xr:uid="{6A6C4C4B-B7F4-494A-B429-270B7032126F}"/>
    <cellStyle name="Note 6 10" xfId="55804" xr:uid="{ED930325-B7F9-41EA-8DB5-9FA3CA8FDF62}"/>
    <cellStyle name="Note 6 10 2" xfId="55805" xr:uid="{CABD4F43-829B-4D9C-A20C-11C9148B47A9}"/>
    <cellStyle name="Note 6 10 2 2" xfId="55806" xr:uid="{3D07EFC3-C6B1-42B3-A62D-51DC3932BA43}"/>
    <cellStyle name="Note 6 10 2 2 2" xfId="55807" xr:uid="{CA461561-75CE-4E27-8E31-45A9BAA7B30B}"/>
    <cellStyle name="Note 6 10 2 3" xfId="55808" xr:uid="{CF036DBB-07F5-4E89-903E-DDE1E4B3E9FE}"/>
    <cellStyle name="Note 6 10 3" xfId="55809" xr:uid="{5CB831EA-2E06-4A97-A2DC-546984BE5044}"/>
    <cellStyle name="Note 6 10 3 2" xfId="55810" xr:uid="{823668FD-6866-4DA8-856D-66D9EA4E6652}"/>
    <cellStyle name="Note 6 10 4" xfId="55811" xr:uid="{DC2D93E4-4CBA-441A-B78D-F528A8B77A31}"/>
    <cellStyle name="Note 6 10 4 2" xfId="55812" xr:uid="{BE28B5BA-BAAA-4C68-9BA7-CAE1A961C637}"/>
    <cellStyle name="Note 6 10 5" xfId="55813" xr:uid="{FC687125-5B79-4BF4-8C01-182EF9CC8141}"/>
    <cellStyle name="Note 6 11" xfId="55814" xr:uid="{61452520-D339-4B6C-9CAE-B73F6A21DA52}"/>
    <cellStyle name="Note 6 11 2" xfId="55815" xr:uid="{F0B64A1C-D694-4F4C-9F46-11902C99B0D9}"/>
    <cellStyle name="Note 6 11 2 2" xfId="55816" xr:uid="{43325A57-18E9-48A8-A6E7-AA365A3EB417}"/>
    <cellStyle name="Note 6 11 2 2 2" xfId="55817" xr:uid="{C18088B2-A27B-433F-8A4E-FC735214C2C7}"/>
    <cellStyle name="Note 6 11 2 3" xfId="55818" xr:uid="{907ABEB9-324B-4239-B053-1A6891ECED50}"/>
    <cellStyle name="Note 6 11 3" xfId="55819" xr:uid="{4DBA6BD3-A03B-4B96-819C-1633BA277C31}"/>
    <cellStyle name="Note 6 11 3 2" xfId="55820" xr:uid="{8CE4C7AB-C298-4834-8770-D7402CCECB45}"/>
    <cellStyle name="Note 6 11 4" xfId="55821" xr:uid="{DA1A0CD8-0CB2-435D-818F-54B8A81BCEB6}"/>
    <cellStyle name="Note 6 11 4 2" xfId="55822" xr:uid="{2582978B-A6D7-4ADE-80F1-85D0939C2575}"/>
    <cellStyle name="Note 6 11 5" xfId="55823" xr:uid="{5D650A58-2AF7-4A0D-AB1B-B60A1C613F9A}"/>
    <cellStyle name="Note 6 12" xfId="55824" xr:uid="{1AF0691A-77F9-4FA2-8C0B-6E76A2B42CFC}"/>
    <cellStyle name="Note 6 12 2" xfId="55825" xr:uid="{4EF70642-BA10-4BF9-B867-C6BBFF71E358}"/>
    <cellStyle name="Note 6 12 2 2" xfId="55826" xr:uid="{6DCA4778-3AB5-4724-B9FD-7A78F7AAA396}"/>
    <cellStyle name="Note 6 12 2 2 2" xfId="55827" xr:uid="{B3E99728-828C-4513-A955-22A91BD7BF4E}"/>
    <cellStyle name="Note 6 12 2 3" xfId="55828" xr:uid="{682D0820-DE7C-4CDC-A523-B9BE94B418F6}"/>
    <cellStyle name="Note 6 12 3" xfId="55829" xr:uid="{3637EAED-A4A8-48C7-9A2B-1F8F3F8BAFCA}"/>
    <cellStyle name="Note 6 12 3 2" xfId="55830" xr:uid="{DB90A109-4111-46B1-88F8-CD7B7483A6BF}"/>
    <cellStyle name="Note 6 12 4" xfId="55831" xr:uid="{E9074A11-9682-432B-B000-ED26FC95F543}"/>
    <cellStyle name="Note 6 12 4 2" xfId="55832" xr:uid="{EE5581DC-2D75-481D-93AE-B7AF3B2FA72C}"/>
    <cellStyle name="Note 6 12 5" xfId="55833" xr:uid="{C920C898-5788-4556-93CD-6742DEBC4FCF}"/>
    <cellStyle name="Note 6 13" xfId="55834" xr:uid="{3F0C10E1-07BB-4856-B4F2-1692BA56E51A}"/>
    <cellStyle name="Note 6 13 2" xfId="55835" xr:uid="{4E97D218-4D45-4854-80E7-80BD6A591661}"/>
    <cellStyle name="Note 6 13 2 2" xfId="55836" xr:uid="{EF7BDE16-E5AB-4CA0-9105-4B82E3D46F28}"/>
    <cellStyle name="Note 6 13 2 2 2" xfId="55837" xr:uid="{9B5AEF64-69B1-4622-AB70-6375EB3FC944}"/>
    <cellStyle name="Note 6 13 2 3" xfId="55838" xr:uid="{E03D833D-AC9A-46EF-8D31-FB6D2EE6E944}"/>
    <cellStyle name="Note 6 13 3" xfId="55839" xr:uid="{6DFA71C9-F5A7-45CF-9CD1-5D73FE3BCC83}"/>
    <cellStyle name="Note 6 13 3 2" xfId="55840" xr:uid="{4C896DCF-EC4B-4A67-AE4D-E03FAC34214B}"/>
    <cellStyle name="Note 6 13 4" xfId="55841" xr:uid="{A3D64FBF-F045-4B25-96EE-E46586652E72}"/>
    <cellStyle name="Note 6 13 4 2" xfId="55842" xr:uid="{6ACC546A-515C-46EF-9BED-6B0670035B2F}"/>
    <cellStyle name="Note 6 13 5" xfId="55843" xr:uid="{6A0AF565-21F6-46FE-8C37-9EE7416693B7}"/>
    <cellStyle name="Note 6 14" xfId="55844" xr:uid="{EFC3FBED-F699-4779-B609-B52A5339E8E7}"/>
    <cellStyle name="Note 6 14 2" xfId="55845" xr:uid="{03408586-36F6-4C2E-A2F8-80BDDACD05D7}"/>
    <cellStyle name="Note 6 14 2 2" xfId="55846" xr:uid="{61DC4571-1E39-4E02-9CE4-66DEF749C728}"/>
    <cellStyle name="Note 6 14 2 2 2" xfId="55847" xr:uid="{BDF1627A-2070-4DE8-8F25-81719CC5DBD1}"/>
    <cellStyle name="Note 6 14 2 3" xfId="55848" xr:uid="{F1A1D3C7-DD23-4656-9664-BA71AFC2CF47}"/>
    <cellStyle name="Note 6 14 3" xfId="55849" xr:uid="{A2A3BB8D-00E5-4D9C-BA18-405B20CD0C88}"/>
    <cellStyle name="Note 6 14 3 2" xfId="55850" xr:uid="{A61FEAFA-94F5-4D3E-AE3D-FA3B99D1943B}"/>
    <cellStyle name="Note 6 14 4" xfId="55851" xr:uid="{414090B7-0336-494B-9B6E-9B39032DFFDD}"/>
    <cellStyle name="Note 6 14 4 2" xfId="55852" xr:uid="{8F8F9D29-F753-4819-B188-DA39804156B0}"/>
    <cellStyle name="Note 6 14 5" xfId="55853" xr:uid="{9393C829-EDA3-425E-94FB-627C2A4E85F2}"/>
    <cellStyle name="Note 6 15" xfId="55854" xr:uid="{7D766C92-AF13-4873-91BD-D039EC052A4A}"/>
    <cellStyle name="Note 6 15 2" xfId="55855" xr:uid="{56537472-F7E3-4E28-A03D-5CC31AFB1C13}"/>
    <cellStyle name="Note 6 15 2 2" xfId="55856" xr:uid="{DFD621CF-9E54-4888-893C-4F72B7D76EEA}"/>
    <cellStyle name="Note 6 15 2 2 2" xfId="55857" xr:uid="{27999271-6473-47F5-B275-86B3051F00C3}"/>
    <cellStyle name="Note 6 15 2 3" xfId="55858" xr:uid="{5592923C-E313-4AE2-8720-5DF556DA91D3}"/>
    <cellStyle name="Note 6 15 3" xfId="55859" xr:uid="{93DCC29C-DBC7-4BCB-9D41-68AACC642544}"/>
    <cellStyle name="Note 6 15 3 2" xfId="55860" xr:uid="{BD1802D2-6362-4AB9-94D0-CAA25B8DF065}"/>
    <cellStyle name="Note 6 15 4" xfId="55861" xr:uid="{86967A46-320F-446C-B43C-E2788D630714}"/>
    <cellStyle name="Note 6 15 4 2" xfId="55862" xr:uid="{39C61302-7200-49B9-B8FB-F0406A3F4DF1}"/>
    <cellStyle name="Note 6 15 5" xfId="55863" xr:uid="{9D699AEE-59D2-4815-9001-81959129A1F9}"/>
    <cellStyle name="Note 6 16" xfId="55864" xr:uid="{40CDBE93-6663-4DCD-B866-95527185BB83}"/>
    <cellStyle name="Note 6 16 2" xfId="55865" xr:uid="{17711E7D-CF49-4541-B48B-948B1273DF48}"/>
    <cellStyle name="Note 6 16 2 2" xfId="55866" xr:uid="{2E80513B-84DB-43DE-BA57-9E48C4117418}"/>
    <cellStyle name="Note 6 16 3" xfId="55867" xr:uid="{B7651733-AD94-425A-B954-1F75392445F2}"/>
    <cellStyle name="Note 6 17" xfId="55868" xr:uid="{74A5F03F-4D31-4C9F-8208-5350D8178DF8}"/>
    <cellStyle name="Note 6 17 2" xfId="55869" xr:uid="{3EF0A62A-3ACF-4846-AF1A-AABA634FEFB2}"/>
    <cellStyle name="Note 6 18" xfId="55870" xr:uid="{590217DF-5254-4F90-8887-32D3600D91FD}"/>
    <cellStyle name="Note 6 18 2" xfId="55871" xr:uid="{84CEBC47-0C4F-4A46-8C09-508EB4EFD4A0}"/>
    <cellStyle name="Note 6 19" xfId="55872" xr:uid="{33FE8FF8-BD91-4A48-81D2-0B7B9846961E}"/>
    <cellStyle name="Note 6 2" xfId="2066" xr:uid="{84A49803-8A5C-48BE-87E0-64D859BAA7EE}"/>
    <cellStyle name="Note 6 2 2" xfId="55873" xr:uid="{AC79550D-2739-4D4B-92C2-C56C65BE389B}"/>
    <cellStyle name="Note 6 2 2 2" xfId="55874" xr:uid="{76916DD7-4FB6-4170-BDC8-408C66A2277D}"/>
    <cellStyle name="Note 6 2 2 2 2" xfId="55875" xr:uid="{9109B697-AF2F-4EA6-AA98-F970EEA773F8}"/>
    <cellStyle name="Note 6 2 2 3" xfId="55876" xr:uid="{D85DC98F-FD78-441B-B304-93881CDAE8DF}"/>
    <cellStyle name="Note 6 2 2 4" xfId="55877" xr:uid="{3C0C7B15-E0ED-4B68-A9AA-E701D1A82323}"/>
    <cellStyle name="Note 6 2 3" xfId="55878" xr:uid="{88CB45C7-B710-4CF5-9C45-93F0DAA5D955}"/>
    <cellStyle name="Note 6 2 3 2" xfId="55879" xr:uid="{1D9467C7-6C4F-4C8C-B00B-D90BB775019F}"/>
    <cellStyle name="Note 6 2 4" xfId="55880" xr:uid="{79A22D22-3F2D-4FD2-B598-F71726C4FCF4}"/>
    <cellStyle name="Note 6 2 4 2" xfId="55881" xr:uid="{BCD23AB4-E91B-4226-B487-15850D9BD3F1}"/>
    <cellStyle name="Note 6 2 5" xfId="55882" xr:uid="{75A2E527-B642-4B0A-B880-8E38192B3843}"/>
    <cellStyle name="Note 6 2 6" xfId="55883" xr:uid="{05183A5F-B592-49AC-A7C4-BEFB5F617B6F}"/>
    <cellStyle name="Note 6 2 7" xfId="55884" xr:uid="{97FE2DD2-BEB3-48C7-9B20-AADD2152A058}"/>
    <cellStyle name="Note 6 2 8" xfId="55885" xr:uid="{B511BC1B-2B44-4896-B6CC-295753E2EAA4}"/>
    <cellStyle name="Note 6 20" xfId="55886" xr:uid="{C14E3159-4E15-47D0-84DD-E6D585FC7057}"/>
    <cellStyle name="Note 6 21" xfId="55887" xr:uid="{9F2AF58B-8643-49C2-B6CC-2A2EE47521C4}"/>
    <cellStyle name="Note 6 22" xfId="55888" xr:uid="{61A9A915-DA89-40DC-B02F-DFC28588A63F}"/>
    <cellStyle name="Note 6 23" xfId="55889" xr:uid="{60A0413D-F6AD-491D-BBEE-F7E2494DB0FA}"/>
    <cellStyle name="Note 6 24" xfId="55890" xr:uid="{C0A99E92-B2FB-4F4A-A650-1BB2DA173876}"/>
    <cellStyle name="Note 6 25" xfId="55891" xr:uid="{36EB4D55-507F-430F-AAA9-EFA846F472C9}"/>
    <cellStyle name="Note 6 26" xfId="55892" xr:uid="{E7B15F7A-5D87-4886-B0A9-EC0C0E7CC14F}"/>
    <cellStyle name="Note 6 27" xfId="55893" xr:uid="{8CD4E2C4-BF51-4E30-9CF3-9845F784F333}"/>
    <cellStyle name="Note 6 28" xfId="55894" xr:uid="{67173E6E-1E27-40FE-9DAD-8224B6ED1B0F}"/>
    <cellStyle name="Note 6 29" xfId="55895" xr:uid="{D57AA7B7-5F3C-4BCD-934F-D00BAEF3B564}"/>
    <cellStyle name="Note 6 3" xfId="2067" xr:uid="{109DB570-9660-4392-886F-9381103AC575}"/>
    <cellStyle name="Note 6 3 2" xfId="55896" xr:uid="{F4A2ADDE-4933-4D7B-9C06-5C85BD680860}"/>
    <cellStyle name="Note 6 3 2 2" xfId="55897" xr:uid="{B5D06B28-4CB7-4DF8-9D5A-CA7F7A43492C}"/>
    <cellStyle name="Note 6 3 2 2 2" xfId="55898" xr:uid="{8E396ABC-C45D-45B2-82ED-7421EF3E22A8}"/>
    <cellStyle name="Note 6 3 2 3" xfId="55899" xr:uid="{D8EFA69C-C2D7-4D79-B5D7-DB3164971E81}"/>
    <cellStyle name="Note 6 3 2 4" xfId="55900" xr:uid="{0F08CE66-47F3-487F-9E54-6BA29289CC18}"/>
    <cellStyle name="Note 6 3 3" xfId="55901" xr:uid="{D1FB54B8-3D60-415B-A6AA-85EF15BEAC45}"/>
    <cellStyle name="Note 6 3 3 2" xfId="55902" xr:uid="{190C5583-9B3F-4544-ACDE-7D8466651B37}"/>
    <cellStyle name="Note 6 3 4" xfId="55903" xr:uid="{F879A621-BF58-4B21-A06F-4EA5AF9B939D}"/>
    <cellStyle name="Note 6 3 4 2" xfId="55904" xr:uid="{1AB0523C-B9C6-490B-A9CE-A1B1074095CC}"/>
    <cellStyle name="Note 6 3 5" xfId="55905" xr:uid="{6A4833B3-0FC8-4566-BE34-84873FE323C7}"/>
    <cellStyle name="Note 6 3 6" xfId="55906" xr:uid="{53F68F9B-1041-4DB2-9276-4C75F876FCC0}"/>
    <cellStyle name="Note 6 3 7" xfId="55907" xr:uid="{84316137-3757-40C4-BBA5-3A4E44522D03}"/>
    <cellStyle name="Note 6 3 8" xfId="55908" xr:uid="{38206D15-EF1F-4EE1-BAE7-DB76D77BCE0E}"/>
    <cellStyle name="Note 6 30" xfId="55909" xr:uid="{56809CD1-E6E6-4B76-B898-BAF45BBC0AE0}"/>
    <cellStyle name="Note 6 4" xfId="55910" xr:uid="{6BC139CC-A1E5-4031-82AD-046E68DA2803}"/>
    <cellStyle name="Note 6 4 2" xfId="55911" xr:uid="{ECB2CD39-F261-4223-8418-E5418A557D12}"/>
    <cellStyle name="Note 6 4 2 2" xfId="55912" xr:uid="{B5D3D430-2466-47C7-965E-CA226A2BE527}"/>
    <cellStyle name="Note 6 4 2 2 2" xfId="55913" xr:uid="{95296B4D-A3AD-4AA6-AA32-CA5C926F7B4A}"/>
    <cellStyle name="Note 6 4 2 3" xfId="55914" xr:uid="{21C16D76-7033-4B62-BE94-C5A86B3BC10C}"/>
    <cellStyle name="Note 6 4 3" xfId="55915" xr:uid="{1769042B-46B2-49AA-8304-980DF0BC9FBA}"/>
    <cellStyle name="Note 6 4 3 2" xfId="55916" xr:uid="{2DC74A44-A030-427D-99EF-B2D562498661}"/>
    <cellStyle name="Note 6 4 4" xfId="55917" xr:uid="{D957E775-041B-4570-B243-D7640182E2D1}"/>
    <cellStyle name="Note 6 4 4 2" xfId="55918" xr:uid="{E161B36A-2B9E-4525-9883-AE8EBB68604A}"/>
    <cellStyle name="Note 6 4 5" xfId="55919" xr:uid="{48F7383A-2DF5-4FDA-93B7-B741CFDB4058}"/>
    <cellStyle name="Note 6 4 6" xfId="55920" xr:uid="{8A469D4A-E812-45C1-9875-9601F72EEEB5}"/>
    <cellStyle name="Note 6 5" xfId="55921" xr:uid="{48F0C05A-0B16-4962-8F15-DE523B4BF9AC}"/>
    <cellStyle name="Note 6 5 2" xfId="55922" xr:uid="{DAFB8081-1328-4AC8-B71A-6EA59227E07A}"/>
    <cellStyle name="Note 6 5 2 2" xfId="55923" xr:uid="{50A185D1-9628-4C8B-8DEB-53B8FF6C024F}"/>
    <cellStyle name="Note 6 5 2 2 2" xfId="55924" xr:uid="{8015CB40-B23E-4480-AE84-D792CF0DAB51}"/>
    <cellStyle name="Note 6 5 2 3" xfId="55925" xr:uid="{6D012551-0645-49F0-BDDB-9BB52F0EC957}"/>
    <cellStyle name="Note 6 5 3" xfId="55926" xr:uid="{3402270E-6529-4828-B73F-E80A4F07ECF4}"/>
    <cellStyle name="Note 6 5 3 2" xfId="55927" xr:uid="{2BA00FF3-D9C1-4273-A371-27065FF145A9}"/>
    <cellStyle name="Note 6 5 4" xfId="55928" xr:uid="{58929506-EC86-40CD-9063-9323F65D535E}"/>
    <cellStyle name="Note 6 5 4 2" xfId="55929" xr:uid="{6FD1A5F2-B7E6-41FE-AF4B-69A87B4A96BD}"/>
    <cellStyle name="Note 6 5 5" xfId="55930" xr:uid="{9695EA60-416C-4E3F-BF7E-DB794B67794C}"/>
    <cellStyle name="Note 6 6" xfId="55931" xr:uid="{AC8E6D6F-BD81-431B-8E0C-8E4221E0C104}"/>
    <cellStyle name="Note 6 6 2" xfId="55932" xr:uid="{DFA3E6C1-ADAD-4027-ADC7-63D0FE356850}"/>
    <cellStyle name="Note 6 6 2 2" xfId="55933" xr:uid="{6A4753FD-9968-4B71-9EE9-D0B1E97142D2}"/>
    <cellStyle name="Note 6 6 2 2 2" xfId="55934" xr:uid="{C26D62B9-4F6F-4CFE-BB41-BB16B2480817}"/>
    <cellStyle name="Note 6 6 2 3" xfId="55935" xr:uid="{AC2CD772-A8D3-410F-BF36-59A374DE4EF8}"/>
    <cellStyle name="Note 6 6 3" xfId="55936" xr:uid="{12225A91-9BFD-4EA8-8BBC-AA4A011284C8}"/>
    <cellStyle name="Note 6 6 3 2" xfId="55937" xr:uid="{D56C098C-6C6B-4808-83F3-A5084BE5AC6A}"/>
    <cellStyle name="Note 6 6 4" xfId="55938" xr:uid="{831EFAC3-78FA-4A85-BDAB-26623684397D}"/>
    <cellStyle name="Note 6 6 4 2" xfId="55939" xr:uid="{D80AA23C-A963-465C-A4EC-A814DD810D1D}"/>
    <cellStyle name="Note 6 6 5" xfId="55940" xr:uid="{BA43769A-0271-4CA6-84BF-0A5B54D836C1}"/>
    <cellStyle name="Note 6 7" xfId="55941" xr:uid="{C33DE7F3-F473-44B1-A904-5A17D01EB059}"/>
    <cellStyle name="Note 6 7 2" xfId="55942" xr:uid="{1813DEEF-938D-4145-9E3E-6D23431EA79D}"/>
    <cellStyle name="Note 6 7 2 2" xfId="55943" xr:uid="{2DCF0BD7-949B-44A0-9894-CA490D5F9938}"/>
    <cellStyle name="Note 6 7 2 2 2" xfId="55944" xr:uid="{8FA9F438-596C-42E4-85D3-A28BC9EF3947}"/>
    <cellStyle name="Note 6 7 2 3" xfId="55945" xr:uid="{2B7450FD-ACCC-4F68-A679-CCF498354816}"/>
    <cellStyle name="Note 6 7 3" xfId="55946" xr:uid="{DC76F9FC-86AE-48E6-99D9-5296FCF4181B}"/>
    <cellStyle name="Note 6 7 3 2" xfId="55947" xr:uid="{EFB71A26-BAB1-45F6-8AA9-F35392B30848}"/>
    <cellStyle name="Note 6 7 4" xfId="55948" xr:uid="{21ECB2C2-565F-4CE7-A42B-3B49684C9F98}"/>
    <cellStyle name="Note 6 7 4 2" xfId="55949" xr:uid="{ADF5043C-9318-4740-9D72-1119F9483A4E}"/>
    <cellStyle name="Note 6 7 5" xfId="55950" xr:uid="{68ED9F8D-7C7C-4267-80BF-032CD498B8FD}"/>
    <cellStyle name="Note 6 8" xfId="55951" xr:uid="{18825666-88EB-4806-9712-73C7359DC803}"/>
    <cellStyle name="Note 6 8 2" xfId="55952" xr:uid="{341BAB69-EC83-4B84-9F28-8A037DAC11A5}"/>
    <cellStyle name="Note 6 8 2 2" xfId="55953" xr:uid="{40911243-6028-4332-AA6D-765A9F4BF01D}"/>
    <cellStyle name="Note 6 8 2 2 2" xfId="55954" xr:uid="{2B19640C-C2C5-48AE-A8DC-9C48EC5B61CD}"/>
    <cellStyle name="Note 6 8 2 3" xfId="55955" xr:uid="{24D611E7-658C-4652-BF05-71586AEC838E}"/>
    <cellStyle name="Note 6 8 3" xfId="55956" xr:uid="{A2536157-2A5E-4C85-93AD-A983B85E2BD7}"/>
    <cellStyle name="Note 6 8 3 2" xfId="55957" xr:uid="{B150BAD8-8E75-4731-A902-ACE2D1FD7F7D}"/>
    <cellStyle name="Note 6 8 4" xfId="55958" xr:uid="{C4FB80FD-053F-48FB-A54C-A5046EEE41AB}"/>
    <cellStyle name="Note 6 8 4 2" xfId="55959" xr:uid="{1B17B308-A257-4C95-9F0D-8A3F291C0AC2}"/>
    <cellStyle name="Note 6 8 5" xfId="55960" xr:uid="{FC6CB72F-F6A6-49D9-890A-4AFD8AE9D6B2}"/>
    <cellStyle name="Note 6 9" xfId="55961" xr:uid="{C3BD9679-1EBE-45AE-85EF-4A1ADDBCB731}"/>
    <cellStyle name="Note 6 9 2" xfId="55962" xr:uid="{DC4DCB5B-5B66-4DAF-ABE5-E3CED1C69424}"/>
    <cellStyle name="Note 6 9 2 2" xfId="55963" xr:uid="{A6081D9C-33F7-4F3B-A947-B17B7C7AB91D}"/>
    <cellStyle name="Note 6 9 2 2 2" xfId="55964" xr:uid="{1C2C7667-E3E7-4096-80AD-90BCDF19ABD8}"/>
    <cellStyle name="Note 6 9 2 3" xfId="55965" xr:uid="{A57F88F9-0A76-468E-8F80-0B0513C3930A}"/>
    <cellStyle name="Note 6 9 3" xfId="55966" xr:uid="{31405FA2-8930-4E22-8D99-D02732DE58C9}"/>
    <cellStyle name="Note 6 9 3 2" xfId="55967" xr:uid="{C55D1648-2F01-4DC0-BC88-9B0C1775B2D2}"/>
    <cellStyle name="Note 6 9 4" xfId="55968" xr:uid="{A7904662-E7CF-4259-A0BD-3E1324162EE9}"/>
    <cellStyle name="Note 6 9 4 2" xfId="55969" xr:uid="{6C5636E5-D57F-47AE-A49C-AB3FDD1AA9E9}"/>
    <cellStyle name="Note 6 9 5" xfId="55970" xr:uid="{1274CE46-A469-473C-A17D-BD2D3DBA2CCC}"/>
    <cellStyle name="Note 7" xfId="2068" xr:uid="{DFB4E76D-7432-46B7-8E8D-D5204F464C58}"/>
    <cellStyle name="Note 7 10" xfId="55971" xr:uid="{59BE1F73-8FBF-4D8D-A2BA-D40153ED9533}"/>
    <cellStyle name="Note 7 10 2" xfId="55972" xr:uid="{B79728E7-28D7-4644-951F-11086DABFDA3}"/>
    <cellStyle name="Note 7 10 2 2" xfId="55973" xr:uid="{BB791E3F-013E-4252-8E1E-85F9D0DEC2A5}"/>
    <cellStyle name="Note 7 10 2 2 2" xfId="55974" xr:uid="{EDC0819E-7DE3-4908-BF72-205297CF66F9}"/>
    <cellStyle name="Note 7 10 2 3" xfId="55975" xr:uid="{FB22DDD7-DFF5-4023-9D1B-9250389006D6}"/>
    <cellStyle name="Note 7 10 3" xfId="55976" xr:uid="{ECA90D79-676F-44A5-844C-7A4752E087F7}"/>
    <cellStyle name="Note 7 10 3 2" xfId="55977" xr:uid="{86A92BAA-A20A-436F-8575-379BF93F6199}"/>
    <cellStyle name="Note 7 10 4" xfId="55978" xr:uid="{D7F3C566-4016-4DBA-B8A8-4029B09EA78E}"/>
    <cellStyle name="Note 7 10 4 2" xfId="55979" xr:uid="{096FBBD5-9373-498C-84F5-7F8719A07694}"/>
    <cellStyle name="Note 7 10 5" xfId="55980" xr:uid="{0DE2DE66-80BC-4D5D-B222-5FE09B6E6F34}"/>
    <cellStyle name="Note 7 11" xfId="55981" xr:uid="{7498A026-AC94-4680-B974-B2A0D3D215DD}"/>
    <cellStyle name="Note 7 11 2" xfId="55982" xr:uid="{E956CF1C-DBDE-4838-99B9-FF8F7E52FCFB}"/>
    <cellStyle name="Note 7 11 2 2" xfId="55983" xr:uid="{6FFDF5A5-C0B1-4126-85EA-8A922746DBE2}"/>
    <cellStyle name="Note 7 11 2 2 2" xfId="55984" xr:uid="{4A8D1645-544C-490A-BCB8-EC151A388474}"/>
    <cellStyle name="Note 7 11 2 3" xfId="55985" xr:uid="{D900F54B-E482-494B-9A18-7AE5DFA3027F}"/>
    <cellStyle name="Note 7 11 3" xfId="55986" xr:uid="{5E4A2937-A132-4AA5-A198-83CFFD082468}"/>
    <cellStyle name="Note 7 11 3 2" xfId="55987" xr:uid="{5F8E9143-435C-47F0-BD12-BB52671D7E9A}"/>
    <cellStyle name="Note 7 11 4" xfId="55988" xr:uid="{D7306C41-0246-4345-95ED-E9F6D780EE42}"/>
    <cellStyle name="Note 7 11 4 2" xfId="55989" xr:uid="{8F48A166-3B34-4B71-BAF9-7FE5EDC2E4AE}"/>
    <cellStyle name="Note 7 11 5" xfId="55990" xr:uid="{03D7CE67-285F-4655-92BF-59D3FE8F5487}"/>
    <cellStyle name="Note 7 12" xfId="55991" xr:uid="{0F58740F-C259-46AF-BB99-30825D6B5571}"/>
    <cellStyle name="Note 7 12 2" xfId="55992" xr:uid="{0EEACB4B-6581-4CAE-A045-19E502E20639}"/>
    <cellStyle name="Note 7 12 2 2" xfId="55993" xr:uid="{10297CDC-0DBD-4144-8D6F-1138C97E85FF}"/>
    <cellStyle name="Note 7 12 2 2 2" xfId="55994" xr:uid="{50D7D74E-9AD3-4F30-AC95-067D2FEE4EA7}"/>
    <cellStyle name="Note 7 12 2 3" xfId="55995" xr:uid="{6935F0D1-5008-4A1E-A324-D0F4895588EF}"/>
    <cellStyle name="Note 7 12 3" xfId="55996" xr:uid="{231B2574-575F-4491-A6F9-F677E2F65D82}"/>
    <cellStyle name="Note 7 12 3 2" xfId="55997" xr:uid="{C5109758-60CA-4BAD-B757-09A922765B51}"/>
    <cellStyle name="Note 7 12 4" xfId="55998" xr:uid="{D40E05D4-D45C-4691-B670-A011D770D398}"/>
    <cellStyle name="Note 7 12 4 2" xfId="55999" xr:uid="{3BDCBC30-71BE-4FB7-B5BF-ACDB8C1158CD}"/>
    <cellStyle name="Note 7 12 5" xfId="56000" xr:uid="{87E6F8F0-6540-49A6-842F-30900AB9DB03}"/>
    <cellStyle name="Note 7 13" xfId="56001" xr:uid="{62AAE0DE-7D66-4AC4-A1B3-585F4BBCF26C}"/>
    <cellStyle name="Note 7 13 2" xfId="56002" xr:uid="{B5ADC015-21A3-49A7-9F28-BCC90E4EF2F6}"/>
    <cellStyle name="Note 7 13 2 2" xfId="56003" xr:uid="{665D696A-6DA0-450B-840B-FC8714A48578}"/>
    <cellStyle name="Note 7 13 2 2 2" xfId="56004" xr:uid="{4DF811E2-29EF-4E9D-9E35-572A56AAEAC9}"/>
    <cellStyle name="Note 7 13 2 3" xfId="56005" xr:uid="{FAE61B2C-A73E-439E-A7F7-2C4A5E9B5E49}"/>
    <cellStyle name="Note 7 13 3" xfId="56006" xr:uid="{52280B5A-5C91-410B-AEF3-AAF1243DA98C}"/>
    <cellStyle name="Note 7 13 3 2" xfId="56007" xr:uid="{4AC808F8-CE55-430E-9795-4DC4A65E0BF4}"/>
    <cellStyle name="Note 7 13 4" xfId="56008" xr:uid="{313784BE-3624-4286-8A0A-CB907A78665B}"/>
    <cellStyle name="Note 7 13 4 2" xfId="56009" xr:uid="{56D98AB5-6D90-4046-9C50-806F9C8A8726}"/>
    <cellStyle name="Note 7 13 5" xfId="56010" xr:uid="{36E0FA14-87B3-4E2E-AD46-0267F6142343}"/>
    <cellStyle name="Note 7 14" xfId="56011" xr:uid="{6E233B1B-61B7-496C-8009-54E5E533F01A}"/>
    <cellStyle name="Note 7 14 2" xfId="56012" xr:uid="{B35D635B-56B4-4F94-B96C-DE1B4D7D16DC}"/>
    <cellStyle name="Note 7 14 2 2" xfId="56013" xr:uid="{002429F6-FA7F-4B29-BE8A-F9AB5114041B}"/>
    <cellStyle name="Note 7 14 2 2 2" xfId="56014" xr:uid="{2B451752-328E-44DF-81C7-BE10C413B76F}"/>
    <cellStyle name="Note 7 14 2 3" xfId="56015" xr:uid="{C81628A4-B2D5-427C-B6B3-B2AD9629F200}"/>
    <cellStyle name="Note 7 14 3" xfId="56016" xr:uid="{F25012DB-D63B-4AF9-BA24-C78D7D454A73}"/>
    <cellStyle name="Note 7 14 3 2" xfId="56017" xr:uid="{1A19AAE5-E306-4B7E-9C25-E341D7894A0E}"/>
    <cellStyle name="Note 7 14 4" xfId="56018" xr:uid="{69A20E16-6472-42B4-B9F9-D73D3CB9518F}"/>
    <cellStyle name="Note 7 14 4 2" xfId="56019" xr:uid="{1A70FA76-EDBD-4250-8A2E-B92C2EDB1E06}"/>
    <cellStyle name="Note 7 14 5" xfId="56020" xr:uid="{3C7FB54C-7B3E-4009-8392-2A468E8EAF20}"/>
    <cellStyle name="Note 7 15" xfId="56021" xr:uid="{AEDC533B-B6D5-4246-81B6-6F4F3779AAB6}"/>
    <cellStyle name="Note 7 15 2" xfId="56022" xr:uid="{13B1B150-92A3-40AC-91D8-D91A323DBBCA}"/>
    <cellStyle name="Note 7 15 2 2" xfId="56023" xr:uid="{F2413C2C-D3E3-4743-97DB-FE3C11941D14}"/>
    <cellStyle name="Note 7 15 2 2 2" xfId="56024" xr:uid="{6716DA29-30B8-4672-ADAB-389515DA4AEE}"/>
    <cellStyle name="Note 7 15 2 3" xfId="56025" xr:uid="{17A6BF15-A54F-45CB-A5CE-70A340EF1C6A}"/>
    <cellStyle name="Note 7 15 3" xfId="56026" xr:uid="{7BCA3D63-4AB1-44BE-B85F-3604853A5E80}"/>
    <cellStyle name="Note 7 15 3 2" xfId="56027" xr:uid="{3AD5922D-88AD-4A0F-B2DC-95583E11BF48}"/>
    <cellStyle name="Note 7 15 4" xfId="56028" xr:uid="{5B696B2A-2C07-4501-8308-3380CF7457AB}"/>
    <cellStyle name="Note 7 15 4 2" xfId="56029" xr:uid="{8166C037-32B6-4F6E-B326-1A8C46230B7E}"/>
    <cellStyle name="Note 7 15 5" xfId="56030" xr:uid="{512F1D91-DB51-4AFE-BC9E-DB0D4B47F414}"/>
    <cellStyle name="Note 7 16" xfId="56031" xr:uid="{3B7CD22B-90CC-41B9-9FFA-3F3FCAD77D18}"/>
    <cellStyle name="Note 7 16 2" xfId="56032" xr:uid="{352D2134-07EF-42BA-B8A8-17C486875A9B}"/>
    <cellStyle name="Note 7 16 2 2" xfId="56033" xr:uid="{9491BCDE-38B6-4889-B11B-737A38C3AB78}"/>
    <cellStyle name="Note 7 16 3" xfId="56034" xr:uid="{AC56629F-2D80-4656-9858-A9FAB1E1E5C2}"/>
    <cellStyle name="Note 7 17" xfId="56035" xr:uid="{1764A3C9-BFDE-486E-BE48-98A1FA881AB7}"/>
    <cellStyle name="Note 7 17 2" xfId="56036" xr:uid="{706D921A-97FE-4768-87EE-514B61EFFD74}"/>
    <cellStyle name="Note 7 18" xfId="56037" xr:uid="{777AA026-D87C-4BBE-895A-4F28ADEE7107}"/>
    <cellStyle name="Note 7 18 2" xfId="56038" xr:uid="{92C714AA-B0F6-4DA5-BA87-8DF1146A6A8D}"/>
    <cellStyle name="Note 7 19" xfId="56039" xr:uid="{DFE5B5EA-016B-43F6-9042-3EBF492F0C9C}"/>
    <cellStyle name="Note 7 2" xfId="2069" xr:uid="{94FBE50B-0519-4DA2-A240-BA68977469E7}"/>
    <cellStyle name="Note 7 2 2" xfId="56040" xr:uid="{A0A842B4-6518-4798-BA9C-16FAD7E3CB85}"/>
    <cellStyle name="Note 7 2 2 2" xfId="56041" xr:uid="{EA63883E-5BC4-4605-BF6D-9F6B523AD91B}"/>
    <cellStyle name="Note 7 2 2 2 2" xfId="56042" xr:uid="{4AD2C93C-3E56-4EEE-90F5-3A5F069B0B12}"/>
    <cellStyle name="Note 7 2 2 3" xfId="56043" xr:uid="{854CA68C-F2D1-49EF-8DA8-DDB581D4061C}"/>
    <cellStyle name="Note 7 2 2 4" xfId="56044" xr:uid="{D3FD667C-21E6-468B-A6F2-63B91C9E1BCE}"/>
    <cellStyle name="Note 7 2 3" xfId="56045" xr:uid="{0EFB32B1-95D3-42BD-82A7-7BEBC31D5B69}"/>
    <cellStyle name="Note 7 2 3 2" xfId="56046" xr:uid="{A12E2927-D04E-4AE8-8BD5-91F4CF1F49CA}"/>
    <cellStyle name="Note 7 2 4" xfId="56047" xr:uid="{10D3B22F-1D8C-4180-9F0F-326DA8FE7FCE}"/>
    <cellStyle name="Note 7 2 4 2" xfId="56048" xr:uid="{18DB9876-E661-4D85-BBBC-BBBD87C305DB}"/>
    <cellStyle name="Note 7 2 5" xfId="56049" xr:uid="{88868930-17E3-4314-875F-93EE2F34C657}"/>
    <cellStyle name="Note 7 2 6" xfId="56050" xr:uid="{14224BE1-FC10-4A80-86F3-38ACB7B836D8}"/>
    <cellStyle name="Note 7 2 7" xfId="56051" xr:uid="{A501A20B-B3DE-42F0-8422-594404AE14B2}"/>
    <cellStyle name="Note 7 2 8" xfId="56052" xr:uid="{130AAC72-6D5E-4C10-B890-D59BEA8F0ED6}"/>
    <cellStyle name="Note 7 20" xfId="56053" xr:uid="{70F2B55F-4538-4A87-8259-30485F5AE020}"/>
    <cellStyle name="Note 7 21" xfId="56054" xr:uid="{CA67C4F0-9EB6-4EF7-92FC-D3E5C9081899}"/>
    <cellStyle name="Note 7 22" xfId="56055" xr:uid="{E07F80F8-69E4-4DCC-B5CE-97EA7B00FCBA}"/>
    <cellStyle name="Note 7 23" xfId="56056" xr:uid="{E3D10CDF-9C38-47B7-A3D0-6D7BE8A8775B}"/>
    <cellStyle name="Note 7 24" xfId="56057" xr:uid="{5864EBDC-4F8D-4B0D-ADF4-53C454AB55FD}"/>
    <cellStyle name="Note 7 25" xfId="56058" xr:uid="{9606200F-FC38-46FD-B449-882C11A9BD69}"/>
    <cellStyle name="Note 7 26" xfId="56059" xr:uid="{B4137CB1-2E7F-4AE1-8AD5-1192C6755F11}"/>
    <cellStyle name="Note 7 27" xfId="56060" xr:uid="{EFEA7C8F-A877-411C-B148-3AC69ACBC136}"/>
    <cellStyle name="Note 7 28" xfId="56061" xr:uid="{F38F8E57-807B-46AB-89CA-DDB3CA41ECF9}"/>
    <cellStyle name="Note 7 29" xfId="56062" xr:uid="{8ECFCD9B-86C4-4999-A4D1-AD49E38D7711}"/>
    <cellStyle name="Note 7 3" xfId="2070" xr:uid="{CB4E581B-A163-4186-A860-624BC609271B}"/>
    <cellStyle name="Note 7 3 2" xfId="56063" xr:uid="{6CC91936-7346-4D1D-B33C-46CA4F5CDDE3}"/>
    <cellStyle name="Note 7 3 2 2" xfId="56064" xr:uid="{0EC24A57-4A7B-4803-8B81-52E82F1F52E7}"/>
    <cellStyle name="Note 7 3 2 2 2" xfId="56065" xr:uid="{F3295505-3E3C-4544-AC31-C1A9A34426AE}"/>
    <cellStyle name="Note 7 3 2 3" xfId="56066" xr:uid="{D14EDF01-A249-433A-BA1A-7480F99A7B57}"/>
    <cellStyle name="Note 7 3 2 4" xfId="56067" xr:uid="{DB4799A1-4537-4FFC-9671-8A6EF9685B05}"/>
    <cellStyle name="Note 7 3 3" xfId="56068" xr:uid="{17974D0E-F194-4623-B19A-4643B448DD98}"/>
    <cellStyle name="Note 7 3 3 2" xfId="56069" xr:uid="{7E63DE29-79E7-4475-91DC-7E3C7FC514AA}"/>
    <cellStyle name="Note 7 3 4" xfId="56070" xr:uid="{6F2BCE2C-25DB-4983-8E46-6FF13E3CAE76}"/>
    <cellStyle name="Note 7 3 4 2" xfId="56071" xr:uid="{B1031AED-0B45-45BC-88A1-E11D9DFDA8A6}"/>
    <cellStyle name="Note 7 3 5" xfId="56072" xr:uid="{72AAEDA0-339D-464D-9A87-840C15A85088}"/>
    <cellStyle name="Note 7 3 6" xfId="56073" xr:uid="{1858A449-F553-4127-A9BF-81B04C98A108}"/>
    <cellStyle name="Note 7 3 7" xfId="56074" xr:uid="{BF7F4490-672D-47D4-AA9C-013EB34508D3}"/>
    <cellStyle name="Note 7 3 8" xfId="56075" xr:uid="{538643E7-68DF-4CF5-AC78-AF048DD3275C}"/>
    <cellStyle name="Note 7 30" xfId="56076" xr:uid="{4396A630-CD6D-4DC5-AD96-309CD9619B0E}"/>
    <cellStyle name="Note 7 4" xfId="56077" xr:uid="{AC7DB388-284E-423A-A539-09794F6FEC3D}"/>
    <cellStyle name="Note 7 4 2" xfId="56078" xr:uid="{83312B6E-1937-4FA9-AEAE-1AF35A917CE0}"/>
    <cellStyle name="Note 7 4 2 2" xfId="56079" xr:uid="{382A20B8-4FC1-40FE-8B93-64A7C5564AC9}"/>
    <cellStyle name="Note 7 4 2 2 2" xfId="56080" xr:uid="{87C87D1B-9611-4DAA-BEC8-FB6C8022A5F7}"/>
    <cellStyle name="Note 7 4 2 3" xfId="56081" xr:uid="{3495164E-DD97-4616-B897-A9AA22B71C8F}"/>
    <cellStyle name="Note 7 4 3" xfId="56082" xr:uid="{ECC98A8E-7674-4350-8EFD-655517C8A373}"/>
    <cellStyle name="Note 7 4 3 2" xfId="56083" xr:uid="{EC99E320-EC37-40CE-803C-246B6D6ACB1F}"/>
    <cellStyle name="Note 7 4 4" xfId="56084" xr:uid="{D6CD68EB-70E7-4F32-BE90-DF98AAE06AF5}"/>
    <cellStyle name="Note 7 4 4 2" xfId="56085" xr:uid="{2459BCB0-CE33-4485-BE7C-63F4E88B7FF4}"/>
    <cellStyle name="Note 7 4 5" xfId="56086" xr:uid="{F9E4D43C-1428-4EA6-B354-0DC25704BFA1}"/>
    <cellStyle name="Note 7 4 6" xfId="56087" xr:uid="{5371ADA3-536D-48DC-B2F7-45E553B0847A}"/>
    <cellStyle name="Note 7 5" xfId="56088" xr:uid="{E69196EE-652B-4DCF-95C3-C5F7A4C77D0A}"/>
    <cellStyle name="Note 7 5 2" xfId="56089" xr:uid="{69524A4F-0C11-45B3-AD1C-5D9E9623359A}"/>
    <cellStyle name="Note 7 5 2 2" xfId="56090" xr:uid="{14B7414F-D404-4DCB-8A38-91C125E44C24}"/>
    <cellStyle name="Note 7 5 2 2 2" xfId="56091" xr:uid="{EE60413C-3833-475F-A4B7-42AC4889CF7B}"/>
    <cellStyle name="Note 7 5 2 3" xfId="56092" xr:uid="{651FB40D-EDEA-4311-8CA2-4E745C1EC8F7}"/>
    <cellStyle name="Note 7 5 3" xfId="56093" xr:uid="{0484BFE7-4953-4E9E-8A5A-4F55036E17AE}"/>
    <cellStyle name="Note 7 5 3 2" xfId="56094" xr:uid="{8E10F85F-0EB0-42F9-852E-F633846C1BAE}"/>
    <cellStyle name="Note 7 5 4" xfId="56095" xr:uid="{6F3842E2-A73B-47F3-B788-7AF7D9D0CDA0}"/>
    <cellStyle name="Note 7 5 4 2" xfId="56096" xr:uid="{79337B68-0234-4DF1-B1FA-3673213DB6EF}"/>
    <cellStyle name="Note 7 5 5" xfId="56097" xr:uid="{E4059772-F801-423C-8C04-5E062494CF2F}"/>
    <cellStyle name="Note 7 6" xfId="56098" xr:uid="{8F1A1FC6-ECB5-4479-A6AE-7ED139205E3C}"/>
    <cellStyle name="Note 7 6 2" xfId="56099" xr:uid="{99179D62-2B6C-44AB-8784-1F77B2D34455}"/>
    <cellStyle name="Note 7 6 2 2" xfId="56100" xr:uid="{18CC6832-4682-44A7-ACC6-140B0997DFC2}"/>
    <cellStyle name="Note 7 6 2 2 2" xfId="56101" xr:uid="{1309C153-6924-4458-B8DD-3970DA382936}"/>
    <cellStyle name="Note 7 6 2 3" xfId="56102" xr:uid="{007BCC44-5EF5-4E06-A4FB-56EF873F638A}"/>
    <cellStyle name="Note 7 6 3" xfId="56103" xr:uid="{AB25C241-F52D-4A9A-96B6-BF681AA43721}"/>
    <cellStyle name="Note 7 6 3 2" xfId="56104" xr:uid="{3DD20377-6164-4299-AE62-CBFFC31ADD06}"/>
    <cellStyle name="Note 7 6 4" xfId="56105" xr:uid="{60DE94A8-9C6E-44C0-8FA4-22300C0B05F3}"/>
    <cellStyle name="Note 7 6 4 2" xfId="56106" xr:uid="{BEB84167-5B09-4A37-965E-7075E51389E5}"/>
    <cellStyle name="Note 7 6 5" xfId="56107" xr:uid="{5A2E0C19-66E9-4D14-AB82-E7F1877757B5}"/>
    <cellStyle name="Note 7 7" xfId="56108" xr:uid="{B1115E53-A328-4065-B4D6-2D95AD41217D}"/>
    <cellStyle name="Note 7 7 2" xfId="56109" xr:uid="{EFE9A9B7-80CB-4B07-96BD-5350F295B8B4}"/>
    <cellStyle name="Note 7 7 2 2" xfId="56110" xr:uid="{FC3080FE-A1D4-4C85-9C6E-C658D53F0197}"/>
    <cellStyle name="Note 7 7 2 2 2" xfId="56111" xr:uid="{664BB9AE-D68E-4ABD-B0AD-7C0A6F557FE9}"/>
    <cellStyle name="Note 7 7 2 3" xfId="56112" xr:uid="{837FA479-5C45-45CA-95B6-78CD61994685}"/>
    <cellStyle name="Note 7 7 3" xfId="56113" xr:uid="{7E223D76-ACF6-404C-AE17-3CFF3B1CE6A1}"/>
    <cellStyle name="Note 7 7 3 2" xfId="56114" xr:uid="{ABA68DA3-8767-4BEE-AEAD-1D74D174C44E}"/>
    <cellStyle name="Note 7 7 4" xfId="56115" xr:uid="{A6DB0254-9AD8-40C8-8B2A-ABD0F6D864DD}"/>
    <cellStyle name="Note 7 7 4 2" xfId="56116" xr:uid="{539D7BA6-3213-4BB9-8259-284A50429344}"/>
    <cellStyle name="Note 7 7 5" xfId="56117" xr:uid="{B1D8E4E4-A5B6-4834-BDE8-95BF219F3D09}"/>
    <cellStyle name="Note 7 8" xfId="56118" xr:uid="{83891877-5AB8-4352-BAA3-1DA82FD32E6C}"/>
    <cellStyle name="Note 7 8 2" xfId="56119" xr:uid="{79C353ED-B3F4-4202-89FD-4E8A0B208777}"/>
    <cellStyle name="Note 7 8 2 2" xfId="56120" xr:uid="{D920AB09-4F3A-44C8-9F9A-24B31AC7B6CD}"/>
    <cellStyle name="Note 7 8 2 2 2" xfId="56121" xr:uid="{BB44740E-FA2E-4424-B76B-65CBE61F9C13}"/>
    <cellStyle name="Note 7 8 2 3" xfId="56122" xr:uid="{3C060D20-EFEB-470E-A506-408C4CE67984}"/>
    <cellStyle name="Note 7 8 3" xfId="56123" xr:uid="{6666CD95-6CF2-4867-A518-E676BD3F075C}"/>
    <cellStyle name="Note 7 8 3 2" xfId="56124" xr:uid="{194E5860-27CB-4182-9F6E-E8A1DD36D59E}"/>
    <cellStyle name="Note 7 8 4" xfId="56125" xr:uid="{B5EF2B6D-A8B0-4BC4-9F8F-9A4023EBBA8B}"/>
    <cellStyle name="Note 7 8 4 2" xfId="56126" xr:uid="{FB8291CC-8B5B-4DA0-AAF4-5DD6FD6A8D35}"/>
    <cellStyle name="Note 7 8 5" xfId="56127" xr:uid="{B8B8A84C-311D-4EC0-81B4-F9442DA2DBD7}"/>
    <cellStyle name="Note 7 9" xfId="56128" xr:uid="{FE8FE006-B05E-4DC6-AE93-C853A7E3D939}"/>
    <cellStyle name="Note 7 9 2" xfId="56129" xr:uid="{1F2FD9E5-9FD4-4C66-87B7-424B1ECFAF2E}"/>
    <cellStyle name="Note 7 9 2 2" xfId="56130" xr:uid="{6D690E95-634F-4D70-A5B4-FB7CF61613D9}"/>
    <cellStyle name="Note 7 9 2 2 2" xfId="56131" xr:uid="{3407C903-36AE-43D8-B9BF-5F36C8E38BF5}"/>
    <cellStyle name="Note 7 9 2 3" xfId="56132" xr:uid="{1A7E9A8C-67FA-4152-A550-CB014D6E8EA7}"/>
    <cellStyle name="Note 7 9 3" xfId="56133" xr:uid="{31E87762-8729-4352-A60D-73E371CB8BFB}"/>
    <cellStyle name="Note 7 9 3 2" xfId="56134" xr:uid="{E0A5F3AF-124D-493B-920A-94D9BD1C408E}"/>
    <cellStyle name="Note 7 9 4" xfId="56135" xr:uid="{48842F27-D554-49C3-BDFE-3AC93E9B10AE}"/>
    <cellStyle name="Note 7 9 4 2" xfId="56136" xr:uid="{5FF8DC81-DDEF-4155-8A1D-5E0ADCCC1660}"/>
    <cellStyle name="Note 7 9 5" xfId="56137" xr:uid="{158C76A2-FF09-4C0E-84C2-731835085203}"/>
    <cellStyle name="Note 8" xfId="2071" xr:uid="{D2CEB656-7DCA-4858-9F2C-D8E10583DEFA}"/>
    <cellStyle name="Note 8 10" xfId="56138" xr:uid="{4A686310-3EC1-487D-A3EE-D9DFC2A2FFFD}"/>
    <cellStyle name="Note 8 10 2" xfId="56139" xr:uid="{FFE76525-0B36-48A1-BB7E-FD9DEDDE4E23}"/>
    <cellStyle name="Note 8 10 2 2" xfId="56140" xr:uid="{66C718FF-4493-4D07-A868-B7E0E1FB6BA2}"/>
    <cellStyle name="Note 8 10 2 2 2" xfId="56141" xr:uid="{058EBA30-7F1E-4720-9538-4744CBDB4269}"/>
    <cellStyle name="Note 8 10 2 3" xfId="56142" xr:uid="{B0AF776B-7A3C-44C6-89E2-87E35E67912A}"/>
    <cellStyle name="Note 8 10 3" xfId="56143" xr:uid="{28AEF049-9CA6-4B82-AEAA-A402AF9B46F9}"/>
    <cellStyle name="Note 8 10 3 2" xfId="56144" xr:uid="{8D38947F-464D-40AA-B6B7-C0EF725B01B2}"/>
    <cellStyle name="Note 8 10 4" xfId="56145" xr:uid="{306ABEC7-C52C-4E46-A169-4E1DE5D58BA0}"/>
    <cellStyle name="Note 8 10 4 2" xfId="56146" xr:uid="{9719B1CC-3AA6-46F6-8E4E-FF28A3C34D38}"/>
    <cellStyle name="Note 8 10 5" xfId="56147" xr:uid="{061AA94F-10BE-49FF-90A5-C222742DB041}"/>
    <cellStyle name="Note 8 11" xfId="56148" xr:uid="{E315223C-3B9D-4072-AA5A-34C95876204D}"/>
    <cellStyle name="Note 8 11 2" xfId="56149" xr:uid="{F623975D-AAAB-4F68-9E88-3EB19906AD72}"/>
    <cellStyle name="Note 8 11 2 2" xfId="56150" xr:uid="{AA8E8AC4-F36B-4EA5-83D6-DE414FAFC3D2}"/>
    <cellStyle name="Note 8 11 2 2 2" xfId="56151" xr:uid="{8707035C-7A74-45C8-8A4D-4598036FFD1B}"/>
    <cellStyle name="Note 8 11 2 3" xfId="56152" xr:uid="{FECF278E-E524-4514-9C8D-EBA2F69824F8}"/>
    <cellStyle name="Note 8 11 3" xfId="56153" xr:uid="{2FB8777B-7F62-4011-A5FB-48874EA17454}"/>
    <cellStyle name="Note 8 11 3 2" xfId="56154" xr:uid="{0D82BC2F-7492-46F4-B0F9-30FF35546DB6}"/>
    <cellStyle name="Note 8 11 4" xfId="56155" xr:uid="{01F97411-5E7B-4CC5-AF33-B6B0FCDEFB29}"/>
    <cellStyle name="Note 8 11 4 2" xfId="56156" xr:uid="{E594E1BE-86AC-4A68-88E6-32E40923DE50}"/>
    <cellStyle name="Note 8 11 5" xfId="56157" xr:uid="{1BA5EFDA-6577-4C80-A5DC-D0A0A1E8F2B8}"/>
    <cellStyle name="Note 8 12" xfId="56158" xr:uid="{DEADE493-CD02-4CB7-B664-C80C62E639AE}"/>
    <cellStyle name="Note 8 12 2" xfId="56159" xr:uid="{E6F3C823-BF80-48C1-8408-5B9A2100DDD5}"/>
    <cellStyle name="Note 8 12 2 2" xfId="56160" xr:uid="{3C11CACE-11DD-494F-B67D-D31E08C7D56B}"/>
    <cellStyle name="Note 8 12 2 2 2" xfId="56161" xr:uid="{F9DB5432-7C03-478C-BCA2-A4755088084E}"/>
    <cellStyle name="Note 8 12 2 3" xfId="56162" xr:uid="{4D53E1CD-5923-4245-957F-09D75B89AF99}"/>
    <cellStyle name="Note 8 12 3" xfId="56163" xr:uid="{F9B7DADC-EDD2-4BA7-B2B8-3361E68242EC}"/>
    <cellStyle name="Note 8 12 3 2" xfId="56164" xr:uid="{D94AA3F3-95AF-4D28-A0D6-77B9CF7307C4}"/>
    <cellStyle name="Note 8 12 4" xfId="56165" xr:uid="{F8394A15-E21E-491D-A5AD-F78892E9A02E}"/>
    <cellStyle name="Note 8 12 4 2" xfId="56166" xr:uid="{A6C5CB3B-34FD-487B-A7AB-85A9950BA3FC}"/>
    <cellStyle name="Note 8 12 5" xfId="56167" xr:uid="{1FDAD3B7-0476-4AAF-B3C7-4291898FDFAA}"/>
    <cellStyle name="Note 8 13" xfId="56168" xr:uid="{A285E2B6-7F7B-458C-8578-750114A22761}"/>
    <cellStyle name="Note 8 13 2" xfId="56169" xr:uid="{AFB18EFB-8A0E-4EA3-B41F-5CC7BC192F62}"/>
    <cellStyle name="Note 8 13 2 2" xfId="56170" xr:uid="{B10CE212-5B5F-4501-B9A7-4A3E32EDFD8F}"/>
    <cellStyle name="Note 8 13 2 2 2" xfId="56171" xr:uid="{226A2768-1074-4F88-B184-5334F5B1946C}"/>
    <cellStyle name="Note 8 13 2 3" xfId="56172" xr:uid="{601771E5-0C18-4C59-82B5-029AAB23A1AB}"/>
    <cellStyle name="Note 8 13 3" xfId="56173" xr:uid="{F2267DA0-38A0-432A-A3D5-D2A6B53A2D5A}"/>
    <cellStyle name="Note 8 13 3 2" xfId="56174" xr:uid="{D2D246D3-9DB6-413B-9609-3F8DFF84A7A6}"/>
    <cellStyle name="Note 8 13 4" xfId="56175" xr:uid="{4063AD13-8745-4154-A1B8-93B8FC8B5AC6}"/>
    <cellStyle name="Note 8 13 4 2" xfId="56176" xr:uid="{3FFD9F9D-51C7-4BA3-A405-2F1D2CA4E816}"/>
    <cellStyle name="Note 8 13 5" xfId="56177" xr:uid="{90523702-6E9F-4D0D-A26C-24C73DECFB81}"/>
    <cellStyle name="Note 8 14" xfId="56178" xr:uid="{0C8B37B6-CCD0-49CA-AA6C-CFC7E3561307}"/>
    <cellStyle name="Note 8 14 2" xfId="56179" xr:uid="{97650177-1F6D-4818-8F4C-A5819C913250}"/>
    <cellStyle name="Note 8 14 2 2" xfId="56180" xr:uid="{5F9D52AC-7A17-44E4-833D-6C69DF24BF68}"/>
    <cellStyle name="Note 8 14 2 2 2" xfId="56181" xr:uid="{8FC66C2A-5071-44FE-8552-E684726E9CD4}"/>
    <cellStyle name="Note 8 14 2 3" xfId="56182" xr:uid="{851D0F42-461F-4159-8DB6-24296CAEA840}"/>
    <cellStyle name="Note 8 14 3" xfId="56183" xr:uid="{03E55F3D-2B9F-47B3-8819-E09AE3236322}"/>
    <cellStyle name="Note 8 14 3 2" xfId="56184" xr:uid="{7BBF45EE-AD49-4D9D-BED5-3EEC270B5FC2}"/>
    <cellStyle name="Note 8 14 4" xfId="56185" xr:uid="{D69AA627-D2E7-4D5E-B588-985B8563C6AE}"/>
    <cellStyle name="Note 8 14 4 2" xfId="56186" xr:uid="{91967468-ED61-4EC5-99C4-7F6B9FCBAB48}"/>
    <cellStyle name="Note 8 14 5" xfId="56187" xr:uid="{BB56EAF8-8B4D-4A5C-8BBD-234D404AAE21}"/>
    <cellStyle name="Note 8 15" xfId="56188" xr:uid="{E9A4867E-7E38-4384-9DD6-514347D17B7E}"/>
    <cellStyle name="Note 8 15 2" xfId="56189" xr:uid="{965FBAC7-CA5E-4583-8F40-6DF13A1D1A5F}"/>
    <cellStyle name="Note 8 15 2 2" xfId="56190" xr:uid="{395B4C6D-74D3-49BD-8A68-3AC9E8BCBE25}"/>
    <cellStyle name="Note 8 15 2 2 2" xfId="56191" xr:uid="{77F7AA0E-8499-49FF-8EC2-90A41CB77505}"/>
    <cellStyle name="Note 8 15 2 3" xfId="56192" xr:uid="{4DB62C97-F623-4F2D-8DA8-F4FBD8F832BE}"/>
    <cellStyle name="Note 8 15 3" xfId="56193" xr:uid="{1F356236-CF82-4410-B07D-B36462DC3BE4}"/>
    <cellStyle name="Note 8 15 3 2" xfId="56194" xr:uid="{EB01F710-F88F-4A39-8283-4307CD676737}"/>
    <cellStyle name="Note 8 15 4" xfId="56195" xr:uid="{BF3867BE-DC14-4388-925E-3D490353D3C9}"/>
    <cellStyle name="Note 8 15 4 2" xfId="56196" xr:uid="{A48A19BF-4FA5-45CC-8259-6487D6CDEE59}"/>
    <cellStyle name="Note 8 15 5" xfId="56197" xr:uid="{7D7BEA64-E415-4D81-AF5E-7CB0E73392BA}"/>
    <cellStyle name="Note 8 16" xfId="56198" xr:uid="{3FEF412A-0D06-4BA7-88E2-DDC39E88670A}"/>
    <cellStyle name="Note 8 16 2" xfId="56199" xr:uid="{543CD3FA-D13F-4ED3-AC87-65457D03D9B6}"/>
    <cellStyle name="Note 8 16 2 2" xfId="56200" xr:uid="{8BF56087-CDB4-4A3A-8676-B4B74E10474C}"/>
    <cellStyle name="Note 8 16 3" xfId="56201" xr:uid="{61DEEDFE-7D96-44B5-993F-AFACF9C47C0F}"/>
    <cellStyle name="Note 8 17" xfId="56202" xr:uid="{00FBF40A-DB3E-4DA6-867C-B4A94F77C7F1}"/>
    <cellStyle name="Note 8 17 2" xfId="56203" xr:uid="{94F370D7-C030-448F-892E-DCB884DC873A}"/>
    <cellStyle name="Note 8 18" xfId="56204" xr:uid="{63B7DF5A-3623-4227-8013-76EA91C4D929}"/>
    <cellStyle name="Note 8 18 2" xfId="56205" xr:uid="{0D7746BD-9026-465A-AD73-27C7D2EED72D}"/>
    <cellStyle name="Note 8 19" xfId="56206" xr:uid="{624D8403-1040-414E-A365-D9A18DF60A91}"/>
    <cellStyle name="Note 8 2" xfId="2072" xr:uid="{FBDDE4FE-696E-4BAD-8DB4-1F6ECE466520}"/>
    <cellStyle name="Note 8 2 2" xfId="56207" xr:uid="{692ED038-4C92-47D4-962F-592A6230ED9D}"/>
    <cellStyle name="Note 8 2 2 2" xfId="56208" xr:uid="{13527A44-3CEE-49A3-BF3A-240F6C5E3921}"/>
    <cellStyle name="Note 8 2 2 2 2" xfId="56209" xr:uid="{32663685-B44E-4F92-8682-F133FF5C56D1}"/>
    <cellStyle name="Note 8 2 2 3" xfId="56210" xr:uid="{56407251-92BD-450D-8219-766C83BDCA66}"/>
    <cellStyle name="Note 8 2 2 4" xfId="56211" xr:uid="{1015A41C-80D0-44CB-B7C5-743CD33D52EE}"/>
    <cellStyle name="Note 8 2 3" xfId="56212" xr:uid="{0B9BDECF-C19C-4ECF-ACDE-4F8004D025A3}"/>
    <cellStyle name="Note 8 2 3 2" xfId="56213" xr:uid="{FACD8C25-131A-448A-874D-C0F29B9B0C9F}"/>
    <cellStyle name="Note 8 2 4" xfId="56214" xr:uid="{B47F483D-4F64-48D7-92BD-CD5DAA30361A}"/>
    <cellStyle name="Note 8 2 4 2" xfId="56215" xr:uid="{B93C0B5A-7CDD-483A-927B-FD02B759D5E7}"/>
    <cellStyle name="Note 8 2 5" xfId="56216" xr:uid="{8965CCA2-34D6-4228-AB22-48BFBA5A7C37}"/>
    <cellStyle name="Note 8 2 6" xfId="56217" xr:uid="{845D03E9-67C6-4EE3-9EBF-038B8FBB84A5}"/>
    <cellStyle name="Note 8 2 7" xfId="56218" xr:uid="{75CF6919-5386-4A82-8B75-5CEFCF18AE19}"/>
    <cellStyle name="Note 8 2 8" xfId="56219" xr:uid="{49CA0CF4-1184-484F-857B-4D8E0A414F00}"/>
    <cellStyle name="Note 8 20" xfId="56220" xr:uid="{E14EC305-2480-493F-8C0F-1337A2EC3BA9}"/>
    <cellStyle name="Note 8 21" xfId="56221" xr:uid="{F608DAA8-27D2-4F6A-A75D-FBB805BCC86C}"/>
    <cellStyle name="Note 8 22" xfId="56222" xr:uid="{7E2B2860-9074-4F1D-B999-9B3C86A902F4}"/>
    <cellStyle name="Note 8 23" xfId="56223" xr:uid="{1E446B78-16C7-4734-A492-A6E8538E4158}"/>
    <cellStyle name="Note 8 24" xfId="56224" xr:uid="{5DEAA5DB-0894-46A7-AEFC-6A13848ABB56}"/>
    <cellStyle name="Note 8 25" xfId="56225" xr:uid="{BCEAABBE-CF85-4059-8D75-5E51DDB0C4FF}"/>
    <cellStyle name="Note 8 26" xfId="56226" xr:uid="{8030D06C-B4B3-4504-BD66-4EE09D50D2E3}"/>
    <cellStyle name="Note 8 27" xfId="56227" xr:uid="{7257676E-45C9-4AE5-9D9E-140BE44A720F}"/>
    <cellStyle name="Note 8 28" xfId="56228" xr:uid="{05D8A66F-BF6A-4D67-BDA1-12EF37AA3925}"/>
    <cellStyle name="Note 8 29" xfId="56229" xr:uid="{09E31F60-6CD6-4493-987C-368D974EEE65}"/>
    <cellStyle name="Note 8 3" xfId="2073" xr:uid="{F63EDEC3-1811-401E-91B3-7F2347FEF160}"/>
    <cellStyle name="Note 8 3 2" xfId="56230" xr:uid="{57A59758-DD02-4443-856B-A5168316E27D}"/>
    <cellStyle name="Note 8 3 2 2" xfId="56231" xr:uid="{2FC8DB56-0A5E-44AB-B6FB-9ADA732E0907}"/>
    <cellStyle name="Note 8 3 2 2 2" xfId="56232" xr:uid="{E693D686-D658-4988-A2CA-EDFC7978C5A9}"/>
    <cellStyle name="Note 8 3 2 3" xfId="56233" xr:uid="{51F32E25-33DE-4717-94D2-A4AF7AC6BEA8}"/>
    <cellStyle name="Note 8 3 2 4" xfId="56234" xr:uid="{290A3FF4-8AD6-43B5-9DCB-EFCB6B72E474}"/>
    <cellStyle name="Note 8 3 3" xfId="56235" xr:uid="{E2871A9D-6CC2-4BAE-B216-5FDB60874707}"/>
    <cellStyle name="Note 8 3 3 2" xfId="56236" xr:uid="{555BA204-32D0-427E-929B-5C7FA058E05C}"/>
    <cellStyle name="Note 8 3 4" xfId="56237" xr:uid="{6140FF9E-B670-4A6D-9D83-5F1371D7BB68}"/>
    <cellStyle name="Note 8 3 4 2" xfId="56238" xr:uid="{B4E9810F-E575-466D-A5BB-311B1185DA0D}"/>
    <cellStyle name="Note 8 3 5" xfId="56239" xr:uid="{F8474A14-6CB4-47D1-B4A3-AE25D6D377F9}"/>
    <cellStyle name="Note 8 3 6" xfId="56240" xr:uid="{98BE6701-204C-4226-A45F-0DB236DDB612}"/>
    <cellStyle name="Note 8 3 7" xfId="56241" xr:uid="{63084F0E-3C39-4E4D-B65A-5534584AA2C4}"/>
    <cellStyle name="Note 8 3 8" xfId="56242" xr:uid="{BC94C3BC-C1FA-4D3F-9C95-76C9978FA370}"/>
    <cellStyle name="Note 8 30" xfId="56243" xr:uid="{789EF9EF-9E2D-4450-A6A6-E831A3A4A240}"/>
    <cellStyle name="Note 8 4" xfId="56244" xr:uid="{834114C5-229B-4DAC-9A4D-E60DE4A7FE4B}"/>
    <cellStyle name="Note 8 4 2" xfId="56245" xr:uid="{B5BB6363-C367-4B2F-8895-6E2363AA0364}"/>
    <cellStyle name="Note 8 4 2 2" xfId="56246" xr:uid="{A544F6AB-C87D-4B6F-A0F8-86F4DE07413D}"/>
    <cellStyle name="Note 8 4 2 2 2" xfId="56247" xr:uid="{B8BF8B75-F9F2-4DA7-A8B4-95A33A769507}"/>
    <cellStyle name="Note 8 4 2 3" xfId="56248" xr:uid="{8F36CEF7-FA41-4B2A-9218-2D89A04888E0}"/>
    <cellStyle name="Note 8 4 3" xfId="56249" xr:uid="{AAA74BAC-2AE8-4460-8E2E-D27CE3DBC8C4}"/>
    <cellStyle name="Note 8 4 3 2" xfId="56250" xr:uid="{840FF62D-03DD-4973-9701-F9134BE2F27C}"/>
    <cellStyle name="Note 8 4 4" xfId="56251" xr:uid="{B1099CEA-6EA3-4874-9ABA-B917386959A1}"/>
    <cellStyle name="Note 8 4 4 2" xfId="56252" xr:uid="{A4CA5F63-8FCC-4935-9FAF-39C589F4484E}"/>
    <cellStyle name="Note 8 4 5" xfId="56253" xr:uid="{E457C790-C5A4-49D4-9FA5-83EB03D4BD13}"/>
    <cellStyle name="Note 8 4 6" xfId="56254" xr:uid="{2ECD4B4A-8390-4EB8-9FDE-42C98A68AB57}"/>
    <cellStyle name="Note 8 5" xfId="56255" xr:uid="{7C0A6FF5-DD13-4CB3-B338-1233283A86E8}"/>
    <cellStyle name="Note 8 5 2" xfId="56256" xr:uid="{7E381270-03DC-42EE-B27C-ED3CFFF234EF}"/>
    <cellStyle name="Note 8 5 2 2" xfId="56257" xr:uid="{304CBA69-0B50-4773-BBCD-B737F1A1B91B}"/>
    <cellStyle name="Note 8 5 2 2 2" xfId="56258" xr:uid="{DF6980AA-C6A8-4BB7-9065-F3EC4C0F16EC}"/>
    <cellStyle name="Note 8 5 2 3" xfId="56259" xr:uid="{902490CF-9554-4E88-8109-0CEF798B2FF8}"/>
    <cellStyle name="Note 8 5 3" xfId="56260" xr:uid="{75CED23B-B5FE-47BF-96F5-FDB68079A449}"/>
    <cellStyle name="Note 8 5 3 2" xfId="56261" xr:uid="{F19525C9-E4A7-4447-9C1F-EFDAF51E3EC2}"/>
    <cellStyle name="Note 8 5 4" xfId="56262" xr:uid="{97161A9B-4EC9-4CF3-B040-17AE9C533F0D}"/>
    <cellStyle name="Note 8 5 4 2" xfId="56263" xr:uid="{7CCADCB0-1A1F-4338-A53F-DFCA302CE4E2}"/>
    <cellStyle name="Note 8 5 5" xfId="56264" xr:uid="{486391B4-26EB-48D2-8E00-007C92FCDF02}"/>
    <cellStyle name="Note 8 6" xfId="56265" xr:uid="{358B2ED4-837A-4C12-8045-0067D50BAC8A}"/>
    <cellStyle name="Note 8 6 2" xfId="56266" xr:uid="{4D3CE2F0-11D7-4D0E-B32A-34FA767AC4A0}"/>
    <cellStyle name="Note 8 6 2 2" xfId="56267" xr:uid="{D0D9BF07-0309-461E-AFA7-CEA84E08559C}"/>
    <cellStyle name="Note 8 6 2 2 2" xfId="56268" xr:uid="{7F7848E3-E278-4C9A-9B51-773455E18C8D}"/>
    <cellStyle name="Note 8 6 2 3" xfId="56269" xr:uid="{B465A246-0BE2-4201-B975-FFBFBFFE4C4B}"/>
    <cellStyle name="Note 8 6 3" xfId="56270" xr:uid="{E6AC3587-5DA9-40E0-9388-4834B59FC72A}"/>
    <cellStyle name="Note 8 6 3 2" xfId="56271" xr:uid="{DF865CE1-1FDF-4999-8D7B-2B3B717C6EE0}"/>
    <cellStyle name="Note 8 6 4" xfId="56272" xr:uid="{45C24E9D-9EAA-4550-BD54-C32D54C7A51C}"/>
    <cellStyle name="Note 8 6 4 2" xfId="56273" xr:uid="{226C14A1-F4E9-4CE0-91E6-2F5604CA40B1}"/>
    <cellStyle name="Note 8 6 5" xfId="56274" xr:uid="{04476D1E-491C-43BF-9FCE-792A8C9D00AA}"/>
    <cellStyle name="Note 8 7" xfId="56275" xr:uid="{2AA65479-085E-4BC0-92EC-7E5FCDE3F269}"/>
    <cellStyle name="Note 8 7 2" xfId="56276" xr:uid="{F4DFCF0C-B21E-4AD6-AF2A-5FD66BA1DD83}"/>
    <cellStyle name="Note 8 7 2 2" xfId="56277" xr:uid="{75DD9478-6744-4BCB-A018-89B396AD57EE}"/>
    <cellStyle name="Note 8 7 2 2 2" xfId="56278" xr:uid="{66720B73-5208-45C9-9117-8E8702FF9AEB}"/>
    <cellStyle name="Note 8 7 2 3" xfId="56279" xr:uid="{3F7F2A20-9589-4D13-9F40-C9176385403D}"/>
    <cellStyle name="Note 8 7 3" xfId="56280" xr:uid="{DC31A46D-BF4A-49FD-AEF9-B77434E78055}"/>
    <cellStyle name="Note 8 7 3 2" xfId="56281" xr:uid="{7E6BD6FD-FA71-487C-98A2-B480675D1504}"/>
    <cellStyle name="Note 8 7 4" xfId="56282" xr:uid="{7134287C-1870-42ED-9072-2DE1CF94B64A}"/>
    <cellStyle name="Note 8 7 4 2" xfId="56283" xr:uid="{41F086AE-4950-4279-B537-B94F8E713E17}"/>
    <cellStyle name="Note 8 7 5" xfId="56284" xr:uid="{5E8D2971-202F-40AE-8C51-5E9D777678A0}"/>
    <cellStyle name="Note 8 8" xfId="56285" xr:uid="{7B1086B4-A9A3-4720-AFD9-406DCB8E7B97}"/>
    <cellStyle name="Note 8 8 2" xfId="56286" xr:uid="{352A3F61-DB1B-44F8-9CF3-25782AC28FED}"/>
    <cellStyle name="Note 8 8 2 2" xfId="56287" xr:uid="{1046E10C-9C02-467C-A4AF-90CBDB5C12C7}"/>
    <cellStyle name="Note 8 8 2 2 2" xfId="56288" xr:uid="{B387E981-8969-47FC-ACE0-97B61272D0B2}"/>
    <cellStyle name="Note 8 8 2 3" xfId="56289" xr:uid="{CCD9521A-849D-4AF4-BAF1-1487849DEB6E}"/>
    <cellStyle name="Note 8 8 3" xfId="56290" xr:uid="{2B63DEBF-0A51-466A-8024-2476FB4DF47C}"/>
    <cellStyle name="Note 8 8 3 2" xfId="56291" xr:uid="{C6370C23-B845-4CE5-8F5C-36A10977A5FD}"/>
    <cellStyle name="Note 8 8 4" xfId="56292" xr:uid="{AEF21F5E-B956-433E-8CF6-BB8383EF4318}"/>
    <cellStyle name="Note 8 8 4 2" xfId="56293" xr:uid="{EA56CBC0-3A58-43AC-A031-735648C90723}"/>
    <cellStyle name="Note 8 8 5" xfId="56294" xr:uid="{19069A06-A0AB-41EE-ABF0-5C411DEB9AC5}"/>
    <cellStyle name="Note 8 9" xfId="56295" xr:uid="{14A45544-1C0D-4E90-BBCA-C61535B43ACD}"/>
    <cellStyle name="Note 8 9 2" xfId="56296" xr:uid="{1AE0EBEB-E9B5-49DB-9FC3-B8C46D16C461}"/>
    <cellStyle name="Note 8 9 2 2" xfId="56297" xr:uid="{A4E5306D-BCD1-4FA5-88D7-B794BEA02789}"/>
    <cellStyle name="Note 8 9 2 2 2" xfId="56298" xr:uid="{1BE2C5D2-9742-485F-83AD-1454705D6E10}"/>
    <cellStyle name="Note 8 9 2 3" xfId="56299" xr:uid="{4D85C175-1A27-4746-AA2B-4BD88A9F468B}"/>
    <cellStyle name="Note 8 9 3" xfId="56300" xr:uid="{E3F0E28C-B46C-43B5-BD1C-C40D06EA595A}"/>
    <cellStyle name="Note 8 9 3 2" xfId="56301" xr:uid="{BEE98170-04FB-4C5E-BAD0-A1F91DACA338}"/>
    <cellStyle name="Note 8 9 4" xfId="56302" xr:uid="{8FB47391-DD16-4535-9159-DCD901C8AE45}"/>
    <cellStyle name="Note 8 9 4 2" xfId="56303" xr:uid="{A476B328-433B-4459-98E7-F02C786EB5FF}"/>
    <cellStyle name="Note 8 9 5" xfId="56304" xr:uid="{99FD25C3-F553-4F31-AE0B-A022F01AE898}"/>
    <cellStyle name="Note 9" xfId="2074" xr:uid="{AB29296C-E888-45D1-8405-5EAB96B966FA}"/>
    <cellStyle name="Note 9 10" xfId="56305" xr:uid="{15FEAEDA-21B5-4525-93DE-56F731933FA7}"/>
    <cellStyle name="Note 9 10 2" xfId="56306" xr:uid="{4C7DB21D-7252-4D03-80C4-18D44D653D08}"/>
    <cellStyle name="Note 9 10 2 2" xfId="56307" xr:uid="{5875117F-0DD5-4CFC-B3F1-DD9171051C2C}"/>
    <cellStyle name="Note 9 10 2 2 2" xfId="56308" xr:uid="{D79546A4-EC02-4152-B129-05D8B19617FB}"/>
    <cellStyle name="Note 9 10 2 3" xfId="56309" xr:uid="{8E7D0830-85BE-42E9-A554-8676793D7C4D}"/>
    <cellStyle name="Note 9 10 3" xfId="56310" xr:uid="{31D939D5-94CB-4010-8D2A-4D92263DB763}"/>
    <cellStyle name="Note 9 10 3 2" xfId="56311" xr:uid="{D732304C-9E26-4EB3-869F-4B1B0630CEDB}"/>
    <cellStyle name="Note 9 10 4" xfId="56312" xr:uid="{68E90D05-8FDD-4945-93A8-CB6E3EB6F59F}"/>
    <cellStyle name="Note 9 10 4 2" xfId="56313" xr:uid="{CAF520EA-30DB-421C-94A8-FD21E1517A33}"/>
    <cellStyle name="Note 9 10 5" xfId="56314" xr:uid="{16756672-BD1F-42EF-A24F-F35E4CE1B98F}"/>
    <cellStyle name="Note 9 11" xfId="56315" xr:uid="{BE23F5AD-B8E1-47B2-93D0-8115107942A5}"/>
    <cellStyle name="Note 9 11 2" xfId="56316" xr:uid="{B22F460A-AC09-4572-B852-FA2DA24EE6D3}"/>
    <cellStyle name="Note 9 11 2 2" xfId="56317" xr:uid="{455236FA-FC7D-4DD8-84A8-B7909A40B641}"/>
    <cellStyle name="Note 9 11 2 2 2" xfId="56318" xr:uid="{AECD584A-1169-4D5D-820F-E6E3BBF2DF21}"/>
    <cellStyle name="Note 9 11 2 3" xfId="56319" xr:uid="{2E05FAAF-7B25-46F0-BBA3-0F6703AE77E7}"/>
    <cellStyle name="Note 9 11 3" xfId="56320" xr:uid="{BFCA7453-A00F-45F8-B931-A2BA6CE7BFE3}"/>
    <cellStyle name="Note 9 11 3 2" xfId="56321" xr:uid="{9094F690-D505-4E31-949E-9F79EE7CE3B2}"/>
    <cellStyle name="Note 9 11 4" xfId="56322" xr:uid="{FA2202ED-DF3F-44E6-9B5F-5D1BC6B5691D}"/>
    <cellStyle name="Note 9 11 4 2" xfId="56323" xr:uid="{CCDB752E-C2EA-4239-88C9-9A1263328B12}"/>
    <cellStyle name="Note 9 11 5" xfId="56324" xr:uid="{EE273570-57D5-4485-B909-BBAD344C847D}"/>
    <cellStyle name="Note 9 12" xfId="56325" xr:uid="{BAB047A6-E5A6-4E0A-9BE7-D27D5A4D4671}"/>
    <cellStyle name="Note 9 12 2" xfId="56326" xr:uid="{4D3D7180-87BC-40D7-A7AA-2FC190BACC73}"/>
    <cellStyle name="Note 9 12 2 2" xfId="56327" xr:uid="{E8A172B3-F87E-422A-96A5-604F321E8126}"/>
    <cellStyle name="Note 9 12 2 2 2" xfId="56328" xr:uid="{C0E56106-E69E-482F-B6B9-5400FA12A6D4}"/>
    <cellStyle name="Note 9 12 2 3" xfId="56329" xr:uid="{4A8D4081-105D-4279-A344-52CBD27138B7}"/>
    <cellStyle name="Note 9 12 3" xfId="56330" xr:uid="{26B7F448-C370-4E2B-BB61-F7F949E41F84}"/>
    <cellStyle name="Note 9 12 3 2" xfId="56331" xr:uid="{44CC8104-19DB-4F6A-87FF-5AF9321156A6}"/>
    <cellStyle name="Note 9 12 4" xfId="56332" xr:uid="{5A0FA379-E4B2-4879-A704-132382F1D2EA}"/>
    <cellStyle name="Note 9 12 4 2" xfId="56333" xr:uid="{194159FB-A697-430A-BE06-A82D5194B45A}"/>
    <cellStyle name="Note 9 12 5" xfId="56334" xr:uid="{59E7B8CD-B158-4E00-8988-131AE1D0FE5A}"/>
    <cellStyle name="Note 9 13" xfId="56335" xr:uid="{DD14BB14-4103-4D51-A47D-E598D3ADA31B}"/>
    <cellStyle name="Note 9 13 2" xfId="56336" xr:uid="{8DAFF92E-BCD8-4B91-85A8-AC84EC087C42}"/>
    <cellStyle name="Note 9 13 2 2" xfId="56337" xr:uid="{07B6B53A-D1E1-4909-BC37-5F4018C475A7}"/>
    <cellStyle name="Note 9 13 2 2 2" xfId="56338" xr:uid="{15EF5BFB-F1B7-4AE2-93C9-3385CC612466}"/>
    <cellStyle name="Note 9 13 2 3" xfId="56339" xr:uid="{16B9BDD1-6737-4C47-989A-DE94F875D7DF}"/>
    <cellStyle name="Note 9 13 3" xfId="56340" xr:uid="{3EDD6F47-3480-4DAE-8019-457CC9FD03C6}"/>
    <cellStyle name="Note 9 13 3 2" xfId="56341" xr:uid="{481285BA-C9B5-4E21-A79A-DD92A7BC556C}"/>
    <cellStyle name="Note 9 13 4" xfId="56342" xr:uid="{7FF77A84-179F-4C2F-B611-790AAE363151}"/>
    <cellStyle name="Note 9 13 4 2" xfId="56343" xr:uid="{A5886800-4631-4511-A30D-1F0613831A03}"/>
    <cellStyle name="Note 9 13 5" xfId="56344" xr:uid="{C7E9232E-54CD-4377-B0A1-5AE3FA7542F5}"/>
    <cellStyle name="Note 9 14" xfId="56345" xr:uid="{F64EC2D6-F0D8-4577-8D6F-988CD467DEE4}"/>
    <cellStyle name="Note 9 14 2" xfId="56346" xr:uid="{1D096134-8733-4B6E-B814-EEE1A245AFEC}"/>
    <cellStyle name="Note 9 14 2 2" xfId="56347" xr:uid="{1934CF26-F2F4-4B4B-B428-B3B6C7A331E7}"/>
    <cellStyle name="Note 9 14 2 2 2" xfId="56348" xr:uid="{887C50DD-66E5-4BB7-A254-14D0E04C5283}"/>
    <cellStyle name="Note 9 14 2 3" xfId="56349" xr:uid="{C359189C-6301-4476-8655-CF2EC59D8A9C}"/>
    <cellStyle name="Note 9 14 3" xfId="56350" xr:uid="{3BA7093B-B5E0-4F62-8AAF-8F88EFA97755}"/>
    <cellStyle name="Note 9 14 3 2" xfId="56351" xr:uid="{BAAC7D4F-1D80-487C-882D-C000F5D96E1B}"/>
    <cellStyle name="Note 9 14 4" xfId="56352" xr:uid="{C9C898C5-0A46-4A14-A473-F6F47D32B21C}"/>
    <cellStyle name="Note 9 14 4 2" xfId="56353" xr:uid="{21698DA9-B71E-4F06-B3ED-E1002A1F0529}"/>
    <cellStyle name="Note 9 14 5" xfId="56354" xr:uid="{D4324313-1B67-44A4-A8BA-20B6EBFDE777}"/>
    <cellStyle name="Note 9 15" xfId="56355" xr:uid="{0A305483-D375-4268-80A7-A81E98DCF233}"/>
    <cellStyle name="Note 9 15 2" xfId="56356" xr:uid="{B2B44A5D-7274-4586-95DA-D65606056318}"/>
    <cellStyle name="Note 9 15 2 2" xfId="56357" xr:uid="{FFCB9100-932B-4C6C-AA31-981067386683}"/>
    <cellStyle name="Note 9 15 2 2 2" xfId="56358" xr:uid="{D4CD4C70-590B-4431-8807-3C06286C0C49}"/>
    <cellStyle name="Note 9 15 2 3" xfId="56359" xr:uid="{42C1DA71-4C30-4FB6-AC50-84612BDA0AED}"/>
    <cellStyle name="Note 9 15 3" xfId="56360" xr:uid="{FD0439AD-9D78-41C6-B585-AF386B77C51E}"/>
    <cellStyle name="Note 9 15 3 2" xfId="56361" xr:uid="{C185444F-240B-4D72-B7F8-CCA1CDABCE29}"/>
    <cellStyle name="Note 9 15 4" xfId="56362" xr:uid="{965AA0CD-40DF-4B9C-A706-EA866F9479C5}"/>
    <cellStyle name="Note 9 15 4 2" xfId="56363" xr:uid="{4B29BECF-4DE4-47D1-9F4E-2AB3B9359240}"/>
    <cellStyle name="Note 9 15 5" xfId="56364" xr:uid="{7A18EA8A-B885-4729-9CB7-94518B4E5AE1}"/>
    <cellStyle name="Note 9 16" xfId="56365" xr:uid="{267BD8EF-3711-4503-9A39-6EFCFB8D812F}"/>
    <cellStyle name="Note 9 16 2" xfId="56366" xr:uid="{BF7BC8A6-CD0E-4B1E-B669-82C46D77CAFA}"/>
    <cellStyle name="Note 9 16 2 2" xfId="56367" xr:uid="{80C822F1-5325-4B77-B452-7C59070D96AB}"/>
    <cellStyle name="Note 9 16 3" xfId="56368" xr:uid="{8B1D0215-4397-4643-8582-6CAB75B262DA}"/>
    <cellStyle name="Note 9 17" xfId="56369" xr:uid="{1C6A6DC9-F46B-4378-9174-A1D48F78762F}"/>
    <cellStyle name="Note 9 17 2" xfId="56370" xr:uid="{684E7DBD-0FCC-441C-A575-726F34AEF3FC}"/>
    <cellStyle name="Note 9 18" xfId="56371" xr:uid="{FDFE0953-FAB4-4BF8-8530-0DE20EAC9019}"/>
    <cellStyle name="Note 9 18 2" xfId="56372" xr:uid="{34C0D7BC-DDB5-49B8-950F-9EB95BC7EA3A}"/>
    <cellStyle name="Note 9 19" xfId="56373" xr:uid="{67406F45-E3B9-41F4-A962-2A64F8BFD946}"/>
    <cellStyle name="Note 9 2" xfId="2075" xr:uid="{1479EF3A-DB09-4E4A-94DE-57FDD02F372C}"/>
    <cellStyle name="Note 9 2 2" xfId="56374" xr:uid="{291674C0-749A-488F-9D96-FE24C7824E88}"/>
    <cellStyle name="Note 9 2 2 2" xfId="56375" xr:uid="{E187A184-0C3C-4FB5-AC8A-4C6EDF9C541D}"/>
    <cellStyle name="Note 9 2 2 2 2" xfId="56376" xr:uid="{95EC360B-981D-475F-A8B0-7CB42398F7C7}"/>
    <cellStyle name="Note 9 2 2 3" xfId="56377" xr:uid="{2A3D0E20-012A-4CF2-A160-5FE05EC45C9C}"/>
    <cellStyle name="Note 9 2 2 4" xfId="56378" xr:uid="{90769BF4-BB3C-46C2-A214-73CA3A158381}"/>
    <cellStyle name="Note 9 2 3" xfId="56379" xr:uid="{7F35DB96-39C5-4DAA-B1F4-50C4ED93CF4C}"/>
    <cellStyle name="Note 9 2 3 2" xfId="56380" xr:uid="{DD8A767A-BD12-4F21-9D16-195CE04460AF}"/>
    <cellStyle name="Note 9 2 4" xfId="56381" xr:uid="{22209ED0-73DE-4BCD-8D82-576E1D170CCB}"/>
    <cellStyle name="Note 9 2 4 2" xfId="56382" xr:uid="{CD102211-0A1A-4221-927C-1A7CC1655BEC}"/>
    <cellStyle name="Note 9 2 5" xfId="56383" xr:uid="{C7B85AC2-D9E2-4F06-ACE6-F55F334AD41B}"/>
    <cellStyle name="Note 9 2 6" xfId="56384" xr:uid="{5362C763-455C-4DF0-A424-7CBC7DCE1E86}"/>
    <cellStyle name="Note 9 2 7" xfId="56385" xr:uid="{C4D561C0-4F4E-4097-998D-C700077224DA}"/>
    <cellStyle name="Note 9 2 8" xfId="56386" xr:uid="{2AA68702-6186-42CE-97FD-EB0E765219CC}"/>
    <cellStyle name="Note 9 20" xfId="56387" xr:uid="{63623FBF-AD6D-4A2C-A847-306898B37202}"/>
    <cellStyle name="Note 9 21" xfId="56388" xr:uid="{BA44E89A-2A57-4325-885A-B87C9F7383C9}"/>
    <cellStyle name="Note 9 22" xfId="56389" xr:uid="{550D8ECB-DD9C-4A9A-B594-C3710DEF27E7}"/>
    <cellStyle name="Note 9 23" xfId="56390" xr:uid="{6AC7CBF6-3A04-4820-A300-21A553C30050}"/>
    <cellStyle name="Note 9 24" xfId="56391" xr:uid="{6468BF0A-79FF-4CBB-BCD1-1B9D1B8762FE}"/>
    <cellStyle name="Note 9 25" xfId="56392" xr:uid="{224D3E50-4C40-4F6A-8BDB-5A18B4BB7BAA}"/>
    <cellStyle name="Note 9 26" xfId="56393" xr:uid="{A04B98A6-B1E5-4AAD-9C27-E2ABD2B1DD60}"/>
    <cellStyle name="Note 9 27" xfId="56394" xr:uid="{D4411152-67DB-4C2E-9932-280D7B4D0993}"/>
    <cellStyle name="Note 9 28" xfId="56395" xr:uid="{FB075462-51BF-4E6A-960D-041C8B6556E2}"/>
    <cellStyle name="Note 9 29" xfId="56396" xr:uid="{C34A1A22-541D-4370-BD43-F3519A7230E6}"/>
    <cellStyle name="Note 9 3" xfId="56397" xr:uid="{89416BE6-3A25-48E6-9311-4B86AE08258B}"/>
    <cellStyle name="Note 9 3 2" xfId="56398" xr:uid="{83ADF4C2-183E-488F-935B-67E73995290C}"/>
    <cellStyle name="Note 9 3 2 2" xfId="56399" xr:uid="{8F73E899-8D11-424B-90E9-9DF8F8DF80E7}"/>
    <cellStyle name="Note 9 3 2 2 2" xfId="56400" xr:uid="{14F62F53-A636-4E5B-914C-089F4DBC9712}"/>
    <cellStyle name="Note 9 3 2 3" xfId="56401" xr:uid="{CF231725-5B1D-4B04-8F19-67CF772F7AB1}"/>
    <cellStyle name="Note 9 3 3" xfId="56402" xr:uid="{CED15CD8-9AD9-49C0-86D0-D76AE0B79E0D}"/>
    <cellStyle name="Note 9 3 3 2" xfId="56403" xr:uid="{B202D904-023F-4EF3-9066-D79D0D4E6C41}"/>
    <cellStyle name="Note 9 3 4" xfId="56404" xr:uid="{40501BC4-0737-4D3A-A055-C2997BCBB071}"/>
    <cellStyle name="Note 9 3 4 2" xfId="56405" xr:uid="{4EC6CF5F-EE78-459B-886A-A1F88A75F36C}"/>
    <cellStyle name="Note 9 3 5" xfId="56406" xr:uid="{1F42D910-CE6D-41D1-BC43-BEFC15A0860B}"/>
    <cellStyle name="Note 9 3 6" xfId="56407" xr:uid="{CD340C8C-D0FE-4AA1-BB74-2D2580CFCAFA}"/>
    <cellStyle name="Note 9 30" xfId="56408" xr:uid="{4632C510-866A-4AD4-B6CD-48D502987B6E}"/>
    <cellStyle name="Note 9 4" xfId="56409" xr:uid="{8C387584-68F8-4F9E-8C27-7603C1FFD43D}"/>
    <cellStyle name="Note 9 4 2" xfId="56410" xr:uid="{5975E306-2A8C-46AE-B7E2-0BFA580BB05C}"/>
    <cellStyle name="Note 9 4 2 2" xfId="56411" xr:uid="{B0B197E9-4A11-46B4-B044-9B91930DBAB5}"/>
    <cellStyle name="Note 9 4 2 2 2" xfId="56412" xr:uid="{6C6F0D07-17E8-4068-AE7C-011834C27B4F}"/>
    <cellStyle name="Note 9 4 2 3" xfId="56413" xr:uid="{F35D3A4E-B63E-43DB-82D3-747AE3DD4B3D}"/>
    <cellStyle name="Note 9 4 3" xfId="56414" xr:uid="{0B69CADF-C4B2-4450-AD1F-608CCB16E9D9}"/>
    <cellStyle name="Note 9 4 3 2" xfId="56415" xr:uid="{EC84F4D8-0B9D-4644-9975-1B77046D2151}"/>
    <cellStyle name="Note 9 4 4" xfId="56416" xr:uid="{BD702B85-1C4C-4FF4-86A0-1946287F4DA7}"/>
    <cellStyle name="Note 9 4 4 2" xfId="56417" xr:uid="{6F29914D-408D-4AD4-AD21-0FC11C83A4F5}"/>
    <cellStyle name="Note 9 4 5" xfId="56418" xr:uid="{AAC0EC80-F672-4B78-BF14-F3770E953A79}"/>
    <cellStyle name="Note 9 5" xfId="56419" xr:uid="{CF4531B4-12FA-4155-8A80-3C364FEAA6E2}"/>
    <cellStyle name="Note 9 5 2" xfId="56420" xr:uid="{99984119-6CFB-4FCA-8762-F0842612A010}"/>
    <cellStyle name="Note 9 5 2 2" xfId="56421" xr:uid="{E217AE34-D349-4E02-8D2A-C6F5338830B6}"/>
    <cellStyle name="Note 9 5 2 2 2" xfId="56422" xr:uid="{D2DC1615-1D15-4A26-8191-883296BB8FB6}"/>
    <cellStyle name="Note 9 5 2 3" xfId="56423" xr:uid="{B27392A4-A284-4206-AADB-2E09DB3B5709}"/>
    <cellStyle name="Note 9 5 3" xfId="56424" xr:uid="{2DEE24B6-D09F-4E50-AD7D-EE45BFBA6B56}"/>
    <cellStyle name="Note 9 5 3 2" xfId="56425" xr:uid="{2165F30B-1184-4B45-8BBF-3BD90B8BE468}"/>
    <cellStyle name="Note 9 5 4" xfId="56426" xr:uid="{70C65B40-F8AC-486C-BB7C-7303815C9CC8}"/>
    <cellStyle name="Note 9 5 4 2" xfId="56427" xr:uid="{883949A8-25D6-48A9-BA41-1A9E7A446078}"/>
    <cellStyle name="Note 9 5 5" xfId="56428" xr:uid="{FB0EC390-55EA-4F81-8CD7-1CE16240E1CB}"/>
    <cellStyle name="Note 9 6" xfId="56429" xr:uid="{2B881512-79ED-4505-99CD-39D45AEDEF9A}"/>
    <cellStyle name="Note 9 6 2" xfId="56430" xr:uid="{0B27FCFF-AB79-46F9-99BB-F23538C2E563}"/>
    <cellStyle name="Note 9 6 2 2" xfId="56431" xr:uid="{471108D2-34F6-48C7-86D3-A88138719A15}"/>
    <cellStyle name="Note 9 6 2 2 2" xfId="56432" xr:uid="{FC9ADB07-1626-459C-9A62-348C52F7E07F}"/>
    <cellStyle name="Note 9 6 2 3" xfId="56433" xr:uid="{FD6D5D58-EF52-4E30-90F8-9ED9BA476271}"/>
    <cellStyle name="Note 9 6 3" xfId="56434" xr:uid="{43DA49BB-56DE-4F83-A1AF-5298CB31FB1B}"/>
    <cellStyle name="Note 9 6 3 2" xfId="56435" xr:uid="{09CC8651-8094-4F7E-B3CA-34B8B00C2206}"/>
    <cellStyle name="Note 9 6 4" xfId="56436" xr:uid="{665DECAE-3320-4221-B087-4DF923A7B6B9}"/>
    <cellStyle name="Note 9 6 4 2" xfId="56437" xr:uid="{F3DE13DC-6552-42E9-B7C7-69A977C0DD5F}"/>
    <cellStyle name="Note 9 6 5" xfId="56438" xr:uid="{ACC73DAF-3C94-4C47-AAF7-EA39F732C01D}"/>
    <cellStyle name="Note 9 7" xfId="56439" xr:uid="{BEE2A8AF-766A-4B7E-B33B-78658CCC01C9}"/>
    <cellStyle name="Note 9 7 2" xfId="56440" xr:uid="{B05F5160-19A2-46F2-9EB2-E0B444EC3256}"/>
    <cellStyle name="Note 9 7 2 2" xfId="56441" xr:uid="{45F4046D-6A3C-4D20-B735-E0FA791B5FBF}"/>
    <cellStyle name="Note 9 7 2 2 2" xfId="56442" xr:uid="{3010960D-334C-4998-B53D-06B70D8B932F}"/>
    <cellStyle name="Note 9 7 2 3" xfId="56443" xr:uid="{AAF32A02-34D2-4D56-AEC1-CDFB7635329B}"/>
    <cellStyle name="Note 9 7 3" xfId="56444" xr:uid="{C82F3B1D-D20E-418D-BBD3-FECE5669FEA7}"/>
    <cellStyle name="Note 9 7 3 2" xfId="56445" xr:uid="{170DAC10-9463-49B4-AC7E-162BD11F941A}"/>
    <cellStyle name="Note 9 7 4" xfId="56446" xr:uid="{8953DC1C-35C3-475E-BCD0-11C3055025C2}"/>
    <cellStyle name="Note 9 7 4 2" xfId="56447" xr:uid="{CD568205-25B4-4C55-8F9B-0B825BBD3922}"/>
    <cellStyle name="Note 9 7 5" xfId="56448" xr:uid="{15095400-2220-4259-9D69-9631C9712C99}"/>
    <cellStyle name="Note 9 8" xfId="56449" xr:uid="{191A6F37-55D7-4C29-AE4C-B51695FAF397}"/>
    <cellStyle name="Note 9 8 2" xfId="56450" xr:uid="{DC9DBE0F-A806-4651-AAE9-5FB0C0D24BFA}"/>
    <cellStyle name="Note 9 8 2 2" xfId="56451" xr:uid="{4C8DCC23-CD13-417E-8299-88BF8EEA0709}"/>
    <cellStyle name="Note 9 8 2 2 2" xfId="56452" xr:uid="{B33448AE-4705-4D3F-BD97-73E89235896C}"/>
    <cellStyle name="Note 9 8 2 3" xfId="56453" xr:uid="{C998C857-9411-45E6-9E0A-DA8AFE5B6485}"/>
    <cellStyle name="Note 9 8 3" xfId="56454" xr:uid="{ECC4B799-A0C8-47A1-9FCB-29FADF84E65B}"/>
    <cellStyle name="Note 9 8 3 2" xfId="56455" xr:uid="{97FF8090-B10A-411A-85FD-9576FD49CDA0}"/>
    <cellStyle name="Note 9 8 4" xfId="56456" xr:uid="{ED0F777C-0763-489C-BB79-FD8DDB9EE407}"/>
    <cellStyle name="Note 9 8 4 2" xfId="56457" xr:uid="{8E0460CC-E539-4626-B64C-2FD86F7773E2}"/>
    <cellStyle name="Note 9 8 5" xfId="56458" xr:uid="{04A93788-FD13-4792-B665-EE3C273A0666}"/>
    <cellStyle name="Note 9 9" xfId="56459" xr:uid="{F2C1433D-B8CC-4FF6-906A-E1D788C4C046}"/>
    <cellStyle name="Note 9 9 2" xfId="56460" xr:uid="{4117AEF1-25B8-485E-9117-AE361B5268D7}"/>
    <cellStyle name="Note 9 9 2 2" xfId="56461" xr:uid="{4BFD7DE9-176F-41CE-8E04-C792D04ABA8E}"/>
    <cellStyle name="Note 9 9 2 2 2" xfId="56462" xr:uid="{102623EB-EE79-4FEF-9638-45FD3FD0A3CA}"/>
    <cellStyle name="Note 9 9 2 3" xfId="56463" xr:uid="{89A55490-6939-44C8-A9BD-6E8060F34E1A}"/>
    <cellStyle name="Note 9 9 3" xfId="56464" xr:uid="{9E20E3F5-DA0A-4A8F-9D8A-EA0ADAD80DB8}"/>
    <cellStyle name="Note 9 9 3 2" xfId="56465" xr:uid="{6D243FF0-83D8-4839-87E7-1152B3211FFC}"/>
    <cellStyle name="Note 9 9 4" xfId="56466" xr:uid="{43C9B61E-F31E-484F-9D2A-8092AF524E3C}"/>
    <cellStyle name="Note 9 9 4 2" xfId="56467" xr:uid="{DA49A471-FDE9-4965-8705-90359C53D4CA}"/>
    <cellStyle name="Note 9 9 5" xfId="56468" xr:uid="{EA551A1D-953A-455F-98E8-8A2836CC5907}"/>
    <cellStyle name="Number" xfId="56469" xr:uid="{77ADB42D-EEDE-4EE8-851C-2367D109E3B8}"/>
    <cellStyle name="Numdec1" xfId="56470" xr:uid="{81A307F4-BA48-4CB0-80FD-C5E01350E34A}"/>
    <cellStyle name="Numdec1bold" xfId="56471" xr:uid="{2DBDC266-8DF4-4E93-844F-666A28F03762}"/>
    <cellStyle name="Output 10" xfId="2076" xr:uid="{89190AF0-D315-4C84-915B-A45A9E345883}"/>
    <cellStyle name="Output 10 2" xfId="56472" xr:uid="{3CB77E4F-D201-42AA-A769-1400A61A8C19}"/>
    <cellStyle name="Output 10 3" xfId="56473" xr:uid="{B9487ACA-FF26-4287-97F7-B7597FAA62CC}"/>
    <cellStyle name="Output 10 4" xfId="56474" xr:uid="{8FAFAFD1-B94B-4938-9E0E-6794E13A8C5B}"/>
    <cellStyle name="Output 10 5" xfId="56475" xr:uid="{3863A8A8-8420-4039-A9E6-D24271DD2E56}"/>
    <cellStyle name="Output 10 6" xfId="56476" xr:uid="{CF89710D-C9FB-4158-9290-1638CE969F5E}"/>
    <cellStyle name="Output 10 7" xfId="56477" xr:uid="{CDBA87FD-58CA-40CE-91CB-C6C2915F57D3}"/>
    <cellStyle name="Output 10 8" xfId="56478" xr:uid="{8164E08F-3170-4C78-884C-ED9074BD651D}"/>
    <cellStyle name="Output 11" xfId="2077" xr:uid="{2EE797D5-B73F-4A8C-8CB1-1CCE1982F8DC}"/>
    <cellStyle name="Output 11 2" xfId="56479" xr:uid="{29D1F8B7-BEE5-4BA8-88A6-358B0A7A9B13}"/>
    <cellStyle name="Output 11 3" xfId="56480" xr:uid="{53D00486-0853-452B-9349-8BEA0FD7BE7C}"/>
    <cellStyle name="Output 11 4" xfId="56481" xr:uid="{B5F69209-3F05-4DAC-ABFF-7A0FAEBF3530}"/>
    <cellStyle name="Output 11 5" xfId="56482" xr:uid="{0ACDE1F4-A511-4BCF-BA1D-EC4327178239}"/>
    <cellStyle name="Output 11 6" xfId="56483" xr:uid="{A0E32B82-797B-48FD-A332-22435B520EFD}"/>
    <cellStyle name="Output 11 7" xfId="56484" xr:uid="{F5B45E07-49BE-4596-81D5-87ABADCEA457}"/>
    <cellStyle name="Output 11 8" xfId="56485" xr:uid="{625CB43D-C34E-452A-88D1-E7C4576B7CA3}"/>
    <cellStyle name="Output 12" xfId="2078" xr:uid="{75CB0AD7-DCAB-4C21-B571-CFF80471D739}"/>
    <cellStyle name="Output 12 2" xfId="56486" xr:uid="{E7E6A01E-F0C9-45F6-AE00-9A4D7E51330B}"/>
    <cellStyle name="Output 12 3" xfId="56487" xr:uid="{0E55A416-8046-47B7-A8C0-8DC7C468E993}"/>
    <cellStyle name="Output 12 4" xfId="56488" xr:uid="{25C6B978-0CD7-4FE3-B9BB-3B875D2AB034}"/>
    <cellStyle name="Output 12 5" xfId="56489" xr:uid="{87B004F1-1CBA-4825-AE8E-F99D78A95E3F}"/>
    <cellStyle name="Output 12 6" xfId="56490" xr:uid="{5E915F32-B282-4059-BFCC-0391CE2EF395}"/>
    <cellStyle name="Output 12 7" xfId="56491" xr:uid="{47DCF610-3F8B-42E4-99A3-5E77FEA08A7E}"/>
    <cellStyle name="Output 12 8" xfId="56492" xr:uid="{55897BB8-412E-45B7-9919-D8667A20A052}"/>
    <cellStyle name="Output 13" xfId="2079" xr:uid="{2F2456F5-4D8E-4315-BD51-A7ECAA36A0BF}"/>
    <cellStyle name="Output 13 2" xfId="56493" xr:uid="{C6FF0ACA-1411-4785-8D3A-634D74795BBC}"/>
    <cellStyle name="Output 13 3" xfId="56494" xr:uid="{CBE3122E-CE43-49B5-AF07-3024BFEF6F07}"/>
    <cellStyle name="Output 13 4" xfId="56495" xr:uid="{1F69B053-9EA1-4040-BC70-0CA7FABE57E8}"/>
    <cellStyle name="Output 13 5" xfId="56496" xr:uid="{4CEF7F39-4243-4B84-A5EF-65893407D0B2}"/>
    <cellStyle name="Output 13 6" xfId="56497" xr:uid="{B25866E3-1B02-4B65-9125-B297A67DFD20}"/>
    <cellStyle name="Output 13 7" xfId="56498" xr:uid="{C8EA0006-8C69-4A9E-B16E-04845A1968B0}"/>
    <cellStyle name="Output 13 8" xfId="56499" xr:uid="{A5B6F811-5D15-4144-9B81-1F3BAB5FBAEF}"/>
    <cellStyle name="Output 14" xfId="2080" xr:uid="{D5439308-E872-473C-A246-299E04EC7ECE}"/>
    <cellStyle name="Output 14 10" xfId="56500" xr:uid="{626CB180-3863-42C2-98AF-08421485FF48}"/>
    <cellStyle name="Output 14 2" xfId="56501" xr:uid="{86E78C51-69C7-499E-AD57-90D887F2C590}"/>
    <cellStyle name="Output 14 3" xfId="56502" xr:uid="{F587EBA3-9C0F-42C2-AD24-4E6EFA44220A}"/>
    <cellStyle name="Output 14 4" xfId="56503" xr:uid="{067AB566-4FE4-4434-AE68-BF953ED038EA}"/>
    <cellStyle name="Output 14 5" xfId="56504" xr:uid="{66491BAF-E0FA-4C4C-BA40-F395112379DE}"/>
    <cellStyle name="Output 14 6" xfId="56505" xr:uid="{C16EF443-7DCE-465F-9B6A-7F0EEB28EC04}"/>
    <cellStyle name="Output 14 7" xfId="56506" xr:uid="{C4A780F2-00E6-436F-9284-9F8755820A98}"/>
    <cellStyle name="Output 14 8" xfId="56507" xr:uid="{86E3E892-6C6B-4D0D-B470-53C609299D68}"/>
    <cellStyle name="Output 14 9" xfId="56508" xr:uid="{F4EEA178-CCD9-476B-B85B-ED0CEF55F304}"/>
    <cellStyle name="Output 15" xfId="56509" xr:uid="{D15B7075-B504-4FE8-B6B9-337117AA48D7}"/>
    <cellStyle name="Output 16" xfId="56510" xr:uid="{723AF177-FF1A-4F20-817E-2075169F0DA3}"/>
    <cellStyle name="Output 17" xfId="56511" xr:uid="{D95CA87E-702E-4D25-9EE1-3A2C09262CF1}"/>
    <cellStyle name="Output 18" xfId="56512" xr:uid="{584EC719-96BC-4C7C-BA6B-0CA1E6EAD132}"/>
    <cellStyle name="Output 19" xfId="56513" xr:uid="{FCF39935-7CA8-4306-94EB-3B075F4EC273}"/>
    <cellStyle name="Output 2" xfId="2081" xr:uid="{8BDBE94F-F0C6-469F-B072-EA29CCFE7F99}"/>
    <cellStyle name="Output 2 10" xfId="56514" xr:uid="{73780C09-8D75-4D37-9F06-ACD7FE02DFE4}"/>
    <cellStyle name="Output 2 11" xfId="56515" xr:uid="{A236DE88-1047-4442-A966-8C738E5FA93D}"/>
    <cellStyle name="Output 2 12" xfId="56516" xr:uid="{EDF3166F-10E6-428A-BABE-FD15095EBAC2}"/>
    <cellStyle name="Output 2 13" xfId="56517" xr:uid="{1DFF9268-7B3B-431A-8E29-8D85F646B4D1}"/>
    <cellStyle name="Output 2 14" xfId="56518" xr:uid="{D2D722BB-838C-4638-9622-23197D6252CF}"/>
    <cellStyle name="Output 2 2" xfId="2082" xr:uid="{B60E0D57-86F3-4400-96BC-2634950C3FEC}"/>
    <cellStyle name="Output 2 2 2" xfId="56519" xr:uid="{F0304D4A-8385-479F-8F7D-D6860EDBE139}"/>
    <cellStyle name="Output 2 2 3" xfId="56520" xr:uid="{2F641CBF-5188-4F5C-A3CB-6605A1E47B0A}"/>
    <cellStyle name="Output 2 2 4" xfId="56521" xr:uid="{4B84856E-51B6-4671-9A35-2BDFDCEA0DE0}"/>
    <cellStyle name="Output 2 2 5" xfId="56522" xr:uid="{AB29E638-D128-4699-A403-B9ED378FC5CB}"/>
    <cellStyle name="Output 2 2 6" xfId="56523" xr:uid="{12AE10FA-1968-49CB-BF9A-007F2C488165}"/>
    <cellStyle name="Output 2 2 7" xfId="56524" xr:uid="{ABA61815-78C5-4517-9F28-471850DF8FFE}"/>
    <cellStyle name="Output 2 2 8" xfId="56525" xr:uid="{7E0ADC2B-D1C2-4947-A603-6EB9F5DF0947}"/>
    <cellStyle name="Output 2 3" xfId="2083" xr:uid="{AE5908E5-8D38-420C-999B-1EE001D39D55}"/>
    <cellStyle name="Output 2 3 2" xfId="56526" xr:uid="{7C728797-C258-40D9-940B-A25CBE4807EB}"/>
    <cellStyle name="Output 2 3 3" xfId="56527" xr:uid="{D9929F1D-EF4C-4A16-B782-B216C7F2B045}"/>
    <cellStyle name="Output 2 3 4" xfId="56528" xr:uid="{52FEA9FD-69A4-4C80-9BC7-1FCC59BB7FCF}"/>
    <cellStyle name="Output 2 3 5" xfId="56529" xr:uid="{822F4709-559B-404C-AA81-2F3D3CEAAD02}"/>
    <cellStyle name="Output 2 3 6" xfId="56530" xr:uid="{9C247CCE-6EF6-4EEF-89DE-57E291DC0839}"/>
    <cellStyle name="Output 2 3 7" xfId="56531" xr:uid="{F2B32799-E1E3-44BA-95E2-0730BBC7052F}"/>
    <cellStyle name="Output 2 3 8" xfId="56532" xr:uid="{8898B613-D651-4D84-9562-5280977E7BF1}"/>
    <cellStyle name="Output 2 4" xfId="2084" xr:uid="{B4FFEEC1-3108-4919-B57A-29EF08A6CFEB}"/>
    <cellStyle name="Output 2 4 2" xfId="56533" xr:uid="{2BDFC156-1B84-48C6-BE4A-D0EF35F046E0}"/>
    <cellStyle name="Output 2 4 3" xfId="56534" xr:uid="{B1D73772-9EEC-4B3A-A903-038058BFCC86}"/>
    <cellStyle name="Output 2 4 4" xfId="56535" xr:uid="{8C271C28-E559-4A76-9EA9-BD9AD787CF2D}"/>
    <cellStyle name="Output 2 4 5" xfId="56536" xr:uid="{A1C22B09-DEA3-44FD-879A-E22AC05BD8FF}"/>
    <cellStyle name="Output 2 4 6" xfId="56537" xr:uid="{D1B552EF-34EF-4AEA-808C-CCE002F25A82}"/>
    <cellStyle name="Output 2 4 7" xfId="56538" xr:uid="{499654A3-EF10-4E72-B1E7-E0CAC247E51E}"/>
    <cellStyle name="Output 2 4 8" xfId="56539" xr:uid="{6CE16E69-52F5-4415-B6E7-81E012A4E568}"/>
    <cellStyle name="Output 2 5" xfId="2085" xr:uid="{F2D0FFF3-E9AA-4AFE-A998-E94B0CB120AC}"/>
    <cellStyle name="Output 2 5 2" xfId="56540" xr:uid="{EA557257-CA18-41FB-A62D-D1E89B78326F}"/>
    <cellStyle name="Output 2 5 3" xfId="56541" xr:uid="{EBC3560D-1098-47BC-AD69-3B815C62E27E}"/>
    <cellStyle name="Output 2 5 4" xfId="56542" xr:uid="{DF4AFF9D-B53D-4B4A-A220-FBA15CE45F0D}"/>
    <cellStyle name="Output 2 5 5" xfId="56543" xr:uid="{1D408CA7-9A79-4312-8C6C-559E743D6694}"/>
    <cellStyle name="Output 2 5 6" xfId="56544" xr:uid="{EC1D1BE5-AB85-4B54-BC35-B2A03BA26C61}"/>
    <cellStyle name="Output 2 5 7" xfId="56545" xr:uid="{201B47A1-1C0F-4454-A757-4782CD5AD464}"/>
    <cellStyle name="Output 2 5 8" xfId="56546" xr:uid="{128ADA8F-11E6-4697-8B3B-6DCA98D415FE}"/>
    <cellStyle name="Output 2 6" xfId="2086" xr:uid="{1E7B9EC4-63A9-4B40-818F-931CDACBFA96}"/>
    <cellStyle name="Output 2 6 2" xfId="56547" xr:uid="{670E8130-7E6E-48AE-9682-F1C0ABEAB9EB}"/>
    <cellStyle name="Output 2 6 3" xfId="56548" xr:uid="{745E6B8A-2948-4805-9E08-A78B78ED10BA}"/>
    <cellStyle name="Output 2 6 4" xfId="56549" xr:uid="{60259EE2-2D8A-47C7-B7E5-E4B9C9C9B49B}"/>
    <cellStyle name="Output 2 6 5" xfId="56550" xr:uid="{78259929-4551-438E-B5AD-02CE06AD8668}"/>
    <cellStyle name="Output 2 6 6" xfId="56551" xr:uid="{F77A05F7-3CD1-466F-A85D-F86803AB15B2}"/>
    <cellStyle name="Output 2 6 7" xfId="56552" xr:uid="{A4DA0009-F0F4-4F22-87D6-BCDFAE575CC4}"/>
    <cellStyle name="Output 2 6 8" xfId="56553" xr:uid="{2CA61040-494C-4484-8213-4DC03970750C}"/>
    <cellStyle name="Output 2 7" xfId="2087" xr:uid="{5F73DA33-9E25-4B5D-B5E8-990DF25B84B9}"/>
    <cellStyle name="Output 2 7 2" xfId="56554" xr:uid="{DCECDC6C-0BBB-4D6B-9BC6-55FAB30E871B}"/>
    <cellStyle name="Output 2 7 3" xfId="56555" xr:uid="{60BEED26-0AD2-4D94-BC38-3A5C2B0B82C1}"/>
    <cellStyle name="Output 2 7 4" xfId="56556" xr:uid="{7A4C8EC9-14D8-44DF-B545-A9C9576F408C}"/>
    <cellStyle name="Output 2 7 5" xfId="56557" xr:uid="{79000B22-33AB-4AA5-AE08-50CF0EF72769}"/>
    <cellStyle name="Output 2 7 6" xfId="56558" xr:uid="{4D4F8EF0-6206-49BE-9035-333DFF9A5EE6}"/>
    <cellStyle name="Output 2 7 7" xfId="56559" xr:uid="{507E7D2C-F402-475A-BDF8-314E9534B947}"/>
    <cellStyle name="Output 2 7 8" xfId="56560" xr:uid="{CB8980D0-8F12-4E84-AFEF-2217DACB5F0C}"/>
    <cellStyle name="Output 2 8" xfId="56561" xr:uid="{67F6817A-38CC-487E-9A2A-B4DC4483E17E}"/>
    <cellStyle name="Output 2 9" xfId="56562" xr:uid="{AC58BD8A-C27A-4429-BA55-18A9ADAEFAAD}"/>
    <cellStyle name="Output 20" xfId="56563" xr:uid="{547F58E3-B07D-432C-BF2D-CCEE2C028273}"/>
    <cellStyle name="Output 21" xfId="56564" xr:uid="{9B80FC7D-3C3F-4B05-AA55-55D737AC22B7}"/>
    <cellStyle name="Output 22" xfId="56565" xr:uid="{DF6765ED-821E-48DD-981B-16CD71D48DBC}"/>
    <cellStyle name="Output 23" xfId="56566" xr:uid="{4A2A82B2-1577-4B91-9B06-EBEFAB142F25}"/>
    <cellStyle name="Output 24" xfId="56567" xr:uid="{55C725E5-29F0-46C6-94FB-8D21E967BC7F}"/>
    <cellStyle name="Output 25" xfId="56568" xr:uid="{6D33CBBE-869F-4DB1-9B01-30F4CA32F185}"/>
    <cellStyle name="Output 26" xfId="56569" xr:uid="{E1E7EDFB-27D7-424E-B8A1-EF9B0D21CB78}"/>
    <cellStyle name="Output 27" xfId="56570" xr:uid="{FD2C900B-68E2-4E95-AB3C-969BADB0E5DB}"/>
    <cellStyle name="Output 28" xfId="56571" xr:uid="{C0BE389D-6A0F-4C4C-AE33-D4E3E26E0159}"/>
    <cellStyle name="Output 3" xfId="2088" xr:uid="{9383772D-0F0D-4A97-9418-DC97E28618E6}"/>
    <cellStyle name="Output 3 10" xfId="56572" xr:uid="{2EC6CB50-7D52-4B7B-B6FD-0044186947B5}"/>
    <cellStyle name="Output 3 11" xfId="56573" xr:uid="{C3425774-614B-46AC-9FB0-AD74461B53A5}"/>
    <cellStyle name="Output 3 12" xfId="56574" xr:uid="{A2955735-D2A6-453E-AE37-B023EFC5196C}"/>
    <cellStyle name="Output 3 13" xfId="56575" xr:uid="{3E74E947-1C27-45F6-B090-9BA746BF9217}"/>
    <cellStyle name="Output 3 14" xfId="56576" xr:uid="{669E3318-67A2-4908-8082-197EDFD3AACD}"/>
    <cellStyle name="Output 3 2" xfId="2089" xr:uid="{D38F2AA7-B659-40E8-B2B1-34A4B294C462}"/>
    <cellStyle name="Output 3 2 2" xfId="56577" xr:uid="{412A7E6E-E1FF-4866-8FC8-AC97457B7438}"/>
    <cellStyle name="Output 3 2 3" xfId="56578" xr:uid="{936DD96E-2F13-422F-9532-D4DF47756568}"/>
    <cellStyle name="Output 3 2 4" xfId="56579" xr:uid="{DE719236-9929-4582-B6D5-1BECEEC65F86}"/>
    <cellStyle name="Output 3 2 5" xfId="56580" xr:uid="{3CD63C78-58E0-46F9-88A6-528F9DCAAAD8}"/>
    <cellStyle name="Output 3 2 6" xfId="56581" xr:uid="{E9EA4AF6-D00F-4A81-9F70-2AA3E1916CDB}"/>
    <cellStyle name="Output 3 2 7" xfId="56582" xr:uid="{3CFB2194-AE8F-4882-BA5C-36D43051DC84}"/>
    <cellStyle name="Output 3 2 8" xfId="56583" xr:uid="{1B785D24-B115-41E4-8233-4B0D7FCC79AC}"/>
    <cellStyle name="Output 3 3" xfId="2090" xr:uid="{FE3E84DA-A162-4C3A-A457-10F6C8C12F43}"/>
    <cellStyle name="Output 3 3 2" xfId="56584" xr:uid="{CC5F3F6E-D48F-418B-8732-4A4E9FCB40E3}"/>
    <cellStyle name="Output 3 3 3" xfId="56585" xr:uid="{74CF015E-90CC-4E66-9519-5216D3BB8972}"/>
    <cellStyle name="Output 3 3 4" xfId="56586" xr:uid="{7B3D7402-9D55-4E4F-B969-797394629CE4}"/>
    <cellStyle name="Output 3 3 5" xfId="56587" xr:uid="{914A2AFE-35AD-45D9-A8E8-CADF31BAF925}"/>
    <cellStyle name="Output 3 3 6" xfId="56588" xr:uid="{AAA8EAB4-B688-4BF7-B6A8-5BB8A57B4C93}"/>
    <cellStyle name="Output 3 3 7" xfId="56589" xr:uid="{7F6BA17B-C995-46FD-9A1B-FA2B75A065DD}"/>
    <cellStyle name="Output 3 3 8" xfId="56590" xr:uid="{3AB565AD-E0D7-400E-B138-8E4782F3FDC7}"/>
    <cellStyle name="Output 3 4" xfId="2091" xr:uid="{9C58F419-0981-4F81-AF8F-A0A03446EED8}"/>
    <cellStyle name="Output 3 4 2" xfId="56591" xr:uid="{889613BF-D97F-4EB5-B1E9-CD3F461D6E3C}"/>
    <cellStyle name="Output 3 4 3" xfId="56592" xr:uid="{1470E069-1F9F-481E-BC09-1040AFF00E87}"/>
    <cellStyle name="Output 3 4 4" xfId="56593" xr:uid="{5C91FB88-0208-46E7-9CBE-A014CE509FF2}"/>
    <cellStyle name="Output 3 4 5" xfId="56594" xr:uid="{38D99DE4-4191-4EAD-A54D-BCA46DEBD672}"/>
    <cellStyle name="Output 3 4 6" xfId="56595" xr:uid="{FD4DB574-FDD3-42BC-BB54-A4C6FC17E6EA}"/>
    <cellStyle name="Output 3 4 7" xfId="56596" xr:uid="{FF5528F8-987B-4D1B-BDB9-75C2733BFD86}"/>
    <cellStyle name="Output 3 4 8" xfId="56597" xr:uid="{1BE0B65D-3FEA-404A-BB2D-0D01C01E8FA0}"/>
    <cellStyle name="Output 3 5" xfId="2092" xr:uid="{F8493D13-DEA7-443E-902F-9DD5A9346217}"/>
    <cellStyle name="Output 3 5 2" xfId="56598" xr:uid="{348669D4-5FC4-4ED5-9607-49CEF58EA328}"/>
    <cellStyle name="Output 3 5 3" xfId="56599" xr:uid="{68E9C629-5285-4507-8EF5-6674A067B853}"/>
    <cellStyle name="Output 3 5 4" xfId="56600" xr:uid="{3854B119-A907-4F3A-B3B1-299BF3598F15}"/>
    <cellStyle name="Output 3 5 5" xfId="56601" xr:uid="{BA972BD1-4845-42FB-A520-B0EC6A221AC7}"/>
    <cellStyle name="Output 3 5 6" xfId="56602" xr:uid="{78A6A9C9-1D02-4CBB-A729-E88C5411CA78}"/>
    <cellStyle name="Output 3 5 7" xfId="56603" xr:uid="{43B6DA77-90F0-4240-BECD-25FDC2D63A5A}"/>
    <cellStyle name="Output 3 5 8" xfId="56604" xr:uid="{2D34F04A-E2EB-4CC8-8E4E-06ACC3B152D3}"/>
    <cellStyle name="Output 3 6" xfId="2093" xr:uid="{E39A926B-27AC-40F9-B68E-4187B65EB9D7}"/>
    <cellStyle name="Output 3 6 2" xfId="56605" xr:uid="{2BF3CD6E-7B4F-4BE3-A951-27ED5A9E025A}"/>
    <cellStyle name="Output 3 6 3" xfId="56606" xr:uid="{765DB308-100A-4406-BCCE-1011923A43C8}"/>
    <cellStyle name="Output 3 6 4" xfId="56607" xr:uid="{0EEA8FAA-97FD-4A24-8BED-420F614021D1}"/>
    <cellStyle name="Output 3 6 5" xfId="56608" xr:uid="{6821D9D0-E65F-411C-8CB9-6B2B7C5ACBD0}"/>
    <cellStyle name="Output 3 6 6" xfId="56609" xr:uid="{B137B44A-6A20-4944-A819-842A9AD6D9DD}"/>
    <cellStyle name="Output 3 6 7" xfId="56610" xr:uid="{59723B6E-746A-4CA1-B077-5FD9A13BEAF0}"/>
    <cellStyle name="Output 3 6 8" xfId="56611" xr:uid="{19E0C90B-BB00-4FDC-A3C0-4FF18BF2A1E5}"/>
    <cellStyle name="Output 3 7" xfId="2094" xr:uid="{986D7328-7D93-4719-8540-2DC5DD8C89E2}"/>
    <cellStyle name="Output 3 7 2" xfId="56612" xr:uid="{5E129622-36EF-427A-9E20-75A04931805F}"/>
    <cellStyle name="Output 3 7 3" xfId="56613" xr:uid="{32DE6D1A-8A4E-4747-8FC8-573BACD2D65E}"/>
    <cellStyle name="Output 3 7 4" xfId="56614" xr:uid="{972BE1F9-E1F7-4BB2-B0D0-1C7625A3183C}"/>
    <cellStyle name="Output 3 7 5" xfId="56615" xr:uid="{B3CA02C1-1609-4ABE-9268-F8D658F37F91}"/>
    <cellStyle name="Output 3 7 6" xfId="56616" xr:uid="{02695BBA-5066-47F7-A41C-EC4926CE554D}"/>
    <cellStyle name="Output 3 7 7" xfId="56617" xr:uid="{E9F94088-7796-4D45-AB52-83DFC5E36A4E}"/>
    <cellStyle name="Output 3 7 8" xfId="56618" xr:uid="{338FD984-898A-4FE9-A2CD-2AE7F792853C}"/>
    <cellStyle name="Output 3 8" xfId="56619" xr:uid="{DFE7EF8F-CE3D-4F62-A1B2-91CF0A625D3A}"/>
    <cellStyle name="Output 3 9" xfId="56620" xr:uid="{6749B844-3070-4025-9647-67B1DCC13D18}"/>
    <cellStyle name="Output 4" xfId="2095" xr:uid="{8E0F3583-45B3-4BF5-9953-2C2AE7D986BE}"/>
    <cellStyle name="Output 4 10" xfId="56621" xr:uid="{75DC26F2-9E56-401D-9574-AAA7C067BD17}"/>
    <cellStyle name="Output 4 11" xfId="56622" xr:uid="{D87987B7-DF53-4807-8EB6-6339B25E1616}"/>
    <cellStyle name="Output 4 12" xfId="56623" xr:uid="{A245FE48-721D-4172-B89A-994B349231FC}"/>
    <cellStyle name="Output 4 13" xfId="56624" xr:uid="{7FA31258-55C9-4422-851C-FD199DD50C5B}"/>
    <cellStyle name="Output 4 14" xfId="56625" xr:uid="{42A8527E-D796-4395-B0ED-CCC3F14974BF}"/>
    <cellStyle name="Output 4 2" xfId="2096" xr:uid="{BC9DF91A-9A73-45E9-89E7-846A4C88536E}"/>
    <cellStyle name="Output 4 2 2" xfId="56626" xr:uid="{F878F8F4-7BE9-4582-91C5-3E9E79F425B1}"/>
    <cellStyle name="Output 4 2 3" xfId="56627" xr:uid="{A5B8A922-9F14-4FCD-9F34-02D65E28079D}"/>
    <cellStyle name="Output 4 2 4" xfId="56628" xr:uid="{DE8AF5C2-4852-4BF2-B110-BC8EFC53E354}"/>
    <cellStyle name="Output 4 2 5" xfId="56629" xr:uid="{316E4001-890D-4DFD-BEFA-3B41BA969FEA}"/>
    <cellStyle name="Output 4 2 6" xfId="56630" xr:uid="{8DF56CA2-60FF-4029-A498-B43D1526D068}"/>
    <cellStyle name="Output 4 2 7" xfId="56631" xr:uid="{D107822D-2897-4AE4-BFC0-65E5F3143B9E}"/>
    <cellStyle name="Output 4 2 8" xfId="56632" xr:uid="{1612E39E-6145-40C0-8CED-4C6A71A17F83}"/>
    <cellStyle name="Output 4 3" xfId="2097" xr:uid="{279F8020-793C-40A7-A8AB-2BBD29B1E781}"/>
    <cellStyle name="Output 4 3 2" xfId="56633" xr:uid="{0509E330-A8EE-4589-9894-28E8B2EA5422}"/>
    <cellStyle name="Output 4 3 3" xfId="56634" xr:uid="{14412B59-F238-4918-8FA9-C3E6ED584B83}"/>
    <cellStyle name="Output 4 3 4" xfId="56635" xr:uid="{D4CF74DA-3449-4D60-827C-E37FC88D56AB}"/>
    <cellStyle name="Output 4 3 5" xfId="56636" xr:uid="{64F7AE55-15AB-44A3-AA83-30012D66E5DD}"/>
    <cellStyle name="Output 4 3 6" xfId="56637" xr:uid="{DEF7CB89-68B9-4AD8-8844-EA0BF3F800DE}"/>
    <cellStyle name="Output 4 3 7" xfId="56638" xr:uid="{4FF78150-B9D7-4251-AE1D-036445C2CFEB}"/>
    <cellStyle name="Output 4 3 8" xfId="56639" xr:uid="{D51C4B90-C120-43A3-AB35-CB1417EE3FB1}"/>
    <cellStyle name="Output 4 4" xfId="2098" xr:uid="{8EB9AE42-62F1-4B81-9C61-7B6228969FA8}"/>
    <cellStyle name="Output 4 4 2" xfId="56640" xr:uid="{D2771AF2-9CA5-4C56-B250-BE2D588110D8}"/>
    <cellStyle name="Output 4 4 3" xfId="56641" xr:uid="{3F7DB154-FF7D-4693-BEA7-DF7BB746F3DD}"/>
    <cellStyle name="Output 4 4 4" xfId="56642" xr:uid="{3E528F73-B7EB-4190-9F3E-1632E88E6EA9}"/>
    <cellStyle name="Output 4 4 5" xfId="56643" xr:uid="{FB60FE8E-6444-457B-9C22-DA78A53A27F0}"/>
    <cellStyle name="Output 4 4 6" xfId="56644" xr:uid="{733BEA05-3A14-43D2-A47F-0A93BF8ADA24}"/>
    <cellStyle name="Output 4 4 7" xfId="56645" xr:uid="{5FB11241-3C79-407B-BCD8-D735B0D2694C}"/>
    <cellStyle name="Output 4 4 8" xfId="56646" xr:uid="{4D6EEE7D-F727-4982-9858-8A2B06DB3721}"/>
    <cellStyle name="Output 4 5" xfId="2099" xr:uid="{DD8BE8EB-9CCE-4113-9E09-4DAEDEBB493E}"/>
    <cellStyle name="Output 4 5 2" xfId="56647" xr:uid="{547456F1-BBEF-49D3-8752-9B3902B48ABC}"/>
    <cellStyle name="Output 4 5 3" xfId="56648" xr:uid="{284E987A-4F6E-457A-A71C-726688FF57D8}"/>
    <cellStyle name="Output 4 5 4" xfId="56649" xr:uid="{0CB08673-99AE-4F97-9643-0B1CC35943F0}"/>
    <cellStyle name="Output 4 5 5" xfId="56650" xr:uid="{F130480A-5F63-44C6-B80F-ADDB236B809E}"/>
    <cellStyle name="Output 4 5 6" xfId="56651" xr:uid="{0EA41CFF-2AC5-449B-929B-954985072B1C}"/>
    <cellStyle name="Output 4 5 7" xfId="56652" xr:uid="{FE5872E5-B210-4DA1-89A3-054B3B5B448B}"/>
    <cellStyle name="Output 4 5 8" xfId="56653" xr:uid="{7341C484-2386-4559-89A2-CBCAB1D1E10F}"/>
    <cellStyle name="Output 4 6" xfId="2100" xr:uid="{9ED146D6-B3E6-4A6F-B066-D224ED1DE52B}"/>
    <cellStyle name="Output 4 6 2" xfId="56654" xr:uid="{C5519F7B-8E87-4310-A2AC-54AC7E9E5380}"/>
    <cellStyle name="Output 4 6 3" xfId="56655" xr:uid="{F6ECBE16-5272-45C5-A8CF-FDE4D64C6BD4}"/>
    <cellStyle name="Output 4 6 4" xfId="56656" xr:uid="{B3D412B4-CB3A-475A-87BE-96C93A524D5A}"/>
    <cellStyle name="Output 4 6 5" xfId="56657" xr:uid="{7FE4614D-C4A4-4D98-8931-B8099520D725}"/>
    <cellStyle name="Output 4 6 6" xfId="56658" xr:uid="{A780F109-6C3F-4266-8979-18B48CD0B7C0}"/>
    <cellStyle name="Output 4 6 7" xfId="56659" xr:uid="{24B3066C-3807-4658-8D94-35808394F244}"/>
    <cellStyle name="Output 4 6 8" xfId="56660" xr:uid="{39F04AB5-24B6-457D-BEB0-9C6E85AEC3CF}"/>
    <cellStyle name="Output 4 7" xfId="2101" xr:uid="{4AB6B1FF-22E5-422D-91B4-62137CA62A03}"/>
    <cellStyle name="Output 4 7 2" xfId="56661" xr:uid="{256FEEA1-811D-432A-9E73-4A3A32466805}"/>
    <cellStyle name="Output 4 7 3" xfId="56662" xr:uid="{D937F459-6687-4BAE-B8DD-46A002C2E61B}"/>
    <cellStyle name="Output 4 7 4" xfId="56663" xr:uid="{B497DBCD-D3B5-4E8C-992F-EB2C9DA612A2}"/>
    <cellStyle name="Output 4 7 5" xfId="56664" xr:uid="{421F7136-9D65-4043-A9F7-8A6B5B3D3176}"/>
    <cellStyle name="Output 4 7 6" xfId="56665" xr:uid="{3DBDB6D2-9614-46B1-B2DC-16A833B8DAB5}"/>
    <cellStyle name="Output 4 7 7" xfId="56666" xr:uid="{19B1A5B6-312E-475B-9F21-565D3B54491F}"/>
    <cellStyle name="Output 4 7 8" xfId="56667" xr:uid="{31C7805A-40C3-4CC8-99FD-252C956C0B7B}"/>
    <cellStyle name="Output 4 8" xfId="56668" xr:uid="{8D20C417-8D3E-419A-82CF-5CE0C1297B6F}"/>
    <cellStyle name="Output 4 9" xfId="56669" xr:uid="{5FA4E42D-22BB-4FF0-83C2-F31176F6A9AD}"/>
    <cellStyle name="Output 5" xfId="2102" xr:uid="{BAB5FACB-0A5E-4FDE-949B-6A86207CF000}"/>
    <cellStyle name="Output 5 10" xfId="56670" xr:uid="{A14DEF43-698C-4946-AE7A-AB237B77F752}"/>
    <cellStyle name="Output 5 11" xfId="56671" xr:uid="{38D7FFD7-F9E3-4E6A-A0C2-E6B48EDA0434}"/>
    <cellStyle name="Output 5 12" xfId="56672" xr:uid="{B52CA5CC-97DD-4780-8E46-CDFA4450467F}"/>
    <cellStyle name="Output 5 13" xfId="56673" xr:uid="{2C8C2E8D-2B9D-4F24-B3B2-577679C28259}"/>
    <cellStyle name="Output 5 14" xfId="56674" xr:uid="{59155320-6F44-4FFA-9612-31FA9E94DEEE}"/>
    <cellStyle name="Output 5 2" xfId="2103" xr:uid="{5CE4561B-2ED9-487A-95CB-7D7D96DB4E8F}"/>
    <cellStyle name="Output 5 2 2" xfId="56675" xr:uid="{9A8F2B8E-4F03-42C0-B714-2E0BDC686A51}"/>
    <cellStyle name="Output 5 2 3" xfId="56676" xr:uid="{DB6956B1-9DB4-4FCC-82DC-E510845DCF10}"/>
    <cellStyle name="Output 5 2 4" xfId="56677" xr:uid="{C8984180-9F7E-49AD-90B5-0838F78D5BE8}"/>
    <cellStyle name="Output 5 2 5" xfId="56678" xr:uid="{25AFC462-8214-43E6-9E3B-0407CE171612}"/>
    <cellStyle name="Output 5 2 6" xfId="56679" xr:uid="{2DD611EA-8F40-4ECE-8260-9327432E0138}"/>
    <cellStyle name="Output 5 2 7" xfId="56680" xr:uid="{8C459ED9-396E-4057-B2C2-BAF240CAD10B}"/>
    <cellStyle name="Output 5 2 8" xfId="56681" xr:uid="{8A56D069-8D4A-476C-AD80-0C31F4C8F24B}"/>
    <cellStyle name="Output 5 3" xfId="2104" xr:uid="{EBD37C8D-E056-41D8-A598-F0DAC6272D77}"/>
    <cellStyle name="Output 5 3 2" xfId="56682" xr:uid="{9662261F-14C0-42C2-A6AD-683B01E8FDFD}"/>
    <cellStyle name="Output 5 3 3" xfId="56683" xr:uid="{1090C950-1150-46CB-811D-9AB4BBBAA4CA}"/>
    <cellStyle name="Output 5 3 4" xfId="56684" xr:uid="{A2D39E28-BA99-4567-B0E6-E996AE3C6641}"/>
    <cellStyle name="Output 5 3 5" xfId="56685" xr:uid="{19B3A6DC-AE42-4BAA-854D-02A8A5080D5F}"/>
    <cellStyle name="Output 5 3 6" xfId="56686" xr:uid="{95CB038B-1364-45A7-B595-8BC2E60FAB3D}"/>
    <cellStyle name="Output 5 3 7" xfId="56687" xr:uid="{8E577B46-1E08-4FE1-97E5-659624D44850}"/>
    <cellStyle name="Output 5 3 8" xfId="56688" xr:uid="{3AD3B6B0-2983-4968-B469-B81340CF123E}"/>
    <cellStyle name="Output 5 4" xfId="2105" xr:uid="{85C8DEA4-BAA8-44BB-9F78-321893CF50BD}"/>
    <cellStyle name="Output 5 4 2" xfId="56689" xr:uid="{58B0F232-6FC0-4CE4-9873-8196BFA6270B}"/>
    <cellStyle name="Output 5 4 3" xfId="56690" xr:uid="{3155DB41-3F39-4055-A670-C83DFB5FF907}"/>
    <cellStyle name="Output 5 4 4" xfId="56691" xr:uid="{E230F880-A04C-485D-ADA3-4D93E78F9A57}"/>
    <cellStyle name="Output 5 4 5" xfId="56692" xr:uid="{FB8A9159-0475-4704-894D-F57215E53E90}"/>
    <cellStyle name="Output 5 4 6" xfId="56693" xr:uid="{7C85F08B-C625-49F8-BD74-3DB0DFB4A09F}"/>
    <cellStyle name="Output 5 4 7" xfId="56694" xr:uid="{21D06B75-E2AF-40DC-B13B-C7A72B3A7D81}"/>
    <cellStyle name="Output 5 4 8" xfId="56695" xr:uid="{DA9E8CB0-B291-46C7-BB2E-69B6CB95359A}"/>
    <cellStyle name="Output 5 5" xfId="2106" xr:uid="{C199AC3F-61C4-4A2F-834C-D4A68D03DD34}"/>
    <cellStyle name="Output 5 5 2" xfId="56696" xr:uid="{5F9ECC97-73AD-4516-A87B-767BCE2248F2}"/>
    <cellStyle name="Output 5 5 3" xfId="56697" xr:uid="{84361639-EC91-4B8C-AC9F-541AD804B3AF}"/>
    <cellStyle name="Output 5 5 4" xfId="56698" xr:uid="{E6A6D795-D24A-410E-B6FB-C3A4E90EA40D}"/>
    <cellStyle name="Output 5 5 5" xfId="56699" xr:uid="{D5681349-2596-4E62-BECD-C77DC6BFAB87}"/>
    <cellStyle name="Output 5 5 6" xfId="56700" xr:uid="{28CAA750-EE57-435C-A914-EA653B5AF8D3}"/>
    <cellStyle name="Output 5 5 7" xfId="56701" xr:uid="{DF12E5E2-ECFE-441C-8C5B-C5C588C32749}"/>
    <cellStyle name="Output 5 5 8" xfId="56702" xr:uid="{AD5240A3-E33E-4954-944F-D2ABDD15E077}"/>
    <cellStyle name="Output 5 6" xfId="2107" xr:uid="{83820C16-6CA6-4791-9A78-745853CE70ED}"/>
    <cellStyle name="Output 5 6 2" xfId="56703" xr:uid="{D498621E-34B0-4713-8086-BE26872C632C}"/>
    <cellStyle name="Output 5 6 3" xfId="56704" xr:uid="{4A31950A-9766-4323-BC46-5E9F0595CD82}"/>
    <cellStyle name="Output 5 6 4" xfId="56705" xr:uid="{B8498D5D-E784-462B-BBE9-17E02A8A6D35}"/>
    <cellStyle name="Output 5 6 5" xfId="56706" xr:uid="{128328ED-15E2-4C71-982B-06C8003E9E6A}"/>
    <cellStyle name="Output 5 6 6" xfId="56707" xr:uid="{9894129A-027D-40C3-A7FA-CE4A5C286E2E}"/>
    <cellStyle name="Output 5 6 7" xfId="56708" xr:uid="{B358FE12-650E-4CD9-9F65-6C2FD8413CE9}"/>
    <cellStyle name="Output 5 6 8" xfId="56709" xr:uid="{215AAABE-1865-48EE-84C6-52846F5D8B48}"/>
    <cellStyle name="Output 5 7" xfId="2108" xr:uid="{6D701D1D-F822-43D2-B30B-7523686F2FC9}"/>
    <cellStyle name="Output 5 7 2" xfId="56710" xr:uid="{AB581C01-E0BE-4CDF-9DE9-FE8F31215A68}"/>
    <cellStyle name="Output 5 7 3" xfId="56711" xr:uid="{778ED5F5-DE4D-450C-8770-9E2A49FDD3B1}"/>
    <cellStyle name="Output 5 7 4" xfId="56712" xr:uid="{56E1386B-CF5E-4004-B870-05F43F0123D8}"/>
    <cellStyle name="Output 5 7 5" xfId="56713" xr:uid="{6537B9E0-D0E2-49F0-9C74-DDC1A96BB550}"/>
    <cellStyle name="Output 5 7 6" xfId="56714" xr:uid="{2768D756-F62F-4987-BF5D-9ECF41DE4B69}"/>
    <cellStyle name="Output 5 7 7" xfId="56715" xr:uid="{6C0C8AFC-0DC7-4674-A8E7-7C360D95C3FE}"/>
    <cellStyle name="Output 5 7 8" xfId="56716" xr:uid="{8878A235-7E1C-41AD-B7C4-D7CCCD26EBBC}"/>
    <cellStyle name="Output 5 8" xfId="56717" xr:uid="{123E5F2A-37AC-4FF4-B744-F4EFA2498D2C}"/>
    <cellStyle name="Output 5 9" xfId="56718" xr:uid="{37035249-6DB9-4C3F-9483-182FBCD185AD}"/>
    <cellStyle name="Output 6" xfId="2109" xr:uid="{8CB371AA-5072-41FD-87F7-7BAFC04DB08C}"/>
    <cellStyle name="Output 6 2" xfId="56719" xr:uid="{1761BD99-FE6D-40CE-8E95-5E361FDF277D}"/>
    <cellStyle name="Output 6 3" xfId="56720" xr:uid="{400AC2C2-E575-4EDF-9014-BA590A1C1DB5}"/>
    <cellStyle name="Output 6 4" xfId="56721" xr:uid="{73E4E9C5-8D7C-4F07-92D8-E494680CEF4D}"/>
    <cellStyle name="Output 6 5" xfId="56722" xr:uid="{B2C7CCC5-F1AB-4048-95BD-3FC68BE3A23C}"/>
    <cellStyle name="Output 6 6" xfId="56723" xr:uid="{4E04864E-25D4-4F1F-AA3E-B244BCDE9754}"/>
    <cellStyle name="Output 6 7" xfId="56724" xr:uid="{2C818675-285E-418B-9051-710073E9F2F0}"/>
    <cellStyle name="Output 6 8" xfId="56725" xr:uid="{8F05C047-1177-4F00-BE96-C831634BFB93}"/>
    <cellStyle name="Output 7" xfId="2110" xr:uid="{597CD837-A341-4F11-BC45-A8FBF7FABBCB}"/>
    <cellStyle name="Output 7 2" xfId="56726" xr:uid="{DA04E6BF-2E37-466A-8340-F902B9E99D62}"/>
    <cellStyle name="Output 7 3" xfId="56727" xr:uid="{BFD212B0-B0A2-47D4-A80B-B09177283E03}"/>
    <cellStyle name="Output 7 4" xfId="56728" xr:uid="{08321BDB-32E7-484E-8AA5-E8BCC9303DDF}"/>
    <cellStyle name="Output 7 5" xfId="56729" xr:uid="{229B1D32-187D-4109-BDBF-F2331FFED039}"/>
    <cellStyle name="Output 7 6" xfId="56730" xr:uid="{8BC4CB4A-2156-44E3-996F-96A61713BA17}"/>
    <cellStyle name="Output 7 7" xfId="56731" xr:uid="{A8AF7CD0-7CCD-44D0-8DD8-D5A0DED7491B}"/>
    <cellStyle name="Output 7 8" xfId="56732" xr:uid="{FB74EC6F-05D0-414D-82C7-38E1C2D85573}"/>
    <cellStyle name="Output 8" xfId="2111" xr:uid="{3932F03F-ABEE-42D6-BDA8-0050F2694F1F}"/>
    <cellStyle name="Output 8 2" xfId="56733" xr:uid="{18FF0F71-6E79-4213-B9A2-22F0FC72BC38}"/>
    <cellStyle name="Output 8 3" xfId="56734" xr:uid="{17C44A63-DE68-4659-908E-E6BA3D424FA6}"/>
    <cellStyle name="Output 8 4" xfId="56735" xr:uid="{EB77ADBC-30D1-43B4-9B3A-8F8AF1EADB56}"/>
    <cellStyle name="Output 8 5" xfId="56736" xr:uid="{458C4087-A32B-4CBB-B8C7-694AC77186E4}"/>
    <cellStyle name="Output 8 6" xfId="56737" xr:uid="{A505EEFA-E74E-4964-A3B5-CD3B8C587EEE}"/>
    <cellStyle name="Output 8 7" xfId="56738" xr:uid="{142EBDB5-51C7-4399-98B3-335C5FC6B280}"/>
    <cellStyle name="Output 8 8" xfId="56739" xr:uid="{D1E6C2AE-0470-4E48-9571-4F3ADD72C718}"/>
    <cellStyle name="Output 9" xfId="2112" xr:uid="{D38B5CAF-5FB7-4E35-9248-25BEFE5020AE}"/>
    <cellStyle name="Output 9 2" xfId="56740" xr:uid="{15784D00-B0B7-400C-8120-CE7EC9287F28}"/>
    <cellStyle name="Output 9 3" xfId="56741" xr:uid="{748A6447-BFE5-4E5E-9EAC-131F1E979E6C}"/>
    <cellStyle name="Output 9 4" xfId="56742" xr:uid="{DB069988-E14F-41D8-9A8C-9D5B0C2DB512}"/>
    <cellStyle name="Output 9 5" xfId="56743" xr:uid="{68B524B7-1B95-401D-A888-AB892F713B07}"/>
    <cellStyle name="Output 9 6" xfId="56744" xr:uid="{6E6FF312-4761-4AB4-95F5-2FF7F348A262}"/>
    <cellStyle name="Output 9 7" xfId="56745" xr:uid="{2C7DB65A-F388-4ECB-838C-D06DB48F3083}"/>
    <cellStyle name="Output 9 8" xfId="56746" xr:uid="{FC14381C-BE3E-487E-B1B2-15F1381B9D83}"/>
    <cellStyle name="Output Amounts" xfId="56747" xr:uid="{B93B7B82-A2E5-407C-9AD8-D74D1F065355}"/>
    <cellStyle name="Output Column Headings" xfId="56748" xr:uid="{712CBB20-532B-4CD3-BD0F-772F3317AB80}"/>
    <cellStyle name="Output Line Items" xfId="56749" xr:uid="{60FCE1A2-6FC0-4C6B-A5D3-A118F3D3EAE2}"/>
    <cellStyle name="Output Report Heading" xfId="56750" xr:uid="{313DF5BE-F75B-4B55-AA49-9280C1E61EF3}"/>
    <cellStyle name="Output Report Title" xfId="56751" xr:uid="{AAD48E3F-5941-4497-9F36-53A9EDDFADC7}"/>
    <cellStyle name="Page Heading Large" xfId="56752" xr:uid="{C03F19F6-CEE3-4794-84A6-89C369F65E0C}"/>
    <cellStyle name="Page Heading Small" xfId="56753" xr:uid="{2F32FC0B-6EA6-4156-AF88-5BF44EE804A1}"/>
    <cellStyle name="Parent" xfId="56754" xr:uid="{A99675F8-F1BD-449F-B93C-DA196C4AE597}"/>
    <cellStyle name="Pctdec1itals" xfId="56755" xr:uid="{8687FC11-A1B9-4FD8-B6BC-ED6B6D6DE7C6}"/>
    <cellStyle name="Percent" xfId="4" builtinId="5"/>
    <cellStyle name="Percent [2]" xfId="56756" xr:uid="{ECE4485E-8241-44F5-BE35-924A046FBADB}"/>
    <cellStyle name="Percent 10" xfId="2113" xr:uid="{8E2AB6EF-5105-4A0F-B439-876EFC92AC0B}"/>
    <cellStyle name="Percent 10 2" xfId="2114" xr:uid="{13525E00-8CF2-40D4-8D5E-005C1051DF46}"/>
    <cellStyle name="Percent 10 2 2" xfId="7" xr:uid="{00000000-0005-0000-0000-000022000000}"/>
    <cellStyle name="Percent 11" xfId="2115" xr:uid="{DB853B7C-855E-4C0B-A19F-5A62A6E74974}"/>
    <cellStyle name="Percent 11 2" xfId="2116" xr:uid="{52CB1583-CF94-46C3-933F-222D7FAA2365}"/>
    <cellStyle name="Percent 11 2 2" xfId="56757" xr:uid="{9824FF63-764F-4BB2-B2AF-3E31A1C63C72}"/>
    <cellStyle name="Percent 11 3" xfId="56758" xr:uid="{B3A6C63B-F3AB-4683-A6D2-C8CF80382FDC}"/>
    <cellStyle name="Percent 12" xfId="2117" xr:uid="{D6B22698-3A39-42F8-BAD0-47BEE2A689F4}"/>
    <cellStyle name="Percent 12 2" xfId="56759" xr:uid="{C4A58744-952F-445F-9150-10F3BDBA3F47}"/>
    <cellStyle name="Percent 12 2 2" xfId="56760" xr:uid="{7ED650C9-9335-4A19-80C2-31DEC7DCAB0A}"/>
    <cellStyle name="Percent 12 3" xfId="56761" xr:uid="{F825C8E6-2C3E-477D-9415-969E51788DBF}"/>
    <cellStyle name="Percent 12 4" xfId="56762" xr:uid="{F2E6D68C-2A86-4FCC-9A31-D6D0C1824EEE}"/>
    <cellStyle name="Percent 12 5" xfId="56763" xr:uid="{24A32B17-8128-41DA-9883-C49AC84880AB}"/>
    <cellStyle name="Percent 13" xfId="2118" xr:uid="{40EBA604-6621-4069-9574-5A5525762D56}"/>
    <cellStyle name="Percent 14" xfId="2350" xr:uid="{F36D4C36-1705-466E-A3C0-A44D0D91B578}"/>
    <cellStyle name="Percent 14 2" xfId="2379" xr:uid="{41F26250-C8AA-4FEE-89D2-8B52E92952CE}"/>
    <cellStyle name="Percent 14 3" xfId="56764" xr:uid="{87DC829E-A9FE-4038-8FB9-8561257315D7}"/>
    <cellStyle name="Percent 15" xfId="56765" xr:uid="{4EA4425D-C787-4126-8A76-883C08C19F48}"/>
    <cellStyle name="Percent 15 2" xfId="56766" xr:uid="{868F08DB-A5F0-4A89-8C83-828460015D25}"/>
    <cellStyle name="Percent 16" xfId="56767" xr:uid="{B24DBD04-E981-4CE0-9DDA-DAE754CC63D6}"/>
    <cellStyle name="Percent 17" xfId="56768" xr:uid="{1C8F1EF0-4AF0-4B8E-B9AA-8F35616E86B2}"/>
    <cellStyle name="Percent 18" xfId="56769" xr:uid="{A79BBC07-6E22-410A-8E71-0C028617ABAB}"/>
    <cellStyle name="Percent 19" xfId="56770" xr:uid="{DAA66C60-3C91-4777-AD74-36A0B134D991}"/>
    <cellStyle name="Percent 2" xfId="15" xr:uid="{00000000-0005-0000-0000-000023000000}"/>
    <cellStyle name="Percent 2 10" xfId="18" xr:uid="{00000000-0005-0000-0000-000024000000}"/>
    <cellStyle name="Percent 2 10 2" xfId="2119" xr:uid="{79F1E681-4FE9-43AF-BCBA-0D645A9E25FF}"/>
    <cellStyle name="Percent 2 10 2 2" xfId="56771" xr:uid="{4706B75C-6A94-47A5-BAF2-82BA05EF3E47}"/>
    <cellStyle name="Percent 2 10 3" xfId="56772" xr:uid="{8EC654AB-5D57-42C5-85EF-AD33CA8BBC98}"/>
    <cellStyle name="Percent 2 11" xfId="2120" xr:uid="{00A59007-D2F7-4B8A-9A64-18EE86D0BEE1}"/>
    <cellStyle name="Percent 2 11 2" xfId="2121" xr:uid="{17B4C37A-461C-457E-9B77-03F8F346B9B9}"/>
    <cellStyle name="Percent 2 11 3" xfId="56773" xr:uid="{F7E1FF9A-56AD-4D33-99F2-86053D4B1A2A}"/>
    <cellStyle name="Percent 2 12" xfId="2122" xr:uid="{D399692F-093F-4B28-9336-FACC7281489E}"/>
    <cellStyle name="Percent 2 12 2" xfId="2123" xr:uid="{4B667D6C-1580-46DF-8A24-EA4C16BECF31}"/>
    <cellStyle name="Percent 2 13" xfId="2124" xr:uid="{F1E23E69-C9BB-401D-A71A-63CB61ACFB87}"/>
    <cellStyle name="Percent 2 13 2" xfId="2125" xr:uid="{B72938FE-D2EB-45FE-A872-212FE3D47D0A}"/>
    <cellStyle name="Percent 2 14" xfId="2126" xr:uid="{50ECA4CA-2D52-4FDE-82CD-F7ADD73D10A1}"/>
    <cellStyle name="Percent 2 15" xfId="56774" xr:uid="{94B62E96-DDFC-4092-88FF-E62E86EAB107}"/>
    <cellStyle name="Percent 2 16" xfId="56775" xr:uid="{BD301378-9B81-4170-985C-05767E0D97DC}"/>
    <cellStyle name="Percent 2 17" xfId="56776" xr:uid="{A800A69A-14DF-4D42-9FD9-449344D2F2CE}"/>
    <cellStyle name="Percent 2 18" xfId="56777" xr:uid="{386D4980-72EC-4A23-BA3B-15D0F8681944}"/>
    <cellStyle name="Percent 2 19" xfId="56778" xr:uid="{72F704EB-0C00-4964-B61C-A8B0BFC0AFB9}"/>
    <cellStyle name="Percent 2 2" xfId="2127" xr:uid="{6D257FE8-3487-4372-9099-2EAA0B5241D1}"/>
    <cellStyle name="Percent 2 2 2" xfId="2128" xr:uid="{CD5991D4-9F50-4AE2-9343-AB97751044DE}"/>
    <cellStyle name="Percent 2 2 3" xfId="2129" xr:uid="{57D43BAA-E81F-4E68-BD1F-83C5343C0F5B}"/>
    <cellStyle name="Percent 2 20" xfId="56779" xr:uid="{6EF43F0E-6F9E-477F-8B74-31B8596E62E1}"/>
    <cellStyle name="Percent 2 21" xfId="56780" xr:uid="{F0CD7289-29C0-4CE1-9861-B3B841CE1E4C}"/>
    <cellStyle name="Percent 2 22" xfId="56781" xr:uid="{CE804C28-E974-41EB-9EB9-0F742CCC6F2B}"/>
    <cellStyle name="Percent 2 23" xfId="56782" xr:uid="{1E6477A0-06CC-4DF1-9252-F0FC78A02ACD}"/>
    <cellStyle name="Percent 2 24" xfId="56783" xr:uid="{2BBFA43A-B544-4CD1-8A6C-093BE38AF34B}"/>
    <cellStyle name="Percent 2 25" xfId="56784" xr:uid="{5A1D9274-4936-4876-9773-44BDF9FD2F0E}"/>
    <cellStyle name="Percent 2 26" xfId="56785" xr:uid="{EE2FD536-2944-4148-AE76-F24DA8F4EB80}"/>
    <cellStyle name="Percent 2 27" xfId="56786" xr:uid="{B37158ED-5B9F-4A98-A9A2-9D5CD9643F98}"/>
    <cellStyle name="Percent 2 28" xfId="56787" xr:uid="{EFE6BA7F-2B81-4607-AFE5-1FEF3D2F36A8}"/>
    <cellStyle name="Percent 2 29" xfId="56788" xr:uid="{E3E8AE53-5B34-42F7-9A9B-B71E3644E5F7}"/>
    <cellStyle name="Percent 2 3" xfId="2130" xr:uid="{855B8374-AAFA-4B9D-9450-BF7DBE26BE65}"/>
    <cellStyle name="Percent 2 3 2" xfId="2131" xr:uid="{117176A6-7AC1-48EF-941A-5F768F5A43DB}"/>
    <cellStyle name="Percent 2 3 3" xfId="56789" xr:uid="{43FC767A-FDE0-48CD-9A3A-6FB805A060DC}"/>
    <cellStyle name="Percent 2 30" xfId="56790" xr:uid="{12C618FF-08C5-4876-A63A-54CFA915983F}"/>
    <cellStyle name="Percent 2 31" xfId="56791" xr:uid="{763411DD-95C1-4EC9-96EE-14D5D1FD473F}"/>
    <cellStyle name="Percent 2 32" xfId="56792" xr:uid="{AE739844-FF11-4AD2-A2D3-84BEC97BD1D9}"/>
    <cellStyle name="Percent 2 33" xfId="56793" xr:uid="{8BA79C60-1364-4207-B0C6-FD2F41449FEC}"/>
    <cellStyle name="Percent 2 4" xfId="2132" xr:uid="{E1677D7F-78D7-4D5E-A89E-59319B8C3108}"/>
    <cellStyle name="Percent 2 4 2" xfId="2133" xr:uid="{7FE5C787-C43F-44FB-A386-8DC37FAB57BF}"/>
    <cellStyle name="Percent 2 4 3" xfId="56794" xr:uid="{C7E92354-C7B2-4A7E-B0CC-3BE72B2522B7}"/>
    <cellStyle name="Percent 2 5" xfId="2134" xr:uid="{49D35923-FB76-44B2-A2E1-EF8D65130CAB}"/>
    <cellStyle name="Percent 2 5 2" xfId="2135" xr:uid="{82A52B9D-E3AD-4D95-B5D9-A49760B01D3C}"/>
    <cellStyle name="Percent 2 5 3" xfId="56795" xr:uid="{4F10CAA5-DFE7-47C4-AEB8-6222C4EF1664}"/>
    <cellStyle name="Percent 2 6" xfId="2136" xr:uid="{D5810F14-BCE9-4FD3-B429-6D25B09DD444}"/>
    <cellStyle name="Percent 2 6 2" xfId="2137" xr:uid="{CACE9B60-364D-4D30-AFE4-2D61E58EE4B5}"/>
    <cellStyle name="Percent 2 6 3" xfId="56796" xr:uid="{25990E77-375A-41B7-B6CA-410BC1BB28F5}"/>
    <cellStyle name="Percent 2 7" xfId="2138" xr:uid="{35130A3A-BF1B-4B05-9351-707A255C1C9D}"/>
    <cellStyle name="Percent 2 7 2" xfId="2139" xr:uid="{5C990B26-21D1-449A-B606-D6927EF904B6}"/>
    <cellStyle name="Percent 2 7 3" xfId="56797" xr:uid="{93039D0B-68EF-43A0-9670-ECF06023ECCC}"/>
    <cellStyle name="Percent 2 8" xfId="2140" xr:uid="{DCED238B-4545-4C29-AD90-E8A30941DC0E}"/>
    <cellStyle name="Percent 2 8 2" xfId="2141" xr:uid="{7AC0C1A9-2071-42A2-A340-D1473CCC82E7}"/>
    <cellStyle name="Percent 2 8 3" xfId="56798" xr:uid="{812311C0-3691-4F9F-9E05-E056E41649C5}"/>
    <cellStyle name="Percent 2 9" xfId="2142" xr:uid="{224FFC5A-1052-4F04-9A31-4B7F6889E323}"/>
    <cellStyle name="Percent 2 9 2" xfId="2143" xr:uid="{DBDDB2E8-9EE8-4186-A694-889739C4B23A}"/>
    <cellStyle name="Percent 2 9 3" xfId="56799" xr:uid="{42555E71-8BEC-4A00-9326-FFC6A0BEBA94}"/>
    <cellStyle name="Percent 20" xfId="56800" xr:uid="{64607EAC-E6E6-4499-819F-C567846AC13F}"/>
    <cellStyle name="Percent 21" xfId="57440" xr:uid="{3307B9B4-FAD5-4F73-ADEC-76BE8060A64C}"/>
    <cellStyle name="Percent 22" xfId="57445" xr:uid="{B5A4C521-1852-4330-9AAA-4B5219182710}"/>
    <cellStyle name="Percent 23" xfId="57451" xr:uid="{06D86335-2F26-4A9B-96A7-5CF71921F666}"/>
    <cellStyle name="Percent 3" xfId="36" xr:uid="{00000000-0005-0000-0000-000025000000}"/>
    <cellStyle name="Percent 3 2" xfId="2145" xr:uid="{75DA8501-469A-4E19-852B-C5CC487D9F0A}"/>
    <cellStyle name="Percent 3 2 2" xfId="2146" xr:uid="{1A7B58B2-3560-42EB-95D9-3BB57D4F4E61}"/>
    <cellStyle name="Percent 3 3" xfId="56801" xr:uid="{D3A35DE3-F508-4687-A87E-C0A9DBFB28E9}"/>
    <cellStyle name="Percent 3 4" xfId="56802" xr:uid="{90BB6561-E4B0-472E-AD4F-3ACFE06DD210}"/>
    <cellStyle name="Percent 3 5" xfId="56803" xr:uid="{52C9227F-66B1-47B4-B170-EDBA75E7528D}"/>
    <cellStyle name="Percent 3 5 2" xfId="56804" xr:uid="{6582CF2F-5664-42EF-8859-51C0B4CA60D2}"/>
    <cellStyle name="Percent 3 6" xfId="2144" xr:uid="{562029BF-C500-4446-A44C-7E5F52CC9B4C}"/>
    <cellStyle name="Percent 4" xfId="2147" xr:uid="{F0F02A55-0375-425F-A083-345D5C52ED45}"/>
    <cellStyle name="Percent 4 2" xfId="2148" xr:uid="{D6196107-177E-4343-B2D6-D109B3EF38DB}"/>
    <cellStyle name="Percent 4 3" xfId="56805" xr:uid="{A49703B5-BAB9-466D-8C01-75B7B4E918FA}"/>
    <cellStyle name="Percent 4 4" xfId="56806" xr:uid="{6B5C74E9-B630-4AA0-A235-EC9B9DA212E0}"/>
    <cellStyle name="Percent 49" xfId="22" xr:uid="{00000000-0005-0000-0000-000026000000}"/>
    <cellStyle name="Percent 5" xfId="2149" xr:uid="{4AA9B7D4-BD9D-4C7D-82CC-866BE434FDE6}"/>
    <cellStyle name="Percent 5 2" xfId="2150" xr:uid="{3DE72036-048C-45C7-8E06-8B66807945EF}"/>
    <cellStyle name="Percent 5 3" xfId="56807" xr:uid="{BC496F13-1980-439C-B536-4AEFEC720E76}"/>
    <cellStyle name="Percent 5 4" xfId="56808" xr:uid="{B0351D5F-2FF8-4058-BF10-94BA118B2E0F}"/>
    <cellStyle name="Percent 6" xfId="2151" xr:uid="{B5C1B67B-7A36-463B-A9C6-C0228B84309A}"/>
    <cellStyle name="Percent 6 2" xfId="2152" xr:uid="{36C5846D-D768-4895-B93C-5D67CC41F9B0}"/>
    <cellStyle name="Percent 6 3" xfId="56809" xr:uid="{95D92B3E-2644-400D-A78D-393704E29D3F}"/>
    <cellStyle name="Percent 6 4" xfId="56810" xr:uid="{F13D521D-7D89-4FF9-A873-C20F3F3CFAEB}"/>
    <cellStyle name="Percent 6 5" xfId="56811" xr:uid="{BA1DBB0F-3DD7-47F8-A582-5E525E5D1E0D}"/>
    <cellStyle name="Percent 7" xfId="2153" xr:uid="{4B93B174-1077-4C31-AA45-AA28BAE6CC6A}"/>
    <cellStyle name="Percent 7 2" xfId="2154" xr:uid="{1EE0A0AC-836F-4B4A-B007-0FCD1CBE0117}"/>
    <cellStyle name="Percent 8" xfId="2155" xr:uid="{7240DCD0-B57B-4CC2-8CE1-89E238B9BD89}"/>
    <cellStyle name="Percent 8 2" xfId="2156" xr:uid="{3E9A9A10-79BE-401C-A273-AE35C7FDC754}"/>
    <cellStyle name="Percent 9" xfId="2157" xr:uid="{90328EDC-1EA3-49F2-B7D4-C3D9043D767E}"/>
    <cellStyle name="Percent 9 2" xfId="2158" xr:uid="{199F0EF4-9311-4116-B533-5B2AD5B75FA9}"/>
    <cellStyle name="Percent 9 3" xfId="56812" xr:uid="{7C47AFBA-9793-4B5B-9803-E88CB98F83F4}"/>
    <cellStyle name="Percent Hard" xfId="56813" xr:uid="{2B015205-151A-4AE6-89C3-8877B46DA308}"/>
    <cellStyle name="Percent*" xfId="56814" xr:uid="{3F48C762-D3A6-42B5-A102-5A27B27BD957}"/>
    <cellStyle name="percentage" xfId="56815" xr:uid="{4F20071D-A12E-41FF-AFEA-D34C2FF49B40}"/>
    <cellStyle name="percentage 10" xfId="56816" xr:uid="{C7E3DB78-03E5-45DB-90A9-D07FA7BC8E8D}"/>
    <cellStyle name="percentage 11" xfId="56817" xr:uid="{912A1DD3-D24A-4C79-9233-F5B21EE36B73}"/>
    <cellStyle name="percentage 12" xfId="56818" xr:uid="{30866F8A-C341-4D28-861B-F2BB375FEE64}"/>
    <cellStyle name="percentage 13" xfId="56819" xr:uid="{29F804BD-B3A0-460D-9472-F4A3604E57F4}"/>
    <cellStyle name="percentage 14" xfId="56820" xr:uid="{6CDE6C50-3EE8-458C-8609-73045FA737FA}"/>
    <cellStyle name="percentage 15" xfId="56821" xr:uid="{183AF161-3224-4281-B05B-BFD1CC8F12D0}"/>
    <cellStyle name="percentage 16" xfId="56822" xr:uid="{C792AE30-BC6B-4ECF-8C84-149BC231F945}"/>
    <cellStyle name="percentage 17" xfId="56823" xr:uid="{4F75765D-BFE2-4B57-B723-07BE9C9ADA2B}"/>
    <cellStyle name="percentage 18" xfId="56824" xr:uid="{C1D879EF-D014-4CA6-B7B4-AAFDF47E2093}"/>
    <cellStyle name="percentage 19" xfId="56825" xr:uid="{45AAD4D2-0147-48E4-AD4E-31228005AF22}"/>
    <cellStyle name="percentage 2" xfId="56826" xr:uid="{3388090A-84FE-4F7E-BD79-A86C3B0DDCF0}"/>
    <cellStyle name="percentage 20" xfId="56827" xr:uid="{38C3D080-81FC-4733-BB99-473585FE4E2A}"/>
    <cellStyle name="percentage 21" xfId="56828" xr:uid="{8C7988C2-D671-498A-A90F-A223BC4A2323}"/>
    <cellStyle name="percentage 22" xfId="56829" xr:uid="{05DA95D1-2B7E-489C-8473-8E4070E462AB}"/>
    <cellStyle name="percentage 23" xfId="56830" xr:uid="{16C82AD7-1A86-4209-8AF7-37747692C017}"/>
    <cellStyle name="percentage 24" xfId="56831" xr:uid="{7195F7F4-419E-4215-ADF8-0CE6CE0DC235}"/>
    <cellStyle name="percentage 25" xfId="56832" xr:uid="{45E230AA-D287-4648-B73B-8ED89776DB24}"/>
    <cellStyle name="percentage 26" xfId="56833" xr:uid="{BB8C0F56-7334-47FE-A7E0-EB414945974F}"/>
    <cellStyle name="percentage 27" xfId="56834" xr:uid="{BC26D0F0-F0A8-446D-8114-D1C2A1C0E65B}"/>
    <cellStyle name="percentage 28" xfId="56835" xr:uid="{CA1C9682-FFED-4F98-978E-4618D93DBDB9}"/>
    <cellStyle name="percentage 29" xfId="56836" xr:uid="{4AC618B6-1CC4-450D-97CB-B62275B1F58A}"/>
    <cellStyle name="percentage 3" xfId="56837" xr:uid="{29ACB0A1-0646-48E8-A57F-0740BE3D7D92}"/>
    <cellStyle name="percentage 30" xfId="56838" xr:uid="{2BA6DF7C-A24D-40CA-AA4D-4FE29A86298B}"/>
    <cellStyle name="percentage 4" xfId="56839" xr:uid="{755EB7E4-F77C-4917-A65A-4C4B7BF6F89C}"/>
    <cellStyle name="percentage 5" xfId="56840" xr:uid="{3B5F93BC-5F93-495C-82A8-5AA88A11DD25}"/>
    <cellStyle name="percentage 6" xfId="56841" xr:uid="{2BD63262-60CC-4471-A0B3-201DEB250DB6}"/>
    <cellStyle name="percentage 7" xfId="56842" xr:uid="{20C7F303-1959-49F6-AFAA-FE5CE9FB62B9}"/>
    <cellStyle name="percentage 8" xfId="56843" xr:uid="{55BBEAD5-283F-41FA-8456-412452FBAF2C}"/>
    <cellStyle name="percentage 9" xfId="56844" xr:uid="{73E667D8-5407-47B5-BF3A-E165EF65C01D}"/>
    <cellStyle name="PSChar" xfId="2159" xr:uid="{5C3F34D6-926A-41C5-83F5-D13BBEB636C0}"/>
    <cellStyle name="PSChar 2" xfId="56845" xr:uid="{CA1646C6-984A-4342-99A8-D5A153C636C5}"/>
    <cellStyle name="PSChar 3" xfId="56846" xr:uid="{02B69255-9723-4DCF-BF12-E7CEFF23080F}"/>
    <cellStyle name="PSChar 4" xfId="56847" xr:uid="{B1A2AC23-31E5-4B42-9607-E5930465B71D}"/>
    <cellStyle name="regularnum" xfId="56848" xr:uid="{941B46C6-070F-4497-BF42-46D1B6C43350}"/>
    <cellStyle name="regularnum 10" xfId="56849" xr:uid="{B8678ABE-5712-4194-9263-509714B0D315}"/>
    <cellStyle name="regularnum 11" xfId="56850" xr:uid="{C969B887-11B5-443A-9E82-EBE41848A620}"/>
    <cellStyle name="regularnum 12" xfId="56851" xr:uid="{1032009F-BB69-4690-876A-36CBB45900B1}"/>
    <cellStyle name="regularnum 13" xfId="56852" xr:uid="{8D6167E7-31BF-4A21-BE50-DEFAED6E9691}"/>
    <cellStyle name="regularnum 14" xfId="56853" xr:uid="{4705E2E3-7962-46AB-BD5A-D4ADA156FEF0}"/>
    <cellStyle name="regularnum 15" xfId="56854" xr:uid="{FC26C425-FACF-4202-BEDB-838DAD5E7DEA}"/>
    <cellStyle name="regularnum 16" xfId="56855" xr:uid="{7455F6CB-E18B-44EF-B52C-2746E8D1EA6D}"/>
    <cellStyle name="regularnum 17" xfId="56856" xr:uid="{A64BEC0C-D406-4373-8D0F-6C2F78FFEF15}"/>
    <cellStyle name="regularnum 18" xfId="56857" xr:uid="{F0E051DC-078E-4778-84AF-246A11C37A63}"/>
    <cellStyle name="regularnum 19" xfId="56858" xr:uid="{8FF46515-CADA-4E20-B8AE-C1FDA4155D6C}"/>
    <cellStyle name="regularnum 2" xfId="56859" xr:uid="{423F7AB6-23CE-4D0F-AC92-0065EB4AC56C}"/>
    <cellStyle name="regularnum 20" xfId="56860" xr:uid="{CF839C93-AD24-474D-9714-20EC11EBE106}"/>
    <cellStyle name="regularnum 21" xfId="56861" xr:uid="{9B99C848-1578-42DC-8ECC-4466825EBD5A}"/>
    <cellStyle name="regularnum 22" xfId="56862" xr:uid="{E46D9B37-7A3E-4C4B-A469-10C7E9590918}"/>
    <cellStyle name="regularnum 23" xfId="56863" xr:uid="{799EDC4A-BA29-4431-943F-69CB7E2BDF0B}"/>
    <cellStyle name="regularnum 24" xfId="56864" xr:uid="{997F0E4B-3893-4ED8-A2EC-1B8FF2FDA200}"/>
    <cellStyle name="regularnum 25" xfId="56865" xr:uid="{180FBBF6-2FF7-4456-8841-A10F4EAB8470}"/>
    <cellStyle name="regularnum 26" xfId="56866" xr:uid="{376A287D-533B-476C-8A55-5BEC393A9A67}"/>
    <cellStyle name="regularnum 27" xfId="56867" xr:uid="{E80EE9EC-1726-4837-B7A2-737B3379866A}"/>
    <cellStyle name="regularnum 28" xfId="56868" xr:uid="{1BEBBDF3-DA45-4766-9E43-9AB752A1C4AB}"/>
    <cellStyle name="regularnum 29" xfId="56869" xr:uid="{8DAF37F8-5233-4CBD-8277-07F4A79C0FEE}"/>
    <cellStyle name="regularnum 3" xfId="56870" xr:uid="{E13B542B-7F2E-4EED-BC2B-63C8CB5AD5DC}"/>
    <cellStyle name="regularnum 30" xfId="56871" xr:uid="{00B4D419-08A4-46BB-A1E6-2A0DE5308982}"/>
    <cellStyle name="regularnum 4" xfId="56872" xr:uid="{6F1B7282-89CD-4AC8-9DC2-230C5A72FC9A}"/>
    <cellStyle name="regularnum 5" xfId="56873" xr:uid="{682C9ACB-DBF1-42EC-BF10-DB73DEE72552}"/>
    <cellStyle name="regularnum 6" xfId="56874" xr:uid="{CE8FA3A9-815D-4439-B185-8B5CE4D5EAE9}"/>
    <cellStyle name="regularnum 7" xfId="56875" xr:uid="{26194EB2-058E-4BBA-96F6-B6F3BDB17119}"/>
    <cellStyle name="regularnum 8" xfId="56876" xr:uid="{DE6F95CA-450F-406E-B1DC-C4F2A7DEDE71}"/>
    <cellStyle name="regularnum 9" xfId="56877" xr:uid="{94B399B5-FB38-4A1D-ACEC-25568A6236BD}"/>
    <cellStyle name="ReportTitlePrompt" xfId="56878" xr:uid="{CE255193-D1FE-49D2-9AA2-20ECDD576443}"/>
    <cellStyle name="ReportTitleValue" xfId="56879" xr:uid="{1FE553FE-9FD8-4CC2-B9DF-771701041453}"/>
    <cellStyle name="RevList" xfId="56880" xr:uid="{06E4B63C-E2FE-445D-BB45-86717281272A}"/>
    <cellStyle name="rh" xfId="2160" xr:uid="{FCF4361D-AE94-4848-89C2-9F2616BE6EBD}"/>
    <cellStyle name="rh 2" xfId="2161" xr:uid="{05524322-6711-45D7-BB86-D93989CA136F}"/>
    <cellStyle name="rh 3" xfId="2162" xr:uid="{F5587C62-63E0-4A6A-84E8-BE2A976C84C7}"/>
    <cellStyle name="Right" xfId="56881" xr:uid="{1C899E91-10F1-4CE7-B785-B9371A2E82A6}"/>
    <cellStyle name="RowAcctAbovePrompt" xfId="56882" xr:uid="{5AF986CE-C538-4215-A020-B451C98520E2}"/>
    <cellStyle name="RowAcctSOBAbovePrompt" xfId="56883" xr:uid="{0883510B-3DE5-41FE-846C-EEE0A8CBC05B}"/>
    <cellStyle name="RowAcctSOBValue" xfId="56884" xr:uid="{26E66A82-B63C-458B-9DEF-084446DDF889}"/>
    <cellStyle name="RowAcctValue" xfId="56885" xr:uid="{A0444307-B077-4D18-B849-7AB8D5EEA2D7}"/>
    <cellStyle name="RowAttrAbovePrompt" xfId="56886" xr:uid="{1FB537C6-B573-491A-9450-35F04B664FE5}"/>
    <cellStyle name="RowAttrValue" xfId="56887" xr:uid="{810754D5-6C69-4AE8-9060-524F6825D1AE}"/>
    <cellStyle name="RowColSetAbovePrompt" xfId="56888" xr:uid="{C2549462-B798-47DF-9FED-74AE75B51BA0}"/>
    <cellStyle name="RowColSetLeftPrompt" xfId="56889" xr:uid="{0F9345FC-D4B5-4077-A2A6-AEF7B65C9E91}"/>
    <cellStyle name="RowColSetValue" xfId="56890" xr:uid="{000734B6-0B7E-44AF-82E9-9C011C1E44F7}"/>
    <cellStyle name="RowLeftPrompt" xfId="56891" xr:uid="{7004689E-CE1D-49A9-8845-8955B58F387A}"/>
    <cellStyle name="SampleUsingFormatMask" xfId="56892" xr:uid="{B8733659-78A2-4E63-BCD0-85AD7AA8F826}"/>
    <cellStyle name="SampleWithNoFormatMask" xfId="56893" xr:uid="{01135EBC-04D0-44C8-A69A-EF3E1A8F49E1}"/>
    <cellStyle name="SAPBEXaggData" xfId="2163" xr:uid="{1D10058B-EB80-4690-A3B5-AA4FA151D70D}"/>
    <cellStyle name="SAPBEXaggData 2" xfId="56894" xr:uid="{0205DB63-360B-448B-947C-384418930F1A}"/>
    <cellStyle name="SAPBEXaggData 3" xfId="56895" xr:uid="{5EFAA22F-48CF-4523-B90A-F8EFA47024BB}"/>
    <cellStyle name="SAPBEXaggData 4" xfId="56896" xr:uid="{79AEBFA3-8C24-48E3-8B75-74E479367679}"/>
    <cellStyle name="SAPBEXaggData 5" xfId="56897" xr:uid="{21CEF21B-50E7-48C3-B095-24D563E8F2AF}"/>
    <cellStyle name="SAPBEXaggData 6" xfId="56898" xr:uid="{32072C18-D4A8-4BF9-B792-7393C709DAB5}"/>
    <cellStyle name="SAPBEXaggData 7" xfId="56899" xr:uid="{8D10C8F8-B12A-4980-9502-E3E118186ACA}"/>
    <cellStyle name="SAPBEXaggDataEmph" xfId="2164" xr:uid="{B1E35081-6341-43CF-944D-15E364DD3222}"/>
    <cellStyle name="SAPBEXaggDataEmph 2" xfId="56900" xr:uid="{FF744AA3-7F17-48F2-AF32-303B7EDE780A}"/>
    <cellStyle name="SAPBEXaggDataEmph 3" xfId="56901" xr:uid="{49477D71-8026-4088-BBAA-609466E059DC}"/>
    <cellStyle name="SAPBEXaggDataEmph 4" xfId="56902" xr:uid="{7C6D0495-9872-4F7E-8AAA-91FF708A8760}"/>
    <cellStyle name="SAPBEXaggDataEmph 5" xfId="56903" xr:uid="{23B9F0D3-F9A1-4A62-84D8-37872BC7A5AA}"/>
    <cellStyle name="SAPBEXaggDataEmph 6" xfId="56904" xr:uid="{C5268675-D058-4BA6-98B1-51C25013A194}"/>
    <cellStyle name="SAPBEXaggDataEmph 7" xfId="56905" xr:uid="{72597AEC-60CC-429D-80C1-AD68800DDBA7}"/>
    <cellStyle name="SAPBEXaggItem" xfId="2165" xr:uid="{B711A5B3-0D68-487D-98A0-AE6D8DDF5314}"/>
    <cellStyle name="SAPBEXaggItem 2" xfId="56906" xr:uid="{C4AE93C6-02B8-45E6-99CA-B8C57DC48756}"/>
    <cellStyle name="SAPBEXaggItem 3" xfId="56907" xr:uid="{15DA5CE3-F8B0-40D5-8A50-9E67BB7A9E92}"/>
    <cellStyle name="SAPBEXaggItem 4" xfId="56908" xr:uid="{B0107944-5B1F-4A53-A8CB-88625F60AE8C}"/>
    <cellStyle name="SAPBEXaggItem 5" xfId="56909" xr:uid="{7291F468-19DF-4666-BFCD-7576C557FB82}"/>
    <cellStyle name="SAPBEXaggItem 6" xfId="56910" xr:uid="{E302D538-CD29-477E-B428-4BE23911D9B3}"/>
    <cellStyle name="SAPBEXaggItem 7" xfId="56911" xr:uid="{93EDE6B4-7227-453B-A4B2-65FF8C8D59DA}"/>
    <cellStyle name="SAPBEXaggItemX" xfId="2166" xr:uid="{49309173-949C-4501-BDF3-2A384AA6C606}"/>
    <cellStyle name="SAPBEXaggItemX 2" xfId="56912" xr:uid="{D6C2C165-BFBC-40E0-A6A4-37175E57824E}"/>
    <cellStyle name="SAPBEXaggItemX 3" xfId="56913" xr:uid="{22D604E5-A508-47BB-BDBE-182842CB4FF7}"/>
    <cellStyle name="SAPBEXaggItemX 4" xfId="56914" xr:uid="{A3C7CF22-D2B3-4FBD-A711-C9F69957A2AC}"/>
    <cellStyle name="SAPBEXaggItemX 5" xfId="56915" xr:uid="{EADB86A4-56BB-4428-AAA4-81D324B6BF89}"/>
    <cellStyle name="SAPBEXaggItemX 6" xfId="56916" xr:uid="{FD7C7F56-16A1-43E6-A965-F848488E308A}"/>
    <cellStyle name="SAPBEXaggItemX 7" xfId="56917" xr:uid="{3F5F28C5-3757-478D-9696-B6FC709E2FF2}"/>
    <cellStyle name="SAPBEXchaText" xfId="2167" xr:uid="{9962E819-848F-4697-A6C2-38F6110DB617}"/>
    <cellStyle name="SAPBEXexcBad7" xfId="2168" xr:uid="{C4E20E0C-77EC-4223-99DA-5E5C1D140AB9}"/>
    <cellStyle name="SAPBEXexcBad7 2" xfId="56918" xr:uid="{B0634B3B-FF7D-467D-B66C-0FB7694BB1C2}"/>
    <cellStyle name="SAPBEXexcBad7 3" xfId="56919" xr:uid="{55DF13AA-6240-44EB-A9EF-742EBDE71F0A}"/>
    <cellStyle name="SAPBEXexcBad7 4" xfId="56920" xr:uid="{8D8F3113-382C-49E8-A070-46E81FD85FAC}"/>
    <cellStyle name="SAPBEXexcBad7 5" xfId="56921" xr:uid="{C635184D-FE7D-4882-8DA1-BAB12346D2D5}"/>
    <cellStyle name="SAPBEXexcBad7 6" xfId="56922" xr:uid="{A142891D-2A6B-4B05-AD24-E283A5C6697D}"/>
    <cellStyle name="SAPBEXexcBad7 7" xfId="56923" xr:uid="{3356BDC2-505B-4604-B334-DE6FE201F9E3}"/>
    <cellStyle name="SAPBEXexcBad8" xfId="2169" xr:uid="{DECEFE09-092D-4A3E-8EAC-C01A74C068F0}"/>
    <cellStyle name="SAPBEXexcBad8 2" xfId="56924" xr:uid="{8B217021-36E2-4094-991D-157A262ED977}"/>
    <cellStyle name="SAPBEXexcBad8 3" xfId="56925" xr:uid="{205A4B1E-5B25-4717-8F8E-9608B5328658}"/>
    <cellStyle name="SAPBEXexcBad8 4" xfId="56926" xr:uid="{0E895708-012C-417C-B314-4FBC728A6522}"/>
    <cellStyle name="SAPBEXexcBad8 5" xfId="56927" xr:uid="{3E1A1D44-18E9-4283-B9F8-780A235303B3}"/>
    <cellStyle name="SAPBEXexcBad8 6" xfId="56928" xr:uid="{8EF6ED62-3CC8-4F48-A18B-1A7C752949A5}"/>
    <cellStyle name="SAPBEXexcBad8 7" xfId="56929" xr:uid="{7C083117-1235-4D71-9ACB-38568235C791}"/>
    <cellStyle name="SAPBEXexcBad9" xfId="2170" xr:uid="{53436933-6589-463C-9900-4519D28B64DB}"/>
    <cellStyle name="SAPBEXexcBad9 2" xfId="56930" xr:uid="{E2C93F1F-1836-4E8E-889B-23EDC37EC206}"/>
    <cellStyle name="SAPBEXexcBad9 3" xfId="56931" xr:uid="{481F61D5-418D-4019-A1E4-3AD3662582CD}"/>
    <cellStyle name="SAPBEXexcBad9 4" xfId="56932" xr:uid="{0BF55518-5085-4C7F-8AA9-3E9696A01C70}"/>
    <cellStyle name="SAPBEXexcBad9 5" xfId="56933" xr:uid="{BCBE0433-50B4-4DBA-AA8A-88F168603D49}"/>
    <cellStyle name="SAPBEXexcBad9 6" xfId="56934" xr:uid="{20AFC91C-A749-4E6D-95D0-4E026DB3884A}"/>
    <cellStyle name="SAPBEXexcBad9 7" xfId="56935" xr:uid="{E46F2C8C-ED0E-40A1-9C55-BB1C45A909B8}"/>
    <cellStyle name="SAPBEXexcCritical4" xfId="2171" xr:uid="{6869D3A0-5A58-4B58-A1D8-8413D9B75804}"/>
    <cellStyle name="SAPBEXexcCritical4 2" xfId="56936" xr:uid="{135D5A84-CFFD-46C3-8164-F07A2A705DF2}"/>
    <cellStyle name="SAPBEXexcCritical4 3" xfId="56937" xr:uid="{C9F184FA-5A29-43CF-8196-B73339A23B51}"/>
    <cellStyle name="SAPBEXexcCritical4 4" xfId="56938" xr:uid="{620465E6-AB09-4237-8502-1F7B64999FF1}"/>
    <cellStyle name="SAPBEXexcCritical4 5" xfId="56939" xr:uid="{861CB454-AE58-4004-9114-ADCEC41F08BF}"/>
    <cellStyle name="SAPBEXexcCritical4 6" xfId="56940" xr:uid="{7FC05FEB-0D6A-425C-90EF-C1A776D7A62A}"/>
    <cellStyle name="SAPBEXexcCritical4 7" xfId="56941" xr:uid="{3DC29F51-4449-480C-9C6F-D9FD5690B4BC}"/>
    <cellStyle name="SAPBEXexcCritical5" xfId="2172" xr:uid="{A3E0E5FF-FF0D-4A92-8E18-041C48A8CEA6}"/>
    <cellStyle name="SAPBEXexcCritical5 2" xfId="56942" xr:uid="{EA0A8DDB-EA6E-4613-AD05-D842FF05486E}"/>
    <cellStyle name="SAPBEXexcCritical5 3" xfId="56943" xr:uid="{B62D392D-D50F-4586-BC2F-7D9F03A018FF}"/>
    <cellStyle name="SAPBEXexcCritical5 4" xfId="56944" xr:uid="{0587BD59-C97E-42FF-A282-BB36D0B96313}"/>
    <cellStyle name="SAPBEXexcCritical5 5" xfId="56945" xr:uid="{2DCDB435-B9EB-49FF-A705-24D2AFCFBA93}"/>
    <cellStyle name="SAPBEXexcCritical5 6" xfId="56946" xr:uid="{24F1F94B-A30A-4DA6-82B9-213FE00590F8}"/>
    <cellStyle name="SAPBEXexcCritical5 7" xfId="56947" xr:uid="{16102BD0-48AB-46DC-8FC1-397E754ABB74}"/>
    <cellStyle name="SAPBEXexcCritical6" xfId="2173" xr:uid="{34B4DFAA-98B8-45AA-9CD9-9EDC40242F2B}"/>
    <cellStyle name="SAPBEXexcCritical6 2" xfId="56948" xr:uid="{F54972F4-BB40-4CE1-ABC9-4175564046E3}"/>
    <cellStyle name="SAPBEXexcCritical6 3" xfId="56949" xr:uid="{88100CDB-A345-4C47-9C85-C341048DB666}"/>
    <cellStyle name="SAPBEXexcCritical6 4" xfId="56950" xr:uid="{13FDD901-5A94-40BB-A5D7-C00AC52BEC04}"/>
    <cellStyle name="SAPBEXexcCritical6 5" xfId="56951" xr:uid="{E7CE469A-91A2-42B2-A124-7967BE0E3084}"/>
    <cellStyle name="SAPBEXexcCritical6 6" xfId="56952" xr:uid="{49E5F4F5-0337-4D70-BA2D-3BD2C6377559}"/>
    <cellStyle name="SAPBEXexcCritical6 7" xfId="56953" xr:uid="{4597FF63-43B6-4BB2-85CD-92AFE831F743}"/>
    <cellStyle name="SAPBEXexcGood1" xfId="2174" xr:uid="{B1E6BD33-5437-4F87-A7B9-5D30A4CD27A7}"/>
    <cellStyle name="SAPBEXexcGood1 2" xfId="56954" xr:uid="{3561F9B7-817F-4AA3-BF00-E09A09EDB4E6}"/>
    <cellStyle name="SAPBEXexcGood1 3" xfId="56955" xr:uid="{0A11AF93-C014-4B9A-BA3C-882734EAF4BB}"/>
    <cellStyle name="SAPBEXexcGood1 4" xfId="56956" xr:uid="{EDC4C4B7-CF16-4781-9CB4-DFF9A978B716}"/>
    <cellStyle name="SAPBEXexcGood1 5" xfId="56957" xr:uid="{AF10C8C2-E1E0-4007-9F2F-5A1D74603120}"/>
    <cellStyle name="SAPBEXexcGood1 6" xfId="56958" xr:uid="{A9540D59-1A79-4C87-B2B8-39BC0BDAD71D}"/>
    <cellStyle name="SAPBEXexcGood1 7" xfId="56959" xr:uid="{91BC7155-AC57-4C36-ACA2-44C38BD7A910}"/>
    <cellStyle name="SAPBEXexcGood2" xfId="2175" xr:uid="{6FF26430-EB12-428F-8D76-CDFB38C4BDBD}"/>
    <cellStyle name="SAPBEXexcGood2 2" xfId="56960" xr:uid="{29AFD2E1-9923-4707-AE6C-67737BC73FB0}"/>
    <cellStyle name="SAPBEXexcGood2 3" xfId="56961" xr:uid="{49AD4197-DA22-4A62-9852-C9BD45E0EBEF}"/>
    <cellStyle name="SAPBEXexcGood2 4" xfId="56962" xr:uid="{97BF3998-C2B4-4667-AF96-0A54CBE4798C}"/>
    <cellStyle name="SAPBEXexcGood2 5" xfId="56963" xr:uid="{D56820D0-A9AF-4202-95D7-67B9A183AB75}"/>
    <cellStyle name="SAPBEXexcGood2 6" xfId="56964" xr:uid="{B6E1B969-87D6-4AEE-A7F5-D8FEAE891076}"/>
    <cellStyle name="SAPBEXexcGood2 7" xfId="56965" xr:uid="{5A5EBC81-D960-4087-A6CA-4ED1917C1E97}"/>
    <cellStyle name="SAPBEXexcGood3" xfId="2176" xr:uid="{3A9188B1-12AA-4D8D-9A76-EF3705D9E53F}"/>
    <cellStyle name="SAPBEXexcGood3 2" xfId="56966" xr:uid="{846645A8-CA9A-4DB8-AFBC-3BEC3513C3DB}"/>
    <cellStyle name="SAPBEXexcGood3 3" xfId="56967" xr:uid="{AA02D959-755C-458E-A28E-A2B8E430A736}"/>
    <cellStyle name="SAPBEXexcGood3 4" xfId="56968" xr:uid="{42AEB2F3-0DC7-4195-8D39-0E2320BB38D6}"/>
    <cellStyle name="SAPBEXexcGood3 5" xfId="56969" xr:uid="{2F3D66A6-3C66-4C57-A606-918068BBF100}"/>
    <cellStyle name="SAPBEXexcGood3 6" xfId="56970" xr:uid="{32E911C3-ECA1-4A18-95B7-E208D3F9ABFD}"/>
    <cellStyle name="SAPBEXexcGood3 7" xfId="56971" xr:uid="{BF595B52-889C-4B60-88F3-781A550F6F34}"/>
    <cellStyle name="SAPBEXfilterDrill" xfId="2177" xr:uid="{52C8740E-019A-44F9-9806-C71C74D5BA8A}"/>
    <cellStyle name="SAPBEXfilterItem" xfId="2178" xr:uid="{97CEFAC0-D027-4DEC-8A79-403D1F621669}"/>
    <cellStyle name="SAPBEXfilterText" xfId="2179" xr:uid="{7EEF939C-F905-4AF5-83F7-60AC097E0FE3}"/>
    <cellStyle name="SAPBEXformats" xfId="2180" xr:uid="{BD682461-1F35-456A-949D-87E85DB8195D}"/>
    <cellStyle name="SAPBEXformats 2" xfId="56972" xr:uid="{7EB273CC-1705-45A9-8481-B5A7EE3C6AFD}"/>
    <cellStyle name="SAPBEXformats 3" xfId="56973" xr:uid="{E7AF4335-5459-433F-AA9B-4B23DE0D5727}"/>
    <cellStyle name="SAPBEXformats 4" xfId="56974" xr:uid="{96A266E1-1729-42BD-939B-F063FB2C5167}"/>
    <cellStyle name="SAPBEXformats 5" xfId="56975" xr:uid="{E312B9B2-0EF9-4EB9-A547-1B13F1E0CF78}"/>
    <cellStyle name="SAPBEXformats 6" xfId="56976" xr:uid="{F1ED6694-B9FF-4464-84E1-E7120931539A}"/>
    <cellStyle name="SAPBEXformats 7" xfId="56977" xr:uid="{7830D9D5-E064-4196-A43F-16ACCA468980}"/>
    <cellStyle name="SAPBEXheaderItem" xfId="2181" xr:uid="{D9D6840E-D086-4297-A83C-9A9428B2CE0F}"/>
    <cellStyle name="SAPBEXheaderText" xfId="2182" xr:uid="{29C11069-1EAA-4B50-9B68-4F392C5AD7E4}"/>
    <cellStyle name="SAPBEXHLevel0" xfId="2183" xr:uid="{D4A7EE34-7E2C-4F0F-BD95-702371E97C8A}"/>
    <cellStyle name="SAPBEXHLevel0 2" xfId="56978" xr:uid="{6A46B41E-115F-4C3C-A02A-10BBD63FA2C6}"/>
    <cellStyle name="SAPBEXHLevel0 3" xfId="56979" xr:uid="{BCCE399F-2EBE-48B1-8FEE-D3BEA3174F24}"/>
    <cellStyle name="SAPBEXHLevel0 4" xfId="56980" xr:uid="{D8A27B4A-9957-4B06-9A9C-1F2DEA8FDC3C}"/>
    <cellStyle name="SAPBEXHLevel0 5" xfId="56981" xr:uid="{42CA3F0B-4CA8-414A-9D42-808E06ADEEA4}"/>
    <cellStyle name="SAPBEXHLevel0 6" xfId="56982" xr:uid="{E2C056A0-FD35-4A94-AA6B-280BE71DBD83}"/>
    <cellStyle name="SAPBEXHLevel0 7" xfId="56983" xr:uid="{FC3944F6-2543-4963-8860-4B3306B5C2E7}"/>
    <cellStyle name="SAPBEXHLevel0X" xfId="2184" xr:uid="{78E2A720-49FA-4B89-8992-F7ABC82ED05E}"/>
    <cellStyle name="SAPBEXHLevel0X 2" xfId="56984" xr:uid="{7C319D27-E84D-45C0-A2F6-1572F44CCB60}"/>
    <cellStyle name="SAPBEXHLevel0X 3" xfId="56985" xr:uid="{B2ADB63C-96C7-4B48-A953-1886890F7DC9}"/>
    <cellStyle name="SAPBEXHLevel0X 4" xfId="56986" xr:uid="{F5ED187C-1B4A-4744-8062-A1E21E01EDEE}"/>
    <cellStyle name="SAPBEXHLevel0X 5" xfId="56987" xr:uid="{1A4E03EE-6CCA-433D-A60E-339AD415E405}"/>
    <cellStyle name="SAPBEXHLevel0X 6" xfId="56988" xr:uid="{DF9BE0B9-7A4F-4DE0-B88F-FC3429FBD816}"/>
    <cellStyle name="SAPBEXHLevel0X 7" xfId="56989" xr:uid="{3477D512-D762-4C7E-9CE6-2E02830B7D43}"/>
    <cellStyle name="SAPBEXHLevel1" xfId="2185" xr:uid="{72369514-9A45-4E36-A7D5-239EDD9DEC17}"/>
    <cellStyle name="SAPBEXHLevel1 2" xfId="56990" xr:uid="{E1705968-49A5-4570-99B8-0A437201DF70}"/>
    <cellStyle name="SAPBEXHLevel1 3" xfId="56991" xr:uid="{76B63B11-DAE8-468B-941F-B97809A5A2B3}"/>
    <cellStyle name="SAPBEXHLevel1 4" xfId="56992" xr:uid="{A9DC5495-F2F5-4333-A7E7-7B9B82931523}"/>
    <cellStyle name="SAPBEXHLevel1 5" xfId="56993" xr:uid="{76ABE126-34D0-4934-88F7-680F4C61D8A5}"/>
    <cellStyle name="SAPBEXHLevel1 6" xfId="56994" xr:uid="{C1446E64-808C-422B-8225-7656D3A8B6B1}"/>
    <cellStyle name="SAPBEXHLevel1 7" xfId="56995" xr:uid="{91AB15BB-7D52-4B72-8CFB-D277CBCF075D}"/>
    <cellStyle name="SAPBEXHLevel1X" xfId="2186" xr:uid="{DD539CE8-0D17-4546-A1EA-C11EDDAFBD5F}"/>
    <cellStyle name="SAPBEXHLevel1X 2" xfId="56996" xr:uid="{2D419B96-AC1E-4EE1-A527-A6C7D7ED5CD2}"/>
    <cellStyle name="SAPBEXHLevel1X 3" xfId="56997" xr:uid="{BE9649D8-9F3E-468E-9C48-B69F3640B724}"/>
    <cellStyle name="SAPBEXHLevel1X 4" xfId="56998" xr:uid="{F058EFF7-77BF-4ECF-B644-3FE6D228C0DE}"/>
    <cellStyle name="SAPBEXHLevel1X 5" xfId="56999" xr:uid="{65C131D7-AC97-4B9E-BD4C-2E36640C0366}"/>
    <cellStyle name="SAPBEXHLevel1X 6" xfId="57000" xr:uid="{18F6C93F-08CA-4C91-89AB-EF240C74B152}"/>
    <cellStyle name="SAPBEXHLevel1X 7" xfId="57001" xr:uid="{18ABD2DC-9061-4F25-943B-A14AF9C39A58}"/>
    <cellStyle name="SAPBEXHLevel2" xfId="2187" xr:uid="{9DA0C137-6AFF-43C9-9B5A-B6079B88D712}"/>
    <cellStyle name="SAPBEXHLevel2 2" xfId="57002" xr:uid="{FF0F321C-E578-4814-A117-320395671622}"/>
    <cellStyle name="SAPBEXHLevel2 3" xfId="57003" xr:uid="{2832842E-6940-482E-B034-DE4DA0B40C35}"/>
    <cellStyle name="SAPBEXHLevel2 4" xfId="57004" xr:uid="{6A075B9A-247A-4355-AB4B-51B544EA4961}"/>
    <cellStyle name="SAPBEXHLevel2 5" xfId="57005" xr:uid="{F773E9A0-F819-4A4F-ADF4-06E3A0CFB005}"/>
    <cellStyle name="SAPBEXHLevel2 6" xfId="57006" xr:uid="{9FC3B06B-BD07-4C35-94AF-75E1EE0FCDA2}"/>
    <cellStyle name="SAPBEXHLevel2 7" xfId="57007" xr:uid="{2347A566-EEFB-4293-9617-4955434CD8D0}"/>
    <cellStyle name="SAPBEXHLevel2X" xfId="2188" xr:uid="{E937D7CF-763F-4495-A93E-E2C49A93C645}"/>
    <cellStyle name="SAPBEXHLevel2X 2" xfId="57008" xr:uid="{F454296C-22C4-46CF-93C4-197B2BFA634E}"/>
    <cellStyle name="SAPBEXHLevel2X 3" xfId="57009" xr:uid="{2E6FB8A1-2F0E-4737-A905-1EB9DC22821B}"/>
    <cellStyle name="SAPBEXHLevel2X 4" xfId="57010" xr:uid="{64CFB321-5A9E-45BF-A9D5-65242A02EE36}"/>
    <cellStyle name="SAPBEXHLevel2X 5" xfId="57011" xr:uid="{86084314-E286-4744-9E6F-60B6B4BE9EAA}"/>
    <cellStyle name="SAPBEXHLevel2X 6" xfId="57012" xr:uid="{AC53454C-9A91-400D-9D69-B380D1D1BE64}"/>
    <cellStyle name="SAPBEXHLevel2X 7" xfId="57013" xr:uid="{971C1CEE-43A0-42AE-94E2-F4ACB77C597E}"/>
    <cellStyle name="SAPBEXHLevel3" xfId="2189" xr:uid="{4AFC5CAB-5E1C-4730-A873-22959CC27D4A}"/>
    <cellStyle name="SAPBEXHLevel3 2" xfId="57014" xr:uid="{982F240C-BF43-4627-BB34-6E87BAA03EBE}"/>
    <cellStyle name="SAPBEXHLevel3 3" xfId="57015" xr:uid="{4E01E010-2E2A-45C5-B3EC-2F031D4966EC}"/>
    <cellStyle name="SAPBEXHLevel3 4" xfId="57016" xr:uid="{8BAF93A3-1A75-434A-86AF-2C6A0FB962AD}"/>
    <cellStyle name="SAPBEXHLevel3 5" xfId="57017" xr:uid="{BEE61B91-2645-4A4E-B84B-72D4D915EB75}"/>
    <cellStyle name="SAPBEXHLevel3 6" xfId="57018" xr:uid="{36507EA2-F02F-4438-BA2D-849D52BDDF97}"/>
    <cellStyle name="SAPBEXHLevel3 7" xfId="57019" xr:uid="{F542CEFC-4DA7-41F6-907C-EDD037882A18}"/>
    <cellStyle name="SAPBEXHLevel3X" xfId="2190" xr:uid="{E79324A5-9410-4293-A40E-AF9E2FD4C1F2}"/>
    <cellStyle name="SAPBEXHLevel3X 2" xfId="57020" xr:uid="{9026524C-6329-4E4F-BE85-688D0F318F17}"/>
    <cellStyle name="SAPBEXHLevel3X 3" xfId="57021" xr:uid="{23677B90-45AC-4C37-8E0F-AC1406AE404D}"/>
    <cellStyle name="SAPBEXHLevel3X 4" xfId="57022" xr:uid="{EAEE3F1B-484B-4CEA-ADFD-DA595ABA5C3D}"/>
    <cellStyle name="SAPBEXHLevel3X 5" xfId="57023" xr:uid="{64713A9B-FEF9-4443-98DC-4D0A8CA665E7}"/>
    <cellStyle name="SAPBEXHLevel3X 6" xfId="57024" xr:uid="{17D0E336-C467-4FB4-81B3-FE5A21ACA9C3}"/>
    <cellStyle name="SAPBEXHLevel3X 7" xfId="57025" xr:uid="{EC885EFD-B244-4AE3-92F4-31AF74F183E1}"/>
    <cellStyle name="SAPBEXresData" xfId="2191" xr:uid="{39886824-C783-461C-8BBD-C6DF20A91F42}"/>
    <cellStyle name="SAPBEXresData 2" xfId="57026" xr:uid="{817AFCA6-012D-4F41-AA5C-7BD9B58F282B}"/>
    <cellStyle name="SAPBEXresData 3" xfId="57027" xr:uid="{69D2D9F5-C7BB-4A79-9B62-58C8CC6EE513}"/>
    <cellStyle name="SAPBEXresData 4" xfId="57028" xr:uid="{8454261B-DA8E-4C84-A4A9-E06D1398A562}"/>
    <cellStyle name="SAPBEXresData 5" xfId="57029" xr:uid="{917F9B17-13AD-488F-9806-85287E411D25}"/>
    <cellStyle name="SAPBEXresData 6" xfId="57030" xr:uid="{51474451-F3EB-429C-A7CE-CECB0C125362}"/>
    <cellStyle name="SAPBEXresData 7" xfId="57031" xr:uid="{87C1F5ED-514E-4A1E-A243-2FC7203ED14B}"/>
    <cellStyle name="SAPBEXresDataEmph" xfId="2192" xr:uid="{A87A293B-0181-4C2E-B5F8-1D68CE55803F}"/>
    <cellStyle name="SAPBEXresDataEmph 2" xfId="57032" xr:uid="{34640CD8-91F0-4169-A603-2707DC2D43F5}"/>
    <cellStyle name="SAPBEXresDataEmph 3" xfId="57033" xr:uid="{6CFC8FEA-36E4-47E6-9E8C-F5E455950973}"/>
    <cellStyle name="SAPBEXresDataEmph 4" xfId="57034" xr:uid="{F266AC6C-E627-4648-AA33-BF580BA7EC42}"/>
    <cellStyle name="SAPBEXresDataEmph 5" xfId="57035" xr:uid="{7FED2E1A-4FC2-4D97-91AA-9219EB34229B}"/>
    <cellStyle name="SAPBEXresDataEmph 6" xfId="57036" xr:uid="{58FB0B23-1469-4172-BA16-394ADCF07689}"/>
    <cellStyle name="SAPBEXresDataEmph 7" xfId="57037" xr:uid="{542C38D3-E3EC-4CC9-8B5C-172F4D56A6BE}"/>
    <cellStyle name="SAPBEXresItem" xfId="2193" xr:uid="{8868BF09-9268-4DFD-9970-FDFE88F2D6DE}"/>
    <cellStyle name="SAPBEXresItem 2" xfId="57038" xr:uid="{2189A245-D99D-4430-9C4F-43437D21C1D6}"/>
    <cellStyle name="SAPBEXresItem 3" xfId="57039" xr:uid="{6A0E92B8-59B8-4A88-A949-3097EE8EA58A}"/>
    <cellStyle name="SAPBEXresItem 4" xfId="57040" xr:uid="{A5096BDF-E13D-4A51-B274-D29532393633}"/>
    <cellStyle name="SAPBEXresItem 5" xfId="57041" xr:uid="{D6DFBCF0-5F09-4E40-BAC2-244D00FCCE37}"/>
    <cellStyle name="SAPBEXresItem 6" xfId="57042" xr:uid="{C8C71DBF-F200-46CE-9EEB-4CE374494E4F}"/>
    <cellStyle name="SAPBEXresItem 7" xfId="57043" xr:uid="{602725B4-6302-48DB-88FA-C8B82BC70E33}"/>
    <cellStyle name="SAPBEXresItemX" xfId="2194" xr:uid="{ABC33D39-0450-4604-AB1C-748F64B18F3A}"/>
    <cellStyle name="SAPBEXresItemX 2" xfId="57044" xr:uid="{09B90D3B-CAE8-4865-9845-31DFCD4075BE}"/>
    <cellStyle name="SAPBEXresItemX 3" xfId="57045" xr:uid="{21B14001-BAE1-4111-AA4F-A18FFD49E1E1}"/>
    <cellStyle name="SAPBEXresItemX 4" xfId="57046" xr:uid="{10AA2890-E203-4EA4-A032-6CDE0349136E}"/>
    <cellStyle name="SAPBEXresItemX 5" xfId="57047" xr:uid="{492B056E-3BDD-4F16-8FCF-3D45637A3839}"/>
    <cellStyle name="SAPBEXresItemX 6" xfId="57048" xr:uid="{B1DD506B-1DE3-4B96-BE99-A27F2428EE93}"/>
    <cellStyle name="SAPBEXresItemX 7" xfId="57049" xr:uid="{5117C5A8-547B-40FB-8F79-44A94ED8558D}"/>
    <cellStyle name="SAPBEXstdData" xfId="2195" xr:uid="{ED0029F8-6AC8-4195-A59C-4236FF3F72F1}"/>
    <cellStyle name="SAPBEXstdData 2" xfId="57050" xr:uid="{A88F32D8-3CAE-46E1-8C9C-8B3B6E0594E9}"/>
    <cellStyle name="SAPBEXstdData 3" xfId="57051" xr:uid="{F872EEBD-0D45-4908-80C3-2CFA46AE4036}"/>
    <cellStyle name="SAPBEXstdData 4" xfId="57052" xr:uid="{6944FBA8-335D-44E3-82D2-7E6CC61365B6}"/>
    <cellStyle name="SAPBEXstdData 5" xfId="57053" xr:uid="{73C02234-7F1C-41C1-861F-C4E154ACD628}"/>
    <cellStyle name="SAPBEXstdData 6" xfId="57054" xr:uid="{7DBEC31B-B677-4474-93BA-21234D8A2142}"/>
    <cellStyle name="SAPBEXstdData 7" xfId="57055" xr:uid="{D56CBEAC-1560-48B7-83BE-866E8EC4972E}"/>
    <cellStyle name="SAPBEXstdDataEmph" xfId="2196" xr:uid="{2A476F1B-07EC-43FF-B6E3-8CCB568FCE03}"/>
    <cellStyle name="SAPBEXstdDataEmph 2" xfId="57056" xr:uid="{13EBE3E8-5867-46DD-BBAB-86E2DAEE1471}"/>
    <cellStyle name="SAPBEXstdDataEmph 3" xfId="57057" xr:uid="{553DEADF-CC01-4203-A88A-A90BE04767D7}"/>
    <cellStyle name="SAPBEXstdDataEmph 4" xfId="57058" xr:uid="{80FE3491-65C6-403E-8074-866D4CD9388F}"/>
    <cellStyle name="SAPBEXstdDataEmph 5" xfId="57059" xr:uid="{C047DA2E-092B-4D6C-90CA-1DCF175B98F3}"/>
    <cellStyle name="SAPBEXstdDataEmph 6" xfId="57060" xr:uid="{72C7044F-000C-4A2E-8097-248F0DEFE1A4}"/>
    <cellStyle name="SAPBEXstdDataEmph 7" xfId="57061" xr:uid="{51AB88BC-E7CD-411D-8AAF-9914F7C0AE74}"/>
    <cellStyle name="SAPBEXstdItem" xfId="2197" xr:uid="{760E6DF8-8A59-40AA-A193-8ED68B7A48DE}"/>
    <cellStyle name="SAPBEXstdItem 2" xfId="57062" xr:uid="{F5CE4202-855F-4A48-827D-13FA28C6A6E9}"/>
    <cellStyle name="SAPBEXstdItem 3" xfId="57063" xr:uid="{2BB7EF2D-BC90-4433-95DC-FC1198200468}"/>
    <cellStyle name="SAPBEXstdItem 4" xfId="57064" xr:uid="{5017C1FF-1687-49B9-9163-880BD800E4E2}"/>
    <cellStyle name="SAPBEXstdItem 5" xfId="57065" xr:uid="{46559947-7B7F-409A-BE4D-6EBD1C24F0CC}"/>
    <cellStyle name="SAPBEXstdItem 6" xfId="57066" xr:uid="{139A744E-021E-4A35-A0D6-36168259C8A1}"/>
    <cellStyle name="SAPBEXstdItem 7" xfId="57067" xr:uid="{FB8BF413-1C15-43E0-A936-4376E8062772}"/>
    <cellStyle name="SAPBEXstdItemX" xfId="2198" xr:uid="{0A3CFD9B-4B42-4250-9EC3-EA4BBBA9D3E7}"/>
    <cellStyle name="SAPBEXstdItemX 2" xfId="57068" xr:uid="{329F78D3-7DD8-4C56-9652-3E436E5411F4}"/>
    <cellStyle name="SAPBEXstdItemX 3" xfId="57069" xr:uid="{0D34B0A7-1214-4F28-87B0-5B651DB2E7FE}"/>
    <cellStyle name="SAPBEXstdItemX 4" xfId="57070" xr:uid="{FF59A080-BD93-41A7-91D4-791F4907A1B4}"/>
    <cellStyle name="SAPBEXstdItemX 5" xfId="57071" xr:uid="{059FD8C8-EFFD-4E60-BE73-CCAB40CFE999}"/>
    <cellStyle name="SAPBEXstdItemX 6" xfId="57072" xr:uid="{AF0A8C27-0D56-4B73-8635-0FD7B6BCD15C}"/>
    <cellStyle name="SAPBEXstdItemX 7" xfId="57073" xr:uid="{07DB93C0-FFE7-4C44-ABA0-A3BAE74BECDE}"/>
    <cellStyle name="SAPBEXtitle" xfId="2199" xr:uid="{D99D562A-4A05-4175-A891-6378A029BCA4}"/>
    <cellStyle name="SAPBEXundefined" xfId="2200" xr:uid="{3F9B8746-904E-45D8-878F-CA60A5A569C8}"/>
    <cellStyle name="SAPBEXundefined 2" xfId="57074" xr:uid="{EC139174-E698-4527-A638-A8907ED13244}"/>
    <cellStyle name="SAPBEXundefined 3" xfId="57075" xr:uid="{19111FED-2F7D-40BC-AFFC-C74975EF3779}"/>
    <cellStyle name="SAPBEXundefined 4" xfId="57076" xr:uid="{518060F5-F519-4472-B93F-DB0686D488B3}"/>
    <cellStyle name="SAPBEXundefined 5" xfId="57077" xr:uid="{DEAF23AE-9C63-4AD2-AF91-CD79703D452B}"/>
    <cellStyle name="SAPBEXundefined 6" xfId="57078" xr:uid="{6058D047-3631-42B3-9E8F-D2D9DA1B7CF1}"/>
    <cellStyle name="SAPBEXundefined 7" xfId="57079" xr:uid="{45A08D12-CA14-4DFA-91AA-F4B4B286E7C5}"/>
    <cellStyle name="Shaded" xfId="57080" xr:uid="{7D5067A3-AFE2-4FB6-9210-E2B9129B9972}"/>
    <cellStyle name="Sheet Title" xfId="57081" xr:uid="{243FB0F3-F419-4851-9DD0-10A389288CA8}"/>
    <cellStyle name="Standard_710Hardware" xfId="2201" xr:uid="{D4A8E9EC-272D-4522-B5B0-CF76967334A3}"/>
    <cellStyle name="Style 1" xfId="2202" xr:uid="{19C8D447-8ECE-45EC-9F1E-35ED38095F9C}"/>
    <cellStyle name="Style 1 2" xfId="2203" xr:uid="{64FC6A93-3784-4AAC-A8F0-62687267812A}"/>
    <cellStyle name="Style 1 3" xfId="2204" xr:uid="{ED584179-BC41-4388-BFAE-495EBE80B165}"/>
    <cellStyle name="Style 1 4" xfId="57082" xr:uid="{0CB8311D-CB09-4C4C-A4F1-62BE990CEA7A}"/>
    <cellStyle name="Style 1 5" xfId="57083" xr:uid="{FB614E5E-2F53-4537-976F-37F1D0649486}"/>
    <cellStyle name="STYLE1" xfId="2205" xr:uid="{7F7739AB-B47E-4374-A658-0631D6BDAEFC}"/>
    <cellStyle name="STYLE1 2" xfId="57084" xr:uid="{C6244BCA-6434-4E0D-A8F7-54ECB3B161E0}"/>
    <cellStyle name="STYLE2" xfId="2206" xr:uid="{B6B1EE03-0D55-44B7-B12F-7BA7F02A46B9}"/>
    <cellStyle name="STYLE2 2" xfId="57085" xr:uid="{09CCD353-5C77-4C3B-BA4F-EB6795B1EFC4}"/>
    <cellStyle name="STYLE2 3" xfId="57086" xr:uid="{5CE9ACF6-E778-48E4-9A19-5FD0611B9974}"/>
    <cellStyle name="STYLE2 4" xfId="57087" xr:uid="{E668C8AC-3BF1-465A-B9BA-2B7D7E7EDC70}"/>
    <cellStyle name="STYLE2__E16 Documentation for Deficit_Mgmt Fees_PT JUNE YTD" xfId="57088" xr:uid="{34FF8D0E-BD41-48A3-A577-B0142F0183EE}"/>
    <cellStyle name="STYLE3" xfId="2207" xr:uid="{277F3923-DB23-498B-8835-059D1242BECE}"/>
    <cellStyle name="STYLE4" xfId="2208" xr:uid="{3E8FE2F0-C649-4C1F-BF3F-5C878052709C}"/>
    <cellStyle name="STYLE4 2" xfId="57089" xr:uid="{43C30387-F9CF-414D-8459-F053AA21C6D7}"/>
    <cellStyle name="STYLE5" xfId="57090" xr:uid="{FADCDC0E-155A-4056-8C50-72B3A406C098}"/>
    <cellStyle name="STYLE6" xfId="57091" xr:uid="{D67DF963-ACE7-4215-93B7-BF1357527AB7}"/>
    <cellStyle name="STYLE7" xfId="57092" xr:uid="{74BC4036-1B51-4D1F-934F-32EF41E4CB8D}"/>
    <cellStyle name="STYLE8" xfId="57093" xr:uid="{3EDB87AB-30E2-46A0-9781-C7E83A100069}"/>
    <cellStyle name="STYLE9" xfId="57094" xr:uid="{B7914CD3-B5CF-4F45-A349-95619CBC0141}"/>
    <cellStyle name="STYLE9 2" xfId="57095" xr:uid="{84C7EEAC-9FD5-400D-94DD-D64207AFAD11}"/>
    <cellStyle name="STYLE9 3" xfId="57096" xr:uid="{C6636A70-C715-4103-AD5D-2A9B3B96F369}"/>
    <cellStyle name="STYLE9_EBITDA 2008 V2" xfId="57097" xr:uid="{8081C734-183E-4221-9286-A608D1353C1E}"/>
    <cellStyle name="Subhead" xfId="57098" xr:uid="{544004E4-FB76-49C6-A491-6DE72C0D0FA6}"/>
    <cellStyle name="Subheadbldun" xfId="57099" xr:uid="{9BFD8726-BFE7-4AFE-8149-22F860632C87}"/>
    <cellStyle name="Subtotal" xfId="57100" xr:uid="{9DF17AB6-EEF8-451D-9C0E-83A63BB55AED}"/>
    <cellStyle name="SWE" xfId="2209" xr:uid="{0F634FEE-A185-496B-B420-F5E796F6764B}"/>
    <cellStyle name="t_Manager" xfId="57101" xr:uid="{CBEB3A78-162D-45CB-A040-BF4138107463}"/>
    <cellStyle name="Table Col Head" xfId="57102" xr:uid="{8CEA8FE5-6013-4D29-9A00-CD16D99E1DEC}"/>
    <cellStyle name="Table Sub Head" xfId="57103" xr:uid="{BA6BE81C-0EFE-402B-A701-33C7F1A51BE0}"/>
    <cellStyle name="Table Title" xfId="57104" xr:uid="{AB925823-131C-4EA1-9036-9EA865B43A83}"/>
    <cellStyle name="Table Units" xfId="57105" xr:uid="{74BCFA75-8A65-4122-B963-B71D092DF775}"/>
    <cellStyle name="Text" xfId="57106" xr:uid="{8473D569-B6BC-428F-A60A-02AC06F6B1C5}"/>
    <cellStyle name="Title 10" xfId="2210" xr:uid="{1667D0F5-2A1F-4315-8410-5144EAB06B95}"/>
    <cellStyle name="Title 11" xfId="2211" xr:uid="{0E7126DE-7FD2-401C-95D5-19DF4DA4284A}"/>
    <cellStyle name="Title 12" xfId="2212" xr:uid="{16AF32E8-90ED-4511-B22E-BB373552D654}"/>
    <cellStyle name="Title 13" xfId="2213" xr:uid="{B193E43E-F63A-49F4-A5EC-95A135B0DF36}"/>
    <cellStyle name="Title 14" xfId="2214" xr:uid="{E20EC436-6E89-42F7-97AE-553899B1468E}"/>
    <cellStyle name="Title 14 2" xfId="57107" xr:uid="{B1BB4513-070B-4A7A-B8DC-E5C0534A79F0}"/>
    <cellStyle name="Title 15" xfId="57108" xr:uid="{A34C7674-4676-4303-9AA9-F69A585A2EA3}"/>
    <cellStyle name="Title 16" xfId="57109" xr:uid="{880644AC-39D3-47F9-8DCF-0E6AA24B33CB}"/>
    <cellStyle name="Title 17" xfId="57110" xr:uid="{4B83C266-B9AD-4DD5-A5CE-8975BEF7B74F}"/>
    <cellStyle name="Title 18" xfId="57111" xr:uid="{F7F60277-00AE-49EF-8EFB-647383EBE38E}"/>
    <cellStyle name="Title 19" xfId="57112" xr:uid="{8AC54D2A-FEF7-403C-9331-CC6BB21A7305}"/>
    <cellStyle name="Title 2" xfId="2215" xr:uid="{D1454C22-BAA2-479F-9005-3B99A92F012C}"/>
    <cellStyle name="Title 2 2" xfId="2216" xr:uid="{BC968654-DC47-43F8-8DFD-F4EF827590B9}"/>
    <cellStyle name="Title 2 3" xfId="2217" xr:uid="{2FB37127-E19C-471F-A52E-7EC73F220ECE}"/>
    <cellStyle name="Title 2 3 2" xfId="57113" xr:uid="{3DEB3AE0-690A-4FE8-BA74-B2D4025F19BC}"/>
    <cellStyle name="Title 2 4" xfId="2218" xr:uid="{A79FB334-96F1-41A7-8F81-3FB8BD3811A4}"/>
    <cellStyle name="Title 2 4 2" xfId="57114" xr:uid="{1BAED3BD-9597-4504-9834-3815BE401254}"/>
    <cellStyle name="Title 2 5" xfId="2219" xr:uid="{5CBC07BA-9E4E-441E-B57C-0F84BCA88B1B}"/>
    <cellStyle name="Title 2 5 2" xfId="57115" xr:uid="{C8616B31-88B6-4265-9E10-0365D9313DE2}"/>
    <cellStyle name="Title 2 6" xfId="2220" xr:uid="{4A7A2F04-9380-4C5D-A3B0-2400917572E4}"/>
    <cellStyle name="Title 2 7" xfId="2221" xr:uid="{E1086C19-84E8-4A9E-8D37-C1781BEEFD05}"/>
    <cellStyle name="Title 20" xfId="57116" xr:uid="{C1D56B1A-E01B-4878-8D56-01A7E0DB2FF5}"/>
    <cellStyle name="Title 21" xfId="57117" xr:uid="{5A58A5E5-38CF-4CBF-841D-F20FF83F769D}"/>
    <cellStyle name="Title 22" xfId="57118" xr:uid="{888609D5-B4A7-427B-926B-062D06EAA54D}"/>
    <cellStyle name="Title 23" xfId="57119" xr:uid="{EEB0FABA-CA8C-4DA8-96F6-C20EB3F72E9E}"/>
    <cellStyle name="Title 24" xfId="57120" xr:uid="{92B00E0D-E156-4002-8FA3-1FD7E20CF348}"/>
    <cellStyle name="Title 25" xfId="57121" xr:uid="{E59B0DF2-646E-4263-8646-88DAB268A6A4}"/>
    <cellStyle name="Title 26" xfId="57122" xr:uid="{3FA0EBAE-7BC6-4649-AF1D-7FE80796B528}"/>
    <cellStyle name="Title 27" xfId="57123" xr:uid="{BDC9CA3C-A852-44CC-B7D2-C010B8F30618}"/>
    <cellStyle name="Title 28" xfId="57124" xr:uid="{7A5E4D8A-82D5-49AA-B066-323A2A0FC34D}"/>
    <cellStyle name="Title 3" xfId="2222" xr:uid="{D5C9FA9F-7852-4EA7-B967-46B5646DC024}"/>
    <cellStyle name="Title 3 2" xfId="2223" xr:uid="{ADBAFF3C-5F21-44F9-ADAB-952AEE21D7C4}"/>
    <cellStyle name="Title 3 3" xfId="2224" xr:uid="{8A580D00-CEA6-446B-9CB2-D01D8E77E3C5}"/>
    <cellStyle name="Title 3 4" xfId="2225" xr:uid="{C25AF490-7C67-4541-B9A9-B6DC56560D21}"/>
    <cellStyle name="Title 3 5" xfId="2226" xr:uid="{1A03B6B6-04ED-452C-80F2-7339E7CCBCB4}"/>
    <cellStyle name="Title 3 6" xfId="2227" xr:uid="{B4E3C67D-A86E-4670-8091-E17B54E3B8BF}"/>
    <cellStyle name="Title 3 7" xfId="2228" xr:uid="{7D194329-80B4-4E8A-A38E-57346140E1CE}"/>
    <cellStyle name="Title 4" xfId="2229" xr:uid="{6D3DF8CB-5FAB-4D01-8398-056B911E74AE}"/>
    <cellStyle name="Title 4 2" xfId="2230" xr:uid="{EEE1421D-B0EE-4609-B07E-DC70CAF001E5}"/>
    <cellStyle name="Title 4 3" xfId="2231" xr:uid="{13B4724A-ECDB-42C0-9570-C04FC9A61A95}"/>
    <cellStyle name="Title 4 4" xfId="2232" xr:uid="{1E5D7E63-49B1-4F8B-A6A9-0270D3BD6C27}"/>
    <cellStyle name="Title 4 5" xfId="2233" xr:uid="{940E6E73-D590-4B83-8C48-F46C45CF6834}"/>
    <cellStyle name="Title 4 6" xfId="2234" xr:uid="{6879751F-13DF-4FCC-B14E-F53B09E9CBE9}"/>
    <cellStyle name="Title 4 7" xfId="2235" xr:uid="{BB5335B2-77FB-4E4E-B518-6F5599BDF7BF}"/>
    <cellStyle name="Title 5" xfId="2236" xr:uid="{1E603168-A95E-49D9-BE69-29B60E572CA5}"/>
    <cellStyle name="Title 5 2" xfId="2237" xr:uid="{D33451B4-0CEC-485C-8CA2-713FBA54F136}"/>
    <cellStyle name="Title 5 3" xfId="2238" xr:uid="{F5863206-B8A3-4DC9-8F8D-407C0FF0D616}"/>
    <cellStyle name="Title 5 4" xfId="2239" xr:uid="{942C63A9-6858-4B59-8FFC-408D7598850E}"/>
    <cellStyle name="Title 5 5" xfId="2240" xr:uid="{09753AE7-897A-4297-A074-3BA7F673D0CC}"/>
    <cellStyle name="Title 5 6" xfId="2241" xr:uid="{1488F606-64DD-44A4-BE30-A87F813BA671}"/>
    <cellStyle name="Title 5 7" xfId="2242" xr:uid="{9A64AC77-73E0-4492-9BB8-0CD64950C47B}"/>
    <cellStyle name="Title 6" xfId="2243" xr:uid="{1B238A0A-B6B3-4AE4-B821-E4E205EC2AD8}"/>
    <cellStyle name="Title 7" xfId="2244" xr:uid="{4655549B-674B-4FF6-B816-01B5707111DB}"/>
    <cellStyle name="Title 8" xfId="2245" xr:uid="{D3D31684-0633-404F-B723-48AF8F0B248E}"/>
    <cellStyle name="Title 9" xfId="2246" xr:uid="{F5157D45-5EBD-4056-BA43-08BBFD70B084}"/>
    <cellStyle name="title1" xfId="57125" xr:uid="{A970F284-E453-42F4-B89A-E5413903263C}"/>
    <cellStyle name="title2" xfId="57126" xr:uid="{2E00240D-8690-4265-B9C4-F9D5AAF12C07}"/>
    <cellStyle name="Total 10" xfId="2247" xr:uid="{C653AE54-6582-458A-ABAE-A14912E790C7}"/>
    <cellStyle name="Total 10 2" xfId="57127" xr:uid="{73413B96-B01B-4271-BB15-7D1B4457C834}"/>
    <cellStyle name="Total 10 3" xfId="57128" xr:uid="{82DE1B35-241D-499D-BD4B-CEBCC271E2ED}"/>
    <cellStyle name="Total 10 4" xfId="57129" xr:uid="{742A6981-A37D-451F-8C0B-3B58A91DB492}"/>
    <cellStyle name="Total 10 5" xfId="57130" xr:uid="{105D181C-0358-4401-A0A2-B02D5F12CE3C}"/>
    <cellStyle name="Total 10 6" xfId="57131" xr:uid="{D9347A2A-6211-47B8-B6C3-283A31F1FBA2}"/>
    <cellStyle name="Total 10 7" xfId="57132" xr:uid="{6EAFD5F2-4AE1-4809-A196-FA5A63867DB4}"/>
    <cellStyle name="Total 10 8" xfId="57133" xr:uid="{4DFF7FD0-2B79-4039-938C-3665E4A0078A}"/>
    <cellStyle name="Total 11" xfId="2248" xr:uid="{2C0BF989-A162-4546-ACBE-AD6057910C82}"/>
    <cellStyle name="Total 11 2" xfId="57134" xr:uid="{FDAED28A-F417-4730-BB68-D206025C99A3}"/>
    <cellStyle name="Total 11 3" xfId="57135" xr:uid="{97F4CBBD-0FA6-4C83-A177-D0098DCF44F9}"/>
    <cellStyle name="Total 11 4" xfId="57136" xr:uid="{0769C6FD-75AD-44F4-9387-FD262470A9EA}"/>
    <cellStyle name="Total 11 5" xfId="57137" xr:uid="{DB827344-6D21-45B2-B7E8-2EEB63EB89CC}"/>
    <cellStyle name="Total 11 6" xfId="57138" xr:uid="{88F12D94-3401-4622-B65D-4E646F151E03}"/>
    <cellStyle name="Total 11 7" xfId="57139" xr:uid="{88EDAC94-2593-4356-9A30-7A89B4732ACD}"/>
    <cellStyle name="Total 11 8" xfId="57140" xr:uid="{96795C10-FD4E-4189-AD10-84072A08D6E8}"/>
    <cellStyle name="Total 12" xfId="2249" xr:uid="{DC3842C5-AF64-416A-BF1C-6E3A040B2236}"/>
    <cellStyle name="Total 12 2" xfId="57141" xr:uid="{2D48140C-25EC-4D54-A7C5-C37EB7EA1109}"/>
    <cellStyle name="Total 12 3" xfId="57142" xr:uid="{FB21F3D0-7C05-49F1-B037-5C394B0785CF}"/>
    <cellStyle name="Total 12 4" xfId="57143" xr:uid="{15592633-7DF8-4E54-95BF-446EA9986AFE}"/>
    <cellStyle name="Total 12 5" xfId="57144" xr:uid="{22D6F95C-40CE-4591-9D17-F7132CD44B3A}"/>
    <cellStyle name="Total 12 6" xfId="57145" xr:uid="{DDA1652C-F304-4895-ACC9-7E0ECB34C2B9}"/>
    <cellStyle name="Total 12 7" xfId="57146" xr:uid="{65A05543-220B-49AB-912C-673F1EE762D1}"/>
    <cellStyle name="Total 12 8" xfId="57147" xr:uid="{4F7AC581-D354-4052-A89B-4E3BFBB62BCE}"/>
    <cellStyle name="Total 13" xfId="2250" xr:uid="{F81AEE10-7108-45B7-9F57-A95698127081}"/>
    <cellStyle name="Total 13 2" xfId="57148" xr:uid="{4051AE1C-91A5-4812-A0F7-6FBE6C4ECF6F}"/>
    <cellStyle name="Total 13 3" xfId="57149" xr:uid="{8DFE0BFD-B1E5-4F29-BB2C-7EAEDC889FC6}"/>
    <cellStyle name="Total 13 4" xfId="57150" xr:uid="{57845C35-56E6-4F09-9A83-C42276BC2220}"/>
    <cellStyle name="Total 13 5" xfId="57151" xr:uid="{238D2947-C388-425C-B408-F969B7FBA4FA}"/>
    <cellStyle name="Total 13 6" xfId="57152" xr:uid="{6C1FD693-4927-4A31-AF22-39E4B00E68EF}"/>
    <cellStyle name="Total 13 7" xfId="57153" xr:uid="{4440F222-D400-406F-B9DF-C31793C11134}"/>
    <cellStyle name="Total 13 8" xfId="57154" xr:uid="{1444AEF6-9D5F-40BE-B9BE-1748AD76F0F7}"/>
    <cellStyle name="Total 14" xfId="2251" xr:uid="{2437BAE1-444F-4A6D-AD27-FDD8EF4BE154}"/>
    <cellStyle name="Total 14 10" xfId="57155" xr:uid="{DC145EB6-07A3-4AE2-9FCD-472E556F9B00}"/>
    <cellStyle name="Total 14 2" xfId="57156" xr:uid="{0D2BE596-DE60-41FF-8537-1DF2B6FE8FA9}"/>
    <cellStyle name="Total 14 3" xfId="57157" xr:uid="{54F4215B-6F8F-4A11-97E2-39B7E2C9DDFC}"/>
    <cellStyle name="Total 14 4" xfId="57158" xr:uid="{CDF6E9EF-B48D-4FAD-97C2-C9D4C0EF9D42}"/>
    <cellStyle name="Total 14 5" xfId="57159" xr:uid="{11991A98-978A-4CEA-92F9-466CE261CF90}"/>
    <cellStyle name="Total 14 6" xfId="57160" xr:uid="{E5766A69-0857-4E1A-896A-03E49A6AF363}"/>
    <cellStyle name="Total 14 7" xfId="57161" xr:uid="{8B224E23-08A2-4797-B488-64AFF5A27236}"/>
    <cellStyle name="Total 14 8" xfId="57162" xr:uid="{B6A7000F-AA63-4BEA-8781-96C2515EF777}"/>
    <cellStyle name="Total 14 9" xfId="57163" xr:uid="{DADBD70B-0F20-4090-BFEA-29DDFA4F226C}"/>
    <cellStyle name="Total 15" xfId="57164" xr:uid="{9C2EE9D0-B57C-44FC-AD30-E2B6DC820310}"/>
    <cellStyle name="Total 16" xfId="57165" xr:uid="{6EA72ED7-560C-4F32-8D70-58215AED1E75}"/>
    <cellStyle name="Total 17" xfId="57166" xr:uid="{B3425719-EB67-4970-9072-934124FCDA62}"/>
    <cellStyle name="Total 18" xfId="57167" xr:uid="{96F311BA-1C11-47EF-B4E6-E457046AB380}"/>
    <cellStyle name="Total 19" xfId="57168" xr:uid="{D03F3C23-D651-4E4C-B0AC-25DF97099C0C}"/>
    <cellStyle name="Total 2" xfId="2252" xr:uid="{2B11B7DF-7734-4689-869C-60D283167BAB}"/>
    <cellStyle name="Total 2 10" xfId="57169" xr:uid="{2A80E08E-C818-4A4B-AD2F-7A748B1EBACB}"/>
    <cellStyle name="Total 2 11" xfId="57170" xr:uid="{E02565EB-ECA3-49D4-AC32-DAC31F94FD89}"/>
    <cellStyle name="Total 2 12" xfId="57171" xr:uid="{F241C67A-0E4E-422F-98C6-59BEEA23F1B3}"/>
    <cellStyle name="Total 2 13" xfId="57172" xr:uid="{0CCA36AA-E6F6-4914-8EA7-A27F80DC202E}"/>
    <cellStyle name="Total 2 14" xfId="57173" xr:uid="{70CAA469-D036-4DCF-A973-098099A4748F}"/>
    <cellStyle name="Total 2 2" xfId="2253" xr:uid="{94E9286E-8EB6-4867-9FC6-C11123B028D2}"/>
    <cellStyle name="Total 2 2 2" xfId="57174" xr:uid="{0A56E6A3-B2C3-48FE-BBC8-063A5D85D852}"/>
    <cellStyle name="Total 2 2 3" xfId="57175" xr:uid="{9799DBC4-8E73-4EFD-BCE5-E115840CBA7D}"/>
    <cellStyle name="Total 2 2 4" xfId="57176" xr:uid="{A3A20F3D-9A05-4BEB-AC9F-90ADD6893F7C}"/>
    <cellStyle name="Total 2 2 5" xfId="57177" xr:uid="{6FE9DE02-4F3D-44B9-9425-7EF6475359B3}"/>
    <cellStyle name="Total 2 2 6" xfId="57178" xr:uid="{20933052-81C5-4A5A-8ADD-B299CB5737CC}"/>
    <cellStyle name="Total 2 2 7" xfId="57179" xr:uid="{1122D56C-25E9-4281-9AA0-40BB028A9E45}"/>
    <cellStyle name="Total 2 2 8" xfId="57180" xr:uid="{B9691739-EA5C-4A8C-B9B3-C33F48C250E6}"/>
    <cellStyle name="Total 2 3" xfId="2254" xr:uid="{6895577D-827B-45F8-988B-4D18D01D0384}"/>
    <cellStyle name="Total 2 3 2" xfId="57181" xr:uid="{722742AF-E0E5-40C3-8DFB-E800332A8DB0}"/>
    <cellStyle name="Total 2 3 3" xfId="57182" xr:uid="{F901530C-0684-42AD-B4DC-D317AE9771EA}"/>
    <cellStyle name="Total 2 3 4" xfId="57183" xr:uid="{56FA79DA-A3F2-454F-A3EA-3EF9D4F29F60}"/>
    <cellStyle name="Total 2 3 5" xfId="57184" xr:uid="{C1DC991D-75FD-4D84-A7A9-CAC3F9BFACD4}"/>
    <cellStyle name="Total 2 3 6" xfId="57185" xr:uid="{5DBD5028-1BF7-4A60-A6CB-0625A6F603EC}"/>
    <cellStyle name="Total 2 3 7" xfId="57186" xr:uid="{5B5E4EFB-D95F-43B0-BCD9-63203DC5DF58}"/>
    <cellStyle name="Total 2 3 8" xfId="57187" xr:uid="{C933A308-75AE-49F9-B44F-F76F612243AB}"/>
    <cellStyle name="Total 2 4" xfId="2255" xr:uid="{58A1863D-BF25-4014-8315-97CE858AFCCB}"/>
    <cellStyle name="Total 2 4 2" xfId="57188" xr:uid="{AA9E500A-E701-4190-9508-A28495755626}"/>
    <cellStyle name="Total 2 4 3" xfId="57189" xr:uid="{B3D502D8-D645-4BBD-B81C-97EAD84489DA}"/>
    <cellStyle name="Total 2 4 4" xfId="57190" xr:uid="{B898713C-CAB4-478C-A78A-68831249ADF6}"/>
    <cellStyle name="Total 2 4 5" xfId="57191" xr:uid="{8E5D5DBA-88CE-438D-8157-B1A0C068BDDD}"/>
    <cellStyle name="Total 2 4 6" xfId="57192" xr:uid="{BC3C8EF7-213B-4EA3-BBA5-D06F342049EF}"/>
    <cellStyle name="Total 2 4 7" xfId="57193" xr:uid="{E9968EA9-5D59-4477-A0DF-DCD20A8109D4}"/>
    <cellStyle name="Total 2 4 8" xfId="57194" xr:uid="{8F0A479A-C9AA-48B5-BFAD-118F4A5A92F5}"/>
    <cellStyle name="Total 2 5" xfId="2256" xr:uid="{00F35A00-BB77-4ABA-8D87-66577AEF4CA4}"/>
    <cellStyle name="Total 2 5 2" xfId="57195" xr:uid="{33C2F6BA-994F-42B6-840F-A9927877F418}"/>
    <cellStyle name="Total 2 5 3" xfId="57196" xr:uid="{0D65E13D-5F3E-48C1-9C0C-948535C79ACF}"/>
    <cellStyle name="Total 2 5 4" xfId="57197" xr:uid="{242FDB9C-51FB-4420-81EE-795CBCAAC921}"/>
    <cellStyle name="Total 2 5 5" xfId="57198" xr:uid="{15DCDCEB-8332-4E58-9531-DA2077C6F1F0}"/>
    <cellStyle name="Total 2 5 6" xfId="57199" xr:uid="{C1692DC8-3088-4EE9-91C5-9DE2959B145D}"/>
    <cellStyle name="Total 2 5 7" xfId="57200" xr:uid="{E145412E-FC3A-49D8-AFC9-4820F6216954}"/>
    <cellStyle name="Total 2 5 8" xfId="57201" xr:uid="{661C6050-AD4E-4C31-8F21-D66E59295F82}"/>
    <cellStyle name="Total 2 6" xfId="2257" xr:uid="{2A2B7553-3599-4494-9E54-92861DE7F042}"/>
    <cellStyle name="Total 2 6 2" xfId="57202" xr:uid="{39DFA50F-A4DC-4C56-8523-69EACC228E0B}"/>
    <cellStyle name="Total 2 6 3" xfId="57203" xr:uid="{B146FC52-44A2-49FB-89C1-EFB7A30CC054}"/>
    <cellStyle name="Total 2 6 4" xfId="57204" xr:uid="{1FF3CDCF-9357-46E6-B03A-CA9C9070C364}"/>
    <cellStyle name="Total 2 6 5" xfId="57205" xr:uid="{C0911AF5-14AD-430F-A77E-C660AC83AC9F}"/>
    <cellStyle name="Total 2 6 6" xfId="57206" xr:uid="{E07897AA-0707-4B59-9ECD-5CF0B797D7D0}"/>
    <cellStyle name="Total 2 6 7" xfId="57207" xr:uid="{2E92D631-E15C-4A65-972C-5E22A6A0BB27}"/>
    <cellStyle name="Total 2 6 8" xfId="57208" xr:uid="{A2CEA5BF-7EC5-45CC-8D3F-259069B907B4}"/>
    <cellStyle name="Total 2 7" xfId="2258" xr:uid="{43C96D37-47D2-482C-BBA0-75D0E0535C8B}"/>
    <cellStyle name="Total 2 7 2" xfId="57209" xr:uid="{18A86C54-240E-4032-8652-2435A76C3D88}"/>
    <cellStyle name="Total 2 7 3" xfId="57210" xr:uid="{940E43DB-AE83-4DFB-9559-141A6EEB715D}"/>
    <cellStyle name="Total 2 7 4" xfId="57211" xr:uid="{BF188ED4-73F4-4781-B561-01159C5EBBC1}"/>
    <cellStyle name="Total 2 7 5" xfId="57212" xr:uid="{FC6063E4-FA09-473B-A42F-2BE51138F26B}"/>
    <cellStyle name="Total 2 7 6" xfId="57213" xr:uid="{B86EE0A4-1C49-4E29-BCDE-73DBB10904DB}"/>
    <cellStyle name="Total 2 7 7" xfId="57214" xr:uid="{2DD83510-A6E1-405F-BE1D-0A44738525EE}"/>
    <cellStyle name="Total 2 7 8" xfId="57215" xr:uid="{3B8A189D-7FC3-4458-9803-E7505D0241CD}"/>
    <cellStyle name="Total 2 8" xfId="57216" xr:uid="{B7E4B13F-A7A6-4885-8B7D-98ED0C4A3F0A}"/>
    <cellStyle name="Total 2 9" xfId="57217" xr:uid="{309606E3-BE34-46CB-A4C6-AAA81E78B582}"/>
    <cellStyle name="Total 20" xfId="57218" xr:uid="{B40EEB1D-00D8-4EF1-ADEE-F851DDFCB397}"/>
    <cellStyle name="Total 21" xfId="57219" xr:uid="{64C88815-ACF9-47D6-AC36-0A2FB21C1737}"/>
    <cellStyle name="Total 22" xfId="57220" xr:uid="{16FABAB3-CA18-45CD-A395-F89576B72C34}"/>
    <cellStyle name="Total 23" xfId="57221" xr:uid="{9BC35858-A76F-4FBF-832B-223401A65E14}"/>
    <cellStyle name="Total 24" xfId="57222" xr:uid="{37A6016B-056E-46B7-B570-D14E3CF9E17E}"/>
    <cellStyle name="Total 25" xfId="57223" xr:uid="{C3F2537F-AAB9-44ED-A36F-B5264447D48D}"/>
    <cellStyle name="Total 26" xfId="57224" xr:uid="{7A9A52ED-5A96-4794-B184-E1E152F94648}"/>
    <cellStyle name="Total 27" xfId="57225" xr:uid="{32EFCBC7-9E74-4DD4-8A15-9D6C98118113}"/>
    <cellStyle name="Total 28" xfId="57226" xr:uid="{09C7FBF1-6408-4ACE-8F76-E77F01255E6A}"/>
    <cellStyle name="Total 3" xfId="2259" xr:uid="{5EE76CDF-CD3A-403B-BA58-78DB1EAA01DE}"/>
    <cellStyle name="Total 3 10" xfId="57227" xr:uid="{5E6EF46D-1399-4DC6-9E4F-B408DDAEB854}"/>
    <cellStyle name="Total 3 11" xfId="57228" xr:uid="{FA8845AB-F9E4-4BA4-8D76-A6B7839D13AE}"/>
    <cellStyle name="Total 3 12" xfId="57229" xr:uid="{0CF8D207-8303-4B37-A61F-E827EDE4830D}"/>
    <cellStyle name="Total 3 13" xfId="57230" xr:uid="{CA999838-71C3-49BC-8818-6ABFC56730F4}"/>
    <cellStyle name="Total 3 14" xfId="57231" xr:uid="{74DAC4F6-31E6-4CC1-B5C9-D7724AE45700}"/>
    <cellStyle name="Total 3 2" xfId="2260" xr:uid="{166B2A46-86EF-47C2-BF1C-83CD187637E2}"/>
    <cellStyle name="Total 3 2 2" xfId="57232" xr:uid="{8094EA4D-55A8-4BBB-A647-FB256B424173}"/>
    <cellStyle name="Total 3 2 3" xfId="57233" xr:uid="{94E906ED-48A8-4AED-8D1E-818AD13F24A1}"/>
    <cellStyle name="Total 3 2 4" xfId="57234" xr:uid="{467B1F4C-5AD8-4895-9DC2-A1EBCAECB401}"/>
    <cellStyle name="Total 3 2 5" xfId="57235" xr:uid="{1C8C4819-FBFB-4EBC-96F6-004C9E8B9F4C}"/>
    <cellStyle name="Total 3 2 6" xfId="57236" xr:uid="{675F5A82-3B1E-4C0B-A1E1-C64B262E34E5}"/>
    <cellStyle name="Total 3 2 7" xfId="57237" xr:uid="{13A529F6-AAFC-4736-903A-91F828D4CC37}"/>
    <cellStyle name="Total 3 2 8" xfId="57238" xr:uid="{00076640-EEC5-428B-B1E1-EDF3C6B33D2E}"/>
    <cellStyle name="Total 3 3" xfId="2261" xr:uid="{CF4A0B64-0269-4D0A-98ED-D9C9D06A41DA}"/>
    <cellStyle name="Total 3 3 2" xfId="57239" xr:uid="{18A1CFD1-0518-4726-B280-719163969A07}"/>
    <cellStyle name="Total 3 3 3" xfId="57240" xr:uid="{4DC49397-436C-47CC-B6D2-1F96B6379973}"/>
    <cellStyle name="Total 3 3 4" xfId="57241" xr:uid="{8A226339-A95C-4DA4-AC3A-04599150FF1C}"/>
    <cellStyle name="Total 3 3 5" xfId="57242" xr:uid="{00BFCC7A-35AF-4A88-81E6-4FDB76A5A082}"/>
    <cellStyle name="Total 3 3 6" xfId="57243" xr:uid="{4B2C16A1-6814-40FD-B2A0-F37ADD84CB9D}"/>
    <cellStyle name="Total 3 3 7" xfId="57244" xr:uid="{C79B584D-A0B4-45FC-BCC0-A30B88411621}"/>
    <cellStyle name="Total 3 3 8" xfId="57245" xr:uid="{20F4E25D-6B8F-47AA-AC93-4313C009D18F}"/>
    <cellStyle name="Total 3 4" xfId="2262" xr:uid="{1BBA2A68-3292-4761-BB1D-9D7D14DA59E6}"/>
    <cellStyle name="Total 3 4 2" xfId="57246" xr:uid="{054F9627-0EF8-4967-A3D1-648EBA2BE134}"/>
    <cellStyle name="Total 3 4 3" xfId="57247" xr:uid="{F2DCC838-C0BF-48F9-93C0-363B50D1184F}"/>
    <cellStyle name="Total 3 4 4" xfId="57248" xr:uid="{91220183-D897-442A-8F9B-51CC25FF6A01}"/>
    <cellStyle name="Total 3 4 5" xfId="57249" xr:uid="{86645C6A-E7E2-4D6A-90FF-5CBBAE455F38}"/>
    <cellStyle name="Total 3 4 6" xfId="57250" xr:uid="{29C7D334-9BF8-4BA4-88A1-761A3D8509B3}"/>
    <cellStyle name="Total 3 4 7" xfId="57251" xr:uid="{26E291F7-DD6A-4D8B-B1D2-3F221BEFE642}"/>
    <cellStyle name="Total 3 4 8" xfId="57252" xr:uid="{210AA061-E010-46BC-822A-479DB201896B}"/>
    <cellStyle name="Total 3 5" xfId="2263" xr:uid="{EC5170A4-0CA9-44DD-8BCB-0997DAF87DC0}"/>
    <cellStyle name="Total 3 5 2" xfId="57253" xr:uid="{7C4BDF0E-E137-4791-8C5D-42B35539AF89}"/>
    <cellStyle name="Total 3 5 3" xfId="57254" xr:uid="{B8CF0443-5EC6-4829-9F25-469F58D3F4C8}"/>
    <cellStyle name="Total 3 5 4" xfId="57255" xr:uid="{1208796C-1E29-423F-967F-206332C261D9}"/>
    <cellStyle name="Total 3 5 5" xfId="57256" xr:uid="{0B1E3F41-3DF7-4596-9822-917BCAC2308D}"/>
    <cellStyle name="Total 3 5 6" xfId="57257" xr:uid="{1D0066D4-5A44-45B8-9CBF-240C2A3A24CE}"/>
    <cellStyle name="Total 3 5 7" xfId="57258" xr:uid="{AAD3507B-7AE5-4733-8809-A030B050B306}"/>
    <cellStyle name="Total 3 5 8" xfId="57259" xr:uid="{72AA00BE-3A71-4FCF-B606-4921F0743DBC}"/>
    <cellStyle name="Total 3 6" xfId="2264" xr:uid="{B7D56D2D-1B0D-47BD-8A8D-1540E806DA42}"/>
    <cellStyle name="Total 3 6 2" xfId="57260" xr:uid="{7837CD8D-362C-43C6-AA94-49AC764C8B34}"/>
    <cellStyle name="Total 3 6 3" xfId="57261" xr:uid="{923395F1-CBC6-4ABE-BD64-648458D338C5}"/>
    <cellStyle name="Total 3 6 4" xfId="57262" xr:uid="{A75B33E5-D954-4752-87E0-199E88E53A04}"/>
    <cellStyle name="Total 3 6 5" xfId="57263" xr:uid="{152182F4-0BBA-4968-BD40-0A8C77541102}"/>
    <cellStyle name="Total 3 6 6" xfId="57264" xr:uid="{71CD8F61-9A94-4128-B634-FB738FB26C54}"/>
    <cellStyle name="Total 3 6 7" xfId="57265" xr:uid="{6DC12C02-D219-44DE-BA8B-0A138D77B7C5}"/>
    <cellStyle name="Total 3 6 8" xfId="57266" xr:uid="{A1D22B4F-5510-4243-BE23-9F6EBD5240C7}"/>
    <cellStyle name="Total 3 7" xfId="2265" xr:uid="{CE42346B-00E3-4F1F-A730-392954E2859B}"/>
    <cellStyle name="Total 3 7 2" xfId="57267" xr:uid="{CA7DBBD0-EB90-47B6-9EC1-970897E0E46A}"/>
    <cellStyle name="Total 3 7 3" xfId="57268" xr:uid="{A03D9A75-A1C1-43C1-AEF2-22E6EDBDDAA6}"/>
    <cellStyle name="Total 3 7 4" xfId="57269" xr:uid="{BAF75049-8BEC-49F7-A4CB-49DAEEFAFC28}"/>
    <cellStyle name="Total 3 7 5" xfId="57270" xr:uid="{5A03D806-92F7-4EA3-80A4-67FA88627C9A}"/>
    <cellStyle name="Total 3 7 6" xfId="57271" xr:uid="{E1D2CC1C-C7FD-4C30-8A79-B7D14212F4BF}"/>
    <cellStyle name="Total 3 7 7" xfId="57272" xr:uid="{7B17CF8B-BB63-443C-997D-F7C53427BD1F}"/>
    <cellStyle name="Total 3 7 8" xfId="57273" xr:uid="{E9118ACC-5009-476D-86D5-88980A2C9EB5}"/>
    <cellStyle name="Total 3 8" xfId="57274" xr:uid="{02D18C82-C056-4B74-8FDA-EB02466C21E8}"/>
    <cellStyle name="Total 3 9" xfId="57275" xr:uid="{C97A3F66-B2B4-45CE-8F6C-07B189D7652A}"/>
    <cellStyle name="Total 4" xfId="2266" xr:uid="{83F8CA08-A1FD-49EC-AD0D-C9281CE1ABAA}"/>
    <cellStyle name="Total 4 10" xfId="57276" xr:uid="{BAAEC7EE-3C4C-4137-8532-A2CDD5DDA03C}"/>
    <cellStyle name="Total 4 11" xfId="57277" xr:uid="{A0034B41-D3EC-44EC-B3D7-A73E9E348588}"/>
    <cellStyle name="Total 4 12" xfId="57278" xr:uid="{2788A01D-1FEB-4510-8BA8-4D81085BB758}"/>
    <cellStyle name="Total 4 13" xfId="57279" xr:uid="{EA65331C-E020-4CB3-A7F6-9BA14B1FC5F3}"/>
    <cellStyle name="Total 4 14" xfId="57280" xr:uid="{4D74548B-C3D0-4D02-AF55-F2B1541CB48F}"/>
    <cellStyle name="Total 4 2" xfId="2267" xr:uid="{28173886-F28B-429D-B6A8-27A780375729}"/>
    <cellStyle name="Total 4 2 2" xfId="57281" xr:uid="{71853E01-1459-40F9-A5AC-48EEC8D2780E}"/>
    <cellStyle name="Total 4 2 3" xfId="57282" xr:uid="{B6DCE315-434B-4CF9-9DBA-F7EDA5A96F3F}"/>
    <cellStyle name="Total 4 2 4" xfId="57283" xr:uid="{63CA3897-0D5F-4AC1-B08F-0BFD0413DFE5}"/>
    <cellStyle name="Total 4 2 5" xfId="57284" xr:uid="{39BA8A0C-80B8-4AAD-A505-03B91407785A}"/>
    <cellStyle name="Total 4 2 6" xfId="57285" xr:uid="{D4A04E1C-1185-4B0B-A533-3BCFE17F8159}"/>
    <cellStyle name="Total 4 2 7" xfId="57286" xr:uid="{2CB2F14E-3285-4456-AADE-A4E3F1FB8809}"/>
    <cellStyle name="Total 4 2 8" xfId="57287" xr:uid="{63852B86-8DFD-4063-AEF9-C809350ECE3A}"/>
    <cellStyle name="Total 4 3" xfId="2268" xr:uid="{80351E6A-61E1-44B4-8C37-A5072116C8F7}"/>
    <cellStyle name="Total 4 3 2" xfId="57288" xr:uid="{5E15105F-8829-4B24-9198-3ADCE38A6163}"/>
    <cellStyle name="Total 4 3 3" xfId="57289" xr:uid="{97BF5F5D-BDF8-43BD-9647-2091A5847403}"/>
    <cellStyle name="Total 4 3 4" xfId="57290" xr:uid="{50E05022-8ECE-4155-AFBD-76DE942C642A}"/>
    <cellStyle name="Total 4 3 5" xfId="57291" xr:uid="{ACDFC77F-7C14-4414-B494-559DA7CDB252}"/>
    <cellStyle name="Total 4 3 6" xfId="57292" xr:uid="{345C8158-8DB1-450E-A289-6F943C143986}"/>
    <cellStyle name="Total 4 3 7" xfId="57293" xr:uid="{C20E16AD-D437-4416-BCD1-BC59CBFBF23A}"/>
    <cellStyle name="Total 4 3 8" xfId="57294" xr:uid="{E7009202-A8F8-4FC5-902A-5FD022EFADB4}"/>
    <cellStyle name="Total 4 4" xfId="2269" xr:uid="{FBD05CB5-C8FA-4DCA-8FFF-91EF39C4E3AB}"/>
    <cellStyle name="Total 4 4 2" xfId="57295" xr:uid="{7EB74DD3-3F75-467D-B467-2C178918953F}"/>
    <cellStyle name="Total 4 4 3" xfId="57296" xr:uid="{76B48428-5CF9-4D3A-9311-E167936AC1C5}"/>
    <cellStyle name="Total 4 4 4" xfId="57297" xr:uid="{4DCA0D3E-5AE1-4951-950E-885C8797DDAA}"/>
    <cellStyle name="Total 4 4 5" xfId="57298" xr:uid="{F071D438-3D76-4097-B90F-3635FDC075FC}"/>
    <cellStyle name="Total 4 4 6" xfId="57299" xr:uid="{31210F33-D7E2-4108-BF10-9933A2FF77E4}"/>
    <cellStyle name="Total 4 4 7" xfId="57300" xr:uid="{33936BE8-7075-47FC-BA30-A4D8318AA381}"/>
    <cellStyle name="Total 4 4 8" xfId="57301" xr:uid="{DAB736DD-2164-47C1-BEA6-DB351FBA24CA}"/>
    <cellStyle name="Total 4 5" xfId="2270" xr:uid="{8D8A1858-44DB-4C85-AACF-C179C01F2C0A}"/>
    <cellStyle name="Total 4 5 2" xfId="57302" xr:uid="{49BA1F3F-2033-44DD-9D8E-EA1193E8ABEF}"/>
    <cellStyle name="Total 4 5 3" xfId="57303" xr:uid="{F60CA878-89B3-490A-B877-2C8A5998EBBE}"/>
    <cellStyle name="Total 4 5 4" xfId="57304" xr:uid="{219AC5C4-A769-451E-84EE-2282FF136849}"/>
    <cellStyle name="Total 4 5 5" xfId="57305" xr:uid="{D6EE5E75-980D-4A5C-9C7C-399D4746FC74}"/>
    <cellStyle name="Total 4 5 6" xfId="57306" xr:uid="{216DCA1C-1DA5-40ED-B49E-A2E8E8B9B8C1}"/>
    <cellStyle name="Total 4 5 7" xfId="57307" xr:uid="{EF774BF3-3187-4884-8596-DCEE82E96B60}"/>
    <cellStyle name="Total 4 5 8" xfId="57308" xr:uid="{2ACA927D-80DE-4947-9EBB-F030256B1A62}"/>
    <cellStyle name="Total 4 6" xfId="2271" xr:uid="{DAD8794C-7D23-445A-BC2C-9448A9B875C2}"/>
    <cellStyle name="Total 4 6 2" xfId="57309" xr:uid="{BD1DD491-7E4E-4EE4-895B-565B1021B40E}"/>
    <cellStyle name="Total 4 6 3" xfId="57310" xr:uid="{F18B65AD-A9B8-4027-922F-F500D29B7B5D}"/>
    <cellStyle name="Total 4 6 4" xfId="57311" xr:uid="{513AAEAA-E607-417D-9510-2230C05E1C0B}"/>
    <cellStyle name="Total 4 6 5" xfId="57312" xr:uid="{15315E46-D996-42A9-9688-AEE35E3A9A3C}"/>
    <cellStyle name="Total 4 6 6" xfId="57313" xr:uid="{53A85A31-A508-4AF2-ACCE-32B5540092A8}"/>
    <cellStyle name="Total 4 6 7" xfId="57314" xr:uid="{010846B5-CB11-44A1-9520-818148B091E7}"/>
    <cellStyle name="Total 4 6 8" xfId="57315" xr:uid="{6E2D1F35-936B-48B3-99B3-F727DB820ED3}"/>
    <cellStyle name="Total 4 7" xfId="2272" xr:uid="{B12AE4DF-54BA-45C1-846C-5BE5AA753395}"/>
    <cellStyle name="Total 4 7 2" xfId="57316" xr:uid="{80033FC4-340A-42FD-971D-E798AFB85B3D}"/>
    <cellStyle name="Total 4 7 3" xfId="57317" xr:uid="{3785636C-393D-4731-9533-681657A8B59C}"/>
    <cellStyle name="Total 4 7 4" xfId="57318" xr:uid="{C33800E2-8BD9-42A2-9D82-E196B435BAB3}"/>
    <cellStyle name="Total 4 7 5" xfId="57319" xr:uid="{59015104-FA95-4571-A632-C9DAA4B52DFE}"/>
    <cellStyle name="Total 4 7 6" xfId="57320" xr:uid="{7B076E51-B948-4758-B053-701CBE7057B9}"/>
    <cellStyle name="Total 4 7 7" xfId="57321" xr:uid="{B2928B5E-1892-4292-96B7-6971443258F8}"/>
    <cellStyle name="Total 4 7 8" xfId="57322" xr:uid="{0E99942A-0188-47CA-9650-993E28151D9D}"/>
    <cellStyle name="Total 4 8" xfId="57323" xr:uid="{A14E538C-DA30-40D8-B587-78B7271DF4A9}"/>
    <cellStyle name="Total 4 9" xfId="57324" xr:uid="{D98B37BA-CDD0-4972-9140-33F24DDD9641}"/>
    <cellStyle name="Total 5" xfId="2273" xr:uid="{DEB85AF5-B6EF-421F-B09D-1ED7A74458F0}"/>
    <cellStyle name="Total 5 10" xfId="57325" xr:uid="{C09B3F3E-4D2E-47FF-85D4-EFD09F675E36}"/>
    <cellStyle name="Total 5 11" xfId="57326" xr:uid="{320E6703-38FA-4DDA-A78B-98824FF73870}"/>
    <cellStyle name="Total 5 12" xfId="57327" xr:uid="{D518BE15-73F1-40A9-AA28-14225A905C11}"/>
    <cellStyle name="Total 5 13" xfId="57328" xr:uid="{7BA56D92-BA5A-4A3A-A549-7E5ECEE5E980}"/>
    <cellStyle name="Total 5 14" xfId="57329" xr:uid="{0B1F2603-7681-4B40-999E-8A52B286F6D8}"/>
    <cellStyle name="Total 5 2" xfId="2274" xr:uid="{9179EE6E-8813-4728-BF1A-0F439D60A357}"/>
    <cellStyle name="Total 5 2 2" xfId="57330" xr:uid="{FB14F836-3654-4412-9584-A9E8E44B75F7}"/>
    <cellStyle name="Total 5 2 3" xfId="57331" xr:uid="{209E0F04-42F3-43BB-B449-8FA4917EAF2B}"/>
    <cellStyle name="Total 5 2 4" xfId="57332" xr:uid="{551109B5-0027-4944-A170-483399EFD8BE}"/>
    <cellStyle name="Total 5 2 5" xfId="57333" xr:uid="{AE63501F-B767-4BFC-824B-313A9D94EEE8}"/>
    <cellStyle name="Total 5 2 6" xfId="57334" xr:uid="{DB6CD0F1-ED85-43A4-A499-E582C3B6C3F4}"/>
    <cellStyle name="Total 5 2 7" xfId="57335" xr:uid="{42072FC8-A498-4AFA-ACE7-4F169CD698FF}"/>
    <cellStyle name="Total 5 2 8" xfId="57336" xr:uid="{890B878C-90E1-4FE4-B875-E6D057BA5371}"/>
    <cellStyle name="Total 5 3" xfId="2275" xr:uid="{2ACABF89-BF30-40D4-9160-F50158900624}"/>
    <cellStyle name="Total 5 3 2" xfId="57337" xr:uid="{1B2F7B9B-9ED2-487D-9734-95AAAD2EFB3D}"/>
    <cellStyle name="Total 5 3 3" xfId="57338" xr:uid="{355AE560-DB13-405F-8251-0749CCF48719}"/>
    <cellStyle name="Total 5 3 4" xfId="57339" xr:uid="{59BEDE7F-8876-49AF-9C0F-3762AA74AB1E}"/>
    <cellStyle name="Total 5 3 5" xfId="57340" xr:uid="{D48F9B6F-A470-44AC-BF78-C9B6CBB67889}"/>
    <cellStyle name="Total 5 3 6" xfId="57341" xr:uid="{B8071DC5-8FBF-4272-92F8-06284BEB5671}"/>
    <cellStyle name="Total 5 3 7" xfId="57342" xr:uid="{6B29BE8A-F2CC-4E15-B14E-AC158EA81CE8}"/>
    <cellStyle name="Total 5 3 8" xfId="57343" xr:uid="{7C3FD8C2-CE66-46E0-8EED-2AADB990BC00}"/>
    <cellStyle name="Total 5 4" xfId="2276" xr:uid="{3D37B8D9-50E2-4536-A8F0-A2DD68B70D9C}"/>
    <cellStyle name="Total 5 4 2" xfId="57344" xr:uid="{C4639D58-C43C-4687-ABD1-3022C49D8451}"/>
    <cellStyle name="Total 5 4 3" xfId="57345" xr:uid="{99E08770-72DE-4F3F-AE46-AE9E1145E2AC}"/>
    <cellStyle name="Total 5 4 4" xfId="57346" xr:uid="{D202151D-34B5-4E32-A529-97DC3ECFD5DA}"/>
    <cellStyle name="Total 5 4 5" xfId="57347" xr:uid="{7C93ED4B-F115-4ED1-AE56-C0E06E3E0E43}"/>
    <cellStyle name="Total 5 4 6" xfId="57348" xr:uid="{30B98041-1F68-4F28-B1B9-A3BF027F34A4}"/>
    <cellStyle name="Total 5 4 7" xfId="57349" xr:uid="{074F2F17-702C-449B-B122-459D5303AD39}"/>
    <cellStyle name="Total 5 4 8" xfId="57350" xr:uid="{B2976FF6-2F23-4BF0-BD38-4208F488A817}"/>
    <cellStyle name="Total 5 5" xfId="2277" xr:uid="{7CCFB5C5-1EE0-4FA8-820A-C7402F7FC41F}"/>
    <cellStyle name="Total 5 5 2" xfId="57351" xr:uid="{F8E13CB4-E3CD-44ED-B448-91B7167EF134}"/>
    <cellStyle name="Total 5 5 3" xfId="57352" xr:uid="{AB25FF2F-F690-446D-B470-A9060E3E06E3}"/>
    <cellStyle name="Total 5 5 4" xfId="57353" xr:uid="{8553BD82-13B7-4CB8-97AC-47A289E4D522}"/>
    <cellStyle name="Total 5 5 5" xfId="57354" xr:uid="{9687B16A-C871-4222-876C-912FC3FC9C8F}"/>
    <cellStyle name="Total 5 5 6" xfId="57355" xr:uid="{46E82097-1854-4132-9876-A64D9E499862}"/>
    <cellStyle name="Total 5 5 7" xfId="57356" xr:uid="{0A69E575-39DE-4E25-B969-8632D080433E}"/>
    <cellStyle name="Total 5 5 8" xfId="57357" xr:uid="{43E3F3CD-36DD-43B2-A989-594A8D67FFB5}"/>
    <cellStyle name="Total 5 6" xfId="2278" xr:uid="{27F7FB9B-5DF2-48B4-8ACF-3F4F257845BD}"/>
    <cellStyle name="Total 5 6 2" xfId="57358" xr:uid="{862857C1-9CCD-417D-A100-6DAF372010C7}"/>
    <cellStyle name="Total 5 6 3" xfId="57359" xr:uid="{05D2E39C-CA4C-42EC-93CE-24477E4C0E5C}"/>
    <cellStyle name="Total 5 6 4" xfId="57360" xr:uid="{03EB464C-8D57-4800-B29A-288F985C923A}"/>
    <cellStyle name="Total 5 6 5" xfId="57361" xr:uid="{11461FAB-3D10-4506-A059-D3FB19A85482}"/>
    <cellStyle name="Total 5 6 6" xfId="57362" xr:uid="{571FDA20-CF29-4D80-BF30-A6FF734EC5E7}"/>
    <cellStyle name="Total 5 6 7" xfId="57363" xr:uid="{699694F7-5444-4300-A4C6-090CBCDFE98F}"/>
    <cellStyle name="Total 5 6 8" xfId="57364" xr:uid="{E44FACA0-9A7A-4C3A-8A6B-47D1F0A3107B}"/>
    <cellStyle name="Total 5 7" xfId="2279" xr:uid="{418A148D-CB49-4241-BA3D-95C2503682C4}"/>
    <cellStyle name="Total 5 7 2" xfId="57365" xr:uid="{00BAE41B-8406-43E2-8AD3-DC56D8F8A244}"/>
    <cellStyle name="Total 5 7 3" xfId="57366" xr:uid="{6634C05F-EEB4-47E1-99E9-7F6AEA871385}"/>
    <cellStyle name="Total 5 7 4" xfId="57367" xr:uid="{D174783B-F528-42D4-B20D-21EA8CAEE966}"/>
    <cellStyle name="Total 5 7 5" xfId="57368" xr:uid="{10E7E920-1118-440A-9ADE-4A97C1007C89}"/>
    <cellStyle name="Total 5 7 6" xfId="57369" xr:uid="{358D1D41-D5E4-457C-9D27-6E663703C6DD}"/>
    <cellStyle name="Total 5 7 7" xfId="57370" xr:uid="{E40C4D50-9439-44EF-B370-34EB70374A8B}"/>
    <cellStyle name="Total 5 7 8" xfId="57371" xr:uid="{46154B56-9DC9-443E-BB01-8401082D5940}"/>
    <cellStyle name="Total 5 8" xfId="57372" xr:uid="{33070AE6-B28C-40F8-B421-C907F46517FA}"/>
    <cellStyle name="Total 5 9" xfId="57373" xr:uid="{424BE2AE-FD98-4DE2-968C-8089FA5E2C61}"/>
    <cellStyle name="Total 6" xfId="2280" xr:uid="{125B13EE-E76F-4908-813C-8830221E4151}"/>
    <cellStyle name="Total 6 2" xfId="57374" xr:uid="{76CC2E3A-6F59-405B-8951-616CCA48C6EE}"/>
    <cellStyle name="Total 6 3" xfId="57375" xr:uid="{7A601BCA-2651-41CD-B452-9ABEC83CD4BF}"/>
    <cellStyle name="Total 6 4" xfId="57376" xr:uid="{5811B319-A485-49DE-B52F-4C059E4F55E3}"/>
    <cellStyle name="Total 6 5" xfId="57377" xr:uid="{9C384B06-5980-4445-86E5-D4593DC4D42E}"/>
    <cellStyle name="Total 6 6" xfId="57378" xr:uid="{60841E2E-9B72-43A1-B6EE-C2F004C12E61}"/>
    <cellStyle name="Total 6 7" xfId="57379" xr:uid="{F49124C8-C39D-4D00-B1BF-638AB5E33C81}"/>
    <cellStyle name="Total 6 8" xfId="57380" xr:uid="{593E6D59-1863-4771-B982-8E54115646C2}"/>
    <cellStyle name="Total 7" xfId="2281" xr:uid="{3EA5064D-D7C0-4C60-880D-2141C138A276}"/>
    <cellStyle name="Total 7 2" xfId="57381" xr:uid="{97670A29-FE5C-47FD-B353-0D7FA8B5E23F}"/>
    <cellStyle name="Total 7 3" xfId="57382" xr:uid="{FADC5ACA-9EA8-45A3-9269-B95C2CB761A5}"/>
    <cellStyle name="Total 7 4" xfId="57383" xr:uid="{7221E638-E82E-4E25-99C5-90B773465BEE}"/>
    <cellStyle name="Total 7 5" xfId="57384" xr:uid="{683DAF4B-C888-47FC-AD5A-E0E6D1C7700F}"/>
    <cellStyle name="Total 7 6" xfId="57385" xr:uid="{D6E734EF-A4D5-446B-B252-9228A21F434B}"/>
    <cellStyle name="Total 7 7" xfId="57386" xr:uid="{89204CA1-574D-4CAF-BABE-9DC7AB7FFA86}"/>
    <cellStyle name="Total 7 8" xfId="57387" xr:uid="{7EBF6D91-D7A8-4E02-9723-1490984F5EFD}"/>
    <cellStyle name="Total 8" xfId="2282" xr:uid="{7F040A09-8A1C-41B7-BC57-B96952C56889}"/>
    <cellStyle name="Total 8 2" xfId="57388" xr:uid="{2A0045F9-FC25-4FE0-8728-F95B7B24613B}"/>
    <cellStyle name="Total 8 3" xfId="57389" xr:uid="{B61A4407-D706-44CE-8CB1-16575BAC9B0E}"/>
    <cellStyle name="Total 8 4" xfId="57390" xr:uid="{04A0289E-99EB-44E5-A296-93F3D147A315}"/>
    <cellStyle name="Total 8 5" xfId="57391" xr:uid="{432549E6-281B-476E-AFA4-C2933CE972E0}"/>
    <cellStyle name="Total 8 6" xfId="57392" xr:uid="{1EDDFCFF-7C28-47E0-8100-1B4742D6E6DF}"/>
    <cellStyle name="Total 8 7" xfId="57393" xr:uid="{526875E1-F4F1-4432-87B8-CBEB1E3BA515}"/>
    <cellStyle name="Total 8 8" xfId="57394" xr:uid="{C4B08A46-7C1C-44F3-8D35-CF5B2D518D54}"/>
    <cellStyle name="Total 9" xfId="2283" xr:uid="{A9CBE813-4320-4EE9-A420-5CDF6CB43CCE}"/>
    <cellStyle name="Total 9 2" xfId="57395" xr:uid="{9F3FDF8E-9C71-4171-A818-B18D14FD0D6E}"/>
    <cellStyle name="Total 9 3" xfId="57396" xr:uid="{E5992A85-611B-4826-8BC9-8E0D970BEC0C}"/>
    <cellStyle name="Total 9 4" xfId="57397" xr:uid="{2D5DC0EB-2B87-4C44-9E59-F5565452680C}"/>
    <cellStyle name="Total 9 5" xfId="57398" xr:uid="{74C0C823-138E-461E-87A3-A6ABECFE1DB8}"/>
    <cellStyle name="Total 9 6" xfId="57399" xr:uid="{B70FED2E-89D3-438E-8B2D-97F92745137C}"/>
    <cellStyle name="Total 9 7" xfId="57400" xr:uid="{3F51BA36-471C-47D7-8914-B5401033981E}"/>
    <cellStyle name="Total 9 8" xfId="57401" xr:uid="{F8F68FDA-3DA9-4383-94D0-123E6ED95C5F}"/>
    <cellStyle name="Twodig" xfId="57402" xr:uid="{950C4786-028C-443A-ADBE-9D8B0B7D103C}"/>
    <cellStyle name="Underline" xfId="57403" xr:uid="{38641199-69EA-44A4-B26E-3A5E29AAA63E}"/>
    <cellStyle name="Upload Only" xfId="57404" xr:uid="{FC693DFA-0A4F-4429-9A4A-4E62DC94DB73}"/>
    <cellStyle name="UploadThisRowValue" xfId="57405" xr:uid="{99E6358B-06A0-404F-847E-E357A72BE2B8}"/>
    <cellStyle name="Warning Text 10" xfId="2284" xr:uid="{DED2AB65-2DD8-4A0E-867A-2B83DF1F00B4}"/>
    <cellStyle name="Warning Text 11" xfId="2285" xr:uid="{47038592-40E7-42E9-A9FD-A2DC0D52A60F}"/>
    <cellStyle name="Warning Text 12" xfId="2286" xr:uid="{3E5B6E93-7C02-4BCB-A00B-62FA9B810101}"/>
    <cellStyle name="Warning Text 13" xfId="2287" xr:uid="{0AF3420D-2E00-4462-8CFA-63342E352071}"/>
    <cellStyle name="Warning Text 14" xfId="2288" xr:uid="{8B64A965-8685-48D5-8E55-BADE5CDE439A}"/>
    <cellStyle name="Warning Text 14 2" xfId="57406" xr:uid="{761FBBEB-C4CD-4712-9E3C-C6772F05624D}"/>
    <cellStyle name="Warning Text 14 3" xfId="57407" xr:uid="{23C91C57-732B-4890-B1EE-4DCE3AD5FF84}"/>
    <cellStyle name="Warning Text 14 4" xfId="57408" xr:uid="{A9B79E6A-26B8-40ED-9F15-2B8152EA58CF}"/>
    <cellStyle name="Warning Text 15" xfId="57409" xr:uid="{A94575E2-E9DC-4D6A-B571-228A9D0DB654}"/>
    <cellStyle name="Warning Text 16" xfId="57410" xr:uid="{438C2EF6-6797-4AC0-85C0-C2B1DDA05214}"/>
    <cellStyle name="Warning Text 17" xfId="57411" xr:uid="{4EA8FBC0-47EE-47BE-A988-107E2FD45F8B}"/>
    <cellStyle name="Warning Text 18" xfId="57412" xr:uid="{A6301C57-9D3A-464A-BFB3-8DD5E52323B5}"/>
    <cellStyle name="Warning Text 19" xfId="57413" xr:uid="{17440D09-69FF-4D34-9DC8-FF7202D157BB}"/>
    <cellStyle name="Warning Text 2" xfId="2289" xr:uid="{EE2C3B76-C1DE-40B6-ACFF-554711141ED2}"/>
    <cellStyle name="Warning Text 2 2" xfId="2290" xr:uid="{49E99C5A-2FD8-4D83-BD39-57C9F6FFE835}"/>
    <cellStyle name="Warning Text 2 3" xfId="2291" xr:uid="{74AA6688-36F2-4536-9437-A37D2E9C773C}"/>
    <cellStyle name="Warning Text 2 3 2" xfId="57414" xr:uid="{EAA4E5D6-93D2-4438-885F-70D7C195039D}"/>
    <cellStyle name="Warning Text 2 4" xfId="2292" xr:uid="{365D3BD0-86C6-4D4F-BB71-BF214297070E}"/>
    <cellStyle name="Warning Text 2 4 2" xfId="57415" xr:uid="{015E27AA-853B-4E68-A7AF-5AF9876019B4}"/>
    <cellStyle name="Warning Text 2 5" xfId="2293" xr:uid="{88440DA4-3042-4491-9E83-33DD49FEF161}"/>
    <cellStyle name="Warning Text 2 5 2" xfId="57416" xr:uid="{382F11DF-9466-4AD5-940E-4551A2708242}"/>
    <cellStyle name="Warning Text 2 6" xfId="2294" xr:uid="{66DBC13D-969C-4776-A292-ACDB584AF538}"/>
    <cellStyle name="Warning Text 2 7" xfId="2295" xr:uid="{303EF6D6-101E-49DB-9510-5DB280A9F8EC}"/>
    <cellStyle name="Warning Text 20" xfId="57417" xr:uid="{8D29B72F-76C7-434A-86F7-949EE0C6B50B}"/>
    <cellStyle name="Warning Text 21" xfId="57418" xr:uid="{5A819533-C526-4CA0-87F7-7B3358C1C6C9}"/>
    <cellStyle name="Warning Text 22" xfId="57419" xr:uid="{00244748-CBB3-4428-846D-E9C8DCDA893E}"/>
    <cellStyle name="Warning Text 23" xfId="57420" xr:uid="{4508D929-07BC-412F-A35D-F7A1279C8D29}"/>
    <cellStyle name="Warning Text 24" xfId="57421" xr:uid="{8FBB52B0-40DF-4864-B0C5-FBF058D6D8A9}"/>
    <cellStyle name="Warning Text 25" xfId="57422" xr:uid="{37DEB5F3-509D-4CAE-825D-677D8D02D972}"/>
    <cellStyle name="Warning Text 26" xfId="57423" xr:uid="{05405559-F121-4299-B8F5-FFB8206312A7}"/>
    <cellStyle name="Warning Text 27" xfId="57424" xr:uid="{F6E09BBF-E0F9-4422-AA61-CFC503098BD2}"/>
    <cellStyle name="Warning Text 28" xfId="57425" xr:uid="{6929A4EF-BB8D-437E-82BC-4E8449582F49}"/>
    <cellStyle name="Warning Text 3" xfId="2296" xr:uid="{7CCB5566-3C71-4AF7-8D63-A0EAC590CAA5}"/>
    <cellStyle name="Warning Text 3 2" xfId="2297" xr:uid="{825BB2AC-D6B2-4D12-830B-771220B574DD}"/>
    <cellStyle name="Warning Text 3 3" xfId="2298" xr:uid="{C3677DC8-123E-4340-A476-3CCABD1C0918}"/>
    <cellStyle name="Warning Text 3 4" xfId="2299" xr:uid="{7F13260C-A709-498B-8E2C-E95DB368764D}"/>
    <cellStyle name="Warning Text 3 5" xfId="2300" xr:uid="{4ED8C0EF-4A36-4F2D-A09D-B15717DE009B}"/>
    <cellStyle name="Warning Text 3 6" xfId="2301" xr:uid="{121DFEB5-1B06-4412-B47A-C3A91C453609}"/>
    <cellStyle name="Warning Text 3 7" xfId="2302" xr:uid="{D7D03421-1635-4792-ADD2-C8D1B1573B3A}"/>
    <cellStyle name="Warning Text 4" xfId="2303" xr:uid="{0047485D-E7BB-4736-89DE-AB0B81D9832F}"/>
    <cellStyle name="Warning Text 4 2" xfId="2304" xr:uid="{BD7E746F-C17C-49CB-AD63-115C6CE07B9A}"/>
    <cellStyle name="Warning Text 4 3" xfId="2305" xr:uid="{E0062233-EC9D-4115-803E-B9F81350A305}"/>
    <cellStyle name="Warning Text 4 4" xfId="2306" xr:uid="{8F1F1005-5A85-48AC-AA9C-11148F0F8C49}"/>
    <cellStyle name="Warning Text 4 5" xfId="2307" xr:uid="{0E9DB4D0-0B5A-47F0-8AC0-A9700722D471}"/>
    <cellStyle name="Warning Text 4 6" xfId="2308" xr:uid="{0A35F089-6EE8-42C5-A5A6-D744F60A6B44}"/>
    <cellStyle name="Warning Text 4 7" xfId="2309" xr:uid="{21F723D7-D8C0-4D8C-8685-80DF545ADF53}"/>
    <cellStyle name="Warning Text 5" xfId="2310" xr:uid="{5AD425A2-E83B-4A11-B5EA-D19367FF5C36}"/>
    <cellStyle name="Warning Text 5 2" xfId="2311" xr:uid="{CED83E84-6185-47FC-8356-87314A5EF6C6}"/>
    <cellStyle name="Warning Text 5 3" xfId="2312" xr:uid="{D69E64D0-F6B9-4198-89A2-816B01A4D3C6}"/>
    <cellStyle name="Warning Text 5 4" xfId="2313" xr:uid="{B590AE32-1213-4119-B2A9-CBBBD465A078}"/>
    <cellStyle name="Warning Text 5 5" xfId="2314" xr:uid="{C2E6AFC4-30C0-4FD2-9A21-AD291C9F0FC9}"/>
    <cellStyle name="Warning Text 5 6" xfId="2315" xr:uid="{91E0650D-2F45-406C-87CB-E43FDBFA1DE5}"/>
    <cellStyle name="Warning Text 5 7" xfId="2316" xr:uid="{15D15489-828C-446C-926A-F5FDD36337A8}"/>
    <cellStyle name="Warning Text 6" xfId="2317" xr:uid="{28B0E7A2-7B3F-4216-8876-47E7EF845634}"/>
    <cellStyle name="Warning Text 7" xfId="2318" xr:uid="{1C4943B4-CCCB-4155-AC90-7260EB152AFB}"/>
    <cellStyle name="Warning Text 8" xfId="2319" xr:uid="{31594398-7C1A-4AFC-A711-46965E682562}"/>
    <cellStyle name="Warning Text 9" xfId="2320" xr:uid="{E69BEAC0-3B88-4B75-8E30-A15830770AEE}"/>
    <cellStyle name="Year" xfId="57426" xr:uid="{DDE61A78-092A-4E73-B473-2F2317772944}"/>
    <cellStyle name="ハイパーリンク" xfId="2321" xr:uid="{84D00733-E973-423B-B34A-5B81B11E3D14}"/>
    <cellStyle name="ハイパーリンク 2" xfId="57427" xr:uid="{FE55B86A-CD87-4EE2-A3E2-E1613A17FE42}"/>
    <cellStyle name="ハイパーリンク 3" xfId="57428" xr:uid="{24198DFB-BEC3-4547-A22F-4003FEA4015A}"/>
    <cellStyle name="ハイパーリンク 4" xfId="57429" xr:uid="{5ED9FBFD-93CD-4BA3-9054-17C90723B361}"/>
    <cellStyle name="標準_2－2荷揃ルール" xfId="2322" xr:uid="{550D080A-E7AF-4C70-B4FD-B1CFAEEC363C}"/>
  </cellStyles>
  <dxfs count="5">
    <dxf>
      <font>
        <color theme="4" tint="0.79998168889431442"/>
      </font>
    </dxf>
    <dxf>
      <font>
        <color theme="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</dxfs>
  <tableStyles count="0" defaultTableStyle="TableStyleMedium2" defaultPivotStyle="PivotStyleLight16"/>
  <colors>
    <mruColors>
      <color rgb="FFFF9999"/>
      <color rgb="FFFF99FF"/>
      <color rgb="FFDAEEF3"/>
      <color rgb="FFCCFFFF"/>
      <color rgb="FFFFFF99"/>
      <color rgb="FFC0C0C0"/>
      <color rgb="FF339966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50" Type="http://schemas.openxmlformats.org/officeDocument/2006/relationships/externalLink" Target="externalLinks/externalLink43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41" Type="http://schemas.openxmlformats.org/officeDocument/2006/relationships/externalLink" Target="externalLinks/externalLink34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externalLink" Target="externalLinks/externalLink42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3" Type="http://schemas.openxmlformats.org/officeDocument/2006/relationships/worksheet" Target="worksheets/sheet3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260350</xdr:colOff>
          <xdr:row>7</xdr:row>
          <xdr:rowOff>0</xdr:rowOff>
        </xdr:from>
        <xdr:to>
          <xdr:col>15</xdr:col>
          <xdr:colOff>1200150</xdr:colOff>
          <xdr:row>12</xdr:row>
          <xdr:rowOff>76200</xdr:rowOff>
        </xdr:to>
        <xdr:sp macro="" textlink="">
          <xdr:nvSpPr>
            <xdr:cNvPr id="21505" name="Button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4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11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 </a:t>
              </a:r>
              <a:r>
                <a:rPr lang="en-US" sz="1100" b="1" i="0" u="sng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Form Instructions</a:t>
              </a:r>
              <a:r>
                <a:rPr lang="en-US" sz="11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:</a:t>
              </a:r>
            </a:p>
            <a:p>
              <a:pPr algn="l" rtl="0">
                <a:defRPr sz="1000"/>
              </a:pPr>
              <a:r>
                <a:rPr lang="en-US" sz="11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 </a:t>
              </a:r>
              <a:r>
                <a:rPr lang="en-US" sz="11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Some information on this </a:t>
              </a:r>
            </a:p>
            <a:p>
              <a:pPr algn="l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form automatically pulls </a:t>
              </a:r>
            </a:p>
            <a:p>
              <a:pPr algn="l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from the Detail report. </a:t>
              </a:r>
            </a:p>
            <a:p>
              <a:pPr algn="l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Complete this form last.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850900</xdr:colOff>
          <xdr:row>6</xdr:row>
          <xdr:rowOff>12700</xdr:rowOff>
        </xdr:from>
        <xdr:to>
          <xdr:col>12</xdr:col>
          <xdr:colOff>1200150</xdr:colOff>
          <xdr:row>12</xdr:row>
          <xdr:rowOff>88900</xdr:rowOff>
        </xdr:to>
        <xdr:sp macro="" textlink="">
          <xdr:nvSpPr>
            <xdr:cNvPr id="22529" name="Button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05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36576" rIns="0" bIns="36576" anchor="ctr" upright="1"/>
            <a:lstStyle/>
            <a:p>
              <a:pPr algn="l" rtl="0">
                <a:defRPr sz="1000"/>
              </a:pPr>
              <a:r>
                <a:rPr lang="en-US" sz="12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 </a:t>
              </a:r>
              <a:r>
                <a:rPr lang="en-US" sz="1200" b="1" i="0" u="sng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Form Instructions:</a:t>
              </a:r>
              <a:endParaRPr lang="en-US" sz="1200" b="1" i="0" u="sng" strike="noStrike" baseline="0">
                <a:solidFill>
                  <a:srgbClr val="FF0000"/>
                </a:solidFill>
                <a:latin typeface="Arial"/>
                <a:cs typeface="Arial"/>
              </a:endParaRPr>
            </a:p>
            <a:p>
              <a:pPr algn="l" rtl="0">
                <a:defRPr sz="1000"/>
              </a:pPr>
              <a:r>
                <a:rPr lang="en-US" sz="12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 </a:t>
              </a: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All fields on this form populate automatically from Adopted Budget Detail tab.   No input necessary.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457200</xdr:colOff>
          <xdr:row>5</xdr:row>
          <xdr:rowOff>107950</xdr:rowOff>
        </xdr:from>
        <xdr:to>
          <xdr:col>13</xdr:col>
          <xdr:colOff>774700</xdr:colOff>
          <xdr:row>11</xdr:row>
          <xdr:rowOff>133350</xdr:rowOff>
        </xdr:to>
        <xdr:sp macro="" textlink="">
          <xdr:nvSpPr>
            <xdr:cNvPr id="23553" name="Button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06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36576" rIns="0" bIns="36576" anchor="ctr" upright="1"/>
            <a:lstStyle/>
            <a:p>
              <a:pPr algn="l" rtl="0">
                <a:defRPr sz="1000"/>
              </a:pPr>
              <a:r>
                <a:rPr lang="en-US" sz="12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 </a:t>
              </a:r>
              <a:r>
                <a:rPr lang="en-US" sz="1200" b="1" i="0" u="sng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Form Instructions:</a:t>
              </a:r>
              <a:endParaRPr lang="en-US" sz="1200" b="1" i="0" u="none" strike="noStrike" baseline="0">
                <a:solidFill>
                  <a:srgbClr val="FF0000"/>
                </a:solidFill>
                <a:latin typeface="Arial"/>
                <a:cs typeface="Arial"/>
              </a:endParaRPr>
            </a:p>
            <a:p>
              <a:pPr algn="l" rtl="0">
                <a:defRPr sz="1000"/>
              </a:pPr>
              <a:r>
                <a:rPr lang="en-US" sz="12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 </a:t>
              </a: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Input header information on   </a:t>
              </a:r>
            </a:p>
            <a:p>
              <a:pPr algn="l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this page only.</a:t>
              </a:r>
            </a:p>
            <a:p>
              <a:pPr algn="l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Then, enter data in  </a:t>
              </a:r>
            </a:p>
            <a:p>
              <a:pPr algn="l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white cells below.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222250</xdr:colOff>
          <xdr:row>5</xdr:row>
          <xdr:rowOff>69850</xdr:rowOff>
        </xdr:from>
        <xdr:to>
          <xdr:col>7</xdr:col>
          <xdr:colOff>736600</xdr:colOff>
          <xdr:row>7</xdr:row>
          <xdr:rowOff>190500</xdr:rowOff>
        </xdr:to>
        <xdr:sp macro="" textlink="">
          <xdr:nvSpPr>
            <xdr:cNvPr id="24577" name="Button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07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Times New Roman"/>
                  <a:cs typeface="Times New Roman"/>
                </a:rPr>
                <a:t>&lt;------ </a:t>
              </a:r>
              <a:r>
                <a:rPr lang="en-US" sz="1000" b="1" i="0" u="none" strike="noStrike" baseline="0">
                  <a:solidFill>
                    <a:srgbClr val="008000"/>
                  </a:solidFill>
                  <a:latin typeface="Times New Roman"/>
                  <a:cs typeface="Times New Roman"/>
                </a:rPr>
                <a:t>Input all header information on the</a:t>
              </a:r>
              <a:r>
                <a:rPr lang="en-US" sz="1000" b="1" i="0" u="none" strike="noStrike" baseline="0">
                  <a:solidFill>
                    <a:srgbClr val="0000FF"/>
                  </a:solidFill>
                  <a:latin typeface="Times New Roman"/>
                  <a:cs typeface="Times New Roman"/>
                </a:rPr>
                <a:t>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Times New Roman"/>
                  <a:cs typeface="Times New Roman"/>
                </a:rPr>
                <a:t>'Detail' </a:t>
              </a:r>
              <a:r>
                <a:rPr lang="en-US" sz="1000" b="1" i="0" u="none" strike="noStrike" baseline="0">
                  <a:solidFill>
                    <a:srgbClr val="008000"/>
                  </a:solidFill>
                  <a:latin typeface="Times New Roman"/>
                  <a:cs typeface="Times New Roman"/>
                </a:rPr>
                <a:t>sheet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</xdr:col>
      <xdr:colOff>1487442</xdr:colOff>
      <xdr:row>7</xdr:row>
      <xdr:rowOff>145314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83173" y="190500"/>
          <a:ext cx="1560711" cy="1865538"/>
        </a:xfrm>
        <a:prstGeom prst="rect">
          <a:avLst/>
        </a:prstGeom>
      </xdr:spPr>
    </xdr:pic>
    <xdr:clientData/>
  </xdr:twoCellAnchor>
  <xdr:twoCellAnchor>
    <xdr:from>
      <xdr:col>3</xdr:col>
      <xdr:colOff>211748</xdr:colOff>
      <xdr:row>6</xdr:row>
      <xdr:rowOff>123825</xdr:rowOff>
    </xdr:from>
    <xdr:to>
      <xdr:col>3</xdr:col>
      <xdr:colOff>1145198</xdr:colOff>
      <xdr:row>7</xdr:row>
      <xdr:rowOff>66675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992798" y="1876425"/>
          <a:ext cx="933450" cy="276225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81243</xdr:colOff>
      <xdr:row>0</xdr:row>
      <xdr:rowOff>30256</xdr:rowOff>
    </xdr:from>
    <xdr:to>
      <xdr:col>2</xdr:col>
      <xdr:colOff>1608417</xdr:colOff>
      <xdr:row>15</xdr:row>
      <xdr:rowOff>106456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38125" y="30256"/>
          <a:ext cx="1631202" cy="1981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338978</xdr:colOff>
      <xdr:row>11</xdr:row>
      <xdr:rowOff>68356</xdr:rowOff>
    </xdr:from>
    <xdr:to>
      <xdr:col>2</xdr:col>
      <xdr:colOff>1272428</xdr:colOff>
      <xdr:row>14</xdr:row>
      <xdr:rowOff>90767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596153" y="1544731"/>
          <a:ext cx="933450" cy="270061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flora\LOCALS~1\Temp\Temporary%20Directory%202%20for%20azva%2011.06.06.zip\AZVA%20Oct%20K8%20Forecast%20for%202007%2011%2006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.zurich.com\cubesds\DOCUME~1\BersierC\LOCALS~1\Temp\C.Documents%20and%20Settings.BersierC.Local%20Settings.Application%20Data.Notes\IT%20Controlling%202006%20Project%20Expense%20Reporting%20Amortization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rn-prod-nas2\finance\finance_dept\FINANCIALS%202011-2012\July%202011\Summary%20Revenue%20July%20(in%20process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schools.thoughtbus.com/Documents%20and%20Settings/jeschaff/Desktop/5%20year%20model/Insight%205%20year%20projection%20111908%20v6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nsulting\Projects_ACTIVE\06.6924.000%20Reuters%20Thompson\Documentation\2_Design\2S_DC\Reuters%20Thompson%20Generated\575%20High\575%20High%20St%20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hool%20Management\Forecasted%20Financials%20FY2012\_FY%202012%20Forecast%20-%208+4\_FY%202012%20Forecast%20-%208+4%20(4.16.2012)%20Final\SV%20FLEX%20FY12%20PLAN%20P&amp;L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1.7647.000\Documentation\2%20-%20Program,%20Project%20Approach\2P%20-%20Programming,%20Questionnaires,%20Brief\Programming%20Information%20from%20HP\aft%20draf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aryDocs\DSA-Payments\DSA%20Adjustment%20Model-FY20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rprserver\users\LARRY\gldi%20je%20for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krueger.K12\My%20Documents\Local%20Mktg%20Files\Weekly%20Reports\Summary%20enrollment%20comp%20Oct%206%2006b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&amp;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sorportl2na1\Accounting\2010%20BUDGET%20MASTER\Revised%20School%20Budgets%207-11\Budget%20Template%20-%20ISCA-LA%20Reviewed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7%20Forecast\Budget_Report\Support\Exchanges_IT_Budget_Report_Support_Apr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eschaff\Desktop\5%20year%20model\Insight%205%20year%20projection%20111908%20v6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Q\FY%2015-16\Board%20Meetings\Second%20Interim%20Budget\Working%20Submissions\IQLA_Charter%20School%20Alternative%20Form%20-%202nd%20Interim%20(02-09-2016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CAVA/FY%202018-19/Board%20Meetings/2018-12-December/.02-First%20Interim%20Budget/CAVA%20FR/Support/2018-2019%20Charter%20First%20Interim%20Reporting%20Workbook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schools.thoughtbus.com/Documents%20and%20Settings/jeschaff/Desktop/AZ/Arizona%20Model3-6-09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balwinski\Local%20Settings\Temporary%20Internet%20Files\OLK159\EPR%20Sales%20Tracker%208_2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bancale\Local%20Settings\Temporary%20Internet%20Files\OLK728\Copy%20of%20abancaleamex917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glembo\Local%20Settings\Temporary%20Internet%20Files\OLKE9\Five%20Year%20Forecast%20Model%2001.04.0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krueger\Local%20Settings\Temporary%20Internet%20Files\Content.Outlook\OOWELHGV\Weekly%20Enrollment%20Report_10222008_pv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tman\Acct\MONTHEND\CONTROL%20FILES\master%20mastermonthen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2\2012%20Fcst\7.2012\Match%20US\Model%20FTS%20Conversion%20(Jul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planz\Local%20Settings\Temporary%20Internet%20Files\Content.Outlook\HERJ59DS\June-July%202011%20allocations_with%20salaries_%20and%20area%20coming%20from%20(2)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8\Finance\Documents%20and%20Settings\mgalang\My%20Documents\CAVA%20Central%20Drive\FY%202010-11\Annual%20Budget%20(Finance)\CAVA%20Board%20Presentation\CAVA%20Annual%20Budget%20FY2010-11%20052010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schaff\Desktop\2010%20BUDGET%20MASTER\Round%202%20Schools\Budget%20Template%20-%20ISWA%20Reviewed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abarela\AppData\Local\Microsoft\Windows\Temporary%20Internet%20Files\Content.Outlook\4QLMVFFP\Users\Rmansheim\Dropbox\OVCA\HOS\Planning\Budget\2012-13%20OVCA%20staff%20dashboard_10%2026%2012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krueger.K12\My%20Documents\Local%20Mktg%20Files\Weekly%20Reports%2006-07\weekly%20enrollment%20report%2010050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0%20Daily%20Reporting\Match%20US\FraudAdjustedMetrics.xlsm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hrnprodnas2\Documents%20and%20Settings\Bruce%20Davis\My%20Documents\My%20Documents\Laureate\LMS%20Strategic%20Plan\Documents%20and%20Settings\Sylvan\Local%20Settings\Temporary%20Internet%20Files\OLKBE\aGWH\Old%20Plans\Consolidation%202000%20New\Philippines%20v5.xls?2B5C0350" TargetMode="External"/><Relationship Id="rId1" Type="http://schemas.openxmlformats.org/officeDocument/2006/relationships/externalLinkPath" Target="file:///\\2B5C0350\Philippines%20v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2\finance_dept\School%20Management\FY2008\Agora%20Financial%20FY2008%20Forecas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PSFU\PSFARUNS\All12Augus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galang\AppData\Local\Microsoft\Windows\Temporary%20Internet%20Files\Content.Outlook\VUP0BLI9\HTA%20FY15%20PL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ropbox\Quantum%20Shared%20(1)\Project%20Share\Projects\K12\Design\K12_Design%20Doc_v1.5_2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smietana\Local%20Settings\Temporary%20Internet%20Files\Content.Outlook\UJDL08GF\final_KAWA_Course_assignments_2010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atch%20US\Events\Events%202013%20Plan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sorportl2na1\Documents%20and%20Settings\jeschaff\Desktop\5%20year%20model\Insight%205%20year%20projection%20111908%20v6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11%20Deferred%20Gain%20%20Loss%20Sale%20Leaseback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ing\JournalEntries\2006\October%202006\SJ%2010%20304%20approved%20-%20uploade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VA\FY%202017-18\Unaudited%20Actuals\CAVA%20Fresno\Support\test_CAVA%20LA%20FY18%20Unaudited%20Actuals%20Support%20(08-20-2018)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schaff\Local%20Settings\Temporary%20Internet%20Files\Content.Outlook\TPP8J14B\FY%202011%20Budget%20ISID%20v3%20(2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2\finance_dept\DOCUME~1\mflora\LOCALS~1\Temp\Temporary%20Directory%202%20for%20azva%2011.06.06.zip\AZVA%20Oct%20K8%20Forecast%20for%202007%2011%2006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rmers\2009\2009%20Forecast\CERs\Jan\2009_0042D_SP_Jan_Actual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03.06"/>
      <sheetName val="Questions"/>
      <sheetName val="Instructions"/>
      <sheetName val="Notes Page"/>
      <sheetName val="Key Assumptions~Metrics"/>
      <sheetName val="Summary P&amp;L"/>
      <sheetName val="P&amp;L"/>
      <sheetName val="P&amp;L per Student"/>
      <sheetName val="Cash Flow"/>
      <sheetName val="K-8"/>
      <sheetName val="Student Assumptions"/>
      <sheetName val="Enrollment Assumptions"/>
      <sheetName val="Teacher Assumptions"/>
      <sheetName val="Start-up Assumptions"/>
      <sheetName val="Admin-Facilities Assumptions"/>
      <sheetName val="Funding Assumptions"/>
      <sheetName val="K12 Assumptions"/>
      <sheetName val="Budget"/>
      <sheetName val="Lagged Billing"/>
      <sheetName val="Computer Pages"/>
      <sheetName val="Special Cases"/>
      <sheetName val="Drivers"/>
      <sheetName val="Summary"/>
      <sheetName val="Summary of Drivers"/>
      <sheetName val="MAINFRAME WHATIF"/>
      <sheetName val="6_03_06"/>
      <sheetName val="Sheet3"/>
      <sheetName val="Loo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"/>
      <sheetName val="Info"/>
      <sheetName val="Sheet1"/>
      <sheetName val="2 qry BW Fin by Servic"/>
      <sheetName val="Sheet2"/>
      <sheetName val="EuroNet"/>
      <sheetName val="1"/>
      <sheetName val="Export"/>
      <sheetName val="BU CH"/>
      <sheetName val="CC"/>
      <sheetName val="Cec"/>
      <sheetName val="ZCE"/>
      <sheetName val="ZGI"/>
      <sheetName val="G Re"/>
      <sheetName val="EU RIT"/>
      <sheetName val="ZCS"/>
      <sheetName val="ZIS"/>
      <sheetName val="Austria"/>
      <sheetName val="DE"/>
      <sheetName val="ES"/>
      <sheetName val="CoE"/>
      <sheetName val="IT"/>
      <sheetName val="PT"/>
      <sheetName val="UK L"/>
      <sheetName val="UK G"/>
      <sheetName val="UK OW"/>
      <sheetName val="Dunbar Plc"/>
      <sheetName val="2"/>
      <sheetName val="2 qry BW Qnty by Servic"/>
      <sheetName val="Recomended Inflation &amp; Payroll"/>
      <sheetName val="Tabelle1"/>
      <sheetName val="R&amp;R"/>
    </sheetNames>
    <sheetDataSet>
      <sheetData sheetId="0" refreshError="1"/>
      <sheetData sheetId="1" refreshError="1">
        <row r="2">
          <cell r="A2" t="str">
            <v>Europe Commercial</v>
          </cell>
          <cell r="B2" t="str">
            <v>Underwriting / Policy Adm.</v>
          </cell>
        </row>
        <row r="3">
          <cell r="A3" t="str">
            <v>Europe Personel</v>
          </cell>
          <cell r="B3" t="str">
            <v>Claims</v>
          </cell>
        </row>
        <row r="4">
          <cell r="A4" t="str">
            <v>Life</v>
          </cell>
          <cell r="B4" t="str">
            <v>Marketing / Sales</v>
          </cell>
        </row>
        <row r="5">
          <cell r="A5" t="str">
            <v>International</v>
          </cell>
          <cell r="B5" t="str">
            <v>Finance</v>
          </cell>
        </row>
        <row r="6">
          <cell r="A6" t="str">
            <v>Corporate Functions</v>
          </cell>
          <cell r="B6" t="str">
            <v>HR</v>
          </cell>
        </row>
        <row r="7">
          <cell r="A7" t="str">
            <v>Global Corporate</v>
          </cell>
          <cell r="B7" t="str">
            <v>Others</v>
          </cell>
        </row>
        <row r="8">
          <cell r="A8" t="str">
            <v>US Commercial</v>
          </cell>
        </row>
        <row r="9">
          <cell r="A9" t="str">
            <v>Farmers Mgmt Services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1 Revenue by Company"/>
      <sheetName val="Q1 Revenue by School"/>
      <sheetName val="Q1 Revenue by LOB"/>
      <sheetName val="Data Q1"/>
      <sheetName val="Middlebury"/>
      <sheetName val="K12 MGT"/>
      <sheetName val="Powerglide"/>
      <sheetName val="KCDL"/>
      <sheetName val="CapEd"/>
      <sheetName val="KCS"/>
      <sheetName val="K12 Inc"/>
      <sheetName val="K12 Virtual"/>
      <sheetName val="CALLC"/>
      <sheetName val="AEC"/>
      <sheetName val="Int'l GMBH"/>
      <sheetName val="Int'l ACAD"/>
      <sheetName val="Mideast LLC"/>
      <sheetName val="Berne"/>
      <sheetName val="Acct. Analysis 11.01.11"/>
      <sheetName val="Acct Analysis 10.31.11"/>
      <sheetName val="Acct Analysis 10-26-11"/>
      <sheetName val="Acct Analysis 10-20-11"/>
      <sheetName val="Rev Type"/>
      <sheetName val="Business Unit"/>
      <sheetName val="School IDs"/>
      <sheetName val="School Names"/>
      <sheetName val="Account"/>
      <sheetName val="Rev Extr_orig"/>
      <sheetName val="Moyer"/>
      <sheetName val="Acct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A1" t="str">
            <v>Oracle Number</v>
          </cell>
        </row>
      </sheetData>
      <sheetData sheetId="19">
        <row r="1">
          <cell r="A1" t="str">
            <v>Customer Name</v>
          </cell>
        </row>
      </sheetData>
      <sheetData sheetId="20">
        <row r="1">
          <cell r="B1" t="str">
            <v>School List</v>
          </cell>
        </row>
      </sheetData>
      <sheetData sheetId="21">
        <row r="1">
          <cell r="A1" t="str">
            <v>Oracle Number</v>
          </cell>
        </row>
      </sheetData>
      <sheetData sheetId="22">
        <row r="1">
          <cell r="A1" t="str">
            <v>Revenue Type per Revenue Extract</v>
          </cell>
          <cell r="B1" t="str">
            <v>Reporting Type</v>
          </cell>
        </row>
        <row r="2">
          <cell r="A2" t="str">
            <v>Revenue - Management/Technology Fee Income</v>
          </cell>
          <cell r="B2" t="str">
            <v>M&amp;T</v>
          </cell>
        </row>
        <row r="3">
          <cell r="A3" t="str">
            <v>Rev - OLS/Curriculum</v>
          </cell>
          <cell r="B3" t="str">
            <v>OLS</v>
          </cell>
        </row>
        <row r="4">
          <cell r="A4" t="str">
            <v>Rev - Registration/Activation Fee</v>
          </cell>
          <cell r="B4" t="str">
            <v>Activation fee</v>
          </cell>
        </row>
        <row r="5">
          <cell r="A5" t="str">
            <v>Rev - Materials</v>
          </cell>
          <cell r="B5" t="str">
            <v>Materials</v>
          </cell>
        </row>
        <row r="6">
          <cell r="A6" t="str">
            <v>Rev - Shipping</v>
          </cell>
          <cell r="B6" t="str">
            <v>Shipping</v>
          </cell>
        </row>
        <row r="7">
          <cell r="A7" t="str">
            <v>Professional Service Revenue</v>
          </cell>
          <cell r="B7" t="str">
            <v>Prof Svs</v>
          </cell>
        </row>
      </sheetData>
      <sheetData sheetId="23">
        <row r="1">
          <cell r="A1" t="str">
            <v>Oracle Number</v>
          </cell>
          <cell r="B1" t="str">
            <v>LOB</v>
          </cell>
          <cell r="C1" t="str">
            <v>Oracle Description</v>
          </cell>
          <cell r="D1" t="str">
            <v>Parent? 
(No/Yes)</v>
          </cell>
          <cell r="E1" t="str">
            <v>Parent Value</v>
          </cell>
        </row>
        <row r="2">
          <cell r="A2" t="str">
            <v>000</v>
          </cell>
          <cell r="B2">
            <v>0</v>
          </cell>
          <cell r="C2" t="str">
            <v>Corporate</v>
          </cell>
          <cell r="D2" t="str">
            <v>No</v>
          </cell>
          <cell r="E2">
            <v>0</v>
          </cell>
        </row>
        <row r="3">
          <cell r="A3" t="str">
            <v>010</v>
          </cell>
          <cell r="B3">
            <v>0</v>
          </cell>
          <cell r="C3" t="str">
            <v>Online Public Schools</v>
          </cell>
          <cell r="D3" t="str">
            <v>Yes</v>
          </cell>
          <cell r="E3">
            <v>0</v>
          </cell>
        </row>
        <row r="4">
          <cell r="A4" t="str">
            <v>100</v>
          </cell>
          <cell r="B4">
            <v>0</v>
          </cell>
          <cell r="C4" t="str">
            <v>K12 Virtual Acadamies</v>
          </cell>
          <cell r="D4" t="str">
            <v>Yes</v>
          </cell>
          <cell r="E4" t="str">
            <v>Online Public Schools</v>
          </cell>
        </row>
        <row r="5">
          <cell r="A5" t="str">
            <v>101</v>
          </cell>
          <cell r="B5" t="str">
            <v>VA</v>
          </cell>
          <cell r="C5" t="str">
            <v>AGORA Agora Cyber Charter School</v>
          </cell>
          <cell r="D5" t="str">
            <v>No</v>
          </cell>
          <cell r="E5" t="str">
            <v>K12 Virtual Academies</v>
          </cell>
        </row>
        <row r="6">
          <cell r="A6" t="str">
            <v>102</v>
          </cell>
          <cell r="B6" t="str">
            <v>VA</v>
          </cell>
          <cell r="C6" t="str">
            <v>AKVA  Alaska Virtual Academy</v>
          </cell>
          <cell r="D6" t="str">
            <v>No</v>
          </cell>
          <cell r="E6" t="str">
            <v>K12 Virtual Academies</v>
          </cell>
        </row>
        <row r="7">
          <cell r="A7" t="str">
            <v>103</v>
          </cell>
          <cell r="B7" t="str">
            <v>VA</v>
          </cell>
          <cell r="C7" t="str">
            <v>ARVA  Arkansas Virtual Academy</v>
          </cell>
          <cell r="D7" t="str">
            <v>No</v>
          </cell>
          <cell r="E7" t="str">
            <v>K12 Virtual Academies</v>
          </cell>
        </row>
        <row r="8">
          <cell r="A8" t="str">
            <v>104</v>
          </cell>
          <cell r="B8" t="str">
            <v>VA</v>
          </cell>
          <cell r="C8" t="str">
            <v>AZVA  Arizona Virtual Academy</v>
          </cell>
          <cell r="D8" t="str">
            <v>No</v>
          </cell>
          <cell r="E8" t="str">
            <v>K12 Virtual Academies</v>
          </cell>
        </row>
        <row r="9">
          <cell r="A9" t="str">
            <v>105</v>
          </cell>
          <cell r="B9" t="str">
            <v>VA</v>
          </cell>
          <cell r="C9" t="str">
            <v>CAPCS  Community Academy Public Charter</v>
          </cell>
          <cell r="D9" t="str">
            <v>No</v>
          </cell>
          <cell r="E9" t="str">
            <v>K12 Virtual Academies</v>
          </cell>
        </row>
        <row r="10">
          <cell r="A10" t="str">
            <v>106</v>
          </cell>
          <cell r="B10" t="str">
            <v>VA</v>
          </cell>
          <cell r="C10" t="str">
            <v>COVA  Colorado Virtual Academy</v>
          </cell>
          <cell r="D10" t="str">
            <v>No</v>
          </cell>
          <cell r="E10" t="str">
            <v>K12 Virtual Academies</v>
          </cell>
        </row>
        <row r="11">
          <cell r="A11" t="str">
            <v>107</v>
          </cell>
          <cell r="B11" t="str">
            <v>VA</v>
          </cell>
          <cell r="C11" t="str">
            <v>GVA  Georgia Cyber Academy</v>
          </cell>
          <cell r="D11" t="str">
            <v>No</v>
          </cell>
          <cell r="E11" t="str">
            <v>K12 Virtual Academies</v>
          </cell>
        </row>
        <row r="12">
          <cell r="A12" t="str">
            <v>108</v>
          </cell>
          <cell r="B12" t="str">
            <v>VA</v>
          </cell>
          <cell r="C12" t="str">
            <v>IDVA  Idaho Virtual Academy</v>
          </cell>
          <cell r="D12" t="str">
            <v>No</v>
          </cell>
          <cell r="E12" t="str">
            <v>K12 Virtual Academies</v>
          </cell>
        </row>
        <row r="13">
          <cell r="A13" t="str">
            <v>109</v>
          </cell>
          <cell r="B13" t="str">
            <v>VA</v>
          </cell>
          <cell r="C13" t="str">
            <v>MNVA-HS  Minnesota Virtual Academy</v>
          </cell>
          <cell r="D13" t="str">
            <v>No</v>
          </cell>
          <cell r="E13" t="str">
            <v>K12 Virtual Academies</v>
          </cell>
        </row>
        <row r="14">
          <cell r="A14" t="str">
            <v>110</v>
          </cell>
          <cell r="B14" t="str">
            <v>VA</v>
          </cell>
          <cell r="C14" t="str">
            <v>NVVA  Nevada Virtual Academy</v>
          </cell>
          <cell r="D14" t="str">
            <v>No</v>
          </cell>
          <cell r="E14" t="str">
            <v>K12 Virtual Academies</v>
          </cell>
        </row>
        <row r="15">
          <cell r="A15" t="str">
            <v>111</v>
          </cell>
          <cell r="B15" t="str">
            <v>VA</v>
          </cell>
          <cell r="C15" t="str">
            <v>OHVA  Ohio Virtual Academy</v>
          </cell>
          <cell r="D15" t="str">
            <v>No</v>
          </cell>
          <cell r="E15" t="str">
            <v>K12 Virtual Academies</v>
          </cell>
        </row>
        <row r="16">
          <cell r="A16" t="str">
            <v>112</v>
          </cell>
          <cell r="B16" t="str">
            <v>VA</v>
          </cell>
          <cell r="C16" t="str">
            <v>OKVA  Oklahoma  Virtual Academy</v>
          </cell>
          <cell r="D16" t="str">
            <v>No</v>
          </cell>
          <cell r="E16" t="str">
            <v>K12 Virtual Academies</v>
          </cell>
        </row>
        <row r="17">
          <cell r="A17" t="str">
            <v>113</v>
          </cell>
          <cell r="B17" t="str">
            <v>VA</v>
          </cell>
          <cell r="C17" t="str">
            <v>OKVA-HS  Oklahoma  Virtual Academy - HS</v>
          </cell>
          <cell r="D17" t="str">
            <v>No</v>
          </cell>
          <cell r="E17" t="str">
            <v>K12 Virtual Academies</v>
          </cell>
        </row>
        <row r="18">
          <cell r="A18" t="str">
            <v>114</v>
          </cell>
          <cell r="B18" t="str">
            <v>VA</v>
          </cell>
          <cell r="C18" t="str">
            <v>ORVA  Oregon Virtual Academy</v>
          </cell>
          <cell r="D18" t="str">
            <v>No</v>
          </cell>
          <cell r="E18" t="str">
            <v>K12 Virtual Academies</v>
          </cell>
        </row>
        <row r="19">
          <cell r="A19" t="str">
            <v>115</v>
          </cell>
          <cell r="B19" t="str">
            <v>VA</v>
          </cell>
          <cell r="C19" t="str">
            <v>PAVCS  Pennsylvania Virtual Charter Scho</v>
          </cell>
          <cell r="D19" t="str">
            <v>No</v>
          </cell>
          <cell r="E19" t="str">
            <v>K12 Virtual Academies</v>
          </cell>
        </row>
        <row r="20">
          <cell r="A20" t="str">
            <v>116</v>
          </cell>
          <cell r="B20" t="str">
            <v>VA</v>
          </cell>
          <cell r="C20" t="str">
            <v>SCVCS  South Carolina Virtual Charter Sc</v>
          </cell>
          <cell r="D20" t="str">
            <v>No</v>
          </cell>
          <cell r="E20" t="str">
            <v>K12 Virtual Academies</v>
          </cell>
        </row>
        <row r="21">
          <cell r="A21" t="str">
            <v>117</v>
          </cell>
          <cell r="B21" t="str">
            <v>VA</v>
          </cell>
          <cell r="C21" t="str">
            <v>TXVA  Texas Virtual Academy</v>
          </cell>
          <cell r="D21" t="str">
            <v>No</v>
          </cell>
          <cell r="E21" t="str">
            <v>K12 Virtual Academies</v>
          </cell>
        </row>
        <row r="22">
          <cell r="A22" t="str">
            <v>118</v>
          </cell>
          <cell r="B22" t="str">
            <v>VA</v>
          </cell>
          <cell r="C22" t="str">
            <v>UTVA  Utah Virtual Academy</v>
          </cell>
          <cell r="D22" t="str">
            <v>No</v>
          </cell>
          <cell r="E22" t="str">
            <v>K12 Virtual Academies</v>
          </cell>
        </row>
        <row r="23">
          <cell r="A23" t="str">
            <v>119</v>
          </cell>
          <cell r="B23" t="str">
            <v>VA</v>
          </cell>
          <cell r="C23" t="str">
            <v>VAVA  Virginia Virtual Academy</v>
          </cell>
          <cell r="D23" t="str">
            <v>No</v>
          </cell>
          <cell r="E23" t="str">
            <v>K12 Virtual Academies</v>
          </cell>
        </row>
        <row r="24">
          <cell r="A24" t="str">
            <v>120</v>
          </cell>
          <cell r="B24" t="str">
            <v>VA</v>
          </cell>
          <cell r="C24" t="str">
            <v>WIVA  Wisconsin Virtual Academy</v>
          </cell>
          <cell r="D24" t="str">
            <v>No</v>
          </cell>
          <cell r="E24" t="str">
            <v>K12 Virtual Academies</v>
          </cell>
        </row>
        <row r="25">
          <cell r="A25" t="str">
            <v>121</v>
          </cell>
          <cell r="B25" t="str">
            <v>VA</v>
          </cell>
          <cell r="C25" t="str">
            <v>WYVA  Wyoming Virtual Academy</v>
          </cell>
          <cell r="D25" t="str">
            <v>No</v>
          </cell>
          <cell r="E25" t="str">
            <v>K12 Virtual Academies</v>
          </cell>
        </row>
        <row r="26">
          <cell r="A26" t="str">
            <v>122</v>
          </cell>
          <cell r="B26" t="str">
            <v>VA</v>
          </cell>
          <cell r="C26" t="str">
            <v>MAVA  Massachusetts Virtual Academy</v>
          </cell>
          <cell r="D26" t="str">
            <v>No</v>
          </cell>
          <cell r="E26" t="str">
            <v>K12 Virtual Academies</v>
          </cell>
        </row>
        <row r="27">
          <cell r="A27" t="str">
            <v>123</v>
          </cell>
          <cell r="B27" t="str">
            <v>VA</v>
          </cell>
          <cell r="C27" t="str">
            <v>KSVA  Kansas Virtual Academy</v>
          </cell>
          <cell r="D27" t="str">
            <v>No</v>
          </cell>
          <cell r="E27" t="str">
            <v>K12 Virtual Academies</v>
          </cell>
        </row>
        <row r="28">
          <cell r="A28" t="str">
            <v>124</v>
          </cell>
          <cell r="B28" t="str">
            <v>VA</v>
          </cell>
          <cell r="C28" t="str">
            <v>MVCA  Michigan Virtual Charter Academy</v>
          </cell>
          <cell r="D28" t="str">
            <v>No</v>
          </cell>
          <cell r="E28" t="str">
            <v>K12 Virtual Academies</v>
          </cell>
        </row>
        <row r="29">
          <cell r="A29" t="str">
            <v>125</v>
          </cell>
          <cell r="B29" t="str">
            <v>VA</v>
          </cell>
          <cell r="C29" t="str">
            <v>WAVA  Washington Virtual Academy</v>
          </cell>
          <cell r="D29" t="str">
            <v>No</v>
          </cell>
          <cell r="E29" t="str">
            <v>K12 Virtual Academies</v>
          </cell>
        </row>
        <row r="30">
          <cell r="A30" t="str">
            <v>126</v>
          </cell>
          <cell r="B30" t="str">
            <v>VA</v>
          </cell>
          <cell r="C30" t="str">
            <v>FLVA  Florida Virtual Academy</v>
          </cell>
          <cell r="D30" t="str">
            <v>No</v>
          </cell>
          <cell r="E30" t="str">
            <v>K12 Virtual Academies</v>
          </cell>
        </row>
        <row r="31">
          <cell r="A31" t="str">
            <v>127</v>
          </cell>
          <cell r="B31" t="str">
            <v>VA</v>
          </cell>
          <cell r="C31" t="str">
            <v>CAVA-RT  California Virtual Academy (Rav</v>
          </cell>
          <cell r="D31" t="str">
            <v>No</v>
          </cell>
          <cell r="E31" t="str">
            <v>K12 Virtual Academies</v>
          </cell>
        </row>
        <row r="32">
          <cell r="A32" t="str">
            <v>128</v>
          </cell>
          <cell r="B32" t="str">
            <v>VA</v>
          </cell>
          <cell r="C32" t="str">
            <v>HTA  Hawaii Technology Academy</v>
          </cell>
          <cell r="D32" t="str">
            <v>No</v>
          </cell>
          <cell r="E32" t="str">
            <v>K12 Virtual Academies</v>
          </cell>
        </row>
        <row r="33">
          <cell r="A33" t="str">
            <v>129</v>
          </cell>
          <cell r="B33" t="str">
            <v>VA</v>
          </cell>
          <cell r="C33" t="str">
            <v>CAVA-SU  Sutter</v>
          </cell>
          <cell r="D33" t="str">
            <v>No</v>
          </cell>
          <cell r="E33" t="str">
            <v>K12 Virtual Academies</v>
          </cell>
        </row>
        <row r="34">
          <cell r="A34" t="str">
            <v>130</v>
          </cell>
          <cell r="B34" t="str">
            <v>VA</v>
          </cell>
          <cell r="C34" t="str">
            <v>CAVA-JT  Jamestown</v>
          </cell>
          <cell r="D34" t="str">
            <v>No</v>
          </cell>
          <cell r="E34" t="str">
            <v>K12 Virtual Academies</v>
          </cell>
        </row>
        <row r="35">
          <cell r="A35" t="str">
            <v>131</v>
          </cell>
          <cell r="B35" t="str">
            <v>VA</v>
          </cell>
          <cell r="C35" t="str">
            <v>CAVA-KN  Kern</v>
          </cell>
          <cell r="D35" t="str">
            <v>No</v>
          </cell>
          <cell r="E35" t="str">
            <v>K12 Virtual Academies</v>
          </cell>
        </row>
        <row r="36">
          <cell r="A36" t="str">
            <v>132</v>
          </cell>
          <cell r="B36" t="str">
            <v>VA</v>
          </cell>
          <cell r="C36" t="str">
            <v>CAVA-KG  Kings</v>
          </cell>
          <cell r="D36" t="str">
            <v>No</v>
          </cell>
          <cell r="E36" t="str">
            <v>K12 Virtual Academies</v>
          </cell>
        </row>
        <row r="37">
          <cell r="A37" t="str">
            <v>133</v>
          </cell>
          <cell r="B37" t="str">
            <v>VA</v>
          </cell>
          <cell r="C37" t="str">
            <v>CAVA-LA  Los Angeles</v>
          </cell>
          <cell r="D37" t="str">
            <v>No</v>
          </cell>
          <cell r="E37" t="str">
            <v>K12 Virtual Academies</v>
          </cell>
        </row>
        <row r="38">
          <cell r="A38" t="str">
            <v>134</v>
          </cell>
          <cell r="B38" t="str">
            <v>VA</v>
          </cell>
          <cell r="C38" t="str">
            <v>CAVA-SD  San Diego</v>
          </cell>
          <cell r="D38" t="str">
            <v>No</v>
          </cell>
          <cell r="E38" t="str">
            <v>K12 Virtual Academies</v>
          </cell>
        </row>
        <row r="39">
          <cell r="A39" t="str">
            <v>135</v>
          </cell>
          <cell r="B39" t="str">
            <v>VA</v>
          </cell>
          <cell r="C39" t="str">
            <v>CAVA-SJ  San Joaquin</v>
          </cell>
          <cell r="D39" t="str">
            <v>No</v>
          </cell>
          <cell r="E39" t="str">
            <v>K12 Virtual Academies</v>
          </cell>
        </row>
        <row r="40">
          <cell r="A40" t="str">
            <v>136</v>
          </cell>
          <cell r="B40" t="str">
            <v>VA</v>
          </cell>
          <cell r="C40" t="str">
            <v>CAVA-SM  San Mateo</v>
          </cell>
          <cell r="D40" t="str">
            <v>No</v>
          </cell>
          <cell r="E40" t="str">
            <v>K12 Virtual Academies</v>
          </cell>
        </row>
        <row r="41">
          <cell r="A41" t="str">
            <v>137</v>
          </cell>
          <cell r="B41" t="str">
            <v>VA</v>
          </cell>
          <cell r="C41" t="str">
            <v>CAVA-SN  Sonoma</v>
          </cell>
          <cell r="D41" t="str">
            <v>No</v>
          </cell>
          <cell r="E41" t="str">
            <v>K12 Virtual Academies</v>
          </cell>
        </row>
        <row r="42">
          <cell r="A42" t="str">
            <v>138</v>
          </cell>
          <cell r="B42" t="str">
            <v>VA</v>
          </cell>
          <cell r="C42" t="str">
            <v>OVCA  Oklahoma Virtual Charter Academy</v>
          </cell>
          <cell r="D42" t="str">
            <v>No</v>
          </cell>
          <cell r="E42" t="str">
            <v>K12 Virtual Academies</v>
          </cell>
        </row>
        <row r="43">
          <cell r="A43" t="str">
            <v>146</v>
          </cell>
          <cell r="B43" t="str">
            <v>VA</v>
          </cell>
          <cell r="C43" t="str">
            <v>LAVCA  Louisiana Virtual Charter Academy</v>
          </cell>
          <cell r="D43" t="str">
            <v>No</v>
          </cell>
          <cell r="E43" t="str">
            <v>K12 Virtual Academies</v>
          </cell>
        </row>
        <row r="44">
          <cell r="A44" t="str">
            <v>147</v>
          </cell>
          <cell r="B44" t="str">
            <v>VA</v>
          </cell>
          <cell r="C44" t="str">
            <v>NHVA New Hampshire Virtual Academy</v>
          </cell>
          <cell r="D44" t="str">
            <v>No</v>
          </cell>
          <cell r="E44" t="str">
            <v>K12 Virtual Academies</v>
          </cell>
        </row>
        <row r="45">
          <cell r="A45" t="str">
            <v>148</v>
          </cell>
          <cell r="B45" t="str">
            <v>VA</v>
          </cell>
          <cell r="C45" t="str">
            <v>WAVA - Steilacoom K-8</v>
          </cell>
          <cell r="D45" t="str">
            <v>No</v>
          </cell>
          <cell r="E45" t="str">
            <v>K12 Virtual Academies</v>
          </cell>
        </row>
        <row r="46">
          <cell r="A46" t="str">
            <v>149</v>
          </cell>
          <cell r="B46" t="str">
            <v>VA</v>
          </cell>
          <cell r="C46" t="str">
            <v>WAVA - Monroe HS</v>
          </cell>
          <cell r="D46" t="str">
            <v>No</v>
          </cell>
          <cell r="E46" t="str">
            <v>K12 Virtual Academies</v>
          </cell>
        </row>
        <row r="47">
          <cell r="A47" t="str">
            <v>150</v>
          </cell>
          <cell r="B47" t="str">
            <v>VA</v>
          </cell>
          <cell r="C47" t="str">
            <v>WAVA - Omak K-8</v>
          </cell>
          <cell r="D47" t="str">
            <v>No</v>
          </cell>
          <cell r="E47" t="str">
            <v>K12 Virtual Academies</v>
          </cell>
        </row>
        <row r="48">
          <cell r="A48" t="str">
            <v>151</v>
          </cell>
          <cell r="B48" t="str">
            <v>VA</v>
          </cell>
          <cell r="C48" t="str">
            <v>WAVA - Omak HS</v>
          </cell>
          <cell r="D48" t="str">
            <v>No</v>
          </cell>
          <cell r="E48" t="str">
            <v>K12 Virtual Academies</v>
          </cell>
        </row>
        <row r="49">
          <cell r="A49" t="str">
            <v>152</v>
          </cell>
          <cell r="B49" t="str">
            <v>VA</v>
          </cell>
          <cell r="C49" t="str">
            <v>WAVA - Management</v>
          </cell>
          <cell r="D49" t="str">
            <v>No</v>
          </cell>
          <cell r="E49" t="str">
            <v>K12 Virtual Academies</v>
          </cell>
        </row>
        <row r="50">
          <cell r="A50" t="str">
            <v>153</v>
          </cell>
          <cell r="B50" t="str">
            <v>VA</v>
          </cell>
          <cell r="C50" t="str">
            <v>TNVA - Tennessee Virtual Academy</v>
          </cell>
          <cell r="D50" t="str">
            <v>No</v>
          </cell>
          <cell r="E50" t="str">
            <v>K12 Virtual Academies</v>
          </cell>
        </row>
        <row r="51">
          <cell r="A51" t="str">
            <v>154</v>
          </cell>
          <cell r="B51" t="str">
            <v>VA</v>
          </cell>
          <cell r="C51" t="str">
            <v>SCHORRY - South Carolina Virtual Academy</v>
          </cell>
          <cell r="D51" t="str">
            <v>No</v>
          </cell>
          <cell r="E51" t="str">
            <v>K12 Virtual Academies</v>
          </cell>
        </row>
        <row r="52">
          <cell r="A52">
            <v>250</v>
          </cell>
          <cell r="B52" t="str">
            <v>IS</v>
          </cell>
          <cell r="C52" t="str">
            <v>IS_OR  Insight Oregon</v>
          </cell>
          <cell r="D52" t="str">
            <v>No</v>
          </cell>
          <cell r="E52" t="str">
            <v>K12 Virtual Academies</v>
          </cell>
        </row>
        <row r="53">
          <cell r="A53">
            <v>251</v>
          </cell>
          <cell r="B53" t="str">
            <v>IS</v>
          </cell>
          <cell r="C53" t="str">
            <v>IS_WA  Insight Washington</v>
          </cell>
          <cell r="D53" t="str">
            <v>No</v>
          </cell>
          <cell r="E53" t="str">
            <v>K12 Virtual Academies</v>
          </cell>
        </row>
        <row r="54">
          <cell r="A54">
            <v>252</v>
          </cell>
          <cell r="B54" t="str">
            <v>IS</v>
          </cell>
          <cell r="C54" t="str">
            <v>IS_CALA  Insight California, Los Angeles</v>
          </cell>
          <cell r="D54" t="str">
            <v>No</v>
          </cell>
          <cell r="E54" t="str">
            <v>K12 Virtual Academies</v>
          </cell>
        </row>
        <row r="55">
          <cell r="A55">
            <v>253</v>
          </cell>
          <cell r="B55" t="str">
            <v>IS</v>
          </cell>
          <cell r="C55" t="str">
            <v>IS_CANB  Insight California, North Bay</v>
          </cell>
          <cell r="D55" t="str">
            <v>No</v>
          </cell>
          <cell r="E55" t="str">
            <v>K12 Virtual Academies</v>
          </cell>
        </row>
        <row r="56">
          <cell r="A56">
            <v>254</v>
          </cell>
          <cell r="B56" t="str">
            <v>IS</v>
          </cell>
          <cell r="C56" t="str">
            <v>IS_CO  Insight Colorado</v>
          </cell>
          <cell r="D56" t="str">
            <v>No</v>
          </cell>
          <cell r="E56" t="str">
            <v>K12 Virtual Academies</v>
          </cell>
        </row>
        <row r="57">
          <cell r="A57">
            <v>255</v>
          </cell>
          <cell r="B57" t="str">
            <v>IS</v>
          </cell>
          <cell r="C57" t="str">
            <v>IS_KS  Insight Kansas</v>
          </cell>
          <cell r="D57" t="str">
            <v>No</v>
          </cell>
          <cell r="E57" t="str">
            <v>K12 Virtual Academies</v>
          </cell>
        </row>
        <row r="58">
          <cell r="A58">
            <v>256</v>
          </cell>
          <cell r="B58" t="str">
            <v>IS</v>
          </cell>
          <cell r="C58" t="str">
            <v>IS_MN  Insight Minnesota</v>
          </cell>
          <cell r="D58" t="str">
            <v>No</v>
          </cell>
          <cell r="E58" t="str">
            <v>K12 Virtual Academies</v>
          </cell>
        </row>
        <row r="59">
          <cell r="A59">
            <v>257</v>
          </cell>
          <cell r="B59" t="str">
            <v>IS</v>
          </cell>
          <cell r="C59" t="str">
            <v>IS_ID  Insight Idaho</v>
          </cell>
          <cell r="D59" t="str">
            <v>No</v>
          </cell>
          <cell r="E59" t="str">
            <v>K12 Virtual Academies</v>
          </cell>
        </row>
        <row r="60">
          <cell r="A60">
            <v>258</v>
          </cell>
          <cell r="B60" t="str">
            <v>IS</v>
          </cell>
          <cell r="C60" t="str">
            <v>IS_WI  Insight Wisconsin</v>
          </cell>
          <cell r="D60" t="str">
            <v>No</v>
          </cell>
          <cell r="E60" t="str">
            <v>K12 Virtual Academies</v>
          </cell>
        </row>
        <row r="61">
          <cell r="A61" t="str">
            <v>260</v>
          </cell>
          <cell r="B61" t="str">
            <v>IS</v>
          </cell>
          <cell r="C61" t="str">
            <v>IS_GEN Indight Schools General</v>
          </cell>
          <cell r="D61" t="str">
            <v>No</v>
          </cell>
          <cell r="E61" t="str">
            <v>K12 Virtual Academies</v>
          </cell>
        </row>
        <row r="62">
          <cell r="A62" t="str">
            <v>199</v>
          </cell>
          <cell r="B62">
            <v>0</v>
          </cell>
          <cell r="C62" t="str">
            <v>K12 Virtual Academies - General</v>
          </cell>
          <cell r="D62" t="str">
            <v>No</v>
          </cell>
          <cell r="E62" t="str">
            <v>K12 Virtual Academies</v>
          </cell>
        </row>
        <row r="63">
          <cell r="A63">
            <v>200</v>
          </cell>
          <cell r="B63">
            <v>0</v>
          </cell>
          <cell r="C63" t="str">
            <v>IQ Acadamies</v>
          </cell>
          <cell r="D63" t="str">
            <v>Yes</v>
          </cell>
          <cell r="E63" t="str">
            <v>Online Public Schools</v>
          </cell>
        </row>
        <row r="64">
          <cell r="A64">
            <v>201</v>
          </cell>
          <cell r="B64" t="str">
            <v>IQ</v>
          </cell>
          <cell r="C64" t="str">
            <v>IQ Academy WI</v>
          </cell>
          <cell r="D64" t="str">
            <v>No</v>
          </cell>
          <cell r="E64" t="str">
            <v>IQ Academies</v>
          </cell>
        </row>
        <row r="65">
          <cell r="A65">
            <v>202</v>
          </cell>
          <cell r="B65" t="str">
            <v>IQ</v>
          </cell>
          <cell r="C65" t="str">
            <v>IQ Academy KS</v>
          </cell>
          <cell r="D65" t="str">
            <v>No</v>
          </cell>
          <cell r="E65" t="str">
            <v>IQ Academies</v>
          </cell>
        </row>
        <row r="66">
          <cell r="A66">
            <v>203</v>
          </cell>
          <cell r="B66" t="str">
            <v>IQ</v>
          </cell>
          <cell r="C66" t="str">
            <v>IQ Academy WA</v>
          </cell>
          <cell r="D66" t="str">
            <v>No</v>
          </cell>
          <cell r="E66" t="str">
            <v>IQ Academies</v>
          </cell>
        </row>
        <row r="67">
          <cell r="A67">
            <v>204</v>
          </cell>
          <cell r="B67" t="str">
            <v>IQ</v>
          </cell>
          <cell r="C67" t="str">
            <v>IQ Academy MN</v>
          </cell>
          <cell r="D67" t="str">
            <v>No</v>
          </cell>
          <cell r="E67" t="str">
            <v>IQ Academies</v>
          </cell>
        </row>
        <row r="68">
          <cell r="A68">
            <v>205</v>
          </cell>
          <cell r="B68" t="str">
            <v>IQ</v>
          </cell>
          <cell r="C68" t="str">
            <v>IQ Academy TX</v>
          </cell>
          <cell r="D68" t="str">
            <v>No</v>
          </cell>
          <cell r="E68" t="str">
            <v>IQ Academies</v>
          </cell>
        </row>
        <row r="69">
          <cell r="A69">
            <v>206</v>
          </cell>
          <cell r="B69" t="str">
            <v>IQ</v>
          </cell>
          <cell r="C69" t="str">
            <v>IQ Academy NV Beacon</v>
          </cell>
          <cell r="D69" t="str">
            <v>No</v>
          </cell>
          <cell r="E69" t="str">
            <v>IQ Academies</v>
          </cell>
        </row>
        <row r="70">
          <cell r="A70">
            <v>207</v>
          </cell>
          <cell r="B70" t="str">
            <v>IQ</v>
          </cell>
          <cell r="C70" t="str">
            <v>IQ Academy CA</v>
          </cell>
          <cell r="D70" t="str">
            <v>No</v>
          </cell>
          <cell r="E70" t="str">
            <v>IQ Academies</v>
          </cell>
        </row>
        <row r="71">
          <cell r="A71">
            <v>249</v>
          </cell>
          <cell r="B71" t="str">
            <v>IQ</v>
          </cell>
          <cell r="C71" t="str">
            <v>IQ Academies - General</v>
          </cell>
          <cell r="D71" t="str">
            <v>No</v>
          </cell>
          <cell r="E71" t="str">
            <v>IQ Academies</v>
          </cell>
        </row>
        <row r="72">
          <cell r="A72" t="str">
            <v>060</v>
          </cell>
          <cell r="B72">
            <v>0</v>
          </cell>
          <cell r="C72" t="str">
            <v>Institutional Business</v>
          </cell>
          <cell r="D72" t="str">
            <v>Yes</v>
          </cell>
          <cell r="E72">
            <v>0</v>
          </cell>
        </row>
        <row r="73">
          <cell r="A73">
            <v>600</v>
          </cell>
          <cell r="B73" t="str">
            <v>VSP</v>
          </cell>
          <cell r="C73" t="str">
            <v>K12 Products and Services</v>
          </cell>
          <cell r="D73" t="str">
            <v>No</v>
          </cell>
          <cell r="E73" t="str">
            <v>Institutional Sales</v>
          </cell>
        </row>
        <row r="74">
          <cell r="A74">
            <v>601</v>
          </cell>
          <cell r="B74" t="str">
            <v>AV</v>
          </cell>
          <cell r="C74" t="str">
            <v>Aventa Products and Services</v>
          </cell>
          <cell r="D74" t="str">
            <v>No</v>
          </cell>
          <cell r="E74" t="str">
            <v>Institutional Sales</v>
          </cell>
        </row>
        <row r="75">
          <cell r="A75">
            <v>602</v>
          </cell>
          <cell r="B75" t="str">
            <v>AEC</v>
          </cell>
          <cell r="C75" t="str">
            <v>American Education Products and Services</v>
          </cell>
          <cell r="D75" t="str">
            <v>No</v>
          </cell>
          <cell r="E75" t="str">
            <v>Institutional Sales</v>
          </cell>
        </row>
        <row r="76">
          <cell r="A76">
            <v>649</v>
          </cell>
          <cell r="B76">
            <v>0</v>
          </cell>
          <cell r="C76" t="str">
            <v>Institutional Sales - General</v>
          </cell>
          <cell r="D76" t="str">
            <v>No</v>
          </cell>
          <cell r="E76" t="str">
            <v>Institutional Sales</v>
          </cell>
        </row>
        <row r="77">
          <cell r="A77" t="str">
            <v>070</v>
          </cell>
          <cell r="B77">
            <v>0</v>
          </cell>
          <cell r="C77" t="str">
            <v>Private Schools and International</v>
          </cell>
          <cell r="D77" t="str">
            <v>Yes</v>
          </cell>
          <cell r="E77">
            <v>0</v>
          </cell>
        </row>
        <row r="78">
          <cell r="A78">
            <v>700</v>
          </cell>
          <cell r="B78">
            <v>0</v>
          </cell>
          <cell r="C78" t="str">
            <v>Private Schools</v>
          </cell>
          <cell r="D78" t="str">
            <v>Yes</v>
          </cell>
          <cell r="E78" t="str">
            <v>Private Schools and International</v>
          </cell>
        </row>
        <row r="79">
          <cell r="A79">
            <v>701</v>
          </cell>
          <cell r="B79" t="str">
            <v>INTL</v>
          </cell>
          <cell r="C79" t="str">
            <v>K12 International Academy</v>
          </cell>
          <cell r="D79" t="str">
            <v>No</v>
          </cell>
          <cell r="E79" t="str">
            <v>Private Schools</v>
          </cell>
        </row>
        <row r="80">
          <cell r="A80">
            <v>702</v>
          </cell>
          <cell r="B80" t="str">
            <v>KCDL-Keystone</v>
          </cell>
          <cell r="C80" t="str">
            <v>The Keystone School</v>
          </cell>
          <cell r="D80" t="str">
            <v>No</v>
          </cell>
          <cell r="E80" t="str">
            <v>Private Schools</v>
          </cell>
        </row>
        <row r="81">
          <cell r="A81">
            <v>703</v>
          </cell>
          <cell r="B81" t="str">
            <v>GWUHS</v>
          </cell>
          <cell r="C81" t="str">
            <v>George Washington University High School</v>
          </cell>
          <cell r="D81" t="str">
            <v>No</v>
          </cell>
          <cell r="E81" t="str">
            <v>Private Schools</v>
          </cell>
        </row>
        <row r="82">
          <cell r="A82">
            <v>704</v>
          </cell>
          <cell r="B82" t="str">
            <v>Berne</v>
          </cell>
          <cell r="C82" t="str">
            <v>International School of Berne</v>
          </cell>
          <cell r="D82" t="str">
            <v>No</v>
          </cell>
          <cell r="E82" t="str">
            <v>Private Schools</v>
          </cell>
        </row>
        <row r="83">
          <cell r="A83" t="str">
            <v>749</v>
          </cell>
          <cell r="B83">
            <v>0</v>
          </cell>
          <cell r="C83" t="str">
            <v>Private Schools - General</v>
          </cell>
          <cell r="D83" t="str">
            <v>No</v>
          </cell>
          <cell r="E83" t="str">
            <v>Private Schools</v>
          </cell>
        </row>
        <row r="84">
          <cell r="A84">
            <v>750</v>
          </cell>
          <cell r="B84">
            <v>0</v>
          </cell>
          <cell r="C84" t="str">
            <v>International</v>
          </cell>
          <cell r="D84" t="str">
            <v>Yes</v>
          </cell>
          <cell r="E84" t="str">
            <v>Private Schools and International</v>
          </cell>
        </row>
        <row r="85">
          <cell r="A85">
            <v>751</v>
          </cell>
          <cell r="B85">
            <v>0</v>
          </cell>
          <cell r="C85" t="str">
            <v>Web China</v>
          </cell>
          <cell r="D85" t="str">
            <v>No</v>
          </cell>
          <cell r="E85" t="str">
            <v xml:space="preserve">International </v>
          </cell>
        </row>
        <row r="86">
          <cell r="A86" t="str">
            <v>799</v>
          </cell>
          <cell r="B86">
            <v>0</v>
          </cell>
          <cell r="C86" t="str">
            <v>International - General</v>
          </cell>
          <cell r="D86" t="str">
            <v>No</v>
          </cell>
          <cell r="E86" t="str">
            <v xml:space="preserve">International </v>
          </cell>
        </row>
        <row r="87">
          <cell r="A87" t="str">
            <v>035</v>
          </cell>
          <cell r="B87">
            <v>0</v>
          </cell>
          <cell r="C87" t="str">
            <v>Foreign Language Products</v>
          </cell>
          <cell r="D87" t="str">
            <v>Yes</v>
          </cell>
          <cell r="E87">
            <v>0</v>
          </cell>
        </row>
        <row r="88">
          <cell r="A88">
            <v>350</v>
          </cell>
          <cell r="B88">
            <v>0</v>
          </cell>
          <cell r="C88" t="str">
            <v>Software</v>
          </cell>
          <cell r="D88" t="str">
            <v>No</v>
          </cell>
          <cell r="E88" t="str">
            <v>Foreign Language Products</v>
          </cell>
        </row>
        <row r="89">
          <cell r="A89">
            <v>399</v>
          </cell>
          <cell r="B89" t="str">
            <v>Powerglide</v>
          </cell>
          <cell r="C89" t="str">
            <v>Foreign Language Products - General</v>
          </cell>
          <cell r="D89" t="str">
            <v>No</v>
          </cell>
          <cell r="E89" t="str">
            <v>Foreign Language Products</v>
          </cell>
        </row>
        <row r="90">
          <cell r="A90">
            <v>370</v>
          </cell>
          <cell r="B90">
            <v>0</v>
          </cell>
          <cell r="C90" t="str">
            <v>MMLA Camps</v>
          </cell>
          <cell r="D90" t="str">
            <v>Yes</v>
          </cell>
          <cell r="E90" t="str">
            <v>Foreign Language Products</v>
          </cell>
        </row>
        <row r="91">
          <cell r="A91">
            <v>371</v>
          </cell>
          <cell r="B91">
            <v>0</v>
          </cell>
          <cell r="C91" t="str">
            <v>MMLA Pomona College</v>
          </cell>
          <cell r="D91" t="str">
            <v>No</v>
          </cell>
          <cell r="E91" t="str">
            <v>MMLA Camps</v>
          </cell>
        </row>
        <row r="92">
          <cell r="A92">
            <v>372</v>
          </cell>
          <cell r="B92">
            <v>0</v>
          </cell>
          <cell r="C92" t="str">
            <v>MMLA UC Santa Cruz</v>
          </cell>
          <cell r="D92" t="str">
            <v>No</v>
          </cell>
          <cell r="E92" t="str">
            <v>MMLA Camps</v>
          </cell>
        </row>
        <row r="93">
          <cell r="A93">
            <v>373</v>
          </cell>
          <cell r="B93">
            <v>0</v>
          </cell>
          <cell r="C93" t="str">
            <v>MMLA Green Mountain College, Vermont</v>
          </cell>
          <cell r="D93" t="str">
            <v>No</v>
          </cell>
          <cell r="E93" t="str">
            <v>MMLA Camps</v>
          </cell>
        </row>
        <row r="94">
          <cell r="A94">
            <v>374</v>
          </cell>
          <cell r="B94">
            <v>0</v>
          </cell>
          <cell r="C94" t="str">
            <v>MMLA Roger Williams</v>
          </cell>
          <cell r="D94" t="str">
            <v>No</v>
          </cell>
          <cell r="E94" t="str">
            <v>MMLA Camps</v>
          </cell>
        </row>
        <row r="95">
          <cell r="A95">
            <v>375</v>
          </cell>
          <cell r="B95">
            <v>0</v>
          </cell>
          <cell r="C95" t="str">
            <v>MMLA Lewis University</v>
          </cell>
          <cell r="D95" t="str">
            <v>No</v>
          </cell>
          <cell r="E95" t="str">
            <v>MMLA Camps</v>
          </cell>
        </row>
        <row r="96">
          <cell r="A96">
            <v>376</v>
          </cell>
          <cell r="B96">
            <v>0</v>
          </cell>
          <cell r="C96" t="str">
            <v>MMLA Swarthmore</v>
          </cell>
          <cell r="D96" t="str">
            <v>No</v>
          </cell>
          <cell r="E96" t="str">
            <v>MMLA Camps</v>
          </cell>
        </row>
        <row r="97">
          <cell r="A97">
            <v>377</v>
          </cell>
          <cell r="B97">
            <v>0</v>
          </cell>
          <cell r="C97" t="str">
            <v>MMLA Wofford</v>
          </cell>
          <cell r="D97" t="str">
            <v>No</v>
          </cell>
          <cell r="E97" t="str">
            <v>MMLA Camps</v>
          </cell>
        </row>
        <row r="98">
          <cell r="A98">
            <v>378</v>
          </cell>
          <cell r="B98">
            <v>0</v>
          </cell>
          <cell r="C98" t="str">
            <v>MMLA Oberlin</v>
          </cell>
          <cell r="D98" t="str">
            <v>No</v>
          </cell>
          <cell r="E98" t="str">
            <v>MMLA Camps</v>
          </cell>
        </row>
        <row r="99">
          <cell r="A99">
            <v>379</v>
          </cell>
          <cell r="B99">
            <v>0</v>
          </cell>
          <cell r="C99" t="str">
            <v>MMLA Sierra Nevada</v>
          </cell>
          <cell r="D99" t="str">
            <v>No</v>
          </cell>
          <cell r="E99" t="str">
            <v>MMLA Camps</v>
          </cell>
        </row>
        <row r="100">
          <cell r="A100">
            <v>380</v>
          </cell>
          <cell r="B100" t="str">
            <v>MIL</v>
          </cell>
          <cell r="C100" t="str">
            <v>MMLA - General</v>
          </cell>
          <cell r="D100" t="str">
            <v>No</v>
          </cell>
          <cell r="E100" t="str">
            <v>MMLA Camps</v>
          </cell>
        </row>
        <row r="101">
          <cell r="A101" t="str">
            <v>040</v>
          </cell>
          <cell r="B101">
            <v>0</v>
          </cell>
          <cell r="C101" t="str">
            <v>Post Secondary</v>
          </cell>
          <cell r="D101" t="str">
            <v>Yes</v>
          </cell>
          <cell r="E101">
            <v>0</v>
          </cell>
        </row>
        <row r="102">
          <cell r="A102">
            <v>400</v>
          </cell>
          <cell r="B102" t="str">
            <v>CapEd</v>
          </cell>
          <cell r="C102" t="str">
            <v>Capital Education</v>
          </cell>
          <cell r="D102" t="str">
            <v>No</v>
          </cell>
          <cell r="E102" t="str">
            <v>Post Secondary</v>
          </cell>
        </row>
        <row r="103">
          <cell r="A103">
            <v>401</v>
          </cell>
          <cell r="B103">
            <v>0</v>
          </cell>
          <cell r="C103" t="str">
            <v>Blackboard</v>
          </cell>
          <cell r="D103" t="str">
            <v>No</v>
          </cell>
          <cell r="E103" t="str">
            <v>Post Secondary</v>
          </cell>
        </row>
        <row r="104">
          <cell r="A104">
            <v>449</v>
          </cell>
          <cell r="B104">
            <v>0</v>
          </cell>
          <cell r="C104" t="str">
            <v>Post Secondary - General</v>
          </cell>
          <cell r="D104" t="str">
            <v>No</v>
          </cell>
          <cell r="E104" t="str">
            <v>Post Secondary</v>
          </cell>
        </row>
        <row r="105">
          <cell r="A105" t="str">
            <v>050</v>
          </cell>
          <cell r="B105">
            <v>0</v>
          </cell>
          <cell r="C105" t="str">
            <v>Brick &amp; Mortar</v>
          </cell>
          <cell r="D105" t="str">
            <v>Yes</v>
          </cell>
          <cell r="E105">
            <v>0</v>
          </cell>
        </row>
        <row r="106">
          <cell r="A106">
            <v>500</v>
          </cell>
          <cell r="B106">
            <v>0</v>
          </cell>
          <cell r="C106" t="str">
            <v>Hybrid</v>
          </cell>
          <cell r="D106" t="str">
            <v>Yes</v>
          </cell>
          <cell r="E106" t="str">
            <v>Brick &amp; Mortar</v>
          </cell>
        </row>
        <row r="107">
          <cell r="A107" t="str">
            <v>502</v>
          </cell>
          <cell r="B107" t="str">
            <v>VA</v>
          </cell>
          <cell r="C107" t="str">
            <v>YCCS  Youth Connection Charter School</v>
          </cell>
          <cell r="D107" t="str">
            <v>No</v>
          </cell>
          <cell r="E107" t="str">
            <v>Hybrid</v>
          </cell>
        </row>
        <row r="108">
          <cell r="A108" t="str">
            <v>503</v>
          </cell>
          <cell r="B108" t="str">
            <v>VA</v>
          </cell>
          <cell r="C108" t="str">
            <v>HA-INDY  Hoosier Academy</v>
          </cell>
          <cell r="D108" t="str">
            <v>No</v>
          </cell>
          <cell r="E108" t="str">
            <v>Hybrid</v>
          </cell>
        </row>
        <row r="109">
          <cell r="A109" t="str">
            <v>504</v>
          </cell>
          <cell r="B109" t="str">
            <v>VA</v>
          </cell>
          <cell r="C109" t="str">
            <v>HA-MUNCIE  Muncie Learning Center</v>
          </cell>
          <cell r="D109" t="str">
            <v>No</v>
          </cell>
          <cell r="E109" t="str">
            <v>Hybrid</v>
          </cell>
        </row>
        <row r="110">
          <cell r="A110" t="str">
            <v>505</v>
          </cell>
          <cell r="B110" t="str">
            <v>VA</v>
          </cell>
          <cell r="C110" t="str">
            <v>HA-IVPS  Indiana Virtual Pilot School</v>
          </cell>
          <cell r="D110" t="str">
            <v>No</v>
          </cell>
          <cell r="E110" t="str">
            <v>Hybrid</v>
          </cell>
        </row>
        <row r="111">
          <cell r="A111" t="str">
            <v>506</v>
          </cell>
          <cell r="B111" t="str">
            <v>VA</v>
          </cell>
          <cell r="C111" t="str">
            <v>SFFLEX  San Francisco Flex</v>
          </cell>
          <cell r="D111" t="str">
            <v>No</v>
          </cell>
          <cell r="E111" t="str">
            <v>Hybrid</v>
          </cell>
        </row>
        <row r="112">
          <cell r="A112" t="str">
            <v>507</v>
          </cell>
          <cell r="B112" t="str">
            <v>VA</v>
          </cell>
          <cell r="C112" t="str">
            <v>CVCS  Chicago Virtual Charter School</v>
          </cell>
          <cell r="D112" t="str">
            <v>No</v>
          </cell>
          <cell r="E112" t="str">
            <v>Hybrid</v>
          </cell>
        </row>
        <row r="113">
          <cell r="A113">
            <v>508</v>
          </cell>
          <cell r="B113" t="str">
            <v>VA</v>
          </cell>
          <cell r="C113" t="str">
            <v>Silicon Valley Flex Academy</v>
          </cell>
          <cell r="D113" t="str">
            <v>No</v>
          </cell>
          <cell r="E113" t="str">
            <v>Hybrid</v>
          </cell>
        </row>
        <row r="114">
          <cell r="A114">
            <v>574</v>
          </cell>
          <cell r="B114" t="str">
            <v>VA</v>
          </cell>
          <cell r="C114" t="str">
            <v>Hybrid - General</v>
          </cell>
          <cell r="D114" t="str">
            <v>No</v>
          </cell>
          <cell r="E114" t="str">
            <v>Hybrid</v>
          </cell>
        </row>
        <row r="115">
          <cell r="A115">
            <v>575</v>
          </cell>
          <cell r="B115">
            <v>0</v>
          </cell>
          <cell r="C115" t="str">
            <v>Classroom</v>
          </cell>
          <cell r="D115" t="str">
            <v>Yes</v>
          </cell>
          <cell r="E115" t="str">
            <v>Brick &amp; Mortar</v>
          </cell>
        </row>
        <row r="116">
          <cell r="A116" t="str">
            <v>577</v>
          </cell>
          <cell r="B116" t="str">
            <v>VA</v>
          </cell>
          <cell r="C116" t="str">
            <v>MCS Moyer Charter School</v>
          </cell>
          <cell r="D116" t="str">
            <v>No</v>
          </cell>
          <cell r="E116" t="str">
            <v>Classroom</v>
          </cell>
        </row>
        <row r="117">
          <cell r="A117">
            <v>578</v>
          </cell>
          <cell r="B117" t="str">
            <v>Discovery</v>
          </cell>
          <cell r="C117" t="str">
            <v>Classroom Discovery</v>
          </cell>
          <cell r="D117" t="str">
            <v>No</v>
          </cell>
          <cell r="E117" t="str">
            <v>Classroom</v>
          </cell>
        </row>
        <row r="118">
          <cell r="A118">
            <v>599</v>
          </cell>
          <cell r="B118">
            <v>0</v>
          </cell>
          <cell r="C118" t="str">
            <v>Classroom - General</v>
          </cell>
          <cell r="D118" t="str">
            <v>No</v>
          </cell>
          <cell r="E118" t="str">
            <v>Classroom</v>
          </cell>
        </row>
        <row r="119">
          <cell r="A119" t="str">
            <v>080</v>
          </cell>
          <cell r="B119">
            <v>0</v>
          </cell>
          <cell r="C119" t="str">
            <v>Consumer (Retail)</v>
          </cell>
          <cell r="D119" t="str">
            <v>Yes</v>
          </cell>
          <cell r="E119">
            <v>0</v>
          </cell>
        </row>
        <row r="120">
          <cell r="A120">
            <v>800</v>
          </cell>
          <cell r="B120" t="str">
            <v>Consumer</v>
          </cell>
          <cell r="C120" t="str">
            <v>K12 Direct-to Consumer</v>
          </cell>
          <cell r="D120" t="str">
            <v>No</v>
          </cell>
          <cell r="E120" t="str">
            <v>Consumer (Retail)</v>
          </cell>
        </row>
        <row r="121">
          <cell r="A121" t="str">
            <v>849</v>
          </cell>
          <cell r="B121">
            <v>0</v>
          </cell>
          <cell r="C121" t="str">
            <v>Consumer - General</v>
          </cell>
          <cell r="D121" t="str">
            <v>No</v>
          </cell>
          <cell r="E121" t="str">
            <v>Consumer (Retail)</v>
          </cell>
        </row>
      </sheetData>
      <sheetData sheetId="24">
        <row r="1">
          <cell r="A1" t="str">
            <v>SAMS School List</v>
          </cell>
          <cell r="B1" t="str">
            <v>School List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</row>
        <row r="2">
          <cell r="A2" t="str">
            <v>SCHOOL</v>
          </cell>
          <cell r="B2" t="str">
            <v>SCHOOLID</v>
          </cell>
          <cell r="C2" t="str">
            <v>School Name for reporting</v>
          </cell>
          <cell r="D2" t="str">
            <v>ABBREVIATION</v>
          </cell>
          <cell r="E2" t="str">
            <v>State</v>
          </cell>
          <cell r="F2" t="str">
            <v>TYPE</v>
          </cell>
          <cell r="G2" t="str">
            <v>Status</v>
          </cell>
          <cell r="H2" t="str">
            <v xml:space="preserve">School Integrating </v>
          </cell>
          <cell r="I2" t="str">
            <v>Shipping Days</v>
          </cell>
          <cell r="J2" t="str">
            <v>VERIFICATIONREGYEAR</v>
          </cell>
          <cell r="K2">
            <v>0</v>
          </cell>
        </row>
        <row r="3">
          <cell r="A3" t="str">
            <v>*Template School Online Academy</v>
          </cell>
          <cell r="B3">
            <v>5135</v>
          </cell>
          <cell r="C3" t="str">
            <v>*Template School Online Academy</v>
          </cell>
          <cell r="D3" t="str">
            <v>TEMPLATE</v>
          </cell>
          <cell r="E3" t="str">
            <v>CA</v>
          </cell>
          <cell r="F3" t="str">
            <v>KVSP_VA</v>
          </cell>
          <cell r="G3" t="str">
            <v>Active</v>
          </cell>
          <cell r="H3" t="str">
            <v>Partial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21st Century eSchool</v>
          </cell>
          <cell r="B4">
            <v>4608</v>
          </cell>
          <cell r="C4" t="str">
            <v>21st Century eSchool</v>
          </cell>
          <cell r="D4" t="str">
            <v>21E</v>
          </cell>
          <cell r="E4" t="str">
            <v>WI</v>
          </cell>
          <cell r="F4" t="str">
            <v>KVSP_VA</v>
          </cell>
          <cell r="G4" t="str">
            <v>Active</v>
          </cell>
          <cell r="H4" t="str">
            <v>Yes</v>
          </cell>
          <cell r="I4">
            <v>30</v>
          </cell>
          <cell r="J4">
            <v>0</v>
          </cell>
          <cell r="K4">
            <v>0</v>
          </cell>
        </row>
        <row r="5">
          <cell r="A5" t="str">
            <v>A D HARRINGTON SCHOOL - 1300</v>
          </cell>
          <cell r="B5">
            <v>1760</v>
          </cell>
          <cell r="C5" t="str">
            <v>A D HARRINGTON SCHOOL - 1300</v>
          </cell>
          <cell r="D5" t="str">
            <v>SN-Harrington</v>
          </cell>
          <cell r="E5" t="str">
            <v>PA</v>
          </cell>
          <cell r="F5" t="str">
            <v>KCS_LOW</v>
          </cell>
          <cell r="G5" t="str">
            <v>Active</v>
          </cell>
          <cell r="H5" t="str">
            <v>No</v>
          </cell>
          <cell r="I5">
            <v>1</v>
          </cell>
          <cell r="J5">
            <v>0</v>
          </cell>
          <cell r="K5">
            <v>0</v>
          </cell>
        </row>
        <row r="6">
          <cell r="A6" t="str">
            <v>A L FITZPATRICK SCHOOL - 8390</v>
          </cell>
          <cell r="B6">
            <v>1702</v>
          </cell>
          <cell r="C6" t="str">
            <v>A L FITZPATRICK SCHOOL - 8390</v>
          </cell>
          <cell r="D6" t="str">
            <v>SN-FitzPatrick</v>
          </cell>
          <cell r="E6" t="str">
            <v>PA</v>
          </cell>
          <cell r="F6" t="str">
            <v>KCS_LOW</v>
          </cell>
          <cell r="G6" t="str">
            <v>Active</v>
          </cell>
          <cell r="H6" t="str">
            <v>No</v>
          </cell>
          <cell r="I6">
            <v>1</v>
          </cell>
          <cell r="J6">
            <v>0</v>
          </cell>
          <cell r="K6">
            <v>0</v>
          </cell>
        </row>
        <row r="7">
          <cell r="A7" t="str">
            <v>A.S. JENKS ACADEMICS PLUS SCH - 2520</v>
          </cell>
          <cell r="B7">
            <v>1740</v>
          </cell>
          <cell r="C7" t="str">
            <v>A.S. JENKS ACADEMICS PLUS SCH - 2520</v>
          </cell>
          <cell r="D7" t="str">
            <v>SN-Jenks, A. S.</v>
          </cell>
          <cell r="E7" t="str">
            <v>PA</v>
          </cell>
          <cell r="F7" t="str">
            <v>KCS_LOW</v>
          </cell>
          <cell r="G7" t="str">
            <v>Active</v>
          </cell>
          <cell r="H7" t="str">
            <v>No</v>
          </cell>
          <cell r="I7">
            <v>1</v>
          </cell>
          <cell r="J7">
            <v>0</v>
          </cell>
          <cell r="K7">
            <v>0</v>
          </cell>
        </row>
        <row r="8">
          <cell r="A8" t="str">
            <v>ABIGAIL VARE SCHOOL - 2720</v>
          </cell>
          <cell r="B8">
            <v>1761</v>
          </cell>
          <cell r="C8" t="str">
            <v>ABIGAIL VARE SCHOOL - 2720</v>
          </cell>
          <cell r="D8" t="str">
            <v>SN-Vare, A.</v>
          </cell>
          <cell r="E8" t="str">
            <v>PA</v>
          </cell>
          <cell r="F8" t="str">
            <v>KCS_LOW</v>
          </cell>
          <cell r="G8" t="str">
            <v>Active</v>
          </cell>
          <cell r="H8" t="str">
            <v>No</v>
          </cell>
          <cell r="I8">
            <v>1</v>
          </cell>
          <cell r="J8">
            <v>0</v>
          </cell>
          <cell r="K8">
            <v>0</v>
          </cell>
        </row>
        <row r="9">
          <cell r="A9" t="str">
            <v>ACORN High School for Social Justice</v>
          </cell>
          <cell r="B9">
            <v>5020</v>
          </cell>
          <cell r="C9" t="str">
            <v>ACORN High School for Social Justice</v>
          </cell>
          <cell r="D9" t="str">
            <v>NYCAHSSJ</v>
          </cell>
          <cell r="E9" t="str">
            <v>NY</v>
          </cell>
          <cell r="F9" t="str">
            <v>KCS_HIGH</v>
          </cell>
          <cell r="G9" t="str">
            <v>Active</v>
          </cell>
          <cell r="H9" t="str">
            <v>Yes</v>
          </cell>
          <cell r="I9">
            <v>1</v>
          </cell>
          <cell r="J9">
            <v>0</v>
          </cell>
          <cell r="K9">
            <v>0</v>
          </cell>
        </row>
        <row r="10">
          <cell r="A10" t="str">
            <v>AGS iLearn Program</v>
          </cell>
          <cell r="B10">
            <v>4510</v>
          </cell>
          <cell r="C10" t="str">
            <v>AGS iLearn Program</v>
          </cell>
          <cell r="D10" t="str">
            <v>AGS</v>
          </cell>
          <cell r="E10" t="str">
            <v>GA</v>
          </cell>
          <cell r="F10" t="str">
            <v>KVSP_VA</v>
          </cell>
          <cell r="G10" t="str">
            <v>Active</v>
          </cell>
          <cell r="H10" t="str">
            <v>No</v>
          </cell>
          <cell r="I10">
            <v>1</v>
          </cell>
          <cell r="J10">
            <v>0</v>
          </cell>
          <cell r="K10">
            <v>0</v>
          </cell>
        </row>
        <row r="11">
          <cell r="A11" t="str">
            <v>ALBERT M GREENFIELD SCHOOL - 2470</v>
          </cell>
          <cell r="B11">
            <v>1622</v>
          </cell>
          <cell r="C11" t="str">
            <v>ALBERT M GREENFIELD SCHOOL - 2470</v>
          </cell>
          <cell r="D11" t="str">
            <v>SN-Greenfield</v>
          </cell>
          <cell r="E11" t="str">
            <v>PA</v>
          </cell>
          <cell r="F11" t="str">
            <v>KCS_LOW</v>
          </cell>
          <cell r="G11" t="str">
            <v>Active</v>
          </cell>
          <cell r="H11" t="str">
            <v>No</v>
          </cell>
          <cell r="I11">
            <v>1</v>
          </cell>
          <cell r="J11">
            <v>0</v>
          </cell>
          <cell r="K11">
            <v>0</v>
          </cell>
        </row>
        <row r="12">
          <cell r="A12" t="str">
            <v>ALEXANDER ADAIRE SCHOOL - 5200</v>
          </cell>
          <cell r="B12">
            <v>1642</v>
          </cell>
          <cell r="C12" t="str">
            <v>ALEXANDER ADAIRE SCHOOL - 5200</v>
          </cell>
          <cell r="D12" t="str">
            <v>SN-Adaire</v>
          </cell>
          <cell r="E12" t="str">
            <v>PA</v>
          </cell>
          <cell r="F12" t="str">
            <v>KCS_LOW</v>
          </cell>
          <cell r="G12" t="str">
            <v>Active</v>
          </cell>
          <cell r="H12" t="str">
            <v>No</v>
          </cell>
          <cell r="I12">
            <v>1</v>
          </cell>
          <cell r="J12">
            <v>0</v>
          </cell>
          <cell r="K12">
            <v>0</v>
          </cell>
        </row>
        <row r="13">
          <cell r="A13" t="str">
            <v>ALEXANDER MCCLURE SCHOOL - 7380</v>
          </cell>
          <cell r="B13">
            <v>1682</v>
          </cell>
          <cell r="C13" t="str">
            <v>ALEXANDER MCCLURE SCHOOL - 7380</v>
          </cell>
          <cell r="D13" t="str">
            <v>SN-McClure</v>
          </cell>
          <cell r="E13" t="str">
            <v>PA</v>
          </cell>
          <cell r="F13" t="str">
            <v>KCS_LOW</v>
          </cell>
          <cell r="G13" t="str">
            <v>Active</v>
          </cell>
          <cell r="H13" t="str">
            <v>No</v>
          </cell>
          <cell r="I13">
            <v>1</v>
          </cell>
          <cell r="J13">
            <v>0</v>
          </cell>
          <cell r="K13">
            <v>0</v>
          </cell>
        </row>
        <row r="14">
          <cell r="A14" t="str">
            <v>ALEXANDER WILSON SCHOOL - 1430</v>
          </cell>
          <cell r="B14">
            <v>1762</v>
          </cell>
          <cell r="C14" t="str">
            <v>ALEXANDER WILSON SCHOOL - 1430</v>
          </cell>
          <cell r="D14" t="str">
            <v>SN-Wilson, A.</v>
          </cell>
          <cell r="E14" t="str">
            <v>PA</v>
          </cell>
          <cell r="F14" t="str">
            <v>KCS_LOW</v>
          </cell>
          <cell r="G14" t="str">
            <v>Active</v>
          </cell>
          <cell r="H14" t="str">
            <v>No</v>
          </cell>
          <cell r="I14">
            <v>1</v>
          </cell>
          <cell r="J14">
            <v>0</v>
          </cell>
          <cell r="K14">
            <v>0</v>
          </cell>
        </row>
        <row r="15">
          <cell r="A15" t="str">
            <v>ALLEN M STEARNE SCHOOL - 7290</v>
          </cell>
          <cell r="B15">
            <v>1683</v>
          </cell>
          <cell r="C15" t="str">
            <v>ALLEN M STEARNE SCHOOL - 7290</v>
          </cell>
          <cell r="D15" t="str">
            <v>SN-Stearne</v>
          </cell>
          <cell r="E15" t="str">
            <v>PA</v>
          </cell>
          <cell r="F15" t="str">
            <v>KCS_LOW</v>
          </cell>
          <cell r="G15" t="str">
            <v>Active</v>
          </cell>
          <cell r="H15" t="str">
            <v>No</v>
          </cell>
          <cell r="I15">
            <v>1</v>
          </cell>
          <cell r="J15">
            <v>0</v>
          </cell>
          <cell r="K15">
            <v>0</v>
          </cell>
        </row>
        <row r="16">
          <cell r="A16" t="str">
            <v>AMEDEE F BREGY SCHOOL - 2240</v>
          </cell>
          <cell r="B16">
            <v>1741</v>
          </cell>
          <cell r="C16" t="str">
            <v>AMEDEE F BREGY SCHOOL - 2240</v>
          </cell>
          <cell r="D16" t="str">
            <v>SN-Bregy</v>
          </cell>
          <cell r="E16" t="str">
            <v>PA</v>
          </cell>
          <cell r="F16" t="str">
            <v>KCS_LOW</v>
          </cell>
          <cell r="G16" t="str">
            <v>Active</v>
          </cell>
          <cell r="H16" t="str">
            <v>No</v>
          </cell>
          <cell r="I16">
            <v>1</v>
          </cell>
          <cell r="J16">
            <v>0</v>
          </cell>
          <cell r="K16">
            <v>0</v>
          </cell>
        </row>
        <row r="17">
          <cell r="A17" t="str">
            <v>American Education Corporation</v>
          </cell>
          <cell r="B17" t="str">
            <v>AEC</v>
          </cell>
          <cell r="C17" t="str">
            <v>AEC</v>
          </cell>
          <cell r="D17">
            <v>0</v>
          </cell>
          <cell r="E17" t="str">
            <v>AEC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 t="str">
            <v>ANDREW HAMILTON SCHOOL - 1290</v>
          </cell>
          <cell r="B18">
            <v>1763</v>
          </cell>
          <cell r="C18" t="str">
            <v>ANDREW HAMILTON SCHOOL - 1290</v>
          </cell>
          <cell r="D18" t="str">
            <v>SN-Hamilton</v>
          </cell>
          <cell r="E18" t="str">
            <v>PA</v>
          </cell>
          <cell r="F18" t="str">
            <v>KCS_LOW</v>
          </cell>
          <cell r="G18" t="str">
            <v>Active</v>
          </cell>
          <cell r="H18" t="str">
            <v>No</v>
          </cell>
          <cell r="I18">
            <v>1</v>
          </cell>
          <cell r="J18">
            <v>0</v>
          </cell>
          <cell r="K18">
            <v>0</v>
          </cell>
        </row>
        <row r="19">
          <cell r="A19" t="str">
            <v>ANDREW J MORRISON SCHOOL - 7390</v>
          </cell>
          <cell r="B19">
            <v>1643</v>
          </cell>
          <cell r="C19" t="str">
            <v>ANDREW J MORRISON SCHOOL - 7390</v>
          </cell>
          <cell r="D19" t="str">
            <v>SN-Morrison</v>
          </cell>
          <cell r="E19" t="str">
            <v>PA</v>
          </cell>
          <cell r="F19" t="str">
            <v>KCS_LOW</v>
          </cell>
          <cell r="G19" t="str">
            <v>Active</v>
          </cell>
          <cell r="H19" t="str">
            <v>No</v>
          </cell>
          <cell r="I19">
            <v>1</v>
          </cell>
          <cell r="J19">
            <v>0</v>
          </cell>
          <cell r="K19">
            <v>0</v>
          </cell>
        </row>
        <row r="20">
          <cell r="A20" t="str">
            <v>ANDREW JACKSON SCHOOL - 2510</v>
          </cell>
          <cell r="B20">
            <v>1620</v>
          </cell>
          <cell r="C20" t="str">
            <v>ANDREW JACKSON SCHOOL - 2510</v>
          </cell>
          <cell r="D20" t="str">
            <v>SN-Jackson</v>
          </cell>
          <cell r="E20" t="str">
            <v>PA</v>
          </cell>
          <cell r="F20" t="str">
            <v>KCS_LOW</v>
          </cell>
          <cell r="G20" t="str">
            <v>Active</v>
          </cell>
          <cell r="H20" t="str">
            <v>No</v>
          </cell>
          <cell r="I20">
            <v>1</v>
          </cell>
          <cell r="J20">
            <v>0</v>
          </cell>
          <cell r="K20">
            <v>0</v>
          </cell>
        </row>
        <row r="21">
          <cell r="A21" t="str">
            <v>ANNA BLAKISTON DAY SCH - 6200</v>
          </cell>
          <cell r="B21">
            <v>1703</v>
          </cell>
          <cell r="C21" t="str">
            <v>ANNA BLAKISTON DAY SCH - 6200</v>
          </cell>
          <cell r="D21" t="str">
            <v>SN-Day</v>
          </cell>
          <cell r="E21" t="str">
            <v>PA</v>
          </cell>
          <cell r="F21" t="str">
            <v>KCS_LOW</v>
          </cell>
          <cell r="G21" t="str">
            <v>Active</v>
          </cell>
          <cell r="H21" t="str">
            <v>No</v>
          </cell>
          <cell r="I21">
            <v>1</v>
          </cell>
          <cell r="J21">
            <v>0</v>
          </cell>
          <cell r="K21">
            <v>0</v>
          </cell>
        </row>
        <row r="22">
          <cell r="A22" t="str">
            <v>ANNA L LINGELBACH SCHOOL - 6440</v>
          </cell>
          <cell r="B22">
            <v>1623</v>
          </cell>
          <cell r="C22" t="str">
            <v>ANNA L LINGELBACH SCHOOL - 6440</v>
          </cell>
          <cell r="D22" t="str">
            <v>SN-Lingelbach</v>
          </cell>
          <cell r="E22" t="str">
            <v>PA</v>
          </cell>
          <cell r="F22" t="str">
            <v>KCS_LOW</v>
          </cell>
          <cell r="G22" t="str">
            <v>Active</v>
          </cell>
          <cell r="H22" t="str">
            <v>No</v>
          </cell>
          <cell r="I22">
            <v>1</v>
          </cell>
          <cell r="J22">
            <v>0</v>
          </cell>
          <cell r="K22">
            <v>0</v>
          </cell>
        </row>
        <row r="23">
          <cell r="A23" t="str">
            <v>ANNE B. PRATT SCHOOL - 4390</v>
          </cell>
          <cell r="B23">
            <v>1644</v>
          </cell>
          <cell r="C23" t="str">
            <v>ANNE B. PRATT SCHOOL - 4390</v>
          </cell>
          <cell r="D23" t="str">
            <v>SN-Pratt</v>
          </cell>
          <cell r="E23" t="str">
            <v>PA</v>
          </cell>
          <cell r="F23" t="str">
            <v>KCS_LOW</v>
          </cell>
          <cell r="G23" t="str">
            <v>Active</v>
          </cell>
          <cell r="H23" t="str">
            <v>No</v>
          </cell>
          <cell r="I23">
            <v>1</v>
          </cell>
          <cell r="J23">
            <v>0</v>
          </cell>
          <cell r="K23">
            <v>0</v>
          </cell>
        </row>
        <row r="24">
          <cell r="A24" t="str">
            <v>ANNE FRANK SCHOOL - 8400</v>
          </cell>
          <cell r="B24">
            <v>1704</v>
          </cell>
          <cell r="C24" t="str">
            <v>ANNE FRANK SCHOOL - 8400</v>
          </cell>
          <cell r="D24" t="str">
            <v>SN-Frank, Ann</v>
          </cell>
          <cell r="E24" t="str">
            <v>PA</v>
          </cell>
          <cell r="F24" t="str">
            <v>KCS_LOW</v>
          </cell>
          <cell r="G24" t="str">
            <v>Active</v>
          </cell>
          <cell r="H24" t="str">
            <v>No</v>
          </cell>
          <cell r="I24">
            <v>1</v>
          </cell>
          <cell r="J24">
            <v>0</v>
          </cell>
          <cell r="K24">
            <v>0</v>
          </cell>
        </row>
        <row r="25">
          <cell r="A25" t="str">
            <v>Academy for Language and Technology</v>
          </cell>
          <cell r="B25">
            <v>5039</v>
          </cell>
          <cell r="C25" t="str">
            <v>Academy for Language and Technology</v>
          </cell>
          <cell r="D25" t="str">
            <v>NYCALT</v>
          </cell>
          <cell r="E25" t="str">
            <v>NY</v>
          </cell>
          <cell r="F25" t="str">
            <v>KCS_HIGH</v>
          </cell>
          <cell r="G25" t="str">
            <v>Active</v>
          </cell>
          <cell r="H25" t="str">
            <v>Yes</v>
          </cell>
          <cell r="I25">
            <v>1</v>
          </cell>
          <cell r="J25">
            <v>0</v>
          </cell>
          <cell r="K25">
            <v>0</v>
          </cell>
        </row>
        <row r="26">
          <cell r="A26" t="str">
            <v>Agora Cyber Charter School</v>
          </cell>
          <cell r="B26">
            <v>1800</v>
          </cell>
          <cell r="C26" t="str">
            <v>Agora Cyber Charter School</v>
          </cell>
          <cell r="D26" t="str">
            <v>Agora</v>
          </cell>
          <cell r="E26" t="str">
            <v>PA</v>
          </cell>
          <cell r="F26" t="str">
            <v>VCS</v>
          </cell>
          <cell r="G26" t="str">
            <v>Active</v>
          </cell>
          <cell r="H26" t="str">
            <v>Yes</v>
          </cell>
          <cell r="I26">
            <v>30</v>
          </cell>
          <cell r="J26">
            <v>2011</v>
          </cell>
          <cell r="K26">
            <v>0</v>
          </cell>
        </row>
        <row r="27">
          <cell r="A27" t="str">
            <v>Alachua County Virtual Instruction Program</v>
          </cell>
          <cell r="B27">
            <v>3740</v>
          </cell>
          <cell r="C27" t="str">
            <v>Alachua County Virtual Instruction Program</v>
          </cell>
          <cell r="D27" t="str">
            <v>Alachua</v>
          </cell>
          <cell r="E27" t="str">
            <v>FL</v>
          </cell>
          <cell r="F27" t="str">
            <v>KVSP_VA</v>
          </cell>
          <cell r="G27" t="str">
            <v>Active</v>
          </cell>
          <cell r="H27" t="str">
            <v>Yes</v>
          </cell>
          <cell r="I27">
            <v>30</v>
          </cell>
          <cell r="J27">
            <v>2011</v>
          </cell>
          <cell r="K27">
            <v>0</v>
          </cell>
        </row>
        <row r="28">
          <cell r="A28" t="str">
            <v>Alaska Virtual Academy</v>
          </cell>
          <cell r="B28">
            <v>4502</v>
          </cell>
          <cell r="C28" t="str">
            <v>Alaska Virtual Academy</v>
          </cell>
          <cell r="D28" t="str">
            <v>AKVA</v>
          </cell>
          <cell r="E28" t="str">
            <v>AK</v>
          </cell>
          <cell r="F28" t="str">
            <v>VCS</v>
          </cell>
          <cell r="G28" t="str">
            <v>Active</v>
          </cell>
          <cell r="H28" t="str">
            <v>Yes</v>
          </cell>
          <cell r="I28">
            <v>30</v>
          </cell>
          <cell r="J28">
            <v>2011</v>
          </cell>
          <cell r="K28">
            <v>0</v>
          </cell>
        </row>
        <row r="29">
          <cell r="A29" t="str">
            <v>Alexandria City Public Schools</v>
          </cell>
          <cell r="B29">
            <v>5470</v>
          </cell>
          <cell r="C29" t="str">
            <v>Alexandria City Public Schools</v>
          </cell>
          <cell r="D29" t="str">
            <v>ACPS</v>
          </cell>
          <cell r="E29" t="str">
            <v>VA</v>
          </cell>
          <cell r="F29" t="str">
            <v>KVSP_VA</v>
          </cell>
          <cell r="G29" t="str">
            <v>Active</v>
          </cell>
          <cell r="H29" t="str">
            <v>Yes</v>
          </cell>
          <cell r="I29">
            <v>30</v>
          </cell>
          <cell r="J29">
            <v>0</v>
          </cell>
          <cell r="K29">
            <v>0</v>
          </cell>
        </row>
        <row r="30">
          <cell r="A30" t="str">
            <v>Alpine Online Utah Program</v>
          </cell>
          <cell r="B30">
            <v>1941</v>
          </cell>
          <cell r="C30" t="str">
            <v>Alpine Online Utah Program</v>
          </cell>
          <cell r="D30" t="str">
            <v>AOS</v>
          </cell>
          <cell r="E30" t="str">
            <v>UT</v>
          </cell>
          <cell r="F30" t="str">
            <v>KVSP_VA</v>
          </cell>
          <cell r="G30" t="str">
            <v>Active</v>
          </cell>
          <cell r="H30" t="str">
            <v>Yes</v>
          </cell>
          <cell r="I30">
            <v>45</v>
          </cell>
          <cell r="J30">
            <v>2011</v>
          </cell>
          <cell r="K30">
            <v>0</v>
          </cell>
        </row>
        <row r="31">
          <cell r="A31" t="str">
            <v>American Renaissance Academy</v>
          </cell>
          <cell r="B31">
            <v>4540</v>
          </cell>
          <cell r="C31" t="str">
            <v>American Renaissance Academy</v>
          </cell>
          <cell r="D31" t="str">
            <v>ARA</v>
          </cell>
          <cell r="E31" t="str">
            <v>HI</v>
          </cell>
          <cell r="F31" t="str">
            <v>KVSP_VA</v>
          </cell>
          <cell r="G31" t="str">
            <v>Active</v>
          </cell>
          <cell r="H31" t="str">
            <v>No</v>
          </cell>
          <cell r="I31">
            <v>1</v>
          </cell>
          <cell r="J31">
            <v>0</v>
          </cell>
          <cell r="K31">
            <v>0</v>
          </cell>
        </row>
        <row r="32">
          <cell r="A32" t="str">
            <v>Amistad Charter School</v>
          </cell>
          <cell r="B32">
            <v>1600</v>
          </cell>
          <cell r="C32" t="str">
            <v>Amistad Charter School</v>
          </cell>
          <cell r="D32" t="str">
            <v>ACS</v>
          </cell>
          <cell r="E32" t="str">
            <v>NM</v>
          </cell>
          <cell r="F32" t="str">
            <v>KVSP_VA</v>
          </cell>
          <cell r="G32" t="str">
            <v>Active</v>
          </cell>
          <cell r="H32" t="str">
            <v>No</v>
          </cell>
          <cell r="I32">
            <v>1</v>
          </cell>
          <cell r="J32">
            <v>0</v>
          </cell>
          <cell r="K32">
            <v>0</v>
          </cell>
        </row>
        <row r="33">
          <cell r="A33" t="str">
            <v>Anacortes School District</v>
          </cell>
          <cell r="B33">
            <v>1440</v>
          </cell>
          <cell r="C33" t="str">
            <v>Anacortes School District</v>
          </cell>
          <cell r="D33" t="str">
            <v>Anacortes</v>
          </cell>
          <cell r="E33" t="str">
            <v>WA</v>
          </cell>
          <cell r="F33" t="str">
            <v>KVSP_H</v>
          </cell>
          <cell r="G33" t="str">
            <v>Active</v>
          </cell>
          <cell r="H33" t="str">
            <v>No</v>
          </cell>
          <cell r="I33">
            <v>1</v>
          </cell>
          <cell r="J33">
            <v>0</v>
          </cell>
          <cell r="K33">
            <v>0</v>
          </cell>
        </row>
        <row r="34">
          <cell r="A34" t="str">
            <v>Anderson Christian School</v>
          </cell>
          <cell r="B34">
            <v>4845</v>
          </cell>
          <cell r="C34" t="str">
            <v>Anderson Christian School</v>
          </cell>
          <cell r="D34" t="str">
            <v>Anderson</v>
          </cell>
          <cell r="E34" t="str">
            <v>IN</v>
          </cell>
          <cell r="F34" t="str">
            <v>KVSP_VA</v>
          </cell>
          <cell r="G34" t="str">
            <v>Active</v>
          </cell>
          <cell r="H34" t="str">
            <v>Yes</v>
          </cell>
          <cell r="I34">
            <v>1</v>
          </cell>
          <cell r="J34">
            <v>0</v>
          </cell>
          <cell r="K34">
            <v>0</v>
          </cell>
        </row>
        <row r="35">
          <cell r="A35" t="str">
            <v>Andre Agassi College Preparatory Academy</v>
          </cell>
          <cell r="B35">
            <v>2063</v>
          </cell>
          <cell r="C35" t="str">
            <v>Andre Agassi College Preparatory Academy</v>
          </cell>
          <cell r="D35" t="str">
            <v>Agassi</v>
          </cell>
          <cell r="E35" t="str">
            <v>NV</v>
          </cell>
          <cell r="F35" t="str">
            <v>KCS</v>
          </cell>
          <cell r="G35" t="str">
            <v>Active</v>
          </cell>
          <cell r="H35" t="str">
            <v>No</v>
          </cell>
          <cell r="I35">
            <v>1</v>
          </cell>
          <cell r="J35">
            <v>0</v>
          </cell>
          <cell r="K35">
            <v>0</v>
          </cell>
        </row>
        <row r="36">
          <cell r="A36" t="str">
            <v>Arizona International School</v>
          </cell>
          <cell r="B36">
            <v>5206</v>
          </cell>
          <cell r="C36" t="str">
            <v>Arizona International School</v>
          </cell>
          <cell r="D36" t="str">
            <v>AZIS</v>
          </cell>
          <cell r="E36" t="str">
            <v>AZ</v>
          </cell>
          <cell r="F36" t="str">
            <v>KVSP_VA</v>
          </cell>
          <cell r="G36" t="str">
            <v>Active</v>
          </cell>
          <cell r="H36" t="str">
            <v>Yes</v>
          </cell>
          <cell r="I36">
            <v>30</v>
          </cell>
          <cell r="J36">
            <v>0</v>
          </cell>
          <cell r="K36">
            <v>0</v>
          </cell>
        </row>
        <row r="37">
          <cell r="A37" t="str">
            <v>Arizona Preparatory Academy</v>
          </cell>
          <cell r="B37">
            <v>5520</v>
          </cell>
          <cell r="C37" t="str">
            <v>Arizona Preparatory Academy</v>
          </cell>
          <cell r="D37" t="str">
            <v>APA</v>
          </cell>
          <cell r="E37" t="str">
            <v>AZ</v>
          </cell>
          <cell r="F37" t="str">
            <v>KVSP_VA</v>
          </cell>
          <cell r="G37" t="str">
            <v>Active</v>
          </cell>
          <cell r="H37" t="str">
            <v>Yes</v>
          </cell>
          <cell r="I37">
            <v>30</v>
          </cell>
          <cell r="J37">
            <v>0</v>
          </cell>
          <cell r="K37">
            <v>0</v>
          </cell>
        </row>
        <row r="38">
          <cell r="A38" t="str">
            <v>Arizona Virtual Academy</v>
          </cell>
          <cell r="B38">
            <v>1020</v>
          </cell>
          <cell r="C38" t="str">
            <v>Arizona Virtual Academy</v>
          </cell>
          <cell r="D38" t="str">
            <v>AZVA</v>
          </cell>
          <cell r="E38" t="str">
            <v>AZ</v>
          </cell>
          <cell r="F38" t="str">
            <v>VCS</v>
          </cell>
          <cell r="G38" t="str">
            <v>Active</v>
          </cell>
          <cell r="H38" t="str">
            <v>Yes</v>
          </cell>
          <cell r="I38">
            <v>30</v>
          </cell>
          <cell r="J38">
            <v>2011</v>
          </cell>
          <cell r="K38">
            <v>0</v>
          </cell>
        </row>
        <row r="39">
          <cell r="A39" t="str">
            <v>Arkansas SES Program</v>
          </cell>
          <cell r="B39">
            <v>1341</v>
          </cell>
          <cell r="C39" t="str">
            <v>Arkansas SES Program</v>
          </cell>
          <cell r="D39" t="str">
            <v>AR SES</v>
          </cell>
          <cell r="E39" t="str">
            <v>AR</v>
          </cell>
          <cell r="F39" t="str">
            <v>SES</v>
          </cell>
          <cell r="G39" t="str">
            <v>Active</v>
          </cell>
          <cell r="H39" t="str">
            <v>No</v>
          </cell>
          <cell r="I39">
            <v>1</v>
          </cell>
          <cell r="J39">
            <v>0</v>
          </cell>
          <cell r="K39">
            <v>0</v>
          </cell>
        </row>
        <row r="40">
          <cell r="A40" t="str">
            <v>Arkansas Virtual Academy</v>
          </cell>
          <cell r="B40">
            <v>2260</v>
          </cell>
          <cell r="C40" t="str">
            <v>Arkansas Virtual Academy</v>
          </cell>
          <cell r="D40" t="str">
            <v>ARVA</v>
          </cell>
          <cell r="E40" t="str">
            <v>AR</v>
          </cell>
          <cell r="F40" t="str">
            <v>VCS</v>
          </cell>
          <cell r="G40" t="str">
            <v>Active</v>
          </cell>
          <cell r="H40" t="str">
            <v>Yes</v>
          </cell>
          <cell r="I40">
            <v>30</v>
          </cell>
          <cell r="J40">
            <v>2011</v>
          </cell>
          <cell r="K40">
            <v>0</v>
          </cell>
        </row>
        <row r="41">
          <cell r="A41" t="str">
            <v>Arkansas Virtual School</v>
          </cell>
          <cell r="B41">
            <v>1011</v>
          </cell>
          <cell r="C41" t="str">
            <v>Arkansas Virtual Academy</v>
          </cell>
          <cell r="D41" t="str">
            <v>ARVS</v>
          </cell>
          <cell r="E41" t="str">
            <v>AR</v>
          </cell>
          <cell r="F41" t="str">
            <v>VCS</v>
          </cell>
          <cell r="G41" t="str">
            <v>Active</v>
          </cell>
          <cell r="H41" t="str">
            <v>No</v>
          </cell>
          <cell r="I41">
            <v>1</v>
          </cell>
          <cell r="J41">
            <v>2006</v>
          </cell>
          <cell r="K41">
            <v>0</v>
          </cell>
        </row>
        <row r="42">
          <cell r="A42" t="str">
            <v>Arlington Online Academy</v>
          </cell>
          <cell r="B42">
            <v>5580</v>
          </cell>
          <cell r="C42" t="str">
            <v>Arlington Online Academy</v>
          </cell>
          <cell r="D42" t="str">
            <v>AOA</v>
          </cell>
          <cell r="E42" t="str">
            <v>WA</v>
          </cell>
          <cell r="F42" t="str">
            <v>KVSP_VA</v>
          </cell>
          <cell r="G42" t="str">
            <v>Active</v>
          </cell>
          <cell r="H42" t="str">
            <v>Yes</v>
          </cell>
          <cell r="I42">
            <v>1</v>
          </cell>
          <cell r="J42">
            <v>0</v>
          </cell>
          <cell r="K42">
            <v>0</v>
          </cell>
        </row>
        <row r="43">
          <cell r="A43" t="str">
            <v>Aventa Materials Orders</v>
          </cell>
          <cell r="B43">
            <v>5260</v>
          </cell>
          <cell r="C43" t="str">
            <v>Aventa Materials Orders</v>
          </cell>
          <cell r="D43" t="str">
            <v>Aventa Mats</v>
          </cell>
          <cell r="E43" t="str">
            <v>VA</v>
          </cell>
          <cell r="F43" t="str">
            <v>KVSP_VA</v>
          </cell>
          <cell r="G43" t="str">
            <v>Active</v>
          </cell>
          <cell r="H43" t="str">
            <v>Yes</v>
          </cell>
          <cell r="I43">
            <v>45</v>
          </cell>
          <cell r="J43">
            <v>0</v>
          </cell>
          <cell r="K43">
            <v>0</v>
          </cell>
        </row>
        <row r="44">
          <cell r="A44" t="str">
            <v>B&amp;B Virtual Academy</v>
          </cell>
          <cell r="B44">
            <v>5385</v>
          </cell>
          <cell r="C44" t="str">
            <v>B&amp;B Virtual Academy</v>
          </cell>
          <cell r="D44" t="str">
            <v>BBVA</v>
          </cell>
          <cell r="E44" t="str">
            <v>LA</v>
          </cell>
          <cell r="F44" t="str">
            <v>KVSP_VA</v>
          </cell>
          <cell r="G44" t="str">
            <v>Active</v>
          </cell>
          <cell r="H44" t="str">
            <v>Yes</v>
          </cell>
          <cell r="I44">
            <v>30</v>
          </cell>
          <cell r="J44">
            <v>0</v>
          </cell>
          <cell r="K44">
            <v>0</v>
          </cell>
        </row>
        <row r="45">
          <cell r="A45" t="str">
            <v>BACHE-MARTIN SCHOOL - 2210</v>
          </cell>
          <cell r="B45">
            <v>1780</v>
          </cell>
          <cell r="C45" t="str">
            <v>BACHE-MARTIN SCHOOL - 2210</v>
          </cell>
          <cell r="D45" t="str">
            <v>SN-Bache/Martin</v>
          </cell>
          <cell r="E45" t="str">
            <v>PA</v>
          </cell>
          <cell r="F45" t="str">
            <v>KCS_LOW</v>
          </cell>
          <cell r="G45" t="str">
            <v>Active</v>
          </cell>
          <cell r="H45" t="str">
            <v>No</v>
          </cell>
          <cell r="I45">
            <v>1</v>
          </cell>
          <cell r="J45">
            <v>0</v>
          </cell>
          <cell r="K45">
            <v>0</v>
          </cell>
        </row>
        <row r="46">
          <cell r="A46" t="str">
            <v>BARTON SCHOOL - 7200</v>
          </cell>
          <cell r="B46">
            <v>1684</v>
          </cell>
          <cell r="C46" t="str">
            <v>BARTON SCHOOL - 7200</v>
          </cell>
          <cell r="D46" t="str">
            <v>SN-Barton</v>
          </cell>
          <cell r="E46" t="str">
            <v>PA</v>
          </cell>
          <cell r="F46" t="str">
            <v>KCS_LOW</v>
          </cell>
          <cell r="G46" t="str">
            <v>Active</v>
          </cell>
          <cell r="H46" t="str">
            <v>No</v>
          </cell>
          <cell r="I46">
            <v>1</v>
          </cell>
          <cell r="J46">
            <v>0</v>
          </cell>
          <cell r="K46">
            <v>0</v>
          </cell>
        </row>
        <row r="47">
          <cell r="A47" t="str">
            <v>BAYARD TAYLOR SCHOOL - 7440</v>
          </cell>
          <cell r="B47">
            <v>1705</v>
          </cell>
          <cell r="C47" t="str">
            <v>BAYARD TAYLOR SCHOOL - 7440</v>
          </cell>
          <cell r="D47" t="str">
            <v>SN-Taylor</v>
          </cell>
          <cell r="E47" t="str">
            <v>PA</v>
          </cell>
          <cell r="F47" t="str">
            <v>KCS_LOW</v>
          </cell>
          <cell r="G47" t="str">
            <v>Active</v>
          </cell>
          <cell r="H47" t="str">
            <v>No</v>
          </cell>
          <cell r="I47">
            <v>1</v>
          </cell>
          <cell r="J47">
            <v>0</v>
          </cell>
          <cell r="K47">
            <v>0</v>
          </cell>
        </row>
        <row r="48">
          <cell r="A48" t="str">
            <v>BIRNEY SCHOOL - 7210</v>
          </cell>
          <cell r="B48">
            <v>1685</v>
          </cell>
          <cell r="C48" t="str">
            <v>BIRNEY SCHOOL - 7210</v>
          </cell>
          <cell r="D48" t="str">
            <v>SN-Birney</v>
          </cell>
          <cell r="E48" t="str">
            <v>PA</v>
          </cell>
          <cell r="F48" t="str">
            <v>KCS_LOW</v>
          </cell>
          <cell r="G48" t="str">
            <v>Active</v>
          </cell>
          <cell r="H48" t="str">
            <v>No</v>
          </cell>
          <cell r="I48">
            <v>1</v>
          </cell>
          <cell r="J48">
            <v>0</v>
          </cell>
          <cell r="K48">
            <v>0</v>
          </cell>
        </row>
        <row r="49">
          <cell r="A49" t="str">
            <v>BLAINE ACADEMICS PLUS SCHOOL - 4220</v>
          </cell>
          <cell r="B49">
            <v>1781</v>
          </cell>
          <cell r="C49" t="str">
            <v>BLAINE ACADEMICS PLUS SCHOOL - 4220</v>
          </cell>
          <cell r="D49" t="str">
            <v>SN-Blaine</v>
          </cell>
          <cell r="E49" t="str">
            <v>PA</v>
          </cell>
          <cell r="F49" t="str">
            <v>KCS_LOW</v>
          </cell>
          <cell r="G49" t="str">
            <v>Active</v>
          </cell>
          <cell r="H49" t="str">
            <v>No</v>
          </cell>
          <cell r="I49">
            <v>1</v>
          </cell>
          <cell r="J49">
            <v>0</v>
          </cell>
          <cell r="K49">
            <v>0</v>
          </cell>
        </row>
        <row r="50">
          <cell r="A50" t="str">
            <v>BLANKENBURG SCHOOL - 1490</v>
          </cell>
          <cell r="B50">
            <v>1782</v>
          </cell>
          <cell r="C50" t="str">
            <v>BLANKENBURG SCHOOL - 1490</v>
          </cell>
          <cell r="D50" t="str">
            <v>SN-Blankenburg</v>
          </cell>
          <cell r="E50" t="str">
            <v>PA</v>
          </cell>
          <cell r="F50" t="str">
            <v>KCS_LOW</v>
          </cell>
          <cell r="G50" t="str">
            <v>Active</v>
          </cell>
          <cell r="H50" t="str">
            <v>No</v>
          </cell>
          <cell r="I50">
            <v>1</v>
          </cell>
          <cell r="J50">
            <v>0</v>
          </cell>
          <cell r="K50">
            <v>0</v>
          </cell>
        </row>
        <row r="51">
          <cell r="A51" t="str">
            <v>BRIDESBURG SCHOOL - 7470</v>
          </cell>
          <cell r="B51">
            <v>1662</v>
          </cell>
          <cell r="C51" t="str">
            <v>BRIDESBURG SCHOOL - 7470</v>
          </cell>
          <cell r="D51" t="str">
            <v>SN-Bridesburg</v>
          </cell>
          <cell r="E51" t="str">
            <v>PA</v>
          </cell>
          <cell r="F51" t="str">
            <v>KCS_LOW</v>
          </cell>
          <cell r="G51" t="str">
            <v>Active</v>
          </cell>
          <cell r="H51" t="str">
            <v>No</v>
          </cell>
          <cell r="I51">
            <v>1</v>
          </cell>
          <cell r="J51">
            <v>0</v>
          </cell>
          <cell r="K51">
            <v>0</v>
          </cell>
        </row>
        <row r="52">
          <cell r="A52" t="str">
            <v>BRYANT ACADEMICS PLUS SCHOOL - 1230</v>
          </cell>
          <cell r="B52">
            <v>1764</v>
          </cell>
          <cell r="C52" t="str">
            <v>BRYANT ACADEMICS PLUS SCHOOL - 1230</v>
          </cell>
          <cell r="D52" t="str">
            <v>SN-Bryant</v>
          </cell>
          <cell r="E52" t="str">
            <v>PA</v>
          </cell>
          <cell r="F52" t="str">
            <v>KCS_LOW</v>
          </cell>
          <cell r="G52" t="str">
            <v>Active</v>
          </cell>
          <cell r="H52" t="str">
            <v>No</v>
          </cell>
          <cell r="I52">
            <v>1</v>
          </cell>
          <cell r="J52">
            <v>0</v>
          </cell>
          <cell r="K52">
            <v>0</v>
          </cell>
        </row>
        <row r="53">
          <cell r="A53" t="str">
            <v>Baker Virtual Instruction Program</v>
          </cell>
          <cell r="B53">
            <v>3831</v>
          </cell>
          <cell r="C53" t="str">
            <v>Baker Virtual Instruction Program</v>
          </cell>
          <cell r="D53" t="str">
            <v>Baker</v>
          </cell>
          <cell r="E53" t="str">
            <v>FL</v>
          </cell>
          <cell r="F53" t="str">
            <v>KVSP_VA</v>
          </cell>
          <cell r="G53" t="str">
            <v>Active</v>
          </cell>
          <cell r="H53" t="str">
            <v>No</v>
          </cell>
          <cell r="I53">
            <v>1</v>
          </cell>
          <cell r="J53">
            <v>0</v>
          </cell>
          <cell r="K53">
            <v>0</v>
          </cell>
        </row>
        <row r="54">
          <cell r="A54" t="str">
            <v>Bald Eagle Area Cyber Academy</v>
          </cell>
          <cell r="B54">
            <v>3180</v>
          </cell>
          <cell r="C54" t="str">
            <v>Bald Eagle Area Cyber Academy</v>
          </cell>
          <cell r="D54" t="str">
            <v>BEACA</v>
          </cell>
          <cell r="E54" t="str">
            <v>PA</v>
          </cell>
          <cell r="F54" t="str">
            <v>KVSP_VA</v>
          </cell>
          <cell r="G54" t="str">
            <v>Active</v>
          </cell>
          <cell r="H54" t="str">
            <v>Yes</v>
          </cell>
          <cell r="I54">
            <v>30</v>
          </cell>
          <cell r="J54">
            <v>0</v>
          </cell>
          <cell r="K54">
            <v>0</v>
          </cell>
        </row>
        <row r="55">
          <cell r="A55" t="str">
            <v>Bangor Area School District Cyber Option</v>
          </cell>
          <cell r="B55">
            <v>4905</v>
          </cell>
          <cell r="C55" t="str">
            <v>Bangor Area School District Cyber Option</v>
          </cell>
          <cell r="D55" t="str">
            <v>Bangor</v>
          </cell>
          <cell r="E55" t="str">
            <v>PA</v>
          </cell>
          <cell r="F55" t="str">
            <v>KVSP_VA</v>
          </cell>
          <cell r="G55" t="str">
            <v>Active</v>
          </cell>
          <cell r="H55" t="str">
            <v>Yes</v>
          </cell>
          <cell r="I55">
            <v>30</v>
          </cell>
          <cell r="J55">
            <v>2011</v>
          </cell>
          <cell r="K55">
            <v>0</v>
          </cell>
        </row>
        <row r="56">
          <cell r="A56" t="str">
            <v>Bay Area School for IS</v>
          </cell>
          <cell r="B56">
            <v>1141</v>
          </cell>
          <cell r="C56" t="str">
            <v>Bay Area School for IS</v>
          </cell>
          <cell r="D56" t="str">
            <v>BASIS</v>
          </cell>
          <cell r="E56" t="str">
            <v>CA</v>
          </cell>
          <cell r="F56" t="str">
            <v>KVSP_H</v>
          </cell>
          <cell r="G56" t="str">
            <v>Active</v>
          </cell>
          <cell r="H56" t="str">
            <v>No</v>
          </cell>
          <cell r="I56">
            <v>1</v>
          </cell>
          <cell r="J56">
            <v>0</v>
          </cell>
          <cell r="K56">
            <v>0</v>
          </cell>
        </row>
        <row r="57">
          <cell r="A57" t="str">
            <v>Bay Virtual Instruction Program</v>
          </cell>
          <cell r="B57">
            <v>3825</v>
          </cell>
          <cell r="C57" t="str">
            <v>Bay Virtual Instruction Program</v>
          </cell>
          <cell r="D57" t="str">
            <v>Bay</v>
          </cell>
          <cell r="E57" t="str">
            <v>FL</v>
          </cell>
          <cell r="F57" t="str">
            <v>KVSP_VA</v>
          </cell>
          <cell r="G57" t="str">
            <v>Active</v>
          </cell>
          <cell r="H57" t="str">
            <v>Yes</v>
          </cell>
          <cell r="I57">
            <v>30</v>
          </cell>
          <cell r="J57">
            <v>2011</v>
          </cell>
          <cell r="K57">
            <v>0</v>
          </cell>
        </row>
        <row r="58">
          <cell r="A58" t="str">
            <v>BayCare Academy</v>
          </cell>
          <cell r="B58">
            <v>5565</v>
          </cell>
          <cell r="C58" t="str">
            <v>BayCare Academy</v>
          </cell>
          <cell r="D58" t="str">
            <v>BayCare</v>
          </cell>
          <cell r="E58" t="str">
            <v>FL</v>
          </cell>
          <cell r="F58" t="str">
            <v>KVSP_VA</v>
          </cell>
          <cell r="G58" t="str">
            <v>Active</v>
          </cell>
          <cell r="H58" t="str">
            <v>Yes</v>
          </cell>
          <cell r="I58">
            <v>30</v>
          </cell>
          <cell r="J58">
            <v>0</v>
          </cell>
          <cell r="K58">
            <v>0</v>
          </cell>
        </row>
        <row r="59">
          <cell r="A59" t="str">
            <v>Beacon Academy</v>
          </cell>
          <cell r="B59">
            <v>4990</v>
          </cell>
          <cell r="C59" t="str">
            <v>Beacon Academy</v>
          </cell>
          <cell r="D59" t="str">
            <v>Beacon</v>
          </cell>
          <cell r="E59" t="str">
            <v>NV</v>
          </cell>
          <cell r="F59" t="str">
            <v>VCS</v>
          </cell>
          <cell r="G59" t="str">
            <v>Active</v>
          </cell>
          <cell r="H59" t="str">
            <v>Partial</v>
          </cell>
          <cell r="I59">
            <v>30</v>
          </cell>
          <cell r="J59">
            <v>0</v>
          </cell>
          <cell r="K59">
            <v>0</v>
          </cell>
        </row>
        <row r="60">
          <cell r="A60" t="str">
            <v>Bedford Academy for Virtual Learning</v>
          </cell>
          <cell r="B60">
            <v>3040</v>
          </cell>
          <cell r="C60" t="str">
            <v>Bedford Academy for Virtual Learning</v>
          </cell>
          <cell r="D60" t="str">
            <v>BAVL</v>
          </cell>
          <cell r="E60" t="str">
            <v>VA</v>
          </cell>
          <cell r="F60" t="str">
            <v>KVSP_VA</v>
          </cell>
          <cell r="G60" t="str">
            <v>Active</v>
          </cell>
          <cell r="H60" t="str">
            <v>No</v>
          </cell>
          <cell r="I60">
            <v>1</v>
          </cell>
          <cell r="J60">
            <v>0</v>
          </cell>
          <cell r="K60">
            <v>0</v>
          </cell>
        </row>
        <row r="61">
          <cell r="A61" t="str">
            <v>Bell County Virtual School</v>
          </cell>
          <cell r="B61">
            <v>4930</v>
          </cell>
          <cell r="C61" t="str">
            <v>Bell County Virtual School</v>
          </cell>
          <cell r="D61" t="str">
            <v>Bell</v>
          </cell>
          <cell r="E61" t="str">
            <v>KY</v>
          </cell>
          <cell r="F61" t="str">
            <v>KVSP_VA</v>
          </cell>
          <cell r="G61" t="str">
            <v>Active</v>
          </cell>
          <cell r="H61" t="str">
            <v>Yes</v>
          </cell>
          <cell r="I61">
            <v>1</v>
          </cell>
          <cell r="J61">
            <v>0</v>
          </cell>
          <cell r="K61">
            <v>0</v>
          </cell>
        </row>
        <row r="62">
          <cell r="A62" t="str">
            <v>Beloit Virtual School</v>
          </cell>
          <cell r="B62">
            <v>5345</v>
          </cell>
          <cell r="C62" t="str">
            <v>Beloit Virtual School</v>
          </cell>
          <cell r="D62" t="str">
            <v>Beloit</v>
          </cell>
          <cell r="E62" t="str">
            <v>WI</v>
          </cell>
          <cell r="F62" t="str">
            <v>KVSP_VA</v>
          </cell>
          <cell r="G62" t="str">
            <v>Active</v>
          </cell>
          <cell r="H62" t="str">
            <v>Yes</v>
          </cell>
          <cell r="I62">
            <v>30</v>
          </cell>
          <cell r="J62">
            <v>0</v>
          </cell>
          <cell r="K62">
            <v>0</v>
          </cell>
        </row>
        <row r="63">
          <cell r="A63" t="str">
            <v>Benicia High School</v>
          </cell>
          <cell r="B63">
            <v>4680</v>
          </cell>
          <cell r="C63" t="str">
            <v>Benicia High School</v>
          </cell>
          <cell r="D63" t="str">
            <v>BHS</v>
          </cell>
          <cell r="E63" t="str">
            <v>CA</v>
          </cell>
          <cell r="F63" t="str">
            <v>KVSP_VA</v>
          </cell>
          <cell r="G63" t="str">
            <v>Active</v>
          </cell>
          <cell r="H63" t="str">
            <v>No</v>
          </cell>
          <cell r="I63">
            <v>1</v>
          </cell>
          <cell r="J63">
            <v>0</v>
          </cell>
          <cell r="K63">
            <v>0</v>
          </cell>
        </row>
        <row r="64">
          <cell r="A64" t="str">
            <v>Bennett Valley Home School Program</v>
          </cell>
          <cell r="B64">
            <v>5071</v>
          </cell>
          <cell r="C64" t="str">
            <v>Bennett Valley Home School Program</v>
          </cell>
          <cell r="D64" t="str">
            <v>BHFL</v>
          </cell>
          <cell r="E64" t="str">
            <v>CA</v>
          </cell>
          <cell r="F64" t="str">
            <v>KVSP_VA</v>
          </cell>
          <cell r="G64" t="str">
            <v>Active</v>
          </cell>
          <cell r="H64" t="str">
            <v>Yes</v>
          </cell>
          <cell r="I64">
            <v>30</v>
          </cell>
          <cell r="J64">
            <v>0</v>
          </cell>
          <cell r="K64">
            <v>0</v>
          </cell>
        </row>
        <row r="65">
          <cell r="A65" t="str">
            <v>Berryville School District - S</v>
          </cell>
          <cell r="B65">
            <v>1142</v>
          </cell>
          <cell r="C65" t="str">
            <v>Berryville School District - S</v>
          </cell>
          <cell r="D65" t="str">
            <v>BERRYVILLE</v>
          </cell>
          <cell r="E65" t="str">
            <v>AR</v>
          </cell>
          <cell r="F65" t="str">
            <v>KVSP_H</v>
          </cell>
          <cell r="G65" t="str">
            <v>Active</v>
          </cell>
          <cell r="H65" t="str">
            <v>No</v>
          </cell>
          <cell r="I65">
            <v>1</v>
          </cell>
          <cell r="J65">
            <v>0</v>
          </cell>
          <cell r="K65">
            <v>0</v>
          </cell>
        </row>
        <row r="66">
          <cell r="A66" t="str">
            <v>Bethel Elementary Learning Academy</v>
          </cell>
          <cell r="B66">
            <v>4640</v>
          </cell>
          <cell r="C66" t="str">
            <v>Bethel Elementary Learning Academy</v>
          </cell>
          <cell r="D66" t="str">
            <v>BELA</v>
          </cell>
          <cell r="E66" t="str">
            <v>WA</v>
          </cell>
          <cell r="F66" t="str">
            <v>KVSP_VA</v>
          </cell>
          <cell r="G66" t="str">
            <v>Active</v>
          </cell>
          <cell r="H66" t="str">
            <v>Yes</v>
          </cell>
          <cell r="I66">
            <v>30</v>
          </cell>
          <cell r="J66">
            <v>2011</v>
          </cell>
          <cell r="K66">
            <v>0</v>
          </cell>
        </row>
        <row r="67">
          <cell r="A67" t="str">
            <v>Bonneville District Virtual Academy</v>
          </cell>
          <cell r="B67">
            <v>4280</v>
          </cell>
          <cell r="C67" t="str">
            <v>Bonneville District Virtual Academy</v>
          </cell>
          <cell r="D67" t="str">
            <v>BDVA</v>
          </cell>
          <cell r="E67" t="str">
            <v>ID</v>
          </cell>
          <cell r="F67" t="str">
            <v>KVSP_VA</v>
          </cell>
          <cell r="G67" t="str">
            <v>Active</v>
          </cell>
          <cell r="H67" t="str">
            <v>Yes</v>
          </cell>
          <cell r="I67">
            <v>30</v>
          </cell>
          <cell r="J67">
            <v>0</v>
          </cell>
          <cell r="K67">
            <v>0</v>
          </cell>
        </row>
        <row r="68">
          <cell r="A68" t="str">
            <v>Bradford Virtual Instruction Program</v>
          </cell>
          <cell r="B68">
            <v>3832</v>
          </cell>
          <cell r="C68" t="str">
            <v>Bradford Virtual Instruction Program</v>
          </cell>
          <cell r="D68" t="str">
            <v>Bradford</v>
          </cell>
          <cell r="E68" t="str">
            <v>FL</v>
          </cell>
          <cell r="F68" t="str">
            <v>KVSP_VA</v>
          </cell>
          <cell r="G68" t="str">
            <v>Active</v>
          </cell>
          <cell r="H68" t="str">
            <v>No</v>
          </cell>
          <cell r="I68">
            <v>1</v>
          </cell>
          <cell r="J68">
            <v>0</v>
          </cell>
          <cell r="K68">
            <v>0</v>
          </cell>
        </row>
        <row r="69">
          <cell r="A69" t="str">
            <v>Brandywine Heights School District</v>
          </cell>
          <cell r="B69">
            <v>5325</v>
          </cell>
          <cell r="C69" t="str">
            <v>Brandywine Heights School District</v>
          </cell>
          <cell r="D69" t="str">
            <v>BHSD</v>
          </cell>
          <cell r="E69" t="str">
            <v>PA</v>
          </cell>
          <cell r="F69" t="str">
            <v>KVSP_VA</v>
          </cell>
          <cell r="G69" t="str">
            <v>Active</v>
          </cell>
          <cell r="H69" t="str">
            <v>Yes</v>
          </cell>
          <cell r="I69">
            <v>30</v>
          </cell>
          <cell r="J69">
            <v>0</v>
          </cell>
          <cell r="K69">
            <v>0</v>
          </cell>
        </row>
        <row r="70">
          <cell r="A70" t="str">
            <v>Brevard Virtual Instruction Program</v>
          </cell>
          <cell r="B70">
            <v>3441</v>
          </cell>
          <cell r="C70" t="str">
            <v>Brevard Virtual Instruction Program</v>
          </cell>
          <cell r="D70" t="str">
            <v>BVIP</v>
          </cell>
          <cell r="E70" t="str">
            <v>FL</v>
          </cell>
          <cell r="F70" t="str">
            <v>KVSP_VA</v>
          </cell>
          <cell r="G70" t="str">
            <v>Active</v>
          </cell>
          <cell r="H70" t="str">
            <v>Yes</v>
          </cell>
          <cell r="I70">
            <v>30</v>
          </cell>
          <cell r="J70">
            <v>2011</v>
          </cell>
          <cell r="K70">
            <v>0</v>
          </cell>
        </row>
        <row r="71">
          <cell r="A71" t="str">
            <v>Bronx Engineering and Technology Academy</v>
          </cell>
          <cell r="B71">
            <v>5040</v>
          </cell>
          <cell r="C71" t="str">
            <v>Bronx Engineering and Technology Academy</v>
          </cell>
          <cell r="D71" t="str">
            <v>NYCBETA</v>
          </cell>
          <cell r="E71" t="str">
            <v>NY</v>
          </cell>
          <cell r="F71" t="str">
            <v>KCS_HIGH</v>
          </cell>
          <cell r="G71" t="str">
            <v>Active</v>
          </cell>
          <cell r="H71" t="str">
            <v>Yes</v>
          </cell>
          <cell r="I71">
            <v>1</v>
          </cell>
          <cell r="J71">
            <v>0</v>
          </cell>
          <cell r="K71">
            <v>0</v>
          </cell>
        </row>
        <row r="72">
          <cell r="A72" t="str">
            <v>Bronx Leadership Academy II High School</v>
          </cell>
          <cell r="B72">
            <v>5035</v>
          </cell>
          <cell r="C72" t="str">
            <v>Bronx Leadership Academy II High School</v>
          </cell>
          <cell r="D72" t="str">
            <v>NYCBLAIIHS</v>
          </cell>
          <cell r="E72" t="str">
            <v>NY</v>
          </cell>
          <cell r="F72" t="str">
            <v>KCS_HIGH</v>
          </cell>
          <cell r="G72" t="str">
            <v>Active</v>
          </cell>
          <cell r="H72" t="str">
            <v>Yes</v>
          </cell>
          <cell r="I72">
            <v>1</v>
          </cell>
          <cell r="J72">
            <v>0</v>
          </cell>
          <cell r="K72">
            <v>0</v>
          </cell>
        </row>
        <row r="73">
          <cell r="A73" t="str">
            <v>Bronxville HS</v>
          </cell>
          <cell r="B73">
            <v>4942</v>
          </cell>
          <cell r="C73" t="str">
            <v>Bronxville HS</v>
          </cell>
          <cell r="D73" t="str">
            <v>Bronxville HS</v>
          </cell>
          <cell r="E73" t="str">
            <v>NY</v>
          </cell>
          <cell r="F73" t="str">
            <v>KVSP_VA</v>
          </cell>
          <cell r="G73" t="str">
            <v>Active</v>
          </cell>
          <cell r="H73" t="str">
            <v>Yes</v>
          </cell>
          <cell r="I73">
            <v>1</v>
          </cell>
          <cell r="J73">
            <v>0</v>
          </cell>
          <cell r="K73">
            <v>0</v>
          </cell>
        </row>
        <row r="74">
          <cell r="A74" t="str">
            <v>Brooklawn Public School District</v>
          </cell>
          <cell r="B74">
            <v>1962</v>
          </cell>
          <cell r="C74" t="str">
            <v>Brooklawn Public School District</v>
          </cell>
          <cell r="D74" t="str">
            <v>BPS</v>
          </cell>
          <cell r="E74" t="str">
            <v>NJ</v>
          </cell>
          <cell r="F74" t="str">
            <v>KVSP_VA</v>
          </cell>
          <cell r="G74" t="str">
            <v>Active</v>
          </cell>
          <cell r="H74" t="str">
            <v>No</v>
          </cell>
          <cell r="I74">
            <v>1</v>
          </cell>
          <cell r="J74">
            <v>0</v>
          </cell>
          <cell r="K74">
            <v>0</v>
          </cell>
        </row>
        <row r="75">
          <cell r="A75" t="str">
            <v>Brooklyn College Academy</v>
          </cell>
          <cell r="B75">
            <v>5028</v>
          </cell>
          <cell r="C75" t="str">
            <v>Brooklyn College Academy</v>
          </cell>
          <cell r="D75" t="str">
            <v>NYCBCA</v>
          </cell>
          <cell r="E75" t="str">
            <v>NY</v>
          </cell>
          <cell r="F75" t="str">
            <v>KCS_HIGH</v>
          </cell>
          <cell r="G75" t="str">
            <v>Active</v>
          </cell>
          <cell r="H75" t="str">
            <v>Yes</v>
          </cell>
          <cell r="I75">
            <v>1</v>
          </cell>
          <cell r="J75">
            <v>0</v>
          </cell>
          <cell r="K75">
            <v>0</v>
          </cell>
        </row>
        <row r="76">
          <cell r="A76" t="str">
            <v>Brooklyn Generation School</v>
          </cell>
          <cell r="B76">
            <v>5025</v>
          </cell>
          <cell r="C76" t="str">
            <v>Brooklyn Generation School</v>
          </cell>
          <cell r="D76" t="str">
            <v>NYCBGS</v>
          </cell>
          <cell r="E76" t="str">
            <v>NY</v>
          </cell>
          <cell r="F76" t="str">
            <v>KCS_HIGH</v>
          </cell>
          <cell r="G76" t="str">
            <v>Active</v>
          </cell>
          <cell r="H76" t="str">
            <v>Yes</v>
          </cell>
          <cell r="I76">
            <v>1</v>
          </cell>
          <cell r="J76">
            <v>0</v>
          </cell>
          <cell r="K76">
            <v>0</v>
          </cell>
        </row>
        <row r="77">
          <cell r="A77" t="str">
            <v>Broward Virtual Instruction Program</v>
          </cell>
          <cell r="B77">
            <v>3800</v>
          </cell>
          <cell r="C77" t="str">
            <v>Broward Virtual Instruction Program</v>
          </cell>
          <cell r="D77" t="str">
            <v>Broward</v>
          </cell>
          <cell r="E77" t="str">
            <v>FL</v>
          </cell>
          <cell r="F77" t="str">
            <v>KVSP_VA</v>
          </cell>
          <cell r="G77" t="str">
            <v>Active</v>
          </cell>
          <cell r="H77" t="str">
            <v>Yes</v>
          </cell>
          <cell r="I77">
            <v>30</v>
          </cell>
          <cell r="J77">
            <v>2011</v>
          </cell>
          <cell r="K77">
            <v>0</v>
          </cell>
        </row>
        <row r="78">
          <cell r="A78" t="str">
            <v>Brown Academy for Classical Studies</v>
          </cell>
          <cell r="B78">
            <v>2080</v>
          </cell>
          <cell r="C78" t="str">
            <v>Brown Academy for Classical Studies</v>
          </cell>
          <cell r="D78" t="str">
            <v>Brown</v>
          </cell>
          <cell r="E78" t="str">
            <v>TN</v>
          </cell>
          <cell r="F78" t="str">
            <v>KCS</v>
          </cell>
          <cell r="G78" t="str">
            <v>Active</v>
          </cell>
          <cell r="H78" t="str">
            <v>Yes</v>
          </cell>
          <cell r="I78">
            <v>1</v>
          </cell>
          <cell r="J78">
            <v>0</v>
          </cell>
          <cell r="K78">
            <v>0</v>
          </cell>
        </row>
        <row r="79">
          <cell r="A79" t="str">
            <v>Brownsville Academy High School</v>
          </cell>
          <cell r="B79">
            <v>5023</v>
          </cell>
          <cell r="C79" t="str">
            <v>Brownsville Academy High School</v>
          </cell>
          <cell r="D79" t="str">
            <v>NYCBAHS</v>
          </cell>
          <cell r="E79" t="str">
            <v>NY</v>
          </cell>
          <cell r="F79" t="str">
            <v>KCS_HIGH</v>
          </cell>
          <cell r="G79" t="str">
            <v>Active</v>
          </cell>
          <cell r="H79" t="str">
            <v>Yes</v>
          </cell>
          <cell r="I79">
            <v>1</v>
          </cell>
          <cell r="J79">
            <v>0</v>
          </cell>
          <cell r="K79">
            <v>0</v>
          </cell>
        </row>
        <row r="80">
          <cell r="A80" t="str">
            <v>Burlingame Elementary School District</v>
          </cell>
          <cell r="B80">
            <v>1400</v>
          </cell>
          <cell r="C80" t="str">
            <v>Burlingame Elementary School District</v>
          </cell>
          <cell r="D80" t="str">
            <v>Burlingame</v>
          </cell>
          <cell r="E80" t="str">
            <v>CA</v>
          </cell>
          <cell r="F80" t="str">
            <v>VCS</v>
          </cell>
          <cell r="G80" t="str">
            <v>Active</v>
          </cell>
          <cell r="H80" t="str">
            <v>No</v>
          </cell>
          <cell r="I80">
            <v>1</v>
          </cell>
          <cell r="J80">
            <v>0</v>
          </cell>
          <cell r="K80">
            <v>0</v>
          </cell>
        </row>
        <row r="81">
          <cell r="A81" t="str">
            <v>C. S. Lewis Academy</v>
          </cell>
          <cell r="B81">
            <v>2382</v>
          </cell>
          <cell r="C81" t="str">
            <v>C. S. Lewis Academy</v>
          </cell>
          <cell r="D81" t="str">
            <v>Lewis</v>
          </cell>
          <cell r="E81" t="str">
            <v>UT</v>
          </cell>
          <cell r="F81" t="str">
            <v>KCS</v>
          </cell>
          <cell r="G81" t="str">
            <v>Active</v>
          </cell>
          <cell r="H81" t="str">
            <v>Yes</v>
          </cell>
          <cell r="I81">
            <v>1</v>
          </cell>
          <cell r="J81">
            <v>0</v>
          </cell>
          <cell r="K81">
            <v>0</v>
          </cell>
        </row>
        <row r="82">
          <cell r="A82" t="str">
            <v>CAIU15</v>
          </cell>
          <cell r="B82">
            <v>5350</v>
          </cell>
          <cell r="C82" t="str">
            <v>CAIU15</v>
          </cell>
          <cell r="D82" t="str">
            <v>CAIU15</v>
          </cell>
          <cell r="E82" t="str">
            <v>PA</v>
          </cell>
          <cell r="F82" t="str">
            <v>KVSP_VA</v>
          </cell>
          <cell r="G82" t="str">
            <v>Active</v>
          </cell>
          <cell r="H82" t="str">
            <v>Yes</v>
          </cell>
          <cell r="I82">
            <v>45</v>
          </cell>
          <cell r="J82">
            <v>0</v>
          </cell>
          <cell r="K82">
            <v>0</v>
          </cell>
        </row>
        <row r="83">
          <cell r="A83" t="str">
            <v>CARNELL SCHOOL - 7220</v>
          </cell>
          <cell r="B83">
            <v>1686</v>
          </cell>
          <cell r="C83" t="str">
            <v>CARNELL SCHOOL - 7220</v>
          </cell>
          <cell r="D83" t="str">
            <v>SN-Carnell</v>
          </cell>
          <cell r="E83" t="str">
            <v>PA</v>
          </cell>
          <cell r="F83" t="str">
            <v>KCS_LOW</v>
          </cell>
          <cell r="G83" t="str">
            <v>Active</v>
          </cell>
          <cell r="H83" t="str">
            <v>No</v>
          </cell>
          <cell r="I83">
            <v>1</v>
          </cell>
          <cell r="J83">
            <v>0</v>
          </cell>
          <cell r="K83">
            <v>0</v>
          </cell>
        </row>
        <row r="84">
          <cell r="A84" t="str">
            <v>CAVA @ Jamestown</v>
          </cell>
          <cell r="B84">
            <v>1005</v>
          </cell>
          <cell r="C84" t="str">
            <v>CAVA @ Jamestown</v>
          </cell>
          <cell r="D84" t="str">
            <v>CAVA-J</v>
          </cell>
          <cell r="E84" t="str">
            <v>CA</v>
          </cell>
          <cell r="F84" t="str">
            <v>VCS</v>
          </cell>
          <cell r="G84" t="str">
            <v>Active</v>
          </cell>
          <cell r="H84" t="str">
            <v>Yes</v>
          </cell>
          <cell r="I84">
            <v>30</v>
          </cell>
          <cell r="J84">
            <v>2011</v>
          </cell>
          <cell r="K84">
            <v>0</v>
          </cell>
        </row>
        <row r="85">
          <cell r="A85" t="str">
            <v>CAVA @ Kern</v>
          </cell>
          <cell r="B85">
            <v>1006</v>
          </cell>
          <cell r="C85" t="str">
            <v>CAVA @ Kern</v>
          </cell>
          <cell r="D85" t="str">
            <v>CAVA-K</v>
          </cell>
          <cell r="E85" t="str">
            <v>CA</v>
          </cell>
          <cell r="F85" t="str">
            <v>VCS</v>
          </cell>
          <cell r="G85" t="str">
            <v>Active</v>
          </cell>
          <cell r="H85" t="str">
            <v>Yes</v>
          </cell>
          <cell r="I85">
            <v>30</v>
          </cell>
          <cell r="J85">
            <v>2011</v>
          </cell>
          <cell r="K85">
            <v>0</v>
          </cell>
        </row>
        <row r="86">
          <cell r="A86" t="str">
            <v>CAVA @ Kings</v>
          </cell>
          <cell r="B86">
            <v>1080</v>
          </cell>
          <cell r="C86" t="str">
            <v>CAVA @ Kings</v>
          </cell>
          <cell r="D86" t="str">
            <v>CAVA-KG</v>
          </cell>
          <cell r="E86" t="str">
            <v>CA</v>
          </cell>
          <cell r="F86" t="str">
            <v>VCS</v>
          </cell>
          <cell r="G86" t="str">
            <v>Active</v>
          </cell>
          <cell r="H86" t="str">
            <v>Yes</v>
          </cell>
          <cell r="I86">
            <v>30</v>
          </cell>
          <cell r="J86">
            <v>2011</v>
          </cell>
          <cell r="K86">
            <v>0</v>
          </cell>
        </row>
        <row r="87">
          <cell r="A87" t="str">
            <v>CAVA @ Los Angeles</v>
          </cell>
          <cell r="B87">
            <v>2000</v>
          </cell>
          <cell r="C87" t="str">
            <v>CAVA @ Los Angeles</v>
          </cell>
          <cell r="D87" t="str">
            <v>CAVA-LA</v>
          </cell>
          <cell r="E87" t="str">
            <v>CA</v>
          </cell>
          <cell r="F87" t="str">
            <v>VCS</v>
          </cell>
          <cell r="G87" t="str">
            <v>Active</v>
          </cell>
          <cell r="H87" t="str">
            <v>Yes</v>
          </cell>
          <cell r="I87">
            <v>30</v>
          </cell>
          <cell r="J87">
            <v>2011</v>
          </cell>
          <cell r="K87">
            <v>0</v>
          </cell>
        </row>
        <row r="88">
          <cell r="A88" t="str">
            <v>CAVA @ Los Angeles High School</v>
          </cell>
          <cell r="B88">
            <v>5515</v>
          </cell>
          <cell r="C88" t="str">
            <v>CAVA @ Los Angeles High School</v>
          </cell>
          <cell r="D88" t="str">
            <v>CAVA-LAHS</v>
          </cell>
          <cell r="E88" t="str">
            <v>CA</v>
          </cell>
          <cell r="F88" t="str">
            <v>VCS</v>
          </cell>
          <cell r="G88" t="str">
            <v>Active</v>
          </cell>
          <cell r="H88" t="str">
            <v>Yes</v>
          </cell>
          <cell r="I88">
            <v>30</v>
          </cell>
          <cell r="J88">
            <v>2011</v>
          </cell>
          <cell r="K88">
            <v>0</v>
          </cell>
        </row>
        <row r="89">
          <cell r="A89" t="str">
            <v>CAVA @ Ravendale-Termo</v>
          </cell>
          <cell r="B89">
            <v>3860</v>
          </cell>
          <cell r="C89" t="str">
            <v>CAVA @ Ravendale-Termo</v>
          </cell>
          <cell r="D89" t="str">
            <v>CAVA-RT</v>
          </cell>
          <cell r="E89" t="str">
            <v>CA</v>
          </cell>
          <cell r="F89" t="str">
            <v>VCS</v>
          </cell>
          <cell r="G89" t="str">
            <v>Active</v>
          </cell>
          <cell r="H89" t="str">
            <v>No</v>
          </cell>
          <cell r="I89">
            <v>30</v>
          </cell>
          <cell r="J89">
            <v>2011</v>
          </cell>
          <cell r="K89">
            <v>0</v>
          </cell>
        </row>
        <row r="90">
          <cell r="A90" t="str">
            <v>CAVA @ San Diego</v>
          </cell>
          <cell r="B90">
            <v>1007</v>
          </cell>
          <cell r="C90" t="str">
            <v>CAVA @ San Diego</v>
          </cell>
          <cell r="D90" t="str">
            <v>CAVA-SD</v>
          </cell>
          <cell r="E90" t="str">
            <v>CA</v>
          </cell>
          <cell r="F90" t="str">
            <v>VCS</v>
          </cell>
          <cell r="G90" t="str">
            <v>Active</v>
          </cell>
          <cell r="H90" t="str">
            <v>Yes</v>
          </cell>
          <cell r="I90">
            <v>30</v>
          </cell>
          <cell r="J90">
            <v>2011</v>
          </cell>
          <cell r="K90">
            <v>0</v>
          </cell>
        </row>
        <row r="91">
          <cell r="A91" t="str">
            <v>CAVA @ San Joaquin</v>
          </cell>
          <cell r="B91">
            <v>2320</v>
          </cell>
          <cell r="C91" t="str">
            <v>CAVA @ San Joaquin</v>
          </cell>
          <cell r="D91" t="str">
            <v>CAVA-SJ</v>
          </cell>
          <cell r="E91" t="str">
            <v>CA</v>
          </cell>
          <cell r="F91" t="str">
            <v>VCS</v>
          </cell>
          <cell r="G91" t="str">
            <v>Active</v>
          </cell>
          <cell r="H91" t="str">
            <v>Yes</v>
          </cell>
          <cell r="I91">
            <v>30</v>
          </cell>
          <cell r="J91">
            <v>2011</v>
          </cell>
          <cell r="K91">
            <v>0</v>
          </cell>
        </row>
        <row r="92">
          <cell r="A92" t="str">
            <v>CAVA @ San Mateo</v>
          </cell>
          <cell r="B92">
            <v>1202</v>
          </cell>
          <cell r="C92" t="str">
            <v>CAVA @ San Mateo</v>
          </cell>
          <cell r="D92" t="str">
            <v>CAVA-SM</v>
          </cell>
          <cell r="E92" t="str">
            <v>CA</v>
          </cell>
          <cell r="F92" t="str">
            <v>VCS</v>
          </cell>
          <cell r="G92" t="str">
            <v>Active</v>
          </cell>
          <cell r="H92" t="str">
            <v>Yes</v>
          </cell>
          <cell r="I92">
            <v>30</v>
          </cell>
          <cell r="J92">
            <v>2011</v>
          </cell>
          <cell r="K92">
            <v>0</v>
          </cell>
        </row>
        <row r="93">
          <cell r="A93" t="str">
            <v>CAVA @ Santa Ysabel</v>
          </cell>
          <cell r="B93">
            <v>5516</v>
          </cell>
          <cell r="C93" t="str">
            <v>CAVA @ Santa Ysabel</v>
          </cell>
          <cell r="D93" t="str">
            <v>CAVA-SY</v>
          </cell>
          <cell r="E93" t="str">
            <v>CA</v>
          </cell>
          <cell r="F93" t="str">
            <v>VCS</v>
          </cell>
          <cell r="G93" t="str">
            <v>Active</v>
          </cell>
          <cell r="H93" t="str">
            <v>Yes</v>
          </cell>
          <cell r="I93">
            <v>30</v>
          </cell>
          <cell r="J93">
            <v>2011</v>
          </cell>
          <cell r="K93">
            <v>0</v>
          </cell>
        </row>
        <row r="94">
          <cell r="A94" t="str">
            <v>CAVA @ Sonoma</v>
          </cell>
          <cell r="B94">
            <v>1180</v>
          </cell>
          <cell r="C94" t="str">
            <v>CAVA @ Sonoma</v>
          </cell>
          <cell r="D94" t="str">
            <v>CAVA-SO</v>
          </cell>
          <cell r="E94" t="str">
            <v>CA</v>
          </cell>
          <cell r="F94" t="str">
            <v>VCS</v>
          </cell>
          <cell r="G94" t="str">
            <v>Active</v>
          </cell>
          <cell r="H94" t="str">
            <v>Yes</v>
          </cell>
          <cell r="I94">
            <v>30</v>
          </cell>
          <cell r="J94">
            <v>2011</v>
          </cell>
          <cell r="K94">
            <v>0</v>
          </cell>
        </row>
        <row r="95">
          <cell r="A95" t="str">
            <v>CAVA @ Sutter</v>
          </cell>
          <cell r="B95">
            <v>1502</v>
          </cell>
          <cell r="C95" t="str">
            <v>CAVA @ Sutter</v>
          </cell>
          <cell r="D95" t="str">
            <v>CAVA-SU</v>
          </cell>
          <cell r="E95" t="str">
            <v>CA</v>
          </cell>
          <cell r="F95" t="str">
            <v>VCS</v>
          </cell>
          <cell r="G95" t="str">
            <v>Active</v>
          </cell>
          <cell r="H95" t="str">
            <v>Yes</v>
          </cell>
          <cell r="I95">
            <v>30</v>
          </cell>
          <cell r="J95">
            <v>2011</v>
          </cell>
          <cell r="K95">
            <v>0</v>
          </cell>
        </row>
        <row r="96">
          <cell r="A96" t="str">
            <v>CAYUGA SCHOOL - 5490</v>
          </cell>
          <cell r="B96">
            <v>1687</v>
          </cell>
          <cell r="C96" t="str">
            <v>CAYUGA SCHOOL - 5490</v>
          </cell>
          <cell r="D96" t="str">
            <v>SN-Cayuga</v>
          </cell>
          <cell r="E96" t="str">
            <v>PA</v>
          </cell>
          <cell r="F96" t="str">
            <v>KCS_LOW</v>
          </cell>
          <cell r="G96" t="str">
            <v>Active</v>
          </cell>
          <cell r="H96" t="str">
            <v>No</v>
          </cell>
          <cell r="I96">
            <v>1</v>
          </cell>
          <cell r="J96">
            <v>0</v>
          </cell>
          <cell r="K96">
            <v>0</v>
          </cell>
        </row>
        <row r="97">
          <cell r="A97" t="str">
            <v>CHARLES DREW SCHOOL - 1270</v>
          </cell>
          <cell r="B97">
            <v>1783</v>
          </cell>
          <cell r="C97" t="str">
            <v>CHARLES DREW SCHOOL - 1270</v>
          </cell>
          <cell r="D97" t="str">
            <v>SN-Drew</v>
          </cell>
          <cell r="E97" t="str">
            <v>PA</v>
          </cell>
          <cell r="F97" t="str">
            <v>KCS_LOW</v>
          </cell>
          <cell r="G97" t="str">
            <v>Active</v>
          </cell>
          <cell r="H97" t="str">
            <v>No</v>
          </cell>
          <cell r="I97">
            <v>1</v>
          </cell>
          <cell r="J97">
            <v>0</v>
          </cell>
          <cell r="K97">
            <v>0</v>
          </cell>
        </row>
        <row r="98">
          <cell r="A98" t="str">
            <v>CHARLES W HENRY SCHOOL - 6250</v>
          </cell>
          <cell r="B98">
            <v>1742</v>
          </cell>
          <cell r="C98" t="str">
            <v>CHARLES W HENRY SCHOOL - 6250</v>
          </cell>
          <cell r="D98" t="str">
            <v>SN-Henry</v>
          </cell>
          <cell r="E98" t="str">
            <v>PA</v>
          </cell>
          <cell r="F98" t="str">
            <v>KCS_LOW</v>
          </cell>
          <cell r="G98" t="str">
            <v>Active</v>
          </cell>
          <cell r="H98" t="str">
            <v>No</v>
          </cell>
          <cell r="I98">
            <v>1</v>
          </cell>
          <cell r="J98">
            <v>0</v>
          </cell>
          <cell r="K98">
            <v>0</v>
          </cell>
        </row>
        <row r="99">
          <cell r="A99" t="str">
            <v>CHESTER A ARTHUR SCHOOL - 2480</v>
          </cell>
          <cell r="B99">
            <v>1624</v>
          </cell>
          <cell r="C99" t="str">
            <v>CHESTER A ARTHUR SCHOOL - 2480</v>
          </cell>
          <cell r="D99" t="str">
            <v>SN-Arthur</v>
          </cell>
          <cell r="E99" t="str">
            <v>PA</v>
          </cell>
          <cell r="F99" t="str">
            <v>KCS_LOW</v>
          </cell>
          <cell r="G99" t="str">
            <v>Active</v>
          </cell>
          <cell r="H99" t="str">
            <v>No</v>
          </cell>
          <cell r="I99">
            <v>1</v>
          </cell>
          <cell r="J99">
            <v>0</v>
          </cell>
          <cell r="K99">
            <v>0</v>
          </cell>
        </row>
        <row r="100">
          <cell r="A100" t="str">
            <v>COOK-WISSAHICKON SCHOOL - 6410</v>
          </cell>
          <cell r="B100">
            <v>1625</v>
          </cell>
          <cell r="C100" t="str">
            <v>COOK-WISSAHICKON SCHOOL - 6410</v>
          </cell>
          <cell r="D100" t="str">
            <v>SN-Cook-Wiss</v>
          </cell>
          <cell r="E100" t="str">
            <v>PA</v>
          </cell>
          <cell r="F100" t="str">
            <v>KCS_LOW</v>
          </cell>
          <cell r="G100" t="str">
            <v>Active</v>
          </cell>
          <cell r="H100" t="str">
            <v>No</v>
          </cell>
          <cell r="I100">
            <v>1</v>
          </cell>
          <cell r="J100">
            <v>0</v>
          </cell>
          <cell r="K100">
            <v>0</v>
          </cell>
        </row>
        <row r="101">
          <cell r="A101" t="str">
            <v>COOKE MIDDLE SCHOOL - 7100</v>
          </cell>
          <cell r="B101">
            <v>1688</v>
          </cell>
          <cell r="C101" t="str">
            <v>COOKE MIDDLE SCHOOL - 7100</v>
          </cell>
          <cell r="D101" t="str">
            <v>SN-Cooke</v>
          </cell>
          <cell r="E101" t="str">
            <v>PA</v>
          </cell>
          <cell r="F101" t="str">
            <v>KCS_LOW</v>
          </cell>
          <cell r="G101" t="str">
            <v>Active</v>
          </cell>
          <cell r="H101" t="str">
            <v>No</v>
          </cell>
          <cell r="I101">
            <v>1</v>
          </cell>
          <cell r="J101">
            <v>0</v>
          </cell>
          <cell r="K101">
            <v>0</v>
          </cell>
        </row>
        <row r="102">
          <cell r="A102" t="str">
            <v>CRAMP SCHOOL - 5470</v>
          </cell>
          <cell r="B102">
            <v>1645</v>
          </cell>
          <cell r="C102" t="str">
            <v>CRAMP SCHOOL - 5470</v>
          </cell>
          <cell r="D102" t="str">
            <v>SN-Cramp</v>
          </cell>
          <cell r="E102" t="str">
            <v>PA</v>
          </cell>
          <cell r="F102" t="str">
            <v>KCS_LOW</v>
          </cell>
          <cell r="G102" t="str">
            <v>Active</v>
          </cell>
          <cell r="H102" t="str">
            <v>No</v>
          </cell>
          <cell r="I102">
            <v>1</v>
          </cell>
          <cell r="J102">
            <v>0</v>
          </cell>
          <cell r="K102">
            <v>0</v>
          </cell>
        </row>
        <row r="103">
          <cell r="A103" t="str">
            <v>CROSSAN ACADEMICS PLUS SCHOOL - 8230</v>
          </cell>
          <cell r="B103">
            <v>1706</v>
          </cell>
          <cell r="C103" t="str">
            <v>CROSSAN ACADEMICS PLUS SCHOOL - 8230</v>
          </cell>
          <cell r="D103" t="str">
            <v>SN-Crossan</v>
          </cell>
          <cell r="E103" t="str">
            <v>PA</v>
          </cell>
          <cell r="F103" t="str">
            <v>KCS_LOW</v>
          </cell>
          <cell r="G103" t="str">
            <v>Active</v>
          </cell>
          <cell r="H103" t="str">
            <v>No</v>
          </cell>
          <cell r="I103">
            <v>1</v>
          </cell>
          <cell r="J103">
            <v>0</v>
          </cell>
          <cell r="K103">
            <v>0</v>
          </cell>
        </row>
        <row r="104">
          <cell r="A104" t="str">
            <v>Cabot Public Schools - ACE Academy</v>
          </cell>
          <cell r="B104">
            <v>2040</v>
          </cell>
          <cell r="C104" t="str">
            <v>Cabot Public Schools - ACE Academy</v>
          </cell>
          <cell r="D104" t="str">
            <v>Cabot</v>
          </cell>
          <cell r="E104" t="str">
            <v>AR</v>
          </cell>
          <cell r="F104" t="str">
            <v>KVSP_VA</v>
          </cell>
          <cell r="G104" t="str">
            <v>Active</v>
          </cell>
          <cell r="H104" t="str">
            <v>No</v>
          </cell>
          <cell r="I104">
            <v>1</v>
          </cell>
          <cell r="J104">
            <v>0</v>
          </cell>
          <cell r="K104">
            <v>0</v>
          </cell>
        </row>
        <row r="105">
          <cell r="A105" t="str">
            <v>Calhoun Virtual Instruction Program</v>
          </cell>
          <cell r="B105">
            <v>3920</v>
          </cell>
          <cell r="C105" t="str">
            <v>Calhoun Virtual Instruction Program</v>
          </cell>
          <cell r="D105" t="str">
            <v>Calhoun</v>
          </cell>
          <cell r="E105" t="str">
            <v>FL</v>
          </cell>
          <cell r="F105" t="str">
            <v>KVSP_VA</v>
          </cell>
          <cell r="G105" t="str">
            <v>Active</v>
          </cell>
          <cell r="H105" t="str">
            <v>Yes</v>
          </cell>
          <cell r="I105">
            <v>30</v>
          </cell>
          <cell r="J105">
            <v>2011</v>
          </cell>
          <cell r="K105">
            <v>0</v>
          </cell>
        </row>
        <row r="106">
          <cell r="A106" t="str">
            <v>Cambridge Academy</v>
          </cell>
          <cell r="B106">
            <v>4580</v>
          </cell>
          <cell r="C106" t="str">
            <v>Cambridge Academy</v>
          </cell>
          <cell r="D106" t="str">
            <v>Cambridge Lakes</v>
          </cell>
          <cell r="E106" t="str">
            <v>IL</v>
          </cell>
          <cell r="F106" t="str">
            <v>KVSP_VA</v>
          </cell>
          <cell r="G106" t="str">
            <v>Active</v>
          </cell>
          <cell r="H106" t="str">
            <v>Yes</v>
          </cell>
          <cell r="I106">
            <v>30</v>
          </cell>
          <cell r="J106">
            <v>2011</v>
          </cell>
          <cell r="K106">
            <v>0</v>
          </cell>
        </row>
        <row r="107">
          <cell r="A107" t="str">
            <v>Campbell County Virtual School</v>
          </cell>
          <cell r="B107">
            <v>2001</v>
          </cell>
          <cell r="C107" t="str">
            <v>Campbell County Virtual School</v>
          </cell>
          <cell r="D107" t="str">
            <v>CCVS</v>
          </cell>
          <cell r="E107" t="str">
            <v>WY</v>
          </cell>
          <cell r="F107" t="str">
            <v>KVSP_VA</v>
          </cell>
          <cell r="G107" t="str">
            <v>Active</v>
          </cell>
          <cell r="H107" t="str">
            <v>Yes</v>
          </cell>
          <cell r="I107">
            <v>45</v>
          </cell>
          <cell r="J107">
            <v>2011</v>
          </cell>
          <cell r="K107">
            <v>0</v>
          </cell>
        </row>
        <row r="108">
          <cell r="A108" t="str">
            <v>Capital Education LLC</v>
          </cell>
          <cell r="B108" t="str">
            <v>CapEd</v>
          </cell>
          <cell r="C108" t="str">
            <v>Capital Education</v>
          </cell>
          <cell r="D108">
            <v>0</v>
          </cell>
          <cell r="E108" t="str">
            <v>CapEd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Carolina Youth Services, Inc.</v>
          </cell>
          <cell r="B109">
            <v>1821</v>
          </cell>
          <cell r="C109" t="str">
            <v>Carolina Youth Services, Inc.</v>
          </cell>
          <cell r="D109" t="str">
            <v>Carolina</v>
          </cell>
          <cell r="E109" t="str">
            <v>NC</v>
          </cell>
          <cell r="F109" t="str">
            <v>KVSP_VA</v>
          </cell>
          <cell r="G109" t="str">
            <v>Active</v>
          </cell>
          <cell r="H109" t="str">
            <v>No</v>
          </cell>
          <cell r="I109">
            <v>1</v>
          </cell>
          <cell r="J109">
            <v>0</v>
          </cell>
          <cell r="K109">
            <v>0</v>
          </cell>
        </row>
        <row r="110">
          <cell r="A110" t="str">
            <v>Carroll County Academy of Virtual Learning</v>
          </cell>
          <cell r="B110">
            <v>3260</v>
          </cell>
          <cell r="C110" t="str">
            <v>Carroll County Academy of Virtual Learning</v>
          </cell>
          <cell r="D110" t="str">
            <v>CCAVL</v>
          </cell>
          <cell r="E110" t="str">
            <v>VA</v>
          </cell>
          <cell r="F110" t="str">
            <v>KVSP_VA</v>
          </cell>
          <cell r="G110" t="str">
            <v>Active</v>
          </cell>
          <cell r="H110" t="str">
            <v>No</v>
          </cell>
          <cell r="I110">
            <v>1</v>
          </cell>
          <cell r="J110">
            <v>0</v>
          </cell>
          <cell r="K110">
            <v>0</v>
          </cell>
        </row>
        <row r="111">
          <cell r="A111" t="str">
            <v>Central Middle  School, Hartford</v>
          </cell>
          <cell r="B111">
            <v>4880</v>
          </cell>
          <cell r="C111" t="str">
            <v>Central Middle  School, Hartford</v>
          </cell>
          <cell r="D111" t="str">
            <v>Hartford</v>
          </cell>
          <cell r="E111" t="str">
            <v>WI</v>
          </cell>
          <cell r="F111" t="str">
            <v>KVSP_VA</v>
          </cell>
          <cell r="G111" t="str">
            <v>Active</v>
          </cell>
          <cell r="H111" t="str">
            <v>Yes</v>
          </cell>
          <cell r="I111">
            <v>30</v>
          </cell>
          <cell r="J111">
            <v>0</v>
          </cell>
          <cell r="K111">
            <v>0</v>
          </cell>
        </row>
        <row r="112">
          <cell r="A112" t="str">
            <v>Central PA Digital Learning Foundation</v>
          </cell>
          <cell r="B112">
            <v>1149</v>
          </cell>
          <cell r="C112" t="str">
            <v>Central PA Digital Learning Foundation</v>
          </cell>
          <cell r="D112" t="str">
            <v>CPDLF</v>
          </cell>
          <cell r="E112" t="str">
            <v>PA</v>
          </cell>
          <cell r="F112" t="str">
            <v>KVSP_VA</v>
          </cell>
          <cell r="G112" t="str">
            <v>Active</v>
          </cell>
          <cell r="H112" t="str">
            <v>Yes</v>
          </cell>
          <cell r="I112">
            <v>45</v>
          </cell>
          <cell r="J112">
            <v>0</v>
          </cell>
          <cell r="K112">
            <v>0</v>
          </cell>
        </row>
        <row r="113">
          <cell r="A113" t="str">
            <v>Charlotte Virtual Instruction Program</v>
          </cell>
          <cell r="B113">
            <v>3780</v>
          </cell>
          <cell r="C113" t="str">
            <v>Charlotte Virtual Instruction Program</v>
          </cell>
          <cell r="D113" t="str">
            <v>Charlotte</v>
          </cell>
          <cell r="E113" t="str">
            <v>FL</v>
          </cell>
          <cell r="F113" t="str">
            <v>KVSP_VA</v>
          </cell>
          <cell r="G113" t="str">
            <v>Active</v>
          </cell>
          <cell r="H113" t="str">
            <v>No</v>
          </cell>
          <cell r="I113">
            <v>1</v>
          </cell>
          <cell r="J113">
            <v>0</v>
          </cell>
          <cell r="K113">
            <v>0</v>
          </cell>
        </row>
        <row r="114">
          <cell r="A114" t="str">
            <v>Chelsea Career and Tech HS</v>
          </cell>
          <cell r="B114">
            <v>5022</v>
          </cell>
          <cell r="C114" t="str">
            <v>Chelsea Career and Tech HS</v>
          </cell>
          <cell r="D114" t="str">
            <v>NYCCCTEHS</v>
          </cell>
          <cell r="E114" t="str">
            <v>NY</v>
          </cell>
          <cell r="F114" t="str">
            <v>KCS_HIGH</v>
          </cell>
          <cell r="G114" t="str">
            <v>Active</v>
          </cell>
          <cell r="H114" t="str">
            <v>Yes</v>
          </cell>
          <cell r="I114">
            <v>1</v>
          </cell>
          <cell r="J114">
            <v>0</v>
          </cell>
          <cell r="K114">
            <v>0</v>
          </cell>
        </row>
        <row r="115">
          <cell r="A115" t="str">
            <v>Chester Upland School District</v>
          </cell>
          <cell r="B115">
            <v>2061</v>
          </cell>
          <cell r="C115" t="str">
            <v>Chester Upland School District</v>
          </cell>
          <cell r="D115" t="str">
            <v>Chester</v>
          </cell>
          <cell r="E115" t="str">
            <v>PA</v>
          </cell>
          <cell r="F115" t="str">
            <v>KCS</v>
          </cell>
          <cell r="G115" t="str">
            <v>Active</v>
          </cell>
          <cell r="H115" t="str">
            <v>No</v>
          </cell>
          <cell r="I115">
            <v>1</v>
          </cell>
          <cell r="J115">
            <v>0</v>
          </cell>
          <cell r="K115">
            <v>0</v>
          </cell>
        </row>
        <row r="116">
          <cell r="A116" t="str">
            <v>Chicago Virtual Charter School</v>
          </cell>
          <cell r="B116">
            <v>1920</v>
          </cell>
          <cell r="C116" t="str">
            <v>Chicago Virtual Charter School</v>
          </cell>
          <cell r="D116" t="str">
            <v>CVCS</v>
          </cell>
          <cell r="E116" t="str">
            <v>IL</v>
          </cell>
          <cell r="F116" t="str">
            <v>VCS</v>
          </cell>
          <cell r="G116" t="str">
            <v>Active</v>
          </cell>
          <cell r="H116" t="str">
            <v>Yes</v>
          </cell>
          <cell r="I116">
            <v>30</v>
          </cell>
          <cell r="J116">
            <v>2011</v>
          </cell>
          <cell r="K116">
            <v>0</v>
          </cell>
        </row>
        <row r="117">
          <cell r="A117" t="str">
            <v>Christian Book Distributors</v>
          </cell>
          <cell r="B117">
            <v>5050</v>
          </cell>
          <cell r="C117" t="str">
            <v>Christian Book Distributors</v>
          </cell>
          <cell r="D117" t="str">
            <v>MAT-CBD</v>
          </cell>
          <cell r="E117" t="str">
            <v>MA</v>
          </cell>
          <cell r="F117" t="str">
            <v>KVSP_VA</v>
          </cell>
          <cell r="G117" t="str">
            <v>Active</v>
          </cell>
          <cell r="H117" t="str">
            <v>Yes</v>
          </cell>
          <cell r="I117">
            <v>1</v>
          </cell>
          <cell r="J117">
            <v>0</v>
          </cell>
          <cell r="K117">
            <v>0</v>
          </cell>
        </row>
        <row r="118">
          <cell r="A118" t="str">
            <v>Chugach Extension Fairbanks</v>
          </cell>
          <cell r="B118">
            <v>1145</v>
          </cell>
          <cell r="C118" t="str">
            <v>Chugach Extension Fairbanks</v>
          </cell>
          <cell r="D118" t="str">
            <v>CHUGACH</v>
          </cell>
          <cell r="E118" t="str">
            <v>AK</v>
          </cell>
          <cell r="F118" t="str">
            <v>KVSP_H</v>
          </cell>
          <cell r="G118" t="str">
            <v>Active</v>
          </cell>
          <cell r="H118" t="str">
            <v>No</v>
          </cell>
          <cell r="I118">
            <v>1</v>
          </cell>
          <cell r="J118">
            <v>0</v>
          </cell>
          <cell r="K118">
            <v>0</v>
          </cell>
        </row>
        <row r="119">
          <cell r="A119" t="str">
            <v>Churchill County Wave School</v>
          </cell>
          <cell r="B119">
            <v>5360</v>
          </cell>
          <cell r="C119" t="str">
            <v>Churchill County Wave School</v>
          </cell>
          <cell r="D119" t="str">
            <v>CCWS</v>
          </cell>
          <cell r="E119" t="str">
            <v>NV</v>
          </cell>
          <cell r="F119" t="str">
            <v>KVSP_VA</v>
          </cell>
          <cell r="G119" t="str">
            <v>Active</v>
          </cell>
          <cell r="H119" t="str">
            <v>Yes</v>
          </cell>
          <cell r="I119">
            <v>30</v>
          </cell>
          <cell r="J119">
            <v>0</v>
          </cell>
          <cell r="K119">
            <v>0</v>
          </cell>
        </row>
        <row r="120">
          <cell r="A120" t="str">
            <v>Citrus Virtual Instruction Program</v>
          </cell>
          <cell r="B120">
            <v>3840</v>
          </cell>
          <cell r="C120" t="str">
            <v>Citrus Virtual Instruction Program</v>
          </cell>
          <cell r="D120" t="str">
            <v>Citrus</v>
          </cell>
          <cell r="E120" t="str">
            <v>FL</v>
          </cell>
          <cell r="F120" t="str">
            <v>KVSP_VA</v>
          </cell>
          <cell r="G120" t="str">
            <v>Active</v>
          </cell>
          <cell r="H120" t="str">
            <v>Yes</v>
          </cell>
          <cell r="I120">
            <v>45</v>
          </cell>
          <cell r="J120">
            <v>2011</v>
          </cell>
          <cell r="K120">
            <v>0</v>
          </cell>
        </row>
        <row r="121">
          <cell r="A121" t="str">
            <v>Clay Virtual Instruction Program</v>
          </cell>
          <cell r="B121">
            <v>4585</v>
          </cell>
          <cell r="C121" t="str">
            <v>Clay Virtual Instruction Program</v>
          </cell>
          <cell r="D121" t="str">
            <v>Clay</v>
          </cell>
          <cell r="E121" t="str">
            <v>FL</v>
          </cell>
          <cell r="F121" t="str">
            <v>KVSP_VA</v>
          </cell>
          <cell r="G121" t="str">
            <v>Active</v>
          </cell>
          <cell r="H121" t="str">
            <v>Yes</v>
          </cell>
          <cell r="I121">
            <v>30</v>
          </cell>
          <cell r="J121">
            <v>0</v>
          </cell>
          <cell r="K121">
            <v>0</v>
          </cell>
        </row>
        <row r="122">
          <cell r="A122" t="str">
            <v>Clearfield Cyber Services</v>
          </cell>
          <cell r="B122">
            <v>5475</v>
          </cell>
          <cell r="C122" t="str">
            <v>Clearfield Cyber Services</v>
          </cell>
          <cell r="D122" t="str">
            <v>Clearfield</v>
          </cell>
          <cell r="E122" t="str">
            <v>PA</v>
          </cell>
          <cell r="F122" t="str">
            <v>KVSP_VA</v>
          </cell>
          <cell r="G122" t="str">
            <v>Active</v>
          </cell>
          <cell r="H122" t="str">
            <v>Yes</v>
          </cell>
          <cell r="I122">
            <v>30</v>
          </cell>
          <cell r="J122">
            <v>0</v>
          </cell>
          <cell r="K122">
            <v>0</v>
          </cell>
        </row>
        <row r="123">
          <cell r="A123" t="str">
            <v>Clover Creek Alternative School</v>
          </cell>
          <cell r="B123">
            <v>4781</v>
          </cell>
          <cell r="C123" t="str">
            <v>Clover Creek Alternative School</v>
          </cell>
          <cell r="D123" t="str">
            <v>CCAS</v>
          </cell>
          <cell r="E123" t="str">
            <v>ID</v>
          </cell>
          <cell r="F123" t="str">
            <v>KVSP_VA</v>
          </cell>
          <cell r="G123" t="str">
            <v>Active</v>
          </cell>
          <cell r="H123" t="str">
            <v>Yes</v>
          </cell>
          <cell r="I123">
            <v>1</v>
          </cell>
          <cell r="J123">
            <v>0</v>
          </cell>
          <cell r="K123">
            <v>0</v>
          </cell>
        </row>
        <row r="124">
          <cell r="A124" t="str">
            <v>Colegio Nuevo Granada</v>
          </cell>
          <cell r="B124">
            <v>3560</v>
          </cell>
          <cell r="C124" t="str">
            <v>Colegio Nuevo Granada</v>
          </cell>
          <cell r="D124" t="str">
            <v>CNG-Bogota</v>
          </cell>
          <cell r="E124" t="str">
            <v>FR</v>
          </cell>
          <cell r="F124" t="str">
            <v>KCS</v>
          </cell>
          <cell r="G124" t="str">
            <v>Active</v>
          </cell>
          <cell r="H124" t="str">
            <v>Yes</v>
          </cell>
          <cell r="I124">
            <v>1</v>
          </cell>
          <cell r="J124">
            <v>0</v>
          </cell>
          <cell r="K124">
            <v>0</v>
          </cell>
        </row>
        <row r="125">
          <cell r="A125" t="str">
            <v>Colfax Elementary School</v>
          </cell>
          <cell r="B125">
            <v>1147</v>
          </cell>
          <cell r="C125" t="str">
            <v>Colfax Elementary School</v>
          </cell>
          <cell r="D125" t="str">
            <v>COLFAX</v>
          </cell>
          <cell r="E125" t="str">
            <v>AR</v>
          </cell>
          <cell r="F125" t="str">
            <v>KVSP_H</v>
          </cell>
          <cell r="G125" t="str">
            <v>Active</v>
          </cell>
          <cell r="H125" t="str">
            <v>No</v>
          </cell>
          <cell r="I125">
            <v>1</v>
          </cell>
          <cell r="J125">
            <v>0</v>
          </cell>
          <cell r="K125">
            <v>0</v>
          </cell>
        </row>
        <row r="126">
          <cell r="A126" t="str">
            <v>College Prep Academy</v>
          </cell>
          <cell r="B126">
            <v>5045</v>
          </cell>
          <cell r="C126" t="str">
            <v>College Prep Academy</v>
          </cell>
          <cell r="D126" t="str">
            <v>CPA</v>
          </cell>
          <cell r="E126" t="str">
            <v>CA</v>
          </cell>
          <cell r="F126" t="str">
            <v>KVSP_VA</v>
          </cell>
          <cell r="G126" t="str">
            <v>Active</v>
          </cell>
          <cell r="H126" t="str">
            <v>Yes</v>
          </cell>
          <cell r="I126">
            <v>30</v>
          </cell>
          <cell r="J126">
            <v>0</v>
          </cell>
          <cell r="K126">
            <v>0</v>
          </cell>
        </row>
        <row r="127">
          <cell r="A127" t="str">
            <v>Collier Virtual Instruction Program</v>
          </cell>
          <cell r="B127">
            <v>3807</v>
          </cell>
          <cell r="C127" t="str">
            <v>Collier Virtual Instruction Program</v>
          </cell>
          <cell r="D127" t="str">
            <v>Collier</v>
          </cell>
          <cell r="E127" t="str">
            <v>FL</v>
          </cell>
          <cell r="F127" t="str">
            <v>KVSP_VA</v>
          </cell>
          <cell r="G127" t="str">
            <v>Active</v>
          </cell>
          <cell r="H127" t="str">
            <v>Partial</v>
          </cell>
          <cell r="I127">
            <v>1</v>
          </cell>
          <cell r="J127">
            <v>2009</v>
          </cell>
          <cell r="K127">
            <v>0</v>
          </cell>
        </row>
        <row r="128">
          <cell r="A128" t="str">
            <v>Colorado VA Satellite</v>
          </cell>
          <cell r="B128">
            <v>1181</v>
          </cell>
          <cell r="C128" t="str">
            <v>Colorado VA Satellite</v>
          </cell>
          <cell r="D128" t="str">
            <v>COVA-Sat</v>
          </cell>
          <cell r="E128" t="str">
            <v>CO</v>
          </cell>
          <cell r="F128" t="str">
            <v>VCS</v>
          </cell>
          <cell r="G128" t="str">
            <v>Active</v>
          </cell>
          <cell r="H128" t="str">
            <v>No</v>
          </cell>
          <cell r="I128">
            <v>1</v>
          </cell>
          <cell r="J128">
            <v>2006</v>
          </cell>
          <cell r="K128">
            <v>0</v>
          </cell>
        </row>
        <row r="129">
          <cell r="A129" t="str">
            <v>Colorado Virtual Academy</v>
          </cell>
          <cell r="B129">
            <v>1012</v>
          </cell>
          <cell r="C129" t="str">
            <v>Colorado Virtual Academy</v>
          </cell>
          <cell r="D129" t="str">
            <v>COVA</v>
          </cell>
          <cell r="E129" t="str">
            <v>CO</v>
          </cell>
          <cell r="F129" t="str">
            <v>VCS</v>
          </cell>
          <cell r="G129" t="str">
            <v>Active</v>
          </cell>
          <cell r="H129" t="str">
            <v>Yes</v>
          </cell>
          <cell r="I129">
            <v>30</v>
          </cell>
          <cell r="J129">
            <v>2011</v>
          </cell>
          <cell r="K129">
            <v>0</v>
          </cell>
        </row>
        <row r="130">
          <cell r="A130" t="str">
            <v>Columbia Virtual Instruction Program</v>
          </cell>
          <cell r="B130">
            <v>3841</v>
          </cell>
          <cell r="C130" t="str">
            <v>Columbia Virtual Instruction Program</v>
          </cell>
          <cell r="D130" t="str">
            <v>Columbia</v>
          </cell>
          <cell r="E130" t="str">
            <v>FL</v>
          </cell>
          <cell r="F130" t="str">
            <v>KVSP_VA</v>
          </cell>
          <cell r="G130" t="str">
            <v>Active</v>
          </cell>
          <cell r="H130" t="str">
            <v>No</v>
          </cell>
          <cell r="I130">
            <v>1</v>
          </cell>
          <cell r="J130">
            <v>0</v>
          </cell>
          <cell r="K130">
            <v>0</v>
          </cell>
        </row>
        <row r="131">
          <cell r="A131" t="str">
            <v>Community Academy Public Charter School Online</v>
          </cell>
          <cell r="B131">
            <v>1120</v>
          </cell>
          <cell r="C131" t="str">
            <v>Community Academy Public Charter School Online</v>
          </cell>
          <cell r="D131" t="str">
            <v>CAPCS</v>
          </cell>
          <cell r="E131" t="str">
            <v>DC</v>
          </cell>
          <cell r="F131" t="str">
            <v>VCS</v>
          </cell>
          <cell r="G131" t="str">
            <v>Active</v>
          </cell>
          <cell r="H131" t="str">
            <v>Yes</v>
          </cell>
          <cell r="I131">
            <v>30</v>
          </cell>
          <cell r="J131">
            <v>2011</v>
          </cell>
          <cell r="K131">
            <v>0</v>
          </cell>
        </row>
        <row r="132">
          <cell r="A132" t="str">
            <v>Como Elementary</v>
          </cell>
          <cell r="B132">
            <v>3100</v>
          </cell>
          <cell r="C132" t="str">
            <v>Como Elementary</v>
          </cell>
          <cell r="D132" t="str">
            <v>COMO</v>
          </cell>
          <cell r="E132" t="str">
            <v>MS</v>
          </cell>
          <cell r="F132" t="str">
            <v>KCS</v>
          </cell>
          <cell r="G132" t="str">
            <v>Active</v>
          </cell>
          <cell r="H132" t="str">
            <v>Yes</v>
          </cell>
          <cell r="I132">
            <v>1</v>
          </cell>
          <cell r="J132">
            <v>0</v>
          </cell>
          <cell r="K132">
            <v>0</v>
          </cell>
        </row>
        <row r="133">
          <cell r="A133" t="str">
            <v>Conestoga Valley Virtual Academy</v>
          </cell>
          <cell r="B133">
            <v>5395</v>
          </cell>
          <cell r="C133" t="str">
            <v>Conestoga Valley Virtual Academy</v>
          </cell>
          <cell r="D133" t="str">
            <v>CVVA</v>
          </cell>
          <cell r="E133" t="str">
            <v>PA</v>
          </cell>
          <cell r="F133" t="str">
            <v>KVSP_VA</v>
          </cell>
          <cell r="G133" t="str">
            <v>Active</v>
          </cell>
          <cell r="H133" t="str">
            <v>Yes</v>
          </cell>
          <cell r="I133">
            <v>30</v>
          </cell>
          <cell r="J133">
            <v>0</v>
          </cell>
          <cell r="K133">
            <v>0</v>
          </cell>
        </row>
        <row r="134">
          <cell r="A134" t="str">
            <v>Connecting Waters Charter School</v>
          </cell>
          <cell r="B134">
            <v>1963</v>
          </cell>
          <cell r="C134" t="str">
            <v>Connecting Waters Charter School</v>
          </cell>
          <cell r="D134" t="str">
            <v>CWCS</v>
          </cell>
          <cell r="E134" t="str">
            <v>CA</v>
          </cell>
          <cell r="F134" t="str">
            <v>KVSP_VA</v>
          </cell>
          <cell r="G134" t="str">
            <v>Active</v>
          </cell>
          <cell r="H134" t="str">
            <v>Yes</v>
          </cell>
          <cell r="I134">
            <v>30</v>
          </cell>
          <cell r="J134">
            <v>0</v>
          </cell>
          <cell r="K134">
            <v>0</v>
          </cell>
        </row>
        <row r="135">
          <cell r="A135" t="str">
            <v>Connections Charter School</v>
          </cell>
          <cell r="B135">
            <v>1143</v>
          </cell>
          <cell r="C135" t="str">
            <v>Connections Charter School</v>
          </cell>
          <cell r="D135" t="str">
            <v>CCS</v>
          </cell>
          <cell r="E135" t="str">
            <v>AK</v>
          </cell>
          <cell r="F135" t="str">
            <v>KVSP_H</v>
          </cell>
          <cell r="G135" t="str">
            <v>Active</v>
          </cell>
          <cell r="H135" t="str">
            <v>No</v>
          </cell>
          <cell r="I135">
            <v>1</v>
          </cell>
          <cell r="J135">
            <v>0</v>
          </cell>
          <cell r="K135">
            <v>0</v>
          </cell>
        </row>
        <row r="136">
          <cell r="A136" t="str">
            <v>Copper River School District</v>
          </cell>
          <cell r="B136">
            <v>1148</v>
          </cell>
          <cell r="C136" t="str">
            <v>Copper River School District</v>
          </cell>
          <cell r="D136" t="str">
            <v>COPPER</v>
          </cell>
          <cell r="E136" t="str">
            <v>CA</v>
          </cell>
          <cell r="F136" t="str">
            <v>KVSP_H</v>
          </cell>
          <cell r="G136" t="str">
            <v>Active</v>
          </cell>
          <cell r="H136" t="str">
            <v>No</v>
          </cell>
          <cell r="I136">
            <v>1</v>
          </cell>
          <cell r="J136">
            <v>0</v>
          </cell>
          <cell r="K136">
            <v>0</v>
          </cell>
        </row>
        <row r="137">
          <cell r="A137" t="str">
            <v>Copy Of CAVA @ San Mateo</v>
          </cell>
          <cell r="B137">
            <v>2580</v>
          </cell>
          <cell r="C137" t="str">
            <v>Copy Of CAVA @ San Mateo</v>
          </cell>
          <cell r="D137" t="str">
            <v>Copy Of CAVA-SM</v>
          </cell>
          <cell r="E137" t="str">
            <v>CA</v>
          </cell>
          <cell r="F137" t="str">
            <v>VCS</v>
          </cell>
          <cell r="G137" t="str">
            <v>Active</v>
          </cell>
          <cell r="H137" t="str">
            <v>No</v>
          </cell>
          <cell r="I137">
            <v>1</v>
          </cell>
          <cell r="J137">
            <v>0</v>
          </cell>
          <cell r="K137">
            <v>0</v>
          </cell>
        </row>
        <row r="138">
          <cell r="A138" t="str">
            <v>Copy Of Colorado Virtual Academy</v>
          </cell>
          <cell r="B138">
            <v>5330</v>
          </cell>
          <cell r="C138" t="str">
            <v>Copy Of Colorado Virtual Academy</v>
          </cell>
          <cell r="D138" t="str">
            <v>Copy Of COVA</v>
          </cell>
          <cell r="E138" t="str">
            <v>CO</v>
          </cell>
          <cell r="F138" t="str">
            <v>VCS</v>
          </cell>
          <cell r="G138" t="str">
            <v>Active</v>
          </cell>
          <cell r="H138" t="str">
            <v>No</v>
          </cell>
          <cell r="I138">
            <v>30</v>
          </cell>
          <cell r="J138">
            <v>2011</v>
          </cell>
          <cell r="K138">
            <v>0</v>
          </cell>
        </row>
        <row r="139">
          <cell r="A139" t="str">
            <v>Copy Of K12 Demo KVSPHS</v>
          </cell>
          <cell r="B139">
            <v>5220</v>
          </cell>
          <cell r="C139" t="str">
            <v>Copy Of K12 Demo KVSPHS</v>
          </cell>
          <cell r="D139" t="str">
            <v>Copy Of Demo KVSPHS</v>
          </cell>
          <cell r="E139" t="str">
            <v>VA</v>
          </cell>
          <cell r="F139" t="str">
            <v>KVSP_H</v>
          </cell>
          <cell r="G139" t="str">
            <v>Active</v>
          </cell>
          <cell r="H139" t="str">
            <v>No</v>
          </cell>
          <cell r="I139">
            <v>1</v>
          </cell>
          <cell r="J139">
            <v>0</v>
          </cell>
          <cell r="K139">
            <v>0</v>
          </cell>
        </row>
        <row r="140">
          <cell r="A140" t="str">
            <v>Copy Of K12 Florida Programs</v>
          </cell>
          <cell r="B140">
            <v>5095</v>
          </cell>
          <cell r="C140" t="str">
            <v>Copy Of K12 Florida Programs</v>
          </cell>
          <cell r="D140" t="str">
            <v>Copy Of K12 Florida Programs</v>
          </cell>
          <cell r="E140" t="str">
            <v>FL</v>
          </cell>
          <cell r="F140" t="str">
            <v>KVSP_VA</v>
          </cell>
          <cell r="G140" t="str">
            <v>Active</v>
          </cell>
          <cell r="H140" t="str">
            <v>No</v>
          </cell>
          <cell r="I140">
            <v>1</v>
          </cell>
          <cell r="J140">
            <v>0</v>
          </cell>
          <cell r="K140">
            <v>0</v>
          </cell>
        </row>
        <row r="141">
          <cell r="A141" t="str">
            <v>Copy Of LAVA -- Leona Advanced Virtual Academy</v>
          </cell>
          <cell r="B141">
            <v>5320</v>
          </cell>
          <cell r="C141" t="str">
            <v>Copy Of LAVA -- Leona Advanced Virtual Academy</v>
          </cell>
          <cell r="D141" t="str">
            <v>Copy Of LAVA</v>
          </cell>
          <cell r="E141" t="str">
            <v>AZ</v>
          </cell>
          <cell r="F141" t="str">
            <v>KVSP_VA</v>
          </cell>
          <cell r="G141" t="str">
            <v>Active</v>
          </cell>
          <cell r="H141" t="str">
            <v>No</v>
          </cell>
          <cell r="I141">
            <v>1</v>
          </cell>
          <cell r="J141">
            <v>2011</v>
          </cell>
          <cell r="K141">
            <v>0</v>
          </cell>
        </row>
        <row r="142">
          <cell r="A142" t="str">
            <v>Copy Of Massachusetts Virtual Academy @ Greenfield</v>
          </cell>
          <cell r="B142">
            <v>5055</v>
          </cell>
          <cell r="C142" t="str">
            <v>Copy Of Massachusetts Virtual Academy @ Greenfield</v>
          </cell>
          <cell r="D142" t="str">
            <v>Copy Of MAVA</v>
          </cell>
          <cell r="E142" t="str">
            <v>MA</v>
          </cell>
          <cell r="F142" t="str">
            <v>VCS</v>
          </cell>
          <cell r="G142" t="str">
            <v>Active</v>
          </cell>
          <cell r="H142" t="str">
            <v>No</v>
          </cell>
          <cell r="I142">
            <v>1</v>
          </cell>
          <cell r="J142">
            <v>2010</v>
          </cell>
          <cell r="K142">
            <v>0</v>
          </cell>
        </row>
        <row r="143">
          <cell r="A143" t="str">
            <v>Copy Of Merit College Preparatory Academy</v>
          </cell>
          <cell r="B143">
            <v>2960</v>
          </cell>
          <cell r="C143" t="str">
            <v>Copy Of Merit College Preparatory Academy</v>
          </cell>
          <cell r="D143" t="str">
            <v>Copy Of Merit</v>
          </cell>
          <cell r="E143" t="str">
            <v>UT</v>
          </cell>
          <cell r="F143" t="str">
            <v>KVSP_VA</v>
          </cell>
          <cell r="G143" t="str">
            <v>Active</v>
          </cell>
          <cell r="H143" t="str">
            <v>No</v>
          </cell>
          <cell r="I143">
            <v>1</v>
          </cell>
          <cell r="J143">
            <v>2008</v>
          </cell>
          <cell r="K143">
            <v>0</v>
          </cell>
        </row>
        <row r="144">
          <cell r="A144" t="str">
            <v>Copy Of Palm Beach County Public Schools</v>
          </cell>
          <cell r="B144">
            <v>4600</v>
          </cell>
          <cell r="C144" t="str">
            <v>Copy Of Palm Beach County Public Schools</v>
          </cell>
          <cell r="D144" t="str">
            <v>Copy Of PBCPS</v>
          </cell>
          <cell r="E144" t="str">
            <v>FL</v>
          </cell>
          <cell r="F144" t="str">
            <v>KVSP_VA</v>
          </cell>
          <cell r="G144" t="str">
            <v>Active</v>
          </cell>
          <cell r="H144" t="str">
            <v>No</v>
          </cell>
          <cell r="I144">
            <v>1</v>
          </cell>
          <cell r="J144">
            <v>0</v>
          </cell>
          <cell r="K144">
            <v>0</v>
          </cell>
        </row>
        <row r="145">
          <cell r="A145" t="str">
            <v>Copy Of South Carolina Virtual Charter School</v>
          </cell>
          <cell r="B145">
            <v>2860</v>
          </cell>
          <cell r="C145" t="str">
            <v>Copy Of South Carolina Virtual Charter School</v>
          </cell>
          <cell r="D145" t="str">
            <v>Copy Of SCVCS</v>
          </cell>
          <cell r="E145" t="str">
            <v>SC</v>
          </cell>
          <cell r="F145" t="str">
            <v>VCS</v>
          </cell>
          <cell r="G145" t="str">
            <v>Active</v>
          </cell>
          <cell r="H145" t="str">
            <v>No</v>
          </cell>
          <cell r="I145">
            <v>1</v>
          </cell>
          <cell r="J145">
            <v>0</v>
          </cell>
          <cell r="K145">
            <v>0</v>
          </cell>
        </row>
        <row r="146">
          <cell r="A146" t="str">
            <v>Copy Of Texas Virtual Academy at Southwest</v>
          </cell>
          <cell r="B146">
            <v>3540</v>
          </cell>
          <cell r="C146" t="str">
            <v>Copy Of Texas Virtual Academy at Southwest</v>
          </cell>
          <cell r="D146" t="str">
            <v>Copy Of TXVA-SW</v>
          </cell>
          <cell r="E146" t="str">
            <v>TX</v>
          </cell>
          <cell r="F146" t="str">
            <v>VCS</v>
          </cell>
          <cell r="G146" t="str">
            <v>Active</v>
          </cell>
          <cell r="H146" t="str">
            <v>No</v>
          </cell>
          <cell r="I146">
            <v>1</v>
          </cell>
          <cell r="J146">
            <v>0</v>
          </cell>
          <cell r="K146">
            <v>0</v>
          </cell>
        </row>
        <row r="147">
          <cell r="A147" t="str">
            <v>Copy Of Uintah SD K-8 Home School Program</v>
          </cell>
          <cell r="B147">
            <v>2300</v>
          </cell>
          <cell r="C147" t="str">
            <v>Copy Of Uintah SD K-8 Home School Program</v>
          </cell>
          <cell r="D147" t="str">
            <v>Copy Of Uintah</v>
          </cell>
          <cell r="E147" t="str">
            <v>UT</v>
          </cell>
          <cell r="F147" t="str">
            <v>KVSP_VA</v>
          </cell>
          <cell r="G147" t="str">
            <v>Active</v>
          </cell>
          <cell r="H147" t="str">
            <v>No</v>
          </cell>
          <cell r="I147">
            <v>1</v>
          </cell>
          <cell r="J147">
            <v>2007</v>
          </cell>
          <cell r="K147">
            <v>0</v>
          </cell>
        </row>
        <row r="148">
          <cell r="A148" t="str">
            <v>Copy Of Wisconsin Virtual Academy</v>
          </cell>
          <cell r="B148">
            <v>4240</v>
          </cell>
          <cell r="C148" t="str">
            <v>Copy Of Wisconsin Virtual Academy</v>
          </cell>
          <cell r="D148" t="str">
            <v>Copy Of WIVA</v>
          </cell>
          <cell r="E148" t="str">
            <v>WI</v>
          </cell>
          <cell r="F148" t="str">
            <v>KVSP_VA</v>
          </cell>
          <cell r="G148" t="str">
            <v>Active</v>
          </cell>
          <cell r="H148" t="str">
            <v>No</v>
          </cell>
          <cell r="I148">
            <v>1</v>
          </cell>
          <cell r="J148">
            <v>2009</v>
          </cell>
          <cell r="K148">
            <v>0</v>
          </cell>
        </row>
        <row r="149">
          <cell r="A149" t="str">
            <v>Cotopaxi Online Partnership</v>
          </cell>
          <cell r="B149">
            <v>2460</v>
          </cell>
          <cell r="C149" t="str">
            <v>Cotopaxi Online Partnership</v>
          </cell>
          <cell r="D149" t="str">
            <v>COP</v>
          </cell>
          <cell r="E149" t="str">
            <v>CO</v>
          </cell>
          <cell r="F149" t="str">
            <v>KVSP_VA</v>
          </cell>
          <cell r="G149" t="str">
            <v>Active</v>
          </cell>
          <cell r="H149" t="str">
            <v>No</v>
          </cell>
          <cell r="I149">
            <v>1</v>
          </cell>
          <cell r="J149">
            <v>0</v>
          </cell>
          <cell r="K149">
            <v>0</v>
          </cell>
        </row>
        <row r="150">
          <cell r="A150" t="str">
            <v>Country Club Hills Virtual School</v>
          </cell>
          <cell r="B150">
            <v>4595</v>
          </cell>
          <cell r="C150" t="str">
            <v>Country Club Hills Virtual School</v>
          </cell>
          <cell r="D150" t="str">
            <v>Country Club Hills</v>
          </cell>
          <cell r="E150" t="str">
            <v>IL</v>
          </cell>
          <cell r="F150" t="str">
            <v>KVSP_VA</v>
          </cell>
          <cell r="G150" t="str">
            <v>Active</v>
          </cell>
          <cell r="H150" t="str">
            <v>Yes</v>
          </cell>
          <cell r="I150">
            <v>30</v>
          </cell>
          <cell r="J150">
            <v>2011</v>
          </cell>
          <cell r="K150">
            <v>0</v>
          </cell>
        </row>
        <row r="151">
          <cell r="A151" t="str">
            <v>Covenant Christian School</v>
          </cell>
          <cell r="B151">
            <v>4870</v>
          </cell>
          <cell r="C151" t="str">
            <v>Covenant Christian School</v>
          </cell>
          <cell r="D151" t="str">
            <v>Covenant</v>
          </cell>
          <cell r="E151" t="str">
            <v>FL</v>
          </cell>
          <cell r="F151" t="str">
            <v>KVSP_VA</v>
          </cell>
          <cell r="G151" t="str">
            <v>Active</v>
          </cell>
          <cell r="H151" t="str">
            <v>Yes</v>
          </cell>
          <cell r="I151">
            <v>30</v>
          </cell>
          <cell r="J151">
            <v>0</v>
          </cell>
          <cell r="K151">
            <v>0</v>
          </cell>
        </row>
        <row r="152">
          <cell r="A152" t="str">
            <v>Crenshaw Elementary</v>
          </cell>
          <cell r="B152">
            <v>3120</v>
          </cell>
          <cell r="C152" t="str">
            <v>Crenshaw Elementary</v>
          </cell>
          <cell r="D152" t="str">
            <v>CREL</v>
          </cell>
          <cell r="E152" t="str">
            <v>MS</v>
          </cell>
          <cell r="F152" t="str">
            <v>KCS</v>
          </cell>
          <cell r="G152" t="str">
            <v>Active</v>
          </cell>
          <cell r="H152" t="str">
            <v>Yes</v>
          </cell>
          <cell r="I152">
            <v>1</v>
          </cell>
          <cell r="J152">
            <v>0</v>
          </cell>
          <cell r="K152">
            <v>0</v>
          </cell>
        </row>
        <row r="153">
          <cell r="A153" t="str">
            <v>Cross County School District</v>
          </cell>
          <cell r="B153">
            <v>5165</v>
          </cell>
          <cell r="C153" t="str">
            <v>Cross County School District</v>
          </cell>
          <cell r="D153" t="str">
            <v>CCSD</v>
          </cell>
          <cell r="E153" t="str">
            <v>AR</v>
          </cell>
          <cell r="F153" t="str">
            <v>KVSP_VA</v>
          </cell>
          <cell r="G153" t="str">
            <v>Active</v>
          </cell>
          <cell r="H153" t="str">
            <v>Yes</v>
          </cell>
          <cell r="I153">
            <v>30</v>
          </cell>
          <cell r="J153">
            <v>0</v>
          </cell>
          <cell r="K153">
            <v>0</v>
          </cell>
        </row>
        <row r="154">
          <cell r="A154" t="str">
            <v>Curtis High School</v>
          </cell>
          <cell r="B154">
            <v>5037</v>
          </cell>
          <cell r="C154" t="str">
            <v>Curtis High School</v>
          </cell>
          <cell r="D154" t="str">
            <v>NYCCHS</v>
          </cell>
          <cell r="E154" t="str">
            <v>NY</v>
          </cell>
          <cell r="F154" t="str">
            <v>KCS_HIGH</v>
          </cell>
          <cell r="G154" t="str">
            <v>Active</v>
          </cell>
          <cell r="H154" t="str">
            <v>Yes</v>
          </cell>
          <cell r="I154">
            <v>1</v>
          </cell>
          <cell r="J154">
            <v>0</v>
          </cell>
          <cell r="K154">
            <v>0</v>
          </cell>
        </row>
        <row r="155">
          <cell r="A155" t="str">
            <v>Custom Learning Center</v>
          </cell>
          <cell r="B155">
            <v>3420</v>
          </cell>
          <cell r="C155" t="str">
            <v>Custom Learning Center</v>
          </cell>
          <cell r="D155" t="str">
            <v>CLC</v>
          </cell>
          <cell r="E155" t="str">
            <v>CA</v>
          </cell>
          <cell r="F155" t="str">
            <v>KVSP_VA</v>
          </cell>
          <cell r="G155" t="str">
            <v>Active</v>
          </cell>
          <cell r="H155" t="str">
            <v>No</v>
          </cell>
          <cell r="I155">
            <v>30</v>
          </cell>
          <cell r="J155">
            <v>0</v>
          </cell>
          <cell r="K155">
            <v>0</v>
          </cell>
        </row>
        <row r="156">
          <cell r="A156" t="str">
            <v>D NEWLIN FELL SCHOOL - 2190</v>
          </cell>
          <cell r="B156">
            <v>1743</v>
          </cell>
          <cell r="C156" t="str">
            <v>D NEWLIN FELL SCHOOL - 2190</v>
          </cell>
          <cell r="D156" t="str">
            <v>SN-Fell</v>
          </cell>
          <cell r="E156" t="str">
            <v>PA</v>
          </cell>
          <cell r="F156" t="str">
            <v>KCS_LOW</v>
          </cell>
          <cell r="G156" t="str">
            <v>Active</v>
          </cell>
          <cell r="H156" t="str">
            <v>No</v>
          </cell>
          <cell r="I156">
            <v>1</v>
          </cell>
          <cell r="J156">
            <v>0</v>
          </cell>
          <cell r="K156">
            <v>0</v>
          </cell>
        </row>
        <row r="157">
          <cell r="A157" t="str">
            <v>DELAPLAINE MCDANIEL SCH - 2370</v>
          </cell>
          <cell r="B157">
            <v>1626</v>
          </cell>
          <cell r="C157" t="str">
            <v>DELAPLAINE MCDANIEL SCH - 2370</v>
          </cell>
          <cell r="D157" t="str">
            <v>SN-McDaniel</v>
          </cell>
          <cell r="E157" t="str">
            <v>PA</v>
          </cell>
          <cell r="F157" t="str">
            <v>KCS_LOW</v>
          </cell>
          <cell r="G157" t="str">
            <v>Active</v>
          </cell>
          <cell r="H157" t="str">
            <v>No</v>
          </cell>
          <cell r="I157">
            <v>1</v>
          </cell>
          <cell r="J157">
            <v>0</v>
          </cell>
          <cell r="K157">
            <v>0</v>
          </cell>
        </row>
        <row r="158">
          <cell r="A158" t="str">
            <v>DR. ETHEL ALLEN SCHOOL - 4440</v>
          </cell>
          <cell r="B158">
            <v>1627</v>
          </cell>
          <cell r="C158" t="str">
            <v>DR. ETHEL ALLEN SCHOOL - 4440</v>
          </cell>
          <cell r="D158" t="str">
            <v>SN-Allen, Ethel</v>
          </cell>
          <cell r="E158" t="str">
            <v>PA</v>
          </cell>
          <cell r="F158" t="str">
            <v>KCS_LOW</v>
          </cell>
          <cell r="G158" t="str">
            <v>Active</v>
          </cell>
          <cell r="H158" t="str">
            <v>No</v>
          </cell>
          <cell r="I158">
            <v>1</v>
          </cell>
          <cell r="J158">
            <v>0</v>
          </cell>
          <cell r="K158">
            <v>0</v>
          </cell>
        </row>
        <row r="159">
          <cell r="A159" t="str">
            <v>DUNBAR ACADEMICS PLUS SCHOOL - 5250</v>
          </cell>
          <cell r="B159">
            <v>1646</v>
          </cell>
          <cell r="C159" t="str">
            <v>DUNBAR ACADEMICS PLUS SCHOOL - 5250</v>
          </cell>
          <cell r="D159" t="str">
            <v>SN-Dunbar</v>
          </cell>
          <cell r="E159" t="str">
            <v>PA</v>
          </cell>
          <cell r="F159" t="str">
            <v>KCS_LOW</v>
          </cell>
          <cell r="G159" t="str">
            <v>Active</v>
          </cell>
          <cell r="H159" t="str">
            <v>No</v>
          </cell>
          <cell r="I159">
            <v>1</v>
          </cell>
          <cell r="J159">
            <v>0</v>
          </cell>
          <cell r="K159">
            <v>0</v>
          </cell>
        </row>
        <row r="160">
          <cell r="A160" t="str">
            <v>Da Vinci Schools</v>
          </cell>
          <cell r="B160">
            <v>4700</v>
          </cell>
          <cell r="C160" t="str">
            <v>Da Vinci Schools</v>
          </cell>
          <cell r="D160" t="str">
            <v>Da Vinci</v>
          </cell>
          <cell r="E160" t="str">
            <v>CA</v>
          </cell>
          <cell r="F160" t="str">
            <v>KVSP_VA</v>
          </cell>
          <cell r="G160" t="str">
            <v>Active</v>
          </cell>
          <cell r="H160" t="str">
            <v>Yes</v>
          </cell>
          <cell r="I160">
            <v>1</v>
          </cell>
          <cell r="J160">
            <v>0</v>
          </cell>
          <cell r="K160">
            <v>0</v>
          </cell>
        </row>
        <row r="161">
          <cell r="A161" t="str">
            <v>Dade Virtual Instruction Program</v>
          </cell>
          <cell r="B161">
            <v>3843</v>
          </cell>
          <cell r="C161" t="str">
            <v>Dade Virtual Instruction Program</v>
          </cell>
          <cell r="D161" t="str">
            <v>Miami-Dade</v>
          </cell>
          <cell r="E161" t="str">
            <v>FL</v>
          </cell>
          <cell r="F161" t="str">
            <v>KVSP_VA</v>
          </cell>
          <cell r="G161" t="str">
            <v>Active</v>
          </cell>
          <cell r="H161" t="str">
            <v>Yes</v>
          </cell>
          <cell r="I161">
            <v>45</v>
          </cell>
          <cell r="J161">
            <v>2011</v>
          </cell>
          <cell r="K161">
            <v>0</v>
          </cell>
        </row>
        <row r="162">
          <cell r="A162" t="str">
            <v>David A. Boody Jr. High School</v>
          </cell>
          <cell r="B162">
            <v>4985</v>
          </cell>
          <cell r="C162" t="str">
            <v>David A. Boody Jr. High School</v>
          </cell>
          <cell r="D162" t="str">
            <v>NYCDavidBoodyMS</v>
          </cell>
          <cell r="E162" t="str">
            <v>NY</v>
          </cell>
          <cell r="F162" t="str">
            <v>KCS_HIGH</v>
          </cell>
          <cell r="G162" t="str">
            <v>Active</v>
          </cell>
          <cell r="H162" t="str">
            <v>Yes</v>
          </cell>
          <cell r="I162">
            <v>1</v>
          </cell>
          <cell r="J162">
            <v>0</v>
          </cell>
          <cell r="K162">
            <v>0</v>
          </cell>
        </row>
        <row r="163">
          <cell r="A163" t="str">
            <v>David Robinson Virtual Academy</v>
          </cell>
          <cell r="B163">
            <v>4660</v>
          </cell>
          <cell r="C163" t="str">
            <v>David Robinson Virtual Academy</v>
          </cell>
          <cell r="D163" t="str">
            <v>DRVA</v>
          </cell>
          <cell r="E163" t="str">
            <v>TX</v>
          </cell>
          <cell r="F163" t="str">
            <v>KVSP_VA</v>
          </cell>
          <cell r="G163" t="str">
            <v>Active</v>
          </cell>
          <cell r="H163" t="str">
            <v>Yes</v>
          </cell>
          <cell r="I163">
            <v>1</v>
          </cell>
          <cell r="J163">
            <v>2011</v>
          </cell>
          <cell r="K163">
            <v>0</v>
          </cell>
        </row>
        <row r="164">
          <cell r="A164" t="str">
            <v>Davis Online K8 Utah Program</v>
          </cell>
          <cell r="B164">
            <v>1150</v>
          </cell>
          <cell r="C164" t="str">
            <v>Davis Online K8 Utah Program</v>
          </cell>
          <cell r="D164" t="str">
            <v>DAVIS</v>
          </cell>
          <cell r="E164" t="str">
            <v>UT</v>
          </cell>
          <cell r="F164" t="str">
            <v>KVSP_VA</v>
          </cell>
          <cell r="G164" t="str">
            <v>Active</v>
          </cell>
          <cell r="H164" t="str">
            <v>No</v>
          </cell>
          <cell r="I164">
            <v>1</v>
          </cell>
          <cell r="J164">
            <v>0</v>
          </cell>
          <cell r="K164">
            <v>0</v>
          </cell>
        </row>
        <row r="165">
          <cell r="A165" t="str">
            <v>Daycroft Online Learning Community</v>
          </cell>
          <cell r="B165">
            <v>2101</v>
          </cell>
          <cell r="C165" t="str">
            <v>Daycroft Online Learning Community</v>
          </cell>
          <cell r="D165" t="str">
            <v>DOLC</v>
          </cell>
          <cell r="E165" t="str">
            <v>MO</v>
          </cell>
          <cell r="F165" t="str">
            <v>KVSP_VA</v>
          </cell>
          <cell r="G165" t="str">
            <v>Active</v>
          </cell>
          <cell r="H165" t="str">
            <v>Yes</v>
          </cell>
          <cell r="I165">
            <v>30</v>
          </cell>
          <cell r="J165">
            <v>0</v>
          </cell>
          <cell r="K165">
            <v>0</v>
          </cell>
        </row>
        <row r="166">
          <cell r="A166" t="str">
            <v>DeSoto Virtual Instruction Program</v>
          </cell>
          <cell r="B166">
            <v>4586</v>
          </cell>
          <cell r="C166" t="str">
            <v>DeSoto Virtual Instruction Program</v>
          </cell>
          <cell r="D166" t="str">
            <v>DeSoto</v>
          </cell>
          <cell r="E166" t="str">
            <v>FL</v>
          </cell>
          <cell r="F166" t="str">
            <v>KVSP_VA</v>
          </cell>
          <cell r="G166" t="str">
            <v>Active</v>
          </cell>
          <cell r="H166" t="str">
            <v>No</v>
          </cell>
          <cell r="I166">
            <v>1</v>
          </cell>
          <cell r="J166">
            <v>0</v>
          </cell>
          <cell r="K166">
            <v>0</v>
          </cell>
        </row>
        <row r="167">
          <cell r="A167" t="str">
            <v>Delaware County Cyber Academy</v>
          </cell>
          <cell r="B167">
            <v>5440</v>
          </cell>
          <cell r="C167" t="str">
            <v>Delaware County Cyber Academy</v>
          </cell>
          <cell r="D167" t="str">
            <v>IU25</v>
          </cell>
          <cell r="E167" t="str">
            <v>PA</v>
          </cell>
          <cell r="F167" t="str">
            <v>KVSP_VA</v>
          </cell>
          <cell r="G167" t="str">
            <v>Active</v>
          </cell>
          <cell r="H167" t="str">
            <v>Yes</v>
          </cell>
          <cell r="I167">
            <v>30</v>
          </cell>
          <cell r="J167">
            <v>0</v>
          </cell>
          <cell r="K167">
            <v>0</v>
          </cell>
        </row>
        <row r="168">
          <cell r="A168" t="str">
            <v>Delta County Virtual Academy</v>
          </cell>
          <cell r="B168">
            <v>5215</v>
          </cell>
          <cell r="C168" t="str">
            <v>Delta County Virtual Academy</v>
          </cell>
          <cell r="D168" t="str">
            <v>DCVA</v>
          </cell>
          <cell r="E168" t="str">
            <v>CO</v>
          </cell>
          <cell r="F168" t="str">
            <v>KVSP_VA</v>
          </cell>
          <cell r="G168" t="str">
            <v>Active</v>
          </cell>
          <cell r="H168" t="str">
            <v>Yes</v>
          </cell>
          <cell r="I168">
            <v>30</v>
          </cell>
          <cell r="J168">
            <v>0</v>
          </cell>
          <cell r="K168">
            <v>0</v>
          </cell>
        </row>
        <row r="169">
          <cell r="A169" t="str">
            <v>Delta Cyber School</v>
          </cell>
          <cell r="B169">
            <v>1151</v>
          </cell>
          <cell r="C169" t="str">
            <v>Delta Cyber School</v>
          </cell>
          <cell r="D169" t="str">
            <v>DELTA</v>
          </cell>
          <cell r="E169" t="str">
            <v>AK</v>
          </cell>
          <cell r="F169" t="str">
            <v>KVSP_H</v>
          </cell>
          <cell r="G169" t="str">
            <v>Active</v>
          </cell>
          <cell r="H169" t="str">
            <v>No</v>
          </cell>
          <cell r="I169">
            <v>1</v>
          </cell>
          <cell r="J169">
            <v>0</v>
          </cell>
          <cell r="K169">
            <v>0</v>
          </cell>
        </row>
        <row r="170">
          <cell r="A170" t="str">
            <v>Demo LMS</v>
          </cell>
          <cell r="B170">
            <v>120</v>
          </cell>
          <cell r="C170" t="str">
            <v>Demo LMS</v>
          </cell>
          <cell r="D170" t="str">
            <v>Demo LMS</v>
          </cell>
          <cell r="E170" t="str">
            <v>VA</v>
          </cell>
          <cell r="F170" t="str">
            <v>VCS</v>
          </cell>
          <cell r="G170" t="str">
            <v>Active</v>
          </cell>
          <cell r="H170" t="str">
            <v>Yes</v>
          </cell>
          <cell r="I170">
            <v>60</v>
          </cell>
          <cell r="J170">
            <v>0</v>
          </cell>
          <cell r="K170">
            <v>0</v>
          </cell>
        </row>
        <row r="171">
          <cell r="A171" t="str">
            <v>Derby Learns Online</v>
          </cell>
          <cell r="B171">
            <v>5310</v>
          </cell>
          <cell r="C171" t="str">
            <v>Derby Learns Online</v>
          </cell>
          <cell r="D171" t="str">
            <v>Derby</v>
          </cell>
          <cell r="E171" t="str">
            <v>KS</v>
          </cell>
          <cell r="F171" t="str">
            <v>KVSP_VA</v>
          </cell>
          <cell r="G171" t="str">
            <v>Active</v>
          </cell>
          <cell r="H171" t="str">
            <v>Yes</v>
          </cell>
          <cell r="I171">
            <v>30</v>
          </cell>
          <cell r="J171">
            <v>0</v>
          </cell>
          <cell r="K171">
            <v>0</v>
          </cell>
        </row>
        <row r="172">
          <cell r="A172" t="str">
            <v>Destinations Academy</v>
          </cell>
          <cell r="B172">
            <v>5005</v>
          </cell>
          <cell r="C172" t="str">
            <v>Destinations Academy</v>
          </cell>
          <cell r="D172" t="str">
            <v>CBDA</v>
          </cell>
          <cell r="E172" t="str">
            <v>OR</v>
          </cell>
          <cell r="F172" t="str">
            <v>KVSP_VA</v>
          </cell>
          <cell r="G172" t="str">
            <v>Active</v>
          </cell>
          <cell r="H172" t="str">
            <v>Yes</v>
          </cell>
          <cell r="I172">
            <v>1</v>
          </cell>
          <cell r="J172">
            <v>0</v>
          </cell>
          <cell r="K172">
            <v>0</v>
          </cell>
        </row>
        <row r="173">
          <cell r="A173" t="str">
            <v>Dixie Virtual Instruction Program</v>
          </cell>
          <cell r="B173">
            <v>4320</v>
          </cell>
          <cell r="C173" t="str">
            <v>Dixie Virtual Instruction Program</v>
          </cell>
          <cell r="D173" t="str">
            <v>Dixie</v>
          </cell>
          <cell r="E173" t="str">
            <v>FL</v>
          </cell>
          <cell r="F173" t="str">
            <v>KVSP_VA</v>
          </cell>
          <cell r="G173" t="str">
            <v>Active</v>
          </cell>
          <cell r="H173" t="str">
            <v>No</v>
          </cell>
          <cell r="I173">
            <v>1</v>
          </cell>
          <cell r="J173">
            <v>0</v>
          </cell>
          <cell r="K173">
            <v>0</v>
          </cell>
        </row>
        <row r="174">
          <cell r="A174" t="str">
            <v>Draper Elementary School</v>
          </cell>
          <cell r="B174">
            <v>2740</v>
          </cell>
          <cell r="C174" t="str">
            <v>Draper Elementary School</v>
          </cell>
          <cell r="D174" t="str">
            <v>Draper-KCS</v>
          </cell>
          <cell r="E174" t="str">
            <v>DC</v>
          </cell>
          <cell r="F174" t="str">
            <v>KCS</v>
          </cell>
          <cell r="G174" t="str">
            <v>Active</v>
          </cell>
          <cell r="H174" t="str">
            <v>No</v>
          </cell>
          <cell r="I174">
            <v>1</v>
          </cell>
          <cell r="J174">
            <v>0</v>
          </cell>
          <cell r="K174">
            <v>0</v>
          </cell>
        </row>
        <row r="175">
          <cell r="A175" t="str">
            <v>DuPage ROE Safe School Program</v>
          </cell>
          <cell r="B175">
            <v>4960</v>
          </cell>
          <cell r="C175" t="str">
            <v>DuPage ROE Safe School Program</v>
          </cell>
          <cell r="D175" t="str">
            <v>DuPage</v>
          </cell>
          <cell r="E175" t="str">
            <v>IL</v>
          </cell>
          <cell r="F175" t="str">
            <v>KVSP_VA</v>
          </cell>
          <cell r="G175" t="str">
            <v>Active</v>
          </cell>
          <cell r="H175" t="str">
            <v>Yes</v>
          </cell>
          <cell r="I175">
            <v>30</v>
          </cell>
          <cell r="J175">
            <v>0</v>
          </cell>
          <cell r="K175">
            <v>0</v>
          </cell>
        </row>
        <row r="176">
          <cell r="A176" t="str">
            <v>Duplicate Copy Of Chicago Virtual Charter School</v>
          </cell>
          <cell r="B176">
            <v>2340</v>
          </cell>
          <cell r="C176" t="str">
            <v>Duplicate Copy Of Chicago Virtual Charter School</v>
          </cell>
          <cell r="D176" t="str">
            <v>Duplicate Copy Of CVCS</v>
          </cell>
          <cell r="E176" t="str">
            <v>IL</v>
          </cell>
          <cell r="F176" t="str">
            <v>VCS</v>
          </cell>
          <cell r="G176" t="str">
            <v>Active</v>
          </cell>
          <cell r="H176" t="str">
            <v>No</v>
          </cell>
          <cell r="I176">
            <v>1</v>
          </cell>
          <cell r="J176">
            <v>2007</v>
          </cell>
          <cell r="K176">
            <v>0</v>
          </cell>
        </row>
        <row r="177">
          <cell r="A177" t="str">
            <v>Duval County Public Schools</v>
          </cell>
          <cell r="B177">
            <v>3700</v>
          </cell>
          <cell r="C177" t="str">
            <v>Duval County Public Schools</v>
          </cell>
          <cell r="D177" t="str">
            <v>DCPS</v>
          </cell>
          <cell r="E177" t="str">
            <v>FL</v>
          </cell>
          <cell r="F177" t="str">
            <v>KVSP_VA</v>
          </cell>
          <cell r="G177" t="str">
            <v>Active</v>
          </cell>
          <cell r="H177" t="str">
            <v>Yes</v>
          </cell>
          <cell r="I177">
            <v>30</v>
          </cell>
          <cell r="J177">
            <v>2011</v>
          </cell>
          <cell r="K177">
            <v>0</v>
          </cell>
        </row>
        <row r="178">
          <cell r="A178" t="str">
            <v>EDWARD GIDEON SCHOOL - 4530</v>
          </cell>
          <cell r="B178">
            <v>1647</v>
          </cell>
          <cell r="C178" t="str">
            <v>EDWARD GIDEON SCHOOL - 4530</v>
          </cell>
          <cell r="D178" t="str">
            <v>SN-Gideon</v>
          </cell>
          <cell r="E178" t="str">
            <v>PA</v>
          </cell>
          <cell r="F178" t="str">
            <v>KCS_LOW</v>
          </cell>
          <cell r="G178" t="str">
            <v>Active</v>
          </cell>
          <cell r="H178" t="str">
            <v>No</v>
          </cell>
          <cell r="I178">
            <v>1</v>
          </cell>
          <cell r="J178">
            <v>0</v>
          </cell>
          <cell r="K178">
            <v>0</v>
          </cell>
        </row>
        <row r="179">
          <cell r="A179" t="str">
            <v>EDWARD T STEEL SCHOOL - 6390</v>
          </cell>
          <cell r="B179">
            <v>1648</v>
          </cell>
          <cell r="C179" t="str">
            <v>EDWARD T STEEL SCHOOL - 6390</v>
          </cell>
          <cell r="D179" t="str">
            <v>SN-Steel</v>
          </cell>
          <cell r="E179" t="str">
            <v>PA</v>
          </cell>
          <cell r="F179" t="str">
            <v>KCS_LOW</v>
          </cell>
          <cell r="G179" t="str">
            <v>Active</v>
          </cell>
          <cell r="H179" t="str">
            <v>No</v>
          </cell>
          <cell r="I179">
            <v>1</v>
          </cell>
          <cell r="J179">
            <v>0</v>
          </cell>
          <cell r="K179">
            <v>0</v>
          </cell>
        </row>
        <row r="180">
          <cell r="A180" t="str">
            <v>EDWIN FORREST SCHOOL - 8250</v>
          </cell>
          <cell r="B180">
            <v>1663</v>
          </cell>
          <cell r="C180" t="str">
            <v>EDWIN FORREST SCHOOL - 8250</v>
          </cell>
          <cell r="D180" t="str">
            <v>SN-Forrest</v>
          </cell>
          <cell r="E180" t="str">
            <v>PA</v>
          </cell>
          <cell r="F180" t="str">
            <v>KCS_LOW</v>
          </cell>
          <cell r="G180" t="str">
            <v>Active</v>
          </cell>
          <cell r="H180" t="str">
            <v>No</v>
          </cell>
          <cell r="I180">
            <v>1</v>
          </cell>
          <cell r="J180">
            <v>0</v>
          </cell>
          <cell r="K180">
            <v>0</v>
          </cell>
        </row>
        <row r="181">
          <cell r="A181" t="str">
            <v>EDWIN M STANTON SCHOOL - 2450</v>
          </cell>
          <cell r="B181">
            <v>1628</v>
          </cell>
          <cell r="C181" t="str">
            <v>EDWIN M STANTON SCHOOL - 2450</v>
          </cell>
          <cell r="D181" t="str">
            <v>SN-Stanton, E. M.</v>
          </cell>
          <cell r="E181" t="str">
            <v>PA</v>
          </cell>
          <cell r="F181" t="str">
            <v>KCS_LOW</v>
          </cell>
          <cell r="G181" t="str">
            <v>Active</v>
          </cell>
          <cell r="H181" t="str">
            <v>No</v>
          </cell>
          <cell r="I181">
            <v>1</v>
          </cell>
          <cell r="J181">
            <v>0</v>
          </cell>
          <cell r="K181">
            <v>0</v>
          </cell>
        </row>
        <row r="182">
          <cell r="A182" t="str">
            <v>ELCA Merit School</v>
          </cell>
          <cell r="B182">
            <v>4560</v>
          </cell>
          <cell r="C182" t="str">
            <v>ELCA Merit School</v>
          </cell>
          <cell r="D182" t="str">
            <v>ELCA Merit</v>
          </cell>
          <cell r="E182" t="str">
            <v>GA</v>
          </cell>
          <cell r="F182" t="str">
            <v>KVSP_VA</v>
          </cell>
          <cell r="G182" t="str">
            <v>Active</v>
          </cell>
          <cell r="H182" t="str">
            <v>Yes</v>
          </cell>
          <cell r="I182">
            <v>30</v>
          </cell>
          <cell r="J182">
            <v>0</v>
          </cell>
          <cell r="K182">
            <v>0</v>
          </cell>
        </row>
        <row r="183">
          <cell r="A183" t="str">
            <v>ELEANOR C EMLEN SCHOOL - 6220</v>
          </cell>
          <cell r="B183">
            <v>1707</v>
          </cell>
          <cell r="C183" t="str">
            <v>ELEANOR C EMLEN SCHOOL - 6220</v>
          </cell>
          <cell r="D183" t="str">
            <v>SN-Emlen</v>
          </cell>
          <cell r="E183" t="str">
            <v>PA</v>
          </cell>
          <cell r="F183" t="str">
            <v>KCS_LOW</v>
          </cell>
          <cell r="G183" t="str">
            <v>Active</v>
          </cell>
          <cell r="H183" t="str">
            <v>No</v>
          </cell>
          <cell r="I183">
            <v>1</v>
          </cell>
          <cell r="J183">
            <v>0</v>
          </cell>
          <cell r="K183">
            <v>0</v>
          </cell>
        </row>
        <row r="184">
          <cell r="A184" t="str">
            <v>ELIZA B KIRKBRIDE SCHOOL - 2580</v>
          </cell>
          <cell r="B184">
            <v>1765</v>
          </cell>
          <cell r="C184" t="str">
            <v>ELIZA B KIRKBRIDE SCHOOL - 2580</v>
          </cell>
          <cell r="D184" t="str">
            <v>SN-Kirkbride</v>
          </cell>
          <cell r="E184" t="str">
            <v>PA</v>
          </cell>
          <cell r="F184" t="str">
            <v>KCS_LOW</v>
          </cell>
          <cell r="G184" t="str">
            <v>Active</v>
          </cell>
          <cell r="H184" t="str">
            <v>No</v>
          </cell>
          <cell r="I184">
            <v>1</v>
          </cell>
          <cell r="J184">
            <v>0</v>
          </cell>
          <cell r="K184">
            <v>0</v>
          </cell>
        </row>
        <row r="185">
          <cell r="A185" t="str">
            <v>ELLWOOD SCHOOL - 7260</v>
          </cell>
          <cell r="B185">
            <v>1708</v>
          </cell>
          <cell r="C185" t="str">
            <v>ELLWOOD SCHOOL - 7260</v>
          </cell>
          <cell r="D185" t="str">
            <v>SN-Ellwood</v>
          </cell>
          <cell r="E185" t="str">
            <v>PA</v>
          </cell>
          <cell r="F185" t="str">
            <v>KCS_LOW</v>
          </cell>
          <cell r="G185" t="str">
            <v>Active</v>
          </cell>
          <cell r="H185" t="str">
            <v>No</v>
          </cell>
          <cell r="I185">
            <v>1</v>
          </cell>
          <cell r="J185">
            <v>0</v>
          </cell>
          <cell r="K185">
            <v>0</v>
          </cell>
        </row>
        <row r="186">
          <cell r="A186" t="str">
            <v>ESD123 P4CL</v>
          </cell>
          <cell r="B186">
            <v>5471</v>
          </cell>
          <cell r="C186" t="str">
            <v>ESD123 P4CL</v>
          </cell>
          <cell r="D186" t="str">
            <v>P4CL</v>
          </cell>
          <cell r="E186" t="str">
            <v>WA</v>
          </cell>
          <cell r="F186" t="str">
            <v>KVSP_VA</v>
          </cell>
          <cell r="G186" t="str">
            <v>Active</v>
          </cell>
          <cell r="H186" t="str">
            <v>Yes</v>
          </cell>
          <cell r="I186">
            <v>45</v>
          </cell>
          <cell r="J186">
            <v>0</v>
          </cell>
          <cell r="K186">
            <v>0</v>
          </cell>
        </row>
        <row r="187">
          <cell r="A187" t="str">
            <v>ETHAN ALLEN SCHOOL - 8200</v>
          </cell>
          <cell r="B187">
            <v>1664</v>
          </cell>
          <cell r="C187" t="str">
            <v>ETHAN ALLEN SCHOOL - 8200</v>
          </cell>
          <cell r="D187" t="str">
            <v>SN-Allen, Ethan</v>
          </cell>
          <cell r="E187" t="str">
            <v>PA</v>
          </cell>
          <cell r="F187" t="str">
            <v>KCS_LOW</v>
          </cell>
          <cell r="G187" t="str">
            <v>Active</v>
          </cell>
          <cell r="H187" t="str">
            <v>No</v>
          </cell>
          <cell r="I187">
            <v>1</v>
          </cell>
          <cell r="J187">
            <v>0</v>
          </cell>
          <cell r="K187">
            <v>0</v>
          </cell>
        </row>
        <row r="188">
          <cell r="A188" t="str">
            <v>EXTRA SCHOOL SHELL</v>
          </cell>
          <cell r="B188">
            <v>5147</v>
          </cell>
          <cell r="C188" t="str">
            <v>EXTRA SCHOOL SHELL</v>
          </cell>
          <cell r="D188" t="str">
            <v>SCHOOL SHELL</v>
          </cell>
          <cell r="E188" t="str">
            <v>CA</v>
          </cell>
          <cell r="F188" t="str">
            <v>KVSP_VA</v>
          </cell>
          <cell r="G188" t="str">
            <v>Active</v>
          </cell>
          <cell r="H188" t="str">
            <v>No</v>
          </cell>
          <cell r="I188">
            <v>1</v>
          </cell>
          <cell r="J188">
            <v>0</v>
          </cell>
          <cell r="K188">
            <v>0</v>
          </cell>
        </row>
        <row r="189">
          <cell r="A189" t="str">
            <v>Eagles Landing Christian Academy</v>
          </cell>
          <cell r="B189">
            <v>3480</v>
          </cell>
          <cell r="C189" t="str">
            <v>Eagles Landing Christian Academy</v>
          </cell>
          <cell r="D189" t="str">
            <v>ELCA</v>
          </cell>
          <cell r="E189" t="str">
            <v>GA</v>
          </cell>
          <cell r="F189" t="str">
            <v>KVSP_VA</v>
          </cell>
          <cell r="G189" t="str">
            <v>Active</v>
          </cell>
          <cell r="H189" t="str">
            <v>Yes</v>
          </cell>
          <cell r="I189">
            <v>30</v>
          </cell>
          <cell r="J189">
            <v>0</v>
          </cell>
          <cell r="K189">
            <v>0</v>
          </cell>
        </row>
        <row r="190">
          <cell r="A190" t="str">
            <v>Early Light Academy</v>
          </cell>
          <cell r="B190">
            <v>3880</v>
          </cell>
          <cell r="C190" t="str">
            <v>Early Light Academy</v>
          </cell>
          <cell r="D190" t="str">
            <v>ELA</v>
          </cell>
          <cell r="E190" t="str">
            <v>UT</v>
          </cell>
          <cell r="F190" t="str">
            <v>KCS</v>
          </cell>
          <cell r="G190" t="str">
            <v>Active</v>
          </cell>
          <cell r="H190" t="str">
            <v>Yes</v>
          </cell>
          <cell r="I190">
            <v>1</v>
          </cell>
          <cell r="J190">
            <v>0</v>
          </cell>
          <cell r="K190">
            <v>0</v>
          </cell>
        </row>
        <row r="191">
          <cell r="A191" t="str">
            <v>East Bronx Academy for the Future</v>
          </cell>
          <cell r="B191">
            <v>5018</v>
          </cell>
          <cell r="C191" t="str">
            <v>East Bronx Academy for the Future</v>
          </cell>
          <cell r="D191" t="str">
            <v>NYCEBAF</v>
          </cell>
          <cell r="E191" t="str">
            <v>NY</v>
          </cell>
          <cell r="F191" t="str">
            <v>KCS_HIGH</v>
          </cell>
          <cell r="G191" t="str">
            <v>Active</v>
          </cell>
          <cell r="H191" t="str">
            <v>Yes</v>
          </cell>
          <cell r="I191">
            <v>1</v>
          </cell>
          <cell r="J191">
            <v>0</v>
          </cell>
          <cell r="K191">
            <v>0</v>
          </cell>
        </row>
        <row r="192">
          <cell r="A192" t="str">
            <v>East Valley Virtual Academy</v>
          </cell>
          <cell r="B192">
            <v>2640</v>
          </cell>
          <cell r="C192" t="str">
            <v>East Valley Virtual Academy</v>
          </cell>
          <cell r="D192" t="str">
            <v>EVVA</v>
          </cell>
          <cell r="E192" t="str">
            <v>WA</v>
          </cell>
          <cell r="F192" t="str">
            <v>KVSP_VA</v>
          </cell>
          <cell r="G192" t="str">
            <v>Active</v>
          </cell>
          <cell r="H192" t="str">
            <v>Yes</v>
          </cell>
          <cell r="I192">
            <v>30</v>
          </cell>
          <cell r="J192">
            <v>2011</v>
          </cell>
          <cell r="K192">
            <v>0</v>
          </cell>
        </row>
        <row r="193">
          <cell r="A193" t="str">
            <v>Eastern Lebanon School District</v>
          </cell>
          <cell r="B193">
            <v>5420</v>
          </cell>
          <cell r="C193" t="str">
            <v>Eastern Lebanon School District</v>
          </cell>
          <cell r="D193" t="str">
            <v>ELSD</v>
          </cell>
          <cell r="E193" t="str">
            <v>PA</v>
          </cell>
          <cell r="F193" t="str">
            <v>KVSP_VA</v>
          </cell>
          <cell r="G193" t="str">
            <v>Active</v>
          </cell>
          <cell r="H193" t="str">
            <v>Yes</v>
          </cell>
          <cell r="I193">
            <v>30</v>
          </cell>
          <cell r="J193">
            <v>0</v>
          </cell>
          <cell r="K193">
            <v>0</v>
          </cell>
        </row>
        <row r="194">
          <cell r="A194" t="str">
            <v>Eastern Suffolk BOCES</v>
          </cell>
          <cell r="B194">
            <v>2060</v>
          </cell>
          <cell r="C194" t="str">
            <v>Eastern Suffolk BOCES</v>
          </cell>
          <cell r="D194" t="str">
            <v>Suffolk</v>
          </cell>
          <cell r="E194" t="str">
            <v>NY</v>
          </cell>
          <cell r="F194" t="str">
            <v>KCS</v>
          </cell>
          <cell r="G194" t="str">
            <v>Active</v>
          </cell>
          <cell r="H194" t="str">
            <v>Yes</v>
          </cell>
          <cell r="I194">
            <v>1</v>
          </cell>
          <cell r="J194">
            <v>0</v>
          </cell>
          <cell r="K194">
            <v>0</v>
          </cell>
        </row>
        <row r="195">
          <cell r="A195" t="str">
            <v>Eastminster School</v>
          </cell>
          <cell r="B195">
            <v>4520</v>
          </cell>
          <cell r="C195" t="str">
            <v>Eastminster School</v>
          </cell>
          <cell r="D195" t="str">
            <v>Eastminster</v>
          </cell>
          <cell r="E195" t="str">
            <v>GA</v>
          </cell>
          <cell r="F195" t="str">
            <v>KVSP_VA</v>
          </cell>
          <cell r="G195" t="str">
            <v>Active</v>
          </cell>
          <cell r="H195" t="str">
            <v>No</v>
          </cell>
          <cell r="I195">
            <v>1</v>
          </cell>
          <cell r="J195">
            <v>0</v>
          </cell>
          <cell r="K195">
            <v>0</v>
          </cell>
        </row>
        <row r="196">
          <cell r="A196" t="str">
            <v>ElCapOnline</v>
          </cell>
          <cell r="B196">
            <v>5365</v>
          </cell>
          <cell r="C196" t="str">
            <v>ElCapOnline</v>
          </cell>
          <cell r="D196" t="str">
            <v>ElCap</v>
          </cell>
          <cell r="E196" t="str">
            <v>AZ</v>
          </cell>
          <cell r="F196" t="str">
            <v>KVSP_VA</v>
          </cell>
          <cell r="G196" t="str">
            <v>Active</v>
          </cell>
          <cell r="H196" t="str">
            <v>Yes</v>
          </cell>
          <cell r="I196">
            <v>45</v>
          </cell>
          <cell r="J196">
            <v>0</v>
          </cell>
          <cell r="K196">
            <v>0</v>
          </cell>
        </row>
        <row r="197">
          <cell r="A197" t="str">
            <v>Eleanor Kolitz Academy</v>
          </cell>
          <cell r="B197">
            <v>4790</v>
          </cell>
          <cell r="C197" t="str">
            <v>Eleanor Kolitz Academy</v>
          </cell>
          <cell r="D197" t="str">
            <v>EKA</v>
          </cell>
          <cell r="E197" t="str">
            <v>TX</v>
          </cell>
          <cell r="F197" t="str">
            <v>KVSP_VA</v>
          </cell>
          <cell r="G197" t="str">
            <v>Active</v>
          </cell>
          <cell r="H197" t="str">
            <v>Yes</v>
          </cell>
          <cell r="I197">
            <v>1</v>
          </cell>
          <cell r="J197">
            <v>2011</v>
          </cell>
          <cell r="K197">
            <v>0</v>
          </cell>
        </row>
        <row r="198">
          <cell r="A198" t="str">
            <v>Elk Grove</v>
          </cell>
          <cell r="B198">
            <v>4570</v>
          </cell>
          <cell r="C198" t="str">
            <v>Elk Grove</v>
          </cell>
          <cell r="D198" t="str">
            <v>EG</v>
          </cell>
          <cell r="E198" t="str">
            <v>CA</v>
          </cell>
          <cell r="F198" t="str">
            <v>KVSP_VA</v>
          </cell>
          <cell r="G198" t="str">
            <v>Active</v>
          </cell>
          <cell r="H198" t="str">
            <v>Yes</v>
          </cell>
          <cell r="I198">
            <v>30</v>
          </cell>
          <cell r="J198">
            <v>2011</v>
          </cell>
          <cell r="K198">
            <v>0</v>
          </cell>
        </row>
        <row r="199">
          <cell r="A199" t="str">
            <v>English Language Learners</v>
          </cell>
          <cell r="B199">
            <v>5041</v>
          </cell>
          <cell r="C199" t="str">
            <v>English Language Learners</v>
          </cell>
          <cell r="D199" t="str">
            <v>NYCELLIS</v>
          </cell>
          <cell r="E199" t="str">
            <v>NY</v>
          </cell>
          <cell r="F199" t="str">
            <v>KCS_HIGH</v>
          </cell>
          <cell r="G199" t="str">
            <v>Active</v>
          </cell>
          <cell r="H199" t="str">
            <v>Yes</v>
          </cell>
          <cell r="I199">
            <v>1</v>
          </cell>
          <cell r="J199">
            <v>0</v>
          </cell>
          <cell r="K199">
            <v>0</v>
          </cell>
        </row>
        <row r="200">
          <cell r="A200" t="str">
            <v>Enid Public Schools</v>
          </cell>
          <cell r="B200">
            <v>5295</v>
          </cell>
          <cell r="C200" t="str">
            <v>Enid Public Schools</v>
          </cell>
          <cell r="D200" t="str">
            <v>Enid</v>
          </cell>
          <cell r="E200" t="str">
            <v>OK</v>
          </cell>
          <cell r="F200" t="str">
            <v>KVSP_VA</v>
          </cell>
          <cell r="G200" t="str">
            <v>Active</v>
          </cell>
          <cell r="H200" t="str">
            <v>Yes</v>
          </cell>
          <cell r="I200">
            <v>30</v>
          </cell>
          <cell r="J200">
            <v>0</v>
          </cell>
          <cell r="K200">
            <v>0</v>
          </cell>
        </row>
        <row r="201">
          <cell r="A201" t="str">
            <v>Ephrata Area Virtual Academy</v>
          </cell>
          <cell r="B201">
            <v>5155</v>
          </cell>
          <cell r="C201" t="str">
            <v>Ephrata Area Virtual Academy</v>
          </cell>
          <cell r="D201" t="str">
            <v>EAVA</v>
          </cell>
          <cell r="E201" t="str">
            <v>PA</v>
          </cell>
          <cell r="F201" t="str">
            <v>KVSP_VA</v>
          </cell>
          <cell r="G201" t="str">
            <v>Active</v>
          </cell>
          <cell r="H201" t="str">
            <v>Yes</v>
          </cell>
          <cell r="I201">
            <v>30</v>
          </cell>
          <cell r="J201">
            <v>0</v>
          </cell>
          <cell r="K201">
            <v>0</v>
          </cell>
        </row>
        <row r="202">
          <cell r="A202" t="str">
            <v>Escambia Virtual School</v>
          </cell>
          <cell r="B202">
            <v>3440</v>
          </cell>
          <cell r="C202" t="str">
            <v>Escambia Virtual School</v>
          </cell>
          <cell r="D202" t="str">
            <v>EVA</v>
          </cell>
          <cell r="E202" t="str">
            <v>FL</v>
          </cell>
          <cell r="F202" t="str">
            <v>KVSP_VA</v>
          </cell>
          <cell r="G202" t="str">
            <v>Active</v>
          </cell>
          <cell r="H202" t="str">
            <v>Yes</v>
          </cell>
          <cell r="I202">
            <v>30</v>
          </cell>
          <cell r="J202">
            <v>2011</v>
          </cell>
          <cell r="K202">
            <v>0</v>
          </cell>
        </row>
        <row r="203">
          <cell r="A203" t="str">
            <v>Euclid High School</v>
          </cell>
          <cell r="B203">
            <v>4630</v>
          </cell>
          <cell r="C203" t="str">
            <v>Euclid High School</v>
          </cell>
          <cell r="D203" t="str">
            <v>Euclid</v>
          </cell>
          <cell r="E203" t="str">
            <v>OH</v>
          </cell>
          <cell r="F203" t="str">
            <v>KVSP_VA</v>
          </cell>
          <cell r="G203" t="str">
            <v>Active</v>
          </cell>
          <cell r="H203" t="str">
            <v>Yes</v>
          </cell>
          <cell r="I203">
            <v>1</v>
          </cell>
          <cell r="J203">
            <v>0</v>
          </cell>
          <cell r="K203">
            <v>0</v>
          </cell>
        </row>
        <row r="204">
          <cell r="A204" t="str">
            <v>Excel Vision Education Sdn. Bhd</v>
          </cell>
          <cell r="B204">
            <v>3160</v>
          </cell>
          <cell r="C204" t="str">
            <v>Excel Vision Education Sdn. Bhd</v>
          </cell>
          <cell r="D204" t="str">
            <v>EVE</v>
          </cell>
          <cell r="E204" t="str">
            <v>FR</v>
          </cell>
          <cell r="F204" t="str">
            <v>KVSP_VA</v>
          </cell>
          <cell r="G204" t="str">
            <v>Active</v>
          </cell>
          <cell r="H204" t="str">
            <v>Yes</v>
          </cell>
          <cell r="I204">
            <v>1</v>
          </cell>
          <cell r="J204">
            <v>0</v>
          </cell>
          <cell r="K204">
            <v>0</v>
          </cell>
        </row>
        <row r="205">
          <cell r="A205" t="str">
            <v>Exeter Virtual High School</v>
          </cell>
          <cell r="B205">
            <v>3400</v>
          </cell>
          <cell r="C205" t="str">
            <v>Exeter Virtual High School</v>
          </cell>
          <cell r="D205" t="str">
            <v>EVHS</v>
          </cell>
          <cell r="E205" t="str">
            <v>CA</v>
          </cell>
          <cell r="F205" t="str">
            <v>KVSP_VA</v>
          </cell>
          <cell r="G205" t="str">
            <v>Active</v>
          </cell>
          <cell r="H205" t="str">
            <v>No</v>
          </cell>
          <cell r="I205">
            <v>1</v>
          </cell>
          <cell r="J205">
            <v>2009</v>
          </cell>
          <cell r="K205">
            <v>0</v>
          </cell>
        </row>
        <row r="206">
          <cell r="A206" t="str">
            <v>Explorer Academy</v>
          </cell>
          <cell r="B206">
            <v>2420</v>
          </cell>
          <cell r="C206" t="str">
            <v>Explorer Academy</v>
          </cell>
          <cell r="D206" t="str">
            <v>EA</v>
          </cell>
          <cell r="E206" t="str">
            <v>WA</v>
          </cell>
          <cell r="F206" t="str">
            <v>KVSP_VA</v>
          </cell>
          <cell r="G206" t="str">
            <v>Active</v>
          </cell>
          <cell r="H206" t="str">
            <v>Yes</v>
          </cell>
          <cell r="I206">
            <v>30</v>
          </cell>
          <cell r="J206">
            <v>0</v>
          </cell>
          <cell r="K206">
            <v>0</v>
          </cell>
        </row>
        <row r="207">
          <cell r="A207" t="str">
            <v>F DOUGLASS SCHOOL - 4510</v>
          </cell>
          <cell r="B207">
            <v>1649</v>
          </cell>
          <cell r="C207" t="str">
            <v>F DOUGLASS SCHOOL - 4510</v>
          </cell>
          <cell r="D207" t="str">
            <v>SN-Douglass, F.</v>
          </cell>
          <cell r="E207" t="str">
            <v>PA</v>
          </cell>
          <cell r="F207" t="str">
            <v>KCS_LOW</v>
          </cell>
          <cell r="G207" t="str">
            <v>Active</v>
          </cell>
          <cell r="H207" t="str">
            <v>No</v>
          </cell>
          <cell r="I207">
            <v>1</v>
          </cell>
          <cell r="J207">
            <v>0</v>
          </cell>
          <cell r="K207">
            <v>0</v>
          </cell>
        </row>
        <row r="208">
          <cell r="A208" t="str">
            <v>FAIRHILL SCHOOL - 5280</v>
          </cell>
          <cell r="B208">
            <v>1665</v>
          </cell>
          <cell r="C208" t="str">
            <v>FAIRHILL SCHOOL - 5280</v>
          </cell>
          <cell r="D208" t="str">
            <v>SN-Fairhill</v>
          </cell>
          <cell r="E208" t="str">
            <v>PA</v>
          </cell>
          <cell r="F208" t="str">
            <v>KCS_LOW</v>
          </cell>
          <cell r="G208" t="str">
            <v>Active</v>
          </cell>
          <cell r="H208" t="str">
            <v>No</v>
          </cell>
          <cell r="I208">
            <v>1</v>
          </cell>
          <cell r="J208">
            <v>0</v>
          </cell>
          <cell r="K208">
            <v>0</v>
          </cell>
        </row>
        <row r="209">
          <cell r="A209" t="str">
            <v>FELTONVILLE ACADEMICS PLUS SCH - 7310</v>
          </cell>
          <cell r="B209">
            <v>1689</v>
          </cell>
          <cell r="C209" t="str">
            <v>FELTONVILLE ACADEMICS PLUS SCH - 7310</v>
          </cell>
          <cell r="D209" t="str">
            <v>SN-Feltonville</v>
          </cell>
          <cell r="E209" t="str">
            <v>PA</v>
          </cell>
          <cell r="F209" t="str">
            <v>KCS_LOW</v>
          </cell>
          <cell r="G209" t="str">
            <v>Active</v>
          </cell>
          <cell r="H209" t="str">
            <v>No</v>
          </cell>
          <cell r="I209">
            <v>1</v>
          </cell>
          <cell r="J209">
            <v>0</v>
          </cell>
          <cell r="K209">
            <v>0</v>
          </cell>
        </row>
        <row r="210">
          <cell r="A210" t="str">
            <v>FERGUSON ACADEMICS PLUS SCHOOL - 5290</v>
          </cell>
          <cell r="B210">
            <v>1629</v>
          </cell>
          <cell r="C210" t="str">
            <v>FERGUSON ACADEMICS PLUS SCHOOL - 5290</v>
          </cell>
          <cell r="D210" t="str">
            <v>SN-Ferguson</v>
          </cell>
          <cell r="E210" t="str">
            <v>PA</v>
          </cell>
          <cell r="F210" t="str">
            <v>KCS_LOW</v>
          </cell>
          <cell r="G210" t="str">
            <v>Active</v>
          </cell>
          <cell r="H210" t="str">
            <v>No</v>
          </cell>
          <cell r="I210">
            <v>1</v>
          </cell>
          <cell r="J210">
            <v>0</v>
          </cell>
          <cell r="K210">
            <v>0</v>
          </cell>
        </row>
        <row r="211">
          <cell r="A211" t="str">
            <v>FINLETTER ACADEMICS PLUS SCH - 7270</v>
          </cell>
          <cell r="B211">
            <v>1690</v>
          </cell>
          <cell r="C211" t="str">
            <v>FINLETTER ACADEMICS PLUS SCH - 7270</v>
          </cell>
          <cell r="D211" t="str">
            <v>SN-Finletter</v>
          </cell>
          <cell r="E211" t="str">
            <v>PA</v>
          </cell>
          <cell r="F211" t="str">
            <v>KCS_LOW</v>
          </cell>
          <cell r="G211" t="str">
            <v>Active</v>
          </cell>
          <cell r="H211" t="str">
            <v>No</v>
          </cell>
          <cell r="I211">
            <v>1</v>
          </cell>
          <cell r="J211">
            <v>0</v>
          </cell>
          <cell r="K211">
            <v>0</v>
          </cell>
        </row>
        <row r="212">
          <cell r="A212" t="str">
            <v>FITLER ACADEMICS PLUS - 6230</v>
          </cell>
          <cell r="B212">
            <v>1709</v>
          </cell>
          <cell r="C212" t="str">
            <v>FITLER ACADEMICS PLUS - 6230</v>
          </cell>
          <cell r="D212" t="str">
            <v>SN-Fitler</v>
          </cell>
          <cell r="E212" t="str">
            <v>PA</v>
          </cell>
          <cell r="F212" t="str">
            <v>KCS_LOW</v>
          </cell>
          <cell r="G212" t="str">
            <v>Active</v>
          </cell>
          <cell r="H212" t="str">
            <v>No</v>
          </cell>
          <cell r="I212">
            <v>1</v>
          </cell>
          <cell r="J212">
            <v>0</v>
          </cell>
          <cell r="K212">
            <v>0</v>
          </cell>
        </row>
        <row r="213">
          <cell r="A213" t="str">
            <v>FOX CHASE ACADEMICS PLUS SCHL - 8260</v>
          </cell>
          <cell r="B213">
            <v>1710</v>
          </cell>
          <cell r="C213" t="str">
            <v>FOX CHASE ACADEMICS PLUS SCHL - 8260</v>
          </cell>
          <cell r="D213" t="str">
            <v>SN-Fox Chase</v>
          </cell>
          <cell r="E213" t="str">
            <v>PA</v>
          </cell>
          <cell r="F213" t="str">
            <v>KCS_LOW</v>
          </cell>
          <cell r="G213" t="str">
            <v>Active</v>
          </cell>
          <cell r="H213" t="str">
            <v>No</v>
          </cell>
          <cell r="I213">
            <v>1</v>
          </cell>
          <cell r="J213">
            <v>0</v>
          </cell>
          <cell r="K213">
            <v>0</v>
          </cell>
        </row>
        <row r="214">
          <cell r="A214" t="str">
            <v>FRANCES E WILLARD SCHOOL - 5440</v>
          </cell>
          <cell r="B214">
            <v>1666</v>
          </cell>
          <cell r="C214" t="str">
            <v>FRANCES E WILLARD SCHOOL - 5440</v>
          </cell>
          <cell r="D214" t="str">
            <v>SN-Willard</v>
          </cell>
          <cell r="E214" t="str">
            <v>PA</v>
          </cell>
          <cell r="F214" t="str">
            <v>KCS_LOW</v>
          </cell>
          <cell r="G214" t="str">
            <v>Active</v>
          </cell>
          <cell r="H214" t="str">
            <v>No</v>
          </cell>
          <cell r="I214">
            <v>1</v>
          </cell>
          <cell r="J214">
            <v>0</v>
          </cell>
          <cell r="K214">
            <v>0</v>
          </cell>
        </row>
        <row r="215">
          <cell r="A215" t="str">
            <v>FRANCIS HOPKINSON SCHOOL - 7300</v>
          </cell>
          <cell r="B215">
            <v>1667</v>
          </cell>
          <cell r="C215" t="str">
            <v>FRANCIS HOPKINSON SCHOOL - 7300</v>
          </cell>
          <cell r="D215" t="str">
            <v>SN-Hopkinson</v>
          </cell>
          <cell r="E215" t="str">
            <v>PA</v>
          </cell>
          <cell r="F215" t="str">
            <v>KCS_LOW</v>
          </cell>
          <cell r="G215" t="str">
            <v>Active</v>
          </cell>
          <cell r="H215" t="str">
            <v>No</v>
          </cell>
          <cell r="I215">
            <v>1</v>
          </cell>
          <cell r="J215">
            <v>0</v>
          </cell>
          <cell r="K215">
            <v>0</v>
          </cell>
        </row>
        <row r="216">
          <cell r="A216" t="str">
            <v>FRANCIS SCOTT KEY SCHOOL - 2540</v>
          </cell>
          <cell r="B216">
            <v>1766</v>
          </cell>
          <cell r="C216" t="str">
            <v>FRANCIS SCOTT KEY SCHOOL - 2540</v>
          </cell>
          <cell r="D216" t="str">
            <v>SN-Key</v>
          </cell>
          <cell r="E216" t="str">
            <v>PA</v>
          </cell>
          <cell r="F216" t="str">
            <v>KCS_LOW</v>
          </cell>
          <cell r="G216" t="str">
            <v>Active</v>
          </cell>
          <cell r="H216" t="str">
            <v>No</v>
          </cell>
          <cell r="I216">
            <v>1</v>
          </cell>
          <cell r="J216">
            <v>0</v>
          </cell>
          <cell r="K216">
            <v>0</v>
          </cell>
        </row>
        <row r="217">
          <cell r="A217" t="str">
            <v>FRANKLIN ACADEMICS PLUS SCHOOL - 7280</v>
          </cell>
          <cell r="B217">
            <v>1691</v>
          </cell>
          <cell r="C217" t="str">
            <v>FRANKLIN ACADEMICS PLUS SCHOOL - 7280</v>
          </cell>
          <cell r="D217" t="str">
            <v>SN-Franklin</v>
          </cell>
          <cell r="E217" t="str">
            <v>PA</v>
          </cell>
          <cell r="F217" t="str">
            <v>KCS_LOW</v>
          </cell>
          <cell r="G217" t="str">
            <v>Active</v>
          </cell>
          <cell r="H217" t="str">
            <v>No</v>
          </cell>
          <cell r="I217">
            <v>1</v>
          </cell>
          <cell r="J217">
            <v>0</v>
          </cell>
          <cell r="K217">
            <v>0</v>
          </cell>
        </row>
        <row r="218">
          <cell r="A218" t="str">
            <v>FRANKLIN S EDMONDS SCHOOL - 6210</v>
          </cell>
          <cell r="B218">
            <v>1711</v>
          </cell>
          <cell r="C218" t="str">
            <v>FRANKLIN S EDMONDS SCHOOL - 6210</v>
          </cell>
          <cell r="D218" t="str">
            <v>SN-Edmonds, F. S.</v>
          </cell>
          <cell r="E218" t="str">
            <v>PA</v>
          </cell>
          <cell r="F218" t="str">
            <v>KCS_LOW</v>
          </cell>
          <cell r="G218" t="str">
            <v>Active</v>
          </cell>
          <cell r="H218" t="str">
            <v>No</v>
          </cell>
          <cell r="I218">
            <v>1</v>
          </cell>
          <cell r="J218">
            <v>0</v>
          </cell>
          <cell r="K218">
            <v>0</v>
          </cell>
        </row>
        <row r="219">
          <cell r="A219" t="str">
            <v>FRANKLIN SMEDLEY SCHOOL - 7420</v>
          </cell>
          <cell r="B219">
            <v>1692</v>
          </cell>
          <cell r="C219" t="str">
            <v>FRANKLIN SMEDLEY SCHOOL - 7420</v>
          </cell>
          <cell r="D219" t="str">
            <v>SN-Smedley</v>
          </cell>
          <cell r="E219" t="str">
            <v>PA</v>
          </cell>
          <cell r="F219" t="str">
            <v>KCS_LOW</v>
          </cell>
          <cell r="G219" t="str">
            <v>Active</v>
          </cell>
          <cell r="H219" t="str">
            <v>No</v>
          </cell>
          <cell r="I219">
            <v>1</v>
          </cell>
          <cell r="J219">
            <v>0</v>
          </cell>
          <cell r="K219">
            <v>0</v>
          </cell>
        </row>
        <row r="220">
          <cell r="A220" t="str">
            <v>Fairbanks BEST</v>
          </cell>
          <cell r="B220">
            <v>5115</v>
          </cell>
          <cell r="C220" t="str">
            <v>Fairbanks BEST</v>
          </cell>
          <cell r="D220" t="str">
            <v>Fairbanks BEST</v>
          </cell>
          <cell r="E220" t="str">
            <v>AK</v>
          </cell>
          <cell r="F220" t="str">
            <v>KVSP_VA</v>
          </cell>
          <cell r="G220" t="str">
            <v>Active</v>
          </cell>
          <cell r="H220" t="str">
            <v>Yes</v>
          </cell>
          <cell r="I220">
            <v>30</v>
          </cell>
          <cell r="J220">
            <v>0</v>
          </cell>
          <cell r="K220">
            <v>0</v>
          </cell>
        </row>
        <row r="221">
          <cell r="A221" t="str">
            <v>Fairmont Prepatory Academy</v>
          </cell>
          <cell r="B221">
            <v>4340</v>
          </cell>
          <cell r="C221" t="str">
            <v>Fairmont Prepatory Academy</v>
          </cell>
          <cell r="D221" t="str">
            <v>Fairmont</v>
          </cell>
          <cell r="E221" t="str">
            <v>CA</v>
          </cell>
          <cell r="F221" t="str">
            <v>KVSP_VA</v>
          </cell>
          <cell r="G221" t="str">
            <v>Active</v>
          </cell>
          <cell r="H221" t="str">
            <v>No</v>
          </cell>
          <cell r="I221">
            <v>1</v>
          </cell>
          <cell r="J221">
            <v>0</v>
          </cell>
          <cell r="K221">
            <v>0</v>
          </cell>
        </row>
        <row r="222">
          <cell r="A222" t="str">
            <v>Falcon Virtual Academy</v>
          </cell>
          <cell r="B222">
            <v>4735</v>
          </cell>
          <cell r="C222" t="str">
            <v>Falcon Virtual Academy</v>
          </cell>
          <cell r="D222" t="str">
            <v>FVA</v>
          </cell>
          <cell r="E222" t="str">
            <v>CO</v>
          </cell>
          <cell r="F222" t="str">
            <v>KVSP_VA</v>
          </cell>
          <cell r="G222" t="str">
            <v>Active</v>
          </cell>
          <cell r="H222" t="str">
            <v>Yes</v>
          </cell>
          <cell r="I222">
            <v>45</v>
          </cell>
          <cell r="J222">
            <v>0</v>
          </cell>
          <cell r="K222">
            <v>0</v>
          </cell>
        </row>
        <row r="223">
          <cell r="A223" t="str">
            <v>Family Partnership CS</v>
          </cell>
          <cell r="B223">
            <v>1153</v>
          </cell>
          <cell r="C223" t="str">
            <v>Family Partnership CS</v>
          </cell>
          <cell r="D223" t="str">
            <v>FAMILY PCS</v>
          </cell>
          <cell r="E223" t="str">
            <v>AK</v>
          </cell>
          <cell r="F223" t="str">
            <v>KVSP_H</v>
          </cell>
          <cell r="G223" t="str">
            <v>Active</v>
          </cell>
          <cell r="H223" t="str">
            <v>No</v>
          </cell>
          <cell r="I223">
            <v>1</v>
          </cell>
          <cell r="J223">
            <v>0</v>
          </cell>
          <cell r="K223">
            <v>0</v>
          </cell>
        </row>
        <row r="224">
          <cell r="A224" t="str">
            <v>Flagler Virtual Instruction Program</v>
          </cell>
          <cell r="B224">
            <v>4587</v>
          </cell>
          <cell r="C224" t="str">
            <v>Flagler Virtual Instruction Program</v>
          </cell>
          <cell r="D224" t="str">
            <v>Flagler</v>
          </cell>
          <cell r="E224" t="str">
            <v>FL</v>
          </cell>
          <cell r="F224" t="str">
            <v>KVSP_VA</v>
          </cell>
          <cell r="G224" t="str">
            <v>Active</v>
          </cell>
          <cell r="H224" t="str">
            <v>No</v>
          </cell>
          <cell r="I224">
            <v>1</v>
          </cell>
          <cell r="J224">
            <v>0</v>
          </cell>
          <cell r="K224">
            <v>0</v>
          </cell>
        </row>
        <row r="225">
          <cell r="A225" t="str">
            <v>Florida MARK12 Virtual Instruction Program</v>
          </cell>
          <cell r="B225">
            <v>4545</v>
          </cell>
          <cell r="C225" t="str">
            <v>Florida MARK12 Virtual Instruction Program</v>
          </cell>
          <cell r="D225" t="str">
            <v>FL MARK12</v>
          </cell>
          <cell r="E225" t="str">
            <v>FL</v>
          </cell>
          <cell r="F225" t="str">
            <v>KVSP_VA</v>
          </cell>
          <cell r="G225" t="str">
            <v>Active</v>
          </cell>
          <cell r="H225" t="str">
            <v>No</v>
          </cell>
          <cell r="I225">
            <v>1</v>
          </cell>
          <cell r="J225">
            <v>0</v>
          </cell>
          <cell r="K225">
            <v>0</v>
          </cell>
        </row>
        <row r="226">
          <cell r="A226" t="str">
            <v>Florida Virtual Academy</v>
          </cell>
          <cell r="B226">
            <v>1060</v>
          </cell>
          <cell r="C226" t="str">
            <v>Florida Virtual Academy</v>
          </cell>
          <cell r="D226" t="str">
            <v>FLVA</v>
          </cell>
          <cell r="E226" t="str">
            <v>FL</v>
          </cell>
          <cell r="F226" t="str">
            <v>KVSP_VA</v>
          </cell>
          <cell r="G226" t="str">
            <v>Active</v>
          </cell>
          <cell r="H226" t="str">
            <v>Yes</v>
          </cell>
          <cell r="I226">
            <v>30</v>
          </cell>
          <cell r="J226">
            <v>0</v>
          </cell>
          <cell r="K226">
            <v>0</v>
          </cell>
        </row>
        <row r="227">
          <cell r="A227" t="str">
            <v>Fluvanna County Public School</v>
          </cell>
          <cell r="B227">
            <v>2620</v>
          </cell>
          <cell r="C227" t="str">
            <v>Fluvanna County Public School</v>
          </cell>
          <cell r="D227" t="str">
            <v>FCPS</v>
          </cell>
          <cell r="E227" t="str">
            <v>VA</v>
          </cell>
          <cell r="F227" t="str">
            <v>KVSP_VA</v>
          </cell>
          <cell r="G227" t="str">
            <v>Active</v>
          </cell>
          <cell r="H227" t="str">
            <v>No</v>
          </cell>
          <cell r="I227">
            <v>1</v>
          </cell>
          <cell r="J227">
            <v>0</v>
          </cell>
          <cell r="K227">
            <v>0</v>
          </cell>
        </row>
        <row r="228">
          <cell r="A228" t="str">
            <v>Fostoria City Schools</v>
          </cell>
          <cell r="B228">
            <v>5505</v>
          </cell>
          <cell r="C228" t="str">
            <v>Fostoria City Schools</v>
          </cell>
          <cell r="D228" t="str">
            <v>FCS</v>
          </cell>
          <cell r="E228" t="str">
            <v>OH</v>
          </cell>
          <cell r="F228" t="str">
            <v>KVSP_VA</v>
          </cell>
          <cell r="G228" t="str">
            <v>Active</v>
          </cell>
          <cell r="H228" t="str">
            <v>Yes</v>
          </cell>
          <cell r="I228">
            <v>1</v>
          </cell>
          <cell r="J228">
            <v>0</v>
          </cell>
          <cell r="K228">
            <v>0</v>
          </cell>
        </row>
        <row r="229">
          <cell r="A229" t="str">
            <v>Franklin Virtual Instruction Program</v>
          </cell>
          <cell r="B229">
            <v>4588</v>
          </cell>
          <cell r="C229" t="str">
            <v>Franklin Virtual Instruction Program</v>
          </cell>
          <cell r="D229" t="str">
            <v>Franklin</v>
          </cell>
          <cell r="E229" t="str">
            <v>FL</v>
          </cell>
          <cell r="F229" t="str">
            <v>KVSP_VA</v>
          </cell>
          <cell r="G229" t="str">
            <v>Active</v>
          </cell>
          <cell r="H229" t="str">
            <v>No</v>
          </cell>
          <cell r="I229">
            <v>1</v>
          </cell>
          <cell r="J229">
            <v>0</v>
          </cell>
          <cell r="K229">
            <v>0</v>
          </cell>
        </row>
        <row r="230">
          <cell r="A230" t="str">
            <v>Frontier Charter School</v>
          </cell>
          <cell r="B230">
            <v>1155</v>
          </cell>
          <cell r="C230" t="str">
            <v>Frontier Charter School</v>
          </cell>
          <cell r="D230" t="str">
            <v>FRONTIER</v>
          </cell>
          <cell r="E230" t="str">
            <v>AK</v>
          </cell>
          <cell r="F230" t="str">
            <v>KVSP_H</v>
          </cell>
          <cell r="G230" t="str">
            <v>Active</v>
          </cell>
          <cell r="H230" t="str">
            <v>No</v>
          </cell>
          <cell r="I230">
            <v>1</v>
          </cell>
          <cell r="J230">
            <v>0</v>
          </cell>
          <cell r="K230">
            <v>0</v>
          </cell>
        </row>
        <row r="231">
          <cell r="A231" t="str">
            <v>Frontier Virtual Charter HS</v>
          </cell>
          <cell r="B231">
            <v>5065</v>
          </cell>
          <cell r="C231" t="str">
            <v>Frontier Virtual Charter HS</v>
          </cell>
          <cell r="D231" t="str">
            <v>FVCHS</v>
          </cell>
          <cell r="E231" t="str">
            <v>PA</v>
          </cell>
          <cell r="F231" t="str">
            <v>KVSP_VA</v>
          </cell>
          <cell r="G231" t="str">
            <v>Active</v>
          </cell>
          <cell r="H231" t="str">
            <v>Yes</v>
          </cell>
          <cell r="I231">
            <v>30</v>
          </cell>
          <cell r="J231">
            <v>0</v>
          </cell>
          <cell r="K231">
            <v>0</v>
          </cell>
        </row>
        <row r="232">
          <cell r="A232" t="str">
            <v>Frontline Phonics</v>
          </cell>
          <cell r="B232">
            <v>1156</v>
          </cell>
          <cell r="C232" t="str">
            <v>Frontline Phonics</v>
          </cell>
          <cell r="D232" t="str">
            <v>FRONTLINE</v>
          </cell>
          <cell r="E232" t="str">
            <v>UT</v>
          </cell>
          <cell r="F232" t="str">
            <v>KVSP_H</v>
          </cell>
          <cell r="G232" t="str">
            <v>Active</v>
          </cell>
          <cell r="H232" t="str">
            <v>No</v>
          </cell>
          <cell r="I232">
            <v>1</v>
          </cell>
          <cell r="J232">
            <v>0</v>
          </cell>
          <cell r="K232">
            <v>0</v>
          </cell>
        </row>
        <row r="233">
          <cell r="A233" t="str">
            <v>Fuller Normal Adv Tech Charter School</v>
          </cell>
          <cell r="B233">
            <v>2003</v>
          </cell>
          <cell r="C233" t="str">
            <v>Fuller Normal Adv Tech Charter School</v>
          </cell>
          <cell r="D233" t="str">
            <v>FNATCS</v>
          </cell>
          <cell r="E233" t="str">
            <v>SC</v>
          </cell>
          <cell r="F233" t="str">
            <v>KCS</v>
          </cell>
          <cell r="G233" t="str">
            <v>Active</v>
          </cell>
          <cell r="H233" t="str">
            <v>No</v>
          </cell>
          <cell r="I233">
            <v>1</v>
          </cell>
          <cell r="J233">
            <v>2008</v>
          </cell>
          <cell r="K233">
            <v>0</v>
          </cell>
        </row>
        <row r="234">
          <cell r="A234" t="str">
            <v>GCP Virtual School</v>
          </cell>
          <cell r="B234">
            <v>5525</v>
          </cell>
          <cell r="C234" t="str">
            <v>GCP Virtual School</v>
          </cell>
          <cell r="D234" t="str">
            <v>GCPVS</v>
          </cell>
          <cell r="E234" t="str">
            <v>VA</v>
          </cell>
          <cell r="F234" t="str">
            <v>KVSP_VA</v>
          </cell>
          <cell r="G234" t="str">
            <v>Active</v>
          </cell>
          <cell r="H234" t="str">
            <v>Yes</v>
          </cell>
          <cell r="I234">
            <v>30</v>
          </cell>
          <cell r="J234">
            <v>0</v>
          </cell>
          <cell r="K234">
            <v>0</v>
          </cell>
        </row>
        <row r="235">
          <cell r="A235" t="str">
            <v>GEN GEORGE G MEADE SCHOOL - 4570</v>
          </cell>
          <cell r="B235">
            <v>1630</v>
          </cell>
          <cell r="C235" t="str">
            <v>GEN GEORGE G MEADE SCHOOL - 4570</v>
          </cell>
          <cell r="D235" t="str">
            <v>SN-Meade</v>
          </cell>
          <cell r="E235" t="str">
            <v>PA</v>
          </cell>
          <cell r="F235" t="str">
            <v>KCS_LOW</v>
          </cell>
          <cell r="G235" t="str">
            <v>Active</v>
          </cell>
          <cell r="H235" t="str">
            <v>No</v>
          </cell>
          <cell r="I235">
            <v>1</v>
          </cell>
          <cell r="J235">
            <v>0</v>
          </cell>
          <cell r="K235">
            <v>0</v>
          </cell>
        </row>
        <row r="236">
          <cell r="A236" t="str">
            <v>GEN JOHN F REYNOLDS SCHOOL - 2420</v>
          </cell>
          <cell r="B236">
            <v>1650</v>
          </cell>
          <cell r="C236" t="str">
            <v>GEN JOHN F REYNOLDS SCHOOL - 2420</v>
          </cell>
          <cell r="D236" t="str">
            <v>SN-Reynolds</v>
          </cell>
          <cell r="E236" t="str">
            <v>PA</v>
          </cell>
          <cell r="F236" t="str">
            <v>KCS_LOW</v>
          </cell>
          <cell r="G236" t="str">
            <v>Active</v>
          </cell>
          <cell r="H236" t="str">
            <v>No</v>
          </cell>
          <cell r="I236">
            <v>1</v>
          </cell>
          <cell r="J236">
            <v>0</v>
          </cell>
          <cell r="K236">
            <v>0</v>
          </cell>
        </row>
        <row r="237">
          <cell r="A237" t="str">
            <v>GEN PHILIP KEARNY SCHOOL - 5480</v>
          </cell>
          <cell r="B237">
            <v>1712</v>
          </cell>
          <cell r="C237" t="str">
            <v>GEN PHILIP KEARNY SCHOOL - 5480</v>
          </cell>
          <cell r="D237" t="str">
            <v>SN-Kearney</v>
          </cell>
          <cell r="E237" t="str">
            <v>PA</v>
          </cell>
          <cell r="F237" t="str">
            <v>KCS_LOW</v>
          </cell>
          <cell r="G237" t="str">
            <v>Active</v>
          </cell>
          <cell r="H237" t="str">
            <v>No</v>
          </cell>
          <cell r="I237">
            <v>1</v>
          </cell>
          <cell r="J237">
            <v>0</v>
          </cell>
          <cell r="K237">
            <v>0</v>
          </cell>
        </row>
        <row r="238">
          <cell r="A238" t="str">
            <v>GEORGE CLYMER SCHOOL - 5220</v>
          </cell>
          <cell r="B238">
            <v>1767</v>
          </cell>
          <cell r="C238" t="str">
            <v>GEORGE CLYMER SCHOOL - 5220</v>
          </cell>
          <cell r="D238" t="str">
            <v>SN-Clymer</v>
          </cell>
          <cell r="E238" t="str">
            <v>PA</v>
          </cell>
          <cell r="F238" t="str">
            <v>KCS_LOW</v>
          </cell>
          <cell r="G238" t="str">
            <v>Active</v>
          </cell>
          <cell r="H238" t="str">
            <v>No</v>
          </cell>
          <cell r="I238">
            <v>1</v>
          </cell>
          <cell r="J238">
            <v>0</v>
          </cell>
          <cell r="K238">
            <v>0</v>
          </cell>
        </row>
        <row r="239">
          <cell r="A239" t="str">
            <v>GEORGE SHARSWOOD SCHOOL - 2630</v>
          </cell>
          <cell r="B239">
            <v>1768</v>
          </cell>
          <cell r="C239" t="str">
            <v>GEORGE SHARSWOOD SCHOOL - 2630</v>
          </cell>
          <cell r="D239" t="str">
            <v>SN-Sharswood</v>
          </cell>
          <cell r="E239" t="str">
            <v>PA</v>
          </cell>
          <cell r="F239" t="str">
            <v>KCS_LOW</v>
          </cell>
          <cell r="G239" t="str">
            <v>Active</v>
          </cell>
          <cell r="H239" t="str">
            <v>No</v>
          </cell>
          <cell r="I239">
            <v>1</v>
          </cell>
          <cell r="J239">
            <v>0</v>
          </cell>
          <cell r="K239">
            <v>0</v>
          </cell>
        </row>
        <row r="240">
          <cell r="A240" t="str">
            <v>GEORGE W CHILDS SCHOOL - 2260</v>
          </cell>
          <cell r="B240">
            <v>1744</v>
          </cell>
          <cell r="C240" t="str">
            <v>GEORGE W CHILDS SCHOOL - 2260</v>
          </cell>
          <cell r="D240" t="str">
            <v>SN-Childs</v>
          </cell>
          <cell r="E240" t="str">
            <v>PA</v>
          </cell>
          <cell r="F240" t="str">
            <v>KCS_LOW</v>
          </cell>
          <cell r="G240" t="str">
            <v>Active</v>
          </cell>
          <cell r="H240" t="str">
            <v>No</v>
          </cell>
          <cell r="I240">
            <v>1</v>
          </cell>
          <cell r="J240">
            <v>0</v>
          </cell>
          <cell r="K240">
            <v>0</v>
          </cell>
        </row>
        <row r="241">
          <cell r="A241" t="str">
            <v>GEORGE W NEBINGER SCHOOL - 2590</v>
          </cell>
          <cell r="B241">
            <v>1631</v>
          </cell>
          <cell r="C241" t="str">
            <v>GEORGE W NEBINGER SCHOOL - 2590</v>
          </cell>
          <cell r="D241" t="str">
            <v>SN-Nebinger</v>
          </cell>
          <cell r="E241" t="str">
            <v>PA</v>
          </cell>
          <cell r="F241" t="str">
            <v>KCS_LOW</v>
          </cell>
          <cell r="G241" t="str">
            <v>Active</v>
          </cell>
          <cell r="H241" t="str">
            <v>No</v>
          </cell>
          <cell r="I241">
            <v>1</v>
          </cell>
          <cell r="J241">
            <v>0</v>
          </cell>
          <cell r="K241">
            <v>0</v>
          </cell>
        </row>
        <row r="242">
          <cell r="A242" t="str">
            <v>GEORGE WASHINGTON SCHOOL - 2730</v>
          </cell>
          <cell r="B242">
            <v>1769</v>
          </cell>
          <cell r="C242" t="str">
            <v>GEORGE WASHINGTON SCHOOL - 2730</v>
          </cell>
          <cell r="D242" t="str">
            <v>SN-Washington, G.</v>
          </cell>
          <cell r="E242" t="str">
            <v>PA</v>
          </cell>
          <cell r="F242" t="str">
            <v>KCS_LOW</v>
          </cell>
          <cell r="G242" t="str">
            <v>Active</v>
          </cell>
          <cell r="H242" t="str">
            <v>No</v>
          </cell>
          <cell r="I242">
            <v>1</v>
          </cell>
          <cell r="J242">
            <v>0</v>
          </cell>
          <cell r="K242">
            <v>0</v>
          </cell>
        </row>
        <row r="243">
          <cell r="A243" t="str">
            <v>GILBERT SPRUANCE SCHOOL - 8350</v>
          </cell>
          <cell r="B243">
            <v>1713</v>
          </cell>
          <cell r="C243" t="str">
            <v>GILBERT SPRUANCE SCHOOL - 8350</v>
          </cell>
          <cell r="D243" t="str">
            <v>SN-Spruance</v>
          </cell>
          <cell r="E243" t="str">
            <v>PA</v>
          </cell>
          <cell r="F243" t="str">
            <v>KCS_LOW</v>
          </cell>
          <cell r="G243" t="str">
            <v>Active</v>
          </cell>
          <cell r="H243" t="str">
            <v>No</v>
          </cell>
          <cell r="I243">
            <v>1</v>
          </cell>
          <cell r="J243">
            <v>0</v>
          </cell>
          <cell r="K243">
            <v>0</v>
          </cell>
        </row>
        <row r="244">
          <cell r="A244" t="str">
            <v>GOAL Digital Academy</v>
          </cell>
          <cell r="B244">
            <v>1157</v>
          </cell>
          <cell r="C244" t="str">
            <v>GOAL Digital Academy</v>
          </cell>
          <cell r="D244" t="str">
            <v>GOAL</v>
          </cell>
          <cell r="E244" t="str">
            <v>OH</v>
          </cell>
          <cell r="F244" t="str">
            <v>KVSP_H</v>
          </cell>
          <cell r="G244" t="str">
            <v>Active</v>
          </cell>
          <cell r="H244" t="str">
            <v>No</v>
          </cell>
          <cell r="I244">
            <v>1</v>
          </cell>
          <cell r="J244">
            <v>0</v>
          </cell>
          <cell r="K244">
            <v>0</v>
          </cell>
        </row>
        <row r="245">
          <cell r="A245" t="str">
            <v>GROVER CLEVELAND SCHOOL - 4260</v>
          </cell>
          <cell r="B245">
            <v>1651</v>
          </cell>
          <cell r="C245" t="str">
            <v>GROVER CLEVELAND SCHOOL - 4260</v>
          </cell>
          <cell r="D245" t="str">
            <v>SN-Cleveland</v>
          </cell>
          <cell r="E245" t="str">
            <v>PA</v>
          </cell>
          <cell r="F245" t="str">
            <v>KCS_LOW</v>
          </cell>
          <cell r="G245" t="str">
            <v>Active</v>
          </cell>
          <cell r="H245" t="str">
            <v>No</v>
          </cell>
          <cell r="I245">
            <v>1</v>
          </cell>
          <cell r="J245">
            <v>0</v>
          </cell>
          <cell r="K245">
            <v>0</v>
          </cell>
        </row>
        <row r="246">
          <cell r="A246" t="str">
            <v>GUION S. BLUFORD SCHOOL - 4290</v>
          </cell>
          <cell r="B246">
            <v>1632</v>
          </cell>
          <cell r="C246" t="str">
            <v>GUION S. BLUFORD SCHOOL - 4290</v>
          </cell>
          <cell r="D246" t="str">
            <v>SN-Bluford, Guion S.</v>
          </cell>
          <cell r="E246" t="str">
            <v>PA</v>
          </cell>
          <cell r="F246" t="str">
            <v>KCS_LOW</v>
          </cell>
          <cell r="G246" t="str">
            <v>Active</v>
          </cell>
          <cell r="H246" t="str">
            <v>No</v>
          </cell>
          <cell r="I246">
            <v>1</v>
          </cell>
          <cell r="J246">
            <v>0</v>
          </cell>
          <cell r="K246">
            <v>0</v>
          </cell>
        </row>
        <row r="247">
          <cell r="A247" t="str">
            <v>Gadsden Virtual Instruction Program</v>
          </cell>
          <cell r="B247">
            <v>3781</v>
          </cell>
          <cell r="C247" t="str">
            <v>Gadsden Virtual Instruction Program</v>
          </cell>
          <cell r="D247" t="str">
            <v>Gadsden</v>
          </cell>
          <cell r="E247" t="str">
            <v>FL</v>
          </cell>
          <cell r="F247" t="str">
            <v>KVSP_VA</v>
          </cell>
          <cell r="G247" t="str">
            <v>Active</v>
          </cell>
          <cell r="H247" t="str">
            <v>Yes</v>
          </cell>
          <cell r="I247">
            <v>30</v>
          </cell>
          <cell r="J247">
            <v>2011</v>
          </cell>
          <cell r="K247">
            <v>0</v>
          </cell>
        </row>
        <row r="248">
          <cell r="A248" t="str">
            <v>Galloway Community Charter School</v>
          </cell>
          <cell r="B248">
            <v>2020</v>
          </cell>
          <cell r="C248" t="str">
            <v>Galloway Community Charter School</v>
          </cell>
          <cell r="D248" t="str">
            <v>Galloway</v>
          </cell>
          <cell r="E248" t="str">
            <v>NJ</v>
          </cell>
          <cell r="F248" t="str">
            <v>KCS</v>
          </cell>
          <cell r="G248" t="str">
            <v>Active</v>
          </cell>
          <cell r="H248" t="str">
            <v>Yes</v>
          </cell>
          <cell r="I248">
            <v>1</v>
          </cell>
          <cell r="J248">
            <v>0</v>
          </cell>
          <cell r="K248">
            <v>0</v>
          </cell>
        </row>
        <row r="249">
          <cell r="A249" t="str">
            <v>Gateway Virtual Academy</v>
          </cell>
          <cell r="B249">
            <v>5305</v>
          </cell>
          <cell r="C249" t="str">
            <v>Gateway Virtual Academy</v>
          </cell>
          <cell r="D249" t="str">
            <v>Gateway</v>
          </cell>
          <cell r="E249" t="str">
            <v>CA</v>
          </cell>
          <cell r="F249" t="str">
            <v>KVSP_VA</v>
          </cell>
          <cell r="G249" t="str">
            <v>Active</v>
          </cell>
          <cell r="H249" t="str">
            <v>Yes</v>
          </cell>
          <cell r="I249">
            <v>30</v>
          </cell>
          <cell r="J249">
            <v>0</v>
          </cell>
          <cell r="K249">
            <v>0</v>
          </cell>
        </row>
        <row r="250">
          <cell r="A250" t="str">
            <v>GWUOHS</v>
          </cell>
          <cell r="B250">
            <v>4782</v>
          </cell>
          <cell r="C250" t="str">
            <v>GWUOHS</v>
          </cell>
          <cell r="D250" t="str">
            <v>GWUOHS</v>
          </cell>
          <cell r="E250" t="str">
            <v>VA</v>
          </cell>
          <cell r="F250" t="str">
            <v>KVSP_VA</v>
          </cell>
          <cell r="G250" t="str">
            <v>Active</v>
          </cell>
          <cell r="H250" t="str">
            <v>Yes</v>
          </cell>
          <cell r="I250">
            <v>30</v>
          </cell>
          <cell r="J250">
            <v>2011</v>
          </cell>
          <cell r="K250">
            <v>0</v>
          </cell>
        </row>
        <row r="251">
          <cell r="A251" t="str">
            <v>Georgia Cyber Academy</v>
          </cell>
          <cell r="B251">
            <v>2480</v>
          </cell>
          <cell r="C251" t="str">
            <v>Georgia Cyber Academy</v>
          </cell>
          <cell r="D251" t="str">
            <v>GCA</v>
          </cell>
          <cell r="E251" t="str">
            <v>GA</v>
          </cell>
          <cell r="F251" t="str">
            <v>VCS</v>
          </cell>
          <cell r="G251" t="str">
            <v>Active</v>
          </cell>
          <cell r="H251" t="str">
            <v>Yes</v>
          </cell>
          <cell r="I251">
            <v>30</v>
          </cell>
          <cell r="J251">
            <v>2011</v>
          </cell>
          <cell r="K251">
            <v>0</v>
          </cell>
        </row>
        <row r="252">
          <cell r="A252" t="str">
            <v>Gilchrist Virtual Instruction Program</v>
          </cell>
          <cell r="B252">
            <v>4589</v>
          </cell>
          <cell r="C252" t="str">
            <v>Gilchrist Virtual Instruction Program</v>
          </cell>
          <cell r="D252" t="str">
            <v>Gilchrist</v>
          </cell>
          <cell r="E252" t="str">
            <v>FL</v>
          </cell>
          <cell r="F252" t="str">
            <v>KVSP_VA</v>
          </cell>
          <cell r="G252" t="str">
            <v>Active</v>
          </cell>
          <cell r="H252" t="str">
            <v>No</v>
          </cell>
          <cell r="I252">
            <v>1</v>
          </cell>
          <cell r="J252">
            <v>0</v>
          </cell>
          <cell r="K252">
            <v>0</v>
          </cell>
        </row>
        <row r="253">
          <cell r="A253" t="str">
            <v>Glades Virtual Instruction Program</v>
          </cell>
          <cell r="B253">
            <v>4000</v>
          </cell>
          <cell r="C253" t="str">
            <v>Glades Virtual Instruction Program</v>
          </cell>
          <cell r="D253" t="str">
            <v>Glades</v>
          </cell>
          <cell r="E253" t="str">
            <v>FL</v>
          </cell>
          <cell r="F253" t="str">
            <v>KVSP_VA</v>
          </cell>
          <cell r="G253" t="str">
            <v>Active</v>
          </cell>
          <cell r="H253" t="str">
            <v>Yes</v>
          </cell>
          <cell r="I253">
            <v>30</v>
          </cell>
          <cell r="J253">
            <v>2011</v>
          </cell>
          <cell r="K253">
            <v>0</v>
          </cell>
        </row>
        <row r="254">
          <cell r="A254" t="str">
            <v>Golden Valley Charter School</v>
          </cell>
          <cell r="B254">
            <v>1420</v>
          </cell>
          <cell r="C254" t="str">
            <v>Golden Valley Charter School</v>
          </cell>
          <cell r="D254" t="str">
            <v>Golden Valley</v>
          </cell>
          <cell r="E254" t="str">
            <v>CA</v>
          </cell>
          <cell r="F254" t="str">
            <v>KVSP_H</v>
          </cell>
          <cell r="G254" t="str">
            <v>Active</v>
          </cell>
          <cell r="H254" t="str">
            <v>No</v>
          </cell>
          <cell r="I254">
            <v>1</v>
          </cell>
          <cell r="J254">
            <v>0</v>
          </cell>
          <cell r="K254">
            <v>0</v>
          </cell>
        </row>
        <row r="255">
          <cell r="A255" t="str">
            <v>Graham Digital Academy</v>
          </cell>
          <cell r="B255">
            <v>1320</v>
          </cell>
          <cell r="C255" t="str">
            <v>Graham Digital Academy</v>
          </cell>
          <cell r="D255" t="str">
            <v>Graham</v>
          </cell>
          <cell r="E255" t="str">
            <v>OH</v>
          </cell>
          <cell r="F255" t="str">
            <v>KVSP_H</v>
          </cell>
          <cell r="G255" t="str">
            <v>Active</v>
          </cell>
          <cell r="H255" t="str">
            <v>No</v>
          </cell>
          <cell r="I255">
            <v>1</v>
          </cell>
          <cell r="J255">
            <v>0</v>
          </cell>
          <cell r="K255">
            <v>0</v>
          </cell>
        </row>
        <row r="256">
          <cell r="A256" t="str">
            <v>Gramercy Arts High School</v>
          </cell>
          <cell r="B256">
            <v>5013</v>
          </cell>
          <cell r="C256" t="str">
            <v>Gramercy Arts High School</v>
          </cell>
          <cell r="D256" t="str">
            <v>NYCGAHS</v>
          </cell>
          <cell r="E256" t="str">
            <v>NY</v>
          </cell>
          <cell r="F256" t="str">
            <v>KCS_HIGH</v>
          </cell>
          <cell r="G256" t="str">
            <v>Active</v>
          </cell>
          <cell r="H256" t="str">
            <v>Yes</v>
          </cell>
          <cell r="I256">
            <v>1</v>
          </cell>
          <cell r="J256">
            <v>0</v>
          </cell>
          <cell r="K256">
            <v>0</v>
          </cell>
        </row>
        <row r="257">
          <cell r="A257" t="str">
            <v>Grande River Virtual Academy</v>
          </cell>
          <cell r="B257">
            <v>4935</v>
          </cell>
          <cell r="C257" t="str">
            <v>Grande River Virtual Academy</v>
          </cell>
          <cell r="D257" t="str">
            <v>Grande River</v>
          </cell>
          <cell r="E257" t="str">
            <v>CO</v>
          </cell>
          <cell r="F257" t="str">
            <v>KVSP_VA</v>
          </cell>
          <cell r="G257" t="str">
            <v>Active</v>
          </cell>
          <cell r="H257" t="str">
            <v>Yes</v>
          </cell>
          <cell r="I257">
            <v>30</v>
          </cell>
          <cell r="J257">
            <v>0</v>
          </cell>
          <cell r="K257">
            <v>0</v>
          </cell>
        </row>
        <row r="258">
          <cell r="A258" t="str">
            <v>Grayson County PS Virtual Academy</v>
          </cell>
          <cell r="B258">
            <v>4360</v>
          </cell>
          <cell r="C258" t="str">
            <v>Grayson County PS Virtual Academy</v>
          </cell>
          <cell r="D258" t="str">
            <v>Grayson County</v>
          </cell>
          <cell r="E258" t="str">
            <v>VA</v>
          </cell>
          <cell r="F258" t="str">
            <v>KVSP_VA</v>
          </cell>
          <cell r="G258" t="str">
            <v>Active</v>
          </cell>
          <cell r="H258" t="str">
            <v>Yes</v>
          </cell>
          <cell r="I258">
            <v>30</v>
          </cell>
          <cell r="J258">
            <v>0</v>
          </cell>
          <cell r="K258">
            <v>0</v>
          </cell>
        </row>
        <row r="259">
          <cell r="A259" t="str">
            <v>Greene County Virtual Academy</v>
          </cell>
          <cell r="B259">
            <v>4060</v>
          </cell>
          <cell r="C259" t="str">
            <v>Greene County Virtual Academy</v>
          </cell>
          <cell r="D259" t="str">
            <v>GCVA</v>
          </cell>
          <cell r="E259" t="str">
            <v>VA</v>
          </cell>
          <cell r="F259" t="str">
            <v>KVSP_VA</v>
          </cell>
          <cell r="G259" t="str">
            <v>Active</v>
          </cell>
          <cell r="H259" t="str">
            <v>Partial</v>
          </cell>
          <cell r="I259">
            <v>1</v>
          </cell>
          <cell r="J259">
            <v>2009</v>
          </cell>
          <cell r="K259">
            <v>0</v>
          </cell>
        </row>
        <row r="260">
          <cell r="A260" t="str">
            <v>Greenfield High School</v>
          </cell>
          <cell r="B260">
            <v>5331</v>
          </cell>
          <cell r="C260" t="str">
            <v>Greenfield High School</v>
          </cell>
          <cell r="D260" t="str">
            <v>Greenfield</v>
          </cell>
          <cell r="E260" t="str">
            <v>MA</v>
          </cell>
          <cell r="F260" t="str">
            <v>KVSP_VA</v>
          </cell>
          <cell r="G260" t="str">
            <v>Active</v>
          </cell>
          <cell r="H260" t="str">
            <v>Yes</v>
          </cell>
          <cell r="I260">
            <v>30</v>
          </cell>
          <cell r="J260">
            <v>0</v>
          </cell>
          <cell r="K260">
            <v>0</v>
          </cell>
        </row>
        <row r="261">
          <cell r="A261" t="str">
            <v>Greenhill Elementary</v>
          </cell>
          <cell r="B261">
            <v>3121</v>
          </cell>
          <cell r="C261" t="str">
            <v>Greenhill Elementary</v>
          </cell>
          <cell r="D261" t="str">
            <v>GREL</v>
          </cell>
          <cell r="E261" t="str">
            <v>MS</v>
          </cell>
          <cell r="F261" t="str">
            <v>KCS</v>
          </cell>
          <cell r="G261" t="str">
            <v>Active</v>
          </cell>
          <cell r="H261" t="str">
            <v>Yes</v>
          </cell>
          <cell r="I261">
            <v>1</v>
          </cell>
          <cell r="J261">
            <v>0</v>
          </cell>
          <cell r="K261">
            <v>0</v>
          </cell>
        </row>
        <row r="262">
          <cell r="A262" t="str">
            <v>Greenville Schools</v>
          </cell>
          <cell r="B262">
            <v>5480</v>
          </cell>
          <cell r="C262" t="str">
            <v>Greenville Schools</v>
          </cell>
          <cell r="D262" t="str">
            <v>Greenville</v>
          </cell>
          <cell r="E262" t="str">
            <v>ME</v>
          </cell>
          <cell r="F262" t="str">
            <v>KVSP_VA</v>
          </cell>
          <cell r="G262" t="str">
            <v>Active</v>
          </cell>
          <cell r="H262" t="str">
            <v>Yes</v>
          </cell>
          <cell r="I262">
            <v>30</v>
          </cell>
          <cell r="J262">
            <v>0</v>
          </cell>
          <cell r="K262">
            <v>0</v>
          </cell>
        </row>
        <row r="263">
          <cell r="A263" t="str">
            <v>Gregorio Luperon High School</v>
          </cell>
          <cell r="B263">
            <v>5030</v>
          </cell>
          <cell r="C263" t="str">
            <v>Gregorio Luperon High School</v>
          </cell>
          <cell r="D263" t="str">
            <v>NYCGLHSSM</v>
          </cell>
          <cell r="E263" t="str">
            <v>NY</v>
          </cell>
          <cell r="F263" t="str">
            <v>KCS_HIGH</v>
          </cell>
          <cell r="G263" t="str">
            <v>Active</v>
          </cell>
          <cell r="H263" t="str">
            <v>Yes</v>
          </cell>
          <cell r="I263">
            <v>1</v>
          </cell>
          <cell r="J263">
            <v>0</v>
          </cell>
          <cell r="K263">
            <v>0</v>
          </cell>
        </row>
        <row r="264">
          <cell r="A264" t="str">
            <v>Griffin Bay Virtual Academy</v>
          </cell>
          <cell r="B264">
            <v>2421</v>
          </cell>
          <cell r="C264" t="str">
            <v>Griffin Bay Virtual Academy</v>
          </cell>
          <cell r="D264" t="str">
            <v>GBVA</v>
          </cell>
          <cell r="E264" t="str">
            <v>WA</v>
          </cell>
          <cell r="F264" t="str">
            <v>KVSP_VA</v>
          </cell>
          <cell r="G264" t="str">
            <v>Active</v>
          </cell>
          <cell r="H264" t="str">
            <v>Yes</v>
          </cell>
          <cell r="I264">
            <v>30</v>
          </cell>
          <cell r="J264">
            <v>0</v>
          </cell>
          <cell r="K264">
            <v>0</v>
          </cell>
        </row>
        <row r="265">
          <cell r="A265" t="str">
            <v>Gulf Virtual Instruction Program</v>
          </cell>
          <cell r="B265">
            <v>3844</v>
          </cell>
          <cell r="C265" t="str">
            <v>Gulf Virtual Instruction Program</v>
          </cell>
          <cell r="D265" t="str">
            <v>Gulf</v>
          </cell>
          <cell r="E265" t="str">
            <v>FL</v>
          </cell>
          <cell r="F265" t="str">
            <v>KVSP_VA</v>
          </cell>
          <cell r="G265" t="str">
            <v>Active</v>
          </cell>
          <cell r="H265" t="str">
            <v>Partial</v>
          </cell>
          <cell r="I265">
            <v>1</v>
          </cell>
          <cell r="J265">
            <v>2009</v>
          </cell>
          <cell r="K265">
            <v>0</v>
          </cell>
        </row>
        <row r="266">
          <cell r="A266" t="str">
            <v>H.A. BROWN ACADEMICS PLUS SCH - 5210</v>
          </cell>
          <cell r="B266">
            <v>1652</v>
          </cell>
          <cell r="C266" t="str">
            <v>H.A. BROWN ACADEMICS PLUS SCH - 5210</v>
          </cell>
          <cell r="D266" t="str">
            <v>SN-Brown, H. A.</v>
          </cell>
          <cell r="E266" t="str">
            <v>PA</v>
          </cell>
          <cell r="F266" t="str">
            <v>KCS_LOW</v>
          </cell>
          <cell r="G266" t="str">
            <v>Active</v>
          </cell>
          <cell r="H266" t="str">
            <v>No</v>
          </cell>
          <cell r="I266">
            <v>1</v>
          </cell>
          <cell r="J266">
            <v>0</v>
          </cell>
          <cell r="K266">
            <v>0</v>
          </cell>
        </row>
        <row r="267">
          <cell r="A267" t="str">
            <v>H.O.M.E. Program</v>
          </cell>
          <cell r="B267">
            <v>4746</v>
          </cell>
          <cell r="C267" t="str">
            <v>H.O.M.E. Program</v>
          </cell>
          <cell r="D267" t="str">
            <v>H.O.M.E.</v>
          </cell>
          <cell r="E267" t="str">
            <v>WA</v>
          </cell>
          <cell r="F267" t="str">
            <v>KVSP_VA</v>
          </cell>
          <cell r="G267" t="str">
            <v>Active</v>
          </cell>
          <cell r="H267" t="str">
            <v>Yes</v>
          </cell>
          <cell r="I267">
            <v>30</v>
          </cell>
          <cell r="J267">
            <v>0</v>
          </cell>
          <cell r="K267">
            <v>0</v>
          </cell>
        </row>
        <row r="268">
          <cell r="A268" t="str">
            <v>HACKETT SCHOOL - 5300</v>
          </cell>
          <cell r="B268">
            <v>1668</v>
          </cell>
          <cell r="C268" t="str">
            <v>HACKETT SCHOOL - 5300</v>
          </cell>
          <cell r="D268" t="str">
            <v>SN-Hackett</v>
          </cell>
          <cell r="E268" t="str">
            <v>PA</v>
          </cell>
          <cell r="F268" t="str">
            <v>KCS_LOW</v>
          </cell>
          <cell r="G268" t="str">
            <v>Active</v>
          </cell>
          <cell r="H268" t="str">
            <v>No</v>
          </cell>
          <cell r="I268">
            <v>1</v>
          </cell>
          <cell r="J268">
            <v>0</v>
          </cell>
          <cell r="K268">
            <v>0</v>
          </cell>
        </row>
        <row r="269">
          <cell r="A269" t="str">
            <v>HAMILTON DISSTON SCHOOL - 8240</v>
          </cell>
          <cell r="B269">
            <v>1669</v>
          </cell>
          <cell r="C269" t="str">
            <v>HAMILTON DISSTON SCHOOL - 8240</v>
          </cell>
          <cell r="D269" t="str">
            <v>SN-Disston</v>
          </cell>
          <cell r="E269" t="str">
            <v>PA</v>
          </cell>
          <cell r="F269" t="str">
            <v>KCS_LOW</v>
          </cell>
          <cell r="G269" t="str">
            <v>Active</v>
          </cell>
          <cell r="H269" t="str">
            <v>No</v>
          </cell>
          <cell r="I269">
            <v>1</v>
          </cell>
          <cell r="J269">
            <v>0</v>
          </cell>
          <cell r="K269">
            <v>0</v>
          </cell>
        </row>
        <row r="270">
          <cell r="A270" t="str">
            <v>HAVEN</v>
          </cell>
          <cell r="B270">
            <v>5210</v>
          </cell>
          <cell r="C270" t="str">
            <v>HAVEN</v>
          </cell>
          <cell r="D270" t="str">
            <v>HAVEN</v>
          </cell>
          <cell r="E270" t="str">
            <v>WA</v>
          </cell>
          <cell r="F270" t="str">
            <v>KVSP_VA</v>
          </cell>
          <cell r="G270" t="str">
            <v>Active</v>
          </cell>
          <cell r="H270" t="str">
            <v>Yes</v>
          </cell>
          <cell r="I270">
            <v>30</v>
          </cell>
          <cell r="J270">
            <v>0</v>
          </cell>
          <cell r="K270">
            <v>0</v>
          </cell>
        </row>
        <row r="271">
          <cell r="A271" t="str">
            <v>HENRY C LEA SCHOOL - 1340</v>
          </cell>
          <cell r="B271">
            <v>1770</v>
          </cell>
          <cell r="C271" t="str">
            <v>HENRY C LEA SCHOOL - 1340</v>
          </cell>
          <cell r="D271" t="str">
            <v>SN-Lea</v>
          </cell>
          <cell r="E271" t="str">
            <v>PA</v>
          </cell>
          <cell r="F271" t="str">
            <v>KCS_LOW</v>
          </cell>
          <cell r="G271" t="str">
            <v>Active</v>
          </cell>
          <cell r="H271" t="str">
            <v>No</v>
          </cell>
          <cell r="I271">
            <v>1</v>
          </cell>
          <cell r="J271">
            <v>0</v>
          </cell>
          <cell r="K271">
            <v>0</v>
          </cell>
        </row>
        <row r="272">
          <cell r="A272" t="str">
            <v>HENRY EDMUNDS SCHOOL - 7250</v>
          </cell>
          <cell r="B272">
            <v>1670</v>
          </cell>
          <cell r="C272" t="str">
            <v>HENRY EDMUNDS SCHOOL - 7250</v>
          </cell>
          <cell r="D272" t="str">
            <v>SN-Edmunds, H. R.</v>
          </cell>
          <cell r="E272" t="str">
            <v>PA</v>
          </cell>
          <cell r="F272" t="str">
            <v>KCS_LOW</v>
          </cell>
          <cell r="G272" t="str">
            <v>Active</v>
          </cell>
          <cell r="H272" t="str">
            <v>No</v>
          </cell>
          <cell r="I272">
            <v>1</v>
          </cell>
          <cell r="J272">
            <v>0</v>
          </cell>
          <cell r="K272">
            <v>0</v>
          </cell>
        </row>
        <row r="273">
          <cell r="A273" t="str">
            <v>HENRY H. HOUSTON SCHOOL - 6260</v>
          </cell>
          <cell r="B273">
            <v>1621</v>
          </cell>
          <cell r="C273" t="str">
            <v>HENRY H. HOUSTON SCHOOL - 6260</v>
          </cell>
          <cell r="D273" t="str">
            <v>SN-Houston</v>
          </cell>
          <cell r="E273" t="str">
            <v>PA</v>
          </cell>
          <cell r="F273" t="str">
            <v>KCS_LOW</v>
          </cell>
          <cell r="G273" t="str">
            <v>Active</v>
          </cell>
          <cell r="H273" t="str">
            <v>No</v>
          </cell>
          <cell r="I273">
            <v>1</v>
          </cell>
          <cell r="J273">
            <v>0</v>
          </cell>
          <cell r="K273">
            <v>0</v>
          </cell>
        </row>
        <row r="274">
          <cell r="A274" t="str">
            <v>HENRY W LAWTON SCHOOL - 7330</v>
          </cell>
          <cell r="B274">
            <v>1671</v>
          </cell>
          <cell r="C274" t="str">
            <v>HENRY W LAWTON SCHOOL - 7330</v>
          </cell>
          <cell r="D274" t="str">
            <v>SN-Lawton</v>
          </cell>
          <cell r="E274" t="str">
            <v>PA</v>
          </cell>
          <cell r="F274" t="str">
            <v>KCS_LOW</v>
          </cell>
          <cell r="G274" t="str">
            <v>Active</v>
          </cell>
          <cell r="H274" t="str">
            <v>No</v>
          </cell>
          <cell r="I274">
            <v>1</v>
          </cell>
          <cell r="J274">
            <v>0</v>
          </cell>
          <cell r="K274">
            <v>0</v>
          </cell>
        </row>
        <row r="275">
          <cell r="A275" t="str">
            <v>HESTON ACADEMICS PLUS SCHOOL - 4300</v>
          </cell>
          <cell r="B275">
            <v>1784</v>
          </cell>
          <cell r="C275" t="str">
            <v>HESTON ACADEMICS PLUS SCHOOL - 4300</v>
          </cell>
          <cell r="D275" t="str">
            <v>SN-Heston</v>
          </cell>
          <cell r="E275" t="str">
            <v>PA</v>
          </cell>
          <cell r="F275" t="str">
            <v>KCS_LOW</v>
          </cell>
          <cell r="G275" t="str">
            <v>Active</v>
          </cell>
          <cell r="H275" t="str">
            <v>No</v>
          </cell>
          <cell r="I275">
            <v>1</v>
          </cell>
          <cell r="J275">
            <v>0</v>
          </cell>
          <cell r="K275">
            <v>0</v>
          </cell>
        </row>
        <row r="276">
          <cell r="A276" t="str">
            <v>HHAL Bay Care</v>
          </cell>
          <cell r="B276">
            <v>4783</v>
          </cell>
          <cell r="C276" t="str">
            <v>HHAL Bay Care</v>
          </cell>
          <cell r="D276" t="str">
            <v>HHAL Bay Care</v>
          </cell>
          <cell r="E276" t="str">
            <v>FL</v>
          </cell>
          <cell r="F276" t="str">
            <v>KVSP_VA</v>
          </cell>
          <cell r="G276" t="str">
            <v>Active</v>
          </cell>
          <cell r="H276" t="str">
            <v>Yes</v>
          </cell>
          <cell r="I276">
            <v>30</v>
          </cell>
          <cell r="J276">
            <v>2011</v>
          </cell>
          <cell r="K276">
            <v>0</v>
          </cell>
        </row>
        <row r="277">
          <cell r="A277" t="str">
            <v>HHAL Volusia</v>
          </cell>
          <cell r="B277">
            <v>5400</v>
          </cell>
          <cell r="C277" t="str">
            <v>HHAL Volusia</v>
          </cell>
          <cell r="D277" t="str">
            <v>HHAL Volusia</v>
          </cell>
          <cell r="E277" t="str">
            <v>FL</v>
          </cell>
          <cell r="F277" t="str">
            <v>KVSP_VA</v>
          </cell>
          <cell r="G277" t="str">
            <v>Active</v>
          </cell>
          <cell r="H277" t="str">
            <v>Yes</v>
          </cell>
          <cell r="I277">
            <v>30</v>
          </cell>
          <cell r="J277">
            <v>0</v>
          </cell>
          <cell r="K277">
            <v>0</v>
          </cell>
        </row>
        <row r="278">
          <cell r="A278" t="str">
            <v>HIVA @ Connections</v>
          </cell>
          <cell r="B278">
            <v>1582</v>
          </cell>
          <cell r="C278" t="str">
            <v>HIVA @ Connections</v>
          </cell>
          <cell r="D278" t="str">
            <v>HIVA-CON</v>
          </cell>
          <cell r="E278" t="str">
            <v>HI</v>
          </cell>
          <cell r="F278" t="str">
            <v>KVSP_VA</v>
          </cell>
          <cell r="G278" t="str">
            <v>Active</v>
          </cell>
          <cell r="H278" t="str">
            <v>No</v>
          </cell>
          <cell r="I278">
            <v>1</v>
          </cell>
          <cell r="J278">
            <v>0</v>
          </cell>
          <cell r="K278">
            <v>0</v>
          </cell>
        </row>
        <row r="279">
          <cell r="A279" t="str">
            <v>HIVA @ HI Academy of Arts</v>
          </cell>
          <cell r="B279">
            <v>1581</v>
          </cell>
          <cell r="C279" t="str">
            <v>HIVA @ HI Academy of Arts</v>
          </cell>
          <cell r="D279" t="str">
            <v>HIVA-HAAS</v>
          </cell>
          <cell r="E279" t="str">
            <v>HI</v>
          </cell>
          <cell r="F279" t="str">
            <v>VCS</v>
          </cell>
          <cell r="G279" t="str">
            <v>Active</v>
          </cell>
          <cell r="H279" t="str">
            <v>No</v>
          </cell>
          <cell r="I279">
            <v>1</v>
          </cell>
          <cell r="J279">
            <v>0</v>
          </cell>
          <cell r="K279">
            <v>0</v>
          </cell>
        </row>
        <row r="280">
          <cell r="A280" t="str">
            <v>HIVA @ Halau Ku Mana</v>
          </cell>
          <cell r="B280">
            <v>1560</v>
          </cell>
          <cell r="C280" t="str">
            <v>HIVA @ Halau Ku Mana</v>
          </cell>
          <cell r="D280" t="str">
            <v>HIVA-HKM</v>
          </cell>
          <cell r="E280" t="str">
            <v>HI</v>
          </cell>
          <cell r="F280" t="str">
            <v>VCS</v>
          </cell>
          <cell r="G280" t="str">
            <v>Active</v>
          </cell>
          <cell r="H280" t="str">
            <v>No</v>
          </cell>
          <cell r="I280">
            <v>1</v>
          </cell>
          <cell r="J280">
            <v>0</v>
          </cell>
          <cell r="K280">
            <v>0</v>
          </cell>
        </row>
        <row r="281">
          <cell r="A281" t="str">
            <v>HIVA @ Kua O Ka La</v>
          </cell>
          <cell r="B281">
            <v>1580</v>
          </cell>
          <cell r="C281" t="str">
            <v>HIVA @ Kua O Ka La</v>
          </cell>
          <cell r="D281" t="str">
            <v>HIVA-OKL</v>
          </cell>
          <cell r="E281" t="str">
            <v>HI</v>
          </cell>
          <cell r="F281" t="str">
            <v>VCS</v>
          </cell>
          <cell r="G281" t="str">
            <v>Active</v>
          </cell>
          <cell r="H281" t="str">
            <v>No</v>
          </cell>
          <cell r="I281">
            <v>1</v>
          </cell>
          <cell r="J281">
            <v>0</v>
          </cell>
          <cell r="K281">
            <v>0</v>
          </cell>
        </row>
        <row r="282">
          <cell r="A282" t="str">
            <v>HOWE ACADEMICS PLUS SCHOOL - 7320</v>
          </cell>
          <cell r="B282">
            <v>1745</v>
          </cell>
          <cell r="C282" t="str">
            <v>HOWE ACADEMICS PLUS SCHOOL - 7320</v>
          </cell>
          <cell r="D282" t="str">
            <v>SN-Howe</v>
          </cell>
          <cell r="E282" t="str">
            <v>PA</v>
          </cell>
          <cell r="F282" t="str">
            <v>KCS_LOW</v>
          </cell>
          <cell r="G282" t="str">
            <v>Active</v>
          </cell>
          <cell r="H282" t="str">
            <v>No</v>
          </cell>
          <cell r="I282">
            <v>1</v>
          </cell>
          <cell r="J282">
            <v>0</v>
          </cell>
          <cell r="K282">
            <v>0</v>
          </cell>
        </row>
        <row r="283">
          <cell r="A283" t="str">
            <v>HS of Telecom Arts and Tech</v>
          </cell>
          <cell r="B283">
            <v>5026</v>
          </cell>
          <cell r="C283" t="str">
            <v>HS of Telecom Arts and Tech</v>
          </cell>
          <cell r="D283" t="str">
            <v>NYCHSTAT</v>
          </cell>
          <cell r="E283" t="str">
            <v>NY</v>
          </cell>
          <cell r="F283" t="str">
            <v>KCS_HIGH</v>
          </cell>
          <cell r="G283" t="str">
            <v>Active</v>
          </cell>
          <cell r="H283" t="str">
            <v>Yes</v>
          </cell>
          <cell r="I283">
            <v>1</v>
          </cell>
          <cell r="J283">
            <v>0</v>
          </cell>
          <cell r="K283">
            <v>0</v>
          </cell>
        </row>
        <row r="284">
          <cell r="A284" t="str">
            <v>Halifax County Public Schools</v>
          </cell>
          <cell r="B284">
            <v>1820</v>
          </cell>
          <cell r="C284" t="str">
            <v>Halifax County Public Schools</v>
          </cell>
          <cell r="D284" t="str">
            <v>HCPS</v>
          </cell>
          <cell r="E284" t="str">
            <v>VA</v>
          </cell>
          <cell r="F284" t="str">
            <v>KVSP_VA</v>
          </cell>
          <cell r="G284" t="str">
            <v>Active</v>
          </cell>
          <cell r="H284" t="str">
            <v>Yes</v>
          </cell>
          <cell r="I284">
            <v>1</v>
          </cell>
          <cell r="J284">
            <v>0</v>
          </cell>
          <cell r="K284">
            <v>0</v>
          </cell>
        </row>
        <row r="285">
          <cell r="A285" t="str">
            <v>Hamilton Virtual Instruction Program</v>
          </cell>
          <cell r="B285">
            <v>3808</v>
          </cell>
          <cell r="C285" t="str">
            <v>Hamilton Virtual Instruction Program</v>
          </cell>
          <cell r="D285" t="str">
            <v>Hamilton</v>
          </cell>
          <cell r="E285" t="str">
            <v>FL</v>
          </cell>
          <cell r="F285" t="str">
            <v>KVSP_VA</v>
          </cell>
          <cell r="G285" t="str">
            <v>Active</v>
          </cell>
          <cell r="H285" t="str">
            <v>Yes</v>
          </cell>
          <cell r="I285">
            <v>30</v>
          </cell>
          <cell r="J285">
            <v>2011</v>
          </cell>
          <cell r="K285">
            <v>0</v>
          </cell>
        </row>
        <row r="286">
          <cell r="A286" t="str">
            <v>Harbor Creek School District</v>
          </cell>
          <cell r="B286">
            <v>5510</v>
          </cell>
          <cell r="C286" t="str">
            <v>Harbor Creek School District</v>
          </cell>
          <cell r="D286" t="str">
            <v>HCSD</v>
          </cell>
          <cell r="E286" t="str">
            <v>PA</v>
          </cell>
          <cell r="F286" t="str">
            <v>KVSP_VA</v>
          </cell>
          <cell r="G286" t="str">
            <v>Active</v>
          </cell>
          <cell r="H286" t="str">
            <v>Yes</v>
          </cell>
          <cell r="I286">
            <v>30</v>
          </cell>
          <cell r="J286">
            <v>0</v>
          </cell>
          <cell r="K286">
            <v>0</v>
          </cell>
        </row>
        <row r="287">
          <cell r="A287" t="str">
            <v>Hardee Virtual Instruction Program</v>
          </cell>
          <cell r="B287">
            <v>3845</v>
          </cell>
          <cell r="C287" t="str">
            <v>Hardee Virtual Instruction Program</v>
          </cell>
          <cell r="D287" t="str">
            <v>Hardee</v>
          </cell>
          <cell r="E287" t="str">
            <v>FL</v>
          </cell>
          <cell r="F287" t="str">
            <v>KVSP_VA</v>
          </cell>
          <cell r="G287" t="str">
            <v>Active</v>
          </cell>
          <cell r="H287" t="str">
            <v>Partial</v>
          </cell>
          <cell r="I287">
            <v>1</v>
          </cell>
          <cell r="J287">
            <v>2009</v>
          </cell>
          <cell r="K287">
            <v>0</v>
          </cell>
        </row>
        <row r="288">
          <cell r="A288" t="str">
            <v>Harvester Christian Academy</v>
          </cell>
          <cell r="B288">
            <v>4785</v>
          </cell>
          <cell r="C288" t="str">
            <v>Harvester Christian Academy</v>
          </cell>
          <cell r="D288" t="str">
            <v>HCA</v>
          </cell>
          <cell r="E288" t="str">
            <v>GA</v>
          </cell>
          <cell r="F288" t="str">
            <v>KVSP_VA</v>
          </cell>
          <cell r="G288" t="str">
            <v>Active</v>
          </cell>
          <cell r="H288" t="str">
            <v>Yes</v>
          </cell>
          <cell r="I288">
            <v>30</v>
          </cell>
          <cell r="J288">
            <v>0</v>
          </cell>
          <cell r="K288">
            <v>0</v>
          </cell>
        </row>
        <row r="289">
          <cell r="A289" t="str">
            <v>Hawaii Technology Academy</v>
          </cell>
          <cell r="B289">
            <v>2920</v>
          </cell>
          <cell r="C289" t="str">
            <v>Hawaii Technology Academy</v>
          </cell>
          <cell r="D289" t="str">
            <v>HTA</v>
          </cell>
          <cell r="E289" t="str">
            <v>HI</v>
          </cell>
          <cell r="F289" t="str">
            <v>VCS</v>
          </cell>
          <cell r="G289" t="str">
            <v>Active</v>
          </cell>
          <cell r="H289" t="str">
            <v>Yes</v>
          </cell>
          <cell r="I289">
            <v>30</v>
          </cell>
          <cell r="J289">
            <v>2011</v>
          </cell>
          <cell r="K289">
            <v>0</v>
          </cell>
        </row>
        <row r="290">
          <cell r="A290" t="str">
            <v>Haxtun School District</v>
          </cell>
          <cell r="B290">
            <v>1360</v>
          </cell>
          <cell r="C290" t="str">
            <v>Haxtun School District</v>
          </cell>
          <cell r="D290" t="str">
            <v>Haxtun</v>
          </cell>
          <cell r="E290" t="str">
            <v>CO</v>
          </cell>
          <cell r="F290" t="str">
            <v>KVSP_VA</v>
          </cell>
          <cell r="G290" t="str">
            <v>Active</v>
          </cell>
          <cell r="H290" t="str">
            <v>No</v>
          </cell>
          <cell r="I290">
            <v>1</v>
          </cell>
          <cell r="J290">
            <v>0</v>
          </cell>
          <cell r="K290">
            <v>0</v>
          </cell>
        </row>
        <row r="291">
          <cell r="A291" t="str">
            <v>Heartland Virtual Academy</v>
          </cell>
          <cell r="B291">
            <v>1460</v>
          </cell>
          <cell r="C291" t="str">
            <v>Heartland Virtual Academy</v>
          </cell>
          <cell r="D291" t="str">
            <v>ESSDACK</v>
          </cell>
          <cell r="E291" t="str">
            <v>KS</v>
          </cell>
          <cell r="F291" t="str">
            <v>KVSP_VA</v>
          </cell>
          <cell r="G291" t="str">
            <v>Active</v>
          </cell>
          <cell r="H291" t="str">
            <v>Yes</v>
          </cell>
          <cell r="I291">
            <v>30</v>
          </cell>
          <cell r="J291">
            <v>0</v>
          </cell>
          <cell r="K291">
            <v>0</v>
          </cell>
        </row>
        <row r="292">
          <cell r="A292" t="str">
            <v>Hendry Virtual Instruction Program</v>
          </cell>
          <cell r="B292">
            <v>3846</v>
          </cell>
          <cell r="C292" t="str">
            <v>Hendry Virtual Instruction Program</v>
          </cell>
          <cell r="D292" t="str">
            <v>Hendry</v>
          </cell>
          <cell r="E292" t="str">
            <v>FL</v>
          </cell>
          <cell r="F292" t="str">
            <v>KVSP_VA</v>
          </cell>
          <cell r="G292" t="str">
            <v>Active</v>
          </cell>
          <cell r="H292" t="str">
            <v>Partial</v>
          </cell>
          <cell r="I292">
            <v>1</v>
          </cell>
          <cell r="J292">
            <v>2009</v>
          </cell>
          <cell r="K292">
            <v>0</v>
          </cell>
        </row>
        <row r="293">
          <cell r="A293" t="str">
            <v>Henry County Public Schools</v>
          </cell>
          <cell r="B293">
            <v>4380</v>
          </cell>
          <cell r="C293" t="str">
            <v>Henry County Public Schools</v>
          </cell>
          <cell r="D293" t="str">
            <v>Henry CPS</v>
          </cell>
          <cell r="E293" t="str">
            <v>VA</v>
          </cell>
          <cell r="F293" t="str">
            <v>KVSP_VA</v>
          </cell>
          <cell r="G293" t="str">
            <v>Active</v>
          </cell>
          <cell r="H293" t="str">
            <v>No</v>
          </cell>
          <cell r="I293">
            <v>1</v>
          </cell>
          <cell r="J293">
            <v>0</v>
          </cell>
          <cell r="K293">
            <v>0</v>
          </cell>
        </row>
        <row r="294">
          <cell r="A294" t="str">
            <v>Henry Schaumburg Elementary School</v>
          </cell>
          <cell r="B294">
            <v>4220</v>
          </cell>
          <cell r="C294" t="str">
            <v>Henry Schaumburg Elementary School</v>
          </cell>
          <cell r="D294" t="str">
            <v>SCHNOLA</v>
          </cell>
          <cell r="E294" t="str">
            <v>LA</v>
          </cell>
          <cell r="F294" t="str">
            <v>KCS</v>
          </cell>
          <cell r="G294" t="str">
            <v>Active</v>
          </cell>
          <cell r="H294" t="str">
            <v>Partial</v>
          </cell>
          <cell r="I294">
            <v>1</v>
          </cell>
          <cell r="J294">
            <v>0</v>
          </cell>
          <cell r="K294">
            <v>0</v>
          </cell>
        </row>
        <row r="295">
          <cell r="A295" t="str">
            <v>Hernando Virtual Instruction Program</v>
          </cell>
          <cell r="B295">
            <v>3816</v>
          </cell>
          <cell r="C295" t="str">
            <v>Hernando Virtual Instruction Program</v>
          </cell>
          <cell r="D295" t="str">
            <v>Hernando</v>
          </cell>
          <cell r="E295" t="str">
            <v>FL</v>
          </cell>
          <cell r="F295" t="str">
            <v>KVSP_VA</v>
          </cell>
          <cell r="G295" t="str">
            <v>Active</v>
          </cell>
          <cell r="H295" t="str">
            <v>Yes</v>
          </cell>
          <cell r="I295">
            <v>30</v>
          </cell>
          <cell r="J295">
            <v>2010</v>
          </cell>
          <cell r="K295">
            <v>0</v>
          </cell>
        </row>
        <row r="296">
          <cell r="A296" t="str">
            <v>Highlands Virtual Instruction Program</v>
          </cell>
          <cell r="B296">
            <v>3940</v>
          </cell>
          <cell r="C296" t="str">
            <v>Highlands Virtual Instruction Program</v>
          </cell>
          <cell r="D296" t="str">
            <v>Highlands</v>
          </cell>
          <cell r="E296" t="str">
            <v>FL</v>
          </cell>
          <cell r="F296" t="str">
            <v>KVSP_VA</v>
          </cell>
          <cell r="G296" t="str">
            <v>Active</v>
          </cell>
          <cell r="H296" t="str">
            <v>Yes</v>
          </cell>
          <cell r="I296">
            <v>30</v>
          </cell>
          <cell r="J296">
            <v>2011</v>
          </cell>
          <cell r="K296">
            <v>0</v>
          </cell>
        </row>
        <row r="297">
          <cell r="A297" t="str">
            <v>Hillcrest High School</v>
          </cell>
          <cell r="B297">
            <v>5032</v>
          </cell>
          <cell r="C297" t="str">
            <v>Hillcrest High School</v>
          </cell>
          <cell r="D297" t="str">
            <v>NYCHillcrestHS</v>
          </cell>
          <cell r="E297" t="str">
            <v>NY</v>
          </cell>
          <cell r="F297" t="str">
            <v>KCS_HIGH</v>
          </cell>
          <cell r="G297" t="str">
            <v>Active</v>
          </cell>
          <cell r="H297" t="str">
            <v>Yes</v>
          </cell>
          <cell r="I297">
            <v>1</v>
          </cell>
          <cell r="J297">
            <v>0</v>
          </cell>
          <cell r="K297">
            <v>0</v>
          </cell>
        </row>
        <row r="298">
          <cell r="A298" t="str">
            <v>Hillsborough Virtual School</v>
          </cell>
          <cell r="B298">
            <v>3240</v>
          </cell>
          <cell r="C298" t="str">
            <v>Hillsborough Virtual School</v>
          </cell>
          <cell r="D298" t="str">
            <v>Hillsborough</v>
          </cell>
          <cell r="E298" t="str">
            <v>FL</v>
          </cell>
          <cell r="F298" t="str">
            <v>KVSP_VA</v>
          </cell>
          <cell r="G298" t="str">
            <v>Active</v>
          </cell>
          <cell r="H298" t="str">
            <v>Yes</v>
          </cell>
          <cell r="I298">
            <v>30</v>
          </cell>
          <cell r="J298">
            <v>2011</v>
          </cell>
          <cell r="K298">
            <v>0</v>
          </cell>
        </row>
        <row r="299">
          <cell r="A299" t="str">
            <v>Hobe Sound Christian Academy</v>
          </cell>
          <cell r="B299">
            <v>4830</v>
          </cell>
          <cell r="C299" t="str">
            <v>Hobe Sound Christian Academy</v>
          </cell>
          <cell r="D299" t="str">
            <v>HSCA</v>
          </cell>
          <cell r="E299" t="str">
            <v>FL</v>
          </cell>
          <cell r="F299" t="str">
            <v>KVSP_VA</v>
          </cell>
          <cell r="G299" t="str">
            <v>Active</v>
          </cell>
          <cell r="H299" t="str">
            <v>Yes</v>
          </cell>
          <cell r="I299">
            <v>30</v>
          </cell>
          <cell r="J299">
            <v>0</v>
          </cell>
          <cell r="K299">
            <v>0</v>
          </cell>
        </row>
        <row r="300">
          <cell r="A300" t="str">
            <v>Holmes Virtual Instruction Program</v>
          </cell>
          <cell r="B300">
            <v>3820</v>
          </cell>
          <cell r="C300" t="str">
            <v>Holmes Virtual Instruction Program</v>
          </cell>
          <cell r="D300" t="str">
            <v>Holmes</v>
          </cell>
          <cell r="E300" t="str">
            <v>FL</v>
          </cell>
          <cell r="F300" t="str">
            <v>KVSP_VA</v>
          </cell>
          <cell r="G300" t="str">
            <v>Active</v>
          </cell>
          <cell r="H300" t="str">
            <v>Yes</v>
          </cell>
          <cell r="I300">
            <v>30</v>
          </cell>
          <cell r="J300">
            <v>2011</v>
          </cell>
          <cell r="K300">
            <v>0</v>
          </cell>
        </row>
        <row r="301">
          <cell r="A301" t="str">
            <v>Honors High Online of Wisconsin</v>
          </cell>
          <cell r="B301">
            <v>2221</v>
          </cell>
          <cell r="C301" t="str">
            <v>Honors High Online of Wisconsin</v>
          </cell>
          <cell r="D301" t="str">
            <v>H2O-WI</v>
          </cell>
          <cell r="E301" t="str">
            <v>WI</v>
          </cell>
          <cell r="F301" t="str">
            <v>VCS</v>
          </cell>
          <cell r="G301" t="str">
            <v>Active</v>
          </cell>
          <cell r="H301" t="str">
            <v>No</v>
          </cell>
          <cell r="I301">
            <v>1</v>
          </cell>
          <cell r="J301">
            <v>2009</v>
          </cell>
          <cell r="K301">
            <v>0</v>
          </cell>
        </row>
        <row r="302">
          <cell r="A302" t="str">
            <v>Hoosier Academies-Virtual School</v>
          </cell>
          <cell r="B302">
            <v>4080</v>
          </cell>
          <cell r="C302" t="str">
            <v>Hoosier Academies-Virtual School</v>
          </cell>
          <cell r="D302" t="str">
            <v>Hoosier-VS</v>
          </cell>
          <cell r="E302" t="str">
            <v>IN</v>
          </cell>
          <cell r="F302" t="str">
            <v>VCS</v>
          </cell>
          <cell r="G302" t="str">
            <v>Active</v>
          </cell>
          <cell r="H302" t="str">
            <v>Yes</v>
          </cell>
          <cell r="I302">
            <v>30</v>
          </cell>
          <cell r="J302">
            <v>2011</v>
          </cell>
          <cell r="K302">
            <v>0</v>
          </cell>
        </row>
        <row r="303">
          <cell r="A303" t="str">
            <v>Hoosier Academy@Indianapolis</v>
          </cell>
          <cell r="B303">
            <v>2804</v>
          </cell>
          <cell r="C303" t="str">
            <v>Hoosier Academy@Indianapolis</v>
          </cell>
          <cell r="D303" t="str">
            <v>Hoosier-Ind</v>
          </cell>
          <cell r="E303" t="str">
            <v>IN</v>
          </cell>
          <cell r="F303" t="str">
            <v>VCS</v>
          </cell>
          <cell r="G303" t="str">
            <v>Active</v>
          </cell>
          <cell r="H303" t="str">
            <v>Yes</v>
          </cell>
          <cell r="I303">
            <v>30</v>
          </cell>
          <cell r="J303">
            <v>2011</v>
          </cell>
          <cell r="K303">
            <v>0</v>
          </cell>
        </row>
        <row r="304">
          <cell r="A304" t="str">
            <v>Hoosier Academy@Muncie</v>
          </cell>
          <cell r="B304">
            <v>2805</v>
          </cell>
          <cell r="C304" t="str">
            <v>Hoosier Academy@Muncie</v>
          </cell>
          <cell r="D304" t="str">
            <v>Hoosier-Mun</v>
          </cell>
          <cell r="E304" t="str">
            <v>IN</v>
          </cell>
          <cell r="F304" t="str">
            <v>VCS</v>
          </cell>
          <cell r="G304" t="str">
            <v>Active</v>
          </cell>
          <cell r="H304" t="str">
            <v>Yes</v>
          </cell>
          <cell r="I304">
            <v>30</v>
          </cell>
          <cell r="J304">
            <v>2011</v>
          </cell>
          <cell r="K304">
            <v>0</v>
          </cell>
        </row>
        <row r="305">
          <cell r="A305" t="str">
            <v>Horizon Charter School</v>
          </cell>
          <cell r="B305">
            <v>1159</v>
          </cell>
          <cell r="C305" t="str">
            <v>Horizon Charter School</v>
          </cell>
          <cell r="D305" t="str">
            <v>HORIZON AK</v>
          </cell>
          <cell r="E305" t="str">
            <v>AK</v>
          </cell>
          <cell r="F305" t="str">
            <v>KVSP_H</v>
          </cell>
          <cell r="G305" t="str">
            <v>Active</v>
          </cell>
          <cell r="H305" t="str">
            <v>No</v>
          </cell>
          <cell r="I305">
            <v>1</v>
          </cell>
          <cell r="J305">
            <v>0</v>
          </cell>
          <cell r="K305">
            <v>0</v>
          </cell>
        </row>
        <row r="306">
          <cell r="A306" t="str">
            <v>Horizon Instructional Systems</v>
          </cell>
          <cell r="B306">
            <v>1160</v>
          </cell>
          <cell r="C306" t="str">
            <v>Horizon Instructional Systems</v>
          </cell>
          <cell r="D306" t="str">
            <v>HORIZON CA</v>
          </cell>
          <cell r="E306" t="str">
            <v>CA</v>
          </cell>
          <cell r="F306" t="str">
            <v>KVSP_H</v>
          </cell>
          <cell r="G306" t="str">
            <v>Active</v>
          </cell>
          <cell r="H306" t="str">
            <v>No</v>
          </cell>
          <cell r="I306">
            <v>1</v>
          </cell>
          <cell r="J306">
            <v>0</v>
          </cell>
          <cell r="K306">
            <v>0</v>
          </cell>
        </row>
        <row r="307">
          <cell r="A307" t="str">
            <v>Horry County Virtual School</v>
          </cell>
          <cell r="B307">
            <v>5290</v>
          </cell>
          <cell r="C307" t="str">
            <v>Horry County Virtual School</v>
          </cell>
          <cell r="D307" t="str">
            <v>HCVS</v>
          </cell>
          <cell r="E307" t="str">
            <v>SC</v>
          </cell>
          <cell r="F307" t="str">
            <v>VCS</v>
          </cell>
          <cell r="G307" t="str">
            <v>Active</v>
          </cell>
          <cell r="H307" t="str">
            <v>Yes</v>
          </cell>
          <cell r="I307">
            <v>30</v>
          </cell>
          <cell r="J307">
            <v>0</v>
          </cell>
          <cell r="K307">
            <v>0</v>
          </cell>
        </row>
        <row r="308">
          <cell r="A308" t="str">
            <v>Houston School District</v>
          </cell>
          <cell r="B308">
            <v>2180</v>
          </cell>
          <cell r="C308" t="str">
            <v>Houston School District</v>
          </cell>
          <cell r="D308" t="str">
            <v>Houston</v>
          </cell>
          <cell r="E308" t="str">
            <v>MN</v>
          </cell>
          <cell r="F308" t="str">
            <v>KCS</v>
          </cell>
          <cell r="G308" t="str">
            <v>Active</v>
          </cell>
          <cell r="H308" t="str">
            <v>No</v>
          </cell>
          <cell r="I308">
            <v>1</v>
          </cell>
          <cell r="J308">
            <v>0</v>
          </cell>
          <cell r="K308">
            <v>0</v>
          </cell>
        </row>
        <row r="309">
          <cell r="A309" t="str">
            <v>Hunter William Elementary</v>
          </cell>
          <cell r="B309">
            <v>1161</v>
          </cell>
          <cell r="C309" t="str">
            <v>Hunter William Elementary</v>
          </cell>
          <cell r="D309" t="str">
            <v>HUNTER</v>
          </cell>
          <cell r="E309" t="str">
            <v>PA</v>
          </cell>
          <cell r="F309" t="str">
            <v>KCS</v>
          </cell>
          <cell r="G309" t="str">
            <v>Active</v>
          </cell>
          <cell r="H309" t="str">
            <v>No</v>
          </cell>
          <cell r="I309">
            <v>1</v>
          </cell>
          <cell r="J309">
            <v>0</v>
          </cell>
          <cell r="K309">
            <v>0</v>
          </cell>
        </row>
        <row r="310">
          <cell r="A310" t="str">
            <v>Hurley K-12 Virtual School</v>
          </cell>
          <cell r="B310">
            <v>2461</v>
          </cell>
          <cell r="C310" t="str">
            <v>Hurley K-12 Virtual School</v>
          </cell>
          <cell r="D310" t="str">
            <v>HVS</v>
          </cell>
          <cell r="E310" t="str">
            <v>WI</v>
          </cell>
          <cell r="F310" t="str">
            <v>KVSP_VA</v>
          </cell>
          <cell r="G310" t="str">
            <v>Active</v>
          </cell>
          <cell r="H310" t="str">
            <v>No</v>
          </cell>
          <cell r="I310">
            <v>1</v>
          </cell>
          <cell r="J310">
            <v>2009</v>
          </cell>
          <cell r="K310">
            <v>0</v>
          </cell>
        </row>
        <row r="311">
          <cell r="A311" t="str">
            <v>IDEA</v>
          </cell>
          <cell r="B311">
            <v>1162</v>
          </cell>
          <cell r="C311" t="str">
            <v>IDEA</v>
          </cell>
          <cell r="D311" t="str">
            <v>IDEA</v>
          </cell>
          <cell r="E311" t="str">
            <v>AK</v>
          </cell>
          <cell r="F311" t="str">
            <v>KVSP_H</v>
          </cell>
          <cell r="G311" t="str">
            <v>Active</v>
          </cell>
          <cell r="H311" t="str">
            <v>No</v>
          </cell>
          <cell r="I311">
            <v>1</v>
          </cell>
          <cell r="J311">
            <v>0</v>
          </cell>
          <cell r="K311">
            <v>0</v>
          </cell>
        </row>
        <row r="312">
          <cell r="A312" t="str">
            <v>IDEA International</v>
          </cell>
          <cell r="B312">
            <v>1541</v>
          </cell>
          <cell r="C312" t="str">
            <v>IDEA International</v>
          </cell>
          <cell r="D312" t="str">
            <v>IDEA Intl</v>
          </cell>
          <cell r="E312" t="str">
            <v>AK</v>
          </cell>
          <cell r="F312" t="str">
            <v>KVSP_H</v>
          </cell>
          <cell r="G312" t="str">
            <v>Active</v>
          </cell>
          <cell r="H312" t="str">
            <v>No</v>
          </cell>
          <cell r="I312">
            <v>1</v>
          </cell>
          <cell r="J312">
            <v>0</v>
          </cell>
          <cell r="K312">
            <v>0</v>
          </cell>
        </row>
        <row r="313">
          <cell r="A313" t="str">
            <v>ISAAC A SHEPPARD SCHOOL - 5410</v>
          </cell>
          <cell r="B313">
            <v>1672</v>
          </cell>
          <cell r="C313" t="str">
            <v>ISAAC A SHEPPARD SCHOOL - 5410</v>
          </cell>
          <cell r="D313" t="str">
            <v>SN-Sheppard</v>
          </cell>
          <cell r="E313" t="str">
            <v>PA</v>
          </cell>
          <cell r="F313" t="str">
            <v>KCS_LOW</v>
          </cell>
          <cell r="G313" t="str">
            <v>Active</v>
          </cell>
          <cell r="H313" t="str">
            <v>No</v>
          </cell>
          <cell r="I313">
            <v>1</v>
          </cell>
          <cell r="J313">
            <v>0</v>
          </cell>
          <cell r="K313">
            <v>0</v>
          </cell>
        </row>
        <row r="314">
          <cell r="A314" t="str">
            <v>Idaho VA Dual Enrollment</v>
          </cell>
          <cell r="B314">
            <v>1081</v>
          </cell>
          <cell r="C314" t="str">
            <v>Idaho VA Dual Enrollment</v>
          </cell>
          <cell r="D314" t="str">
            <v>IDVA-DE</v>
          </cell>
          <cell r="E314" t="str">
            <v>ID</v>
          </cell>
          <cell r="F314" t="str">
            <v>VCS</v>
          </cell>
          <cell r="G314" t="str">
            <v>Active</v>
          </cell>
          <cell r="H314" t="str">
            <v>No</v>
          </cell>
          <cell r="I314">
            <v>1</v>
          </cell>
          <cell r="J314">
            <v>2006</v>
          </cell>
          <cell r="K314">
            <v>0</v>
          </cell>
        </row>
        <row r="315">
          <cell r="A315" t="str">
            <v>Idaho Virtual Academy</v>
          </cell>
          <cell r="B315">
            <v>1008</v>
          </cell>
          <cell r="C315" t="str">
            <v>Idaho Virtual Academy</v>
          </cell>
          <cell r="D315" t="str">
            <v>IDVA</v>
          </cell>
          <cell r="E315" t="str">
            <v>ID</v>
          </cell>
          <cell r="F315" t="str">
            <v>VCS</v>
          </cell>
          <cell r="G315" t="str">
            <v>Active</v>
          </cell>
          <cell r="H315" t="str">
            <v>Yes</v>
          </cell>
          <cell r="I315">
            <v>30</v>
          </cell>
          <cell r="J315">
            <v>2011</v>
          </cell>
          <cell r="K315">
            <v>0</v>
          </cell>
        </row>
        <row r="316">
          <cell r="A316" t="str">
            <v>Indian River Virtual Instruction Program</v>
          </cell>
          <cell r="B316">
            <v>3847</v>
          </cell>
          <cell r="C316" t="str">
            <v>Indian River Virtual Instruction Program</v>
          </cell>
          <cell r="D316" t="str">
            <v>Indian River</v>
          </cell>
          <cell r="E316" t="str">
            <v>FL</v>
          </cell>
          <cell r="F316" t="str">
            <v>KVSP_VA</v>
          </cell>
          <cell r="G316" t="str">
            <v>Active</v>
          </cell>
          <cell r="H316" t="str">
            <v>No</v>
          </cell>
          <cell r="I316">
            <v>1</v>
          </cell>
          <cell r="J316">
            <v>2009</v>
          </cell>
          <cell r="K316">
            <v>0</v>
          </cell>
        </row>
        <row r="317">
          <cell r="A317" t="str">
            <v>Indiana Virtual Charter School</v>
          </cell>
          <cell r="B317">
            <v>2220</v>
          </cell>
          <cell r="C317" t="str">
            <v>Indiana Virtual Charter School</v>
          </cell>
          <cell r="D317" t="str">
            <v>INVCS</v>
          </cell>
          <cell r="E317" t="str">
            <v>IN</v>
          </cell>
          <cell r="F317" t="str">
            <v>VCS</v>
          </cell>
          <cell r="G317" t="str">
            <v>Active</v>
          </cell>
          <cell r="H317" t="str">
            <v>No</v>
          </cell>
          <cell r="I317">
            <v>1</v>
          </cell>
          <cell r="J317">
            <v>0</v>
          </cell>
          <cell r="K317">
            <v>0</v>
          </cell>
        </row>
        <row r="318">
          <cell r="A318" t="str">
            <v>Innovative Diploma Plus</v>
          </cell>
          <cell r="B318">
            <v>5024</v>
          </cell>
          <cell r="C318" t="str">
            <v>Innovative Diploma Plus</v>
          </cell>
          <cell r="D318" t="str">
            <v>NYCIDP</v>
          </cell>
          <cell r="E318" t="str">
            <v>NY</v>
          </cell>
          <cell r="F318" t="str">
            <v>KCS_HIGH</v>
          </cell>
          <cell r="G318" t="str">
            <v>Active</v>
          </cell>
          <cell r="H318" t="str">
            <v>Yes</v>
          </cell>
          <cell r="I318">
            <v>1</v>
          </cell>
          <cell r="J318">
            <v>0</v>
          </cell>
          <cell r="K318">
            <v>0</v>
          </cell>
        </row>
        <row r="319">
          <cell r="A319" t="str">
            <v>Insight California, Los Angeles</v>
          </cell>
          <cell r="B319">
            <v>5195</v>
          </cell>
          <cell r="C319" t="str">
            <v>Insight California, Los Angeles</v>
          </cell>
          <cell r="D319" t="str">
            <v>IS_CALA</v>
          </cell>
          <cell r="E319" t="str">
            <v>CA</v>
          </cell>
          <cell r="F319" t="str">
            <v>VCS</v>
          </cell>
          <cell r="G319" t="str">
            <v>Active</v>
          </cell>
          <cell r="H319" t="str">
            <v>Yes</v>
          </cell>
          <cell r="I319">
            <v>30</v>
          </cell>
          <cell r="J319">
            <v>0</v>
          </cell>
          <cell r="K319">
            <v>0</v>
          </cell>
        </row>
        <row r="320">
          <cell r="A320" t="str">
            <v>Insight California, North Bay</v>
          </cell>
          <cell r="B320">
            <v>5196</v>
          </cell>
          <cell r="C320" t="str">
            <v>Insight California, North Bay</v>
          </cell>
          <cell r="D320" t="str">
            <v>IS_CANB</v>
          </cell>
          <cell r="E320" t="str">
            <v>CA</v>
          </cell>
          <cell r="F320" t="str">
            <v>VCS</v>
          </cell>
          <cell r="G320" t="str">
            <v>Active</v>
          </cell>
          <cell r="H320" t="str">
            <v>Yes</v>
          </cell>
          <cell r="I320">
            <v>30</v>
          </cell>
          <cell r="J320">
            <v>0</v>
          </cell>
          <cell r="K320">
            <v>0</v>
          </cell>
        </row>
        <row r="321">
          <cell r="A321" t="str">
            <v>Insight Colorado</v>
          </cell>
          <cell r="B321">
            <v>5197</v>
          </cell>
          <cell r="C321" t="str">
            <v>Insight Colorado</v>
          </cell>
          <cell r="D321" t="str">
            <v>IS_CO</v>
          </cell>
          <cell r="E321" t="str">
            <v>CO</v>
          </cell>
          <cell r="F321" t="str">
            <v>VCS</v>
          </cell>
          <cell r="G321" t="str">
            <v>Active</v>
          </cell>
          <cell r="H321" t="str">
            <v>Yes</v>
          </cell>
          <cell r="I321">
            <v>30</v>
          </cell>
          <cell r="J321">
            <v>0</v>
          </cell>
          <cell r="K321">
            <v>0</v>
          </cell>
        </row>
        <row r="322">
          <cell r="A322" t="str">
            <v>Insight Kansas</v>
          </cell>
          <cell r="B322">
            <v>5198</v>
          </cell>
          <cell r="C322" t="str">
            <v>Insight Kansas</v>
          </cell>
          <cell r="D322" t="str">
            <v>IS_KS</v>
          </cell>
          <cell r="E322" t="str">
            <v>KS</v>
          </cell>
          <cell r="F322" t="str">
            <v>VCS</v>
          </cell>
          <cell r="G322" t="str">
            <v>Active</v>
          </cell>
          <cell r="H322" t="str">
            <v>Yes</v>
          </cell>
          <cell r="I322">
            <v>30</v>
          </cell>
          <cell r="J322">
            <v>2011</v>
          </cell>
          <cell r="K322">
            <v>0</v>
          </cell>
        </row>
        <row r="323">
          <cell r="A323" t="str">
            <v>Insight Minnesota</v>
          </cell>
          <cell r="B323">
            <v>5199</v>
          </cell>
          <cell r="C323" t="str">
            <v>Insight Minnesota</v>
          </cell>
          <cell r="D323" t="str">
            <v>IS_MN</v>
          </cell>
          <cell r="E323" t="str">
            <v>MN</v>
          </cell>
          <cell r="F323" t="str">
            <v>VCS</v>
          </cell>
          <cell r="G323" t="str">
            <v>Active</v>
          </cell>
          <cell r="H323" t="str">
            <v>Yes</v>
          </cell>
          <cell r="I323">
            <v>30</v>
          </cell>
          <cell r="J323">
            <v>2011</v>
          </cell>
          <cell r="K323">
            <v>0</v>
          </cell>
        </row>
        <row r="324">
          <cell r="A324" t="str">
            <v>Insight Oregon</v>
          </cell>
          <cell r="B324">
            <v>5180</v>
          </cell>
          <cell r="C324" t="str">
            <v>Insight Oregon</v>
          </cell>
          <cell r="D324" t="str">
            <v>IS_OR</v>
          </cell>
          <cell r="E324" t="str">
            <v>OR</v>
          </cell>
          <cell r="F324" t="str">
            <v>VCS</v>
          </cell>
          <cell r="G324" t="str">
            <v>Active</v>
          </cell>
          <cell r="H324" t="str">
            <v>Yes</v>
          </cell>
          <cell r="I324">
            <v>30</v>
          </cell>
          <cell r="J324">
            <v>2011</v>
          </cell>
          <cell r="K324">
            <v>0</v>
          </cell>
        </row>
        <row r="325">
          <cell r="A325" t="str">
            <v>Insight Washington</v>
          </cell>
          <cell r="B325">
            <v>5191</v>
          </cell>
          <cell r="C325" t="str">
            <v>Insight Washington</v>
          </cell>
          <cell r="D325" t="str">
            <v>IS_WA</v>
          </cell>
          <cell r="E325" t="str">
            <v>WA</v>
          </cell>
          <cell r="F325" t="str">
            <v>VCS</v>
          </cell>
          <cell r="G325" t="str">
            <v>Active</v>
          </cell>
          <cell r="H325" t="str">
            <v>Yes</v>
          </cell>
          <cell r="I325">
            <v>30</v>
          </cell>
          <cell r="J325">
            <v>2011</v>
          </cell>
          <cell r="K325">
            <v>0</v>
          </cell>
        </row>
        <row r="326">
          <cell r="A326" t="str">
            <v>Insight Wisconsin</v>
          </cell>
          <cell r="B326">
            <v>5236</v>
          </cell>
          <cell r="C326" t="str">
            <v>Insight Wisconsin</v>
          </cell>
          <cell r="D326" t="str">
            <v>IS_WI</v>
          </cell>
          <cell r="E326" t="str">
            <v>WI</v>
          </cell>
          <cell r="F326" t="str">
            <v>VCS</v>
          </cell>
          <cell r="G326" t="str">
            <v>Active</v>
          </cell>
          <cell r="H326" t="str">
            <v>Yes</v>
          </cell>
          <cell r="I326">
            <v>30</v>
          </cell>
          <cell r="J326">
            <v>2011</v>
          </cell>
          <cell r="K326">
            <v>0</v>
          </cell>
        </row>
        <row r="327">
          <cell r="A327" t="str">
            <v>Institute for Math and Science</v>
          </cell>
          <cell r="B327">
            <v>5015</v>
          </cell>
          <cell r="C327" t="str">
            <v>Institute for Math and Science</v>
          </cell>
          <cell r="D327" t="str">
            <v>NYCCIMS</v>
          </cell>
          <cell r="E327" t="str">
            <v>NY</v>
          </cell>
          <cell r="F327" t="str">
            <v>KCS_HIGH</v>
          </cell>
          <cell r="G327" t="str">
            <v>Active</v>
          </cell>
          <cell r="H327" t="str">
            <v>Yes</v>
          </cell>
          <cell r="I327">
            <v>1</v>
          </cell>
          <cell r="J327">
            <v>0</v>
          </cell>
          <cell r="K327">
            <v>0</v>
          </cell>
        </row>
        <row r="328">
          <cell r="A328" t="str">
            <v>Instructional Services Team</v>
          </cell>
          <cell r="B328">
            <v>2900</v>
          </cell>
          <cell r="C328" t="str">
            <v>Instructional Services Team</v>
          </cell>
          <cell r="D328" t="str">
            <v>KEG</v>
          </cell>
          <cell r="E328" t="str">
            <v>VA</v>
          </cell>
          <cell r="F328" t="str">
            <v>VCS</v>
          </cell>
          <cell r="G328" t="str">
            <v>Active</v>
          </cell>
          <cell r="H328" t="str">
            <v>Yes</v>
          </cell>
          <cell r="I328">
            <v>30</v>
          </cell>
          <cell r="J328">
            <v>2008</v>
          </cell>
          <cell r="K328">
            <v>0</v>
          </cell>
        </row>
        <row r="329">
          <cell r="A329" t="str">
            <v>International School of Berne</v>
          </cell>
          <cell r="B329">
            <v>5250</v>
          </cell>
          <cell r="C329" t="str">
            <v>International School of Berne</v>
          </cell>
          <cell r="D329" t="str">
            <v>IS Berne</v>
          </cell>
          <cell r="E329" t="str">
            <v>VA</v>
          </cell>
          <cell r="F329" t="str">
            <v>KVSP_VA</v>
          </cell>
          <cell r="G329" t="str">
            <v>Active</v>
          </cell>
          <cell r="H329" t="str">
            <v>Partial</v>
          </cell>
          <cell r="I329">
            <v>60</v>
          </cell>
          <cell r="J329">
            <v>0</v>
          </cell>
          <cell r="K329">
            <v>0</v>
          </cell>
        </row>
        <row r="330">
          <cell r="A330" t="str">
            <v>Iron County School District</v>
          </cell>
          <cell r="B330">
            <v>1163</v>
          </cell>
          <cell r="C330" t="str">
            <v>Iron County School District</v>
          </cell>
          <cell r="D330" t="str">
            <v>IRON CTY</v>
          </cell>
          <cell r="E330" t="str">
            <v>UT</v>
          </cell>
          <cell r="F330" t="str">
            <v>KVSP_VA</v>
          </cell>
          <cell r="G330" t="str">
            <v>Active</v>
          </cell>
          <cell r="H330" t="str">
            <v>Yes</v>
          </cell>
          <cell r="I330">
            <v>30</v>
          </cell>
          <cell r="J330">
            <v>0</v>
          </cell>
          <cell r="K330">
            <v>0</v>
          </cell>
        </row>
        <row r="331">
          <cell r="A331" t="str">
            <v>It Takes All of Us, Inc. Virtual Academy</v>
          </cell>
          <cell r="B331">
            <v>4565</v>
          </cell>
          <cell r="C331" t="str">
            <v>It Takes All of Us, Inc. Virtual Academy</v>
          </cell>
          <cell r="D331" t="str">
            <v>ITAOU</v>
          </cell>
          <cell r="E331" t="str">
            <v>GA</v>
          </cell>
          <cell r="F331" t="str">
            <v>KVSP_VA</v>
          </cell>
          <cell r="G331" t="str">
            <v>Active</v>
          </cell>
          <cell r="H331" t="str">
            <v>Yes</v>
          </cell>
          <cell r="I331">
            <v>1</v>
          </cell>
          <cell r="J331">
            <v>0</v>
          </cell>
          <cell r="K331">
            <v>0</v>
          </cell>
        </row>
        <row r="332">
          <cell r="A332" t="str">
            <v>J W CATHARINE SCHOOL - 1250</v>
          </cell>
          <cell r="B332">
            <v>1771</v>
          </cell>
          <cell r="C332" t="str">
            <v>J W CATHARINE SCHOOL - 1250</v>
          </cell>
          <cell r="D332" t="str">
            <v>SN-Catharine</v>
          </cell>
          <cell r="E332" t="str">
            <v>PA</v>
          </cell>
          <cell r="F332" t="str">
            <v>KCS_LOW</v>
          </cell>
          <cell r="G332" t="str">
            <v>Active</v>
          </cell>
          <cell r="H332" t="str">
            <v>No</v>
          </cell>
          <cell r="I332">
            <v>1</v>
          </cell>
          <cell r="J332">
            <v>0</v>
          </cell>
          <cell r="K332">
            <v>0</v>
          </cell>
        </row>
        <row r="333">
          <cell r="A333" t="str">
            <v>J. BROWN ACADEMICS PLUS SCHOOL - 8210</v>
          </cell>
          <cell r="B333">
            <v>1673</v>
          </cell>
          <cell r="C333" t="str">
            <v>J. BROWN ACADEMICS PLUS SCHOOL - 8210</v>
          </cell>
          <cell r="D333" t="str">
            <v>SN-Brown, J. H.</v>
          </cell>
          <cell r="E333" t="str">
            <v>PA</v>
          </cell>
          <cell r="F333" t="str">
            <v>KCS_LOW</v>
          </cell>
          <cell r="G333" t="str">
            <v>Active</v>
          </cell>
          <cell r="H333" t="str">
            <v>No</v>
          </cell>
          <cell r="I333">
            <v>1</v>
          </cell>
          <cell r="J333">
            <v>0</v>
          </cell>
          <cell r="K333">
            <v>0</v>
          </cell>
        </row>
        <row r="334">
          <cell r="A334" t="str">
            <v>JAMES DOBSON SCHOOL - 6450</v>
          </cell>
          <cell r="B334">
            <v>1785</v>
          </cell>
          <cell r="C334" t="str">
            <v>JAMES DOBSON SCHOOL - 6450</v>
          </cell>
          <cell r="D334" t="str">
            <v>SN-Dobson</v>
          </cell>
          <cell r="E334" t="str">
            <v>PA</v>
          </cell>
          <cell r="F334" t="str">
            <v>KCS_LOW</v>
          </cell>
          <cell r="G334" t="str">
            <v>Active</v>
          </cell>
          <cell r="H334" t="str">
            <v>No</v>
          </cell>
          <cell r="I334">
            <v>1</v>
          </cell>
          <cell r="J334">
            <v>0</v>
          </cell>
          <cell r="K334">
            <v>0</v>
          </cell>
        </row>
        <row r="335">
          <cell r="A335" t="str">
            <v>JAMES J SULLIVAN SCHOOL - 7430</v>
          </cell>
          <cell r="B335">
            <v>1693</v>
          </cell>
          <cell r="C335" t="str">
            <v>JAMES J SULLIVAN SCHOOL - 7430</v>
          </cell>
          <cell r="D335" t="str">
            <v>SN-Sullivan</v>
          </cell>
          <cell r="E335" t="str">
            <v>PA</v>
          </cell>
          <cell r="F335" t="str">
            <v>KCS_LOW</v>
          </cell>
          <cell r="G335" t="str">
            <v>Active</v>
          </cell>
          <cell r="H335" t="str">
            <v>No</v>
          </cell>
          <cell r="I335">
            <v>1</v>
          </cell>
          <cell r="J335">
            <v>0</v>
          </cell>
          <cell r="K335">
            <v>0</v>
          </cell>
        </row>
        <row r="336">
          <cell r="A336" t="str">
            <v>JAMES R LOWELL SCHOOL - 7350</v>
          </cell>
          <cell r="B336">
            <v>1694</v>
          </cell>
          <cell r="C336" t="str">
            <v>JAMES R LOWELL SCHOOL - 7350</v>
          </cell>
          <cell r="D336" t="str">
            <v>SN-Lowell</v>
          </cell>
          <cell r="E336" t="str">
            <v>PA</v>
          </cell>
          <cell r="F336" t="str">
            <v>KCS_LOW</v>
          </cell>
          <cell r="G336" t="str">
            <v>Active</v>
          </cell>
          <cell r="H336" t="str">
            <v>No</v>
          </cell>
          <cell r="I336">
            <v>1</v>
          </cell>
          <cell r="J336">
            <v>0</v>
          </cell>
          <cell r="K336">
            <v>0</v>
          </cell>
        </row>
        <row r="337">
          <cell r="A337" t="str">
            <v>JAMES RHOADS SCHOOL - 1410</v>
          </cell>
          <cell r="B337">
            <v>1786</v>
          </cell>
          <cell r="C337" t="str">
            <v>JAMES RHOADS SCHOOL - 1410</v>
          </cell>
          <cell r="D337" t="str">
            <v>SN-Rhoads</v>
          </cell>
          <cell r="E337" t="str">
            <v>PA</v>
          </cell>
          <cell r="F337" t="str">
            <v>KCS_LOW</v>
          </cell>
          <cell r="G337" t="str">
            <v>Active</v>
          </cell>
          <cell r="H337" t="str">
            <v>No</v>
          </cell>
          <cell r="I337">
            <v>1</v>
          </cell>
          <cell r="J337">
            <v>0</v>
          </cell>
          <cell r="K337">
            <v>0</v>
          </cell>
        </row>
        <row r="338">
          <cell r="A338" t="str">
            <v>JOHN B KELLY SCHOOL - 6470</v>
          </cell>
          <cell r="B338">
            <v>1653</v>
          </cell>
          <cell r="C338" t="str">
            <v>JOHN B KELLY SCHOOL - 6470</v>
          </cell>
          <cell r="D338" t="str">
            <v>SN-Kelly, J. B.</v>
          </cell>
          <cell r="E338" t="str">
            <v>PA</v>
          </cell>
          <cell r="F338" t="str">
            <v>KCS_LOW</v>
          </cell>
          <cell r="G338" t="str">
            <v>Active</v>
          </cell>
          <cell r="H338" t="str">
            <v>No</v>
          </cell>
          <cell r="I338">
            <v>1</v>
          </cell>
          <cell r="J338">
            <v>0</v>
          </cell>
          <cell r="K338">
            <v>0</v>
          </cell>
        </row>
        <row r="339">
          <cell r="A339" t="str">
            <v>JOHN BARRY SCHOOL - 1200</v>
          </cell>
          <cell r="B339">
            <v>1633</v>
          </cell>
          <cell r="C339" t="str">
            <v>JOHN BARRY SCHOOL - 1200</v>
          </cell>
          <cell r="D339" t="str">
            <v>SN-Barry</v>
          </cell>
          <cell r="E339" t="str">
            <v>PA</v>
          </cell>
          <cell r="F339" t="str">
            <v>KCS_LOW</v>
          </cell>
          <cell r="G339" t="str">
            <v>Active</v>
          </cell>
          <cell r="H339" t="str">
            <v>No</v>
          </cell>
          <cell r="I339">
            <v>1</v>
          </cell>
          <cell r="J339">
            <v>0</v>
          </cell>
          <cell r="K339">
            <v>0</v>
          </cell>
        </row>
        <row r="340">
          <cell r="A340" t="str">
            <v>JOHN H TAGGART SCHOOL - 2690</v>
          </cell>
          <cell r="B340">
            <v>1772</v>
          </cell>
          <cell r="C340" t="str">
            <v>JOHN H TAGGART SCHOOL - 2690</v>
          </cell>
          <cell r="D340" t="str">
            <v>SN-Taggart</v>
          </cell>
          <cell r="E340" t="str">
            <v>PA</v>
          </cell>
          <cell r="F340" t="str">
            <v>KCS_LOW</v>
          </cell>
          <cell r="G340" t="str">
            <v>Active</v>
          </cell>
          <cell r="H340" t="str">
            <v>No</v>
          </cell>
          <cell r="I340">
            <v>1</v>
          </cell>
          <cell r="J340">
            <v>0</v>
          </cell>
          <cell r="K340">
            <v>0</v>
          </cell>
        </row>
        <row r="341">
          <cell r="A341" t="str">
            <v>JOHN HANCOCK SCHOOL - 8180</v>
          </cell>
          <cell r="B341">
            <v>1714</v>
          </cell>
          <cell r="C341" t="str">
            <v>JOHN HANCOCK SCHOOL - 8180</v>
          </cell>
          <cell r="D341" t="str">
            <v>SN-Hancock</v>
          </cell>
          <cell r="E341" t="str">
            <v>PA</v>
          </cell>
          <cell r="F341" t="str">
            <v>KCS_LOW</v>
          </cell>
          <cell r="G341" t="str">
            <v>Active</v>
          </cell>
          <cell r="H341" t="str">
            <v>No</v>
          </cell>
          <cell r="I341">
            <v>1</v>
          </cell>
          <cell r="J341">
            <v>0</v>
          </cell>
          <cell r="K341">
            <v>0</v>
          </cell>
        </row>
        <row r="342">
          <cell r="A342" t="str">
            <v>JOHN L KINSEY SCHOOL - 6280</v>
          </cell>
          <cell r="B342">
            <v>1634</v>
          </cell>
          <cell r="C342" t="str">
            <v>JOHN L KINSEY SCHOOL - 6280</v>
          </cell>
          <cell r="D342" t="str">
            <v>SN-Kinsey</v>
          </cell>
          <cell r="E342" t="str">
            <v>PA</v>
          </cell>
          <cell r="F342" t="str">
            <v>KCS_LOW</v>
          </cell>
          <cell r="G342" t="str">
            <v>Active</v>
          </cell>
          <cell r="H342" t="str">
            <v>No</v>
          </cell>
          <cell r="I342">
            <v>1</v>
          </cell>
          <cell r="J342">
            <v>0</v>
          </cell>
          <cell r="K342">
            <v>0</v>
          </cell>
        </row>
        <row r="343">
          <cell r="A343" t="str">
            <v>JOHN M PATTERSON SCHOOL - 1400</v>
          </cell>
          <cell r="B343">
            <v>1773</v>
          </cell>
          <cell r="C343" t="str">
            <v>JOHN M PATTERSON SCHOOL - 1400</v>
          </cell>
          <cell r="D343" t="str">
            <v>SN-Patterson</v>
          </cell>
          <cell r="E343" t="str">
            <v>PA</v>
          </cell>
          <cell r="F343" t="str">
            <v>KCS_LOW</v>
          </cell>
          <cell r="G343" t="str">
            <v>Active</v>
          </cell>
          <cell r="H343" t="str">
            <v>No</v>
          </cell>
          <cell r="I343">
            <v>1</v>
          </cell>
          <cell r="J343">
            <v>0</v>
          </cell>
          <cell r="K343">
            <v>0</v>
          </cell>
        </row>
        <row r="344">
          <cell r="A344" t="str">
            <v>JOHN MARSHALL SCHOOL - 7360</v>
          </cell>
          <cell r="B344">
            <v>1674</v>
          </cell>
          <cell r="C344" t="str">
            <v>JOHN MARSHALL SCHOOL - 7360</v>
          </cell>
          <cell r="D344" t="str">
            <v>SN-Marshall, J.</v>
          </cell>
          <cell r="E344" t="str">
            <v>PA</v>
          </cell>
          <cell r="F344" t="str">
            <v>KCS_LOW</v>
          </cell>
          <cell r="G344" t="str">
            <v>Active</v>
          </cell>
          <cell r="H344" t="str">
            <v>No</v>
          </cell>
          <cell r="I344">
            <v>1</v>
          </cell>
          <cell r="J344">
            <v>0</v>
          </cell>
          <cell r="K344">
            <v>0</v>
          </cell>
        </row>
        <row r="345">
          <cell r="A345" t="str">
            <v>JOHN MOFFET SCHOOL - 5370</v>
          </cell>
          <cell r="B345">
            <v>1675</v>
          </cell>
          <cell r="C345" t="str">
            <v>JOHN MOFFET SCHOOL - 5370</v>
          </cell>
          <cell r="D345" t="str">
            <v>SN-Moffett</v>
          </cell>
          <cell r="E345" t="str">
            <v>PA</v>
          </cell>
          <cell r="F345" t="str">
            <v>KCS_LOW</v>
          </cell>
          <cell r="G345" t="str">
            <v>Active</v>
          </cell>
          <cell r="H345" t="str">
            <v>No</v>
          </cell>
          <cell r="I345">
            <v>1</v>
          </cell>
          <cell r="J345">
            <v>0</v>
          </cell>
          <cell r="K345">
            <v>0</v>
          </cell>
        </row>
        <row r="346">
          <cell r="A346" t="str">
            <v>JOHN STORY JENKS SCHOOL - 6270</v>
          </cell>
          <cell r="B346">
            <v>1746</v>
          </cell>
          <cell r="C346" t="str">
            <v>JOHN STORY JENKS SCHOOL - 6270</v>
          </cell>
          <cell r="D346" t="str">
            <v>SN-Jenks, J. S.</v>
          </cell>
          <cell r="E346" t="str">
            <v>PA</v>
          </cell>
          <cell r="F346" t="str">
            <v>KCS_LOW</v>
          </cell>
          <cell r="G346" t="str">
            <v>Active</v>
          </cell>
          <cell r="H346" t="str">
            <v>No</v>
          </cell>
          <cell r="I346">
            <v>1</v>
          </cell>
          <cell r="J346">
            <v>0</v>
          </cell>
          <cell r="K346">
            <v>0</v>
          </cell>
        </row>
        <row r="347">
          <cell r="A347" t="str">
            <v>JOHN WELSH SCHOOL - 5420</v>
          </cell>
          <cell r="B347">
            <v>1676</v>
          </cell>
          <cell r="C347" t="str">
            <v>JOHN WELSH SCHOOL - 5420</v>
          </cell>
          <cell r="D347" t="str">
            <v>SN-Welsh</v>
          </cell>
          <cell r="E347" t="str">
            <v>PA</v>
          </cell>
          <cell r="F347" t="str">
            <v>KCS_LOW</v>
          </cell>
          <cell r="G347" t="str">
            <v>Active</v>
          </cell>
          <cell r="H347" t="str">
            <v>No</v>
          </cell>
          <cell r="I347">
            <v>1</v>
          </cell>
          <cell r="J347">
            <v>0</v>
          </cell>
          <cell r="K347">
            <v>0</v>
          </cell>
        </row>
        <row r="348">
          <cell r="A348" t="str">
            <v>JOHN WHITTIER SCHOOL - 4430</v>
          </cell>
          <cell r="B348">
            <v>1654</v>
          </cell>
          <cell r="C348" t="str">
            <v>JOHN WHITTIER SCHOOL - 4430</v>
          </cell>
          <cell r="D348" t="str">
            <v>SN-Whittier</v>
          </cell>
          <cell r="E348" t="str">
            <v>PA</v>
          </cell>
          <cell r="F348" t="str">
            <v>KCS_LOW</v>
          </cell>
          <cell r="G348" t="str">
            <v>Active</v>
          </cell>
          <cell r="H348" t="str">
            <v>No</v>
          </cell>
          <cell r="I348">
            <v>1</v>
          </cell>
          <cell r="J348">
            <v>0</v>
          </cell>
          <cell r="K348">
            <v>0</v>
          </cell>
        </row>
        <row r="349">
          <cell r="A349" t="str">
            <v>JOHN WISTER SCHOOL - 6430</v>
          </cell>
          <cell r="B349">
            <v>1747</v>
          </cell>
          <cell r="C349" t="str">
            <v>JOHN WISTER SCHOOL - 6430</v>
          </cell>
          <cell r="D349" t="str">
            <v>SN-Wister</v>
          </cell>
          <cell r="E349" t="str">
            <v>PA</v>
          </cell>
          <cell r="F349" t="str">
            <v>KCS_LOW</v>
          </cell>
          <cell r="G349" t="str">
            <v>Active</v>
          </cell>
          <cell r="H349" t="str">
            <v>No</v>
          </cell>
          <cell r="I349">
            <v>1</v>
          </cell>
          <cell r="J349">
            <v>0</v>
          </cell>
          <cell r="K349">
            <v>0</v>
          </cell>
        </row>
        <row r="350">
          <cell r="A350" t="str">
            <v>JOSEPH GREENBERG SCHOOL - 8430</v>
          </cell>
          <cell r="B350">
            <v>1715</v>
          </cell>
          <cell r="C350" t="str">
            <v>JOSEPH GREENBERG SCHOOL - 8430</v>
          </cell>
          <cell r="D350" t="str">
            <v>SN-Greenberg</v>
          </cell>
          <cell r="E350" t="str">
            <v>PA</v>
          </cell>
          <cell r="F350" t="str">
            <v>KCS_LOW</v>
          </cell>
          <cell r="G350" t="str">
            <v>Active</v>
          </cell>
          <cell r="H350" t="str">
            <v>No</v>
          </cell>
          <cell r="I350">
            <v>1</v>
          </cell>
          <cell r="J350">
            <v>0</v>
          </cell>
          <cell r="K350">
            <v>0</v>
          </cell>
        </row>
        <row r="351">
          <cell r="A351" t="str">
            <v>JOSEPH LEIDY SCHOOL - 1530</v>
          </cell>
          <cell r="B351">
            <v>1748</v>
          </cell>
          <cell r="C351" t="str">
            <v>JOSEPH LEIDY SCHOOL - 1530</v>
          </cell>
          <cell r="D351" t="str">
            <v>SN-Leidy</v>
          </cell>
          <cell r="E351" t="str">
            <v>PA</v>
          </cell>
          <cell r="F351" t="str">
            <v>KCS_LOW</v>
          </cell>
          <cell r="G351" t="str">
            <v>Active</v>
          </cell>
          <cell r="H351" t="str">
            <v>No</v>
          </cell>
          <cell r="I351">
            <v>1</v>
          </cell>
          <cell r="J351">
            <v>0</v>
          </cell>
          <cell r="K351">
            <v>0</v>
          </cell>
        </row>
        <row r="352">
          <cell r="A352" t="str">
            <v>JST Virtual Programs</v>
          </cell>
          <cell r="B352">
            <v>4575</v>
          </cell>
          <cell r="C352" t="str">
            <v>JST Virtual Programs</v>
          </cell>
          <cell r="D352" t="str">
            <v>JST</v>
          </cell>
          <cell r="E352" t="str">
            <v>MI</v>
          </cell>
          <cell r="F352" t="str">
            <v>KVSP_VA</v>
          </cell>
          <cell r="G352" t="str">
            <v>Active</v>
          </cell>
          <cell r="H352" t="str">
            <v>Yes</v>
          </cell>
          <cell r="I352">
            <v>30</v>
          </cell>
          <cell r="J352">
            <v>2011</v>
          </cell>
          <cell r="K352">
            <v>0</v>
          </cell>
        </row>
        <row r="353">
          <cell r="A353" t="str">
            <v>JULIA DE BURGOS ELEMENTARY - 5170</v>
          </cell>
          <cell r="B353">
            <v>1695</v>
          </cell>
          <cell r="C353" t="str">
            <v>JULIA DE BURGOS ELEMENTARY - 5170</v>
          </cell>
          <cell r="D353" t="str">
            <v>SN-deBurgos</v>
          </cell>
          <cell r="E353" t="str">
            <v>PA</v>
          </cell>
          <cell r="F353" t="str">
            <v>KCS_LOW</v>
          </cell>
          <cell r="G353" t="str">
            <v>Active</v>
          </cell>
          <cell r="H353" t="str">
            <v>No</v>
          </cell>
          <cell r="I353">
            <v>1</v>
          </cell>
          <cell r="J353">
            <v>0</v>
          </cell>
          <cell r="K353">
            <v>0</v>
          </cell>
        </row>
        <row r="354">
          <cell r="A354" t="str">
            <v>Jackson Virtual Instruction Program</v>
          </cell>
          <cell r="B354">
            <v>3788</v>
          </cell>
          <cell r="C354" t="str">
            <v>Jackson Virtual Instruction Program</v>
          </cell>
          <cell r="D354" t="str">
            <v>Jackson</v>
          </cell>
          <cell r="E354" t="str">
            <v>FL</v>
          </cell>
          <cell r="F354" t="str">
            <v>KVSP_VA</v>
          </cell>
          <cell r="G354" t="str">
            <v>Active</v>
          </cell>
          <cell r="H354" t="str">
            <v>Yes</v>
          </cell>
          <cell r="I354">
            <v>30</v>
          </cell>
          <cell r="J354">
            <v>2011</v>
          </cell>
          <cell r="K354">
            <v>0</v>
          </cell>
        </row>
        <row r="355">
          <cell r="A355" t="str">
            <v>Jefferson County 251 Virtual Academy</v>
          </cell>
          <cell r="B355">
            <v>5185</v>
          </cell>
          <cell r="C355" t="str">
            <v>Jefferson County 251 Virtual Academy</v>
          </cell>
          <cell r="D355" t="str">
            <v>Jefferson 251 Online</v>
          </cell>
          <cell r="E355" t="str">
            <v>ID</v>
          </cell>
          <cell r="F355" t="str">
            <v>KVSP_VA</v>
          </cell>
          <cell r="G355" t="str">
            <v>Active</v>
          </cell>
          <cell r="H355" t="str">
            <v>Yes</v>
          </cell>
          <cell r="I355">
            <v>30</v>
          </cell>
          <cell r="J355">
            <v>0</v>
          </cell>
          <cell r="K355">
            <v>0</v>
          </cell>
        </row>
        <row r="356">
          <cell r="A356" t="str">
            <v>Jefferson Virtual Instruction Program</v>
          </cell>
          <cell r="B356">
            <v>3848</v>
          </cell>
          <cell r="C356" t="str">
            <v>Jefferson Virtual Instruction Program</v>
          </cell>
          <cell r="D356" t="str">
            <v>Jefferson</v>
          </cell>
          <cell r="E356" t="str">
            <v>FL</v>
          </cell>
          <cell r="F356" t="str">
            <v>KVSP_VA</v>
          </cell>
          <cell r="G356" t="str">
            <v>Active</v>
          </cell>
          <cell r="H356" t="str">
            <v>Partial</v>
          </cell>
          <cell r="I356">
            <v>1</v>
          </cell>
          <cell r="J356">
            <v>2009</v>
          </cell>
          <cell r="K356">
            <v>0</v>
          </cell>
        </row>
        <row r="357">
          <cell r="A357" t="str">
            <v>Jenison International Academy</v>
          </cell>
          <cell r="B357">
            <v>5340</v>
          </cell>
          <cell r="C357" t="str">
            <v>Jenison International Academy</v>
          </cell>
          <cell r="D357" t="str">
            <v>JIA</v>
          </cell>
          <cell r="E357" t="str">
            <v>MI</v>
          </cell>
          <cell r="F357" t="str">
            <v>KVSP_VA</v>
          </cell>
          <cell r="G357" t="str">
            <v>Active</v>
          </cell>
          <cell r="H357" t="str">
            <v>Yes</v>
          </cell>
          <cell r="I357">
            <v>30</v>
          </cell>
          <cell r="J357">
            <v>0</v>
          </cell>
          <cell r="K357">
            <v>0</v>
          </cell>
        </row>
        <row r="358">
          <cell r="A358" t="str">
            <v>Juniata Valley School District</v>
          </cell>
          <cell r="B358">
            <v>5460</v>
          </cell>
          <cell r="C358" t="str">
            <v>Juniata Valley School District</v>
          </cell>
          <cell r="D358" t="str">
            <v>JVSD</v>
          </cell>
          <cell r="E358" t="str">
            <v>PA</v>
          </cell>
          <cell r="F358" t="str">
            <v>KVSP_VA</v>
          </cell>
          <cell r="G358" t="str">
            <v>Active</v>
          </cell>
          <cell r="H358" t="str">
            <v>Yes</v>
          </cell>
          <cell r="I358">
            <v>45</v>
          </cell>
          <cell r="J358">
            <v>0</v>
          </cell>
          <cell r="K358">
            <v>0</v>
          </cell>
        </row>
        <row r="359">
          <cell r="A359" t="str">
            <v>K12 Inc.</v>
          </cell>
          <cell r="B359">
            <v>1165</v>
          </cell>
          <cell r="C359" t="str">
            <v>Consumer</v>
          </cell>
          <cell r="D359" t="str">
            <v>K12</v>
          </cell>
          <cell r="E359" t="str">
            <v>VA</v>
          </cell>
          <cell r="F359" t="str">
            <v>Home</v>
          </cell>
          <cell r="G359" t="str">
            <v>Active</v>
          </cell>
          <cell r="H359" t="str">
            <v>Partial</v>
          </cell>
          <cell r="I359">
            <v>1</v>
          </cell>
          <cell r="J359">
            <v>0</v>
          </cell>
          <cell r="K359">
            <v>0</v>
          </cell>
        </row>
        <row r="360">
          <cell r="A360" t="str">
            <v>K12 B2B</v>
          </cell>
          <cell r="B360">
            <v>4040</v>
          </cell>
          <cell r="C360" t="str">
            <v>K12 B2B</v>
          </cell>
          <cell r="D360" t="str">
            <v>K12 B2B</v>
          </cell>
          <cell r="E360" t="str">
            <v>FR</v>
          </cell>
          <cell r="F360" t="str">
            <v>KVSP_VA</v>
          </cell>
          <cell r="G360" t="str">
            <v>Active</v>
          </cell>
          <cell r="H360" t="str">
            <v>Yes</v>
          </cell>
          <cell r="I360">
            <v>1</v>
          </cell>
          <cell r="J360">
            <v>0</v>
          </cell>
          <cell r="K360">
            <v>0</v>
          </cell>
        </row>
        <row r="361">
          <cell r="A361" t="str">
            <v>K12 Classroom LLC</v>
          </cell>
          <cell r="B361" t="str">
            <v>KCS</v>
          </cell>
          <cell r="C361" t="str">
            <v>KCS</v>
          </cell>
          <cell r="D361">
            <v>0</v>
          </cell>
          <cell r="E361" t="str">
            <v>KCS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A362" t="str">
            <v>K12 Courses</v>
          </cell>
          <cell r="B362">
            <v>4181</v>
          </cell>
          <cell r="C362" t="str">
            <v>K12 Courses</v>
          </cell>
          <cell r="D362" t="str">
            <v>K12 Courses</v>
          </cell>
          <cell r="E362" t="str">
            <v>VA</v>
          </cell>
          <cell r="F362" t="str">
            <v>KVSP_VA</v>
          </cell>
          <cell r="G362" t="str">
            <v>Active</v>
          </cell>
          <cell r="H362" t="str">
            <v>Yes</v>
          </cell>
          <cell r="I362">
            <v>1</v>
          </cell>
          <cell r="J362">
            <v>0</v>
          </cell>
          <cell r="K362">
            <v>0</v>
          </cell>
        </row>
        <row r="363">
          <cell r="A363" t="str">
            <v>K12 Demo Academy</v>
          </cell>
          <cell r="B363">
            <v>100</v>
          </cell>
          <cell r="C363" t="str">
            <v>K12 Demo Academy</v>
          </cell>
          <cell r="D363" t="str">
            <v>K12 DEMO</v>
          </cell>
          <cell r="E363" t="str">
            <v>VA</v>
          </cell>
          <cell r="F363" t="str">
            <v>VCS</v>
          </cell>
          <cell r="G363" t="str">
            <v>Active</v>
          </cell>
          <cell r="H363" t="str">
            <v>Yes</v>
          </cell>
          <cell r="I363">
            <v>30</v>
          </cell>
          <cell r="J363">
            <v>0</v>
          </cell>
          <cell r="K363">
            <v>0</v>
          </cell>
        </row>
        <row r="364">
          <cell r="A364" t="str">
            <v>K12 Demo Discovery</v>
          </cell>
          <cell r="B364">
            <v>106</v>
          </cell>
          <cell r="C364" t="str">
            <v>K12 Demo Discovery</v>
          </cell>
          <cell r="D364" t="str">
            <v>DemoDisc</v>
          </cell>
          <cell r="E364" t="str">
            <v>VA</v>
          </cell>
          <cell r="F364" t="str">
            <v>KCS</v>
          </cell>
          <cell r="G364" t="str">
            <v>Active</v>
          </cell>
          <cell r="H364" t="str">
            <v>Yes</v>
          </cell>
          <cell r="I364">
            <v>0</v>
          </cell>
          <cell r="J364">
            <v>0</v>
          </cell>
          <cell r="K364">
            <v>0</v>
          </cell>
        </row>
        <row r="365">
          <cell r="A365" t="str">
            <v>K12 Demo HighTech</v>
          </cell>
          <cell r="B365">
            <v>103</v>
          </cell>
          <cell r="C365" t="str">
            <v>K12 Demo HighTech</v>
          </cell>
          <cell r="D365" t="str">
            <v>DemoKCSHT</v>
          </cell>
          <cell r="E365" t="str">
            <v>VA</v>
          </cell>
          <cell r="F365" t="str">
            <v>KCS_HIGH</v>
          </cell>
          <cell r="G365" t="str">
            <v>Active</v>
          </cell>
          <cell r="H365" t="str">
            <v>No</v>
          </cell>
          <cell r="I365">
            <v>0</v>
          </cell>
          <cell r="J365">
            <v>0</v>
          </cell>
          <cell r="K365">
            <v>0</v>
          </cell>
        </row>
        <row r="366">
          <cell r="A366" t="str">
            <v>K12 Demo KVSPHS</v>
          </cell>
          <cell r="B366">
            <v>110</v>
          </cell>
          <cell r="C366" t="str">
            <v>K12 Demo KVSPHS</v>
          </cell>
          <cell r="D366" t="str">
            <v>Demo KVSPHS</v>
          </cell>
          <cell r="E366" t="str">
            <v>VA</v>
          </cell>
          <cell r="F366" t="str">
            <v>KVSP_H</v>
          </cell>
          <cell r="G366" t="str">
            <v>Active</v>
          </cell>
          <cell r="H366" t="str">
            <v>No</v>
          </cell>
          <cell r="I366">
            <v>0</v>
          </cell>
          <cell r="J366">
            <v>0</v>
          </cell>
          <cell r="K366">
            <v>0</v>
          </cell>
        </row>
        <row r="367">
          <cell r="A367" t="str">
            <v>K12 Demo KVSPVA</v>
          </cell>
          <cell r="B367">
            <v>109</v>
          </cell>
          <cell r="C367" t="str">
            <v>K12 Demo KVSPVA</v>
          </cell>
          <cell r="D367" t="str">
            <v>DemoKVSPVA</v>
          </cell>
          <cell r="E367" t="str">
            <v>VA</v>
          </cell>
          <cell r="F367" t="str">
            <v>KVSP_VA</v>
          </cell>
          <cell r="G367" t="str">
            <v>Active</v>
          </cell>
          <cell r="H367" t="str">
            <v>No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K12 Demo LowTech</v>
          </cell>
          <cell r="B368">
            <v>104</v>
          </cell>
          <cell r="C368" t="str">
            <v>K12 Demo LowTech</v>
          </cell>
          <cell r="D368" t="str">
            <v>Demo KCSLT</v>
          </cell>
          <cell r="E368" t="str">
            <v>VA</v>
          </cell>
          <cell r="F368" t="str">
            <v>KCS_LOW</v>
          </cell>
          <cell r="G368" t="str">
            <v>Active</v>
          </cell>
          <cell r="H368" t="str">
            <v>No</v>
          </cell>
          <cell r="I368">
            <v>0</v>
          </cell>
          <cell r="J368">
            <v>0</v>
          </cell>
          <cell r="K368">
            <v>0</v>
          </cell>
        </row>
        <row r="369">
          <cell r="A369" t="str">
            <v>K12 Demo VA</v>
          </cell>
          <cell r="B369">
            <v>101</v>
          </cell>
          <cell r="C369" t="str">
            <v>K12 Demo VA</v>
          </cell>
          <cell r="D369" t="str">
            <v>DemoVA</v>
          </cell>
          <cell r="E369" t="str">
            <v>VA</v>
          </cell>
          <cell r="F369" t="str">
            <v>VCS</v>
          </cell>
          <cell r="G369" t="str">
            <v>Active</v>
          </cell>
          <cell r="H369" t="str">
            <v>Yes</v>
          </cell>
          <cell r="I369">
            <v>0</v>
          </cell>
          <cell r="J369">
            <v>0</v>
          </cell>
          <cell r="K369">
            <v>0</v>
          </cell>
        </row>
        <row r="370">
          <cell r="A370" t="str">
            <v>K12 Florida Programs</v>
          </cell>
          <cell r="B370">
            <v>5085</v>
          </cell>
          <cell r="C370" t="str">
            <v>K12 Florida Programs</v>
          </cell>
          <cell r="D370" t="str">
            <v>K12 Florida Programs</v>
          </cell>
          <cell r="E370" t="str">
            <v>FL</v>
          </cell>
          <cell r="F370" t="str">
            <v>KVSP_VA</v>
          </cell>
          <cell r="G370" t="str">
            <v>Active</v>
          </cell>
          <cell r="H370" t="str">
            <v>Yes</v>
          </cell>
          <cell r="I370">
            <v>45</v>
          </cell>
          <cell r="J370">
            <v>0</v>
          </cell>
          <cell r="K370">
            <v>0</v>
          </cell>
        </row>
        <row r="371">
          <cell r="A371" t="str">
            <v>K12 International Academy B.V.</v>
          </cell>
          <cell r="B371" t="str">
            <v>INTL ACAD</v>
          </cell>
          <cell r="C371" t="str">
            <v>Intl Academy</v>
          </cell>
          <cell r="D371" t="str">
            <v>INTL ACAD</v>
          </cell>
          <cell r="E371" t="str">
            <v>INTL ACAD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A372" t="str">
            <v>K12 International GMBH</v>
          </cell>
          <cell r="B372" t="str">
            <v>GMBH</v>
          </cell>
          <cell r="C372" t="str">
            <v>Intl GMBH</v>
          </cell>
          <cell r="D372" t="str">
            <v>INTL GMBH</v>
          </cell>
          <cell r="E372" t="str">
            <v>INTL GMBH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A373" t="str">
            <v>K12 International Academy (Private School)</v>
          </cell>
          <cell r="B373">
            <v>2680</v>
          </cell>
          <cell r="C373" t="str">
            <v>K12 International Academy (Private School)</v>
          </cell>
          <cell r="D373" t="str">
            <v>iCademy</v>
          </cell>
          <cell r="E373" t="str">
            <v>VA</v>
          </cell>
          <cell r="F373" t="str">
            <v>KVSP_VA</v>
          </cell>
          <cell r="G373" t="str">
            <v>Active</v>
          </cell>
          <cell r="H373" t="str">
            <v>Yes</v>
          </cell>
          <cell r="I373">
            <v>60</v>
          </cell>
          <cell r="J373">
            <v>0</v>
          </cell>
          <cell r="K373">
            <v>0</v>
          </cell>
        </row>
        <row r="374">
          <cell r="A374" t="str">
            <v>K12 International Academy - AASSA</v>
          </cell>
          <cell r="B374">
            <v>4161</v>
          </cell>
          <cell r="C374" t="str">
            <v>K12 International Academy - AASSA</v>
          </cell>
          <cell r="D374" t="str">
            <v>iCademy - AASSA</v>
          </cell>
          <cell r="E374" t="str">
            <v>FL</v>
          </cell>
          <cell r="F374" t="str">
            <v>KVSP_VA</v>
          </cell>
          <cell r="G374" t="str">
            <v>Active</v>
          </cell>
          <cell r="H374" t="str">
            <v>Yes</v>
          </cell>
          <cell r="I374">
            <v>60</v>
          </cell>
          <cell r="J374">
            <v>0</v>
          </cell>
          <cell r="K374">
            <v>0</v>
          </cell>
        </row>
        <row r="375">
          <cell r="A375" t="str">
            <v>K12 International Academy - AISA</v>
          </cell>
          <cell r="B375">
            <v>4100</v>
          </cell>
          <cell r="C375" t="str">
            <v>K12 International Academy - AISA</v>
          </cell>
          <cell r="D375" t="str">
            <v>iCademy - AISA</v>
          </cell>
          <cell r="E375" t="str">
            <v>FR</v>
          </cell>
          <cell r="F375" t="str">
            <v>KVSP_VA</v>
          </cell>
          <cell r="G375" t="str">
            <v>Active</v>
          </cell>
          <cell r="H375" t="str">
            <v>Yes</v>
          </cell>
          <cell r="I375">
            <v>60</v>
          </cell>
          <cell r="J375">
            <v>0</v>
          </cell>
          <cell r="K375">
            <v>0</v>
          </cell>
        </row>
        <row r="376">
          <cell r="A376" t="str">
            <v>K12 International Academy - ASFM</v>
          </cell>
          <cell r="B376">
            <v>2980</v>
          </cell>
          <cell r="C376" t="str">
            <v>K12 International Academy - ASFM</v>
          </cell>
          <cell r="D376" t="str">
            <v>iCademy- ASFM</v>
          </cell>
          <cell r="E376" t="str">
            <v>FR</v>
          </cell>
          <cell r="F376" t="str">
            <v>KVSP_VA</v>
          </cell>
          <cell r="G376" t="str">
            <v>Active</v>
          </cell>
          <cell r="H376" t="str">
            <v>Yes</v>
          </cell>
          <cell r="I376">
            <v>60</v>
          </cell>
          <cell r="J376">
            <v>0</v>
          </cell>
          <cell r="K376">
            <v>0</v>
          </cell>
        </row>
        <row r="377">
          <cell r="A377" t="str">
            <v>K12 International Academy - China</v>
          </cell>
          <cell r="B377">
            <v>3640</v>
          </cell>
          <cell r="C377" t="str">
            <v>K12 International Academy - China</v>
          </cell>
          <cell r="D377" t="str">
            <v>iCademy - China</v>
          </cell>
          <cell r="E377" t="str">
            <v>VA</v>
          </cell>
          <cell r="F377" t="str">
            <v>KVSP_VA</v>
          </cell>
          <cell r="G377" t="str">
            <v>Active</v>
          </cell>
          <cell r="H377" t="str">
            <v>Yes</v>
          </cell>
          <cell r="I377">
            <v>60</v>
          </cell>
          <cell r="J377">
            <v>0</v>
          </cell>
          <cell r="K377">
            <v>0</v>
          </cell>
        </row>
        <row r="378">
          <cell r="A378" t="str">
            <v>K12 International Academy - Country Day School</v>
          </cell>
          <cell r="B378">
            <v>3620</v>
          </cell>
          <cell r="C378" t="str">
            <v>K12 International Academy - Country Day School</v>
          </cell>
          <cell r="D378" t="str">
            <v>iCademy-CDS</v>
          </cell>
          <cell r="E378" t="str">
            <v>FR</v>
          </cell>
          <cell r="F378" t="str">
            <v>KVSP_VA</v>
          </cell>
          <cell r="G378" t="str">
            <v>Active</v>
          </cell>
          <cell r="H378" t="str">
            <v>Yes</v>
          </cell>
          <cell r="I378">
            <v>60</v>
          </cell>
          <cell r="J378">
            <v>0</v>
          </cell>
          <cell r="K378">
            <v>0</v>
          </cell>
        </row>
        <row r="379">
          <cell r="A379" t="str">
            <v>K12 International Academy - EU</v>
          </cell>
          <cell r="B379">
            <v>3660</v>
          </cell>
          <cell r="C379" t="str">
            <v>K12 International Academy - EU</v>
          </cell>
          <cell r="D379" t="str">
            <v>iCademy - EU</v>
          </cell>
          <cell r="E379" t="str">
            <v>VA</v>
          </cell>
          <cell r="F379" t="str">
            <v>KVSP_VA</v>
          </cell>
          <cell r="G379" t="str">
            <v>Active</v>
          </cell>
          <cell r="H379" t="str">
            <v>Yes</v>
          </cell>
          <cell r="I379">
            <v>60</v>
          </cell>
          <cell r="J379">
            <v>0</v>
          </cell>
          <cell r="K379">
            <v>0</v>
          </cell>
        </row>
        <row r="380">
          <cell r="A380" t="str">
            <v>K12 International Academy - GCC</v>
          </cell>
          <cell r="B380">
            <v>2560</v>
          </cell>
          <cell r="C380" t="str">
            <v>K12 International Academy - GCC</v>
          </cell>
          <cell r="D380" t="str">
            <v>iCademy - GCC</v>
          </cell>
          <cell r="E380" t="str">
            <v>FR</v>
          </cell>
          <cell r="F380" t="str">
            <v>KVSP_VA</v>
          </cell>
          <cell r="G380" t="str">
            <v>Active</v>
          </cell>
          <cell r="H380" t="str">
            <v>Yes</v>
          </cell>
          <cell r="I380">
            <v>60</v>
          </cell>
          <cell r="J380">
            <v>0</v>
          </cell>
          <cell r="K380">
            <v>0</v>
          </cell>
        </row>
        <row r="381">
          <cell r="A381" t="str">
            <v>K12 International Academy - INTL</v>
          </cell>
          <cell r="B381">
            <v>2700</v>
          </cell>
          <cell r="C381" t="str">
            <v>K12 International Academy - INTL</v>
          </cell>
          <cell r="D381" t="str">
            <v>iCademy - INTL</v>
          </cell>
          <cell r="E381" t="str">
            <v>VA</v>
          </cell>
          <cell r="F381" t="str">
            <v>KVSP_VA</v>
          </cell>
          <cell r="G381" t="str">
            <v>Active</v>
          </cell>
          <cell r="H381" t="str">
            <v>Yes</v>
          </cell>
          <cell r="I381">
            <v>60</v>
          </cell>
          <cell r="J381">
            <v>0</v>
          </cell>
          <cell r="K381">
            <v>0</v>
          </cell>
        </row>
        <row r="382">
          <cell r="A382" t="str">
            <v>K12 International Academy - Korea</v>
          </cell>
          <cell r="B382">
            <v>2820</v>
          </cell>
          <cell r="C382" t="str">
            <v>K12 International Academy - Korea</v>
          </cell>
          <cell r="D382" t="str">
            <v>iCademy - KR</v>
          </cell>
          <cell r="E382" t="str">
            <v>VA</v>
          </cell>
          <cell r="F382" t="str">
            <v>KVSP_VA</v>
          </cell>
          <cell r="G382" t="str">
            <v>Active</v>
          </cell>
          <cell r="H382" t="str">
            <v>Yes</v>
          </cell>
          <cell r="I382">
            <v>60</v>
          </cell>
          <cell r="J382">
            <v>0</v>
          </cell>
          <cell r="K382">
            <v>0</v>
          </cell>
        </row>
        <row r="383">
          <cell r="A383" t="str">
            <v>K12 International Academy - Singapore</v>
          </cell>
          <cell r="B383">
            <v>4021</v>
          </cell>
          <cell r="C383" t="str">
            <v>K12 International Academy - Singapore</v>
          </cell>
          <cell r="D383" t="str">
            <v>iCademy - Singapore</v>
          </cell>
          <cell r="E383" t="str">
            <v>FR</v>
          </cell>
          <cell r="F383" t="str">
            <v>KVSP_VA</v>
          </cell>
          <cell r="G383" t="str">
            <v>Active</v>
          </cell>
          <cell r="H383" t="str">
            <v>Yes</v>
          </cell>
          <cell r="I383">
            <v>60</v>
          </cell>
          <cell r="J383">
            <v>0</v>
          </cell>
          <cell r="K383">
            <v>0</v>
          </cell>
        </row>
        <row r="384">
          <cell r="A384" t="str">
            <v>K12 International Academy 0f Korea</v>
          </cell>
          <cell r="B384">
            <v>3280</v>
          </cell>
          <cell r="C384" t="str">
            <v>K12 International Academy 0f Korea</v>
          </cell>
          <cell r="D384" t="str">
            <v>K12 IAK</v>
          </cell>
          <cell r="E384" t="str">
            <v>FR</v>
          </cell>
          <cell r="F384" t="str">
            <v>KVSP_VA</v>
          </cell>
          <cell r="G384" t="str">
            <v>Active</v>
          </cell>
          <cell r="H384" t="str">
            <v>Yes</v>
          </cell>
          <cell r="I384">
            <v>60</v>
          </cell>
          <cell r="J384">
            <v>0</v>
          </cell>
          <cell r="K384">
            <v>0</v>
          </cell>
        </row>
        <row r="385">
          <cell r="A385" t="str">
            <v>K12 International Academy-TriAssociation</v>
          </cell>
          <cell r="B385">
            <v>3600</v>
          </cell>
          <cell r="C385" t="str">
            <v>K12 International Academy-TriAssociation</v>
          </cell>
          <cell r="D385" t="str">
            <v>iCademy-Tri</v>
          </cell>
          <cell r="E385" t="str">
            <v>VA</v>
          </cell>
          <cell r="F385" t="str">
            <v>KVSP_VA</v>
          </cell>
          <cell r="G385" t="str">
            <v>Active</v>
          </cell>
          <cell r="H385" t="str">
            <v>Yes</v>
          </cell>
          <cell r="I385">
            <v>60</v>
          </cell>
          <cell r="J385">
            <v>0</v>
          </cell>
          <cell r="K385">
            <v>0</v>
          </cell>
        </row>
        <row r="386">
          <cell r="A386" t="str">
            <v>K12 Middle East FZ LLC (GCC)</v>
          </cell>
          <cell r="B386" t="str">
            <v>MIDEAST</v>
          </cell>
          <cell r="C386" t="str">
            <v>K12 MID EAST LLC</v>
          </cell>
          <cell r="D386" t="str">
            <v>MIDEAST</v>
          </cell>
          <cell r="E386" t="str">
            <v>MIDEAST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A387" t="str">
            <v>K12 Training</v>
          </cell>
          <cell r="B387">
            <v>1421</v>
          </cell>
          <cell r="C387" t="str">
            <v>K12 Training</v>
          </cell>
          <cell r="D387" t="str">
            <v>K12 Training</v>
          </cell>
          <cell r="E387" t="str">
            <v>VA</v>
          </cell>
          <cell r="F387" t="str">
            <v>VCS</v>
          </cell>
          <cell r="G387" t="str">
            <v>Active</v>
          </cell>
          <cell r="H387" t="str">
            <v>No</v>
          </cell>
          <cell r="I387">
            <v>1</v>
          </cell>
          <cell r="J387">
            <v>0</v>
          </cell>
          <cell r="K387">
            <v>0</v>
          </cell>
        </row>
        <row r="388">
          <cell r="A388" t="str">
            <v>KC Distance Learning, Inc.</v>
          </cell>
          <cell r="B388" t="str">
            <v>KCDL</v>
          </cell>
          <cell r="C388" t="str">
            <v>KC Distance Learning, Inc.</v>
          </cell>
          <cell r="D388" t="str">
            <v>KCDL</v>
          </cell>
          <cell r="E388" t="str">
            <v>KCDL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KCS School</v>
          </cell>
          <cell r="B389">
            <v>1980</v>
          </cell>
          <cell r="C389" t="str">
            <v>KCS School</v>
          </cell>
          <cell r="D389" t="str">
            <v>KCS</v>
          </cell>
          <cell r="E389" t="str">
            <v>VA</v>
          </cell>
          <cell r="F389" t="str">
            <v>KCS</v>
          </cell>
          <cell r="G389" t="str">
            <v>Active</v>
          </cell>
          <cell r="H389" t="str">
            <v>No</v>
          </cell>
          <cell r="I389">
            <v>1</v>
          </cell>
          <cell r="J389">
            <v>0</v>
          </cell>
          <cell r="K389">
            <v>0</v>
          </cell>
        </row>
        <row r="390">
          <cell r="A390" t="str">
            <v>KVSP</v>
          </cell>
          <cell r="B390">
            <v>1860</v>
          </cell>
          <cell r="C390" t="str">
            <v>KVSP</v>
          </cell>
          <cell r="D390" t="str">
            <v>KVSP</v>
          </cell>
          <cell r="E390" t="str">
            <v>VA</v>
          </cell>
          <cell r="F390" t="str">
            <v>KVSP_H</v>
          </cell>
          <cell r="G390" t="str">
            <v>Active</v>
          </cell>
          <cell r="H390" t="str">
            <v>No</v>
          </cell>
          <cell r="I390">
            <v>1</v>
          </cell>
          <cell r="J390">
            <v>0</v>
          </cell>
          <cell r="K390">
            <v>0</v>
          </cell>
        </row>
        <row r="391">
          <cell r="A391" t="str">
            <v>Kanuikapono Learning Center Virtual School</v>
          </cell>
          <cell r="B391">
            <v>4525</v>
          </cell>
          <cell r="C391" t="str">
            <v>Kanuikapono Learning Center Virtual School</v>
          </cell>
          <cell r="D391" t="str">
            <v>KLCVS</v>
          </cell>
          <cell r="E391" t="str">
            <v>HI</v>
          </cell>
          <cell r="F391" t="str">
            <v>KVSP_VA</v>
          </cell>
          <cell r="G391" t="str">
            <v>Active</v>
          </cell>
          <cell r="H391" t="str">
            <v>Yes</v>
          </cell>
          <cell r="I391">
            <v>1</v>
          </cell>
          <cell r="J391">
            <v>0</v>
          </cell>
          <cell r="K391">
            <v>0</v>
          </cell>
        </row>
        <row r="392">
          <cell r="A392" t="str">
            <v>Keeping Students Connected</v>
          </cell>
          <cell r="B392">
            <v>3360</v>
          </cell>
          <cell r="C392" t="str">
            <v>Keeping Students Connected</v>
          </cell>
          <cell r="D392" t="str">
            <v>KSC</v>
          </cell>
          <cell r="E392" t="str">
            <v>VA</v>
          </cell>
          <cell r="F392" t="str">
            <v>KVSP_VA</v>
          </cell>
          <cell r="G392" t="str">
            <v>Active</v>
          </cell>
          <cell r="H392" t="str">
            <v>Yes</v>
          </cell>
          <cell r="I392">
            <v>30</v>
          </cell>
          <cell r="J392">
            <v>0</v>
          </cell>
          <cell r="K392">
            <v>0</v>
          </cell>
        </row>
        <row r="393">
          <cell r="A393" t="str">
            <v>Kihei Charter School</v>
          </cell>
          <cell r="B393">
            <v>1321</v>
          </cell>
          <cell r="C393" t="str">
            <v>Kihei Charter School</v>
          </cell>
          <cell r="D393" t="str">
            <v>KPCHS</v>
          </cell>
          <cell r="E393" t="str">
            <v>HI</v>
          </cell>
          <cell r="F393" t="str">
            <v>KVSP_VA</v>
          </cell>
          <cell r="G393" t="str">
            <v>Active</v>
          </cell>
          <cell r="H393" t="str">
            <v>Yes</v>
          </cell>
          <cell r="I393">
            <v>30</v>
          </cell>
          <cell r="J393">
            <v>0</v>
          </cell>
          <cell r="K393">
            <v>0</v>
          </cell>
        </row>
        <row r="394">
          <cell r="A394" t="str">
            <v>KinderCare Centers</v>
          </cell>
          <cell r="B394">
            <v>5075</v>
          </cell>
          <cell r="C394" t="str">
            <v>KinderCare Centers</v>
          </cell>
          <cell r="D394" t="str">
            <v>KNDRCR</v>
          </cell>
          <cell r="E394" t="str">
            <v>IL</v>
          </cell>
          <cell r="F394" t="str">
            <v>KVSP_VA</v>
          </cell>
          <cell r="G394" t="str">
            <v>Active</v>
          </cell>
          <cell r="H394" t="str">
            <v>Yes</v>
          </cell>
          <cell r="I394">
            <v>1</v>
          </cell>
          <cell r="J394">
            <v>0</v>
          </cell>
          <cell r="K394">
            <v>0</v>
          </cell>
        </row>
        <row r="395">
          <cell r="A395" t="str">
            <v>King and Queen County Public Schools</v>
          </cell>
          <cell r="B395">
            <v>4720</v>
          </cell>
          <cell r="C395" t="str">
            <v>King and Queen County Public Schools</v>
          </cell>
          <cell r="D395" t="str">
            <v>KQPS</v>
          </cell>
          <cell r="E395" t="str">
            <v>VA</v>
          </cell>
          <cell r="F395" t="str">
            <v>KVSP_VA</v>
          </cell>
          <cell r="G395" t="str">
            <v>Active</v>
          </cell>
          <cell r="H395" t="str">
            <v>Yes</v>
          </cell>
          <cell r="I395">
            <v>30</v>
          </cell>
          <cell r="J395">
            <v>0</v>
          </cell>
          <cell r="K395">
            <v>0</v>
          </cell>
        </row>
        <row r="396">
          <cell r="A396" t="str">
            <v>Kiona-Benton Home Link</v>
          </cell>
          <cell r="B396">
            <v>4698</v>
          </cell>
          <cell r="C396" t="str">
            <v>Kiona-Benton Home Link</v>
          </cell>
          <cell r="D396" t="str">
            <v>KBHL</v>
          </cell>
          <cell r="E396" t="str">
            <v>WA</v>
          </cell>
          <cell r="F396" t="str">
            <v>KVSP_VA</v>
          </cell>
          <cell r="G396" t="str">
            <v>Active</v>
          </cell>
          <cell r="H396" t="str">
            <v>Yes</v>
          </cell>
          <cell r="I396">
            <v>30</v>
          </cell>
          <cell r="J396">
            <v>2011</v>
          </cell>
          <cell r="K396">
            <v>0</v>
          </cell>
        </row>
        <row r="397">
          <cell r="A397" t="str">
            <v>Kumu Wai Mauloa Academy</v>
          </cell>
          <cell r="B397">
            <v>5550</v>
          </cell>
          <cell r="C397" t="str">
            <v>Kumu Wai Mauloa Academy</v>
          </cell>
          <cell r="D397" t="str">
            <v>Kumu</v>
          </cell>
          <cell r="E397" t="str">
            <v>HI</v>
          </cell>
          <cell r="F397" t="str">
            <v>KVSP_VA</v>
          </cell>
          <cell r="G397" t="str">
            <v>Active</v>
          </cell>
          <cell r="H397" t="str">
            <v>Yes</v>
          </cell>
          <cell r="I397">
            <v>30</v>
          </cell>
          <cell r="J397">
            <v>0</v>
          </cell>
          <cell r="K397">
            <v>0</v>
          </cell>
        </row>
        <row r="398">
          <cell r="A398" t="str">
            <v>LAVA -- Leona Advanced Virtual Academy</v>
          </cell>
          <cell r="B398">
            <v>4920</v>
          </cell>
          <cell r="C398" t="str">
            <v>LAVA -- Leona Advanced Virtual Academy</v>
          </cell>
          <cell r="D398" t="str">
            <v>LAVA</v>
          </cell>
          <cell r="E398" t="str">
            <v>AZ</v>
          </cell>
          <cell r="F398" t="str">
            <v>KVSP_VA</v>
          </cell>
          <cell r="G398" t="str">
            <v>Active</v>
          </cell>
          <cell r="H398" t="str">
            <v>Yes</v>
          </cell>
          <cell r="I398">
            <v>1</v>
          </cell>
          <cell r="J398">
            <v>2011</v>
          </cell>
          <cell r="K398">
            <v>0</v>
          </cell>
        </row>
        <row r="399">
          <cell r="A399" t="str">
            <v>LESLIE P HILL SCHOOL - 4450</v>
          </cell>
          <cell r="B399">
            <v>1635</v>
          </cell>
          <cell r="C399" t="str">
            <v>LESLIE P HILL SCHOOL - 4450</v>
          </cell>
          <cell r="D399" t="str">
            <v>SN-Hill, L. P.</v>
          </cell>
          <cell r="E399" t="str">
            <v>PA</v>
          </cell>
          <cell r="F399" t="str">
            <v>KCS_LOW</v>
          </cell>
          <cell r="G399" t="str">
            <v>Active</v>
          </cell>
          <cell r="H399" t="str">
            <v>No</v>
          </cell>
          <cell r="I399">
            <v>1</v>
          </cell>
          <cell r="J399">
            <v>0</v>
          </cell>
          <cell r="K399">
            <v>0</v>
          </cell>
        </row>
        <row r="400">
          <cell r="A400" t="str">
            <v>LEWIS C CASSIDY ACADEMICS PLUS - 4240</v>
          </cell>
          <cell r="B400">
            <v>1787</v>
          </cell>
          <cell r="C400" t="str">
            <v>LEWIS C CASSIDY ACADEMICS PLUS - 4240</v>
          </cell>
          <cell r="D400" t="str">
            <v>SN-Cassidy</v>
          </cell>
          <cell r="E400" t="str">
            <v>PA</v>
          </cell>
          <cell r="F400" t="str">
            <v>KCS_LOW</v>
          </cell>
          <cell r="G400" t="str">
            <v>Active</v>
          </cell>
          <cell r="H400" t="str">
            <v>No</v>
          </cell>
          <cell r="I400">
            <v>1</v>
          </cell>
          <cell r="J400">
            <v>0</v>
          </cell>
          <cell r="K400">
            <v>0</v>
          </cell>
        </row>
        <row r="401">
          <cell r="A401" t="str">
            <v>LEWIS ELKIN SCHOOL - 5260</v>
          </cell>
          <cell r="B401">
            <v>1696</v>
          </cell>
          <cell r="C401" t="str">
            <v>LEWIS ELKIN SCHOOL - 5260</v>
          </cell>
          <cell r="D401" t="str">
            <v>SN-Elkin</v>
          </cell>
          <cell r="E401" t="str">
            <v>PA</v>
          </cell>
          <cell r="F401" t="str">
            <v>KCS_LOW</v>
          </cell>
          <cell r="G401" t="str">
            <v>Active</v>
          </cell>
          <cell r="H401" t="str">
            <v>No</v>
          </cell>
          <cell r="I401">
            <v>1</v>
          </cell>
          <cell r="J401">
            <v>0</v>
          </cell>
          <cell r="K401">
            <v>0</v>
          </cell>
        </row>
        <row r="402">
          <cell r="A402" t="str">
            <v>LLVS13</v>
          </cell>
          <cell r="B402">
            <v>5445</v>
          </cell>
          <cell r="C402" t="str">
            <v>LLVS13</v>
          </cell>
          <cell r="D402" t="str">
            <v>LLVS13</v>
          </cell>
          <cell r="E402" t="str">
            <v>PA</v>
          </cell>
          <cell r="F402" t="str">
            <v>KVSP_VA</v>
          </cell>
          <cell r="G402" t="str">
            <v>Active</v>
          </cell>
          <cell r="H402" t="str">
            <v>Yes</v>
          </cell>
          <cell r="I402">
            <v>45</v>
          </cell>
          <cell r="J402">
            <v>0</v>
          </cell>
          <cell r="K402">
            <v>0</v>
          </cell>
        </row>
        <row r="403">
          <cell r="A403" t="str">
            <v>LOGAN SCHOOL - 6300</v>
          </cell>
          <cell r="B403">
            <v>1749</v>
          </cell>
          <cell r="C403" t="str">
            <v>LOGAN SCHOOL - 6300</v>
          </cell>
          <cell r="D403" t="str">
            <v>SN-Logan</v>
          </cell>
          <cell r="E403" t="str">
            <v>PA</v>
          </cell>
          <cell r="F403" t="str">
            <v>KCS_LOW</v>
          </cell>
          <cell r="G403" t="str">
            <v>Active</v>
          </cell>
          <cell r="H403" t="str">
            <v>No</v>
          </cell>
          <cell r="I403">
            <v>1</v>
          </cell>
          <cell r="J403">
            <v>0</v>
          </cell>
          <cell r="K403">
            <v>0</v>
          </cell>
        </row>
        <row r="404">
          <cell r="A404" t="str">
            <v>LOUIS H FARRELL SCHOOL - 8380</v>
          </cell>
          <cell r="B404">
            <v>1716</v>
          </cell>
          <cell r="C404" t="str">
            <v>LOUIS H FARRELL SCHOOL - 8380</v>
          </cell>
          <cell r="D404" t="str">
            <v>SN-Farrell</v>
          </cell>
          <cell r="E404" t="str">
            <v>PA</v>
          </cell>
          <cell r="F404" t="str">
            <v>KCS_LOW</v>
          </cell>
          <cell r="G404" t="str">
            <v>Active</v>
          </cell>
          <cell r="H404" t="str">
            <v>No</v>
          </cell>
          <cell r="I404">
            <v>1</v>
          </cell>
          <cell r="J404">
            <v>0</v>
          </cell>
          <cell r="K404">
            <v>0</v>
          </cell>
        </row>
        <row r="405">
          <cell r="A405" t="str">
            <v>LUSD Virtual Academy</v>
          </cell>
          <cell r="B405">
            <v>5140</v>
          </cell>
          <cell r="C405" t="str">
            <v>LUSD Virtual Academy</v>
          </cell>
          <cell r="D405" t="str">
            <v>LUSD VA</v>
          </cell>
          <cell r="E405" t="str">
            <v>CA</v>
          </cell>
          <cell r="F405" t="str">
            <v>KVSP_VA</v>
          </cell>
          <cell r="G405" t="str">
            <v>Active</v>
          </cell>
          <cell r="H405" t="str">
            <v>Yes</v>
          </cell>
          <cell r="I405">
            <v>30</v>
          </cell>
          <cell r="J405">
            <v>0</v>
          </cell>
          <cell r="K405">
            <v>0</v>
          </cell>
        </row>
        <row r="406">
          <cell r="A406" t="str">
            <v>La Entrada High School</v>
          </cell>
          <cell r="B406">
            <v>4825</v>
          </cell>
          <cell r="C406" t="str">
            <v>La Entrada High School</v>
          </cell>
          <cell r="D406" t="str">
            <v>LEHS</v>
          </cell>
          <cell r="E406" t="str">
            <v>CA</v>
          </cell>
          <cell r="F406" t="str">
            <v>KVSP_VA</v>
          </cell>
          <cell r="G406" t="str">
            <v>Active</v>
          </cell>
          <cell r="H406" t="str">
            <v>Yes</v>
          </cell>
          <cell r="I406">
            <v>1</v>
          </cell>
          <cell r="J406">
            <v>0</v>
          </cell>
          <cell r="K406">
            <v>0</v>
          </cell>
        </row>
        <row r="407">
          <cell r="A407" t="str">
            <v>Laboratory Charter School of Comm &amp; Lang</v>
          </cell>
          <cell r="B407">
            <v>2005</v>
          </cell>
          <cell r="C407" t="str">
            <v>Laboratory Charter School of Comm &amp; Lang</v>
          </cell>
          <cell r="D407" t="str">
            <v>LCS</v>
          </cell>
          <cell r="E407" t="str">
            <v>PA</v>
          </cell>
          <cell r="F407" t="str">
            <v>KCS</v>
          </cell>
          <cell r="G407" t="str">
            <v>Active</v>
          </cell>
          <cell r="H407" t="str">
            <v>Yes</v>
          </cell>
          <cell r="I407">
            <v>1</v>
          </cell>
          <cell r="J407">
            <v>0</v>
          </cell>
          <cell r="K407">
            <v>0</v>
          </cell>
        </row>
        <row r="408">
          <cell r="A408" t="str">
            <v>Lafayette Virtual Instruction Program</v>
          </cell>
          <cell r="B408">
            <v>3821</v>
          </cell>
          <cell r="C408" t="str">
            <v>Lafayette Virtual Instruction Program</v>
          </cell>
          <cell r="D408" t="str">
            <v>Lafayette</v>
          </cell>
          <cell r="E408" t="str">
            <v>FL</v>
          </cell>
          <cell r="F408" t="str">
            <v>KVSP_VA</v>
          </cell>
          <cell r="G408" t="str">
            <v>Active</v>
          </cell>
          <cell r="H408" t="str">
            <v>Yes</v>
          </cell>
          <cell r="I408">
            <v>1</v>
          </cell>
          <cell r="J408">
            <v>2009</v>
          </cell>
          <cell r="K408">
            <v>0</v>
          </cell>
        </row>
        <row r="409">
          <cell r="A409" t="str">
            <v>Lake Virtual Instruction Program</v>
          </cell>
          <cell r="B409">
            <v>3827</v>
          </cell>
          <cell r="C409" t="str">
            <v>Lake Virtual Instruction Program</v>
          </cell>
          <cell r="D409" t="str">
            <v>Lake</v>
          </cell>
          <cell r="E409" t="str">
            <v>FL</v>
          </cell>
          <cell r="F409" t="str">
            <v>KVSP_VA</v>
          </cell>
          <cell r="G409" t="str">
            <v>Active</v>
          </cell>
          <cell r="H409" t="str">
            <v>Yes</v>
          </cell>
          <cell r="I409">
            <v>30</v>
          </cell>
          <cell r="J409">
            <v>2011</v>
          </cell>
          <cell r="K409">
            <v>0</v>
          </cell>
        </row>
        <row r="410">
          <cell r="A410" t="str">
            <v>Lakeland Virtual Academy</v>
          </cell>
          <cell r="B410">
            <v>5110</v>
          </cell>
          <cell r="C410" t="str">
            <v>Lakeland Virtual Academy</v>
          </cell>
          <cell r="D410" t="str">
            <v>Lakeland VA</v>
          </cell>
          <cell r="E410" t="str">
            <v>ID</v>
          </cell>
          <cell r="F410" t="str">
            <v>KVSP_VA</v>
          </cell>
          <cell r="G410" t="str">
            <v>Active</v>
          </cell>
          <cell r="H410" t="str">
            <v>Yes</v>
          </cell>
          <cell r="I410">
            <v>30</v>
          </cell>
          <cell r="J410">
            <v>0</v>
          </cell>
          <cell r="K410">
            <v>0</v>
          </cell>
        </row>
        <row r="411">
          <cell r="A411" t="str">
            <v>Lawrence Virtual High School</v>
          </cell>
          <cell r="B411">
            <v>4701</v>
          </cell>
          <cell r="C411" t="str">
            <v>Lawrence Virtual High School</v>
          </cell>
          <cell r="D411" t="str">
            <v>LVHS</v>
          </cell>
          <cell r="E411" t="str">
            <v>KS</v>
          </cell>
          <cell r="F411" t="str">
            <v>VCS</v>
          </cell>
          <cell r="G411" t="str">
            <v>Active</v>
          </cell>
          <cell r="H411" t="str">
            <v>Yes</v>
          </cell>
          <cell r="I411">
            <v>30</v>
          </cell>
          <cell r="J411">
            <v>2011</v>
          </cell>
          <cell r="K411">
            <v>0</v>
          </cell>
        </row>
        <row r="412">
          <cell r="A412" t="str">
            <v>Lawrence Virtual School</v>
          </cell>
          <cell r="B412">
            <v>1240</v>
          </cell>
          <cell r="C412" t="str">
            <v>Lawrence Virtual School</v>
          </cell>
          <cell r="D412" t="str">
            <v>LVS</v>
          </cell>
          <cell r="E412" t="str">
            <v>KS</v>
          </cell>
          <cell r="F412" t="str">
            <v>KVSP_VA</v>
          </cell>
          <cell r="G412" t="str">
            <v>Active</v>
          </cell>
          <cell r="H412" t="str">
            <v>Yes</v>
          </cell>
          <cell r="I412">
            <v>30</v>
          </cell>
          <cell r="J412">
            <v>0</v>
          </cell>
          <cell r="K412">
            <v>0</v>
          </cell>
        </row>
        <row r="413">
          <cell r="A413" t="str">
            <v>Learning Systems Demo School</v>
          </cell>
          <cell r="B413">
            <v>125</v>
          </cell>
          <cell r="C413" t="str">
            <v>Learning Systems Demo School</v>
          </cell>
          <cell r="D413" t="str">
            <v>LSDemo</v>
          </cell>
          <cell r="E413" t="str">
            <v>VA</v>
          </cell>
          <cell r="F413" t="str">
            <v>VCS</v>
          </cell>
          <cell r="G413" t="str">
            <v>Active</v>
          </cell>
          <cell r="H413" t="str">
            <v>Yes</v>
          </cell>
          <cell r="I413">
            <v>60</v>
          </cell>
          <cell r="J413">
            <v>0</v>
          </cell>
          <cell r="K413">
            <v>0</v>
          </cell>
        </row>
        <row r="414">
          <cell r="A414" t="str">
            <v>Lee Virtual Instruction Program</v>
          </cell>
          <cell r="B414">
            <v>3822</v>
          </cell>
          <cell r="C414" t="str">
            <v>Lee Virtual Instruction Program</v>
          </cell>
          <cell r="D414" t="str">
            <v>Lee</v>
          </cell>
          <cell r="E414" t="str">
            <v>FL</v>
          </cell>
          <cell r="F414" t="str">
            <v>KVSP_VA</v>
          </cell>
          <cell r="G414" t="str">
            <v>Active</v>
          </cell>
          <cell r="H414" t="str">
            <v>Yes</v>
          </cell>
          <cell r="I414">
            <v>30</v>
          </cell>
          <cell r="J414">
            <v>2011</v>
          </cell>
          <cell r="K414">
            <v>0</v>
          </cell>
        </row>
        <row r="415">
          <cell r="A415" t="str">
            <v>Leon Virtual Instruction Program</v>
          </cell>
          <cell r="B415">
            <v>3782</v>
          </cell>
          <cell r="C415" t="str">
            <v>Leon Virtual Instruction Program</v>
          </cell>
          <cell r="D415" t="str">
            <v>Leon</v>
          </cell>
          <cell r="E415" t="str">
            <v>FL</v>
          </cell>
          <cell r="F415" t="str">
            <v>KVSP_VA</v>
          </cell>
          <cell r="G415" t="str">
            <v>Active</v>
          </cell>
          <cell r="H415" t="str">
            <v>Yes</v>
          </cell>
          <cell r="I415">
            <v>30</v>
          </cell>
          <cell r="J415">
            <v>2011</v>
          </cell>
          <cell r="K415">
            <v>0</v>
          </cell>
        </row>
        <row r="416">
          <cell r="A416" t="str">
            <v>Levy Virtual Instruction Program</v>
          </cell>
          <cell r="B416">
            <v>3849</v>
          </cell>
          <cell r="C416" t="str">
            <v>Levy Virtual Instruction Program</v>
          </cell>
          <cell r="D416" t="str">
            <v>Levy</v>
          </cell>
          <cell r="E416" t="str">
            <v>FL</v>
          </cell>
          <cell r="F416" t="str">
            <v>KVSP_VA</v>
          </cell>
          <cell r="G416" t="str">
            <v>Active</v>
          </cell>
          <cell r="H416" t="str">
            <v>Partial</v>
          </cell>
          <cell r="I416">
            <v>1</v>
          </cell>
          <cell r="J416">
            <v>2009</v>
          </cell>
          <cell r="K416">
            <v>0</v>
          </cell>
        </row>
        <row r="417">
          <cell r="A417" t="str">
            <v>Lewis Carroll Virtual Academy</v>
          </cell>
          <cell r="B417">
            <v>4770</v>
          </cell>
          <cell r="C417" t="str">
            <v>Lewis Carroll Virtual Academy</v>
          </cell>
          <cell r="D417" t="str">
            <v>LCVA</v>
          </cell>
          <cell r="E417" t="str">
            <v>CA</v>
          </cell>
          <cell r="F417" t="str">
            <v>KVSP_VA</v>
          </cell>
          <cell r="G417" t="str">
            <v>Active</v>
          </cell>
          <cell r="H417" t="str">
            <v>Yes</v>
          </cell>
          <cell r="I417">
            <v>1</v>
          </cell>
          <cell r="J417">
            <v>0</v>
          </cell>
          <cell r="K417">
            <v>0</v>
          </cell>
        </row>
        <row r="418">
          <cell r="A418" t="str">
            <v>Liberty Learning</v>
          </cell>
          <cell r="B418">
            <v>5485</v>
          </cell>
          <cell r="C418" t="str">
            <v>Liberty Learning</v>
          </cell>
          <cell r="D418" t="str">
            <v>Liberty Learning</v>
          </cell>
          <cell r="E418" t="str">
            <v>IN</v>
          </cell>
          <cell r="F418" t="str">
            <v>KVSP_VA</v>
          </cell>
          <cell r="G418" t="str">
            <v>Active</v>
          </cell>
          <cell r="H418" t="str">
            <v>Yes</v>
          </cell>
          <cell r="I418">
            <v>30</v>
          </cell>
          <cell r="J418">
            <v>0</v>
          </cell>
          <cell r="K418">
            <v>0</v>
          </cell>
        </row>
        <row r="419">
          <cell r="A419" t="str">
            <v>Liberty Virtual Instruction Program</v>
          </cell>
          <cell r="B419">
            <v>3941</v>
          </cell>
          <cell r="C419" t="str">
            <v>Liberty Virtual Instruction Program</v>
          </cell>
          <cell r="D419" t="str">
            <v>Liberty</v>
          </cell>
          <cell r="E419" t="str">
            <v>FL</v>
          </cell>
          <cell r="F419" t="str">
            <v>KVSP_VA</v>
          </cell>
          <cell r="G419" t="str">
            <v>Active</v>
          </cell>
          <cell r="H419" t="str">
            <v>Yes</v>
          </cell>
          <cell r="I419">
            <v>30</v>
          </cell>
          <cell r="J419">
            <v>0</v>
          </cell>
          <cell r="K419">
            <v>0</v>
          </cell>
        </row>
        <row r="420">
          <cell r="A420" t="str">
            <v>Lifelong Learning Academy</v>
          </cell>
          <cell r="B420">
            <v>4971</v>
          </cell>
          <cell r="C420" t="str">
            <v>Lifelong Learning Academy</v>
          </cell>
          <cell r="D420" t="str">
            <v>Lifelong</v>
          </cell>
          <cell r="E420" t="str">
            <v>AZ</v>
          </cell>
          <cell r="F420" t="str">
            <v>KVSP_VA</v>
          </cell>
          <cell r="G420" t="str">
            <v>Active</v>
          </cell>
          <cell r="H420" t="str">
            <v>Yes</v>
          </cell>
          <cell r="I420">
            <v>1</v>
          </cell>
          <cell r="J420">
            <v>0</v>
          </cell>
          <cell r="K420">
            <v>0</v>
          </cell>
        </row>
        <row r="421">
          <cell r="A421" t="str">
            <v>Lincoln Academic Center for Excellence (ACE)</v>
          </cell>
          <cell r="B421">
            <v>3200</v>
          </cell>
          <cell r="C421" t="str">
            <v>Lincoln Academic Center for Excellence (ACE)</v>
          </cell>
          <cell r="D421" t="str">
            <v>ACE</v>
          </cell>
          <cell r="E421" t="str">
            <v>AR</v>
          </cell>
          <cell r="F421" t="str">
            <v>KVSP_VA</v>
          </cell>
          <cell r="G421" t="str">
            <v>Active</v>
          </cell>
          <cell r="H421" t="str">
            <v>Yes</v>
          </cell>
          <cell r="I421">
            <v>30</v>
          </cell>
          <cell r="J421">
            <v>2011</v>
          </cell>
          <cell r="K421">
            <v>0</v>
          </cell>
        </row>
        <row r="422">
          <cell r="A422" t="str">
            <v>Logan Elm High School</v>
          </cell>
          <cell r="B422">
            <v>4710</v>
          </cell>
          <cell r="C422" t="str">
            <v>Logan Elm High School</v>
          </cell>
          <cell r="D422" t="str">
            <v>Logan Elm</v>
          </cell>
          <cell r="E422" t="str">
            <v>OH</v>
          </cell>
          <cell r="F422" t="str">
            <v>KVSP_VA</v>
          </cell>
          <cell r="G422" t="str">
            <v>Active</v>
          </cell>
          <cell r="H422" t="str">
            <v>Yes</v>
          </cell>
          <cell r="I422">
            <v>1</v>
          </cell>
          <cell r="J422">
            <v>0</v>
          </cell>
          <cell r="K422">
            <v>0</v>
          </cell>
        </row>
        <row r="423">
          <cell r="A423" t="str">
            <v>Lost Coast Virtual Academy</v>
          </cell>
          <cell r="B423">
            <v>5149</v>
          </cell>
          <cell r="C423" t="str">
            <v>Lost Coast Virtual Academy</v>
          </cell>
          <cell r="D423" t="str">
            <v>Lost Coast</v>
          </cell>
          <cell r="E423" t="str">
            <v>CA</v>
          </cell>
          <cell r="F423" t="str">
            <v>KVSP_VA</v>
          </cell>
          <cell r="G423" t="str">
            <v>Active</v>
          </cell>
          <cell r="H423" t="str">
            <v>Yes</v>
          </cell>
          <cell r="I423">
            <v>30</v>
          </cell>
          <cell r="J423">
            <v>0</v>
          </cell>
          <cell r="K423">
            <v>0</v>
          </cell>
        </row>
        <row r="424">
          <cell r="A424" t="str">
            <v>Louisiana Virtual Charter Academy</v>
          </cell>
          <cell r="B424">
            <v>5060</v>
          </cell>
          <cell r="C424" t="str">
            <v>Louisiana Virtual Charter Academy</v>
          </cell>
          <cell r="D424" t="str">
            <v>LAVCA</v>
          </cell>
          <cell r="E424" t="str">
            <v>LA</v>
          </cell>
          <cell r="F424" t="str">
            <v>VCS</v>
          </cell>
          <cell r="G424" t="str">
            <v>Active</v>
          </cell>
          <cell r="H424" t="str">
            <v>Yes</v>
          </cell>
          <cell r="I424">
            <v>45</v>
          </cell>
          <cell r="J424">
            <v>0</v>
          </cell>
          <cell r="K424">
            <v>0</v>
          </cell>
        </row>
        <row r="425">
          <cell r="A425" t="str">
            <v>Lower Hudson Regional Information Center</v>
          </cell>
          <cell r="B425">
            <v>4625</v>
          </cell>
          <cell r="C425" t="str">
            <v>Lower Hudson Regional Information Center</v>
          </cell>
          <cell r="D425" t="str">
            <v>LHRIC</v>
          </cell>
          <cell r="E425" t="str">
            <v>NY</v>
          </cell>
          <cell r="F425" t="str">
            <v>KVSP_VA</v>
          </cell>
          <cell r="G425" t="str">
            <v>Active</v>
          </cell>
          <cell r="H425" t="str">
            <v>Yes</v>
          </cell>
          <cell r="I425">
            <v>1</v>
          </cell>
          <cell r="J425">
            <v>0</v>
          </cell>
          <cell r="K425">
            <v>0</v>
          </cell>
        </row>
        <row r="426">
          <cell r="A426" t="str">
            <v>Lower Manhattan Arts Academy</v>
          </cell>
          <cell r="B426">
            <v>5011</v>
          </cell>
          <cell r="C426" t="str">
            <v>Lower Manhattan Arts Academy</v>
          </cell>
          <cell r="D426" t="str">
            <v>NYCMAA</v>
          </cell>
          <cell r="E426" t="str">
            <v>NY</v>
          </cell>
          <cell r="F426" t="str">
            <v>KCS_HIGH</v>
          </cell>
          <cell r="G426" t="str">
            <v>Active</v>
          </cell>
          <cell r="H426" t="str">
            <v>Yes</v>
          </cell>
          <cell r="I426">
            <v>1</v>
          </cell>
          <cell r="J426">
            <v>0</v>
          </cell>
          <cell r="K426">
            <v>0</v>
          </cell>
        </row>
        <row r="427">
          <cell r="A427" t="str">
            <v>Lyon County Virtual Academy</v>
          </cell>
          <cell r="B427">
            <v>5375</v>
          </cell>
          <cell r="C427" t="str">
            <v>Lyon County Virtual Academy</v>
          </cell>
          <cell r="D427" t="str">
            <v>LYVA</v>
          </cell>
          <cell r="E427" t="str">
            <v>NV</v>
          </cell>
          <cell r="F427" t="str">
            <v>KVSP_VA</v>
          </cell>
          <cell r="G427" t="str">
            <v>Active</v>
          </cell>
          <cell r="H427" t="str">
            <v>Yes</v>
          </cell>
          <cell r="I427">
            <v>30</v>
          </cell>
          <cell r="J427">
            <v>0</v>
          </cell>
          <cell r="K427">
            <v>0</v>
          </cell>
        </row>
        <row r="428">
          <cell r="A428" t="str">
            <v>M HALL STANTON SCHOOL - 4400</v>
          </cell>
          <cell r="B428">
            <v>1750</v>
          </cell>
          <cell r="C428" t="str">
            <v>M HALL STANTON SCHOOL - 4400</v>
          </cell>
          <cell r="D428" t="str">
            <v>SN-Stanton, M. H.</v>
          </cell>
          <cell r="E428" t="str">
            <v>PA</v>
          </cell>
          <cell r="F428" t="str">
            <v>KCS_LOW</v>
          </cell>
          <cell r="G428" t="str">
            <v>Active</v>
          </cell>
          <cell r="H428" t="str">
            <v>No</v>
          </cell>
          <cell r="I428">
            <v>1</v>
          </cell>
          <cell r="J428">
            <v>0</v>
          </cell>
          <cell r="K428">
            <v>0</v>
          </cell>
        </row>
        <row r="429">
          <cell r="A429" t="str">
            <v>M. WASHINGTON ACADEMICS PLUS - 1420</v>
          </cell>
          <cell r="B429">
            <v>1788</v>
          </cell>
          <cell r="C429" t="str">
            <v>M. WASHINGTON ACADEMICS PLUS - 1420</v>
          </cell>
          <cell r="D429" t="str">
            <v>SN-Washington, M.</v>
          </cell>
          <cell r="E429" t="str">
            <v>PA</v>
          </cell>
          <cell r="F429" t="str">
            <v>KCS_LOW</v>
          </cell>
          <cell r="G429" t="str">
            <v>Active</v>
          </cell>
          <cell r="H429" t="str">
            <v>No</v>
          </cell>
          <cell r="I429">
            <v>1</v>
          </cell>
          <cell r="J429">
            <v>0</v>
          </cell>
          <cell r="K429">
            <v>0</v>
          </cell>
        </row>
        <row r="430">
          <cell r="A430" t="str">
            <v>MANN ACADEMICS PLUS SCHOOL - 4340</v>
          </cell>
          <cell r="B430">
            <v>1789</v>
          </cell>
          <cell r="C430" t="str">
            <v>MANN ACADEMICS PLUS SCHOOL - 4340</v>
          </cell>
          <cell r="D430" t="str">
            <v>SN-Mann</v>
          </cell>
          <cell r="E430" t="str">
            <v>PA</v>
          </cell>
          <cell r="F430" t="str">
            <v>KCS_LOW</v>
          </cell>
          <cell r="G430" t="str">
            <v>Active</v>
          </cell>
          <cell r="H430" t="str">
            <v>No</v>
          </cell>
          <cell r="I430">
            <v>1</v>
          </cell>
          <cell r="J430">
            <v>0</v>
          </cell>
          <cell r="K430">
            <v>0</v>
          </cell>
        </row>
        <row r="431">
          <cell r="A431" t="str">
            <v>MARY BETHUNE SCHOOL - 7510</v>
          </cell>
          <cell r="B431">
            <v>1636</v>
          </cell>
          <cell r="C431" t="str">
            <v>MARY BETHUNE SCHOOL - 7510</v>
          </cell>
          <cell r="D431" t="str">
            <v>SN-Bethune</v>
          </cell>
          <cell r="E431" t="str">
            <v>PA</v>
          </cell>
          <cell r="F431" t="str">
            <v>KCS_LOW</v>
          </cell>
          <cell r="G431" t="str">
            <v>Active</v>
          </cell>
          <cell r="H431" t="str">
            <v>No</v>
          </cell>
          <cell r="I431">
            <v>1</v>
          </cell>
          <cell r="J431">
            <v>0</v>
          </cell>
          <cell r="K431">
            <v>0</v>
          </cell>
        </row>
        <row r="432">
          <cell r="A432" t="str">
            <v>MAYFAIR SCHOOL - 8300</v>
          </cell>
          <cell r="B432">
            <v>1697</v>
          </cell>
          <cell r="C432" t="str">
            <v>MAYFAIR SCHOOL - 8300</v>
          </cell>
          <cell r="D432" t="str">
            <v>SN-Mayfair</v>
          </cell>
          <cell r="E432" t="str">
            <v>PA</v>
          </cell>
          <cell r="F432" t="str">
            <v>KCS_LOW</v>
          </cell>
          <cell r="G432" t="str">
            <v>Active</v>
          </cell>
          <cell r="H432" t="str">
            <v>No</v>
          </cell>
          <cell r="I432">
            <v>1</v>
          </cell>
          <cell r="J432">
            <v>0</v>
          </cell>
          <cell r="K432">
            <v>0</v>
          </cell>
        </row>
        <row r="433">
          <cell r="A433" t="str">
            <v>MC CALL SCHOOL - 2340</v>
          </cell>
          <cell r="B433">
            <v>1637</v>
          </cell>
          <cell r="C433" t="str">
            <v>MC CALL SCHOOL - 2340</v>
          </cell>
          <cell r="D433" t="str">
            <v>SN-McCall</v>
          </cell>
          <cell r="E433" t="str">
            <v>PA</v>
          </cell>
          <cell r="F433" t="str">
            <v>KCS_LOW</v>
          </cell>
          <cell r="G433" t="str">
            <v>Active</v>
          </cell>
          <cell r="H433" t="str">
            <v>No</v>
          </cell>
          <cell r="I433">
            <v>1</v>
          </cell>
          <cell r="J433">
            <v>0</v>
          </cell>
          <cell r="K433">
            <v>0</v>
          </cell>
        </row>
        <row r="434">
          <cell r="A434" t="str">
            <v>MC CLOSKEY SCHOOL - 6310</v>
          </cell>
          <cell r="B434">
            <v>1751</v>
          </cell>
          <cell r="C434" t="str">
            <v>MC CLOSKEY SCHOOL - 6310</v>
          </cell>
          <cell r="D434" t="str">
            <v>SN-McCloskey</v>
          </cell>
          <cell r="E434" t="str">
            <v>PA</v>
          </cell>
          <cell r="F434" t="str">
            <v>KCS_LOW</v>
          </cell>
          <cell r="G434" t="str">
            <v>Active</v>
          </cell>
          <cell r="H434" t="str">
            <v>No</v>
          </cell>
          <cell r="I434">
            <v>1</v>
          </cell>
          <cell r="J434">
            <v>0</v>
          </cell>
          <cell r="K434">
            <v>0</v>
          </cell>
        </row>
        <row r="435">
          <cell r="A435" t="str">
            <v>MEREDITH SCHOOL - 2380</v>
          </cell>
          <cell r="B435">
            <v>1752</v>
          </cell>
          <cell r="C435" t="str">
            <v>MEREDITH SCHOOL - 2380</v>
          </cell>
          <cell r="D435" t="str">
            <v>SN-Meredith</v>
          </cell>
          <cell r="E435" t="str">
            <v>PA</v>
          </cell>
          <cell r="F435" t="str">
            <v>KCS_LOW</v>
          </cell>
          <cell r="G435" t="str">
            <v>Active</v>
          </cell>
          <cell r="H435" t="str">
            <v>No</v>
          </cell>
          <cell r="I435">
            <v>1</v>
          </cell>
          <cell r="J435">
            <v>0</v>
          </cell>
          <cell r="K435">
            <v>0</v>
          </cell>
        </row>
        <row r="436">
          <cell r="A436" t="str">
            <v>MIFFLIN SCHOOL - 6320</v>
          </cell>
          <cell r="B436">
            <v>1790</v>
          </cell>
          <cell r="C436" t="str">
            <v>MIFFLIN SCHOOL - 6320</v>
          </cell>
          <cell r="D436" t="str">
            <v>SN-Mifflin</v>
          </cell>
          <cell r="E436" t="str">
            <v>PA</v>
          </cell>
          <cell r="F436" t="str">
            <v>KCS_LOW</v>
          </cell>
          <cell r="G436" t="str">
            <v>Active</v>
          </cell>
          <cell r="H436" t="str">
            <v>No</v>
          </cell>
          <cell r="I436">
            <v>1</v>
          </cell>
          <cell r="J436">
            <v>0</v>
          </cell>
          <cell r="K436">
            <v>0</v>
          </cell>
        </row>
        <row r="437">
          <cell r="A437" t="str">
            <v>MOORE ACADEMICS PLUS SCHOOL - 8310</v>
          </cell>
          <cell r="B437">
            <v>1717</v>
          </cell>
          <cell r="C437" t="str">
            <v>MOORE ACADEMICS PLUS SCHOOL - 8310</v>
          </cell>
          <cell r="D437" t="str">
            <v>SN-Moore</v>
          </cell>
          <cell r="E437" t="str">
            <v>PA</v>
          </cell>
          <cell r="F437" t="str">
            <v>KCS_LOW</v>
          </cell>
          <cell r="G437" t="str">
            <v>Active</v>
          </cell>
          <cell r="H437" t="str">
            <v>No</v>
          </cell>
          <cell r="I437">
            <v>1</v>
          </cell>
          <cell r="J437">
            <v>0</v>
          </cell>
          <cell r="K437">
            <v>0</v>
          </cell>
        </row>
        <row r="438">
          <cell r="A438" t="str">
            <v>Madison Virtual Instruction Program</v>
          </cell>
          <cell r="B438">
            <v>3823</v>
          </cell>
          <cell r="C438" t="str">
            <v>Madison Virtual Instruction Program</v>
          </cell>
          <cell r="D438" t="str">
            <v>Madison</v>
          </cell>
          <cell r="E438" t="str">
            <v>FL</v>
          </cell>
          <cell r="F438" t="str">
            <v>KVSP_VA</v>
          </cell>
          <cell r="G438" t="str">
            <v>Active</v>
          </cell>
          <cell r="H438" t="str">
            <v>Partial</v>
          </cell>
          <cell r="I438">
            <v>1</v>
          </cell>
          <cell r="J438">
            <v>2009</v>
          </cell>
          <cell r="K438">
            <v>0</v>
          </cell>
        </row>
        <row r="439">
          <cell r="A439" t="str">
            <v>Manatee Virtual Instruction Program</v>
          </cell>
          <cell r="B439">
            <v>3801</v>
          </cell>
          <cell r="C439" t="str">
            <v>Manatee Virtual Instruction Program</v>
          </cell>
          <cell r="D439" t="str">
            <v>Manatee</v>
          </cell>
          <cell r="E439" t="str">
            <v>FL</v>
          </cell>
          <cell r="F439" t="str">
            <v>KVSP_VA</v>
          </cell>
          <cell r="G439" t="str">
            <v>Active</v>
          </cell>
          <cell r="H439" t="str">
            <v>Yes</v>
          </cell>
          <cell r="I439">
            <v>30</v>
          </cell>
          <cell r="J439">
            <v>2011</v>
          </cell>
          <cell r="K439">
            <v>0</v>
          </cell>
        </row>
        <row r="440">
          <cell r="A440" t="str">
            <v>Maranatha Virtual Academy</v>
          </cell>
          <cell r="B440">
            <v>4697</v>
          </cell>
          <cell r="C440" t="str">
            <v>Maranatha Virtual Academy</v>
          </cell>
          <cell r="D440" t="str">
            <v>MVA</v>
          </cell>
          <cell r="E440" t="str">
            <v>WI</v>
          </cell>
          <cell r="F440" t="str">
            <v>KVSP_VA</v>
          </cell>
          <cell r="G440" t="str">
            <v>Active</v>
          </cell>
          <cell r="H440" t="str">
            <v>Yes</v>
          </cell>
          <cell r="I440">
            <v>30</v>
          </cell>
          <cell r="J440">
            <v>0</v>
          </cell>
          <cell r="K440">
            <v>0</v>
          </cell>
        </row>
        <row r="441">
          <cell r="A441" t="str">
            <v>Margolin Hebrew Academy</v>
          </cell>
          <cell r="B441">
            <v>4850</v>
          </cell>
          <cell r="C441" t="str">
            <v>Margolin Hebrew Academy</v>
          </cell>
          <cell r="D441" t="str">
            <v>MHA</v>
          </cell>
          <cell r="E441" t="str">
            <v>TN</v>
          </cell>
          <cell r="F441" t="str">
            <v>KVSP_VA</v>
          </cell>
          <cell r="G441" t="str">
            <v>Active</v>
          </cell>
          <cell r="H441" t="str">
            <v>Yes</v>
          </cell>
          <cell r="I441">
            <v>30</v>
          </cell>
          <cell r="J441">
            <v>0</v>
          </cell>
          <cell r="K441">
            <v>0</v>
          </cell>
        </row>
        <row r="442">
          <cell r="A442" t="str">
            <v>Marion Virtual Instruction Program</v>
          </cell>
          <cell r="B442">
            <v>3783</v>
          </cell>
          <cell r="C442" t="str">
            <v>Marion Virtual Instruction Program</v>
          </cell>
          <cell r="D442" t="str">
            <v>Marion</v>
          </cell>
          <cell r="E442" t="str">
            <v>FL</v>
          </cell>
          <cell r="F442" t="str">
            <v>KVSP_VA</v>
          </cell>
          <cell r="G442" t="str">
            <v>Active</v>
          </cell>
          <cell r="H442" t="str">
            <v>No</v>
          </cell>
          <cell r="I442">
            <v>30</v>
          </cell>
          <cell r="J442">
            <v>0</v>
          </cell>
          <cell r="K442">
            <v>0</v>
          </cell>
        </row>
        <row r="443">
          <cell r="A443" t="str">
            <v>Marshall University Virtual Program</v>
          </cell>
          <cell r="B443">
            <v>3460</v>
          </cell>
          <cell r="C443" t="str">
            <v>Marshall University Virtual Program</v>
          </cell>
          <cell r="D443" t="str">
            <v>MUVP</v>
          </cell>
          <cell r="E443" t="str">
            <v>WV</v>
          </cell>
          <cell r="F443" t="str">
            <v>KVSP_VA</v>
          </cell>
          <cell r="G443" t="str">
            <v>Active</v>
          </cell>
          <cell r="H443" t="str">
            <v>No</v>
          </cell>
          <cell r="I443">
            <v>1</v>
          </cell>
          <cell r="J443">
            <v>2009</v>
          </cell>
          <cell r="K443">
            <v>0</v>
          </cell>
        </row>
        <row r="444">
          <cell r="A444" t="str">
            <v>Marta Valle High School</v>
          </cell>
          <cell r="B444">
            <v>5010</v>
          </cell>
          <cell r="C444" t="str">
            <v>Marta Valle High School</v>
          </cell>
          <cell r="D444" t="str">
            <v>NYCMVHS</v>
          </cell>
          <cell r="E444" t="str">
            <v>NY</v>
          </cell>
          <cell r="F444" t="str">
            <v>KCS_HIGH</v>
          </cell>
          <cell r="G444" t="str">
            <v>Active</v>
          </cell>
          <cell r="H444" t="str">
            <v>Yes</v>
          </cell>
          <cell r="I444">
            <v>1</v>
          </cell>
          <cell r="J444">
            <v>0</v>
          </cell>
          <cell r="K444">
            <v>0</v>
          </cell>
        </row>
        <row r="445">
          <cell r="A445" t="str">
            <v>Martin Virtual Instruction Program</v>
          </cell>
          <cell r="B445">
            <v>3828</v>
          </cell>
          <cell r="C445" t="str">
            <v>Martin Virtual Instruction Program</v>
          </cell>
          <cell r="D445" t="str">
            <v>Martin</v>
          </cell>
          <cell r="E445" t="str">
            <v>FL</v>
          </cell>
          <cell r="F445" t="str">
            <v>KVSP_VA</v>
          </cell>
          <cell r="G445" t="str">
            <v>Active</v>
          </cell>
          <cell r="H445" t="str">
            <v>Partial</v>
          </cell>
          <cell r="I445">
            <v>1</v>
          </cell>
          <cell r="J445">
            <v>2009</v>
          </cell>
          <cell r="K445">
            <v>0</v>
          </cell>
        </row>
        <row r="446">
          <cell r="A446" t="str">
            <v>Massachusetts Virtual Academy @ Greenfield</v>
          </cell>
          <cell r="B446">
            <v>3980</v>
          </cell>
          <cell r="C446" t="str">
            <v>Massachusetts Virtual Academy @ Greenfield</v>
          </cell>
          <cell r="D446" t="str">
            <v>MAVA</v>
          </cell>
          <cell r="E446" t="str">
            <v>MA</v>
          </cell>
          <cell r="F446" t="str">
            <v>VCS</v>
          </cell>
          <cell r="G446" t="str">
            <v>Active</v>
          </cell>
          <cell r="H446" t="str">
            <v>Yes</v>
          </cell>
          <cell r="I446">
            <v>30</v>
          </cell>
          <cell r="J446">
            <v>2011</v>
          </cell>
          <cell r="K446">
            <v>0</v>
          </cell>
        </row>
        <row r="447">
          <cell r="A447" t="str">
            <v>Mat-Su Borough Correspondence School</v>
          </cell>
          <cell r="B447">
            <v>1242</v>
          </cell>
          <cell r="C447" t="str">
            <v>Mat-Su Borough Correspondence School</v>
          </cell>
          <cell r="D447" t="str">
            <v>Mat-Su</v>
          </cell>
          <cell r="E447" t="str">
            <v>AK</v>
          </cell>
          <cell r="F447" t="str">
            <v>KVSP_H</v>
          </cell>
          <cell r="G447" t="str">
            <v>Active</v>
          </cell>
          <cell r="H447" t="str">
            <v>No</v>
          </cell>
          <cell r="I447">
            <v>1</v>
          </cell>
          <cell r="J447">
            <v>0</v>
          </cell>
          <cell r="K447">
            <v>0</v>
          </cell>
        </row>
        <row r="448">
          <cell r="A448" t="str">
            <v>Mattole Valley Charter School</v>
          </cell>
          <cell r="B448">
            <v>1166</v>
          </cell>
          <cell r="C448" t="str">
            <v>Mattole Valley Charter School</v>
          </cell>
          <cell r="D448" t="str">
            <v>MATOLLE</v>
          </cell>
          <cell r="E448" t="str">
            <v>CA</v>
          </cell>
          <cell r="F448" t="str">
            <v>KVSP_H</v>
          </cell>
          <cell r="G448" t="str">
            <v>Active</v>
          </cell>
          <cell r="H448" t="str">
            <v>No</v>
          </cell>
          <cell r="I448">
            <v>1</v>
          </cell>
          <cell r="J448">
            <v>0</v>
          </cell>
          <cell r="K448">
            <v>0</v>
          </cell>
        </row>
        <row r="449">
          <cell r="A449" t="str">
            <v>Maurice J. Moyer Academy</v>
          </cell>
          <cell r="B449">
            <v>4740</v>
          </cell>
          <cell r="C449" t="str">
            <v>Maurice J. Moyer Academy</v>
          </cell>
          <cell r="D449" t="str">
            <v>MoyerHS</v>
          </cell>
          <cell r="E449" t="str">
            <v>DE</v>
          </cell>
          <cell r="F449" t="str">
            <v>VCS</v>
          </cell>
          <cell r="G449" t="str">
            <v>Active</v>
          </cell>
          <cell r="H449" t="str">
            <v>Yes</v>
          </cell>
          <cell r="I449">
            <v>30</v>
          </cell>
          <cell r="J449">
            <v>0</v>
          </cell>
          <cell r="K449">
            <v>0</v>
          </cell>
        </row>
        <row r="450">
          <cell r="A450" t="str">
            <v>Maurice J. Moyer Academy (Middle School)</v>
          </cell>
          <cell r="B450">
            <v>4741</v>
          </cell>
          <cell r="C450" t="str">
            <v>Maurice J. Moyer Academy (Middle School)</v>
          </cell>
          <cell r="D450" t="str">
            <v>MoyerMS</v>
          </cell>
          <cell r="E450" t="str">
            <v>DE</v>
          </cell>
          <cell r="F450" t="str">
            <v>KCS</v>
          </cell>
          <cell r="G450" t="str">
            <v>Active</v>
          </cell>
          <cell r="H450" t="str">
            <v>Yes</v>
          </cell>
          <cell r="I450">
            <v>1</v>
          </cell>
          <cell r="J450">
            <v>0</v>
          </cell>
          <cell r="K450">
            <v>0</v>
          </cell>
        </row>
        <row r="451">
          <cell r="A451" t="str">
            <v>May Elementary Virtual School</v>
          </cell>
          <cell r="B451">
            <v>4941</v>
          </cell>
          <cell r="C451" t="str">
            <v>May Elementary Virtual School</v>
          </cell>
          <cell r="D451" t="str">
            <v>May</v>
          </cell>
          <cell r="E451" t="str">
            <v>TX</v>
          </cell>
          <cell r="F451" t="str">
            <v>KVSP_VA</v>
          </cell>
          <cell r="G451" t="str">
            <v>Active</v>
          </cell>
          <cell r="H451" t="str">
            <v>Yes</v>
          </cell>
          <cell r="I451">
            <v>30</v>
          </cell>
          <cell r="J451">
            <v>2011</v>
          </cell>
          <cell r="K451">
            <v>0</v>
          </cell>
        </row>
        <row r="452">
          <cell r="A452" t="str">
            <v>McKinley Elementary</v>
          </cell>
          <cell r="B452">
            <v>1221</v>
          </cell>
          <cell r="C452" t="str">
            <v>McKinley Elementary</v>
          </cell>
          <cell r="D452" t="str">
            <v>MCKIN</v>
          </cell>
          <cell r="E452" t="str">
            <v>ID</v>
          </cell>
          <cell r="F452" t="str">
            <v>KCS</v>
          </cell>
          <cell r="G452" t="str">
            <v>Active</v>
          </cell>
          <cell r="H452" t="str">
            <v>No</v>
          </cell>
          <cell r="I452">
            <v>1</v>
          </cell>
          <cell r="J452">
            <v>0</v>
          </cell>
          <cell r="K452">
            <v>0</v>
          </cell>
        </row>
        <row r="453">
          <cell r="A453" t="str">
            <v>Merit College Preparatory Academy</v>
          </cell>
          <cell r="B453">
            <v>2940</v>
          </cell>
          <cell r="C453" t="str">
            <v>Merit College Preparatory Academy</v>
          </cell>
          <cell r="D453" t="str">
            <v>Merit</v>
          </cell>
          <cell r="E453" t="str">
            <v>UT</v>
          </cell>
          <cell r="F453" t="str">
            <v>KVSP_VA</v>
          </cell>
          <cell r="G453" t="str">
            <v>Active</v>
          </cell>
          <cell r="H453" t="str">
            <v>No</v>
          </cell>
          <cell r="I453">
            <v>1</v>
          </cell>
          <cell r="J453">
            <v>0</v>
          </cell>
          <cell r="K453">
            <v>0</v>
          </cell>
        </row>
        <row r="454">
          <cell r="A454" t="str">
            <v>Michigan Virtual Charter Academy</v>
          </cell>
          <cell r="B454">
            <v>4645</v>
          </cell>
          <cell r="C454" t="str">
            <v>Michigan Virtual Charter Academy</v>
          </cell>
          <cell r="D454" t="str">
            <v>MVCA</v>
          </cell>
          <cell r="E454" t="str">
            <v>MI</v>
          </cell>
          <cell r="F454" t="str">
            <v>VCS</v>
          </cell>
          <cell r="G454" t="str">
            <v>Active</v>
          </cell>
          <cell r="H454" t="str">
            <v>Yes</v>
          </cell>
          <cell r="I454">
            <v>30</v>
          </cell>
          <cell r="J454">
            <v>2011</v>
          </cell>
          <cell r="K454">
            <v>0</v>
          </cell>
        </row>
        <row r="455">
          <cell r="A455" t="str">
            <v>Mid Columbia Partnership Virtual School</v>
          </cell>
          <cell r="B455">
            <v>2200</v>
          </cell>
          <cell r="C455" t="str">
            <v>Mid Columbia Partnership Virtual School</v>
          </cell>
          <cell r="D455" t="str">
            <v>MCPVS</v>
          </cell>
          <cell r="E455" t="str">
            <v>WA</v>
          </cell>
          <cell r="F455" t="str">
            <v>KVSP_VA</v>
          </cell>
          <cell r="G455" t="str">
            <v>Active</v>
          </cell>
          <cell r="H455" t="str">
            <v>Yes</v>
          </cell>
          <cell r="I455">
            <v>1</v>
          </cell>
          <cell r="J455">
            <v>0</v>
          </cell>
          <cell r="K455">
            <v>0</v>
          </cell>
        </row>
        <row r="456">
          <cell r="A456" t="str">
            <v>Middlebury</v>
          </cell>
          <cell r="B456" t="str">
            <v>MIL</v>
          </cell>
          <cell r="C456" t="str">
            <v>Middlebury</v>
          </cell>
          <cell r="D456">
            <v>0</v>
          </cell>
          <cell r="E456" t="str">
            <v>MIL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Middleton Virtual Academy</v>
          </cell>
          <cell r="B457">
            <v>5355</v>
          </cell>
          <cell r="C457" t="str">
            <v>Middleton Virtual Academy</v>
          </cell>
          <cell r="D457" t="str">
            <v>Middleton</v>
          </cell>
          <cell r="E457" t="str">
            <v>ID</v>
          </cell>
          <cell r="F457" t="str">
            <v>KVSP_VA</v>
          </cell>
          <cell r="G457" t="str">
            <v>Active</v>
          </cell>
          <cell r="H457" t="str">
            <v>Yes</v>
          </cell>
          <cell r="I457">
            <v>30</v>
          </cell>
          <cell r="J457">
            <v>0</v>
          </cell>
          <cell r="K457">
            <v>0</v>
          </cell>
        </row>
        <row r="458">
          <cell r="A458" t="str">
            <v>Mildred Jackson Elementary</v>
          </cell>
          <cell r="B458">
            <v>1520</v>
          </cell>
          <cell r="C458" t="str">
            <v>Mildred Jackson Elementary</v>
          </cell>
          <cell r="D458" t="str">
            <v>Mildred</v>
          </cell>
          <cell r="E458" t="str">
            <v>AR</v>
          </cell>
          <cell r="F458" t="str">
            <v>KCS</v>
          </cell>
          <cell r="G458" t="str">
            <v>Active</v>
          </cell>
          <cell r="H458" t="str">
            <v>No</v>
          </cell>
          <cell r="I458">
            <v>1</v>
          </cell>
          <cell r="J458">
            <v>0</v>
          </cell>
          <cell r="K458">
            <v>0</v>
          </cell>
        </row>
        <row r="459">
          <cell r="A459" t="str">
            <v>Millburn Central</v>
          </cell>
          <cell r="B459">
            <v>4752</v>
          </cell>
          <cell r="C459" t="str">
            <v>Millburn Central</v>
          </cell>
          <cell r="D459" t="str">
            <v>Millburn</v>
          </cell>
          <cell r="E459" t="str">
            <v>IL</v>
          </cell>
          <cell r="F459" t="str">
            <v>KVSP_VA</v>
          </cell>
          <cell r="G459" t="str">
            <v>Active</v>
          </cell>
          <cell r="H459" t="str">
            <v>No</v>
          </cell>
          <cell r="I459">
            <v>1</v>
          </cell>
          <cell r="J459">
            <v>0</v>
          </cell>
          <cell r="K459">
            <v>0</v>
          </cell>
        </row>
        <row r="460">
          <cell r="A460" t="str">
            <v>Millcreek Learning Center</v>
          </cell>
          <cell r="B460">
            <v>5540</v>
          </cell>
          <cell r="C460" t="str">
            <v>Millcreek Learning Center</v>
          </cell>
          <cell r="D460" t="str">
            <v>MLC</v>
          </cell>
          <cell r="E460" t="str">
            <v>PA</v>
          </cell>
          <cell r="F460" t="str">
            <v>KVSP_VA</v>
          </cell>
          <cell r="G460" t="str">
            <v>Active</v>
          </cell>
          <cell r="H460" t="str">
            <v>Yes</v>
          </cell>
          <cell r="I460">
            <v>30</v>
          </cell>
          <cell r="J460">
            <v>0</v>
          </cell>
          <cell r="K460">
            <v>0</v>
          </cell>
        </row>
        <row r="461">
          <cell r="A461" t="str">
            <v>Minidoka Virtual Academy</v>
          </cell>
          <cell r="B461">
            <v>5105</v>
          </cell>
          <cell r="C461" t="str">
            <v>Minidoka Virtual Academy</v>
          </cell>
          <cell r="D461" t="str">
            <v>Minidoka VA</v>
          </cell>
          <cell r="E461" t="str">
            <v>ID</v>
          </cell>
          <cell r="F461" t="str">
            <v>KVSP_VA</v>
          </cell>
          <cell r="G461" t="str">
            <v>Active</v>
          </cell>
          <cell r="H461" t="str">
            <v>Yes</v>
          </cell>
          <cell r="I461">
            <v>30</v>
          </cell>
          <cell r="J461">
            <v>0</v>
          </cell>
          <cell r="K461">
            <v>0</v>
          </cell>
        </row>
        <row r="462">
          <cell r="A462" t="str">
            <v>Minnesota Virtual Academy</v>
          </cell>
          <cell r="B462">
            <v>3020</v>
          </cell>
          <cell r="C462" t="str">
            <v>Minnesota Virtual Academy</v>
          </cell>
          <cell r="D462" t="str">
            <v>MNVA</v>
          </cell>
          <cell r="E462" t="str">
            <v>MN</v>
          </cell>
          <cell r="F462" t="str">
            <v>VCS</v>
          </cell>
          <cell r="G462" t="str">
            <v>Active</v>
          </cell>
          <cell r="H462" t="str">
            <v>Yes</v>
          </cell>
          <cell r="I462">
            <v>30</v>
          </cell>
          <cell r="J462">
            <v>2011</v>
          </cell>
          <cell r="K462">
            <v>0</v>
          </cell>
        </row>
        <row r="463">
          <cell r="A463" t="str">
            <v>Minnesota Virtual Academy - Retire</v>
          </cell>
          <cell r="B463">
            <v>1009</v>
          </cell>
          <cell r="C463" t="str">
            <v>Minnesota Virtual Academy - Retire</v>
          </cell>
          <cell r="D463" t="str">
            <v>MNVA-Retire</v>
          </cell>
          <cell r="E463" t="str">
            <v>MN</v>
          </cell>
          <cell r="F463" t="str">
            <v>KVSP_VA</v>
          </cell>
          <cell r="G463" t="str">
            <v>Active</v>
          </cell>
          <cell r="H463" t="str">
            <v>Yes</v>
          </cell>
          <cell r="I463">
            <v>30</v>
          </cell>
          <cell r="J463">
            <v>2011</v>
          </cell>
          <cell r="K463">
            <v>0</v>
          </cell>
        </row>
        <row r="464">
          <cell r="A464" t="str">
            <v>Mississippi Bend Area Education Agency</v>
          </cell>
          <cell r="B464">
            <v>1960</v>
          </cell>
          <cell r="C464" t="str">
            <v>Mississippi Bend Area Education Agency</v>
          </cell>
          <cell r="D464" t="str">
            <v>MBAEA</v>
          </cell>
          <cell r="E464" t="str">
            <v>IA</v>
          </cell>
          <cell r="F464" t="str">
            <v>KVSP_VA</v>
          </cell>
          <cell r="G464" t="str">
            <v>Active</v>
          </cell>
          <cell r="H464" t="str">
            <v>No</v>
          </cell>
          <cell r="I464">
            <v>1</v>
          </cell>
          <cell r="J464">
            <v>2009</v>
          </cell>
          <cell r="K464">
            <v>0</v>
          </cell>
        </row>
        <row r="465">
          <cell r="A465" t="str">
            <v>Mississippi Virtual School Pilot</v>
          </cell>
          <cell r="B465">
            <v>2720</v>
          </cell>
          <cell r="C465" t="str">
            <v>Mississippi Virtual School Pilot</v>
          </cell>
          <cell r="D465" t="str">
            <v>MVSP</v>
          </cell>
          <cell r="E465" t="str">
            <v>MS</v>
          </cell>
          <cell r="F465" t="str">
            <v>VCS</v>
          </cell>
          <cell r="G465" t="str">
            <v>Active</v>
          </cell>
          <cell r="H465" t="str">
            <v>No</v>
          </cell>
          <cell r="I465">
            <v>1</v>
          </cell>
          <cell r="J465">
            <v>2010</v>
          </cell>
          <cell r="K465">
            <v>0</v>
          </cell>
        </row>
        <row r="466">
          <cell r="A466" t="str">
            <v>Monroe Virtual Instruction Program</v>
          </cell>
          <cell r="B466">
            <v>4140</v>
          </cell>
          <cell r="C466" t="str">
            <v>Monroe Virtual Instruction Program</v>
          </cell>
          <cell r="D466" t="str">
            <v>Monroe</v>
          </cell>
          <cell r="E466" t="str">
            <v>FL</v>
          </cell>
          <cell r="F466" t="str">
            <v>KVSP_VA</v>
          </cell>
          <cell r="G466" t="str">
            <v>Active</v>
          </cell>
          <cell r="H466" t="str">
            <v>No</v>
          </cell>
          <cell r="I466">
            <v>30</v>
          </cell>
          <cell r="J466">
            <v>2011</v>
          </cell>
          <cell r="K466">
            <v>0</v>
          </cell>
        </row>
        <row r="467">
          <cell r="A467" t="str">
            <v>Monson Public Schools</v>
          </cell>
          <cell r="B467">
            <v>5530</v>
          </cell>
          <cell r="C467" t="str">
            <v>Monson Public Schools</v>
          </cell>
          <cell r="D467" t="str">
            <v>MPS</v>
          </cell>
          <cell r="E467" t="str">
            <v>MA</v>
          </cell>
          <cell r="F467" t="str">
            <v>KVSP_VA</v>
          </cell>
          <cell r="G467" t="str">
            <v>Active</v>
          </cell>
          <cell r="H467" t="str">
            <v>Yes</v>
          </cell>
          <cell r="I467">
            <v>30</v>
          </cell>
          <cell r="J467">
            <v>0</v>
          </cell>
          <cell r="K467">
            <v>0</v>
          </cell>
        </row>
        <row r="468">
          <cell r="A468" t="str">
            <v>Morningside Academy</v>
          </cell>
          <cell r="B468">
            <v>4875</v>
          </cell>
          <cell r="C468" t="str">
            <v>Morningside Academy</v>
          </cell>
          <cell r="D468" t="str">
            <v>MSA</v>
          </cell>
          <cell r="E468" t="str">
            <v>FL</v>
          </cell>
          <cell r="F468" t="str">
            <v>KVSP_VA</v>
          </cell>
          <cell r="G468" t="str">
            <v>Active</v>
          </cell>
          <cell r="H468" t="str">
            <v>Yes</v>
          </cell>
          <cell r="I468">
            <v>30</v>
          </cell>
          <cell r="J468">
            <v>0</v>
          </cell>
          <cell r="K468">
            <v>0</v>
          </cell>
        </row>
        <row r="469">
          <cell r="A469" t="str">
            <v>Moses Rodgers Virtual Academy</v>
          </cell>
          <cell r="B469">
            <v>2360</v>
          </cell>
          <cell r="C469" t="str">
            <v>Moses Rodgers Virtual Academy</v>
          </cell>
          <cell r="D469" t="str">
            <v>MRVA</v>
          </cell>
          <cell r="E469" t="str">
            <v>CA</v>
          </cell>
          <cell r="F469" t="str">
            <v>KVSP_VA</v>
          </cell>
          <cell r="G469" t="str">
            <v>Active</v>
          </cell>
          <cell r="H469" t="str">
            <v>No</v>
          </cell>
          <cell r="I469">
            <v>1</v>
          </cell>
          <cell r="J469">
            <v>0</v>
          </cell>
          <cell r="K469">
            <v>0</v>
          </cell>
        </row>
        <row r="470">
          <cell r="A470" t="str">
            <v>Mother of Sorrows School</v>
          </cell>
          <cell r="B470">
            <v>4975</v>
          </cell>
          <cell r="C470" t="str">
            <v>Mother of Sorrows School</v>
          </cell>
          <cell r="D470" t="str">
            <v>MOSS</v>
          </cell>
          <cell r="E470" t="str">
            <v>PA</v>
          </cell>
          <cell r="F470" t="str">
            <v>KVSP_VA</v>
          </cell>
          <cell r="G470" t="str">
            <v>Active</v>
          </cell>
          <cell r="H470" t="str">
            <v>Yes</v>
          </cell>
          <cell r="I470">
            <v>45</v>
          </cell>
          <cell r="J470">
            <v>0</v>
          </cell>
          <cell r="K470">
            <v>0</v>
          </cell>
        </row>
        <row r="471">
          <cell r="A471" t="str">
            <v>Mott Hall High School</v>
          </cell>
          <cell r="B471">
            <v>5027</v>
          </cell>
          <cell r="C471" t="str">
            <v>Mott Hall High School</v>
          </cell>
          <cell r="D471" t="str">
            <v>NYCHHS</v>
          </cell>
          <cell r="E471" t="str">
            <v>NY</v>
          </cell>
          <cell r="F471" t="str">
            <v>KCS_HIGH</v>
          </cell>
          <cell r="G471" t="str">
            <v>Active</v>
          </cell>
          <cell r="H471" t="str">
            <v>Yes</v>
          </cell>
          <cell r="I471">
            <v>1</v>
          </cell>
          <cell r="J471">
            <v>0</v>
          </cell>
          <cell r="K471">
            <v>0</v>
          </cell>
        </row>
        <row r="472">
          <cell r="A472" t="str">
            <v>Moundridge Unified School Dist</v>
          </cell>
          <cell r="B472">
            <v>1167</v>
          </cell>
          <cell r="C472" t="str">
            <v>Moundridge Unified School Dist</v>
          </cell>
          <cell r="D472" t="str">
            <v>MUSD</v>
          </cell>
          <cell r="E472" t="str">
            <v>KS</v>
          </cell>
          <cell r="F472" t="str">
            <v>KVSP_H</v>
          </cell>
          <cell r="G472" t="str">
            <v>Active</v>
          </cell>
          <cell r="H472" t="str">
            <v>No</v>
          </cell>
          <cell r="I472">
            <v>1</v>
          </cell>
          <cell r="J472">
            <v>0</v>
          </cell>
          <cell r="K472">
            <v>0</v>
          </cell>
        </row>
        <row r="473">
          <cell r="A473" t="str">
            <v>Mount Pisgah Christian School</v>
          </cell>
          <cell r="B473">
            <v>4715</v>
          </cell>
          <cell r="C473" t="str">
            <v>Mount Pisgah Christian School</v>
          </cell>
          <cell r="D473" t="str">
            <v>Pisgah</v>
          </cell>
          <cell r="E473" t="str">
            <v>GA</v>
          </cell>
          <cell r="F473" t="str">
            <v>KVSP_VA</v>
          </cell>
          <cell r="G473" t="str">
            <v>Active</v>
          </cell>
          <cell r="H473" t="str">
            <v>Yes</v>
          </cell>
          <cell r="I473">
            <v>1</v>
          </cell>
          <cell r="J473">
            <v>0</v>
          </cell>
          <cell r="K473">
            <v>0</v>
          </cell>
        </row>
        <row r="474">
          <cell r="A474" t="str">
            <v>Mountain View Elementary</v>
          </cell>
          <cell r="B474">
            <v>1222</v>
          </cell>
          <cell r="C474" t="str">
            <v>Mountain View Elementary</v>
          </cell>
          <cell r="D474" t="str">
            <v>MTVW</v>
          </cell>
          <cell r="E474" t="str">
            <v>ID</v>
          </cell>
          <cell r="F474" t="str">
            <v>KCS</v>
          </cell>
          <cell r="G474" t="str">
            <v>Active</v>
          </cell>
          <cell r="H474" t="str">
            <v>No</v>
          </cell>
          <cell r="I474">
            <v>1</v>
          </cell>
          <cell r="J474">
            <v>0</v>
          </cell>
          <cell r="K474">
            <v>0</v>
          </cell>
        </row>
        <row r="475">
          <cell r="A475" t="str">
            <v>NW Lehigh Digital Academy</v>
          </cell>
          <cell r="B475">
            <v>4515</v>
          </cell>
          <cell r="C475" t="str">
            <v>NW Lehigh Digital Academy</v>
          </cell>
          <cell r="D475" t="str">
            <v>Lehigh</v>
          </cell>
          <cell r="E475" t="str">
            <v>PA</v>
          </cell>
          <cell r="F475" t="str">
            <v>KVSP_VA</v>
          </cell>
          <cell r="G475" t="str">
            <v>Active</v>
          </cell>
          <cell r="H475" t="str">
            <v>Yes</v>
          </cell>
          <cell r="I475">
            <v>30</v>
          </cell>
          <cell r="J475">
            <v>0</v>
          </cell>
          <cell r="K475">
            <v>0</v>
          </cell>
        </row>
        <row r="476">
          <cell r="A476" t="str">
            <v>NYC Lab School</v>
          </cell>
          <cell r="B476">
            <v>5019</v>
          </cell>
          <cell r="C476" t="str">
            <v>NYC Lab School</v>
          </cell>
          <cell r="D476" t="str">
            <v>NYCLSCS</v>
          </cell>
          <cell r="E476" t="str">
            <v>NY</v>
          </cell>
          <cell r="F476" t="str">
            <v>KCS_HIGH</v>
          </cell>
          <cell r="G476" t="str">
            <v>Active</v>
          </cell>
          <cell r="H476" t="str">
            <v>Yes</v>
          </cell>
          <cell r="I476">
            <v>1</v>
          </cell>
          <cell r="J476">
            <v>0</v>
          </cell>
          <cell r="K476">
            <v>0</v>
          </cell>
        </row>
        <row r="477">
          <cell r="A477" t="str">
            <v>NYC iSchool</v>
          </cell>
          <cell r="B477">
            <v>5017</v>
          </cell>
          <cell r="C477" t="str">
            <v>NYC iSchool</v>
          </cell>
          <cell r="D477" t="str">
            <v>NYCiSchool</v>
          </cell>
          <cell r="E477" t="str">
            <v>NY</v>
          </cell>
          <cell r="F477" t="str">
            <v>KCS_HIGH</v>
          </cell>
          <cell r="G477" t="str">
            <v>Active</v>
          </cell>
          <cell r="H477" t="str">
            <v>Yes</v>
          </cell>
          <cell r="I477">
            <v>1</v>
          </cell>
          <cell r="J477">
            <v>0</v>
          </cell>
          <cell r="K477">
            <v>0</v>
          </cell>
        </row>
        <row r="478">
          <cell r="A478" t="str">
            <v>NYC iZone</v>
          </cell>
          <cell r="B478">
            <v>4765</v>
          </cell>
          <cell r="C478" t="str">
            <v>NYC iZone</v>
          </cell>
          <cell r="D478" t="str">
            <v>NYCIZ</v>
          </cell>
          <cell r="E478" t="str">
            <v>NY</v>
          </cell>
          <cell r="F478" t="str">
            <v>KCS_HIGH</v>
          </cell>
          <cell r="G478" t="str">
            <v>Active</v>
          </cell>
          <cell r="H478" t="str">
            <v>Yes</v>
          </cell>
          <cell r="I478">
            <v>1</v>
          </cell>
          <cell r="J478">
            <v>0</v>
          </cell>
          <cell r="K478">
            <v>0</v>
          </cell>
        </row>
        <row r="479">
          <cell r="A479" t="str">
            <v>NYCBCCPHS</v>
          </cell>
          <cell r="B479">
            <v>4890</v>
          </cell>
          <cell r="C479" t="str">
            <v>NYCBCCPHS</v>
          </cell>
          <cell r="D479" t="str">
            <v>NYCBCCPHS</v>
          </cell>
          <cell r="E479" t="str">
            <v>NY</v>
          </cell>
          <cell r="F479" t="str">
            <v>KCS_HIGH</v>
          </cell>
          <cell r="G479" t="str">
            <v>Active</v>
          </cell>
          <cell r="H479" t="str">
            <v>Yes</v>
          </cell>
          <cell r="I479">
            <v>1</v>
          </cell>
          <cell r="J479">
            <v>0</v>
          </cell>
          <cell r="K479">
            <v>0</v>
          </cell>
        </row>
        <row r="480">
          <cell r="A480" t="str">
            <v>NYCCPHS</v>
          </cell>
          <cell r="B480">
            <v>4891</v>
          </cell>
          <cell r="C480" t="str">
            <v>NYCCPHS</v>
          </cell>
          <cell r="D480" t="str">
            <v>NYCCPHS</v>
          </cell>
          <cell r="E480" t="str">
            <v>NY</v>
          </cell>
          <cell r="F480" t="str">
            <v>KCS_HIGH</v>
          </cell>
          <cell r="G480" t="str">
            <v>Active</v>
          </cell>
          <cell r="H480" t="str">
            <v>Yes</v>
          </cell>
          <cell r="I480">
            <v>1</v>
          </cell>
          <cell r="J480">
            <v>0</v>
          </cell>
          <cell r="K480">
            <v>0</v>
          </cell>
        </row>
        <row r="481">
          <cell r="A481" t="str">
            <v>NYCEAYM</v>
          </cell>
          <cell r="B481">
            <v>4892</v>
          </cell>
          <cell r="C481" t="str">
            <v>NYCEAYM</v>
          </cell>
          <cell r="D481" t="str">
            <v>NYCEAYM</v>
          </cell>
          <cell r="E481" t="str">
            <v>NY</v>
          </cell>
          <cell r="F481" t="str">
            <v>KCS_HIGH</v>
          </cell>
          <cell r="G481" t="str">
            <v>Active</v>
          </cell>
          <cell r="H481" t="str">
            <v>Yes</v>
          </cell>
          <cell r="I481">
            <v>1</v>
          </cell>
          <cell r="J481">
            <v>0</v>
          </cell>
          <cell r="K481">
            <v>0</v>
          </cell>
        </row>
        <row r="482">
          <cell r="A482" t="str">
            <v>NYCEBCHS</v>
          </cell>
          <cell r="B482">
            <v>4893</v>
          </cell>
          <cell r="C482" t="str">
            <v>NYCEBCHS</v>
          </cell>
          <cell r="D482" t="str">
            <v>NYCEBCHS</v>
          </cell>
          <cell r="E482" t="str">
            <v>NY</v>
          </cell>
          <cell r="F482" t="str">
            <v>KCS_HIGH</v>
          </cell>
          <cell r="G482" t="str">
            <v>Active</v>
          </cell>
          <cell r="H482" t="str">
            <v>Yes</v>
          </cell>
          <cell r="I482">
            <v>1</v>
          </cell>
          <cell r="J482">
            <v>0</v>
          </cell>
          <cell r="K482">
            <v>0</v>
          </cell>
        </row>
        <row r="483">
          <cell r="A483" t="str">
            <v>NYCGTP</v>
          </cell>
          <cell r="B483">
            <v>4894</v>
          </cell>
          <cell r="C483" t="str">
            <v>NYCGTP</v>
          </cell>
          <cell r="D483" t="str">
            <v>NYCGTP</v>
          </cell>
          <cell r="E483" t="str">
            <v>NY</v>
          </cell>
          <cell r="F483" t="str">
            <v>KCS_HIGH</v>
          </cell>
          <cell r="G483" t="str">
            <v>Active</v>
          </cell>
          <cell r="H483" t="str">
            <v>Yes</v>
          </cell>
          <cell r="I483">
            <v>1</v>
          </cell>
          <cell r="J483">
            <v>0</v>
          </cell>
          <cell r="K483">
            <v>0</v>
          </cell>
        </row>
        <row r="484">
          <cell r="A484" t="str">
            <v>NYCHHSLT</v>
          </cell>
          <cell r="B484">
            <v>4899</v>
          </cell>
          <cell r="C484" t="str">
            <v>NYCHHSLT</v>
          </cell>
          <cell r="D484" t="str">
            <v>NYCHHSLT</v>
          </cell>
          <cell r="E484" t="str">
            <v>NY</v>
          </cell>
          <cell r="F484" t="str">
            <v>KCS_HIGH</v>
          </cell>
          <cell r="G484" t="str">
            <v>Active</v>
          </cell>
          <cell r="H484" t="str">
            <v>Yes</v>
          </cell>
          <cell r="I484">
            <v>1</v>
          </cell>
          <cell r="J484">
            <v>0</v>
          </cell>
          <cell r="K484">
            <v>0</v>
          </cell>
        </row>
        <row r="485">
          <cell r="A485" t="str">
            <v>NYCHSAT</v>
          </cell>
          <cell r="B485">
            <v>4895</v>
          </cell>
          <cell r="C485" t="str">
            <v>NYCHSAT</v>
          </cell>
          <cell r="D485" t="str">
            <v>NYCHSAT</v>
          </cell>
          <cell r="E485" t="str">
            <v>NY</v>
          </cell>
          <cell r="F485" t="str">
            <v>KCS_HIGH</v>
          </cell>
          <cell r="G485" t="str">
            <v>Active</v>
          </cell>
          <cell r="H485" t="str">
            <v>Yes</v>
          </cell>
          <cell r="I485">
            <v>1</v>
          </cell>
          <cell r="J485">
            <v>0</v>
          </cell>
          <cell r="K485">
            <v>0</v>
          </cell>
        </row>
        <row r="486">
          <cell r="A486" t="str">
            <v>NYCMHA</v>
          </cell>
          <cell r="B486">
            <v>4900</v>
          </cell>
          <cell r="C486" t="str">
            <v>NYCMHA</v>
          </cell>
          <cell r="D486" t="str">
            <v>NYCMHA</v>
          </cell>
          <cell r="E486" t="str">
            <v>NY</v>
          </cell>
          <cell r="F486" t="str">
            <v>KCS_HIGH</v>
          </cell>
          <cell r="G486" t="str">
            <v>Active</v>
          </cell>
          <cell r="H486" t="str">
            <v>Yes</v>
          </cell>
          <cell r="I486">
            <v>1</v>
          </cell>
          <cell r="J486">
            <v>0</v>
          </cell>
          <cell r="K486">
            <v>0</v>
          </cell>
        </row>
        <row r="487">
          <cell r="A487" t="str">
            <v>NYCOA</v>
          </cell>
          <cell r="B487">
            <v>4896</v>
          </cell>
          <cell r="C487" t="str">
            <v>NYCOA</v>
          </cell>
          <cell r="D487" t="str">
            <v>NYCOA</v>
          </cell>
          <cell r="E487" t="str">
            <v>NY</v>
          </cell>
          <cell r="F487" t="str">
            <v>KCS_HIGH</v>
          </cell>
          <cell r="G487" t="str">
            <v>Active</v>
          </cell>
          <cell r="H487" t="str">
            <v>Yes</v>
          </cell>
          <cell r="I487">
            <v>1</v>
          </cell>
          <cell r="J487">
            <v>0</v>
          </cell>
          <cell r="K487">
            <v>0</v>
          </cell>
        </row>
        <row r="488">
          <cell r="A488" t="str">
            <v>NYCQC</v>
          </cell>
          <cell r="B488">
            <v>4897</v>
          </cell>
          <cell r="C488" t="str">
            <v>NYCQC</v>
          </cell>
          <cell r="D488" t="str">
            <v>NYCQC</v>
          </cell>
          <cell r="E488" t="str">
            <v>NY</v>
          </cell>
          <cell r="F488" t="str">
            <v>KCS_HIGH</v>
          </cell>
          <cell r="G488" t="str">
            <v>Active</v>
          </cell>
          <cell r="H488" t="str">
            <v>Yes</v>
          </cell>
          <cell r="I488">
            <v>1</v>
          </cell>
          <cell r="J488">
            <v>0</v>
          </cell>
          <cell r="K488">
            <v>0</v>
          </cell>
        </row>
        <row r="489">
          <cell r="A489" t="str">
            <v>NYCRGHSCAT</v>
          </cell>
          <cell r="B489">
            <v>4898</v>
          </cell>
          <cell r="C489" t="str">
            <v>NYCRGHSCAT</v>
          </cell>
          <cell r="D489" t="str">
            <v>NYCRGHSCAT</v>
          </cell>
          <cell r="E489" t="str">
            <v>NY</v>
          </cell>
          <cell r="F489" t="str">
            <v>KCS_HIGH</v>
          </cell>
          <cell r="G489" t="str">
            <v>Active</v>
          </cell>
          <cell r="H489" t="str">
            <v>Yes</v>
          </cell>
          <cell r="I489">
            <v>1</v>
          </cell>
          <cell r="J489">
            <v>0</v>
          </cell>
          <cell r="K489">
            <v>0</v>
          </cell>
        </row>
        <row r="490">
          <cell r="A490" t="str">
            <v>Nassau BOCES</v>
          </cell>
          <cell r="B490">
            <v>2062</v>
          </cell>
          <cell r="C490" t="str">
            <v>Nassau BOCES</v>
          </cell>
          <cell r="D490" t="str">
            <v>Nassau</v>
          </cell>
          <cell r="E490" t="str">
            <v>NJ</v>
          </cell>
          <cell r="F490" t="str">
            <v>KCS</v>
          </cell>
          <cell r="G490" t="str">
            <v>Active</v>
          </cell>
          <cell r="H490" t="str">
            <v>Yes</v>
          </cell>
          <cell r="I490">
            <v>1</v>
          </cell>
          <cell r="J490">
            <v>0</v>
          </cell>
          <cell r="K490">
            <v>0</v>
          </cell>
        </row>
        <row r="491">
          <cell r="A491" t="str">
            <v>National Math Lab</v>
          </cell>
          <cell r="B491">
            <v>5270</v>
          </cell>
          <cell r="C491" t="str">
            <v>National Math Lab</v>
          </cell>
          <cell r="D491" t="str">
            <v>NML</v>
          </cell>
          <cell r="E491" t="str">
            <v>VA</v>
          </cell>
          <cell r="F491" t="str">
            <v>VCS</v>
          </cell>
          <cell r="G491" t="str">
            <v>Active</v>
          </cell>
          <cell r="H491" t="str">
            <v>Yes</v>
          </cell>
          <cell r="I491">
            <v>30</v>
          </cell>
          <cell r="J491">
            <v>0</v>
          </cell>
          <cell r="K491">
            <v>0</v>
          </cell>
        </row>
        <row r="492">
          <cell r="A492" t="str">
            <v>Nebo School District</v>
          </cell>
          <cell r="B492">
            <v>1168</v>
          </cell>
          <cell r="C492" t="str">
            <v>Nebo School District</v>
          </cell>
          <cell r="D492" t="str">
            <v>NEBO</v>
          </cell>
          <cell r="E492" t="str">
            <v>UT</v>
          </cell>
          <cell r="F492" t="str">
            <v>KVSP_H</v>
          </cell>
          <cell r="G492" t="str">
            <v>Active</v>
          </cell>
          <cell r="H492" t="str">
            <v>No</v>
          </cell>
          <cell r="I492">
            <v>1</v>
          </cell>
          <cell r="J492">
            <v>0</v>
          </cell>
          <cell r="K492">
            <v>0</v>
          </cell>
        </row>
        <row r="493">
          <cell r="A493" t="str">
            <v>Nelson County Public Schools</v>
          </cell>
          <cell r="B493">
            <v>2160</v>
          </cell>
          <cell r="C493" t="str">
            <v>Nelson County Public Schools</v>
          </cell>
          <cell r="D493" t="str">
            <v>Nelson</v>
          </cell>
          <cell r="E493" t="str">
            <v>VA</v>
          </cell>
          <cell r="F493" t="str">
            <v>KVSP_VA</v>
          </cell>
          <cell r="G493" t="str">
            <v>Active</v>
          </cell>
          <cell r="H493" t="str">
            <v>No</v>
          </cell>
          <cell r="I493">
            <v>1</v>
          </cell>
          <cell r="J493">
            <v>0</v>
          </cell>
          <cell r="K493">
            <v>0</v>
          </cell>
        </row>
        <row r="494">
          <cell r="A494" t="str">
            <v>Nevada Virtual Academy</v>
          </cell>
          <cell r="B494">
            <v>2240</v>
          </cell>
          <cell r="C494" t="str">
            <v>Nevada Virtual Academy</v>
          </cell>
          <cell r="D494" t="str">
            <v>NVVA</v>
          </cell>
          <cell r="E494" t="str">
            <v>NV</v>
          </cell>
          <cell r="F494" t="str">
            <v>VCS</v>
          </cell>
          <cell r="G494" t="str">
            <v>Active</v>
          </cell>
          <cell r="H494" t="str">
            <v>Yes</v>
          </cell>
          <cell r="I494">
            <v>30</v>
          </cell>
          <cell r="J494">
            <v>2011</v>
          </cell>
          <cell r="K494">
            <v>0</v>
          </cell>
        </row>
        <row r="495">
          <cell r="A495" t="str">
            <v>New Birth Christian Academy</v>
          </cell>
          <cell r="B495">
            <v>4675</v>
          </cell>
          <cell r="C495" t="str">
            <v>New Birth Christian Academy</v>
          </cell>
          <cell r="D495" t="str">
            <v>NBCA</v>
          </cell>
          <cell r="E495" t="str">
            <v>GA</v>
          </cell>
          <cell r="F495" t="str">
            <v>KVSP_VA</v>
          </cell>
          <cell r="G495" t="str">
            <v>Active</v>
          </cell>
          <cell r="H495" t="str">
            <v>Yes</v>
          </cell>
          <cell r="I495">
            <v>1</v>
          </cell>
          <cell r="J495">
            <v>0</v>
          </cell>
          <cell r="K495">
            <v>0</v>
          </cell>
        </row>
        <row r="496">
          <cell r="A496" t="str">
            <v>New Day Academy</v>
          </cell>
          <cell r="B496">
            <v>4910</v>
          </cell>
          <cell r="C496" t="str">
            <v>New Day Academy</v>
          </cell>
          <cell r="D496" t="str">
            <v>NDA</v>
          </cell>
          <cell r="E496" t="str">
            <v>CA</v>
          </cell>
          <cell r="F496" t="str">
            <v>KVSP_VA</v>
          </cell>
          <cell r="G496" t="str">
            <v>Active</v>
          </cell>
          <cell r="H496" t="str">
            <v>Yes</v>
          </cell>
          <cell r="I496">
            <v>1</v>
          </cell>
          <cell r="J496">
            <v>0</v>
          </cell>
          <cell r="K496">
            <v>0</v>
          </cell>
        </row>
        <row r="497">
          <cell r="A497" t="str">
            <v>New Dorp High School</v>
          </cell>
          <cell r="B497">
            <v>5034</v>
          </cell>
          <cell r="C497" t="str">
            <v>New Dorp High School</v>
          </cell>
          <cell r="D497" t="str">
            <v>NYCNDHS</v>
          </cell>
          <cell r="E497" t="str">
            <v>NY</v>
          </cell>
          <cell r="F497" t="str">
            <v>KCS_HIGH</v>
          </cell>
          <cell r="G497" t="str">
            <v>Active</v>
          </cell>
          <cell r="H497" t="str">
            <v>Yes</v>
          </cell>
          <cell r="I497">
            <v>1</v>
          </cell>
          <cell r="J497">
            <v>0</v>
          </cell>
          <cell r="K497">
            <v>0</v>
          </cell>
        </row>
        <row r="498">
          <cell r="A498" t="str">
            <v>New Hampshire Online Charter School</v>
          </cell>
          <cell r="B498">
            <v>5232</v>
          </cell>
          <cell r="C498" t="str">
            <v>New Hampshire Online Charter School</v>
          </cell>
          <cell r="D498" t="str">
            <v>NHOCS</v>
          </cell>
          <cell r="E498" t="str">
            <v>NH</v>
          </cell>
          <cell r="F498" t="str">
            <v>VCS</v>
          </cell>
          <cell r="G498" t="str">
            <v>Active</v>
          </cell>
          <cell r="H498" t="str">
            <v>Yes</v>
          </cell>
          <cell r="I498">
            <v>30</v>
          </cell>
          <cell r="J498">
            <v>0</v>
          </cell>
          <cell r="K498">
            <v>0</v>
          </cell>
        </row>
        <row r="499">
          <cell r="A499" t="str">
            <v>New World High School</v>
          </cell>
          <cell r="B499">
            <v>5016</v>
          </cell>
          <cell r="C499" t="str">
            <v>New World High School</v>
          </cell>
          <cell r="D499" t="str">
            <v>NYCNWHS</v>
          </cell>
          <cell r="E499" t="str">
            <v>NY</v>
          </cell>
          <cell r="F499" t="str">
            <v>KCS_HIGH</v>
          </cell>
          <cell r="G499" t="str">
            <v>Active</v>
          </cell>
          <cell r="H499" t="str">
            <v>Yes</v>
          </cell>
          <cell r="I499">
            <v>1</v>
          </cell>
          <cell r="J499">
            <v>0</v>
          </cell>
          <cell r="K499">
            <v>0</v>
          </cell>
        </row>
        <row r="500">
          <cell r="A500" t="str">
            <v>Nix Academy</v>
          </cell>
          <cell r="B500">
            <v>4860</v>
          </cell>
          <cell r="C500" t="str">
            <v>Nix Academy</v>
          </cell>
          <cell r="D500" t="str">
            <v>NIXPAA</v>
          </cell>
          <cell r="E500" t="str">
            <v>HI</v>
          </cell>
          <cell r="F500" t="str">
            <v>KVSP_VA</v>
          </cell>
          <cell r="G500" t="str">
            <v>Active</v>
          </cell>
          <cell r="H500" t="str">
            <v>Yes</v>
          </cell>
          <cell r="I500">
            <v>30</v>
          </cell>
          <cell r="J500">
            <v>0</v>
          </cell>
          <cell r="K500">
            <v>0</v>
          </cell>
        </row>
        <row r="501">
          <cell r="A501" t="str">
            <v>North Carolina Assoc. of Ind. Schools</v>
          </cell>
          <cell r="B501">
            <v>4965</v>
          </cell>
          <cell r="C501" t="str">
            <v>North Carolina Assoc. of Ind. Schools</v>
          </cell>
          <cell r="D501" t="str">
            <v>NCAIS</v>
          </cell>
          <cell r="E501" t="str">
            <v>VA</v>
          </cell>
          <cell r="F501" t="str">
            <v>KVSP_VA</v>
          </cell>
          <cell r="G501" t="str">
            <v>Active</v>
          </cell>
          <cell r="H501" t="str">
            <v>Partial</v>
          </cell>
          <cell r="I501">
            <v>1</v>
          </cell>
          <cell r="J501">
            <v>0</v>
          </cell>
          <cell r="K501">
            <v>0</v>
          </cell>
        </row>
        <row r="502">
          <cell r="A502" t="str">
            <v>North Franklin Virtual Academy</v>
          </cell>
          <cell r="B502">
            <v>4835</v>
          </cell>
          <cell r="C502" t="str">
            <v>North Franklin Virtual Academy</v>
          </cell>
          <cell r="D502" t="str">
            <v>NFVA</v>
          </cell>
          <cell r="E502" t="str">
            <v>WA</v>
          </cell>
          <cell r="F502" t="str">
            <v>KVSP_VA</v>
          </cell>
          <cell r="G502" t="str">
            <v>Active</v>
          </cell>
          <cell r="H502" t="str">
            <v>Yes</v>
          </cell>
          <cell r="I502">
            <v>30</v>
          </cell>
          <cell r="J502">
            <v>0</v>
          </cell>
          <cell r="K502">
            <v>0</v>
          </cell>
        </row>
        <row r="503">
          <cell r="A503" t="str">
            <v>North Gem Virtual</v>
          </cell>
          <cell r="B503">
            <v>4730</v>
          </cell>
          <cell r="C503" t="str">
            <v>North Gem Virtual</v>
          </cell>
          <cell r="D503" t="str">
            <v>NGV</v>
          </cell>
          <cell r="E503" t="str">
            <v>ID</v>
          </cell>
          <cell r="F503" t="str">
            <v>KVSP_VA</v>
          </cell>
          <cell r="G503" t="str">
            <v>Active</v>
          </cell>
          <cell r="H503" t="str">
            <v>Partial</v>
          </cell>
          <cell r="I503">
            <v>1</v>
          </cell>
          <cell r="J503">
            <v>0</v>
          </cell>
          <cell r="K503">
            <v>0</v>
          </cell>
        </row>
        <row r="504">
          <cell r="A504" t="str">
            <v>North Kitsap Virtual Academy</v>
          </cell>
          <cell r="B504">
            <v>4775</v>
          </cell>
          <cell r="C504" t="str">
            <v>North Kitsap Virtual Academy</v>
          </cell>
          <cell r="D504" t="str">
            <v>NKVA</v>
          </cell>
          <cell r="E504" t="str">
            <v>WA</v>
          </cell>
          <cell r="F504" t="str">
            <v>KVSP_VA</v>
          </cell>
          <cell r="G504" t="str">
            <v>Active</v>
          </cell>
          <cell r="H504" t="str">
            <v>Yes</v>
          </cell>
          <cell r="I504">
            <v>30</v>
          </cell>
          <cell r="J504">
            <v>0</v>
          </cell>
          <cell r="K504">
            <v>0</v>
          </cell>
        </row>
        <row r="505">
          <cell r="A505" t="str">
            <v>North Panolo Junior High School</v>
          </cell>
          <cell r="B505">
            <v>3881</v>
          </cell>
          <cell r="C505" t="str">
            <v>North Panolo Junior High School</v>
          </cell>
          <cell r="D505" t="str">
            <v>NPJHS</v>
          </cell>
          <cell r="E505" t="str">
            <v>MS</v>
          </cell>
          <cell r="F505" t="str">
            <v>KCS</v>
          </cell>
          <cell r="G505" t="str">
            <v>Active</v>
          </cell>
          <cell r="H505" t="str">
            <v>Partial</v>
          </cell>
          <cell r="I505">
            <v>1</v>
          </cell>
          <cell r="J505">
            <v>0</v>
          </cell>
          <cell r="K505">
            <v>0</v>
          </cell>
        </row>
        <row r="506">
          <cell r="A506" t="str">
            <v>Northern Ozaukee School District</v>
          </cell>
          <cell r="B506">
            <v>2520</v>
          </cell>
          <cell r="C506" t="str">
            <v>Northern Ozaukee School District</v>
          </cell>
          <cell r="D506" t="str">
            <v>NOSD</v>
          </cell>
          <cell r="E506" t="str">
            <v>WI</v>
          </cell>
          <cell r="F506" t="str">
            <v>KCS</v>
          </cell>
          <cell r="G506" t="str">
            <v>Active</v>
          </cell>
          <cell r="H506" t="str">
            <v>No</v>
          </cell>
          <cell r="I506">
            <v>1</v>
          </cell>
          <cell r="J506">
            <v>0</v>
          </cell>
          <cell r="K506">
            <v>0</v>
          </cell>
        </row>
        <row r="507">
          <cell r="A507" t="str">
            <v>Northwest Kansas Virtual Program</v>
          </cell>
          <cell r="B507">
            <v>2400</v>
          </cell>
          <cell r="C507" t="str">
            <v>Northwest Kansas Virtual Program</v>
          </cell>
          <cell r="D507" t="str">
            <v>NKVP</v>
          </cell>
          <cell r="E507" t="str">
            <v>KS</v>
          </cell>
          <cell r="F507" t="str">
            <v>KVSP_VA</v>
          </cell>
          <cell r="G507" t="str">
            <v>Active</v>
          </cell>
          <cell r="H507" t="str">
            <v>Yes</v>
          </cell>
          <cell r="I507">
            <v>1</v>
          </cell>
          <cell r="J507">
            <v>0</v>
          </cell>
          <cell r="K507">
            <v>0</v>
          </cell>
        </row>
        <row r="508">
          <cell r="A508" t="str">
            <v>NORTHWEST TRI COUNTY INTERMEDIATE UNIT 5</v>
          </cell>
          <cell r="B508">
            <v>2100</v>
          </cell>
          <cell r="C508" t="str">
            <v>NORTHWEST TRI COUNTY INTERMEDIATE UNIT 5</v>
          </cell>
          <cell r="D508" t="str">
            <v>NW IU5</v>
          </cell>
          <cell r="E508" t="str">
            <v>PA</v>
          </cell>
          <cell r="F508" t="str">
            <v>KVSP_VA</v>
          </cell>
          <cell r="G508" t="str">
            <v>Active</v>
          </cell>
          <cell r="H508" t="str">
            <v>Yes</v>
          </cell>
          <cell r="I508">
            <v>30</v>
          </cell>
          <cell r="J508">
            <v>0</v>
          </cell>
          <cell r="K508">
            <v>0</v>
          </cell>
        </row>
        <row r="509">
          <cell r="A509" t="str">
            <v>OLNEY ELEMENTARY SCHOOL - 7400</v>
          </cell>
          <cell r="B509">
            <v>1655</v>
          </cell>
          <cell r="C509" t="str">
            <v>OLNEY ELEMENTARY SCHOOL - 7400</v>
          </cell>
          <cell r="D509" t="str">
            <v>SN-Olney</v>
          </cell>
          <cell r="E509" t="str">
            <v>PA</v>
          </cell>
          <cell r="F509" t="str">
            <v>KCS_LOW</v>
          </cell>
          <cell r="G509" t="str">
            <v>Active</v>
          </cell>
          <cell r="H509" t="str">
            <v>No</v>
          </cell>
          <cell r="I509">
            <v>1</v>
          </cell>
          <cell r="J509">
            <v>0</v>
          </cell>
          <cell r="K509">
            <v>0</v>
          </cell>
        </row>
        <row r="510">
          <cell r="A510" t="str">
            <v>OVERBROOK EDUCATIONAL CENTER - 4480</v>
          </cell>
          <cell r="B510">
            <v>1791</v>
          </cell>
          <cell r="C510" t="str">
            <v>OVERBROOK EDUCATIONAL CENTER - 4480</v>
          </cell>
          <cell r="D510" t="str">
            <v>SN-Overbrook Ed. Ctr.</v>
          </cell>
          <cell r="E510" t="str">
            <v>PA</v>
          </cell>
          <cell r="F510" t="str">
            <v>KCS_LOW</v>
          </cell>
          <cell r="G510" t="str">
            <v>Active</v>
          </cell>
          <cell r="H510" t="str">
            <v>No</v>
          </cell>
          <cell r="I510">
            <v>1</v>
          </cell>
          <cell r="J510">
            <v>0</v>
          </cell>
          <cell r="K510">
            <v>0</v>
          </cell>
        </row>
        <row r="511">
          <cell r="A511" t="str">
            <v>OVERBROOK ELEMENTARY SCHOOL - 4370</v>
          </cell>
          <cell r="B511">
            <v>1792</v>
          </cell>
          <cell r="C511" t="str">
            <v>OVERBROOK ELEMENTARY SCHOOL - 4370</v>
          </cell>
          <cell r="D511" t="str">
            <v>SN-Overbrook Elem.</v>
          </cell>
          <cell r="E511" t="str">
            <v>PA</v>
          </cell>
          <cell r="F511" t="str">
            <v>KCS_LOW</v>
          </cell>
          <cell r="G511" t="str">
            <v>Active</v>
          </cell>
          <cell r="H511" t="str">
            <v>No</v>
          </cell>
          <cell r="I511">
            <v>1</v>
          </cell>
          <cell r="J511">
            <v>0</v>
          </cell>
          <cell r="K511">
            <v>0</v>
          </cell>
        </row>
        <row r="512">
          <cell r="A512" t="str">
            <v>Oak Knoll Virtual School</v>
          </cell>
          <cell r="B512">
            <v>4780</v>
          </cell>
          <cell r="C512" t="str">
            <v>Oak Knoll Virtual School</v>
          </cell>
          <cell r="D512" t="str">
            <v>OKVS</v>
          </cell>
          <cell r="E512" t="str">
            <v>CA</v>
          </cell>
          <cell r="F512" t="str">
            <v>KVSP_VA</v>
          </cell>
          <cell r="G512" t="str">
            <v>Active</v>
          </cell>
          <cell r="H512" t="str">
            <v>Yes</v>
          </cell>
          <cell r="I512">
            <v>30</v>
          </cell>
          <cell r="J512">
            <v>2011</v>
          </cell>
          <cell r="K512">
            <v>0</v>
          </cell>
        </row>
        <row r="513">
          <cell r="A513" t="str">
            <v>Ocean Grove Charter School</v>
          </cell>
          <cell r="B513">
            <v>2140</v>
          </cell>
          <cell r="C513" t="str">
            <v>Ocean Grove Charter School</v>
          </cell>
          <cell r="D513" t="str">
            <v>Ocean Grove</v>
          </cell>
          <cell r="E513" t="str">
            <v>CA</v>
          </cell>
          <cell r="F513" t="str">
            <v>KVSP_VA</v>
          </cell>
          <cell r="G513" t="str">
            <v>Active</v>
          </cell>
          <cell r="H513" t="str">
            <v>Yes</v>
          </cell>
          <cell r="I513">
            <v>30</v>
          </cell>
          <cell r="J513">
            <v>0</v>
          </cell>
          <cell r="K513">
            <v>0</v>
          </cell>
        </row>
        <row r="514">
          <cell r="A514" t="str">
            <v>Odyssey School</v>
          </cell>
          <cell r="B514">
            <v>2500</v>
          </cell>
          <cell r="C514" t="str">
            <v>Odyssey School</v>
          </cell>
          <cell r="D514" t="str">
            <v>Ody-KCS</v>
          </cell>
          <cell r="E514" t="str">
            <v>GA</v>
          </cell>
          <cell r="F514" t="str">
            <v>KCS</v>
          </cell>
          <cell r="G514" t="str">
            <v>Active</v>
          </cell>
          <cell r="H514" t="str">
            <v>Yes</v>
          </cell>
          <cell r="I514">
            <v>1</v>
          </cell>
          <cell r="J514">
            <v>0</v>
          </cell>
          <cell r="K514">
            <v>0</v>
          </cell>
        </row>
        <row r="515">
          <cell r="A515" t="str">
            <v>Ogden County School District</v>
          </cell>
          <cell r="B515">
            <v>1169</v>
          </cell>
          <cell r="C515" t="str">
            <v>Ogden County School District</v>
          </cell>
          <cell r="D515" t="str">
            <v>OGDEN</v>
          </cell>
          <cell r="E515" t="str">
            <v>UT</v>
          </cell>
          <cell r="F515" t="str">
            <v>KVSP_VA</v>
          </cell>
          <cell r="G515" t="str">
            <v>Active</v>
          </cell>
          <cell r="H515" t="str">
            <v>No</v>
          </cell>
          <cell r="I515">
            <v>1</v>
          </cell>
          <cell r="J515">
            <v>0</v>
          </cell>
          <cell r="K515">
            <v>0</v>
          </cell>
        </row>
        <row r="516">
          <cell r="A516" t="str">
            <v>Ohio Learning Network</v>
          </cell>
          <cell r="B516">
            <v>4915</v>
          </cell>
          <cell r="C516" t="str">
            <v>Ohio Learning Network</v>
          </cell>
          <cell r="D516" t="str">
            <v>OLN</v>
          </cell>
          <cell r="E516" t="str">
            <v>OH</v>
          </cell>
          <cell r="F516" t="str">
            <v>KVSP_VA</v>
          </cell>
          <cell r="G516" t="str">
            <v>Active</v>
          </cell>
          <cell r="H516" t="str">
            <v>Yes</v>
          </cell>
          <cell r="I516">
            <v>1</v>
          </cell>
          <cell r="J516">
            <v>0</v>
          </cell>
          <cell r="K516">
            <v>0</v>
          </cell>
        </row>
        <row r="517">
          <cell r="A517" t="str">
            <v>Ohio Virtual Academy</v>
          </cell>
          <cell r="B517">
            <v>1001</v>
          </cell>
          <cell r="C517" t="str">
            <v>Ohio Virtual Academy</v>
          </cell>
          <cell r="D517" t="str">
            <v>OHVA</v>
          </cell>
          <cell r="E517" t="str">
            <v>OH</v>
          </cell>
          <cell r="F517" t="str">
            <v>VCS</v>
          </cell>
          <cell r="G517" t="str">
            <v>Active</v>
          </cell>
          <cell r="H517" t="str">
            <v>Yes</v>
          </cell>
          <cell r="I517">
            <v>30</v>
          </cell>
          <cell r="J517">
            <v>2011</v>
          </cell>
          <cell r="K517">
            <v>0</v>
          </cell>
        </row>
        <row r="518">
          <cell r="A518" t="str">
            <v>Okaloosa Virtual Instruction Program</v>
          </cell>
          <cell r="B518">
            <v>3784</v>
          </cell>
          <cell r="C518" t="str">
            <v>Okaloosa Virtual Instruction Program</v>
          </cell>
          <cell r="D518" t="str">
            <v>Okaloosa</v>
          </cell>
          <cell r="E518" t="str">
            <v>FL</v>
          </cell>
          <cell r="F518" t="str">
            <v>KVSP_VA</v>
          </cell>
          <cell r="G518" t="str">
            <v>Active</v>
          </cell>
          <cell r="H518" t="str">
            <v>Yes</v>
          </cell>
          <cell r="I518">
            <v>30</v>
          </cell>
          <cell r="J518">
            <v>2011</v>
          </cell>
          <cell r="K518">
            <v>0</v>
          </cell>
        </row>
        <row r="519">
          <cell r="A519" t="str">
            <v>Okeechobee Virtual Instruction Program</v>
          </cell>
          <cell r="B519">
            <v>3824</v>
          </cell>
          <cell r="C519" t="str">
            <v>Okeechobee Virtual Instruction Program</v>
          </cell>
          <cell r="D519" t="str">
            <v>Okeechobee</v>
          </cell>
          <cell r="E519" t="str">
            <v>FL</v>
          </cell>
          <cell r="F519" t="str">
            <v>KVSP_VA</v>
          </cell>
          <cell r="G519" t="str">
            <v>Active</v>
          </cell>
          <cell r="H519" t="str">
            <v>Partial</v>
          </cell>
          <cell r="I519">
            <v>1</v>
          </cell>
          <cell r="J519">
            <v>2009</v>
          </cell>
          <cell r="K519">
            <v>0</v>
          </cell>
        </row>
        <row r="520">
          <cell r="A520" t="str">
            <v>Oklahoma Virtual Academy</v>
          </cell>
          <cell r="B520">
            <v>3500</v>
          </cell>
          <cell r="C520" t="str">
            <v>Oklahoma Virtual Academy</v>
          </cell>
          <cell r="D520" t="str">
            <v>OKVA</v>
          </cell>
          <cell r="E520" t="str">
            <v>OK</v>
          </cell>
          <cell r="F520" t="str">
            <v>VCS</v>
          </cell>
          <cell r="G520" t="str">
            <v>Active</v>
          </cell>
          <cell r="H520" t="str">
            <v>Yes</v>
          </cell>
          <cell r="I520">
            <v>30</v>
          </cell>
          <cell r="J520">
            <v>2011</v>
          </cell>
          <cell r="K520">
            <v>0</v>
          </cell>
        </row>
        <row r="521">
          <cell r="A521" t="str">
            <v>Oklahoma Virtual Academy-HS</v>
          </cell>
          <cell r="B521">
            <v>4655</v>
          </cell>
          <cell r="C521" t="str">
            <v>Oklahoma Virtual Academy-HS</v>
          </cell>
          <cell r="D521" t="str">
            <v>OKVA-HS</v>
          </cell>
          <cell r="E521" t="str">
            <v>OK</v>
          </cell>
          <cell r="F521" t="str">
            <v>VCS</v>
          </cell>
          <cell r="G521" t="str">
            <v>Active</v>
          </cell>
          <cell r="H521" t="str">
            <v>Yes</v>
          </cell>
          <cell r="I521">
            <v>30</v>
          </cell>
          <cell r="J521">
            <v>2011</v>
          </cell>
          <cell r="K521">
            <v>0</v>
          </cell>
        </row>
        <row r="522">
          <cell r="A522" t="str">
            <v>Oklahoma Virtual Charter Academy</v>
          </cell>
          <cell r="B522">
            <v>5171</v>
          </cell>
          <cell r="C522" t="str">
            <v>Oklahoma Virtual Charter Academy</v>
          </cell>
          <cell r="D522" t="str">
            <v>OVCA</v>
          </cell>
          <cell r="E522" t="str">
            <v>OK</v>
          </cell>
          <cell r="F522" t="str">
            <v>VCS</v>
          </cell>
          <cell r="G522" t="str">
            <v>Active</v>
          </cell>
          <cell r="H522" t="str">
            <v>Yes</v>
          </cell>
          <cell r="I522">
            <v>30</v>
          </cell>
          <cell r="J522">
            <v>2011</v>
          </cell>
          <cell r="K522">
            <v>0</v>
          </cell>
        </row>
        <row r="523">
          <cell r="A523" t="str">
            <v>On Track Virtual Academy</v>
          </cell>
          <cell r="B523">
            <v>3060</v>
          </cell>
          <cell r="C523" t="str">
            <v>On Track Virtual Academy</v>
          </cell>
          <cell r="D523" t="str">
            <v>OTVA</v>
          </cell>
          <cell r="E523" t="str">
            <v>CA</v>
          </cell>
          <cell r="F523" t="str">
            <v>KVSP_VA</v>
          </cell>
          <cell r="G523" t="str">
            <v>Active</v>
          </cell>
          <cell r="H523" t="str">
            <v>No</v>
          </cell>
          <cell r="I523">
            <v>1</v>
          </cell>
          <cell r="J523">
            <v>0</v>
          </cell>
          <cell r="K523">
            <v>0</v>
          </cell>
        </row>
        <row r="524">
          <cell r="A524" t="str">
            <v>Open Valley Virtual Academy</v>
          </cell>
          <cell r="B524">
            <v>4160</v>
          </cell>
          <cell r="C524" t="str">
            <v>Open Valley Virtual Academy</v>
          </cell>
          <cell r="D524" t="str">
            <v>OVVA</v>
          </cell>
          <cell r="E524" t="str">
            <v>CA</v>
          </cell>
          <cell r="F524" t="str">
            <v>KVSP_VA</v>
          </cell>
          <cell r="G524" t="str">
            <v>Active</v>
          </cell>
          <cell r="H524" t="str">
            <v>Yes</v>
          </cell>
          <cell r="I524">
            <v>1</v>
          </cell>
          <cell r="J524">
            <v>0</v>
          </cell>
          <cell r="K524">
            <v>0</v>
          </cell>
        </row>
        <row r="525">
          <cell r="A525" t="str">
            <v>Orange Virtual Instruction Program</v>
          </cell>
          <cell r="B525">
            <v>3900</v>
          </cell>
          <cell r="C525" t="str">
            <v>Orange Virtual Instruction Program</v>
          </cell>
          <cell r="D525" t="str">
            <v>Orange</v>
          </cell>
          <cell r="E525" t="str">
            <v>FL</v>
          </cell>
          <cell r="F525" t="str">
            <v>KVSP_VA</v>
          </cell>
          <cell r="G525" t="str">
            <v>Active</v>
          </cell>
          <cell r="H525" t="str">
            <v>Yes</v>
          </cell>
          <cell r="I525">
            <v>30</v>
          </cell>
          <cell r="J525">
            <v>2011</v>
          </cell>
          <cell r="K525">
            <v>0</v>
          </cell>
        </row>
        <row r="526">
          <cell r="A526" t="str">
            <v>Orangewood Christian School</v>
          </cell>
          <cell r="B526">
            <v>4615</v>
          </cell>
          <cell r="C526" t="str">
            <v>Orangewood Christian School</v>
          </cell>
          <cell r="D526" t="str">
            <v>Orangewood</v>
          </cell>
          <cell r="E526" t="str">
            <v>FL</v>
          </cell>
          <cell r="F526" t="str">
            <v>KVSP_VA</v>
          </cell>
          <cell r="G526" t="str">
            <v>Active</v>
          </cell>
          <cell r="H526" t="str">
            <v>Yes</v>
          </cell>
          <cell r="I526">
            <v>30</v>
          </cell>
          <cell r="J526">
            <v>0</v>
          </cell>
          <cell r="K526">
            <v>0</v>
          </cell>
        </row>
        <row r="527">
          <cell r="A527" t="str">
            <v>Oregon School District Online</v>
          </cell>
          <cell r="B527">
            <v>4182</v>
          </cell>
          <cell r="C527" t="str">
            <v>Oregon School District Online</v>
          </cell>
          <cell r="D527" t="str">
            <v>OSDO</v>
          </cell>
          <cell r="E527" t="str">
            <v>WI</v>
          </cell>
          <cell r="F527" t="str">
            <v>KVSP_VA</v>
          </cell>
          <cell r="G527" t="str">
            <v>Active</v>
          </cell>
          <cell r="H527" t="str">
            <v>Yes</v>
          </cell>
          <cell r="I527">
            <v>30</v>
          </cell>
          <cell r="J527">
            <v>2011</v>
          </cell>
          <cell r="K527">
            <v>0</v>
          </cell>
        </row>
        <row r="528">
          <cell r="A528" t="str">
            <v>Oregon Virtual Academy</v>
          </cell>
          <cell r="B528">
            <v>3000</v>
          </cell>
          <cell r="C528" t="str">
            <v>Oregon Virtual Academy</v>
          </cell>
          <cell r="D528" t="str">
            <v>ORVA</v>
          </cell>
          <cell r="E528" t="str">
            <v>OR</v>
          </cell>
          <cell r="F528" t="str">
            <v>VCS</v>
          </cell>
          <cell r="G528" t="str">
            <v>Active</v>
          </cell>
          <cell r="H528" t="str">
            <v>Yes</v>
          </cell>
          <cell r="I528">
            <v>30</v>
          </cell>
          <cell r="J528">
            <v>2011</v>
          </cell>
          <cell r="K528">
            <v>0</v>
          </cell>
        </row>
        <row r="529">
          <cell r="A529" t="str">
            <v>Osceola Virtual School</v>
          </cell>
          <cell r="B529">
            <v>3320</v>
          </cell>
          <cell r="C529" t="str">
            <v>Osceola Virtual School</v>
          </cell>
          <cell r="D529" t="str">
            <v>OVS</v>
          </cell>
          <cell r="E529" t="str">
            <v>FL</v>
          </cell>
          <cell r="F529" t="str">
            <v>KVSP_VA</v>
          </cell>
          <cell r="G529" t="str">
            <v>Active</v>
          </cell>
          <cell r="H529" t="str">
            <v>Yes</v>
          </cell>
          <cell r="I529">
            <v>30</v>
          </cell>
          <cell r="J529">
            <v>0</v>
          </cell>
          <cell r="K529">
            <v>0</v>
          </cell>
        </row>
        <row r="530">
          <cell r="A530" t="str">
            <v>Ossining High School</v>
          </cell>
          <cell r="B530">
            <v>4705</v>
          </cell>
          <cell r="C530" t="str">
            <v>Ossining High School</v>
          </cell>
          <cell r="D530" t="str">
            <v>Ossining HS</v>
          </cell>
          <cell r="E530" t="str">
            <v>NY</v>
          </cell>
          <cell r="F530" t="str">
            <v>KVSP_VA</v>
          </cell>
          <cell r="G530" t="str">
            <v>Active</v>
          </cell>
          <cell r="H530" t="str">
            <v>Yes</v>
          </cell>
          <cell r="I530">
            <v>1</v>
          </cell>
          <cell r="J530">
            <v>0</v>
          </cell>
          <cell r="K530">
            <v>0</v>
          </cell>
        </row>
        <row r="531">
          <cell r="A531" t="str">
            <v>PACE</v>
          </cell>
          <cell r="B531">
            <v>1170</v>
          </cell>
          <cell r="C531" t="str">
            <v>PACE</v>
          </cell>
          <cell r="D531" t="str">
            <v>PACE</v>
          </cell>
          <cell r="E531" t="str">
            <v>AK</v>
          </cell>
          <cell r="F531" t="str">
            <v>KVSP_H</v>
          </cell>
          <cell r="G531" t="str">
            <v>Active</v>
          </cell>
          <cell r="H531" t="str">
            <v>No</v>
          </cell>
          <cell r="I531">
            <v>1</v>
          </cell>
          <cell r="J531">
            <v>0</v>
          </cell>
          <cell r="K531">
            <v>0</v>
          </cell>
        </row>
        <row r="532">
          <cell r="A532" t="str">
            <v>PASTORIUS SCHOOL - 6330</v>
          </cell>
          <cell r="B532">
            <v>1753</v>
          </cell>
          <cell r="C532" t="str">
            <v>PASTORIUS SCHOOL - 6330</v>
          </cell>
          <cell r="D532" t="str">
            <v>SN-Pastorius</v>
          </cell>
          <cell r="E532" t="str">
            <v>PA</v>
          </cell>
          <cell r="F532" t="str">
            <v>KCS_LOW</v>
          </cell>
          <cell r="G532" t="str">
            <v>Active</v>
          </cell>
          <cell r="H532" t="str">
            <v>No</v>
          </cell>
          <cell r="I532">
            <v>1</v>
          </cell>
          <cell r="J532">
            <v>0</v>
          </cell>
          <cell r="K532">
            <v>0</v>
          </cell>
        </row>
        <row r="533">
          <cell r="A533" t="str">
            <v>PENN ALEXANDER SCHOOL - 1280</v>
          </cell>
          <cell r="B533">
            <v>1774</v>
          </cell>
          <cell r="C533" t="str">
            <v>PENN ALEXANDER SCHOOL - 1280</v>
          </cell>
          <cell r="D533" t="str">
            <v>SN-Penn Alexander</v>
          </cell>
          <cell r="E533" t="str">
            <v>PA</v>
          </cell>
          <cell r="F533" t="str">
            <v>KCS_LOW</v>
          </cell>
          <cell r="G533" t="str">
            <v>Active</v>
          </cell>
          <cell r="H533" t="str">
            <v>No</v>
          </cell>
          <cell r="I533">
            <v>1</v>
          </cell>
          <cell r="J533">
            <v>0</v>
          </cell>
          <cell r="K533">
            <v>0</v>
          </cell>
        </row>
        <row r="534">
          <cell r="A534" t="str">
            <v>PENNELL ACADEMICS PLUS SCHOOL - 6340</v>
          </cell>
          <cell r="B534">
            <v>1754</v>
          </cell>
          <cell r="C534" t="str">
            <v>PENNELL ACADEMICS PLUS SCHOOL - 6340</v>
          </cell>
          <cell r="D534" t="str">
            <v>SN-Pennell</v>
          </cell>
          <cell r="E534" t="str">
            <v>PA</v>
          </cell>
          <cell r="F534" t="str">
            <v>KCS_LOW</v>
          </cell>
          <cell r="G534" t="str">
            <v>Active</v>
          </cell>
          <cell r="H534" t="str">
            <v>No</v>
          </cell>
          <cell r="I534">
            <v>1</v>
          </cell>
          <cell r="J534">
            <v>0</v>
          </cell>
          <cell r="K534">
            <v>0</v>
          </cell>
        </row>
        <row r="535">
          <cell r="A535" t="str">
            <v>PENNYPACKER SCHOOL - 6350</v>
          </cell>
          <cell r="B535">
            <v>1755</v>
          </cell>
          <cell r="C535" t="str">
            <v>PENNYPACKER SCHOOL - 6350</v>
          </cell>
          <cell r="D535" t="str">
            <v>SN-Pennypacker</v>
          </cell>
          <cell r="E535" t="str">
            <v>PA</v>
          </cell>
          <cell r="F535" t="str">
            <v>KCS_LOW</v>
          </cell>
          <cell r="G535" t="str">
            <v>Active</v>
          </cell>
          <cell r="H535" t="str">
            <v>No</v>
          </cell>
          <cell r="I535">
            <v>1</v>
          </cell>
          <cell r="J535">
            <v>0</v>
          </cell>
          <cell r="K535">
            <v>0</v>
          </cell>
        </row>
        <row r="536">
          <cell r="A536" t="str">
            <v>PENROSE SCHOOL - 1440</v>
          </cell>
          <cell r="B536">
            <v>1775</v>
          </cell>
          <cell r="C536" t="str">
            <v>PENROSE SCHOOL - 1440</v>
          </cell>
          <cell r="D536" t="str">
            <v>SN-Penrose</v>
          </cell>
          <cell r="E536" t="str">
            <v>PA</v>
          </cell>
          <cell r="F536" t="str">
            <v>KCS_LOW</v>
          </cell>
          <cell r="G536" t="str">
            <v>Active</v>
          </cell>
          <cell r="H536" t="str">
            <v>No</v>
          </cell>
          <cell r="I536">
            <v>1</v>
          </cell>
          <cell r="J536">
            <v>0</v>
          </cell>
          <cell r="K536">
            <v>0</v>
          </cell>
        </row>
        <row r="537">
          <cell r="A537" t="str">
            <v>PRINCE HALL SCHOOL - 7490</v>
          </cell>
          <cell r="B537">
            <v>1756</v>
          </cell>
          <cell r="C537" t="str">
            <v>PRINCE HALL SCHOOL - 7490</v>
          </cell>
          <cell r="D537" t="str">
            <v>SN-Prince Hall</v>
          </cell>
          <cell r="E537" t="str">
            <v>PA</v>
          </cell>
          <cell r="F537" t="str">
            <v>KCS_LOW</v>
          </cell>
          <cell r="G537" t="str">
            <v>Active</v>
          </cell>
          <cell r="H537" t="str">
            <v>No</v>
          </cell>
          <cell r="I537">
            <v>1</v>
          </cell>
          <cell r="J537">
            <v>0</v>
          </cell>
          <cell r="K537">
            <v>0</v>
          </cell>
        </row>
        <row r="538">
          <cell r="A538" t="str">
            <v>Pacific Academy</v>
          </cell>
          <cell r="B538">
            <v>4725</v>
          </cell>
          <cell r="C538" t="str">
            <v>Pacific Academy</v>
          </cell>
          <cell r="D538" t="str">
            <v>Pacific Academy</v>
          </cell>
          <cell r="E538" t="str">
            <v>CA</v>
          </cell>
          <cell r="F538" t="str">
            <v>KVSP_VA</v>
          </cell>
          <cell r="G538" t="str">
            <v>Active</v>
          </cell>
          <cell r="H538" t="str">
            <v>Yes</v>
          </cell>
          <cell r="I538">
            <v>45</v>
          </cell>
          <cell r="J538">
            <v>0</v>
          </cell>
          <cell r="K538">
            <v>0</v>
          </cell>
        </row>
        <row r="539">
          <cell r="A539" t="str">
            <v>Pacific View Charter School</v>
          </cell>
          <cell r="B539">
            <v>1961</v>
          </cell>
          <cell r="C539" t="str">
            <v>Pacific View Charter School</v>
          </cell>
          <cell r="D539" t="str">
            <v>PCS</v>
          </cell>
          <cell r="E539" t="str">
            <v>CA</v>
          </cell>
          <cell r="F539" t="str">
            <v>KVSP_VA</v>
          </cell>
          <cell r="G539" t="str">
            <v>Active</v>
          </cell>
          <cell r="H539" t="str">
            <v>Yes</v>
          </cell>
          <cell r="I539">
            <v>45</v>
          </cell>
          <cell r="J539">
            <v>2011</v>
          </cell>
          <cell r="K539">
            <v>0</v>
          </cell>
        </row>
        <row r="540">
          <cell r="A540" t="str">
            <v>Palm Beach County Public Schools</v>
          </cell>
          <cell r="B540">
            <v>3720</v>
          </cell>
          <cell r="C540" t="str">
            <v>Palm Beach County Public Schools</v>
          </cell>
          <cell r="D540" t="str">
            <v>PBCPS</v>
          </cell>
          <cell r="E540" t="str">
            <v>FL</v>
          </cell>
          <cell r="F540" t="str">
            <v>KVSP_VA</v>
          </cell>
          <cell r="G540" t="str">
            <v>Active</v>
          </cell>
          <cell r="H540" t="str">
            <v>Yes</v>
          </cell>
          <cell r="I540">
            <v>30</v>
          </cell>
          <cell r="J540">
            <v>2011</v>
          </cell>
          <cell r="K540">
            <v>0</v>
          </cell>
        </row>
        <row r="541">
          <cell r="A541" t="str">
            <v>Pasco Virtual Instruction Program</v>
          </cell>
          <cell r="B541">
            <v>3802</v>
          </cell>
          <cell r="C541" t="str">
            <v>Pasco Virtual Instruction Program</v>
          </cell>
          <cell r="D541" t="str">
            <v>Pasco</v>
          </cell>
          <cell r="E541" t="str">
            <v>FL</v>
          </cell>
          <cell r="F541" t="str">
            <v>KVSP_VA</v>
          </cell>
          <cell r="G541" t="str">
            <v>Active</v>
          </cell>
          <cell r="H541" t="str">
            <v>Yes</v>
          </cell>
          <cell r="I541">
            <v>30</v>
          </cell>
          <cell r="J541">
            <v>2011</v>
          </cell>
          <cell r="K541">
            <v>0</v>
          </cell>
        </row>
        <row r="542">
          <cell r="A542" t="str">
            <v>Pathways Charter School</v>
          </cell>
          <cell r="B542">
            <v>1171</v>
          </cell>
          <cell r="C542" t="str">
            <v>Pathways Charter School</v>
          </cell>
          <cell r="D542" t="str">
            <v>PATHWAYS</v>
          </cell>
          <cell r="E542" t="str">
            <v>CA</v>
          </cell>
          <cell r="F542" t="str">
            <v>KVSP_H</v>
          </cell>
          <cell r="G542" t="str">
            <v>Active</v>
          </cell>
          <cell r="H542" t="str">
            <v>No</v>
          </cell>
          <cell r="I542">
            <v>1</v>
          </cell>
          <cell r="J542">
            <v>0</v>
          </cell>
          <cell r="K542">
            <v>0</v>
          </cell>
        </row>
        <row r="543">
          <cell r="A543" t="str">
            <v>Peak Virtual Academy</v>
          </cell>
          <cell r="B543">
            <v>5255</v>
          </cell>
          <cell r="C543" t="str">
            <v>Peak Virtual Academy</v>
          </cell>
          <cell r="D543" t="str">
            <v>Peak VA</v>
          </cell>
          <cell r="E543" t="str">
            <v>CO</v>
          </cell>
          <cell r="F543" t="str">
            <v>KVSP_VA</v>
          </cell>
          <cell r="G543" t="str">
            <v>Active</v>
          </cell>
          <cell r="H543" t="str">
            <v>Yes</v>
          </cell>
          <cell r="I543">
            <v>30</v>
          </cell>
          <cell r="J543">
            <v>0</v>
          </cell>
          <cell r="K543">
            <v>0</v>
          </cell>
        </row>
        <row r="544">
          <cell r="A544" t="str">
            <v>Peekskill Middle School</v>
          </cell>
          <cell r="B544">
            <v>4706</v>
          </cell>
          <cell r="C544" t="str">
            <v>Peekskill Middle School</v>
          </cell>
          <cell r="D544" t="str">
            <v>Peekskill MS</v>
          </cell>
          <cell r="E544" t="str">
            <v>NY</v>
          </cell>
          <cell r="F544" t="str">
            <v>KVSP_VA</v>
          </cell>
          <cell r="G544" t="str">
            <v>Active</v>
          </cell>
          <cell r="H544" t="str">
            <v>Yes</v>
          </cell>
          <cell r="I544">
            <v>1</v>
          </cell>
          <cell r="J544">
            <v>0</v>
          </cell>
          <cell r="K544">
            <v>0</v>
          </cell>
        </row>
        <row r="545">
          <cell r="A545" t="str">
            <v>Pennington Academy</v>
          </cell>
          <cell r="B545">
            <v>5560</v>
          </cell>
          <cell r="C545" t="str">
            <v>Pennington Academy</v>
          </cell>
          <cell r="D545" t="str">
            <v>Pennington</v>
          </cell>
          <cell r="E545" t="str">
            <v>WI</v>
          </cell>
          <cell r="F545" t="str">
            <v>KVSP_VA</v>
          </cell>
          <cell r="G545" t="str">
            <v>Active</v>
          </cell>
          <cell r="H545" t="str">
            <v>Yes</v>
          </cell>
          <cell r="I545">
            <v>30</v>
          </cell>
          <cell r="J545">
            <v>0</v>
          </cell>
          <cell r="K545">
            <v>0</v>
          </cell>
        </row>
        <row r="546">
          <cell r="A546" t="str">
            <v>Penns Valley Area School District</v>
          </cell>
          <cell r="B546">
            <v>2120</v>
          </cell>
          <cell r="C546" t="str">
            <v>Penns Valley Area School District</v>
          </cell>
          <cell r="D546" t="str">
            <v>Penns Valley</v>
          </cell>
          <cell r="E546" t="str">
            <v>PA</v>
          </cell>
          <cell r="F546" t="str">
            <v>KVSP_VA</v>
          </cell>
          <cell r="G546" t="str">
            <v>Active</v>
          </cell>
          <cell r="H546" t="str">
            <v>Yes</v>
          </cell>
          <cell r="I546">
            <v>45</v>
          </cell>
          <cell r="J546">
            <v>0</v>
          </cell>
          <cell r="K546">
            <v>0</v>
          </cell>
        </row>
        <row r="547">
          <cell r="A547" t="str">
            <v>Pennsylvania Virtual Charter School</v>
          </cell>
          <cell r="B547">
            <v>1000</v>
          </cell>
          <cell r="C547" t="str">
            <v>Pennsylvania Virtual Charter School</v>
          </cell>
          <cell r="D547" t="str">
            <v>PAVCS</v>
          </cell>
          <cell r="E547" t="str">
            <v>PA</v>
          </cell>
          <cell r="F547" t="str">
            <v>VCS</v>
          </cell>
          <cell r="G547" t="str">
            <v>Active</v>
          </cell>
          <cell r="H547" t="str">
            <v>Yes</v>
          </cell>
          <cell r="I547">
            <v>30</v>
          </cell>
          <cell r="J547">
            <v>2011</v>
          </cell>
          <cell r="K547">
            <v>0</v>
          </cell>
        </row>
        <row r="548">
          <cell r="A548" t="str">
            <v>Pershing County Virtual School</v>
          </cell>
          <cell r="B548">
            <v>5370</v>
          </cell>
          <cell r="C548" t="str">
            <v>Pershing County Virtual School</v>
          </cell>
          <cell r="D548" t="str">
            <v>PCVS</v>
          </cell>
          <cell r="E548" t="str">
            <v>NV</v>
          </cell>
          <cell r="F548" t="str">
            <v>KVSP_VA</v>
          </cell>
          <cell r="G548" t="str">
            <v>Active</v>
          </cell>
          <cell r="H548" t="str">
            <v>Yes</v>
          </cell>
          <cell r="I548">
            <v>30</v>
          </cell>
          <cell r="J548">
            <v>0</v>
          </cell>
          <cell r="K548">
            <v>0</v>
          </cell>
        </row>
        <row r="549">
          <cell r="A549" t="str">
            <v>Personal Education for Alaska Kids</v>
          </cell>
          <cell r="B549">
            <v>1243</v>
          </cell>
          <cell r="C549" t="str">
            <v>Personal Education for Alaska Kids</v>
          </cell>
          <cell r="D549" t="str">
            <v>PEAK</v>
          </cell>
          <cell r="E549" t="str">
            <v>AK</v>
          </cell>
          <cell r="F549" t="str">
            <v>KVSP_H</v>
          </cell>
          <cell r="G549" t="str">
            <v>Active</v>
          </cell>
          <cell r="H549" t="str">
            <v>No</v>
          </cell>
          <cell r="I549">
            <v>1</v>
          </cell>
          <cell r="J549">
            <v>0</v>
          </cell>
          <cell r="K549">
            <v>0</v>
          </cell>
        </row>
        <row r="550">
          <cell r="A550" t="str">
            <v>Phase 4 Learning Center</v>
          </cell>
          <cell r="B550">
            <v>4601</v>
          </cell>
          <cell r="C550" t="str">
            <v>Phase 4 Learning Center</v>
          </cell>
          <cell r="D550" t="str">
            <v>Phase 4</v>
          </cell>
          <cell r="E550" t="str">
            <v>PA</v>
          </cell>
          <cell r="F550" t="str">
            <v>KVSP_VA</v>
          </cell>
          <cell r="G550" t="str">
            <v>Active</v>
          </cell>
          <cell r="H550" t="str">
            <v>No</v>
          </cell>
          <cell r="I550">
            <v>1</v>
          </cell>
          <cell r="J550">
            <v>0</v>
          </cell>
          <cell r="K550">
            <v>0</v>
          </cell>
        </row>
        <row r="551">
          <cell r="A551" t="str">
            <v>Philadelphia Academy Charter School</v>
          </cell>
          <cell r="B551">
            <v>2004</v>
          </cell>
          <cell r="C551" t="str">
            <v>Philadelphia Academy Charter School</v>
          </cell>
          <cell r="D551" t="str">
            <v>PACS</v>
          </cell>
          <cell r="E551" t="str">
            <v>PA</v>
          </cell>
          <cell r="F551" t="str">
            <v>KCS</v>
          </cell>
          <cell r="G551" t="str">
            <v>Active</v>
          </cell>
          <cell r="H551" t="str">
            <v>Yes</v>
          </cell>
          <cell r="I551">
            <v>1</v>
          </cell>
          <cell r="J551">
            <v>0</v>
          </cell>
          <cell r="K551">
            <v>0</v>
          </cell>
        </row>
        <row r="552">
          <cell r="A552" t="str">
            <v>Pinellas Virtual Elementary School</v>
          </cell>
          <cell r="B552">
            <v>3760</v>
          </cell>
          <cell r="C552" t="str">
            <v>Pinellas Virtual Elementary School</v>
          </cell>
          <cell r="D552" t="str">
            <v>Pinellas</v>
          </cell>
          <cell r="E552" t="str">
            <v>FL</v>
          </cell>
          <cell r="F552" t="str">
            <v>KVSP_VA</v>
          </cell>
          <cell r="G552" t="str">
            <v>Active</v>
          </cell>
          <cell r="H552" t="str">
            <v>Yes</v>
          </cell>
          <cell r="I552">
            <v>30</v>
          </cell>
          <cell r="J552">
            <v>2011</v>
          </cell>
          <cell r="K552">
            <v>0</v>
          </cell>
        </row>
        <row r="553">
          <cell r="A553" t="str">
            <v>Pittsylvania County Virtual School</v>
          </cell>
          <cell r="B553">
            <v>2381</v>
          </cell>
          <cell r="C553" t="str">
            <v>Pittsylvania County Virtual School</v>
          </cell>
          <cell r="D553" t="str">
            <v>Pittsylvania</v>
          </cell>
          <cell r="E553" t="str">
            <v>VA</v>
          </cell>
          <cell r="F553" t="str">
            <v>KVSP_VA</v>
          </cell>
          <cell r="G553" t="str">
            <v>Active</v>
          </cell>
          <cell r="H553" t="str">
            <v>Yes</v>
          </cell>
          <cell r="I553">
            <v>30</v>
          </cell>
          <cell r="J553">
            <v>0</v>
          </cell>
          <cell r="K553">
            <v>0</v>
          </cell>
        </row>
        <row r="554">
          <cell r="A554" t="str">
            <v>Pleasantview Academy</v>
          </cell>
          <cell r="B554">
            <v>4281</v>
          </cell>
          <cell r="C554" t="str">
            <v>Pleasantview Academy</v>
          </cell>
          <cell r="D554" t="str">
            <v>PA</v>
          </cell>
          <cell r="E554" t="str">
            <v>KS</v>
          </cell>
          <cell r="F554" t="str">
            <v>KVSP_VA</v>
          </cell>
          <cell r="G554" t="str">
            <v>Active</v>
          </cell>
          <cell r="H554" t="str">
            <v>Yes</v>
          </cell>
          <cell r="I554">
            <v>30</v>
          </cell>
          <cell r="J554">
            <v>0</v>
          </cell>
          <cell r="K554">
            <v>0</v>
          </cell>
        </row>
        <row r="555">
          <cell r="A555" t="str">
            <v>Polk Virtual Instruction Program</v>
          </cell>
          <cell r="B555">
            <v>3785</v>
          </cell>
          <cell r="C555" t="str">
            <v>Polk Virtual Instruction Program</v>
          </cell>
          <cell r="D555" t="str">
            <v>Polk</v>
          </cell>
          <cell r="E555" t="str">
            <v>FL</v>
          </cell>
          <cell r="F555" t="str">
            <v>KVSP_VA</v>
          </cell>
          <cell r="G555" t="str">
            <v>Active</v>
          </cell>
          <cell r="H555" t="str">
            <v>Yes</v>
          </cell>
          <cell r="I555">
            <v>30</v>
          </cell>
          <cell r="J555">
            <v>2011</v>
          </cell>
          <cell r="K555">
            <v>0</v>
          </cell>
        </row>
        <row r="556">
          <cell r="A556" t="str">
            <v>Port Richmond High School</v>
          </cell>
          <cell r="B556">
            <v>5036</v>
          </cell>
          <cell r="C556" t="str">
            <v>Port Richmond High School</v>
          </cell>
          <cell r="D556" t="str">
            <v>NYCPRHS</v>
          </cell>
          <cell r="E556" t="str">
            <v>NY</v>
          </cell>
          <cell r="F556" t="str">
            <v>KCS_HIGH</v>
          </cell>
          <cell r="G556" t="str">
            <v>Active</v>
          </cell>
          <cell r="H556" t="str">
            <v>Yes</v>
          </cell>
          <cell r="I556">
            <v>1</v>
          </cell>
          <cell r="J556">
            <v>0</v>
          </cell>
          <cell r="K556">
            <v>0</v>
          </cell>
        </row>
        <row r="557">
          <cell r="A557" t="str">
            <v>Portage County Online</v>
          </cell>
          <cell r="B557">
            <v>3580</v>
          </cell>
          <cell r="C557" t="str">
            <v>Portage County Online</v>
          </cell>
          <cell r="D557" t="str">
            <v>PCESC</v>
          </cell>
          <cell r="E557" t="str">
            <v>OH</v>
          </cell>
          <cell r="F557" t="str">
            <v>KVSP_VA</v>
          </cell>
          <cell r="G557" t="str">
            <v>Active</v>
          </cell>
          <cell r="H557" t="str">
            <v>No</v>
          </cell>
          <cell r="I557">
            <v>1</v>
          </cell>
          <cell r="J557">
            <v>0</v>
          </cell>
          <cell r="K557">
            <v>0</v>
          </cell>
        </row>
        <row r="558">
          <cell r="A558" t="str">
            <v>Poudre School District Online Academy</v>
          </cell>
          <cell r="B558">
            <v>4755</v>
          </cell>
          <cell r="C558" t="str">
            <v>Poudre School District Online Academy</v>
          </cell>
          <cell r="D558" t="str">
            <v>PSDOA</v>
          </cell>
          <cell r="E558" t="str">
            <v>CO</v>
          </cell>
          <cell r="F558" t="str">
            <v>KVSP_VA</v>
          </cell>
          <cell r="G558" t="str">
            <v>Active</v>
          </cell>
          <cell r="H558" t="str">
            <v>Yes</v>
          </cell>
          <cell r="I558">
            <v>30</v>
          </cell>
          <cell r="J558">
            <v>0</v>
          </cell>
          <cell r="K558">
            <v>0</v>
          </cell>
        </row>
        <row r="559">
          <cell r="A559" t="str">
            <v>Powerglide</v>
          </cell>
          <cell r="B559" t="str">
            <v>PWGL</v>
          </cell>
          <cell r="C559" t="str">
            <v>Powerglide</v>
          </cell>
          <cell r="D559">
            <v>0</v>
          </cell>
          <cell r="E559" t="str">
            <v>PWGL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Poynette eSchool</v>
          </cell>
          <cell r="B560">
            <v>4865</v>
          </cell>
          <cell r="C560" t="str">
            <v>Poynette eSchool</v>
          </cell>
          <cell r="D560" t="str">
            <v>Poynette</v>
          </cell>
          <cell r="E560" t="str">
            <v>WI</v>
          </cell>
          <cell r="F560" t="str">
            <v>KVSP_VA</v>
          </cell>
          <cell r="G560" t="str">
            <v>Active</v>
          </cell>
          <cell r="H560" t="str">
            <v>Yes</v>
          </cell>
          <cell r="I560">
            <v>30</v>
          </cell>
          <cell r="J560">
            <v>0</v>
          </cell>
          <cell r="K560">
            <v>0</v>
          </cell>
        </row>
        <row r="561">
          <cell r="A561" t="str">
            <v>Propel Academy</v>
          </cell>
          <cell r="B561">
            <v>5100</v>
          </cell>
          <cell r="C561" t="str">
            <v>Propel Academy</v>
          </cell>
          <cell r="D561" t="str">
            <v>Propel</v>
          </cell>
          <cell r="E561" t="str">
            <v>TX</v>
          </cell>
          <cell r="F561" t="str">
            <v>KVSP_VA</v>
          </cell>
          <cell r="G561" t="str">
            <v>Active</v>
          </cell>
          <cell r="H561" t="str">
            <v>Partial</v>
          </cell>
          <cell r="I561">
            <v>30</v>
          </cell>
          <cell r="J561">
            <v>0</v>
          </cell>
          <cell r="K561">
            <v>0</v>
          </cell>
        </row>
        <row r="562">
          <cell r="A562" t="str">
            <v>Pueblo County District 70 Online Academy</v>
          </cell>
          <cell r="B562">
            <v>5080</v>
          </cell>
          <cell r="C562" t="str">
            <v>Pueblo County District 70 Online Academy</v>
          </cell>
          <cell r="D562" t="str">
            <v>PCD70OA</v>
          </cell>
          <cell r="E562" t="str">
            <v>CO</v>
          </cell>
          <cell r="F562" t="str">
            <v>KVSP_VA</v>
          </cell>
          <cell r="G562" t="str">
            <v>Active</v>
          </cell>
          <cell r="H562" t="str">
            <v>Yes</v>
          </cell>
          <cell r="I562">
            <v>30</v>
          </cell>
          <cell r="J562">
            <v>0</v>
          </cell>
          <cell r="K562">
            <v>0</v>
          </cell>
        </row>
        <row r="563">
          <cell r="A563" t="str">
            <v>Pulaski County Virtual Academy</v>
          </cell>
          <cell r="B563">
            <v>4955</v>
          </cell>
          <cell r="C563" t="str">
            <v>Pulaski County Virtual Academy</v>
          </cell>
          <cell r="D563" t="str">
            <v>Pulaski</v>
          </cell>
          <cell r="E563" t="str">
            <v>VA</v>
          </cell>
          <cell r="F563" t="str">
            <v>KVSP_VA</v>
          </cell>
          <cell r="G563" t="str">
            <v>Active</v>
          </cell>
          <cell r="H563" t="str">
            <v>Yes</v>
          </cell>
          <cell r="I563">
            <v>1</v>
          </cell>
          <cell r="J563">
            <v>0</v>
          </cell>
          <cell r="K563">
            <v>0</v>
          </cell>
        </row>
        <row r="564">
          <cell r="A564" t="str">
            <v>Putnam Virtual Instruction Program</v>
          </cell>
          <cell r="B564">
            <v>3829</v>
          </cell>
          <cell r="C564" t="str">
            <v>Putnam Virtual Instruction Program</v>
          </cell>
          <cell r="D564" t="str">
            <v>Putnam</v>
          </cell>
          <cell r="E564" t="str">
            <v>FL</v>
          </cell>
          <cell r="F564" t="str">
            <v>KVSP_VA</v>
          </cell>
          <cell r="G564" t="str">
            <v>Active</v>
          </cell>
          <cell r="H564" t="str">
            <v>Partial</v>
          </cell>
          <cell r="I564">
            <v>1</v>
          </cell>
          <cell r="J564">
            <v>2009</v>
          </cell>
          <cell r="K564">
            <v>0</v>
          </cell>
        </row>
        <row r="565">
          <cell r="A565" t="str">
            <v>Quakertown Community School District</v>
          </cell>
          <cell r="B565">
            <v>4855</v>
          </cell>
          <cell r="C565" t="str">
            <v>Quakertown Community School District</v>
          </cell>
          <cell r="D565" t="str">
            <v>Quakertown</v>
          </cell>
          <cell r="E565" t="str">
            <v>PA</v>
          </cell>
          <cell r="F565" t="str">
            <v>KVSP_VA</v>
          </cell>
          <cell r="G565" t="str">
            <v>Active</v>
          </cell>
          <cell r="H565" t="str">
            <v>Yes</v>
          </cell>
          <cell r="I565">
            <v>30</v>
          </cell>
          <cell r="J565">
            <v>0</v>
          </cell>
          <cell r="K565">
            <v>0</v>
          </cell>
        </row>
        <row r="566">
          <cell r="A566" t="str">
            <v>Queens Academy High School</v>
          </cell>
          <cell r="B566">
            <v>5029</v>
          </cell>
          <cell r="C566" t="str">
            <v>Queens Academy High School</v>
          </cell>
          <cell r="D566" t="str">
            <v>NYCQAHS</v>
          </cell>
          <cell r="E566" t="str">
            <v>NY</v>
          </cell>
          <cell r="F566" t="str">
            <v>KCS_HIGH</v>
          </cell>
          <cell r="G566" t="str">
            <v>Active</v>
          </cell>
          <cell r="H566" t="str">
            <v>Yes</v>
          </cell>
          <cell r="I566">
            <v>1</v>
          </cell>
          <cell r="J566">
            <v>0</v>
          </cell>
          <cell r="K566">
            <v>0</v>
          </cell>
        </row>
        <row r="567">
          <cell r="A567" t="str">
            <v>RHAWNHURST SCHOOL - 8360</v>
          </cell>
          <cell r="B567">
            <v>1718</v>
          </cell>
          <cell r="C567" t="str">
            <v>RHAWNHURST SCHOOL - 8360</v>
          </cell>
          <cell r="D567" t="str">
            <v>SN-Rhawnhurst</v>
          </cell>
          <cell r="E567" t="str">
            <v>PA</v>
          </cell>
          <cell r="F567" t="str">
            <v>KCS_LOW</v>
          </cell>
          <cell r="G567" t="str">
            <v>Active</v>
          </cell>
          <cell r="H567" t="str">
            <v>No</v>
          </cell>
          <cell r="I567">
            <v>1</v>
          </cell>
          <cell r="J567">
            <v>0</v>
          </cell>
          <cell r="K567">
            <v>0</v>
          </cell>
        </row>
        <row r="568">
          <cell r="A568" t="str">
            <v>RICHARD WRIGHT SCHOOL - 4470</v>
          </cell>
          <cell r="B568">
            <v>1656</v>
          </cell>
          <cell r="C568" t="str">
            <v>RICHARD WRIGHT SCHOOL - 4470</v>
          </cell>
          <cell r="D568" t="str">
            <v>SN-Wright</v>
          </cell>
          <cell r="E568" t="str">
            <v>PA</v>
          </cell>
          <cell r="F568" t="str">
            <v>KCS_LOW</v>
          </cell>
          <cell r="G568" t="str">
            <v>Active</v>
          </cell>
          <cell r="H568" t="str">
            <v>No</v>
          </cell>
          <cell r="I568">
            <v>1</v>
          </cell>
          <cell r="J568">
            <v>0</v>
          </cell>
          <cell r="K568">
            <v>0</v>
          </cell>
        </row>
        <row r="569">
          <cell r="A569" t="str">
            <v>RICHMOND ACADEMICS PLUS SCHOOL - 5400</v>
          </cell>
          <cell r="B569">
            <v>1677</v>
          </cell>
          <cell r="C569" t="str">
            <v>RICHMOND ACADEMICS PLUS SCHOOL - 5400</v>
          </cell>
          <cell r="D569" t="str">
            <v>SN-Richmond</v>
          </cell>
          <cell r="E569" t="str">
            <v>PA</v>
          </cell>
          <cell r="F569" t="str">
            <v>KCS_LOW</v>
          </cell>
          <cell r="G569" t="str">
            <v>Active</v>
          </cell>
          <cell r="H569" t="str">
            <v>No</v>
          </cell>
          <cell r="I569">
            <v>1</v>
          </cell>
          <cell r="J569">
            <v>0</v>
          </cell>
          <cell r="K569">
            <v>0</v>
          </cell>
        </row>
        <row r="570">
          <cell r="A570" t="str">
            <v>ROBERT B POLLOCK SCHOOL - 8410</v>
          </cell>
          <cell r="B570">
            <v>1698</v>
          </cell>
          <cell r="C570" t="str">
            <v>ROBERT B POLLOCK SCHOOL - 8410</v>
          </cell>
          <cell r="D570" t="str">
            <v>SN-Pollock</v>
          </cell>
          <cell r="E570" t="str">
            <v>PA</v>
          </cell>
          <cell r="F570" t="str">
            <v>KCS_LOW</v>
          </cell>
          <cell r="G570" t="str">
            <v>Active</v>
          </cell>
          <cell r="H570" t="str">
            <v>No</v>
          </cell>
          <cell r="I570">
            <v>1</v>
          </cell>
          <cell r="J570">
            <v>0</v>
          </cell>
          <cell r="K570">
            <v>0</v>
          </cell>
        </row>
        <row r="571">
          <cell r="A571" t="str">
            <v>ROBERT FULTON SCHOOL - 6240</v>
          </cell>
          <cell r="B571">
            <v>1757</v>
          </cell>
          <cell r="C571" t="str">
            <v>ROBERT FULTON SCHOOL - 6240</v>
          </cell>
          <cell r="D571" t="str">
            <v>SN-Fulton</v>
          </cell>
          <cell r="E571" t="str">
            <v>PA</v>
          </cell>
          <cell r="F571" t="str">
            <v>KCS_LOW</v>
          </cell>
          <cell r="G571" t="str">
            <v>Active</v>
          </cell>
          <cell r="H571" t="str">
            <v>No</v>
          </cell>
          <cell r="I571">
            <v>1</v>
          </cell>
          <cell r="J571">
            <v>0</v>
          </cell>
          <cell r="K571">
            <v>0</v>
          </cell>
        </row>
        <row r="572">
          <cell r="A572" t="str">
            <v>ROBERT LAMBERTON SCHOOL - 4320</v>
          </cell>
          <cell r="B572">
            <v>1793</v>
          </cell>
          <cell r="C572" t="str">
            <v>ROBERT LAMBERTON SCHOOL - 4320</v>
          </cell>
          <cell r="D572" t="str">
            <v>SN-Lamberton</v>
          </cell>
          <cell r="E572" t="str">
            <v>PA</v>
          </cell>
          <cell r="F572" t="str">
            <v>KCS_LOW</v>
          </cell>
          <cell r="G572" t="str">
            <v>Active</v>
          </cell>
          <cell r="H572" t="str">
            <v>No</v>
          </cell>
          <cell r="I572">
            <v>1</v>
          </cell>
          <cell r="J572">
            <v>0</v>
          </cell>
          <cell r="K572">
            <v>0</v>
          </cell>
        </row>
        <row r="573">
          <cell r="A573" t="str">
            <v>ROBERT MORRIS SCHOOL - 2390</v>
          </cell>
          <cell r="B573">
            <v>1657</v>
          </cell>
          <cell r="C573" t="str">
            <v>ROBERT MORRIS SCHOOL - 2390</v>
          </cell>
          <cell r="D573" t="str">
            <v>SN-Morris</v>
          </cell>
          <cell r="E573" t="str">
            <v>PA</v>
          </cell>
          <cell r="F573" t="str">
            <v>KCS_LOW</v>
          </cell>
          <cell r="G573" t="str">
            <v>Active</v>
          </cell>
          <cell r="H573" t="str">
            <v>No</v>
          </cell>
          <cell r="I573">
            <v>1</v>
          </cell>
          <cell r="J573">
            <v>0</v>
          </cell>
          <cell r="K573">
            <v>0</v>
          </cell>
        </row>
        <row r="574">
          <cell r="A574" t="str">
            <v>ROWEN SCHOOL - 7530</v>
          </cell>
          <cell r="B574">
            <v>1758</v>
          </cell>
          <cell r="C574" t="str">
            <v>ROWEN SCHOOL - 7530</v>
          </cell>
          <cell r="D574" t="str">
            <v>SN-Rowen</v>
          </cell>
          <cell r="E574" t="str">
            <v>PA</v>
          </cell>
          <cell r="F574" t="str">
            <v>KCS_LOW</v>
          </cell>
          <cell r="G574" t="str">
            <v>Active</v>
          </cell>
          <cell r="H574" t="str">
            <v>No</v>
          </cell>
          <cell r="I574">
            <v>1</v>
          </cell>
          <cell r="J574">
            <v>0</v>
          </cell>
          <cell r="K574">
            <v>0</v>
          </cell>
        </row>
        <row r="575">
          <cell r="A575" t="str">
            <v>Raven Correspondence School</v>
          </cell>
          <cell r="B575">
            <v>1300</v>
          </cell>
          <cell r="C575" t="str">
            <v>Raven Correspondence School</v>
          </cell>
          <cell r="D575" t="str">
            <v>RAVEN</v>
          </cell>
          <cell r="E575" t="str">
            <v>AK</v>
          </cell>
          <cell r="F575" t="str">
            <v>KVSP_H</v>
          </cell>
          <cell r="G575" t="str">
            <v>Active</v>
          </cell>
          <cell r="H575" t="str">
            <v>No</v>
          </cell>
          <cell r="I575">
            <v>1</v>
          </cell>
          <cell r="J575">
            <v>0</v>
          </cell>
          <cell r="K575">
            <v>0</v>
          </cell>
        </row>
        <row r="576">
          <cell r="A576" t="str">
            <v>Reach Correspondence Program</v>
          </cell>
          <cell r="B576">
            <v>1172</v>
          </cell>
          <cell r="C576" t="str">
            <v>Reach Correspondence Program</v>
          </cell>
          <cell r="D576" t="str">
            <v>REACH</v>
          </cell>
          <cell r="E576" t="str">
            <v>AK</v>
          </cell>
          <cell r="F576" t="str">
            <v>KVSP_H</v>
          </cell>
          <cell r="G576" t="str">
            <v>Active</v>
          </cell>
          <cell r="H576" t="str">
            <v>No</v>
          </cell>
          <cell r="I576">
            <v>1</v>
          </cell>
          <cell r="J576">
            <v>0</v>
          </cell>
          <cell r="K576">
            <v>0</v>
          </cell>
        </row>
        <row r="577">
          <cell r="A577" t="str">
            <v>Red Barn Learning Center</v>
          </cell>
          <cell r="B577">
            <v>4861</v>
          </cell>
          <cell r="C577" t="str">
            <v>Red Barn Learning Center</v>
          </cell>
          <cell r="D577" t="str">
            <v>RBLC</v>
          </cell>
          <cell r="E577" t="str">
            <v>WA</v>
          </cell>
          <cell r="F577" t="str">
            <v>KVSP_VA</v>
          </cell>
          <cell r="G577" t="str">
            <v>Active</v>
          </cell>
          <cell r="H577" t="str">
            <v>Yes</v>
          </cell>
          <cell r="I577">
            <v>1</v>
          </cell>
          <cell r="J577">
            <v>0</v>
          </cell>
          <cell r="K577">
            <v>0</v>
          </cell>
        </row>
        <row r="578">
          <cell r="A578" t="str">
            <v>Reed Elementary School</v>
          </cell>
          <cell r="B578">
            <v>4200</v>
          </cell>
          <cell r="C578" t="str">
            <v>Reed Elementary School</v>
          </cell>
          <cell r="D578" t="str">
            <v>REEDNOLA</v>
          </cell>
          <cell r="E578" t="str">
            <v>LA</v>
          </cell>
          <cell r="F578" t="str">
            <v>KCS</v>
          </cell>
          <cell r="G578" t="str">
            <v>Active</v>
          </cell>
          <cell r="H578" t="str">
            <v>Partial</v>
          </cell>
          <cell r="I578">
            <v>1</v>
          </cell>
          <cell r="J578">
            <v>0</v>
          </cell>
          <cell r="K578">
            <v>0</v>
          </cell>
        </row>
        <row r="579">
          <cell r="A579" t="str">
            <v>Region 12 Education Service Center</v>
          </cell>
          <cell r="B579">
            <v>4885</v>
          </cell>
          <cell r="C579" t="str">
            <v>Region 12 Education Service Center</v>
          </cell>
          <cell r="D579" t="str">
            <v>Region12</v>
          </cell>
          <cell r="E579" t="str">
            <v>TX</v>
          </cell>
          <cell r="F579" t="str">
            <v>KVSP_VA</v>
          </cell>
          <cell r="G579" t="str">
            <v>Active</v>
          </cell>
          <cell r="H579" t="str">
            <v>Yes</v>
          </cell>
          <cell r="I579">
            <v>30</v>
          </cell>
          <cell r="J579">
            <v>0</v>
          </cell>
          <cell r="K579">
            <v>0</v>
          </cell>
        </row>
        <row r="580">
          <cell r="A580" t="str">
            <v>Renaissance Academy</v>
          </cell>
          <cell r="B580">
            <v>5070</v>
          </cell>
          <cell r="C580" t="str">
            <v>Renaissance Academy</v>
          </cell>
          <cell r="D580" t="str">
            <v>Renaissance Academy</v>
          </cell>
          <cell r="E580" t="str">
            <v>NV</v>
          </cell>
          <cell r="F580" t="str">
            <v>KVSP_VA</v>
          </cell>
          <cell r="G580" t="str">
            <v>Active</v>
          </cell>
          <cell r="H580" t="str">
            <v>Yes</v>
          </cell>
          <cell r="I580">
            <v>30</v>
          </cell>
          <cell r="J580">
            <v>0</v>
          </cell>
          <cell r="K580">
            <v>0</v>
          </cell>
        </row>
        <row r="581">
          <cell r="A581" t="str">
            <v>Renaissance High School</v>
          </cell>
          <cell r="B581">
            <v>5038</v>
          </cell>
          <cell r="C581" t="str">
            <v>Renaissance High School</v>
          </cell>
          <cell r="D581" t="str">
            <v>NYCRHSMTT</v>
          </cell>
          <cell r="E581" t="str">
            <v>NY</v>
          </cell>
          <cell r="F581" t="str">
            <v>KCS_HIGH</v>
          </cell>
          <cell r="G581" t="str">
            <v>Active</v>
          </cell>
          <cell r="H581" t="str">
            <v>Yes</v>
          </cell>
          <cell r="I581">
            <v>1</v>
          </cell>
          <cell r="J581">
            <v>0</v>
          </cell>
          <cell r="K581">
            <v>0</v>
          </cell>
        </row>
        <row r="582">
          <cell r="A582" t="str">
            <v>Rural Virtual Academy</v>
          </cell>
          <cell r="B582">
            <v>4020</v>
          </cell>
          <cell r="C582" t="str">
            <v>Rural Virtual Academy</v>
          </cell>
          <cell r="D582" t="str">
            <v>RVA</v>
          </cell>
          <cell r="E582" t="str">
            <v>WI</v>
          </cell>
          <cell r="F582" t="str">
            <v>KVSP_VA</v>
          </cell>
          <cell r="G582" t="str">
            <v>Active</v>
          </cell>
          <cell r="H582" t="str">
            <v>No</v>
          </cell>
          <cell r="I582">
            <v>1</v>
          </cell>
          <cell r="J582">
            <v>0</v>
          </cell>
          <cell r="K582">
            <v>0</v>
          </cell>
        </row>
        <row r="583">
          <cell r="A583" t="str">
            <v>S. WEIR MITCHELL - 1370</v>
          </cell>
          <cell r="B583">
            <v>1658</v>
          </cell>
          <cell r="C583" t="str">
            <v>S. WEIR MITCHELL - 1370</v>
          </cell>
          <cell r="D583" t="str">
            <v>SN-Mitchell</v>
          </cell>
          <cell r="E583" t="str">
            <v>PA</v>
          </cell>
          <cell r="F583" t="str">
            <v>KCS_LOW</v>
          </cell>
          <cell r="G583" t="str">
            <v>Active</v>
          </cell>
          <cell r="H583" t="str">
            <v>No</v>
          </cell>
          <cell r="I583">
            <v>1</v>
          </cell>
          <cell r="J583">
            <v>0</v>
          </cell>
          <cell r="K583">
            <v>0</v>
          </cell>
        </row>
        <row r="584">
          <cell r="A584" t="str">
            <v>S.U.C.C.E.S.S. Program</v>
          </cell>
          <cell r="B584">
            <v>4555</v>
          </cell>
          <cell r="C584" t="str">
            <v>S.U.C.C.E.S.S. Program</v>
          </cell>
          <cell r="D584" t="str">
            <v>Success</v>
          </cell>
          <cell r="E584" t="str">
            <v>VT</v>
          </cell>
          <cell r="F584" t="str">
            <v>KVSP_VA</v>
          </cell>
          <cell r="G584" t="str">
            <v>Active</v>
          </cell>
          <cell r="H584" t="str">
            <v>No</v>
          </cell>
          <cell r="I584">
            <v>1</v>
          </cell>
          <cell r="J584">
            <v>0</v>
          </cell>
          <cell r="K584">
            <v>0</v>
          </cell>
        </row>
        <row r="585">
          <cell r="A585" t="str">
            <v>SAMUEL GOMPERS SCHOOL - 4280</v>
          </cell>
          <cell r="B585">
            <v>1794</v>
          </cell>
          <cell r="C585" t="str">
            <v>SAMUEL GOMPERS SCHOOL - 4280</v>
          </cell>
          <cell r="D585" t="str">
            <v>SN-Gompers</v>
          </cell>
          <cell r="E585" t="str">
            <v>PA</v>
          </cell>
          <cell r="F585" t="str">
            <v>KCS_LOW</v>
          </cell>
          <cell r="G585" t="str">
            <v>Active</v>
          </cell>
          <cell r="H585" t="str">
            <v>No</v>
          </cell>
          <cell r="I585">
            <v>1</v>
          </cell>
          <cell r="J585">
            <v>0</v>
          </cell>
          <cell r="K585">
            <v>0</v>
          </cell>
        </row>
        <row r="586">
          <cell r="A586" t="str">
            <v>SAMUEL H. DAROFF SCHOOL - 4210</v>
          </cell>
          <cell r="B586">
            <v>1795</v>
          </cell>
          <cell r="C586" t="str">
            <v>SAMUEL H. DAROFF SCHOOL - 4210</v>
          </cell>
          <cell r="D586" t="str">
            <v>SN-Daroff</v>
          </cell>
          <cell r="E586" t="str">
            <v>PA</v>
          </cell>
          <cell r="F586" t="str">
            <v>KCS_LOW</v>
          </cell>
          <cell r="G586" t="str">
            <v>Active</v>
          </cell>
          <cell r="H586" t="str">
            <v>No</v>
          </cell>
          <cell r="I586">
            <v>1</v>
          </cell>
          <cell r="J586">
            <v>0</v>
          </cell>
          <cell r="K586">
            <v>0</v>
          </cell>
        </row>
        <row r="587">
          <cell r="A587" t="str">
            <v>SAMUEL POWEL SCHOOL - 1390</v>
          </cell>
          <cell r="B587">
            <v>1796</v>
          </cell>
          <cell r="C587" t="str">
            <v>SAMUEL POWEL SCHOOL - 1390</v>
          </cell>
          <cell r="D587" t="str">
            <v>SN-Powel</v>
          </cell>
          <cell r="E587" t="str">
            <v>PA</v>
          </cell>
          <cell r="F587" t="str">
            <v>KCS_LOW</v>
          </cell>
          <cell r="G587" t="str">
            <v>Active</v>
          </cell>
          <cell r="H587" t="str">
            <v>No</v>
          </cell>
          <cell r="I587">
            <v>1</v>
          </cell>
          <cell r="J587">
            <v>0</v>
          </cell>
          <cell r="K587">
            <v>0</v>
          </cell>
        </row>
        <row r="588">
          <cell r="A588" t="str">
            <v>SHAWMONT SCHOOL - 6380</v>
          </cell>
          <cell r="B588">
            <v>1797</v>
          </cell>
          <cell r="C588" t="str">
            <v>SHAWMONT SCHOOL - 6380</v>
          </cell>
          <cell r="D588" t="str">
            <v>SN-Shawmont</v>
          </cell>
          <cell r="E588" t="str">
            <v>PA</v>
          </cell>
          <cell r="F588" t="str">
            <v>KCS_LOW</v>
          </cell>
          <cell r="G588" t="str">
            <v>Active</v>
          </cell>
          <cell r="H588" t="str">
            <v>No</v>
          </cell>
          <cell r="I588">
            <v>1</v>
          </cell>
          <cell r="J588">
            <v>0</v>
          </cell>
          <cell r="K588">
            <v>0</v>
          </cell>
        </row>
        <row r="589">
          <cell r="A589" t="str">
            <v>SHERIDAN SCHOOL - 5530</v>
          </cell>
          <cell r="B589">
            <v>1678</v>
          </cell>
          <cell r="C589" t="str">
            <v>SHERIDAN SCHOOL - 5530</v>
          </cell>
          <cell r="D589" t="str">
            <v>SN-Sheridan</v>
          </cell>
          <cell r="E589" t="str">
            <v>PA</v>
          </cell>
          <cell r="F589" t="str">
            <v>KCS_LOW</v>
          </cell>
          <cell r="G589" t="str">
            <v>Active</v>
          </cell>
          <cell r="H589" t="str">
            <v>No</v>
          </cell>
          <cell r="I589">
            <v>1</v>
          </cell>
          <cell r="J589">
            <v>0</v>
          </cell>
          <cell r="K589">
            <v>0</v>
          </cell>
        </row>
        <row r="590">
          <cell r="A590" t="str">
            <v>SMITH ACADEMICS PLUS SCHOOL - 2440</v>
          </cell>
          <cell r="B590">
            <v>1776</v>
          </cell>
          <cell r="C590" t="str">
            <v>SMITH ACADEMICS PLUS SCHOOL - 2440</v>
          </cell>
          <cell r="D590" t="str">
            <v>SN-Smith</v>
          </cell>
          <cell r="E590" t="str">
            <v>PA</v>
          </cell>
          <cell r="F590" t="str">
            <v>KCS_LOW</v>
          </cell>
          <cell r="G590" t="str">
            <v>Active</v>
          </cell>
          <cell r="H590" t="str">
            <v>No</v>
          </cell>
          <cell r="I590">
            <v>1</v>
          </cell>
          <cell r="J590">
            <v>0</v>
          </cell>
          <cell r="K590">
            <v>0</v>
          </cell>
        </row>
        <row r="591">
          <cell r="A591" t="str">
            <v>SOLIS-COHEN ACADEMICS PLUS SCH - 8340</v>
          </cell>
          <cell r="B591">
            <v>1719</v>
          </cell>
          <cell r="C591" t="str">
            <v>SOLIS-COHEN ACADEMICS PLUS SCH - 8340</v>
          </cell>
          <cell r="D591" t="str">
            <v>SN-Solis-Cohen</v>
          </cell>
          <cell r="E591" t="str">
            <v>PA</v>
          </cell>
          <cell r="F591" t="str">
            <v>KCS_LOW</v>
          </cell>
          <cell r="G591" t="str">
            <v>Active</v>
          </cell>
          <cell r="H591" t="str">
            <v>No</v>
          </cell>
          <cell r="I591">
            <v>1</v>
          </cell>
          <cell r="J591">
            <v>0</v>
          </cell>
          <cell r="K591">
            <v>0</v>
          </cell>
        </row>
        <row r="592">
          <cell r="A592" t="str">
            <v>SOUTHWARK SCHOOL - 2640</v>
          </cell>
          <cell r="B592">
            <v>1777</v>
          </cell>
          <cell r="C592" t="str">
            <v>SOUTHWARK SCHOOL - 2640</v>
          </cell>
          <cell r="D592" t="str">
            <v>SN-Southwark</v>
          </cell>
          <cell r="E592" t="str">
            <v>PA</v>
          </cell>
          <cell r="F592" t="str">
            <v>KCS_LOW</v>
          </cell>
          <cell r="G592" t="str">
            <v>Active</v>
          </cell>
          <cell r="H592" t="str">
            <v>No</v>
          </cell>
          <cell r="I592">
            <v>1</v>
          </cell>
          <cell r="J592">
            <v>0</v>
          </cell>
          <cell r="K592">
            <v>0</v>
          </cell>
        </row>
        <row r="593">
          <cell r="A593" t="str">
            <v>SPRING GARDEN SCHOOL - 5560</v>
          </cell>
          <cell r="B593">
            <v>1638</v>
          </cell>
          <cell r="C593" t="str">
            <v>SPRING GARDEN SCHOOL - 5560</v>
          </cell>
          <cell r="D593" t="str">
            <v>SN-Spring Garden</v>
          </cell>
          <cell r="E593" t="str">
            <v>PA</v>
          </cell>
          <cell r="F593" t="str">
            <v>KCS_LOW</v>
          </cell>
          <cell r="G593" t="str">
            <v>Active</v>
          </cell>
          <cell r="H593" t="str">
            <v>No</v>
          </cell>
          <cell r="I593">
            <v>1</v>
          </cell>
          <cell r="J593">
            <v>0</v>
          </cell>
          <cell r="K593">
            <v>0</v>
          </cell>
        </row>
        <row r="594">
          <cell r="A594" t="str">
            <v>STEPHEN DECATUR SCHOOL - 8420</v>
          </cell>
          <cell r="B594">
            <v>1639</v>
          </cell>
          <cell r="C594" t="str">
            <v>STEPHEN DECATUR SCHOOL - 8420</v>
          </cell>
          <cell r="D594" t="str">
            <v>SN-Decatur</v>
          </cell>
          <cell r="E594" t="str">
            <v>PA</v>
          </cell>
          <cell r="F594" t="str">
            <v>KCS_LOW</v>
          </cell>
          <cell r="G594" t="str">
            <v>Active</v>
          </cell>
          <cell r="H594" t="str">
            <v>No</v>
          </cell>
          <cell r="I594">
            <v>1</v>
          </cell>
          <cell r="J594">
            <v>0</v>
          </cell>
          <cell r="K594">
            <v>0</v>
          </cell>
        </row>
        <row r="595">
          <cell r="A595" t="str">
            <v>STEPHEN GIRARD SCHOOL - 2320</v>
          </cell>
          <cell r="B595">
            <v>1759</v>
          </cell>
          <cell r="C595" t="str">
            <v>STEPHEN GIRARD SCHOOL - 2320</v>
          </cell>
          <cell r="D595" t="str">
            <v>SN-Girard</v>
          </cell>
          <cell r="E595" t="str">
            <v>PA</v>
          </cell>
          <cell r="F595" t="str">
            <v>KCS_LOW</v>
          </cell>
          <cell r="G595" t="str">
            <v>Active</v>
          </cell>
          <cell r="H595" t="str">
            <v>No</v>
          </cell>
          <cell r="I595">
            <v>1</v>
          </cell>
          <cell r="J595">
            <v>0</v>
          </cell>
          <cell r="K595">
            <v>0</v>
          </cell>
        </row>
        <row r="596">
          <cell r="A596" t="str">
            <v>Salem City</v>
          </cell>
          <cell r="B596">
            <v>2064</v>
          </cell>
          <cell r="C596" t="str">
            <v>Salem City</v>
          </cell>
          <cell r="D596" t="str">
            <v>Salem</v>
          </cell>
          <cell r="E596" t="str">
            <v>NJ</v>
          </cell>
          <cell r="F596" t="str">
            <v>KCS</v>
          </cell>
          <cell r="G596" t="str">
            <v>Active</v>
          </cell>
          <cell r="H596" t="str">
            <v>Yes</v>
          </cell>
          <cell r="I596">
            <v>1</v>
          </cell>
          <cell r="J596">
            <v>0</v>
          </cell>
          <cell r="K596">
            <v>0</v>
          </cell>
        </row>
        <row r="597">
          <cell r="A597" t="str">
            <v>San Francisco Flex Academy</v>
          </cell>
          <cell r="B597">
            <v>4620</v>
          </cell>
          <cell r="C597" t="str">
            <v>San Francisco Flex Academy</v>
          </cell>
          <cell r="D597" t="str">
            <v>SF Flex</v>
          </cell>
          <cell r="E597" t="str">
            <v>CA</v>
          </cell>
          <cell r="F597" t="str">
            <v>VCS</v>
          </cell>
          <cell r="G597" t="str">
            <v>Active</v>
          </cell>
          <cell r="H597" t="str">
            <v>Yes</v>
          </cell>
          <cell r="I597">
            <v>30</v>
          </cell>
          <cell r="J597">
            <v>2011</v>
          </cell>
          <cell r="K597">
            <v>0</v>
          </cell>
        </row>
        <row r="598">
          <cell r="A598" t="str">
            <v>San Jose Online Pilot</v>
          </cell>
          <cell r="B598">
            <v>3380</v>
          </cell>
          <cell r="C598" t="str">
            <v>San Jose Online Pilot</v>
          </cell>
          <cell r="D598" t="str">
            <v>SJOP</v>
          </cell>
          <cell r="E598" t="str">
            <v>CA</v>
          </cell>
          <cell r="F598" t="str">
            <v>KVSP_VA</v>
          </cell>
          <cell r="G598" t="str">
            <v>Active</v>
          </cell>
          <cell r="H598" t="str">
            <v>No</v>
          </cell>
          <cell r="I598">
            <v>1</v>
          </cell>
          <cell r="J598">
            <v>2009</v>
          </cell>
          <cell r="K598">
            <v>0</v>
          </cell>
        </row>
        <row r="599">
          <cell r="A599" t="str">
            <v>San Pedro Valley Online Academy</v>
          </cell>
          <cell r="B599">
            <v>4795</v>
          </cell>
          <cell r="C599" t="str">
            <v>San Pedro Valley Online Academy</v>
          </cell>
          <cell r="D599" t="str">
            <v>San Pedro</v>
          </cell>
          <cell r="E599" t="str">
            <v>AZ</v>
          </cell>
          <cell r="F599" t="str">
            <v>KVSP_VA</v>
          </cell>
          <cell r="G599" t="str">
            <v>Active</v>
          </cell>
          <cell r="H599" t="str">
            <v>Yes</v>
          </cell>
          <cell r="I599">
            <v>1</v>
          </cell>
          <cell r="J599">
            <v>2011</v>
          </cell>
          <cell r="K599">
            <v>0</v>
          </cell>
        </row>
        <row r="600">
          <cell r="A600" t="str">
            <v>San Tan Learning Center</v>
          </cell>
          <cell r="B600">
            <v>5125</v>
          </cell>
          <cell r="C600" t="str">
            <v>San Tan Learning Center</v>
          </cell>
          <cell r="D600" t="str">
            <v>STLC</v>
          </cell>
          <cell r="E600" t="str">
            <v>AZ</v>
          </cell>
          <cell r="F600" t="str">
            <v>KVSP_VA</v>
          </cell>
          <cell r="G600" t="str">
            <v>Active</v>
          </cell>
          <cell r="H600" t="str">
            <v>Yes</v>
          </cell>
          <cell r="I600">
            <v>30</v>
          </cell>
          <cell r="J600">
            <v>0</v>
          </cell>
          <cell r="K600">
            <v>0</v>
          </cell>
        </row>
        <row r="601">
          <cell r="A601" t="str">
            <v>Santa Rosa Virtual Instruction Program</v>
          </cell>
          <cell r="B601">
            <v>3786</v>
          </cell>
          <cell r="C601" t="str">
            <v>Santa Rosa Virtual Instruction Program</v>
          </cell>
          <cell r="D601" t="str">
            <v>Santa Rosa</v>
          </cell>
          <cell r="E601" t="str">
            <v>FL</v>
          </cell>
          <cell r="F601" t="str">
            <v>KVSP_VA</v>
          </cell>
          <cell r="G601" t="str">
            <v>Active</v>
          </cell>
          <cell r="H601" t="str">
            <v>Yes</v>
          </cell>
          <cell r="I601">
            <v>30</v>
          </cell>
          <cell r="J601">
            <v>2011</v>
          </cell>
          <cell r="K601">
            <v>0</v>
          </cell>
        </row>
        <row r="602">
          <cell r="A602" t="str">
            <v>Sarasota Virtual Instruction Program</v>
          </cell>
          <cell r="B602">
            <v>3787</v>
          </cell>
          <cell r="C602" t="str">
            <v>Sarasota Virtual Instruction Program</v>
          </cell>
          <cell r="D602" t="str">
            <v>Sarasota</v>
          </cell>
          <cell r="E602" t="str">
            <v>FL</v>
          </cell>
          <cell r="F602" t="str">
            <v>KVSP_VA</v>
          </cell>
          <cell r="G602" t="str">
            <v>Active</v>
          </cell>
          <cell r="H602" t="str">
            <v>Yes</v>
          </cell>
          <cell r="I602">
            <v>30</v>
          </cell>
          <cell r="J602">
            <v>2011</v>
          </cell>
          <cell r="K602">
            <v>0</v>
          </cell>
        </row>
        <row r="603">
          <cell r="A603" t="str">
            <v>Scholars Academy</v>
          </cell>
          <cell r="B603">
            <v>5031</v>
          </cell>
          <cell r="C603" t="str">
            <v>Scholars Academy</v>
          </cell>
          <cell r="D603" t="str">
            <v>NYCSA</v>
          </cell>
          <cell r="E603" t="str">
            <v>NY</v>
          </cell>
          <cell r="F603" t="str">
            <v>KCS_HIGH</v>
          </cell>
          <cell r="G603" t="str">
            <v>Active</v>
          </cell>
          <cell r="H603" t="str">
            <v>Yes</v>
          </cell>
          <cell r="I603">
            <v>1</v>
          </cell>
          <cell r="J603">
            <v>0</v>
          </cell>
          <cell r="K603">
            <v>0</v>
          </cell>
        </row>
        <row r="604">
          <cell r="A604" t="str">
            <v>School District Of Wisconsin Dells</v>
          </cell>
          <cell r="B604">
            <v>4925</v>
          </cell>
          <cell r="C604" t="str">
            <v>School District Of Wisconsin Dells</v>
          </cell>
          <cell r="D604" t="str">
            <v>WI Dells</v>
          </cell>
          <cell r="E604" t="str">
            <v>WI</v>
          </cell>
          <cell r="F604" t="str">
            <v>KVSP_VA</v>
          </cell>
          <cell r="G604" t="str">
            <v>Active</v>
          </cell>
          <cell r="H604" t="str">
            <v>Yes</v>
          </cell>
          <cell r="I604">
            <v>30</v>
          </cell>
          <cell r="J604">
            <v>0</v>
          </cell>
          <cell r="K604">
            <v>0</v>
          </cell>
        </row>
        <row r="605">
          <cell r="A605" t="str">
            <v>School District of Chetek</v>
          </cell>
          <cell r="B605">
            <v>1144</v>
          </cell>
          <cell r="C605" t="str">
            <v>School District of Chetek</v>
          </cell>
          <cell r="D605" t="str">
            <v>CHETEK</v>
          </cell>
          <cell r="E605" t="str">
            <v>WI</v>
          </cell>
          <cell r="F605" t="str">
            <v>KVSP_H</v>
          </cell>
          <cell r="G605" t="str">
            <v>Active</v>
          </cell>
          <cell r="H605" t="str">
            <v>No</v>
          </cell>
          <cell r="I605">
            <v>1</v>
          </cell>
          <cell r="J605">
            <v>0</v>
          </cell>
          <cell r="K605">
            <v>0</v>
          </cell>
        </row>
        <row r="606">
          <cell r="A606" t="str">
            <v>School District of Durand</v>
          </cell>
          <cell r="B606">
            <v>5300</v>
          </cell>
          <cell r="C606" t="str">
            <v>School District of Durand</v>
          </cell>
          <cell r="D606" t="str">
            <v>Durand</v>
          </cell>
          <cell r="E606" t="str">
            <v>WI</v>
          </cell>
          <cell r="F606" t="str">
            <v>KVSP_VA</v>
          </cell>
          <cell r="G606" t="str">
            <v>Active</v>
          </cell>
          <cell r="H606" t="str">
            <v>Yes</v>
          </cell>
          <cell r="I606">
            <v>30</v>
          </cell>
          <cell r="J606">
            <v>0</v>
          </cell>
          <cell r="K606">
            <v>0</v>
          </cell>
        </row>
        <row r="607">
          <cell r="A607" t="str">
            <v>School District of Philadelphia</v>
          </cell>
          <cell r="B607">
            <v>1480</v>
          </cell>
          <cell r="C607" t="str">
            <v>School District of Philadelphia</v>
          </cell>
          <cell r="D607" t="str">
            <v>SDP</v>
          </cell>
          <cell r="E607" t="str">
            <v>PA</v>
          </cell>
          <cell r="F607" t="str">
            <v>KCS</v>
          </cell>
          <cell r="G607" t="str">
            <v>Active</v>
          </cell>
          <cell r="H607" t="str">
            <v>No</v>
          </cell>
          <cell r="I607">
            <v>1</v>
          </cell>
          <cell r="J607">
            <v>0</v>
          </cell>
          <cell r="K607">
            <v>0</v>
          </cell>
        </row>
        <row r="608">
          <cell r="A608" t="str">
            <v>School Shell K-12 FL</v>
          </cell>
          <cell r="B608">
            <v>5245</v>
          </cell>
          <cell r="C608" t="str">
            <v>School Shell K-12 FL</v>
          </cell>
          <cell r="D608" t="str">
            <v>School Shell K-12 FL</v>
          </cell>
          <cell r="E608" t="str">
            <v>FL</v>
          </cell>
          <cell r="F608" t="str">
            <v>KVSP_VA</v>
          </cell>
          <cell r="G608" t="str">
            <v>Active</v>
          </cell>
          <cell r="H608" t="str">
            <v>No</v>
          </cell>
          <cell r="I608">
            <v>30</v>
          </cell>
          <cell r="J608">
            <v>2011</v>
          </cell>
          <cell r="K608">
            <v>0</v>
          </cell>
        </row>
        <row r="609">
          <cell r="A609" t="str">
            <v>Seminole Virtual K12</v>
          </cell>
          <cell r="B609">
            <v>3680</v>
          </cell>
          <cell r="C609" t="str">
            <v>Seminole Virtual K12</v>
          </cell>
          <cell r="D609" t="str">
            <v>SVK12</v>
          </cell>
          <cell r="E609" t="str">
            <v>FL</v>
          </cell>
          <cell r="F609" t="str">
            <v>KVSP_VA</v>
          </cell>
          <cell r="G609" t="str">
            <v>Active</v>
          </cell>
          <cell r="H609" t="str">
            <v>Yes</v>
          </cell>
          <cell r="I609">
            <v>45</v>
          </cell>
          <cell r="J609">
            <v>2011</v>
          </cell>
          <cell r="K609">
            <v>0</v>
          </cell>
        </row>
        <row r="610">
          <cell r="A610" t="str">
            <v>Sevier Connection Online</v>
          </cell>
          <cell r="B610">
            <v>5275</v>
          </cell>
          <cell r="C610" t="str">
            <v>Sevier Connection Online</v>
          </cell>
          <cell r="D610" t="str">
            <v>SCO</v>
          </cell>
          <cell r="E610" t="str">
            <v>UT</v>
          </cell>
          <cell r="F610" t="str">
            <v>KVSP_VA</v>
          </cell>
          <cell r="G610" t="str">
            <v>Active</v>
          </cell>
          <cell r="H610" t="str">
            <v>Yes</v>
          </cell>
          <cell r="I610">
            <v>30</v>
          </cell>
          <cell r="J610">
            <v>0</v>
          </cell>
          <cell r="K610">
            <v>0</v>
          </cell>
        </row>
        <row r="611">
          <cell r="A611" t="str">
            <v>Shanghai FuShan ZhengDa Foreign School</v>
          </cell>
          <cell r="B611">
            <v>5405</v>
          </cell>
          <cell r="C611" t="str">
            <v>Shanghai FuShan ZhengDa Foreign School</v>
          </cell>
          <cell r="D611" t="str">
            <v>Fushan</v>
          </cell>
          <cell r="E611" t="str">
            <v>FR</v>
          </cell>
          <cell r="F611" t="str">
            <v>KVSP_VA</v>
          </cell>
          <cell r="G611" t="str">
            <v>Active</v>
          </cell>
          <cell r="H611" t="str">
            <v>Yes</v>
          </cell>
          <cell r="I611">
            <v>30</v>
          </cell>
          <cell r="J611">
            <v>0</v>
          </cell>
          <cell r="K611">
            <v>0</v>
          </cell>
        </row>
        <row r="612">
          <cell r="A612" t="str">
            <v>Shawnee Mission eSchool</v>
          </cell>
          <cell r="B612">
            <v>2002</v>
          </cell>
          <cell r="C612" t="str">
            <v>Shawnee Mission eSchool</v>
          </cell>
          <cell r="D612" t="str">
            <v>SM</v>
          </cell>
          <cell r="E612" t="str">
            <v>KS</v>
          </cell>
          <cell r="F612" t="str">
            <v>KVSP_VA</v>
          </cell>
          <cell r="G612" t="str">
            <v>Active</v>
          </cell>
          <cell r="H612" t="str">
            <v>No</v>
          </cell>
          <cell r="I612">
            <v>1</v>
          </cell>
          <cell r="J612">
            <v>2009</v>
          </cell>
          <cell r="K612">
            <v>0</v>
          </cell>
        </row>
        <row r="613">
          <cell r="A613" t="str">
            <v>Sierra Yosemite Virtual Academy</v>
          </cell>
          <cell r="B613">
            <v>5225</v>
          </cell>
          <cell r="C613" t="str">
            <v>Sierra Yosemite Virtual Academy</v>
          </cell>
          <cell r="D613" t="str">
            <v>SYVA</v>
          </cell>
          <cell r="E613" t="str">
            <v>CA</v>
          </cell>
          <cell r="F613" t="str">
            <v>KVSP_VA</v>
          </cell>
          <cell r="G613" t="str">
            <v>Active</v>
          </cell>
          <cell r="H613" t="str">
            <v>Yes</v>
          </cell>
          <cell r="I613">
            <v>30</v>
          </cell>
          <cell r="J613">
            <v>0</v>
          </cell>
          <cell r="K613">
            <v>0</v>
          </cell>
        </row>
        <row r="614">
          <cell r="A614" t="str">
            <v>Silicon Valley Flex Academy @ MH</v>
          </cell>
          <cell r="B614">
            <v>5261</v>
          </cell>
          <cell r="C614" t="str">
            <v>Silicon Valley Flex Academy @ MH</v>
          </cell>
          <cell r="D614" t="str">
            <v>SV Flex-MH</v>
          </cell>
          <cell r="E614" t="str">
            <v>CA</v>
          </cell>
          <cell r="F614" t="str">
            <v>VCS</v>
          </cell>
          <cell r="G614" t="str">
            <v>Active</v>
          </cell>
          <cell r="H614" t="str">
            <v>Yes</v>
          </cell>
          <cell r="I614">
            <v>30</v>
          </cell>
          <cell r="J614">
            <v>2011</v>
          </cell>
          <cell r="K614">
            <v>0</v>
          </cell>
        </row>
        <row r="615">
          <cell r="A615" t="str">
            <v>Sinclair Christian Virtual Academy</v>
          </cell>
          <cell r="B615">
            <v>4635</v>
          </cell>
          <cell r="C615" t="str">
            <v>Sinclair Christian Virtual Academy</v>
          </cell>
          <cell r="D615" t="str">
            <v>Sinclair</v>
          </cell>
          <cell r="E615" t="str">
            <v>GA</v>
          </cell>
          <cell r="F615" t="str">
            <v>KVSP_VA</v>
          </cell>
          <cell r="G615" t="str">
            <v>Active</v>
          </cell>
          <cell r="H615" t="str">
            <v>Yes</v>
          </cell>
          <cell r="I615">
            <v>1</v>
          </cell>
          <cell r="J615">
            <v>0</v>
          </cell>
          <cell r="K615">
            <v>0</v>
          </cell>
        </row>
        <row r="616">
          <cell r="A616" t="str">
            <v>Skagit Academy Virtual School</v>
          </cell>
          <cell r="B616">
            <v>5500</v>
          </cell>
          <cell r="C616" t="str">
            <v>Skagit Academy Virtual School</v>
          </cell>
          <cell r="D616" t="str">
            <v>Skagit</v>
          </cell>
          <cell r="E616" t="str">
            <v>WA</v>
          </cell>
          <cell r="F616" t="str">
            <v>KVSP_VA</v>
          </cell>
          <cell r="G616" t="str">
            <v>Active</v>
          </cell>
          <cell r="H616" t="str">
            <v>Yes</v>
          </cell>
          <cell r="I616">
            <v>1</v>
          </cell>
          <cell r="J616">
            <v>0</v>
          </cell>
          <cell r="K616">
            <v>0</v>
          </cell>
        </row>
        <row r="617">
          <cell r="A617" t="str">
            <v>Sky Mountain Charter School</v>
          </cell>
          <cell r="B617">
            <v>2760</v>
          </cell>
          <cell r="C617" t="str">
            <v>Sky Mountain Charter School</v>
          </cell>
          <cell r="D617" t="str">
            <v>Sky Mountain</v>
          </cell>
          <cell r="E617" t="str">
            <v>CA</v>
          </cell>
          <cell r="F617" t="str">
            <v>KVSP_VA</v>
          </cell>
          <cell r="G617" t="str">
            <v>Active</v>
          </cell>
          <cell r="H617" t="str">
            <v>Yes</v>
          </cell>
          <cell r="I617">
            <v>30</v>
          </cell>
          <cell r="J617">
            <v>0</v>
          </cell>
          <cell r="K617">
            <v>0</v>
          </cell>
        </row>
        <row r="618">
          <cell r="A618" t="str">
            <v>Somerset Virtual Academy</v>
          </cell>
          <cell r="B618">
            <v>5555</v>
          </cell>
          <cell r="C618" t="str">
            <v>Somerset Virtual Academy</v>
          </cell>
          <cell r="D618" t="str">
            <v>Somerset</v>
          </cell>
          <cell r="E618" t="str">
            <v>FL</v>
          </cell>
          <cell r="F618" t="str">
            <v>KVSP_VA</v>
          </cell>
          <cell r="G618" t="str">
            <v>Active</v>
          </cell>
          <cell r="H618" t="str">
            <v>Yes</v>
          </cell>
          <cell r="I618">
            <v>30</v>
          </cell>
          <cell r="J618">
            <v>0</v>
          </cell>
          <cell r="K618">
            <v>0</v>
          </cell>
        </row>
        <row r="619">
          <cell r="A619" t="str">
            <v>South Bronx Preparatory</v>
          </cell>
          <cell r="B619">
            <v>5033</v>
          </cell>
          <cell r="C619" t="str">
            <v>South Bronx Preparatory</v>
          </cell>
          <cell r="D619" t="str">
            <v>NYCSBPACBS</v>
          </cell>
          <cell r="E619" t="str">
            <v>NY</v>
          </cell>
          <cell r="F619" t="str">
            <v>KCS_HIGH</v>
          </cell>
          <cell r="G619" t="str">
            <v>Active</v>
          </cell>
          <cell r="H619" t="str">
            <v>Yes</v>
          </cell>
          <cell r="I619">
            <v>1</v>
          </cell>
          <cell r="J619">
            <v>0</v>
          </cell>
          <cell r="K619">
            <v>0</v>
          </cell>
        </row>
        <row r="620">
          <cell r="A620" t="str">
            <v>South Carolina Virtual Charter School</v>
          </cell>
          <cell r="B620">
            <v>2840</v>
          </cell>
          <cell r="C620" t="str">
            <v>South Carolina Virtual Charter School</v>
          </cell>
          <cell r="D620" t="str">
            <v>SCVCS</v>
          </cell>
          <cell r="E620" t="str">
            <v>SC</v>
          </cell>
          <cell r="F620" t="str">
            <v>VCS</v>
          </cell>
          <cell r="G620" t="str">
            <v>Active</v>
          </cell>
          <cell r="H620" t="str">
            <v>Yes</v>
          </cell>
          <cell r="I620">
            <v>30</v>
          </cell>
          <cell r="J620">
            <v>2011</v>
          </cell>
          <cell r="K620">
            <v>0</v>
          </cell>
        </row>
        <row r="621">
          <cell r="A621" t="str">
            <v>South Columbia Family School</v>
          </cell>
          <cell r="B621">
            <v>1260</v>
          </cell>
          <cell r="C621" t="str">
            <v>South Columbia Family School</v>
          </cell>
          <cell r="D621" t="str">
            <v>South Columbia</v>
          </cell>
          <cell r="E621" t="str">
            <v>OR</v>
          </cell>
          <cell r="F621" t="str">
            <v>KVSP_H</v>
          </cell>
          <cell r="G621" t="str">
            <v>Active</v>
          </cell>
          <cell r="H621" t="str">
            <v>No</v>
          </cell>
          <cell r="I621">
            <v>1</v>
          </cell>
          <cell r="J621">
            <v>0</v>
          </cell>
          <cell r="K621">
            <v>0</v>
          </cell>
        </row>
        <row r="622">
          <cell r="A622" t="str">
            <v>South Sanpete Online</v>
          </cell>
          <cell r="B622">
            <v>5160</v>
          </cell>
          <cell r="C622" t="str">
            <v>South Sanpete Online</v>
          </cell>
          <cell r="D622" t="str">
            <v>SSO</v>
          </cell>
          <cell r="E622" t="str">
            <v>UT</v>
          </cell>
          <cell r="F622" t="str">
            <v>KVSP_VA</v>
          </cell>
          <cell r="G622" t="str">
            <v>Active</v>
          </cell>
          <cell r="H622" t="str">
            <v>Yes</v>
          </cell>
          <cell r="I622">
            <v>30</v>
          </cell>
          <cell r="J622">
            <v>0</v>
          </cell>
          <cell r="K622">
            <v>0</v>
          </cell>
        </row>
        <row r="623">
          <cell r="A623" t="str">
            <v>South Sutter Charter School</v>
          </cell>
          <cell r="B623">
            <v>2141</v>
          </cell>
          <cell r="C623" t="str">
            <v>South Sutter Charter School</v>
          </cell>
          <cell r="D623" t="str">
            <v>South Sutter</v>
          </cell>
          <cell r="E623" t="str">
            <v>CA</v>
          </cell>
          <cell r="F623" t="str">
            <v>KVSP_VA</v>
          </cell>
          <cell r="G623" t="str">
            <v>Active</v>
          </cell>
          <cell r="H623" t="str">
            <v>Yes</v>
          </cell>
          <cell r="I623">
            <v>30</v>
          </cell>
          <cell r="J623">
            <v>0</v>
          </cell>
          <cell r="K623">
            <v>0</v>
          </cell>
        </row>
        <row r="624">
          <cell r="A624" t="str">
            <v>Southeast Delco Cyber Program</v>
          </cell>
          <cell r="B624">
            <v>5425</v>
          </cell>
          <cell r="C624" t="str">
            <v>Southeast Delco Cyber Program</v>
          </cell>
          <cell r="D624" t="str">
            <v>SEDelco</v>
          </cell>
          <cell r="E624" t="str">
            <v>PA</v>
          </cell>
          <cell r="F624" t="str">
            <v>KVSP_VA</v>
          </cell>
          <cell r="G624" t="str">
            <v>Active</v>
          </cell>
          <cell r="H624" t="str">
            <v>Yes</v>
          </cell>
          <cell r="I624">
            <v>30</v>
          </cell>
          <cell r="J624">
            <v>0</v>
          </cell>
          <cell r="K624">
            <v>0</v>
          </cell>
        </row>
        <row r="625">
          <cell r="A625" t="str">
            <v>Southeastern Greene School District</v>
          </cell>
          <cell r="B625">
            <v>5490</v>
          </cell>
          <cell r="C625" t="str">
            <v>Southeastern Greene School District</v>
          </cell>
          <cell r="D625" t="str">
            <v>SEGSD</v>
          </cell>
          <cell r="E625" t="str">
            <v>PA</v>
          </cell>
          <cell r="F625" t="str">
            <v>KVSP_VA</v>
          </cell>
          <cell r="G625" t="str">
            <v>Active</v>
          </cell>
          <cell r="H625" t="str">
            <v>Yes</v>
          </cell>
          <cell r="I625">
            <v>30</v>
          </cell>
          <cell r="J625">
            <v>0</v>
          </cell>
          <cell r="K625">
            <v>0</v>
          </cell>
        </row>
        <row r="626">
          <cell r="A626" t="str">
            <v>Southern California Online Academy</v>
          </cell>
          <cell r="B626">
            <v>5130</v>
          </cell>
          <cell r="C626" t="str">
            <v>Southern California Online Academy</v>
          </cell>
          <cell r="D626" t="str">
            <v>SCOA</v>
          </cell>
          <cell r="E626" t="str">
            <v>CA</v>
          </cell>
          <cell r="F626" t="str">
            <v>KVSP_VA</v>
          </cell>
          <cell r="G626" t="str">
            <v>Active</v>
          </cell>
          <cell r="H626" t="str">
            <v>Yes</v>
          </cell>
          <cell r="I626">
            <v>30</v>
          </cell>
          <cell r="J626">
            <v>0</v>
          </cell>
          <cell r="K626">
            <v>0</v>
          </cell>
        </row>
        <row r="627">
          <cell r="A627" t="str">
            <v>Southern Door Elementary Virtual School</v>
          </cell>
          <cell r="B627">
            <v>4940</v>
          </cell>
          <cell r="C627" t="str">
            <v>Southern Door Elementary Virtual School</v>
          </cell>
          <cell r="D627" t="str">
            <v>Southern Door</v>
          </cell>
          <cell r="E627" t="str">
            <v>WI</v>
          </cell>
          <cell r="F627" t="str">
            <v>KVSP_VA</v>
          </cell>
          <cell r="G627" t="str">
            <v>Active</v>
          </cell>
          <cell r="H627" t="str">
            <v>Yes</v>
          </cell>
          <cell r="I627">
            <v>30</v>
          </cell>
          <cell r="J627">
            <v>0</v>
          </cell>
          <cell r="K627">
            <v>0</v>
          </cell>
        </row>
        <row r="628">
          <cell r="A628" t="str">
            <v>Southwest Elementary</v>
          </cell>
          <cell r="B628">
            <v>3083</v>
          </cell>
          <cell r="C628" t="str">
            <v>Southwest Elementary</v>
          </cell>
          <cell r="D628" t="str">
            <v>SWEL</v>
          </cell>
          <cell r="E628" t="str">
            <v>TX</v>
          </cell>
          <cell r="F628" t="str">
            <v>KCS</v>
          </cell>
          <cell r="G628" t="str">
            <v>Active</v>
          </cell>
          <cell r="H628" t="str">
            <v>Yes</v>
          </cell>
          <cell r="I628">
            <v>1</v>
          </cell>
          <cell r="J628">
            <v>0</v>
          </cell>
          <cell r="K628">
            <v>0</v>
          </cell>
        </row>
        <row r="629">
          <cell r="A629" t="str">
            <v>Southwind Virtual School</v>
          </cell>
          <cell r="B629">
            <v>2440</v>
          </cell>
          <cell r="C629" t="str">
            <v>Southwind Virtual School</v>
          </cell>
          <cell r="D629" t="str">
            <v>SWVS</v>
          </cell>
          <cell r="E629" t="str">
            <v>KS</v>
          </cell>
          <cell r="F629" t="str">
            <v>KVSP_VA</v>
          </cell>
          <cell r="G629" t="str">
            <v>Active</v>
          </cell>
          <cell r="H629" t="str">
            <v>No</v>
          </cell>
          <cell r="I629">
            <v>1</v>
          </cell>
          <cell r="J629">
            <v>2009</v>
          </cell>
          <cell r="K629">
            <v>0</v>
          </cell>
        </row>
        <row r="630">
          <cell r="A630" t="str">
            <v>Spartanburg County Public Virtual School</v>
          </cell>
          <cell r="B630">
            <v>5410</v>
          </cell>
          <cell r="C630" t="str">
            <v>Spartanburg County Public Virtual School</v>
          </cell>
          <cell r="D630" t="str">
            <v>SCPVS</v>
          </cell>
          <cell r="E630" t="str">
            <v>SC</v>
          </cell>
          <cell r="F630" t="str">
            <v>KVSP_VA</v>
          </cell>
          <cell r="G630" t="str">
            <v>Active</v>
          </cell>
          <cell r="H630" t="str">
            <v>Yes</v>
          </cell>
          <cell r="I630">
            <v>30</v>
          </cell>
          <cell r="J630">
            <v>0</v>
          </cell>
          <cell r="K630">
            <v>0</v>
          </cell>
        </row>
        <row r="631">
          <cell r="A631" t="str">
            <v>Spring Cove School District</v>
          </cell>
          <cell r="B631">
            <v>5435</v>
          </cell>
          <cell r="C631" t="str">
            <v>Spring Cove School District</v>
          </cell>
          <cell r="D631" t="str">
            <v>SCSD</v>
          </cell>
          <cell r="E631" t="str">
            <v>PA</v>
          </cell>
          <cell r="F631" t="str">
            <v>KVSP_VA</v>
          </cell>
          <cell r="G631" t="str">
            <v>Active</v>
          </cell>
          <cell r="H631" t="str">
            <v>Yes</v>
          </cell>
          <cell r="I631">
            <v>30</v>
          </cell>
          <cell r="J631">
            <v>0</v>
          </cell>
          <cell r="K631">
            <v>0</v>
          </cell>
        </row>
        <row r="632">
          <cell r="A632" t="str">
            <v>St. Croix Central</v>
          </cell>
          <cell r="B632">
            <v>5205</v>
          </cell>
          <cell r="C632" t="str">
            <v>St. Croix Central</v>
          </cell>
          <cell r="D632" t="str">
            <v>SCC</v>
          </cell>
          <cell r="E632" t="str">
            <v>WI</v>
          </cell>
          <cell r="F632" t="str">
            <v>KVSP_VA</v>
          </cell>
          <cell r="G632" t="str">
            <v>Active</v>
          </cell>
          <cell r="H632" t="str">
            <v>Yes</v>
          </cell>
          <cell r="I632">
            <v>30</v>
          </cell>
          <cell r="J632">
            <v>0</v>
          </cell>
          <cell r="K632">
            <v>0</v>
          </cell>
        </row>
        <row r="633">
          <cell r="A633" t="str">
            <v>St. Johns Virtual School</v>
          </cell>
          <cell r="B633">
            <v>3300</v>
          </cell>
          <cell r="C633" t="str">
            <v>St. Johns Virtual School</v>
          </cell>
          <cell r="D633" t="str">
            <v>SJVS</v>
          </cell>
          <cell r="E633" t="str">
            <v>FL</v>
          </cell>
          <cell r="F633" t="str">
            <v>KVSP_VA</v>
          </cell>
          <cell r="G633" t="str">
            <v>Active</v>
          </cell>
          <cell r="H633" t="str">
            <v>Yes</v>
          </cell>
          <cell r="I633">
            <v>30</v>
          </cell>
          <cell r="J633">
            <v>2011</v>
          </cell>
          <cell r="K633">
            <v>0</v>
          </cell>
        </row>
        <row r="634">
          <cell r="A634" t="str">
            <v>St. Louis Public School - Virtual School</v>
          </cell>
          <cell r="B634">
            <v>2540</v>
          </cell>
          <cell r="C634" t="str">
            <v>St. Louis Public School - Virtual School</v>
          </cell>
          <cell r="D634" t="str">
            <v>SLPS-VS</v>
          </cell>
          <cell r="E634" t="str">
            <v>MO</v>
          </cell>
          <cell r="F634" t="str">
            <v>VCS</v>
          </cell>
          <cell r="G634" t="str">
            <v>Active</v>
          </cell>
          <cell r="H634" t="str">
            <v>No</v>
          </cell>
          <cell r="I634">
            <v>1</v>
          </cell>
          <cell r="J634">
            <v>2010</v>
          </cell>
          <cell r="K634">
            <v>0</v>
          </cell>
        </row>
        <row r="635">
          <cell r="A635" t="str">
            <v>St. Lucie Virtual Instruction Program</v>
          </cell>
          <cell r="B635">
            <v>3803</v>
          </cell>
          <cell r="C635" t="str">
            <v>St. Lucie Virtual Instruction Program</v>
          </cell>
          <cell r="D635" t="str">
            <v>St. Lucie</v>
          </cell>
          <cell r="E635" t="str">
            <v>FL</v>
          </cell>
          <cell r="F635" t="str">
            <v>KVSP_VA</v>
          </cell>
          <cell r="G635" t="str">
            <v>Active</v>
          </cell>
          <cell r="H635" t="str">
            <v>Yes</v>
          </cell>
          <cell r="I635">
            <v>30</v>
          </cell>
          <cell r="J635">
            <v>2011</v>
          </cell>
          <cell r="K635">
            <v>0</v>
          </cell>
        </row>
        <row r="636">
          <cell r="A636" t="str">
            <v>St. Paul Episcopal Day School</v>
          </cell>
          <cell r="B636">
            <v>5175</v>
          </cell>
          <cell r="C636" t="str">
            <v>St. Paul Episcopal Day School</v>
          </cell>
          <cell r="D636" t="str">
            <v>St. Paul</v>
          </cell>
          <cell r="E636" t="str">
            <v>MO</v>
          </cell>
          <cell r="F636" t="str">
            <v>KVSP_VA</v>
          </cell>
          <cell r="G636" t="str">
            <v>Active</v>
          </cell>
          <cell r="H636" t="str">
            <v>Yes</v>
          </cell>
          <cell r="I636">
            <v>30</v>
          </cell>
          <cell r="J636">
            <v>0</v>
          </cell>
          <cell r="K636">
            <v>0</v>
          </cell>
        </row>
        <row r="637">
          <cell r="A637" t="str">
            <v>Starbuck Virtual School</v>
          </cell>
          <cell r="B637">
            <v>5570</v>
          </cell>
          <cell r="C637" t="str">
            <v>Starbuck Virtual School</v>
          </cell>
          <cell r="D637" t="str">
            <v>SVS</v>
          </cell>
          <cell r="E637" t="str">
            <v>WA</v>
          </cell>
          <cell r="F637" t="str">
            <v>KVSP_VA</v>
          </cell>
          <cell r="G637" t="str">
            <v>Active</v>
          </cell>
          <cell r="H637" t="str">
            <v>Partial</v>
          </cell>
          <cell r="I637">
            <v>1</v>
          </cell>
          <cell r="J637">
            <v>0</v>
          </cell>
          <cell r="K637">
            <v>0</v>
          </cell>
        </row>
        <row r="638">
          <cell r="A638" t="str">
            <v>Steilacoom Virtual Academy</v>
          </cell>
          <cell r="B638">
            <v>1280</v>
          </cell>
          <cell r="C638" t="str">
            <v>Steilacoom Virtual Academy</v>
          </cell>
          <cell r="D638" t="str">
            <v>Steilacoom</v>
          </cell>
          <cell r="E638" t="str">
            <v>WA</v>
          </cell>
          <cell r="F638" t="str">
            <v>KVSP_H</v>
          </cell>
          <cell r="G638" t="str">
            <v>Active</v>
          </cell>
          <cell r="H638" t="str">
            <v>No</v>
          </cell>
          <cell r="I638">
            <v>1</v>
          </cell>
          <cell r="J638">
            <v>0</v>
          </cell>
          <cell r="K638">
            <v>0</v>
          </cell>
        </row>
        <row r="639">
          <cell r="A639" t="str">
            <v>Stellar Charter School</v>
          </cell>
          <cell r="B639">
            <v>1241</v>
          </cell>
          <cell r="C639" t="str">
            <v>Stellar Charter School</v>
          </cell>
          <cell r="D639" t="str">
            <v>Stellar</v>
          </cell>
          <cell r="E639" t="str">
            <v>CA</v>
          </cell>
          <cell r="F639" t="str">
            <v>KVSP_H</v>
          </cell>
          <cell r="G639" t="str">
            <v>Active</v>
          </cell>
          <cell r="H639" t="str">
            <v>No</v>
          </cell>
          <cell r="I639">
            <v>1</v>
          </cell>
          <cell r="J639">
            <v>0</v>
          </cell>
          <cell r="K639">
            <v>0</v>
          </cell>
        </row>
        <row r="640">
          <cell r="A640" t="str">
            <v>Sterling Christian Academy</v>
          </cell>
          <cell r="B640">
            <v>4945</v>
          </cell>
          <cell r="C640" t="str">
            <v>Sterling Christian Academy</v>
          </cell>
          <cell r="D640" t="str">
            <v>SCA</v>
          </cell>
          <cell r="E640" t="str">
            <v>GA</v>
          </cell>
          <cell r="F640" t="str">
            <v>KVSP_VA</v>
          </cell>
          <cell r="G640" t="str">
            <v>Active</v>
          </cell>
          <cell r="H640" t="str">
            <v>Yes</v>
          </cell>
          <cell r="I640">
            <v>30</v>
          </cell>
          <cell r="J640">
            <v>0</v>
          </cell>
          <cell r="K640">
            <v>0</v>
          </cell>
        </row>
        <row r="641">
          <cell r="A641" t="str">
            <v>Stockton School District</v>
          </cell>
          <cell r="B641">
            <v>2222</v>
          </cell>
          <cell r="C641" t="str">
            <v>Stockton School District</v>
          </cell>
          <cell r="D641" t="str">
            <v>Stockton</v>
          </cell>
          <cell r="E641" t="str">
            <v>CA</v>
          </cell>
          <cell r="F641" t="str">
            <v>KCS</v>
          </cell>
          <cell r="G641" t="str">
            <v>Active</v>
          </cell>
          <cell r="H641" t="str">
            <v>No</v>
          </cell>
          <cell r="I641">
            <v>1</v>
          </cell>
          <cell r="J641">
            <v>0</v>
          </cell>
          <cell r="K641">
            <v>0</v>
          </cell>
        </row>
        <row r="642">
          <cell r="A642" t="str">
            <v>Success Warriors, Inc.</v>
          </cell>
          <cell r="B642">
            <v>1380</v>
          </cell>
          <cell r="C642" t="str">
            <v>Success Warriors, Inc.</v>
          </cell>
          <cell r="D642" t="str">
            <v>SWI</v>
          </cell>
          <cell r="E642" t="str">
            <v>MD</v>
          </cell>
          <cell r="F642" t="str">
            <v>KVSP_H</v>
          </cell>
          <cell r="G642" t="str">
            <v>Active</v>
          </cell>
          <cell r="H642" t="str">
            <v>No</v>
          </cell>
          <cell r="I642">
            <v>1</v>
          </cell>
          <cell r="J642">
            <v>0</v>
          </cell>
          <cell r="K642">
            <v>0</v>
          </cell>
        </row>
        <row r="643">
          <cell r="A643" t="str">
            <v>Sumter Virtual Instruction Program</v>
          </cell>
          <cell r="B643">
            <v>3804</v>
          </cell>
          <cell r="C643" t="str">
            <v>Sumter Virtual Instruction Program</v>
          </cell>
          <cell r="D643" t="str">
            <v>Sumter</v>
          </cell>
          <cell r="E643" t="str">
            <v>FL</v>
          </cell>
          <cell r="F643" t="str">
            <v>KVSP_VA</v>
          </cell>
          <cell r="G643" t="str">
            <v>Active</v>
          </cell>
          <cell r="H643" t="str">
            <v>Yes</v>
          </cell>
          <cell r="I643">
            <v>30</v>
          </cell>
          <cell r="J643">
            <v>2011</v>
          </cell>
          <cell r="K643">
            <v>0</v>
          </cell>
        </row>
        <row r="644">
          <cell r="A644" t="str">
            <v>Suwannee Virtual Instruction Program</v>
          </cell>
          <cell r="B644">
            <v>3806</v>
          </cell>
          <cell r="C644" t="str">
            <v>Suwannee Virtual Instruction Program</v>
          </cell>
          <cell r="D644" t="str">
            <v>Suwannee</v>
          </cell>
          <cell r="E644" t="str">
            <v>FL</v>
          </cell>
          <cell r="F644" t="str">
            <v>KVSP_VA</v>
          </cell>
          <cell r="G644" t="str">
            <v>Active</v>
          </cell>
          <cell r="H644" t="str">
            <v>No</v>
          </cell>
          <cell r="I644">
            <v>1</v>
          </cell>
          <cell r="J644">
            <v>2009</v>
          </cell>
          <cell r="K644">
            <v>0</v>
          </cell>
        </row>
        <row r="645">
          <cell r="A645" t="str">
            <v>TANNER DUCKREY SCHOOL - 4460</v>
          </cell>
          <cell r="B645">
            <v>1659</v>
          </cell>
          <cell r="C645" t="str">
            <v>TANNER DUCKREY SCHOOL - 4460</v>
          </cell>
          <cell r="D645" t="str">
            <v>SN-Duckrey</v>
          </cell>
          <cell r="E645" t="str">
            <v>PA</v>
          </cell>
          <cell r="F645" t="str">
            <v>KCS_LOW</v>
          </cell>
          <cell r="G645" t="str">
            <v>Active</v>
          </cell>
          <cell r="H645" t="str">
            <v>No</v>
          </cell>
          <cell r="I645">
            <v>1</v>
          </cell>
          <cell r="J645">
            <v>0</v>
          </cell>
          <cell r="K645">
            <v>0</v>
          </cell>
        </row>
        <row r="646">
          <cell r="A646" t="str">
            <v>THOMAS CREIGHTON SCHOOL - 7240</v>
          </cell>
          <cell r="B646">
            <v>1699</v>
          </cell>
          <cell r="C646" t="str">
            <v>THOMAS CREIGHTON SCHOOL - 7240</v>
          </cell>
          <cell r="D646" t="str">
            <v>SN-Creighton</v>
          </cell>
          <cell r="E646" t="str">
            <v>PA</v>
          </cell>
          <cell r="F646" t="str">
            <v>KCS_LOW</v>
          </cell>
          <cell r="G646" t="str">
            <v>Active</v>
          </cell>
          <cell r="H646" t="str">
            <v>No</v>
          </cell>
          <cell r="I646">
            <v>1</v>
          </cell>
          <cell r="J646">
            <v>0</v>
          </cell>
          <cell r="K646">
            <v>0</v>
          </cell>
        </row>
        <row r="647">
          <cell r="A647" t="str">
            <v>THOMAS G MORTON SCHOOL - 1380</v>
          </cell>
          <cell r="B647">
            <v>1660</v>
          </cell>
          <cell r="C647" t="str">
            <v>THOMAS G MORTON SCHOOL - 1380</v>
          </cell>
          <cell r="D647" t="str">
            <v>SN-Morton</v>
          </cell>
          <cell r="E647" t="str">
            <v>PA</v>
          </cell>
          <cell r="F647" t="str">
            <v>KCS_LOW</v>
          </cell>
          <cell r="G647" t="str">
            <v>Active</v>
          </cell>
          <cell r="H647" t="str">
            <v>No</v>
          </cell>
          <cell r="I647">
            <v>1</v>
          </cell>
          <cell r="J647">
            <v>0</v>
          </cell>
          <cell r="K647">
            <v>0</v>
          </cell>
        </row>
        <row r="648">
          <cell r="A648" t="str">
            <v>THOMAS HOLME SCHOOL - 8270</v>
          </cell>
          <cell r="B648">
            <v>1679</v>
          </cell>
          <cell r="C648" t="str">
            <v>THOMAS HOLME SCHOOL - 8270</v>
          </cell>
          <cell r="D648" t="str">
            <v>SN-Holme</v>
          </cell>
          <cell r="E648" t="str">
            <v>PA</v>
          </cell>
          <cell r="F648" t="str">
            <v>KCS_LOW</v>
          </cell>
          <cell r="G648" t="str">
            <v>Active</v>
          </cell>
          <cell r="H648" t="str">
            <v>No</v>
          </cell>
          <cell r="I648">
            <v>1</v>
          </cell>
          <cell r="J648">
            <v>0</v>
          </cell>
          <cell r="K648">
            <v>0</v>
          </cell>
        </row>
        <row r="649">
          <cell r="A649" t="str">
            <v>THOMAS M PEIRCE SCHOOL - 4380</v>
          </cell>
          <cell r="B649">
            <v>1661</v>
          </cell>
          <cell r="C649" t="str">
            <v>THOMAS M PEIRCE SCHOOL - 4380</v>
          </cell>
          <cell r="D649" t="str">
            <v>SN-Pierce, T. M.</v>
          </cell>
          <cell r="E649" t="str">
            <v>PA</v>
          </cell>
          <cell r="F649" t="str">
            <v>KCS_LOW</v>
          </cell>
          <cell r="G649" t="str">
            <v>Active</v>
          </cell>
          <cell r="H649" t="str">
            <v>No</v>
          </cell>
          <cell r="I649">
            <v>1</v>
          </cell>
          <cell r="J649">
            <v>0</v>
          </cell>
          <cell r="K649">
            <v>0</v>
          </cell>
        </row>
        <row r="650">
          <cell r="A650" t="str">
            <v>THURGOOD MARSHALL SCHOOL - 5500</v>
          </cell>
          <cell r="B650">
            <v>1700</v>
          </cell>
          <cell r="C650" t="str">
            <v>THURGOOD MARSHALL SCHOOL - 5500</v>
          </cell>
          <cell r="D650" t="str">
            <v>SN-Marshall, T.</v>
          </cell>
          <cell r="E650" t="str">
            <v>PA</v>
          </cell>
          <cell r="F650" t="str">
            <v>KCS_LOW</v>
          </cell>
          <cell r="G650" t="str">
            <v>Active</v>
          </cell>
          <cell r="H650" t="str">
            <v>No</v>
          </cell>
          <cell r="I650">
            <v>1</v>
          </cell>
          <cell r="J650">
            <v>0</v>
          </cell>
          <cell r="K650">
            <v>0</v>
          </cell>
        </row>
        <row r="651">
          <cell r="A651" t="str">
            <v>TPLC Virtual School</v>
          </cell>
          <cell r="B651">
            <v>5390</v>
          </cell>
          <cell r="C651" t="str">
            <v>TPLC Virtual School</v>
          </cell>
          <cell r="D651" t="str">
            <v>Emporia</v>
          </cell>
          <cell r="E651" t="str">
            <v>KS</v>
          </cell>
          <cell r="F651" t="str">
            <v>KVSP_VA</v>
          </cell>
          <cell r="G651" t="str">
            <v>Active</v>
          </cell>
          <cell r="H651" t="str">
            <v>Yes</v>
          </cell>
          <cell r="I651">
            <v>30</v>
          </cell>
          <cell r="J651">
            <v>0</v>
          </cell>
          <cell r="K651">
            <v>0</v>
          </cell>
        </row>
        <row r="652">
          <cell r="A652" t="str">
            <v>Taunton Public School</v>
          </cell>
          <cell r="B652">
            <v>5575</v>
          </cell>
          <cell r="C652" t="str">
            <v>Taunton Public School</v>
          </cell>
          <cell r="D652" t="str">
            <v>Taunton</v>
          </cell>
          <cell r="E652" t="str">
            <v>MA</v>
          </cell>
          <cell r="F652" t="str">
            <v>KVSP_VA</v>
          </cell>
          <cell r="G652" t="str">
            <v>Active</v>
          </cell>
          <cell r="H652" t="str">
            <v>Yes</v>
          </cell>
          <cell r="I652">
            <v>30</v>
          </cell>
          <cell r="J652">
            <v>0</v>
          </cell>
          <cell r="K652">
            <v>0</v>
          </cell>
        </row>
        <row r="653">
          <cell r="A653" t="str">
            <v>Taylor Virtual Instruction Program</v>
          </cell>
          <cell r="B653">
            <v>3805</v>
          </cell>
          <cell r="C653" t="str">
            <v>Taylor Virtual Instruction Program</v>
          </cell>
          <cell r="D653" t="str">
            <v>Taylor</v>
          </cell>
          <cell r="E653" t="str">
            <v>FL</v>
          </cell>
          <cell r="F653" t="str">
            <v>KVSP_VA</v>
          </cell>
          <cell r="G653" t="str">
            <v>Active</v>
          </cell>
          <cell r="H653" t="str">
            <v>Yes</v>
          </cell>
          <cell r="I653">
            <v>30</v>
          </cell>
          <cell r="J653">
            <v>2011</v>
          </cell>
          <cell r="K653">
            <v>0</v>
          </cell>
        </row>
        <row r="654">
          <cell r="A654" t="str">
            <v>Tennessee Virtual Academy</v>
          </cell>
          <cell r="B654">
            <v>5247</v>
          </cell>
          <cell r="C654" t="str">
            <v>Tennessee Virtual Academy</v>
          </cell>
          <cell r="D654" t="str">
            <v>TNVA</v>
          </cell>
          <cell r="E654" t="str">
            <v>TN</v>
          </cell>
          <cell r="F654" t="str">
            <v>VCS</v>
          </cell>
          <cell r="G654" t="str">
            <v>Active</v>
          </cell>
          <cell r="H654" t="str">
            <v>Yes</v>
          </cell>
          <cell r="I654">
            <v>30</v>
          </cell>
          <cell r="J654">
            <v>2011</v>
          </cell>
          <cell r="K654">
            <v>0</v>
          </cell>
        </row>
        <row r="655">
          <cell r="A655" t="str">
            <v>Texas Virtual Academy</v>
          </cell>
          <cell r="B655">
            <v>1840</v>
          </cell>
          <cell r="C655" t="str">
            <v>Texas Virtual Academy</v>
          </cell>
          <cell r="D655" t="str">
            <v>TXVA</v>
          </cell>
          <cell r="E655" t="str">
            <v>TX</v>
          </cell>
          <cell r="F655" t="str">
            <v>VCS</v>
          </cell>
          <cell r="G655" t="str">
            <v>Active</v>
          </cell>
          <cell r="H655" t="str">
            <v>Yes</v>
          </cell>
          <cell r="I655">
            <v>30</v>
          </cell>
          <cell r="J655">
            <v>2011</v>
          </cell>
          <cell r="K655">
            <v>0</v>
          </cell>
        </row>
        <row r="656">
          <cell r="A656" t="str">
            <v>The Home Education Exchange</v>
          </cell>
          <cell r="B656">
            <v>1158</v>
          </cell>
          <cell r="C656" t="str">
            <v>The Home Education Exchange</v>
          </cell>
          <cell r="D656" t="str">
            <v>HOME EDU</v>
          </cell>
          <cell r="E656" t="str">
            <v>AB</v>
          </cell>
          <cell r="F656" t="str">
            <v>KVSP_H</v>
          </cell>
          <cell r="G656" t="str">
            <v>Active</v>
          </cell>
          <cell r="H656" t="str">
            <v>No</v>
          </cell>
          <cell r="I656">
            <v>1</v>
          </cell>
          <cell r="J656">
            <v>0</v>
          </cell>
          <cell r="K656">
            <v>0</v>
          </cell>
        </row>
        <row r="657">
          <cell r="A657" t="str">
            <v>The School at Columbia University</v>
          </cell>
          <cell r="B657">
            <v>2021</v>
          </cell>
          <cell r="C657" t="str">
            <v>The School at Columbia University</v>
          </cell>
          <cell r="D657" t="str">
            <v>TSCU</v>
          </cell>
          <cell r="E657" t="str">
            <v>NY</v>
          </cell>
          <cell r="F657" t="str">
            <v>KCS</v>
          </cell>
          <cell r="G657" t="str">
            <v>Active</v>
          </cell>
          <cell r="H657" t="str">
            <v>No</v>
          </cell>
          <cell r="I657">
            <v>1</v>
          </cell>
          <cell r="J657">
            <v>0</v>
          </cell>
          <cell r="K657">
            <v>0</v>
          </cell>
        </row>
        <row r="658">
          <cell r="A658" t="str">
            <v>Thompson Online</v>
          </cell>
          <cell r="B658">
            <v>4800</v>
          </cell>
          <cell r="C658" t="str">
            <v>Thompson Online</v>
          </cell>
          <cell r="D658" t="str">
            <v>Thompson</v>
          </cell>
          <cell r="E658" t="str">
            <v>CO</v>
          </cell>
          <cell r="F658" t="str">
            <v>KVSP_VA</v>
          </cell>
          <cell r="G658" t="str">
            <v>Active</v>
          </cell>
          <cell r="H658" t="str">
            <v>Yes</v>
          </cell>
          <cell r="I658">
            <v>30</v>
          </cell>
          <cell r="J658">
            <v>2011</v>
          </cell>
          <cell r="K658">
            <v>0</v>
          </cell>
        </row>
        <row r="659">
          <cell r="A659" t="str">
            <v>Three Rivers HomeLink</v>
          </cell>
          <cell r="B659">
            <v>4760</v>
          </cell>
          <cell r="C659" t="str">
            <v>Three Rivers HomeLink</v>
          </cell>
          <cell r="D659" t="str">
            <v>TRHL</v>
          </cell>
          <cell r="E659" t="str">
            <v>WA</v>
          </cell>
          <cell r="F659" t="str">
            <v>KVSP_VA</v>
          </cell>
          <cell r="G659" t="str">
            <v>Active</v>
          </cell>
          <cell r="H659" t="str">
            <v>Yes</v>
          </cell>
          <cell r="I659">
            <v>30</v>
          </cell>
          <cell r="J659">
            <v>2011</v>
          </cell>
          <cell r="K659">
            <v>0</v>
          </cell>
        </row>
        <row r="660">
          <cell r="A660" t="str">
            <v>Torah Academy</v>
          </cell>
          <cell r="B660">
            <v>4745</v>
          </cell>
          <cell r="C660" t="str">
            <v>Torah Academy</v>
          </cell>
          <cell r="D660" t="str">
            <v>Torah</v>
          </cell>
          <cell r="E660" t="str">
            <v>NY</v>
          </cell>
          <cell r="F660" t="str">
            <v>KVSP_VA</v>
          </cell>
          <cell r="G660" t="str">
            <v>Active</v>
          </cell>
          <cell r="H660" t="str">
            <v>Yes</v>
          </cell>
          <cell r="I660">
            <v>45</v>
          </cell>
          <cell r="J660">
            <v>0</v>
          </cell>
          <cell r="K660">
            <v>0</v>
          </cell>
        </row>
        <row r="661">
          <cell r="A661" t="str">
            <v>Treasure Valley Hybrid Program</v>
          </cell>
          <cell r="B661">
            <v>4950</v>
          </cell>
          <cell r="C661" t="str">
            <v>Treasure Valley Hybrid Program</v>
          </cell>
          <cell r="D661" t="str">
            <v>IDVA-TVHP</v>
          </cell>
          <cell r="E661" t="str">
            <v>ID</v>
          </cell>
          <cell r="F661" t="str">
            <v>VCS</v>
          </cell>
          <cell r="G661" t="str">
            <v>Active</v>
          </cell>
          <cell r="H661" t="str">
            <v>Yes</v>
          </cell>
          <cell r="I661">
            <v>1</v>
          </cell>
          <cell r="J661">
            <v>0</v>
          </cell>
          <cell r="K661">
            <v>0</v>
          </cell>
        </row>
        <row r="662">
          <cell r="A662" t="str">
            <v>Tutors Virtual Campus</v>
          </cell>
          <cell r="B662">
            <v>5430</v>
          </cell>
          <cell r="C662" t="str">
            <v>Tutors Virtual Campus</v>
          </cell>
          <cell r="D662" t="str">
            <v>Tutors</v>
          </cell>
          <cell r="E662" t="str">
            <v>CO</v>
          </cell>
          <cell r="F662" t="str">
            <v>KVSP_VA</v>
          </cell>
          <cell r="G662" t="str">
            <v>Active</v>
          </cell>
          <cell r="H662" t="str">
            <v>Yes</v>
          </cell>
          <cell r="I662">
            <v>30</v>
          </cell>
          <cell r="J662">
            <v>0</v>
          </cell>
          <cell r="K662">
            <v>0</v>
          </cell>
        </row>
        <row r="663">
          <cell r="A663" t="str">
            <v>Twin Ridges District Office</v>
          </cell>
          <cell r="B663">
            <v>1154</v>
          </cell>
          <cell r="C663" t="str">
            <v>Twin Ridges District Office</v>
          </cell>
          <cell r="D663" t="str">
            <v>FOREST</v>
          </cell>
          <cell r="E663" t="str">
            <v>CA</v>
          </cell>
          <cell r="F663" t="str">
            <v>KVSP_H</v>
          </cell>
          <cell r="G663" t="str">
            <v>Active</v>
          </cell>
          <cell r="H663" t="str">
            <v>No</v>
          </cell>
          <cell r="I663">
            <v>1</v>
          </cell>
          <cell r="J663">
            <v>0</v>
          </cell>
          <cell r="K663">
            <v>0</v>
          </cell>
        </row>
        <row r="664">
          <cell r="A664" t="str">
            <v>Uintah Online Navigators</v>
          </cell>
          <cell r="B664">
            <v>2261</v>
          </cell>
          <cell r="C664" t="str">
            <v>Uintah Online Navigators</v>
          </cell>
          <cell r="D664" t="str">
            <v>Uintah</v>
          </cell>
          <cell r="E664" t="str">
            <v>UT</v>
          </cell>
          <cell r="F664" t="str">
            <v>KVSP_VA</v>
          </cell>
          <cell r="G664" t="str">
            <v>Active</v>
          </cell>
          <cell r="H664" t="str">
            <v>Yes</v>
          </cell>
          <cell r="I664">
            <v>30</v>
          </cell>
          <cell r="J664">
            <v>0</v>
          </cell>
          <cell r="K664">
            <v>0</v>
          </cell>
        </row>
        <row r="665">
          <cell r="A665" t="str">
            <v>Union Virtual Instruction Program</v>
          </cell>
          <cell r="B665">
            <v>3830</v>
          </cell>
          <cell r="C665" t="str">
            <v>Union Virtual Instruction Program</v>
          </cell>
          <cell r="D665" t="str">
            <v>Union</v>
          </cell>
          <cell r="E665" t="str">
            <v>FL</v>
          </cell>
          <cell r="F665" t="str">
            <v>KVSP_VA</v>
          </cell>
          <cell r="G665" t="str">
            <v>Active</v>
          </cell>
          <cell r="H665" t="str">
            <v>No</v>
          </cell>
          <cell r="I665">
            <v>1</v>
          </cell>
          <cell r="J665">
            <v>0</v>
          </cell>
          <cell r="K665">
            <v>0</v>
          </cell>
        </row>
        <row r="666">
          <cell r="A666" t="str">
            <v>Upper Perkiomen Virtual Academy</v>
          </cell>
          <cell r="B666">
            <v>4300</v>
          </cell>
          <cell r="C666" t="str">
            <v>Upper Perkiomen Virtual Academy</v>
          </cell>
          <cell r="D666" t="str">
            <v>UPVA</v>
          </cell>
          <cell r="E666" t="str">
            <v>PA</v>
          </cell>
          <cell r="F666" t="str">
            <v>KVSP_VA</v>
          </cell>
          <cell r="G666" t="str">
            <v>Active</v>
          </cell>
          <cell r="H666" t="str">
            <v>Yes</v>
          </cell>
          <cell r="I666">
            <v>30</v>
          </cell>
          <cell r="J666">
            <v>0</v>
          </cell>
          <cell r="K666">
            <v>0</v>
          </cell>
        </row>
        <row r="667">
          <cell r="A667" t="str">
            <v>Uruguayan American School</v>
          </cell>
          <cell r="B667">
            <v>3882</v>
          </cell>
          <cell r="C667" t="str">
            <v>Uruguayan American School</v>
          </cell>
          <cell r="D667" t="str">
            <v>UAS</v>
          </cell>
          <cell r="E667" t="str">
            <v>FR</v>
          </cell>
          <cell r="F667" t="str">
            <v>KCS</v>
          </cell>
          <cell r="G667" t="str">
            <v>Active</v>
          </cell>
          <cell r="H667" t="str">
            <v>Yes</v>
          </cell>
          <cell r="I667">
            <v>1</v>
          </cell>
          <cell r="J667">
            <v>0</v>
          </cell>
          <cell r="K667">
            <v>0</v>
          </cell>
        </row>
        <row r="668">
          <cell r="A668" t="str">
            <v>Utah Virtual Academy</v>
          </cell>
          <cell r="B668">
            <v>2660</v>
          </cell>
          <cell r="C668" t="str">
            <v>Utah Virtual Academy</v>
          </cell>
          <cell r="D668" t="str">
            <v>UTVA</v>
          </cell>
          <cell r="E668" t="str">
            <v>UT</v>
          </cell>
          <cell r="F668" t="str">
            <v>VCS</v>
          </cell>
          <cell r="G668" t="str">
            <v>Active</v>
          </cell>
          <cell r="H668" t="str">
            <v>Yes</v>
          </cell>
          <cell r="I668">
            <v>30</v>
          </cell>
          <cell r="J668">
            <v>2011</v>
          </cell>
          <cell r="K668">
            <v>0</v>
          </cell>
        </row>
        <row r="669">
          <cell r="A669" t="str">
            <v>Valley Interactive Virtual Academy</v>
          </cell>
          <cell r="B669">
            <v>5285</v>
          </cell>
          <cell r="C669" t="str">
            <v>Valley Interactive Virtual Academy</v>
          </cell>
          <cell r="D669" t="str">
            <v>Denair</v>
          </cell>
          <cell r="E669" t="str">
            <v>CA</v>
          </cell>
          <cell r="F669" t="str">
            <v>KVSP_VA</v>
          </cell>
          <cell r="G669" t="str">
            <v>Active</v>
          </cell>
          <cell r="H669" t="str">
            <v>Yes</v>
          </cell>
          <cell r="I669">
            <v>30</v>
          </cell>
          <cell r="J669">
            <v>0</v>
          </cell>
          <cell r="K669">
            <v>0</v>
          </cell>
        </row>
        <row r="670">
          <cell r="A670" t="str">
            <v>Vallivue Virtual Academy</v>
          </cell>
          <cell r="B670">
            <v>4650</v>
          </cell>
          <cell r="C670" t="str">
            <v>Vallivue Virtual Academy</v>
          </cell>
          <cell r="D670" t="str">
            <v>VVA</v>
          </cell>
          <cell r="E670" t="str">
            <v>ID</v>
          </cell>
          <cell r="F670" t="str">
            <v>KVSP_VA</v>
          </cell>
          <cell r="G670" t="str">
            <v>Active</v>
          </cell>
          <cell r="H670" t="str">
            <v>Yes</v>
          </cell>
          <cell r="I670">
            <v>30</v>
          </cell>
          <cell r="J670">
            <v>2011</v>
          </cell>
          <cell r="K670">
            <v>0</v>
          </cell>
        </row>
        <row r="671">
          <cell r="A671" t="str">
            <v>Vilonia</v>
          </cell>
          <cell r="B671">
            <v>1223</v>
          </cell>
          <cell r="C671" t="str">
            <v>Vilonia</v>
          </cell>
          <cell r="D671" t="str">
            <v>VIL</v>
          </cell>
          <cell r="E671" t="str">
            <v>AR</v>
          </cell>
          <cell r="F671" t="str">
            <v>KCS</v>
          </cell>
          <cell r="G671" t="str">
            <v>Active</v>
          </cell>
          <cell r="H671" t="str">
            <v>Yes</v>
          </cell>
          <cell r="I671">
            <v>1</v>
          </cell>
          <cell r="J671">
            <v>0</v>
          </cell>
          <cell r="K671">
            <v>0</v>
          </cell>
        </row>
        <row r="672">
          <cell r="A672" t="str">
            <v>Virginia Virtual Academy</v>
          </cell>
          <cell r="B672">
            <v>4505</v>
          </cell>
          <cell r="C672" t="str">
            <v>Virginia Virtual Academy</v>
          </cell>
          <cell r="D672" t="str">
            <v>VAVA</v>
          </cell>
          <cell r="E672" t="str">
            <v>VA</v>
          </cell>
          <cell r="F672" t="str">
            <v>VCS</v>
          </cell>
          <cell r="G672" t="str">
            <v>Active</v>
          </cell>
          <cell r="H672" t="str">
            <v>Yes</v>
          </cell>
          <cell r="I672">
            <v>30</v>
          </cell>
          <cell r="J672">
            <v>2011</v>
          </cell>
          <cell r="K672">
            <v>0</v>
          </cell>
        </row>
        <row r="673">
          <cell r="A673" t="str">
            <v>Virginia Virtual Academy @ BV</v>
          </cell>
          <cell r="B673">
            <v>5335</v>
          </cell>
          <cell r="C673" t="str">
            <v>Virginia Virtual Academy @ BV</v>
          </cell>
          <cell r="D673" t="str">
            <v>VAVA@BV</v>
          </cell>
          <cell r="E673" t="str">
            <v>VA</v>
          </cell>
          <cell r="F673" t="str">
            <v>VCS</v>
          </cell>
          <cell r="G673" t="str">
            <v>Active</v>
          </cell>
          <cell r="H673" t="str">
            <v>Yes</v>
          </cell>
          <cell r="I673">
            <v>30</v>
          </cell>
          <cell r="J673">
            <v>2011</v>
          </cell>
          <cell r="K673">
            <v>0</v>
          </cell>
        </row>
        <row r="674">
          <cell r="A674" t="str">
            <v>Virginia Virtual Academy @ PatCo</v>
          </cell>
          <cell r="B674">
            <v>5455</v>
          </cell>
          <cell r="C674" t="str">
            <v>Virginia Virtual Academy @ PatCo</v>
          </cell>
          <cell r="D674" t="str">
            <v>VAVA@PatCo</v>
          </cell>
          <cell r="E674" t="str">
            <v>VA</v>
          </cell>
          <cell r="F674" t="str">
            <v>VCS</v>
          </cell>
          <cell r="G674" t="str">
            <v>Active</v>
          </cell>
          <cell r="H674" t="str">
            <v>Yes</v>
          </cell>
          <cell r="I674">
            <v>30</v>
          </cell>
          <cell r="J674">
            <v>2011</v>
          </cell>
          <cell r="K674">
            <v>0</v>
          </cell>
        </row>
        <row r="675">
          <cell r="A675" t="str">
            <v>Virginia Virtual Academy @ ScottCo</v>
          </cell>
          <cell r="B675">
            <v>5450</v>
          </cell>
          <cell r="C675" t="str">
            <v>Virginia Virtual Academy @ ScottCo</v>
          </cell>
          <cell r="D675" t="str">
            <v>VAVA@ScottCo</v>
          </cell>
          <cell r="E675" t="str">
            <v>VA</v>
          </cell>
          <cell r="F675" t="str">
            <v>VCS</v>
          </cell>
          <cell r="G675" t="str">
            <v>Active</v>
          </cell>
          <cell r="H675" t="str">
            <v>Partial</v>
          </cell>
          <cell r="I675">
            <v>30</v>
          </cell>
          <cell r="J675">
            <v>2011</v>
          </cell>
          <cell r="K675">
            <v>0</v>
          </cell>
        </row>
        <row r="676">
          <cell r="A676" t="str">
            <v>Visions Charter School</v>
          </cell>
          <cell r="B676">
            <v>1173</v>
          </cell>
          <cell r="C676" t="str">
            <v>Visions Charter School</v>
          </cell>
          <cell r="D676" t="str">
            <v>VISIONS</v>
          </cell>
          <cell r="E676" t="str">
            <v>CA</v>
          </cell>
          <cell r="F676" t="str">
            <v>KVSP_H</v>
          </cell>
          <cell r="G676" t="str">
            <v>Active</v>
          </cell>
          <cell r="H676" t="str">
            <v>No</v>
          </cell>
          <cell r="I676">
            <v>1</v>
          </cell>
          <cell r="J676">
            <v>0</v>
          </cell>
          <cell r="K676">
            <v>0</v>
          </cell>
        </row>
        <row r="677">
          <cell r="A677" t="str">
            <v>Vocabulitis Inc.</v>
          </cell>
          <cell r="B677">
            <v>4685</v>
          </cell>
          <cell r="C677" t="str">
            <v>Vocabulitis Inc.</v>
          </cell>
          <cell r="D677" t="str">
            <v>VVS</v>
          </cell>
          <cell r="E677" t="str">
            <v>CA</v>
          </cell>
          <cell r="F677" t="str">
            <v>KVSP_VA</v>
          </cell>
          <cell r="G677" t="str">
            <v>Active</v>
          </cell>
          <cell r="H677" t="str">
            <v>Yes</v>
          </cell>
          <cell r="I677">
            <v>1</v>
          </cell>
          <cell r="J677">
            <v>0</v>
          </cell>
          <cell r="K677">
            <v>0</v>
          </cell>
        </row>
        <row r="678">
          <cell r="A678" t="str">
            <v>Volusia County Virtual Program</v>
          </cell>
          <cell r="B678">
            <v>3340</v>
          </cell>
          <cell r="C678" t="str">
            <v>Volusia County Virtual Program</v>
          </cell>
          <cell r="D678" t="str">
            <v>VCVP</v>
          </cell>
          <cell r="E678" t="str">
            <v>FL</v>
          </cell>
          <cell r="F678" t="str">
            <v>KVSP_VA</v>
          </cell>
          <cell r="G678" t="str">
            <v>Active</v>
          </cell>
          <cell r="H678" t="str">
            <v>Yes</v>
          </cell>
          <cell r="I678">
            <v>30</v>
          </cell>
          <cell r="J678">
            <v>2011</v>
          </cell>
          <cell r="K678">
            <v>0</v>
          </cell>
        </row>
        <row r="679">
          <cell r="A679" t="str">
            <v>W C LONGSTRETH SCHOOL - 1350</v>
          </cell>
          <cell r="B679">
            <v>1778</v>
          </cell>
          <cell r="C679" t="str">
            <v>W C LONGSTRETH SCHOOL - 1350</v>
          </cell>
          <cell r="D679" t="str">
            <v>SN-Longstreth</v>
          </cell>
          <cell r="E679" t="str">
            <v>PA</v>
          </cell>
          <cell r="F679" t="str">
            <v>KCS_LOW</v>
          </cell>
          <cell r="G679" t="str">
            <v>Active</v>
          </cell>
          <cell r="H679" t="str">
            <v>No</v>
          </cell>
          <cell r="I679">
            <v>1</v>
          </cell>
          <cell r="J679">
            <v>0</v>
          </cell>
          <cell r="K679">
            <v>0</v>
          </cell>
        </row>
        <row r="680">
          <cell r="A680" t="str">
            <v>W.E.B. Dubois Academic High School</v>
          </cell>
          <cell r="B680">
            <v>5021</v>
          </cell>
          <cell r="C680" t="str">
            <v>W.E.B. Dubois Academic High School</v>
          </cell>
          <cell r="D680" t="str">
            <v>NYCWEBDAHS</v>
          </cell>
          <cell r="E680" t="str">
            <v>NY</v>
          </cell>
          <cell r="F680" t="str">
            <v>KCS_HIGH</v>
          </cell>
          <cell r="G680" t="str">
            <v>Active</v>
          </cell>
          <cell r="H680" t="str">
            <v>Yes</v>
          </cell>
          <cell r="I680">
            <v>1</v>
          </cell>
          <cell r="J680">
            <v>0</v>
          </cell>
          <cell r="K680">
            <v>0</v>
          </cell>
        </row>
        <row r="681">
          <cell r="A681" t="str">
            <v>WATSON COMLY SCHOOL - 8370</v>
          </cell>
          <cell r="B681">
            <v>1720</v>
          </cell>
          <cell r="C681" t="str">
            <v>WATSON COMLY SCHOOL - 8370</v>
          </cell>
          <cell r="D681" t="str">
            <v>SN-Comly</v>
          </cell>
          <cell r="E681" t="str">
            <v>PA</v>
          </cell>
          <cell r="F681" t="str">
            <v>KCS_LOW</v>
          </cell>
          <cell r="G681" t="str">
            <v>Active</v>
          </cell>
          <cell r="H681" t="str">
            <v>No</v>
          </cell>
          <cell r="I681">
            <v>1</v>
          </cell>
          <cell r="J681">
            <v>0</v>
          </cell>
          <cell r="K681">
            <v>0</v>
          </cell>
        </row>
        <row r="682">
          <cell r="A682" t="str">
            <v>WEBSTER SCHOOL - 5590</v>
          </cell>
          <cell r="B682">
            <v>1640</v>
          </cell>
          <cell r="C682" t="str">
            <v>WEBSTER SCHOOL - 5590</v>
          </cell>
          <cell r="D682" t="str">
            <v>SN-Webster</v>
          </cell>
          <cell r="E682" t="str">
            <v>PA</v>
          </cell>
          <cell r="F682" t="str">
            <v>KCS_LOW</v>
          </cell>
          <cell r="G682" t="str">
            <v>Active</v>
          </cell>
          <cell r="H682" t="str">
            <v>No</v>
          </cell>
          <cell r="I682">
            <v>1</v>
          </cell>
          <cell r="J682">
            <v>0</v>
          </cell>
          <cell r="K682">
            <v>0</v>
          </cell>
        </row>
        <row r="683">
          <cell r="A683" t="str">
            <v>WILLIAM DICK SCHOOL - 4270</v>
          </cell>
          <cell r="B683">
            <v>1779</v>
          </cell>
          <cell r="C683" t="str">
            <v>WILLIAM DICK SCHOOL - 4270</v>
          </cell>
          <cell r="D683" t="str">
            <v>SN-Dick</v>
          </cell>
          <cell r="E683" t="str">
            <v>PA</v>
          </cell>
          <cell r="F683" t="str">
            <v>KCS_LOW</v>
          </cell>
          <cell r="G683" t="str">
            <v>Active</v>
          </cell>
          <cell r="H683" t="str">
            <v>No</v>
          </cell>
          <cell r="I683">
            <v>1</v>
          </cell>
          <cell r="J683">
            <v>0</v>
          </cell>
          <cell r="K683">
            <v>0</v>
          </cell>
        </row>
        <row r="684">
          <cell r="A684" t="str">
            <v>WILLIAM H HUNTER SCHOOL - 5330</v>
          </cell>
          <cell r="B684">
            <v>1680</v>
          </cell>
          <cell r="C684" t="str">
            <v>WILLIAM H HUNTER SCHOOL - 5330</v>
          </cell>
          <cell r="D684" t="str">
            <v>SN-Hunter</v>
          </cell>
          <cell r="E684" t="str">
            <v>PA</v>
          </cell>
          <cell r="F684" t="str">
            <v>KCS_HIGH</v>
          </cell>
          <cell r="G684" t="str">
            <v>Active</v>
          </cell>
          <cell r="H684" t="str">
            <v>No</v>
          </cell>
          <cell r="I684">
            <v>1</v>
          </cell>
          <cell r="J684">
            <v>0</v>
          </cell>
          <cell r="K684">
            <v>0</v>
          </cell>
        </row>
        <row r="685">
          <cell r="A685" t="str">
            <v>WILLIAM H LOESCHE SCHOOL - 8440</v>
          </cell>
          <cell r="B685">
            <v>1721</v>
          </cell>
          <cell r="C685" t="str">
            <v>WILLIAM H LOESCHE SCHOOL - 8440</v>
          </cell>
          <cell r="D685" t="str">
            <v>SN-Loesche</v>
          </cell>
          <cell r="E685" t="str">
            <v>PA</v>
          </cell>
          <cell r="F685" t="str">
            <v>KCS_LOW</v>
          </cell>
          <cell r="G685" t="str">
            <v>Active</v>
          </cell>
          <cell r="H685" t="str">
            <v>No</v>
          </cell>
          <cell r="I685">
            <v>1</v>
          </cell>
          <cell r="J685">
            <v>0</v>
          </cell>
          <cell r="K685">
            <v>0</v>
          </cell>
        </row>
        <row r="686">
          <cell r="A686" t="str">
            <v>WILLIAM H ZIEGLER SCHOOL - 7460</v>
          </cell>
          <cell r="B686">
            <v>1701</v>
          </cell>
          <cell r="C686" t="str">
            <v>WILLIAM H ZIEGLER SCHOOL - 7460</v>
          </cell>
          <cell r="D686" t="str">
            <v>SN-Ziegler</v>
          </cell>
          <cell r="E686" t="str">
            <v>PA</v>
          </cell>
          <cell r="F686" t="str">
            <v>KCS_LOW</v>
          </cell>
          <cell r="G686" t="str">
            <v>Active</v>
          </cell>
          <cell r="H686" t="str">
            <v>No</v>
          </cell>
          <cell r="I686">
            <v>1</v>
          </cell>
          <cell r="J686">
            <v>0</v>
          </cell>
          <cell r="K686">
            <v>0</v>
          </cell>
        </row>
        <row r="687">
          <cell r="A687" t="str">
            <v>WILLIAM HARRISON SCHOOL - 5310</v>
          </cell>
          <cell r="B687">
            <v>1641</v>
          </cell>
          <cell r="C687" t="str">
            <v>WILLIAM HARRISON SCHOOL - 5310</v>
          </cell>
          <cell r="D687" t="str">
            <v>SN-Harrison</v>
          </cell>
          <cell r="E687" t="str">
            <v>PA</v>
          </cell>
          <cell r="F687" t="str">
            <v>KCS_LOW</v>
          </cell>
          <cell r="G687" t="str">
            <v>Active</v>
          </cell>
          <cell r="H687" t="str">
            <v>No</v>
          </cell>
          <cell r="I687">
            <v>1</v>
          </cell>
          <cell r="J687">
            <v>0</v>
          </cell>
          <cell r="K687">
            <v>0</v>
          </cell>
        </row>
        <row r="688">
          <cell r="A688" t="str">
            <v>WILLIAM LEVERING SCHOOL - 6290</v>
          </cell>
          <cell r="B688">
            <v>1798</v>
          </cell>
          <cell r="C688" t="str">
            <v>WILLIAM LEVERING SCHOOL - 6290</v>
          </cell>
          <cell r="D688" t="str">
            <v>SN-Levering</v>
          </cell>
          <cell r="E688" t="str">
            <v>PA</v>
          </cell>
          <cell r="F688" t="str">
            <v>KCS_LOW</v>
          </cell>
          <cell r="G688" t="str">
            <v>Active</v>
          </cell>
          <cell r="H688" t="str">
            <v>No</v>
          </cell>
          <cell r="I688">
            <v>1</v>
          </cell>
          <cell r="J688">
            <v>0</v>
          </cell>
          <cell r="K688">
            <v>0</v>
          </cell>
        </row>
        <row r="689">
          <cell r="A689" t="str">
            <v>WILLIAM MCKINLEY SCHOOL - 5350</v>
          </cell>
          <cell r="B689">
            <v>1681</v>
          </cell>
          <cell r="C689" t="str">
            <v>WILLIAM MCKINLEY SCHOOL - 5350</v>
          </cell>
          <cell r="D689" t="str">
            <v>SN-McKinley</v>
          </cell>
          <cell r="E689" t="str">
            <v>PA</v>
          </cell>
          <cell r="F689" t="str">
            <v>KCS_LOW</v>
          </cell>
          <cell r="G689" t="str">
            <v>Active</v>
          </cell>
          <cell r="H689" t="str">
            <v>No</v>
          </cell>
          <cell r="I689">
            <v>1</v>
          </cell>
          <cell r="J689">
            <v>0</v>
          </cell>
          <cell r="K689">
            <v>0</v>
          </cell>
        </row>
        <row r="690">
          <cell r="A690" t="str">
            <v>Wakulla Virtual Instruction Program</v>
          </cell>
          <cell r="B690">
            <v>3826</v>
          </cell>
          <cell r="C690" t="str">
            <v>Wakulla Virtual Instruction Program</v>
          </cell>
          <cell r="D690" t="str">
            <v>Wakulla</v>
          </cell>
          <cell r="E690" t="str">
            <v>FL</v>
          </cell>
          <cell r="F690" t="str">
            <v>KVSP_VA</v>
          </cell>
          <cell r="G690" t="str">
            <v>Active</v>
          </cell>
          <cell r="H690" t="str">
            <v>Partial</v>
          </cell>
          <cell r="I690">
            <v>1</v>
          </cell>
          <cell r="J690">
            <v>2009</v>
          </cell>
          <cell r="K690">
            <v>0</v>
          </cell>
        </row>
        <row r="691">
          <cell r="A691" t="str">
            <v>Walla Walla Homelink Virtual School</v>
          </cell>
          <cell r="B691">
            <v>2880</v>
          </cell>
          <cell r="C691" t="str">
            <v>Walla Walla Homelink Virtual School</v>
          </cell>
          <cell r="D691" t="str">
            <v>WWHVS</v>
          </cell>
          <cell r="E691" t="str">
            <v>WA</v>
          </cell>
          <cell r="F691" t="str">
            <v>KVSP_VA</v>
          </cell>
          <cell r="G691" t="str">
            <v>Active</v>
          </cell>
          <cell r="H691" t="str">
            <v>Yes</v>
          </cell>
          <cell r="I691">
            <v>30</v>
          </cell>
          <cell r="J691">
            <v>2011</v>
          </cell>
          <cell r="K691">
            <v>0</v>
          </cell>
        </row>
        <row r="692">
          <cell r="A692" t="str">
            <v>Walton Virtual Instruction Program</v>
          </cell>
          <cell r="B692">
            <v>4590</v>
          </cell>
          <cell r="C692" t="str">
            <v>Walton Virtual Instruction Program</v>
          </cell>
          <cell r="D692" t="str">
            <v>Walton</v>
          </cell>
          <cell r="E692" t="str">
            <v>FL</v>
          </cell>
          <cell r="F692" t="str">
            <v>KVSP_VA</v>
          </cell>
          <cell r="G692" t="str">
            <v>Active</v>
          </cell>
          <cell r="H692" t="str">
            <v>No</v>
          </cell>
          <cell r="I692">
            <v>1</v>
          </cell>
          <cell r="J692">
            <v>0</v>
          </cell>
          <cell r="K692">
            <v>0</v>
          </cell>
        </row>
        <row r="693">
          <cell r="A693" t="str">
            <v>Wasatch Virtual Learning Academy</v>
          </cell>
          <cell r="B693">
            <v>5265</v>
          </cell>
          <cell r="C693" t="str">
            <v>Wasatch Virtual Learning Academy</v>
          </cell>
          <cell r="D693" t="str">
            <v>WVLA</v>
          </cell>
          <cell r="E693" t="str">
            <v>UT</v>
          </cell>
          <cell r="F693" t="str">
            <v>KVSP_VA</v>
          </cell>
          <cell r="G693" t="str">
            <v>Active</v>
          </cell>
          <cell r="H693" t="str">
            <v>Yes</v>
          </cell>
          <cell r="I693">
            <v>30</v>
          </cell>
          <cell r="J693">
            <v>0</v>
          </cell>
          <cell r="K693">
            <v>0</v>
          </cell>
        </row>
        <row r="694">
          <cell r="A694" t="str">
            <v>Washakie #1 Online</v>
          </cell>
          <cell r="B694">
            <v>5090</v>
          </cell>
          <cell r="C694" t="str">
            <v>Washakie #1 Online</v>
          </cell>
          <cell r="D694" t="str">
            <v>Washakie</v>
          </cell>
          <cell r="E694" t="str">
            <v>WY</v>
          </cell>
          <cell r="F694" t="str">
            <v>KVSP_VA</v>
          </cell>
          <cell r="G694" t="str">
            <v>Active</v>
          </cell>
          <cell r="H694" t="str">
            <v>Yes</v>
          </cell>
          <cell r="I694">
            <v>30</v>
          </cell>
          <cell r="J694">
            <v>0</v>
          </cell>
          <cell r="K694">
            <v>0</v>
          </cell>
        </row>
        <row r="695">
          <cell r="A695" t="str">
            <v>Washington Online School</v>
          </cell>
          <cell r="B695">
            <v>1940</v>
          </cell>
          <cell r="C695" t="str">
            <v>Washington Online School</v>
          </cell>
          <cell r="D695" t="str">
            <v>WOSU</v>
          </cell>
          <cell r="E695" t="str">
            <v>UT</v>
          </cell>
          <cell r="F695" t="str">
            <v>KVSP_VA</v>
          </cell>
          <cell r="G695" t="str">
            <v>Active</v>
          </cell>
          <cell r="H695" t="str">
            <v>Yes</v>
          </cell>
          <cell r="I695">
            <v>30</v>
          </cell>
          <cell r="J695">
            <v>2011</v>
          </cell>
          <cell r="K695">
            <v>0</v>
          </cell>
        </row>
        <row r="696">
          <cell r="A696" t="str">
            <v>Washington Online School-HS</v>
          </cell>
          <cell r="B696">
            <v>5150</v>
          </cell>
          <cell r="C696" t="str">
            <v>Washington Online School-HS</v>
          </cell>
          <cell r="D696" t="str">
            <v>WOSU-HS</v>
          </cell>
          <cell r="E696" t="str">
            <v>UT</v>
          </cell>
          <cell r="F696" t="str">
            <v>KVSP_VA</v>
          </cell>
          <cell r="G696" t="str">
            <v>Active</v>
          </cell>
          <cell r="H696" t="str">
            <v>No</v>
          </cell>
          <cell r="I696">
            <v>1</v>
          </cell>
          <cell r="J696">
            <v>0</v>
          </cell>
          <cell r="K696">
            <v>0</v>
          </cell>
        </row>
        <row r="697">
          <cell r="A697" t="str">
            <v>Washington Virtual Academies - Ft Lewis Community Program</v>
          </cell>
          <cell r="B697">
            <v>3220</v>
          </cell>
          <cell r="C697" t="str">
            <v>Washington Virtual Academies - Ft Lewis Community Program</v>
          </cell>
          <cell r="D697" t="str">
            <v>WAVA-FL</v>
          </cell>
          <cell r="E697" t="str">
            <v>WA</v>
          </cell>
          <cell r="F697" t="str">
            <v>VCS</v>
          </cell>
          <cell r="G697" t="str">
            <v>Active</v>
          </cell>
          <cell r="H697" t="str">
            <v>Yes</v>
          </cell>
          <cell r="I697">
            <v>45</v>
          </cell>
          <cell r="J697">
            <v>2011</v>
          </cell>
          <cell r="K697">
            <v>0</v>
          </cell>
        </row>
        <row r="698">
          <cell r="A698" t="str">
            <v>Washington Virtual Academy</v>
          </cell>
          <cell r="B698">
            <v>1540</v>
          </cell>
          <cell r="C698" t="str">
            <v>Washington Virtual Academy</v>
          </cell>
          <cell r="D698" t="str">
            <v>WAVA</v>
          </cell>
          <cell r="E698" t="str">
            <v>WA</v>
          </cell>
          <cell r="F698" t="str">
            <v>VCS</v>
          </cell>
          <cell r="G698" t="str">
            <v>Active</v>
          </cell>
          <cell r="H698" t="str">
            <v>Yes</v>
          </cell>
          <cell r="I698">
            <v>30</v>
          </cell>
          <cell r="J698">
            <v>2011</v>
          </cell>
          <cell r="K698">
            <v>0</v>
          </cell>
        </row>
        <row r="699">
          <cell r="A699" t="str">
            <v>Washington Virtual Academy - Omak</v>
          </cell>
          <cell r="B699">
            <v>4550</v>
          </cell>
          <cell r="C699" t="str">
            <v>Washington Virtual Academy - Omak</v>
          </cell>
          <cell r="D699" t="str">
            <v>WAVA-Omak</v>
          </cell>
          <cell r="E699" t="str">
            <v>WA</v>
          </cell>
          <cell r="F699" t="str">
            <v>VCS</v>
          </cell>
          <cell r="G699" t="str">
            <v>Active</v>
          </cell>
          <cell r="H699" t="str">
            <v>Yes</v>
          </cell>
          <cell r="I699">
            <v>30</v>
          </cell>
          <cell r="J699">
            <v>2011</v>
          </cell>
          <cell r="K699">
            <v>0</v>
          </cell>
        </row>
        <row r="700">
          <cell r="A700" t="str">
            <v>Washington Virtual Academy HS</v>
          </cell>
          <cell r="B700">
            <v>2280</v>
          </cell>
          <cell r="C700" t="str">
            <v>Washington Virtual Academy HS</v>
          </cell>
          <cell r="D700" t="str">
            <v>WAVA-HS</v>
          </cell>
          <cell r="E700" t="str">
            <v>WA</v>
          </cell>
          <cell r="F700" t="str">
            <v>VCS</v>
          </cell>
          <cell r="G700" t="str">
            <v>Active</v>
          </cell>
          <cell r="H700" t="str">
            <v>Yes</v>
          </cell>
          <cell r="I700">
            <v>30</v>
          </cell>
          <cell r="J700">
            <v>2011</v>
          </cell>
          <cell r="K700">
            <v>0</v>
          </cell>
        </row>
        <row r="701">
          <cell r="A701" t="str">
            <v>Washington Virtual Instruction Program</v>
          </cell>
          <cell r="B701">
            <v>3852</v>
          </cell>
          <cell r="C701" t="str">
            <v>Washington Virtual Instruction Program</v>
          </cell>
          <cell r="D701" t="str">
            <v>Washington</v>
          </cell>
          <cell r="E701" t="str">
            <v>FL</v>
          </cell>
          <cell r="F701" t="str">
            <v>KVSP_VA</v>
          </cell>
          <cell r="G701" t="str">
            <v>Active</v>
          </cell>
          <cell r="H701" t="str">
            <v>Yes</v>
          </cell>
          <cell r="I701">
            <v>30</v>
          </cell>
          <cell r="J701">
            <v>2011</v>
          </cell>
          <cell r="K701">
            <v>0</v>
          </cell>
        </row>
        <row r="702">
          <cell r="A702" t="str">
            <v>Washoe Online Learning for the Future</v>
          </cell>
          <cell r="B702">
            <v>5415</v>
          </cell>
          <cell r="C702" t="str">
            <v>Washoe Online Learning for the Future</v>
          </cell>
          <cell r="D702" t="str">
            <v>WOLF</v>
          </cell>
          <cell r="E702" t="str">
            <v>NV</v>
          </cell>
          <cell r="F702" t="str">
            <v>KVSP_VA</v>
          </cell>
          <cell r="G702" t="str">
            <v>Active</v>
          </cell>
          <cell r="H702" t="str">
            <v>Yes</v>
          </cell>
          <cell r="I702">
            <v>30</v>
          </cell>
          <cell r="J702">
            <v>0</v>
          </cell>
          <cell r="K702">
            <v>0</v>
          </cell>
        </row>
        <row r="703">
          <cell r="A703" t="str">
            <v>Weber Online</v>
          </cell>
          <cell r="B703">
            <v>5495</v>
          </cell>
          <cell r="C703" t="str">
            <v>Weber Online</v>
          </cell>
          <cell r="D703" t="str">
            <v>Weber</v>
          </cell>
          <cell r="E703" t="str">
            <v>UT</v>
          </cell>
          <cell r="F703" t="str">
            <v>KVSP_VA</v>
          </cell>
          <cell r="G703" t="str">
            <v>Active</v>
          </cell>
          <cell r="H703" t="str">
            <v>Yes</v>
          </cell>
          <cell r="I703">
            <v>30</v>
          </cell>
          <cell r="J703">
            <v>0</v>
          </cell>
          <cell r="K703">
            <v>0</v>
          </cell>
        </row>
        <row r="704">
          <cell r="A704" t="str">
            <v>Weber School District</v>
          </cell>
          <cell r="B704">
            <v>1174</v>
          </cell>
          <cell r="C704" t="str">
            <v>Weber School District</v>
          </cell>
          <cell r="D704" t="str">
            <v>WEBER</v>
          </cell>
          <cell r="E704" t="str">
            <v>UT</v>
          </cell>
          <cell r="F704" t="str">
            <v>KVSP_H</v>
          </cell>
          <cell r="G704" t="str">
            <v>Active</v>
          </cell>
          <cell r="H704" t="str">
            <v>No</v>
          </cell>
          <cell r="I704">
            <v>1</v>
          </cell>
          <cell r="J704">
            <v>0</v>
          </cell>
          <cell r="K704">
            <v>0</v>
          </cell>
        </row>
        <row r="705">
          <cell r="A705" t="str">
            <v>West Bonner Virtual Academy</v>
          </cell>
          <cell r="B705">
            <v>5186</v>
          </cell>
          <cell r="C705" t="str">
            <v>West Bonner Virtual Academy</v>
          </cell>
          <cell r="D705" t="str">
            <v>West Bonner VA</v>
          </cell>
          <cell r="E705" t="str">
            <v>ID</v>
          </cell>
          <cell r="F705" t="str">
            <v>KVSP_VA</v>
          </cell>
          <cell r="G705" t="str">
            <v>Active</v>
          </cell>
          <cell r="H705" t="str">
            <v>Yes</v>
          </cell>
          <cell r="I705">
            <v>30</v>
          </cell>
          <cell r="J705">
            <v>0</v>
          </cell>
          <cell r="K705">
            <v>0</v>
          </cell>
        </row>
        <row r="706">
          <cell r="A706" t="str">
            <v>West Chester School District</v>
          </cell>
          <cell r="B706">
            <v>2600</v>
          </cell>
          <cell r="C706" t="str">
            <v>West Chester School District</v>
          </cell>
          <cell r="D706" t="str">
            <v>WestChester</v>
          </cell>
          <cell r="E706" t="str">
            <v>PA</v>
          </cell>
          <cell r="F706" t="str">
            <v>KCS</v>
          </cell>
          <cell r="G706" t="str">
            <v>Active</v>
          </cell>
          <cell r="H706" t="str">
            <v>No</v>
          </cell>
          <cell r="I706">
            <v>1</v>
          </cell>
          <cell r="J706">
            <v>0</v>
          </cell>
          <cell r="K706">
            <v>0</v>
          </cell>
        </row>
        <row r="707">
          <cell r="A707" t="str">
            <v>West Fargo Virtual High School</v>
          </cell>
          <cell r="B707">
            <v>4535</v>
          </cell>
          <cell r="C707" t="str">
            <v>West Fargo Virtual High School</v>
          </cell>
          <cell r="D707" t="str">
            <v>Fargo</v>
          </cell>
          <cell r="E707" t="str">
            <v>ND</v>
          </cell>
          <cell r="F707" t="str">
            <v>KVSP_VA</v>
          </cell>
          <cell r="G707" t="str">
            <v>Active</v>
          </cell>
          <cell r="H707" t="str">
            <v>No</v>
          </cell>
          <cell r="I707">
            <v>1</v>
          </cell>
          <cell r="J707">
            <v>0</v>
          </cell>
          <cell r="K707">
            <v>0</v>
          </cell>
        </row>
        <row r="708">
          <cell r="A708" t="str">
            <v>West Virginia Virtual School</v>
          </cell>
          <cell r="B708">
            <v>5465</v>
          </cell>
          <cell r="C708" t="str">
            <v>West Virginia Virtual School</v>
          </cell>
          <cell r="D708" t="str">
            <v>WVVS</v>
          </cell>
          <cell r="E708" t="str">
            <v>WV</v>
          </cell>
          <cell r="F708" t="str">
            <v>KVSP_VA</v>
          </cell>
          <cell r="G708" t="str">
            <v>Active</v>
          </cell>
          <cell r="H708" t="str">
            <v>Yes</v>
          </cell>
          <cell r="I708">
            <v>30</v>
          </cell>
          <cell r="J708">
            <v>0</v>
          </cell>
          <cell r="K708">
            <v>0</v>
          </cell>
        </row>
        <row r="709">
          <cell r="A709" t="str">
            <v>White Oak Public School</v>
          </cell>
          <cell r="B709">
            <v>4015</v>
          </cell>
          <cell r="C709" t="str">
            <v>White Oak Public School</v>
          </cell>
          <cell r="D709" t="str">
            <v>White Oak</v>
          </cell>
          <cell r="E709" t="str">
            <v>OK</v>
          </cell>
          <cell r="F709" t="str">
            <v>KCS</v>
          </cell>
          <cell r="G709" t="str">
            <v>Active</v>
          </cell>
          <cell r="H709" t="str">
            <v>Yes</v>
          </cell>
          <cell r="I709">
            <v>1</v>
          </cell>
          <cell r="J709">
            <v>0</v>
          </cell>
          <cell r="K709">
            <v>0</v>
          </cell>
        </row>
        <row r="710">
          <cell r="A710" t="str">
            <v>White Plains High School</v>
          </cell>
          <cell r="B710">
            <v>4707</v>
          </cell>
          <cell r="C710" t="str">
            <v>White Plains High School</v>
          </cell>
          <cell r="D710" t="str">
            <v>White Plains HS</v>
          </cell>
          <cell r="E710" t="str">
            <v>NY</v>
          </cell>
          <cell r="F710" t="str">
            <v>KVSP_VA</v>
          </cell>
          <cell r="G710" t="str">
            <v>Active</v>
          </cell>
          <cell r="H710" t="str">
            <v>Yes</v>
          </cell>
          <cell r="I710">
            <v>1</v>
          </cell>
          <cell r="J710">
            <v>0</v>
          </cell>
          <cell r="K710">
            <v>0</v>
          </cell>
        </row>
        <row r="711">
          <cell r="A711" t="str">
            <v>William H. Hunter School</v>
          </cell>
          <cell r="B711">
            <v>1224</v>
          </cell>
          <cell r="C711" t="str">
            <v>William H. Hunter School</v>
          </cell>
          <cell r="D711" t="str">
            <v>HUNT</v>
          </cell>
          <cell r="E711" t="str">
            <v>PA</v>
          </cell>
          <cell r="F711" t="str">
            <v>KCS</v>
          </cell>
          <cell r="G711" t="str">
            <v>Active</v>
          </cell>
          <cell r="H711" t="str">
            <v>No</v>
          </cell>
          <cell r="I711">
            <v>1</v>
          </cell>
          <cell r="J711">
            <v>0</v>
          </cell>
          <cell r="K711">
            <v>0</v>
          </cell>
        </row>
        <row r="712">
          <cell r="A712" t="str">
            <v>Wisconsin Rapids Virtual School Program</v>
          </cell>
          <cell r="B712">
            <v>5380</v>
          </cell>
          <cell r="C712" t="str">
            <v>Wisconsin Rapids Virtual School Program</v>
          </cell>
          <cell r="D712" t="str">
            <v>WRVSP</v>
          </cell>
          <cell r="E712" t="str">
            <v>WI</v>
          </cell>
          <cell r="F712" t="str">
            <v>KVSP_VA</v>
          </cell>
          <cell r="G712" t="str">
            <v>Active</v>
          </cell>
          <cell r="H712" t="str">
            <v>Yes</v>
          </cell>
          <cell r="I712">
            <v>30</v>
          </cell>
          <cell r="J712">
            <v>0</v>
          </cell>
          <cell r="K712">
            <v>0</v>
          </cell>
        </row>
        <row r="713">
          <cell r="A713" t="str">
            <v>Wisconsin Virtual Academy</v>
          </cell>
          <cell r="B713">
            <v>3520</v>
          </cell>
          <cell r="C713" t="str">
            <v>Wisconsin Virtual Academy</v>
          </cell>
          <cell r="D713" t="str">
            <v>WIVA</v>
          </cell>
          <cell r="E713" t="str">
            <v>WI</v>
          </cell>
          <cell r="F713" t="str">
            <v>VCS</v>
          </cell>
          <cell r="G713" t="str">
            <v>Active</v>
          </cell>
          <cell r="H713" t="str">
            <v>Yes</v>
          </cell>
          <cell r="I713">
            <v>30</v>
          </cell>
          <cell r="J713">
            <v>2011</v>
          </cell>
          <cell r="K713">
            <v>0</v>
          </cell>
        </row>
        <row r="714">
          <cell r="A714" t="str">
            <v>Wisconsin Virtual Academy.</v>
          </cell>
          <cell r="B714">
            <v>3520</v>
          </cell>
          <cell r="C714" t="str">
            <v>Wisconsin Virtual Academy</v>
          </cell>
          <cell r="D714" t="str">
            <v>WIVA1 (was 1010)</v>
          </cell>
          <cell r="E714" t="str">
            <v>WI</v>
          </cell>
          <cell r="F714" t="str">
            <v>VCS</v>
          </cell>
          <cell r="G714" t="str">
            <v>Active</v>
          </cell>
          <cell r="H714" t="str">
            <v>No</v>
          </cell>
          <cell r="I714">
            <v>1</v>
          </cell>
          <cell r="J714">
            <v>2009</v>
          </cell>
          <cell r="K714">
            <v>0</v>
          </cell>
        </row>
        <row r="715">
          <cell r="A715" t="str">
            <v>Wisconsin Virtual Learning</v>
          </cell>
          <cell r="B715">
            <v>4120</v>
          </cell>
          <cell r="C715" t="str">
            <v>Wisconsin Virtual Learning</v>
          </cell>
          <cell r="D715" t="str">
            <v>WVL</v>
          </cell>
          <cell r="E715" t="str">
            <v>WI</v>
          </cell>
          <cell r="F715" t="str">
            <v>KVSP_VA</v>
          </cell>
          <cell r="G715" t="str">
            <v>Active</v>
          </cell>
          <cell r="H715" t="str">
            <v>Yes</v>
          </cell>
          <cell r="I715">
            <v>30</v>
          </cell>
          <cell r="J715">
            <v>2011</v>
          </cell>
          <cell r="K715">
            <v>0</v>
          </cell>
        </row>
        <row r="716">
          <cell r="A716" t="str">
            <v>Woodland Park SD Online Program</v>
          </cell>
          <cell r="B716">
            <v>2401</v>
          </cell>
          <cell r="C716" t="str">
            <v>Woodland Park SD Online Program</v>
          </cell>
          <cell r="D716" t="str">
            <v>WPOLP</v>
          </cell>
          <cell r="E716" t="str">
            <v>CO</v>
          </cell>
          <cell r="F716" t="str">
            <v>KVSP_VA</v>
          </cell>
          <cell r="G716" t="str">
            <v>Active</v>
          </cell>
          <cell r="H716" t="str">
            <v>Yes</v>
          </cell>
          <cell r="I716">
            <v>45</v>
          </cell>
          <cell r="J716">
            <v>0</v>
          </cell>
          <cell r="K716">
            <v>0</v>
          </cell>
        </row>
        <row r="717">
          <cell r="A717" t="str">
            <v>World Academy</v>
          </cell>
          <cell r="B717">
            <v>5200</v>
          </cell>
          <cell r="C717" t="str">
            <v>World Academy</v>
          </cell>
          <cell r="D717" t="str">
            <v>World VA</v>
          </cell>
          <cell r="E717" t="str">
            <v>CO</v>
          </cell>
          <cell r="F717" t="str">
            <v>KVSP_VA</v>
          </cell>
          <cell r="G717" t="str">
            <v>Active</v>
          </cell>
          <cell r="H717" t="str">
            <v>Yes</v>
          </cell>
          <cell r="I717">
            <v>30</v>
          </cell>
          <cell r="J717">
            <v>0</v>
          </cell>
          <cell r="K717">
            <v>0</v>
          </cell>
        </row>
        <row r="718">
          <cell r="A718" t="str">
            <v>Wynona</v>
          </cell>
          <cell r="B718">
            <v>4840</v>
          </cell>
          <cell r="C718" t="str">
            <v>Wynona</v>
          </cell>
          <cell r="D718" t="str">
            <v>Wynona</v>
          </cell>
          <cell r="E718" t="str">
            <v>OK</v>
          </cell>
          <cell r="F718" t="str">
            <v>KVSP_VA</v>
          </cell>
          <cell r="G718" t="str">
            <v>Active</v>
          </cell>
          <cell r="H718" t="str">
            <v>Yes</v>
          </cell>
          <cell r="I718">
            <v>1</v>
          </cell>
          <cell r="J718">
            <v>2011</v>
          </cell>
          <cell r="K718">
            <v>0</v>
          </cell>
        </row>
        <row r="719">
          <cell r="A719" t="str">
            <v>Wyoming Virtual Academy</v>
          </cell>
          <cell r="B719">
            <v>3140</v>
          </cell>
          <cell r="C719" t="str">
            <v>Wyoming Virtual Academy</v>
          </cell>
          <cell r="D719" t="str">
            <v>WYVA</v>
          </cell>
          <cell r="E719" t="str">
            <v>WY</v>
          </cell>
          <cell r="F719" t="str">
            <v>VCS</v>
          </cell>
          <cell r="G719" t="str">
            <v>Active</v>
          </cell>
          <cell r="H719" t="str">
            <v>Yes</v>
          </cell>
          <cell r="I719">
            <v>30</v>
          </cell>
          <cell r="J719">
            <v>2011</v>
          </cell>
          <cell r="K719">
            <v>0</v>
          </cell>
        </row>
        <row r="720">
          <cell r="A720" t="str">
            <v>Wyse Academy</v>
          </cell>
          <cell r="B720">
            <v>4610</v>
          </cell>
          <cell r="C720" t="str">
            <v>Wyse Academy</v>
          </cell>
          <cell r="D720" t="str">
            <v>Wyse</v>
          </cell>
          <cell r="E720" t="str">
            <v>CA</v>
          </cell>
          <cell r="F720" t="str">
            <v>KVSP_VA</v>
          </cell>
          <cell r="G720" t="str">
            <v>Active</v>
          </cell>
          <cell r="H720" t="str">
            <v>Partial</v>
          </cell>
          <cell r="I720">
            <v>1</v>
          </cell>
          <cell r="J720">
            <v>2010</v>
          </cell>
          <cell r="K720">
            <v>0</v>
          </cell>
        </row>
        <row r="721">
          <cell r="A721" t="str">
            <v>YCCS Virtual High School powered by K12</v>
          </cell>
          <cell r="B721">
            <v>4530</v>
          </cell>
          <cell r="C721" t="str">
            <v>YCCS Virtual High School powered by K12</v>
          </cell>
          <cell r="D721" t="str">
            <v>YCCS-K12</v>
          </cell>
          <cell r="E721" t="str">
            <v>IL</v>
          </cell>
          <cell r="F721" t="str">
            <v>VCS</v>
          </cell>
          <cell r="G721" t="str">
            <v>Active</v>
          </cell>
          <cell r="H721" t="str">
            <v>Yes</v>
          </cell>
          <cell r="I721">
            <v>30</v>
          </cell>
          <cell r="J721">
            <v>2011</v>
          </cell>
          <cell r="K721">
            <v>0</v>
          </cell>
        </row>
        <row r="722">
          <cell r="A722" t="str">
            <v>Yes Academy</v>
          </cell>
          <cell r="B722">
            <v>5240</v>
          </cell>
          <cell r="C722" t="str">
            <v>Yes Academy</v>
          </cell>
          <cell r="D722" t="str">
            <v>YesVA</v>
          </cell>
          <cell r="E722" t="str">
            <v>MI</v>
          </cell>
          <cell r="F722" t="str">
            <v>KVSP_VA</v>
          </cell>
          <cell r="G722" t="str">
            <v>Active</v>
          </cell>
          <cell r="H722" t="str">
            <v>Yes</v>
          </cell>
          <cell r="I722">
            <v>1</v>
          </cell>
          <cell r="J722">
            <v>0</v>
          </cell>
          <cell r="K722">
            <v>0</v>
          </cell>
        </row>
        <row r="723">
          <cell r="A723" t="str">
            <v>Zanesville Virtual School</v>
          </cell>
          <cell r="B723">
            <v>4260</v>
          </cell>
          <cell r="C723" t="str">
            <v>Zanesville Virtual School</v>
          </cell>
          <cell r="D723" t="str">
            <v>ZVS</v>
          </cell>
          <cell r="E723" t="str">
            <v>OH</v>
          </cell>
          <cell r="F723" t="str">
            <v>KVSP_VA</v>
          </cell>
          <cell r="G723" t="str">
            <v>Active</v>
          </cell>
          <cell r="H723" t="str">
            <v>Yes</v>
          </cell>
          <cell r="I723">
            <v>45</v>
          </cell>
          <cell r="J723">
            <v>0</v>
          </cell>
          <cell r="K723">
            <v>0</v>
          </cell>
        </row>
        <row r="724">
          <cell r="A724" t="str">
            <v>eSchoolProvo</v>
          </cell>
          <cell r="B724">
            <v>5120</v>
          </cell>
          <cell r="C724" t="str">
            <v>eSchoolProvo</v>
          </cell>
          <cell r="D724" t="str">
            <v>eSchoolProvo</v>
          </cell>
          <cell r="E724" t="str">
            <v>UT</v>
          </cell>
          <cell r="F724" t="str">
            <v>KVSP_VA</v>
          </cell>
          <cell r="G724" t="str">
            <v>Active</v>
          </cell>
          <cell r="H724" t="str">
            <v>Yes</v>
          </cell>
          <cell r="I724">
            <v>30</v>
          </cell>
          <cell r="J724">
            <v>0</v>
          </cell>
          <cell r="K724">
            <v>0</v>
          </cell>
        </row>
        <row r="725">
          <cell r="A725" t="str">
            <v>iLearn Online Academy</v>
          </cell>
          <cell r="B725">
            <v>4696</v>
          </cell>
          <cell r="C725" t="str">
            <v>iLearn Online Academy</v>
          </cell>
          <cell r="D725" t="str">
            <v>iLOA</v>
          </cell>
          <cell r="E725" t="str">
            <v>CA</v>
          </cell>
          <cell r="F725" t="str">
            <v>KVSP_VA</v>
          </cell>
          <cell r="G725" t="str">
            <v>Active</v>
          </cell>
          <cell r="H725" t="str">
            <v>Yes</v>
          </cell>
          <cell r="I725">
            <v>30</v>
          </cell>
          <cell r="J725">
            <v>0</v>
          </cell>
          <cell r="K725">
            <v>0</v>
          </cell>
        </row>
        <row r="726">
          <cell r="A726" t="str">
            <v>iQ Kansas</v>
          </cell>
          <cell r="B726">
            <v>5000</v>
          </cell>
          <cell r="C726" t="str">
            <v>iQ Kansas</v>
          </cell>
          <cell r="D726" t="str">
            <v>iQ KS</v>
          </cell>
          <cell r="E726" t="str">
            <v>KS</v>
          </cell>
          <cell r="F726" t="str">
            <v>VCS</v>
          </cell>
          <cell r="G726" t="str">
            <v>Active</v>
          </cell>
          <cell r="H726" t="str">
            <v>Yes</v>
          </cell>
          <cell r="I726">
            <v>30</v>
          </cell>
          <cell r="J726">
            <v>0</v>
          </cell>
          <cell r="K726">
            <v>0</v>
          </cell>
        </row>
        <row r="727">
          <cell r="A727" t="str">
            <v>iQ Los Angeles</v>
          </cell>
          <cell r="B727">
            <v>4995</v>
          </cell>
          <cell r="C727" t="str">
            <v>iQ Los Angeles</v>
          </cell>
          <cell r="D727" t="str">
            <v>iQ LA</v>
          </cell>
          <cell r="E727" t="str">
            <v>CA</v>
          </cell>
          <cell r="F727" t="str">
            <v>VCS</v>
          </cell>
          <cell r="G727" t="str">
            <v>Active</v>
          </cell>
          <cell r="H727" t="str">
            <v>Yes</v>
          </cell>
          <cell r="I727">
            <v>30</v>
          </cell>
          <cell r="J727">
            <v>0</v>
          </cell>
          <cell r="K727">
            <v>0</v>
          </cell>
        </row>
        <row r="728">
          <cell r="A728" t="str">
            <v>iQ Minnesota</v>
          </cell>
          <cell r="B728">
            <v>5003</v>
          </cell>
          <cell r="C728" t="str">
            <v>iQ Minnesota</v>
          </cell>
          <cell r="D728" t="str">
            <v>iQ MN</v>
          </cell>
          <cell r="E728" t="str">
            <v>MN</v>
          </cell>
          <cell r="F728" t="str">
            <v>VCS</v>
          </cell>
          <cell r="G728" t="str">
            <v>Active</v>
          </cell>
          <cell r="H728" t="str">
            <v>Yes</v>
          </cell>
          <cell r="I728">
            <v>30</v>
          </cell>
          <cell r="J728">
            <v>0</v>
          </cell>
          <cell r="K728">
            <v>0</v>
          </cell>
        </row>
        <row r="729">
          <cell r="A729" t="str">
            <v>iQ Texas</v>
          </cell>
          <cell r="B729">
            <v>5001</v>
          </cell>
          <cell r="C729" t="str">
            <v>iQ Texas</v>
          </cell>
          <cell r="D729" t="str">
            <v>iQ TX</v>
          </cell>
          <cell r="E729" t="str">
            <v>TX</v>
          </cell>
          <cell r="F729" t="str">
            <v>VCS</v>
          </cell>
          <cell r="G729" t="str">
            <v>Active</v>
          </cell>
          <cell r="H729" t="str">
            <v>Partial</v>
          </cell>
          <cell r="I729">
            <v>30</v>
          </cell>
          <cell r="J729">
            <v>0</v>
          </cell>
          <cell r="K729">
            <v>0</v>
          </cell>
        </row>
        <row r="730">
          <cell r="A730" t="str">
            <v>iQ Washington</v>
          </cell>
          <cell r="B730">
            <v>4980</v>
          </cell>
          <cell r="C730" t="str">
            <v>iQ Washington</v>
          </cell>
          <cell r="D730" t="str">
            <v>iQ WA</v>
          </cell>
          <cell r="E730" t="str">
            <v>WA</v>
          </cell>
          <cell r="F730" t="str">
            <v>VCS</v>
          </cell>
          <cell r="G730" t="str">
            <v>Active</v>
          </cell>
          <cell r="H730" t="str">
            <v>Yes</v>
          </cell>
          <cell r="I730">
            <v>30</v>
          </cell>
          <cell r="J730">
            <v>0</v>
          </cell>
          <cell r="K730">
            <v>0</v>
          </cell>
        </row>
        <row r="731">
          <cell r="A731" t="str">
            <v>iQ Wisconsin</v>
          </cell>
          <cell r="B731">
            <v>5002</v>
          </cell>
          <cell r="C731" t="str">
            <v>iQ Wisconsin</v>
          </cell>
          <cell r="D731" t="str">
            <v>iQ WI</v>
          </cell>
          <cell r="E731" t="str">
            <v>WI</v>
          </cell>
          <cell r="F731" t="str">
            <v>VCS</v>
          </cell>
          <cell r="G731" t="str">
            <v>Active</v>
          </cell>
          <cell r="H731" t="str">
            <v>Partial</v>
          </cell>
          <cell r="I731">
            <v>30</v>
          </cell>
          <cell r="J731">
            <v>0</v>
          </cell>
          <cell r="K731">
            <v>0</v>
          </cell>
        </row>
        <row r="732">
          <cell r="A732" t="str">
            <v>iSucceed</v>
          </cell>
          <cell r="B732">
            <v>5190</v>
          </cell>
          <cell r="C732" t="str">
            <v>iSucceed</v>
          </cell>
          <cell r="D732" t="str">
            <v>IS_ID</v>
          </cell>
          <cell r="E732" t="str">
            <v>ID</v>
          </cell>
          <cell r="F732" t="str">
            <v>VCS</v>
          </cell>
          <cell r="G732" t="str">
            <v>Active</v>
          </cell>
          <cell r="H732" t="str">
            <v>Yes</v>
          </cell>
          <cell r="I732">
            <v>30</v>
          </cell>
          <cell r="J732">
            <v>0</v>
          </cell>
          <cell r="K732">
            <v>0</v>
          </cell>
        </row>
      </sheetData>
      <sheetData sheetId="25">
        <row r="1">
          <cell r="A1" t="str">
            <v>Customer Name</v>
          </cell>
          <cell r="B1" t="str">
            <v>School Name for reporting</v>
          </cell>
        </row>
        <row r="2">
          <cell r="A2" t="str">
            <v>American Education Corporation</v>
          </cell>
          <cell r="B2" t="str">
            <v>AEC</v>
          </cell>
        </row>
        <row r="3">
          <cell r="A3" t="str">
            <v>Chicago Virtual Charter School</v>
          </cell>
          <cell r="B3" t="str">
            <v>Chicago Virtual Charter School</v>
          </cell>
        </row>
        <row r="4">
          <cell r="A4" t="str">
            <v>Hoosier Academy@Indianapolis</v>
          </cell>
          <cell r="B4" t="str">
            <v>Hoosier Academy@Indianapolis</v>
          </cell>
        </row>
        <row r="5">
          <cell r="A5" t="str">
            <v>Idaho Virtual Academy</v>
          </cell>
          <cell r="B5" t="str">
            <v>Idaho Virtual Academy</v>
          </cell>
        </row>
        <row r="6">
          <cell r="A6" t="str">
            <v>K12 Inc.</v>
          </cell>
          <cell r="B6" t="str">
            <v>Consumer</v>
          </cell>
        </row>
        <row r="7">
          <cell r="A7" t="str">
            <v>KC Distance Learning, Inc.</v>
          </cell>
          <cell r="B7" t="str">
            <v>KC Distance Learning, Inc.</v>
          </cell>
        </row>
        <row r="8">
          <cell r="A8" t="str">
            <v>Massachusetts Virtual Academy @ Greenfield</v>
          </cell>
          <cell r="B8" t="str">
            <v>Massachusetts Virtual Academy @ Greenfield</v>
          </cell>
        </row>
        <row r="9">
          <cell r="A9" t="str">
            <v>Michigan Virtual Charter Academy</v>
          </cell>
          <cell r="B9" t="str">
            <v>Michigan Virtual Charter Academy</v>
          </cell>
        </row>
        <row r="10">
          <cell r="A10" t="str">
            <v>Minnesota Virtual Academy</v>
          </cell>
          <cell r="B10" t="str">
            <v>Minnesota Virtual Academy</v>
          </cell>
        </row>
        <row r="11">
          <cell r="A11" t="str">
            <v>South Carolina Virtual Charter School</v>
          </cell>
          <cell r="B11" t="str">
            <v>South Carolina Virtual Charter School</v>
          </cell>
        </row>
        <row r="12">
          <cell r="A12" t="str">
            <v>K12 Classroom LLC</v>
          </cell>
          <cell r="B12" t="str">
            <v>KCS</v>
          </cell>
        </row>
        <row r="13">
          <cell r="A13" t="str">
            <v>Agora Cyber Charter School</v>
          </cell>
          <cell r="B13" t="str">
            <v>Agora Cyber Charter School</v>
          </cell>
        </row>
        <row r="14">
          <cell r="A14" t="str">
            <v>Arkansas Virtual Academy</v>
          </cell>
          <cell r="B14" t="str">
            <v>Arkansas Virtual Academy</v>
          </cell>
        </row>
        <row r="15">
          <cell r="A15" t="str">
            <v>Minnesota Virtual Academy High School</v>
          </cell>
          <cell r="B15" t="str">
            <v>Minnesota Virtual Academy High School</v>
          </cell>
        </row>
        <row r="16">
          <cell r="A16" t="str">
            <v>Nevada Virtual Academy</v>
          </cell>
          <cell r="B16" t="str">
            <v>Nevada Virtual Academy</v>
          </cell>
        </row>
        <row r="17">
          <cell r="A17" t="str">
            <v>Ohio Virtual Academy</v>
          </cell>
          <cell r="B17" t="str">
            <v>Ohio Virtual Academy</v>
          </cell>
        </row>
        <row r="18">
          <cell r="A18" t="str">
            <v>Oklahoma Virtual Academy</v>
          </cell>
          <cell r="B18" t="str">
            <v>Oklahoma Virtual Academy</v>
          </cell>
        </row>
        <row r="19">
          <cell r="A19" t="str">
            <v>Oregon Virtual Academy</v>
          </cell>
          <cell r="B19" t="str">
            <v>Oregon Virtual Academy</v>
          </cell>
        </row>
        <row r="20">
          <cell r="A20" t="str">
            <v>Utah Virtual Academy</v>
          </cell>
          <cell r="B20" t="str">
            <v>Utah Virtual Academy</v>
          </cell>
        </row>
        <row r="21">
          <cell r="A21" t="str">
            <v>Wisconsin Virtual Academy</v>
          </cell>
          <cell r="B21" t="str">
            <v>Wisconsin Virtual Academy</v>
          </cell>
        </row>
        <row r="22">
          <cell r="A22" t="str">
            <v>Wyoming Virtual Academy</v>
          </cell>
          <cell r="B22" t="str">
            <v>Wyoming Virtual Academy</v>
          </cell>
        </row>
        <row r="23">
          <cell r="A23" t="str">
            <v>CAVA @ Sutter</v>
          </cell>
          <cell r="B23" t="str">
            <v>CAVA @ Sutter</v>
          </cell>
        </row>
        <row r="24">
          <cell r="A24" t="str">
            <v>CAVA @ Jamestown</v>
          </cell>
          <cell r="B24" t="str">
            <v>CAVA @ Jamestown</v>
          </cell>
        </row>
        <row r="25">
          <cell r="A25" t="str">
            <v>CAVA @ Kern</v>
          </cell>
          <cell r="B25" t="str">
            <v>CAVA @ Kern</v>
          </cell>
        </row>
        <row r="26">
          <cell r="A26" t="str">
            <v>CAVA @ Kings</v>
          </cell>
          <cell r="B26" t="str">
            <v>CAVA @ Kings</v>
          </cell>
        </row>
        <row r="27">
          <cell r="A27" t="str">
            <v>CAVA @ Los Angeles</v>
          </cell>
          <cell r="B27" t="str">
            <v>CAVA @ Los Angeles</v>
          </cell>
        </row>
        <row r="28">
          <cell r="A28" t="str">
            <v>CAVA @ San Diego</v>
          </cell>
          <cell r="B28" t="str">
            <v>CAVA @ San Diego</v>
          </cell>
        </row>
        <row r="29">
          <cell r="A29" t="str">
            <v>CAVA @ San Joaquin</v>
          </cell>
          <cell r="B29" t="str">
            <v>CAVA @ San Joaquin</v>
          </cell>
        </row>
        <row r="30">
          <cell r="A30" t="str">
            <v>CAVA @ San Mateo</v>
          </cell>
          <cell r="B30" t="str">
            <v>CAVA @ San Mateo</v>
          </cell>
        </row>
        <row r="31">
          <cell r="A31" t="str">
            <v>CAVA @ Sonoma</v>
          </cell>
          <cell r="B31" t="str">
            <v>CAVA @ Sonoma</v>
          </cell>
        </row>
        <row r="32">
          <cell r="A32" t="str">
            <v>Indiana Virtual Pilot School</v>
          </cell>
          <cell r="B32" t="str">
            <v>Indiana Virtual Pilot School</v>
          </cell>
        </row>
        <row r="33">
          <cell r="A33" t="str">
            <v>San Francisco Flex Academy</v>
          </cell>
          <cell r="B33" t="str">
            <v>San Francisco Flex Academy</v>
          </cell>
        </row>
        <row r="34">
          <cell r="A34" t="str">
            <v>INTL GMBH</v>
          </cell>
          <cell r="B34" t="str">
            <v>INTL GMBH</v>
          </cell>
        </row>
        <row r="35">
          <cell r="A35" t="str">
            <v>INTL ACAD</v>
          </cell>
          <cell r="B35" t="str">
            <v>INTL ACAD</v>
          </cell>
        </row>
        <row r="36">
          <cell r="A36" t="str">
            <v>MIDEAST LLC</v>
          </cell>
          <cell r="B36" t="str">
            <v>MIDEAST LLC</v>
          </cell>
        </row>
        <row r="37">
          <cell r="A37" t="str">
            <v>IS BERNE</v>
          </cell>
          <cell r="B37" t="str">
            <v>IS BERNE</v>
          </cell>
        </row>
        <row r="38">
          <cell r="A38" t="str">
            <v>Colorado Virtual Academy</v>
          </cell>
          <cell r="B38" t="str">
            <v>Colorado Virtual Academy</v>
          </cell>
        </row>
        <row r="39">
          <cell r="A39" t="str">
            <v>Oklahoma Virtual Academy-HS</v>
          </cell>
          <cell r="B39" t="str">
            <v>Oklahoma Virtual Academy-HS</v>
          </cell>
        </row>
        <row r="40">
          <cell r="A40" t="str">
            <v>Hawaii Technology Academy</v>
          </cell>
          <cell r="B40" t="str">
            <v>Hawaii Technology Academy</v>
          </cell>
        </row>
        <row r="41">
          <cell r="A41" t="str">
            <v>Oklahoma Virtual Charter Academy</v>
          </cell>
          <cell r="B41" t="str">
            <v>Oklahoma Virtual Charter Academy</v>
          </cell>
        </row>
        <row r="42">
          <cell r="A42" t="str">
            <v>Louisiana Virtual Charter Academy</v>
          </cell>
          <cell r="B42" t="str">
            <v>Louisiana Virtual Charter Academy</v>
          </cell>
        </row>
        <row r="43">
          <cell r="A43" t="str">
            <v>Tennessee Virtual Academy</v>
          </cell>
          <cell r="B43" t="str">
            <v>Tennessee Virtual Academy</v>
          </cell>
        </row>
        <row r="44">
          <cell r="A44" t="str">
            <v>Insight California, Los Angeles</v>
          </cell>
          <cell r="B44" t="str">
            <v>Insight California, Los Angeles</v>
          </cell>
        </row>
        <row r="45">
          <cell r="A45" t="str">
            <v>Insight California, North Bay</v>
          </cell>
          <cell r="B45" t="str">
            <v>Insight California, North Bay</v>
          </cell>
        </row>
        <row r="46">
          <cell r="A46" t="str">
            <v>Hoosier Academy@Muncie</v>
          </cell>
          <cell r="B46" t="str">
            <v>Hoosier Academy@Muncie</v>
          </cell>
        </row>
        <row r="47">
          <cell r="A47" t="str">
            <v>Hoosier Academies-Virtual School</v>
          </cell>
          <cell r="B47" t="str">
            <v>Hoosier Academies-Virtual School</v>
          </cell>
        </row>
        <row r="48">
          <cell r="A48" t="str">
            <v>Silicon Valley Flex Academy @ MH</v>
          </cell>
          <cell r="B48" t="str">
            <v>Silicon Valley Flex Academy @ MH</v>
          </cell>
        </row>
        <row r="49">
          <cell r="A49" t="str">
            <v>Maurice J. Moyer Academy</v>
          </cell>
          <cell r="B49" t="str">
            <v>Maurice J. Moyer Academy</v>
          </cell>
        </row>
      </sheetData>
      <sheetData sheetId="26">
        <row r="1">
          <cell r="A1" t="str">
            <v>Oracle Number</v>
          </cell>
        </row>
      </sheetData>
      <sheetData sheetId="27">
        <row r="1">
          <cell r="A1" t="str">
            <v>Customer Name</v>
          </cell>
        </row>
      </sheetData>
      <sheetData sheetId="28" refreshError="1"/>
      <sheetData sheetId="2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 Yr Summary INS P&amp;L"/>
      <sheetName val="5 Yr Summary PS P&amp;L"/>
      <sheetName val="5 Yr Summary OHS P&amp;L"/>
      <sheetName val="Assumptions"/>
      <sheetName val="Student Enrollments"/>
      <sheetName val="Detailed 5 yr Projections"/>
      <sheetName val="Detailed 5 yr Qtrly Proj"/>
      <sheetName val="Existing Public Schools"/>
      <sheetName val="CALA"/>
      <sheetName val="CANB"/>
      <sheetName val="CO"/>
      <sheetName val="ID"/>
      <sheetName val="KS"/>
      <sheetName val="MN"/>
      <sheetName val="NV"/>
      <sheetName val="OR"/>
      <sheetName val="SC"/>
      <sheetName val="WA"/>
      <sheetName val="WI"/>
      <sheetName val="OHS"/>
      <sheetName val="Central Office"/>
      <sheetName val="Phoenix"/>
      <sheetName val="Central Office Staffing"/>
      <sheetName val="New Bus Dev"/>
      <sheetName val="New CA"/>
      <sheetName val="New State"/>
      <sheetName val="Attrition Rates"/>
      <sheetName val="Sheet2"/>
      <sheetName val="Weekly Leads (Pivo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General Info"/>
      <sheetName val="Template Overview"/>
      <sheetName val="1. Stacking Plan--&gt;"/>
      <sheetName val="Stacking Plan Instructions"/>
      <sheetName val="Sample"/>
      <sheetName val="Stacking Plan"/>
      <sheetName val="Headcount by Function"/>
      <sheetName val="2.Facility Infrastructure--&gt;"/>
      <sheetName val="Infrastructure Template"/>
      <sheetName val="Business Function Master List"/>
    </sheetNames>
    <sheetDataSet>
      <sheetData sheetId="0"/>
      <sheetData sheetId="1">
        <row r="8">
          <cell r="A8" t="str">
            <v>Reuters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C7" t="str">
            <v>Business Direct</v>
          </cell>
          <cell r="D7" t="str">
            <v>Business Direct</v>
          </cell>
          <cell r="E7" t="str">
            <v>Bus_Direct</v>
          </cell>
          <cell r="I7" t="str">
            <v>Corp</v>
          </cell>
          <cell r="J7" t="str">
            <v>Corporate Services</v>
          </cell>
          <cell r="K7" t="str">
            <v>Corp_TH</v>
          </cell>
          <cell r="M7" t="str">
            <v>Please Input Your Company Name on the 'General Info' Tab!!</v>
          </cell>
        </row>
        <row r="8">
          <cell r="C8" t="str">
            <v>Content Operations</v>
          </cell>
          <cell r="D8" t="str">
            <v>Data Operations</v>
          </cell>
          <cell r="E8" t="str">
            <v>Content_Ops</v>
          </cell>
          <cell r="J8" t="str">
            <v>Treasura</v>
          </cell>
        </row>
        <row r="9">
          <cell r="D9" t="str">
            <v>Data Support</v>
          </cell>
          <cell r="I9" t="str">
            <v>Corporate Sales</v>
          </cell>
          <cell r="J9" t="str">
            <v>Americas Sales</v>
          </cell>
          <cell r="K9" t="str">
            <v>Corp_Sales_TH</v>
          </cell>
        </row>
        <row r="10">
          <cell r="C10" t="str">
            <v>CTO</v>
          </cell>
          <cell r="D10" t="str">
            <v>CTO</v>
          </cell>
          <cell r="E10" t="str">
            <v>CTO</v>
          </cell>
          <cell r="I10" t="str">
            <v>Customer Segments</v>
          </cell>
          <cell r="J10" t="str">
            <v>Fixed Income</v>
          </cell>
          <cell r="K10" t="str">
            <v>Cust_Seg_TH</v>
          </cell>
        </row>
        <row r="11">
          <cell r="D11" t="str">
            <v>Innovation</v>
          </cell>
          <cell r="J11" t="str">
            <v>Institutional Equities</v>
          </cell>
        </row>
        <row r="12">
          <cell r="C12" t="str">
            <v>Data Centre</v>
          </cell>
          <cell r="D12" t="str">
            <v>Data Centre</v>
          </cell>
          <cell r="E12" t="str">
            <v>Data_Centre</v>
          </cell>
          <cell r="I12" t="str">
            <v>Customer Service</v>
          </cell>
          <cell r="J12" t="str">
            <v>Americas Sales</v>
          </cell>
          <cell r="K12" t="str">
            <v>Cust_Serv_TH</v>
          </cell>
        </row>
        <row r="13">
          <cell r="C13" t="str">
            <v>Divisional Technology Group</v>
          </cell>
          <cell r="D13" t="str">
            <v>BDN</v>
          </cell>
          <cell r="E13" t="str">
            <v>Div_Tech</v>
          </cell>
          <cell r="J13" t="str">
            <v>Asia Pacific Sales</v>
          </cell>
        </row>
        <row r="14">
          <cell r="D14" t="str">
            <v>IDN</v>
          </cell>
          <cell r="J14" t="str">
            <v>Client Services</v>
          </cell>
        </row>
        <row r="15">
          <cell r="D15" t="str">
            <v>Offshore Infrastructure</v>
          </cell>
          <cell r="J15" t="str">
            <v>Management Information Svcs</v>
          </cell>
        </row>
        <row r="16">
          <cell r="D16" t="str">
            <v>Shared Infrastructure</v>
          </cell>
          <cell r="J16" t="str">
            <v>Marketing &amp; Communications</v>
          </cell>
        </row>
        <row r="17">
          <cell r="C17" t="str">
            <v>Editorial</v>
          </cell>
          <cell r="D17" t="str">
            <v>Editor Support</v>
          </cell>
          <cell r="E17" t="str">
            <v>Editorial</v>
          </cell>
          <cell r="J17" t="str">
            <v>West</v>
          </cell>
        </row>
        <row r="18">
          <cell r="D18" t="str">
            <v>Editorial Operations</v>
          </cell>
          <cell r="I18" t="str">
            <v>Datafeeds</v>
          </cell>
          <cell r="J18" t="str">
            <v>Datafeeds</v>
          </cell>
          <cell r="K18" t="str">
            <v>Data_Feeds_TH</v>
          </cell>
        </row>
        <row r="19">
          <cell r="C19" t="str">
            <v>Enterprise</v>
          </cell>
          <cell r="D19" t="str">
            <v>Collaborations</v>
          </cell>
          <cell r="E19" t="str">
            <v>Enterprise</v>
          </cell>
          <cell r="J19" t="str">
            <v>Third Party Datafeeds</v>
          </cell>
        </row>
        <row r="20">
          <cell r="D20" t="str">
            <v>EIP</v>
          </cell>
          <cell r="I20" t="str">
            <v>E-Sales Group</v>
          </cell>
          <cell r="J20" t="str">
            <v>Americas Sales</v>
          </cell>
          <cell r="K20" t="str">
            <v>ESales_TH</v>
          </cell>
        </row>
        <row r="21">
          <cell r="D21" t="str">
            <v>EIS</v>
          </cell>
          <cell r="J21" t="str">
            <v>UKI Sales</v>
          </cell>
        </row>
        <row r="22">
          <cell r="D22" t="str">
            <v>Messaging</v>
          </cell>
          <cell r="I22" t="str">
            <v>Global Account Management</v>
          </cell>
          <cell r="J22" t="str">
            <v>Global Accounts Management</v>
          </cell>
          <cell r="K22" t="str">
            <v>Global_Acct_Mgmt_TH</v>
          </cell>
        </row>
        <row r="23">
          <cell r="D23" t="str">
            <v>Next Generation</v>
          </cell>
          <cell r="I23" t="str">
            <v>IB</v>
          </cell>
          <cell r="J23" t="str">
            <v>Investment Banking</v>
          </cell>
          <cell r="K23" t="str">
            <v>IB_TH</v>
          </cell>
        </row>
        <row r="24">
          <cell r="D24" t="str">
            <v>Other Enterprise</v>
          </cell>
          <cell r="I24" t="str">
            <v>IM</v>
          </cell>
          <cell r="J24" t="str">
            <v>Investment Management</v>
          </cell>
          <cell r="K24" t="str">
            <v>IM_TH</v>
          </cell>
        </row>
        <row r="25">
          <cell r="D25" t="str">
            <v>Risk Segment</v>
          </cell>
          <cell r="I25" t="str">
            <v>News</v>
          </cell>
          <cell r="J25" t="str">
            <v>TF News</v>
          </cell>
          <cell r="K25" t="str">
            <v>News_TH</v>
          </cell>
        </row>
        <row r="26">
          <cell r="D26" t="str">
            <v>RMDS</v>
          </cell>
          <cell r="I26" t="str">
            <v>Omgeo</v>
          </cell>
          <cell r="J26" t="str">
            <v>West</v>
          </cell>
          <cell r="K26" t="str">
            <v>Omgeo_TH</v>
          </cell>
        </row>
        <row r="27">
          <cell r="C27" t="str">
            <v>Executive</v>
          </cell>
          <cell r="D27" t="str">
            <v>Directors</v>
          </cell>
          <cell r="E27" t="str">
            <v>Executive</v>
          </cell>
          <cell r="I27" t="str">
            <v>Other Center</v>
          </cell>
          <cell r="J27" t="str">
            <v>Other Center</v>
          </cell>
          <cell r="K27" t="str">
            <v>Other_Center_TH</v>
          </cell>
        </row>
        <row r="28">
          <cell r="C28" t="str">
            <v>Finance</v>
          </cell>
          <cell r="D28" t="str">
            <v>Business Development</v>
          </cell>
          <cell r="E28" t="str">
            <v>Finance</v>
          </cell>
          <cell r="J28" t="str">
            <v>Thomson Global Resources</v>
          </cell>
        </row>
        <row r="29">
          <cell r="D29" t="str">
            <v>Finance Projects</v>
          </cell>
          <cell r="I29" t="str">
            <v>PORTIA</v>
          </cell>
          <cell r="J29" t="str">
            <v>PORTIA</v>
          </cell>
          <cell r="K29" t="str">
            <v>PORTIA_TH</v>
          </cell>
        </row>
        <row r="30">
          <cell r="D30" t="str">
            <v>Global Finance</v>
          </cell>
          <cell r="I30" t="str">
            <v>Pubs</v>
          </cell>
          <cell r="J30" t="str">
            <v>IFR</v>
          </cell>
          <cell r="K30" t="str">
            <v>Pubs_TH</v>
          </cell>
        </row>
        <row r="31">
          <cell r="D31" t="str">
            <v>Group Finance</v>
          </cell>
          <cell r="I31" t="str">
            <v>RWM</v>
          </cell>
          <cell r="J31" t="str">
            <v>Retail Wealth Management</v>
          </cell>
          <cell r="K31" t="str">
            <v>RWM_TH</v>
          </cell>
        </row>
        <row r="32">
          <cell r="D32" t="str">
            <v>Local Finance</v>
          </cell>
          <cell r="J32" t="str">
            <v>TTS</v>
          </cell>
        </row>
        <row r="33">
          <cell r="D33" t="str">
            <v>Tax</v>
          </cell>
          <cell r="I33" t="str">
            <v>Solutions Sales</v>
          </cell>
          <cell r="J33" t="str">
            <v>Americas Sales</v>
          </cell>
          <cell r="K33" t="str">
            <v>Solutions_Sales_TH</v>
          </cell>
        </row>
        <row r="34">
          <cell r="C34" t="str">
            <v>Finance Shared Services</v>
          </cell>
          <cell r="D34" t="str">
            <v>BSC Operations</v>
          </cell>
          <cell r="E34" t="str">
            <v>Fin_Shared</v>
          </cell>
          <cell r="J34" t="str">
            <v>Asia Pacific Sales</v>
          </cell>
        </row>
        <row r="35">
          <cell r="C35" t="str">
            <v>Global Business Divisions</v>
          </cell>
          <cell r="D35" t="str">
            <v>Global Business Divisions</v>
          </cell>
          <cell r="E35" t="str">
            <v>Global_Bus_Div</v>
          </cell>
          <cell r="J35" t="str">
            <v>CEMA Sales</v>
          </cell>
        </row>
        <row r="36">
          <cell r="D36" t="str">
            <v>Global Business Divisions Operations</v>
          </cell>
          <cell r="J36" t="str">
            <v>UKI Sales</v>
          </cell>
        </row>
        <row r="37">
          <cell r="C37" t="str">
            <v>Global Sales</v>
          </cell>
          <cell r="D37" t="str">
            <v>Focus Group Accounts</v>
          </cell>
          <cell r="E37" t="str">
            <v>Global_Sales</v>
          </cell>
          <cell r="I37" t="str">
            <v>Tech Plus</v>
          </cell>
          <cell r="J37" t="str">
            <v>Management Information Systems</v>
          </cell>
          <cell r="K37" t="str">
            <v>Tech_Plus_TH</v>
          </cell>
        </row>
        <row r="38">
          <cell r="D38" t="str">
            <v>Other Global</v>
          </cell>
          <cell r="J38" t="str">
            <v>Thomson Global Technology Infrastructure</v>
          </cell>
        </row>
        <row r="39">
          <cell r="C39" t="str">
            <v>Global Technology Operations</v>
          </cell>
          <cell r="D39" t="str">
            <v>Investment Committee</v>
          </cell>
          <cell r="E39" t="str">
            <v>GTO</v>
          </cell>
          <cell r="I39" t="str">
            <v>Territory Sales</v>
          </cell>
          <cell r="J39" t="str">
            <v>Americas Sales</v>
          </cell>
          <cell r="K39" t="str">
            <v>Territory_Sales_TH</v>
          </cell>
        </row>
        <row r="40">
          <cell r="D40" t="str">
            <v>Operations Management</v>
          </cell>
          <cell r="J40" t="str">
            <v>Asia Pacific Sales</v>
          </cell>
        </row>
        <row r="41">
          <cell r="D41" t="str">
            <v>Programme Management</v>
          </cell>
          <cell r="J41" t="str">
            <v>CEMA Sales</v>
          </cell>
        </row>
        <row r="42">
          <cell r="D42" t="str">
            <v>Risk and Controls</v>
          </cell>
          <cell r="J42" t="str">
            <v>UKI Sales</v>
          </cell>
        </row>
        <row r="43">
          <cell r="D43" t="str">
            <v>Service Management</v>
          </cell>
          <cell r="I43" t="str">
            <v>TF Central Execs</v>
          </cell>
          <cell r="J43" t="str">
            <v>Americas Sales</v>
          </cell>
          <cell r="K43" t="str">
            <v>TF_Central_Execs_TH</v>
          </cell>
        </row>
        <row r="44">
          <cell r="C44" t="str">
            <v>HR</v>
          </cell>
          <cell r="D44" t="str">
            <v>Human Resources</v>
          </cell>
          <cell r="E44" t="str">
            <v>HR</v>
          </cell>
          <cell r="J44" t="str">
            <v>Asia Pacific Sales</v>
          </cell>
        </row>
        <row r="45">
          <cell r="C45" t="str">
            <v>Investment &amp; Advisory</v>
          </cell>
          <cell r="D45" t="str">
            <v>Asset Management</v>
          </cell>
          <cell r="E45" t="str">
            <v>IA</v>
          </cell>
          <cell r="J45" t="str">
            <v>Content Operations</v>
          </cell>
        </row>
        <row r="46">
          <cell r="D46" t="str">
            <v>Other Research &amp; Asset Management</v>
          </cell>
          <cell r="J46" t="str">
            <v>Controllers Group</v>
          </cell>
        </row>
        <row r="47">
          <cell r="D47" t="str">
            <v>Research &amp; Advisory</v>
          </cell>
          <cell r="J47" t="str">
            <v>Financial Operations</v>
          </cell>
        </row>
        <row r="48">
          <cell r="D48" t="str">
            <v>User Experience IB&amp;IM</v>
          </cell>
          <cell r="J48" t="str">
            <v>Human Resources</v>
          </cell>
        </row>
        <row r="49">
          <cell r="D49" t="str">
            <v>User Experience WM</v>
          </cell>
          <cell r="J49" t="str">
            <v>Other Central Technology</v>
          </cell>
        </row>
        <row r="50">
          <cell r="D50" t="str">
            <v>Wealth Management</v>
          </cell>
          <cell r="J50" t="str">
            <v>Strategy</v>
          </cell>
        </row>
        <row r="51">
          <cell r="C51" t="str">
            <v>IT</v>
          </cell>
          <cell r="D51" t="str">
            <v>CIO Management</v>
          </cell>
          <cell r="E51" t="str">
            <v>IT</v>
          </cell>
          <cell r="J51" t="str">
            <v>UKI Sales</v>
          </cell>
        </row>
        <row r="52">
          <cell r="D52" t="str">
            <v>IS&amp;T Service Management</v>
          </cell>
          <cell r="I52" t="str">
            <v>TF Central Technology</v>
          </cell>
          <cell r="J52" t="str">
            <v>Architecture and Governance</v>
          </cell>
          <cell r="K52" t="str">
            <v>TF_Central_Tech_TH</v>
          </cell>
        </row>
        <row r="53">
          <cell r="D53" t="str">
            <v>IT Sourcing</v>
          </cell>
          <cell r="J53" t="str">
            <v>Content Technology</v>
          </cell>
        </row>
        <row r="54">
          <cell r="D54" t="str">
            <v>Relationship Management</v>
          </cell>
          <cell r="J54" t="str">
            <v>Core Technology</v>
          </cell>
        </row>
        <row r="55">
          <cell r="D55" t="str">
            <v>Solutions Delivery</v>
          </cell>
          <cell r="J55" t="str">
            <v>Other Central Technology</v>
          </cell>
        </row>
        <row r="56">
          <cell r="D56" t="str">
            <v>Vendor Management</v>
          </cell>
          <cell r="J56" t="str">
            <v>Reliability</v>
          </cell>
        </row>
        <row r="57">
          <cell r="C57" t="str">
            <v>Legal</v>
          </cell>
          <cell r="D57" t="str">
            <v>Legal</v>
          </cell>
          <cell r="E57" t="str">
            <v>Legal</v>
          </cell>
          <cell r="I57" t="str">
            <v>TF Content Operations</v>
          </cell>
          <cell r="J57" t="str">
            <v>Content Operations</v>
          </cell>
          <cell r="K57" t="str">
            <v>TF_Content_Ops_TH</v>
          </cell>
        </row>
        <row r="58">
          <cell r="C58" t="str">
            <v>Marketing &amp; Communications</v>
          </cell>
          <cell r="D58" t="str">
            <v>Corporate Communications</v>
          </cell>
          <cell r="E58" t="str">
            <v>MarComm</v>
          </cell>
          <cell r="J58" t="str">
            <v>Thomson Transaction Analytics</v>
          </cell>
        </row>
        <row r="59">
          <cell r="D59" t="str">
            <v>Marketing</v>
          </cell>
          <cell r="I59" t="str">
            <v>TF Customer Enterprise Solutions</v>
          </cell>
          <cell r="J59" t="str">
            <v>IFR</v>
          </cell>
          <cell r="K59" t="str">
            <v>TF_Cust_Enterprise_TH</v>
          </cell>
        </row>
        <row r="60">
          <cell r="D60" t="str">
            <v>Marketing Operations</v>
          </cell>
          <cell r="J60" t="str">
            <v>SIC</v>
          </cell>
        </row>
        <row r="61">
          <cell r="C61" t="str">
            <v>Media</v>
          </cell>
          <cell r="D61" t="str">
            <v>Channel Media</v>
          </cell>
          <cell r="E61" t="str">
            <v>Media</v>
          </cell>
          <cell r="J61" t="str">
            <v>Thomson Proprietary Research</v>
          </cell>
        </row>
        <row r="62">
          <cell r="D62" t="str">
            <v>Consumer</v>
          </cell>
          <cell r="J62" t="str">
            <v>Thomson Transaction Analytics</v>
          </cell>
        </row>
        <row r="63">
          <cell r="D63" t="str">
            <v>Pictures</v>
          </cell>
          <cell r="I63" t="str">
            <v>TF Customer Segments</v>
          </cell>
          <cell r="J63" t="str">
            <v>Content Strategy and Development</v>
          </cell>
          <cell r="K63" t="str">
            <v>TF_Cust_Seg_TH</v>
          </cell>
        </row>
        <row r="64">
          <cell r="D64" t="str">
            <v>Reuters.com</v>
          </cell>
          <cell r="J64" t="str">
            <v>Other Customer Segments</v>
          </cell>
        </row>
        <row r="65">
          <cell r="D65" t="str">
            <v>Text</v>
          </cell>
          <cell r="J65" t="str">
            <v>Product Development</v>
          </cell>
        </row>
        <row r="66">
          <cell r="D66" t="str">
            <v>TV</v>
          </cell>
          <cell r="I66" t="str">
            <v>TF Facilities and Admin</v>
          </cell>
          <cell r="J66" t="str">
            <v>Facilities and Admin</v>
          </cell>
          <cell r="K66" t="str">
            <v>TF_Facil_TH</v>
          </cell>
        </row>
        <row r="67">
          <cell r="C67" t="str">
            <v>Other Center</v>
          </cell>
          <cell r="D67" t="str">
            <v>Other Center</v>
          </cell>
          <cell r="E67" t="str">
            <v>Other</v>
          </cell>
          <cell r="I67" t="str">
            <v>TF Finance and Admin</v>
          </cell>
          <cell r="J67" t="str">
            <v>Controllers Group</v>
          </cell>
          <cell r="K67" t="str">
            <v>TF_Fin_TH</v>
          </cell>
        </row>
        <row r="68">
          <cell r="C68" t="str">
            <v>Property and Facilities</v>
          </cell>
          <cell r="D68" t="str">
            <v>Property and Facilities</v>
          </cell>
          <cell r="E68" t="str">
            <v>Props</v>
          </cell>
          <cell r="J68" t="str">
            <v>Decision Support</v>
          </cell>
        </row>
        <row r="69">
          <cell r="C69" t="str">
            <v>Regional Sales</v>
          </cell>
          <cell r="D69" t="str">
            <v>Asia Channel Regional</v>
          </cell>
          <cell r="E69" t="str">
            <v>Reg_Sales</v>
          </cell>
          <cell r="J69" t="str">
            <v>Financial Operations</v>
          </cell>
        </row>
        <row r="70">
          <cell r="D70" t="str">
            <v>Consultative Accounts</v>
          </cell>
          <cell r="J70" t="str">
            <v>Financial Planning &amp; Analysis</v>
          </cell>
        </row>
        <row r="71">
          <cell r="D71" t="str">
            <v>EMEA East Central</v>
          </cell>
          <cell r="I71" t="str">
            <v>TF Human Resources</v>
          </cell>
          <cell r="J71" t="str">
            <v>Human Resources</v>
          </cell>
          <cell r="K71" t="str">
            <v>TF_HR_TH</v>
          </cell>
        </row>
        <row r="72">
          <cell r="D72" t="str">
            <v>Other</v>
          </cell>
          <cell r="I72" t="str">
            <v>TF Legal</v>
          </cell>
          <cell r="J72" t="str">
            <v>Legal</v>
          </cell>
          <cell r="K72" t="str">
            <v>TF_Legal_TH</v>
          </cell>
        </row>
        <row r="73">
          <cell r="C73" t="str">
            <v>Sales &amp; Service Support</v>
          </cell>
          <cell r="D73" t="str">
            <v>Admin Transformation</v>
          </cell>
          <cell r="E73" t="str">
            <v>Support</v>
          </cell>
          <cell r="I73" t="str">
            <v>TF Strategy</v>
          </cell>
          <cell r="J73" t="str">
            <v>Strategy</v>
          </cell>
          <cell r="K73" t="str">
            <v>TF_Strat_TH</v>
          </cell>
        </row>
        <row r="74">
          <cell r="D74" t="str">
            <v>Client Training</v>
          </cell>
          <cell r="I74" t="str">
            <v>TWB</v>
          </cell>
          <cell r="J74" t="str">
            <v>Fixed Income</v>
          </cell>
          <cell r="K74" t="str">
            <v>TWB_TH</v>
          </cell>
        </row>
        <row r="75">
          <cell r="D75" t="str">
            <v>Customer Service</v>
          </cell>
          <cell r="J75" t="str">
            <v>Institutional Equities</v>
          </cell>
        </row>
        <row r="76">
          <cell r="D76" t="str">
            <v>Global PSG</v>
          </cell>
          <cell r="J76" t="str">
            <v>TradeWeb</v>
          </cell>
        </row>
        <row r="77">
          <cell r="D77" t="str">
            <v>Global Service Other</v>
          </cell>
          <cell r="I77" t="str">
            <v>NAL</v>
          </cell>
          <cell r="J77" t="str">
            <v>Carswell</v>
          </cell>
          <cell r="K77" t="str">
            <v>NAL_TH</v>
          </cell>
        </row>
        <row r="78">
          <cell r="D78" t="str">
            <v>Professional Services Group</v>
          </cell>
          <cell r="J78" t="str">
            <v>Dialog EMEA/AP</v>
          </cell>
        </row>
        <row r="79">
          <cell r="C79" t="str">
            <v>Sales &amp; Trading</v>
          </cell>
          <cell r="D79" t="str">
            <v>Business Strategy</v>
          </cell>
          <cell r="E79" t="str">
            <v>Sales_Trad</v>
          </cell>
          <cell r="J79" t="str">
            <v>FindLaw</v>
          </cell>
        </row>
        <row r="80">
          <cell r="D80" t="str">
            <v>C&amp;E</v>
          </cell>
          <cell r="J80" t="str">
            <v>Les Editions Yvon Blais</v>
          </cell>
        </row>
        <row r="81">
          <cell r="D81" t="str">
            <v>Equities</v>
          </cell>
          <cell r="J81" t="str">
            <v>Thomson</v>
          </cell>
        </row>
        <row r="82">
          <cell r="D82" t="str">
            <v>Fixed Income</v>
          </cell>
          <cell r="J82" t="str">
            <v>Thomson Elite (International)</v>
          </cell>
        </row>
        <row r="83">
          <cell r="D83" t="str">
            <v>Hosted Customer Facing</v>
          </cell>
          <cell r="J83" t="str">
            <v>Thomson Elite (US)</v>
          </cell>
        </row>
        <row r="84">
          <cell r="D84" t="str">
            <v>Other Sales &amp; Trading</v>
          </cell>
          <cell r="J84" t="str">
            <v>West</v>
          </cell>
        </row>
        <row r="85">
          <cell r="D85" t="str">
            <v>Post Trade</v>
          </cell>
          <cell r="J85" t="str">
            <v>West Education Group</v>
          </cell>
        </row>
        <row r="86">
          <cell r="D86" t="str">
            <v>Reuters Station/Trader</v>
          </cell>
          <cell r="I86" t="str">
            <v>TH</v>
          </cell>
          <cell r="J86" t="str">
            <v>Thomson Healthcare</v>
          </cell>
          <cell r="K86" t="str">
            <v>TH_TH</v>
          </cell>
        </row>
        <row r="87">
          <cell r="D87" t="str">
            <v>RFS Shared Infrastructure</v>
          </cell>
          <cell r="I87" t="str">
            <v>TILR</v>
          </cell>
          <cell r="J87" t="str">
            <v>Aranzadi</v>
          </cell>
          <cell r="K87" t="str">
            <v>TILR_TH</v>
          </cell>
        </row>
        <row r="88">
          <cell r="D88" t="str">
            <v>Sales and Trading Mgt Overlay</v>
          </cell>
          <cell r="J88" t="str">
            <v>Brandy</v>
          </cell>
        </row>
        <row r="89">
          <cell r="D89" t="str">
            <v>Transactional Markets</v>
          </cell>
          <cell r="J89" t="str">
            <v>CompuMark</v>
          </cell>
        </row>
        <row r="90">
          <cell r="D90" t="str">
            <v>Transactions Sales</v>
          </cell>
          <cell r="J90" t="str">
            <v>Ellis Publications</v>
          </cell>
        </row>
        <row r="91">
          <cell r="D91" t="str">
            <v>Treasury</v>
          </cell>
          <cell r="J91" t="str">
            <v>Forlaget Thomson</v>
          </cell>
        </row>
        <row r="92">
          <cell r="D92" t="str">
            <v>User Experience-Desktop</v>
          </cell>
          <cell r="J92" t="str">
            <v>La Ley</v>
          </cell>
        </row>
        <row r="93">
          <cell r="C93" t="str">
            <v>Search &amp; Content Technologies</v>
          </cell>
          <cell r="D93" t="str">
            <v>Editorial Development</v>
          </cell>
          <cell r="E93" t="str">
            <v>Search_Content</v>
          </cell>
          <cell r="J93" t="str">
            <v>Sweet &amp; Maxwell Europe</v>
          </cell>
        </row>
        <row r="94">
          <cell r="D94" t="str">
            <v>FRD</v>
          </cell>
          <cell r="J94" t="str">
            <v>TCM-Thomson CompuMark</v>
          </cell>
        </row>
        <row r="95">
          <cell r="D95" t="str">
            <v>Search</v>
          </cell>
          <cell r="J95" t="str">
            <v>Thomson &amp; Thomson</v>
          </cell>
        </row>
        <row r="96">
          <cell r="D96" t="str">
            <v>Timeseries</v>
          </cell>
          <cell r="J96" t="str">
            <v>Thomson Fakta</v>
          </cell>
        </row>
        <row r="97">
          <cell r="C97" t="str">
            <v>Strategy</v>
          </cell>
          <cell r="D97" t="str">
            <v>Strategy</v>
          </cell>
          <cell r="E97" t="str">
            <v>Strategy</v>
          </cell>
          <cell r="J97" t="str">
            <v>Thomson Internat'l Legal &amp; Reg</v>
          </cell>
        </row>
        <row r="98">
          <cell r="C98" t="str">
            <v>TWB</v>
          </cell>
          <cell r="D98" t="str">
            <v>Fixed Income</v>
          </cell>
          <cell r="E98" t="str">
            <v>TWB</v>
          </cell>
          <cell r="J98" t="str">
            <v>TILR Headquarters</v>
          </cell>
        </row>
        <row r="99">
          <cell r="J99" t="str">
            <v>TILR Technology</v>
          </cell>
        </row>
        <row r="100">
          <cell r="J100" t="str">
            <v>Transactive</v>
          </cell>
        </row>
        <row r="101">
          <cell r="I101" t="str">
            <v>TS</v>
          </cell>
          <cell r="J101" t="str">
            <v>Dialog</v>
          </cell>
          <cell r="K101" t="str">
            <v>TS_TH</v>
          </cell>
        </row>
        <row r="102">
          <cell r="J102" t="str">
            <v>Thomson Scientific</v>
          </cell>
        </row>
        <row r="103">
          <cell r="I103" t="str">
            <v>TTA</v>
          </cell>
          <cell r="J103" t="str">
            <v>TTA Group</v>
          </cell>
          <cell r="K103" t="str">
            <v>TTA_TH</v>
          </cell>
        </row>
        <row r="104">
          <cell r="J104" t="str">
            <v>TTA Research &amp; Guidance</v>
          </cell>
        </row>
        <row r="105">
          <cell r="J105" t="str">
            <v>TTA Corporate Software &amp; Service</v>
          </cell>
        </row>
        <row r="106">
          <cell r="J106" t="str">
            <v>TTA Professional Software &amp; Service</v>
          </cell>
        </row>
        <row r="107">
          <cell r="I107" t="str">
            <v>TTC</v>
          </cell>
          <cell r="J107" t="str">
            <v>Corporate Communications</v>
          </cell>
          <cell r="K107" t="str">
            <v>TTC_TH</v>
          </cell>
        </row>
        <row r="108">
          <cell r="J108" t="str">
            <v>Corporate Executive</v>
          </cell>
        </row>
        <row r="109">
          <cell r="J109" t="str">
            <v>Corporate F&amp;A</v>
          </cell>
        </row>
        <row r="110">
          <cell r="J110" t="str">
            <v>Corporate HR</v>
          </cell>
        </row>
        <row r="111">
          <cell r="J111" t="str">
            <v>Corporate Legal</v>
          </cell>
        </row>
        <row r="112">
          <cell r="J112" t="str">
            <v>Corporate Strategy</v>
          </cell>
        </row>
        <row r="113">
          <cell r="J113" t="str">
            <v>Corporate T-Web</v>
          </cell>
        </row>
        <row r="114">
          <cell r="J114" t="str">
            <v>CustomerPlus</v>
          </cell>
        </row>
        <row r="115">
          <cell r="J115" t="str">
            <v>European Service Center</v>
          </cell>
        </row>
        <row r="116">
          <cell r="J116" t="str">
            <v>GBS Operations</v>
          </cell>
        </row>
        <row r="117">
          <cell r="J117" t="str">
            <v>Global Business Services</v>
          </cell>
        </row>
        <row r="118">
          <cell r="J118" t="str">
            <v>Global Service Center</v>
          </cell>
        </row>
        <row r="119">
          <cell r="J119" t="str">
            <v>Global Tech Infrastructure</v>
          </cell>
        </row>
        <row r="120">
          <cell r="J120" t="str">
            <v>Management Associate Program</v>
          </cell>
        </row>
        <row r="121">
          <cell r="J121" t="str">
            <v>Management Information Svcs</v>
          </cell>
        </row>
        <row r="122">
          <cell r="J122" t="str">
            <v>North America Service Center</v>
          </cell>
        </row>
        <row r="123">
          <cell r="J123" t="str">
            <v>Thomson Global Resources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 Checker"/>
      <sheetName val="MODEL INDEX"/>
      <sheetName val="REVIEW CHECKLIST"/>
      <sheetName val="YoY P&amp;L Comparison"/>
      <sheetName val="FY10 % Remaining"/>
      <sheetName val="Tracking"/>
      <sheetName val="Key Metrics"/>
      <sheetName val="Tracking Original"/>
      <sheetName val="Summary Assumptions Output"/>
      <sheetName val="Summary Direct Instr %"/>
      <sheetName val="ROLL-UP P&amp;L per Student"/>
      <sheetName val="Marginal Analysis"/>
      <sheetName val="P&amp;L Actuals Input"/>
      <sheetName val="K12 Actual Invoice Input"/>
      <sheetName val="Assumptions -ZW"/>
      <sheetName val="Enrollment Inputs"/>
      <sheetName val="Current Marketing Forecast"/>
      <sheetName val="Funding Explanation_Detail"/>
      <sheetName val="Basic &amp; Spec Ed Revenue Inputs"/>
      <sheetName val="Teacher FTE &amp; Salary Inputs"/>
      <sheetName val="Staffing Plan Summary"/>
      <sheetName val="Staffing Plan Pivot Value"/>
      <sheetName val="Staffing Plan Pivot Table"/>
      <sheetName val="Staffing Plan Details"/>
      <sheetName val="K12 &amp; Non-K12 Admin Staff Input"/>
      <sheetName val="F&amp;F"/>
      <sheetName val="Facility"/>
      <sheetName val="K12 Pricing &amp; Fees"/>
      <sheetName val="Input Supporting Calcs"/>
      <sheetName val="Cash Flow - FY10"/>
      <sheetName val="Cash Flow 5 Year"/>
      <sheetName val="K12 P&amp;L"/>
      <sheetName val="ALL FUNDING ROLL-UP P&amp;L"/>
      <sheetName val="P&amp;L Start"/>
      <sheetName val="Basic &amp; Special Ed Funding P&amp;L"/>
      <sheetName val="SPED Reimb"/>
      <sheetName val="Start Up"/>
      <sheetName val="Implementaion"/>
      <sheetName val="Facility Grant"/>
      <sheetName val="Supplemental"/>
      <sheetName val="Grant 6"/>
      <sheetName val="Grant 7"/>
      <sheetName val="Grant 8"/>
      <sheetName val="P&amp;L End"/>
      <sheetName val="Funding Calculations"/>
      <sheetName val="Upfront K12 Chgs Amort"/>
      <sheetName val="K12 Invoicing - K-8"/>
      <sheetName val="K12 Invoicing - HS"/>
      <sheetName val="Monthly Student Amort"/>
      <sheetName val="QC Testing"/>
      <sheetName val="Analytical Tes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2">
          <cell r="M72">
            <v>14134</v>
          </cell>
        </row>
      </sheetData>
      <sheetData sheetId="13" refreshError="1"/>
      <sheetData sheetId="14">
        <row r="39">
          <cell r="F39">
            <v>52500</v>
          </cell>
        </row>
      </sheetData>
      <sheetData sheetId="15">
        <row r="12">
          <cell r="K12">
            <v>61</v>
          </cell>
        </row>
      </sheetData>
      <sheetData sheetId="16" refreshError="1"/>
      <sheetData sheetId="17" refreshError="1"/>
      <sheetData sheetId="18" refreshError="1"/>
      <sheetData sheetId="19">
        <row r="22">
          <cell r="E22">
            <v>2</v>
          </cell>
        </row>
      </sheetData>
      <sheetData sheetId="20" refreshError="1"/>
      <sheetData sheetId="21" refreshError="1"/>
      <sheetData sheetId="22" refreshError="1"/>
      <sheetData sheetId="23">
        <row r="90">
          <cell r="D90">
            <v>40649</v>
          </cell>
        </row>
        <row r="91">
          <cell r="D91">
            <v>40650</v>
          </cell>
        </row>
        <row r="92">
          <cell r="D92">
            <v>40651</v>
          </cell>
        </row>
        <row r="93">
          <cell r="D93">
            <v>40652</v>
          </cell>
        </row>
        <row r="94">
          <cell r="D94">
            <v>40653</v>
          </cell>
        </row>
        <row r="95">
          <cell r="D95">
            <v>40654</v>
          </cell>
        </row>
        <row r="96">
          <cell r="D96">
            <v>40655</v>
          </cell>
        </row>
        <row r="97">
          <cell r="D97">
            <v>40656</v>
          </cell>
        </row>
        <row r="98">
          <cell r="D98">
            <v>40691</v>
          </cell>
        </row>
        <row r="99">
          <cell r="D99">
            <v>40715</v>
          </cell>
        </row>
        <row r="100">
          <cell r="D100">
            <v>40716</v>
          </cell>
        </row>
        <row r="101">
          <cell r="D101">
            <v>40717</v>
          </cell>
        </row>
        <row r="102">
          <cell r="D102">
            <v>40718</v>
          </cell>
        </row>
        <row r="103">
          <cell r="D103">
            <v>40719</v>
          </cell>
        </row>
        <row r="104">
          <cell r="D104">
            <v>40720</v>
          </cell>
        </row>
        <row r="105">
          <cell r="D105">
            <v>40721</v>
          </cell>
        </row>
        <row r="106">
          <cell r="D106">
            <v>40722</v>
          </cell>
        </row>
        <row r="107">
          <cell r="D107">
            <v>40723</v>
          </cell>
        </row>
        <row r="108">
          <cell r="D108">
            <v>40724</v>
          </cell>
        </row>
      </sheetData>
      <sheetData sheetId="24">
        <row r="42">
          <cell r="I42">
            <v>14875</v>
          </cell>
        </row>
      </sheetData>
      <sheetData sheetId="25" refreshError="1"/>
      <sheetData sheetId="26" refreshError="1"/>
      <sheetData sheetId="27">
        <row r="28">
          <cell r="D28">
            <v>0.15</v>
          </cell>
        </row>
      </sheetData>
      <sheetData sheetId="28" refreshError="1"/>
      <sheetData sheetId="29" refreshError="1"/>
      <sheetData sheetId="30" refreshError="1"/>
      <sheetData sheetId="31">
        <row r="26">
          <cell r="C26">
            <v>-392521.38902053889</v>
          </cell>
        </row>
      </sheetData>
      <sheetData sheetId="32"/>
      <sheetData sheetId="33"/>
      <sheetData sheetId="34">
        <row r="7">
          <cell r="AF7">
            <v>0</v>
          </cell>
        </row>
      </sheetData>
      <sheetData sheetId="35">
        <row r="3">
          <cell r="B3" t="str">
            <v>SPED Reimb</v>
          </cell>
        </row>
      </sheetData>
      <sheetData sheetId="36">
        <row r="3">
          <cell r="B3" t="str">
            <v>Start-Up Grant</v>
          </cell>
        </row>
      </sheetData>
      <sheetData sheetId="37">
        <row r="3">
          <cell r="B3" t="str">
            <v>Implementation Grant</v>
          </cell>
        </row>
      </sheetData>
      <sheetData sheetId="38">
        <row r="3">
          <cell r="B3" t="str">
            <v>Facility Grant</v>
          </cell>
        </row>
      </sheetData>
      <sheetData sheetId="39">
        <row r="3">
          <cell r="B3" t="str">
            <v>New Charter School Supplemental Grant</v>
          </cell>
        </row>
      </sheetData>
      <sheetData sheetId="40">
        <row r="3">
          <cell r="B3" t="str">
            <v>Grant 6</v>
          </cell>
        </row>
      </sheetData>
      <sheetData sheetId="41">
        <row r="3">
          <cell r="B3" t="str">
            <v>Grant 7</v>
          </cell>
        </row>
      </sheetData>
      <sheetData sheetId="42">
        <row r="3">
          <cell r="B3" t="str">
            <v>Grant 8</v>
          </cell>
        </row>
      </sheetData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Instructions"/>
      <sheetName val="Project set-up"/>
      <sheetName val="administrative"/>
      <sheetName val="Business input"/>
      <sheetName val="Space forecast"/>
      <sheetName val="Summary sheet"/>
      <sheetName val="Space tables"/>
      <sheetName val="Project Input"/>
      <sheetName val="Cost Data"/>
      <sheetName val="WG Graphs"/>
      <sheetName val="Master Data Table"/>
      <sheetName val="Lookup Tables"/>
      <sheetName val="Functional Areas"/>
      <sheetName val="Reference space hierarchy"/>
    </sheetNames>
    <sheetDataSet>
      <sheetData sheetId="0" refreshError="1"/>
      <sheetData sheetId="1" refreshError="1"/>
      <sheetData sheetId="2" refreshError="1">
        <row r="17">
          <cell r="H17" t="str">
            <v>F</v>
          </cell>
        </row>
        <row r="63">
          <cell r="M63">
            <v>2011</v>
          </cell>
        </row>
      </sheetData>
      <sheetData sheetId="3" refreshError="1">
        <row r="1">
          <cell r="A1">
            <v>1</v>
          </cell>
        </row>
        <row r="162">
          <cell r="D162">
            <v>2007</v>
          </cell>
        </row>
        <row r="163">
          <cell r="D163">
            <v>2008</v>
          </cell>
        </row>
        <row r="164">
          <cell r="D164">
            <v>2009</v>
          </cell>
        </row>
        <row r="165">
          <cell r="D165">
            <v>2010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rollment"/>
      <sheetName val="DataInputs1"/>
      <sheetName val="DataInputs2"/>
      <sheetName val="Process1"/>
      <sheetName val="Process2"/>
      <sheetName val="Output"/>
      <sheetName val="Adjustments"/>
      <sheetName val="DSASheet"/>
      <sheetName val="Controller"/>
      <sheetName val="VendorList"/>
      <sheetName val="Payment Sheet"/>
      <sheetName val="OutputData"/>
      <sheetName val="Codes"/>
      <sheetName val="CA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5">
          <cell r="A5" t="str">
            <v>School Districts
and
Charter Schools</v>
          </cell>
          <cell r="B5" t="str">
            <v>[1]
FY2001
Audited
Weighted
Apportionment
Enrollment</v>
          </cell>
          <cell r="C5" t="str">
            <v>[2]
FY2002
Audited
Weighted
Apportionment Enrollment</v>
          </cell>
          <cell r="D5" t="str">
            <v>[3]
FY2003
Audited
Weighted
Apportionment
Enrollment</v>
          </cell>
          <cell r="E5" t="str">
            <v>[4]
FY2003
Hold Harmless
Weighted
Apportioned
Enrollment</v>
          </cell>
          <cell r="F5" t="str">
            <v>[5]
FY2003
Total Basic
Support Level
per Student</v>
          </cell>
          <cell r="G5" t="str">
            <v>[6]
FY2003
Total Basic
Support Level</v>
          </cell>
          <cell r="H5" t="str">
            <v>[7]
FY2003
NRS 387.1243
Enrollment
Increase</v>
          </cell>
          <cell r="I5" t="str">
            <v>[8]
FY2003
Special
Education
Regular
Units</v>
          </cell>
          <cell r="J5" t="str">
            <v>[9]
FY2003
Special
Education
Discretionary
Units</v>
          </cell>
          <cell r="K5" t="str">
            <v>[10]
FY2003
Special
Education
Reallocated
Units</v>
          </cell>
          <cell r="L5" t="str">
            <v>[11]
FY2003
Special
Education
Cost/Unit</v>
          </cell>
          <cell r="M5" t="str">
            <v>[12]
FY2003
Special
Education
Costs</v>
          </cell>
          <cell r="N5" t="str">
            <v>[13]
FY2003
Charter School
"Outside
Revenue"
per Student</v>
          </cell>
          <cell r="O5" t="str">
            <v>[14]
FY2003
Local School
Support Tax
(LSST)
(S/Ds Only)</v>
          </cell>
          <cell r="P5" t="str">
            <v>[15]
FY2003
$0.25 Property
Tax
(S/Ds Only)</v>
          </cell>
          <cell r="Q5" t="str">
            <v>[16]
FY2003
Previously
Credited
DSA State
Payments</v>
          </cell>
          <cell r="R5" t="str">
            <v>[17]
FY2003
Non-
Traditional
Students</v>
          </cell>
          <cell r="S5" t="str">
            <v>[18]
FY2002
Net Proceeds
of Minerals
Adjustment</v>
          </cell>
          <cell r="T5" t="str">
            <v>[19]
FY2003
FINAL
DSA
Adjustment
Owed to S/Ds/
(Due from SDs)</v>
          </cell>
        </row>
        <row r="6">
          <cell r="A6" t="str">
            <v>Carson City School District</v>
          </cell>
          <cell r="B6">
            <v>8164.6</v>
          </cell>
          <cell r="C6">
            <v>8481.7999999999993</v>
          </cell>
          <cell r="D6">
            <v>8551.7999999999993</v>
          </cell>
          <cell r="E6">
            <v>8551.7999999999993</v>
          </cell>
          <cell r="F6">
            <v>4545</v>
          </cell>
          <cell r="G6">
            <v>38867931</v>
          </cell>
          <cell r="H6">
            <v>0</v>
          </cell>
          <cell r="I6">
            <v>79.2</v>
          </cell>
          <cell r="J6">
            <v>0.25</v>
          </cell>
          <cell r="K6">
            <v>0</v>
          </cell>
          <cell r="L6">
            <v>30576</v>
          </cell>
          <cell r="M6">
            <v>2429263</v>
          </cell>
          <cell r="N6">
            <v>0</v>
          </cell>
          <cell r="O6">
            <v>20002964</v>
          </cell>
          <cell r="P6">
            <v>2639914</v>
          </cell>
          <cell r="Q6">
            <v>18696521</v>
          </cell>
          <cell r="R6">
            <v>1948</v>
          </cell>
          <cell r="S6">
            <v>0</v>
          </cell>
          <cell r="T6">
            <v>-40257</v>
          </cell>
        </row>
        <row r="7">
          <cell r="A7" t="str">
            <v>Churchill County School District</v>
          </cell>
          <cell r="B7">
            <v>4508.8</v>
          </cell>
          <cell r="C7">
            <v>4458.3999999999996</v>
          </cell>
          <cell r="D7">
            <v>4398.2</v>
          </cell>
          <cell r="E7">
            <v>4508.8</v>
          </cell>
          <cell r="F7">
            <v>5020</v>
          </cell>
          <cell r="G7">
            <v>22634176</v>
          </cell>
          <cell r="H7">
            <v>0</v>
          </cell>
          <cell r="I7">
            <v>44</v>
          </cell>
          <cell r="J7">
            <v>1</v>
          </cell>
          <cell r="K7">
            <v>0</v>
          </cell>
          <cell r="L7">
            <v>30576</v>
          </cell>
          <cell r="M7">
            <v>1375920</v>
          </cell>
          <cell r="N7">
            <v>-44286</v>
          </cell>
          <cell r="O7">
            <v>4268852</v>
          </cell>
          <cell r="P7">
            <v>1130884</v>
          </cell>
          <cell r="Q7">
            <v>18657477</v>
          </cell>
          <cell r="R7">
            <v>4217</v>
          </cell>
          <cell r="S7">
            <v>52718</v>
          </cell>
          <cell r="T7">
            <v>-34468</v>
          </cell>
        </row>
        <row r="8">
          <cell r="A8" t="str">
            <v>Gateways to Success (Charter School)</v>
          </cell>
          <cell r="B8">
            <v>112</v>
          </cell>
          <cell r="C8">
            <v>103</v>
          </cell>
          <cell r="D8">
            <v>66</v>
          </cell>
          <cell r="E8">
            <v>112</v>
          </cell>
          <cell r="F8">
            <v>5020</v>
          </cell>
          <cell r="G8">
            <v>562240</v>
          </cell>
          <cell r="H8">
            <v>22490</v>
          </cell>
          <cell r="I8">
            <v>0</v>
          </cell>
          <cell r="J8">
            <v>0</v>
          </cell>
          <cell r="K8">
            <v>0</v>
          </cell>
          <cell r="L8">
            <v>30576</v>
          </cell>
          <cell r="M8">
            <v>0</v>
          </cell>
          <cell r="N8">
            <v>44286</v>
          </cell>
          <cell r="O8">
            <v>0</v>
          </cell>
          <cell r="P8">
            <v>0</v>
          </cell>
          <cell r="Q8">
            <v>605855</v>
          </cell>
          <cell r="R8">
            <v>0</v>
          </cell>
          <cell r="S8">
            <v>0</v>
          </cell>
          <cell r="T8">
            <v>23161</v>
          </cell>
        </row>
        <row r="9">
          <cell r="A9" t="str">
            <v>Clark County School District</v>
          </cell>
          <cell r="B9">
            <v>223114.8</v>
          </cell>
          <cell r="C9">
            <v>236429.4</v>
          </cell>
          <cell r="D9">
            <v>246764.79999999999</v>
          </cell>
          <cell r="E9">
            <v>246764.79999999999</v>
          </cell>
          <cell r="F9">
            <v>3819</v>
          </cell>
          <cell r="G9">
            <v>942394771</v>
          </cell>
          <cell r="H9">
            <v>0</v>
          </cell>
          <cell r="I9">
            <v>1519</v>
          </cell>
          <cell r="J9">
            <v>22</v>
          </cell>
          <cell r="K9">
            <v>16.189</v>
          </cell>
          <cell r="L9">
            <v>30576</v>
          </cell>
          <cell r="M9">
            <v>47612611</v>
          </cell>
          <cell r="N9">
            <v>-1183114</v>
          </cell>
          <cell r="O9">
            <v>498143678</v>
          </cell>
          <cell r="P9">
            <v>101551465</v>
          </cell>
          <cell r="Q9">
            <v>390034129</v>
          </cell>
          <cell r="R9">
            <v>34587</v>
          </cell>
          <cell r="S9">
            <v>-997</v>
          </cell>
          <cell r="T9">
            <v>-871414</v>
          </cell>
        </row>
        <row r="10">
          <cell r="A10" t="str">
            <v>Andre Agassi College Preparatory Academy (Charter School)</v>
          </cell>
          <cell r="B10">
            <v>0</v>
          </cell>
          <cell r="C10">
            <v>150</v>
          </cell>
          <cell r="D10">
            <v>206</v>
          </cell>
          <cell r="E10">
            <v>206</v>
          </cell>
          <cell r="F10">
            <v>3819</v>
          </cell>
          <cell r="G10">
            <v>786714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30576</v>
          </cell>
          <cell r="M10">
            <v>0</v>
          </cell>
          <cell r="N10">
            <v>202292</v>
          </cell>
          <cell r="O10">
            <v>0</v>
          </cell>
          <cell r="P10">
            <v>0</v>
          </cell>
          <cell r="Q10">
            <v>989006</v>
          </cell>
          <cell r="R10">
            <v>0</v>
          </cell>
          <cell r="S10">
            <v>0</v>
          </cell>
          <cell r="T10">
            <v>0</v>
          </cell>
        </row>
        <row r="11">
          <cell r="A11" t="str">
            <v>Keystone Academy (Charter School)</v>
          </cell>
          <cell r="B11">
            <v>37</v>
          </cell>
          <cell r="C11">
            <v>41</v>
          </cell>
          <cell r="D11">
            <v>50</v>
          </cell>
          <cell r="E11">
            <v>50</v>
          </cell>
          <cell r="F11">
            <v>3819</v>
          </cell>
          <cell r="G11">
            <v>190950</v>
          </cell>
          <cell r="H11">
            <v>7638</v>
          </cell>
          <cell r="I11">
            <v>0</v>
          </cell>
          <cell r="J11">
            <v>0</v>
          </cell>
          <cell r="K11">
            <v>0</v>
          </cell>
          <cell r="L11">
            <v>30576</v>
          </cell>
          <cell r="M11">
            <v>0</v>
          </cell>
          <cell r="N11">
            <v>49100</v>
          </cell>
          <cell r="O11">
            <v>0</v>
          </cell>
          <cell r="P11">
            <v>0</v>
          </cell>
          <cell r="Q11">
            <v>240050</v>
          </cell>
          <cell r="R11">
            <v>0</v>
          </cell>
          <cell r="S11">
            <v>0</v>
          </cell>
          <cell r="T11">
            <v>7638</v>
          </cell>
        </row>
        <row r="12">
          <cell r="A12" t="str">
            <v>Odyssey (Elementary) Charter School of Nevada</v>
          </cell>
          <cell r="B12">
            <v>339.2</v>
          </cell>
          <cell r="C12">
            <v>462</v>
          </cell>
          <cell r="D12">
            <v>552.79999999999995</v>
          </cell>
          <cell r="E12">
            <v>552.79999999999995</v>
          </cell>
          <cell r="F12">
            <v>3819</v>
          </cell>
          <cell r="G12">
            <v>2111143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30576</v>
          </cell>
          <cell r="M12">
            <v>0</v>
          </cell>
          <cell r="N12">
            <v>542850</v>
          </cell>
          <cell r="O12">
            <v>0</v>
          </cell>
          <cell r="P12">
            <v>0</v>
          </cell>
          <cell r="Q12">
            <v>2706804</v>
          </cell>
          <cell r="R12">
            <v>0</v>
          </cell>
          <cell r="S12">
            <v>0</v>
          </cell>
          <cell r="T12">
            <v>-52811</v>
          </cell>
        </row>
        <row r="13">
          <cell r="A13" t="str">
            <v>Odyssey Secondary Charter School</v>
          </cell>
          <cell r="B13">
            <v>0</v>
          </cell>
          <cell r="C13">
            <v>159</v>
          </cell>
          <cell r="D13">
            <v>396</v>
          </cell>
          <cell r="E13">
            <v>396</v>
          </cell>
          <cell r="F13">
            <v>3819</v>
          </cell>
          <cell r="G13">
            <v>1512324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30576</v>
          </cell>
          <cell r="M13">
            <v>0</v>
          </cell>
          <cell r="N13">
            <v>388872</v>
          </cell>
          <cell r="O13">
            <v>0</v>
          </cell>
          <cell r="P13">
            <v>0</v>
          </cell>
          <cell r="Q13">
            <v>1968410</v>
          </cell>
          <cell r="R13">
            <v>0</v>
          </cell>
          <cell r="S13">
            <v>0</v>
          </cell>
          <cell r="T13">
            <v>-67214</v>
          </cell>
        </row>
        <row r="14">
          <cell r="A14" t="str">
            <v>Douglas County School District</v>
          </cell>
          <cell r="B14">
            <v>6782.4</v>
          </cell>
          <cell r="C14">
            <v>6756</v>
          </cell>
          <cell r="D14">
            <v>6933.6</v>
          </cell>
          <cell r="E14">
            <v>6933.6</v>
          </cell>
          <cell r="F14">
            <v>4227</v>
          </cell>
          <cell r="G14">
            <v>29308327</v>
          </cell>
          <cell r="H14">
            <v>0</v>
          </cell>
          <cell r="I14">
            <v>62</v>
          </cell>
          <cell r="J14">
            <v>1</v>
          </cell>
          <cell r="K14">
            <v>0.13600000000000001</v>
          </cell>
          <cell r="L14">
            <v>30576</v>
          </cell>
          <cell r="M14">
            <v>1930446</v>
          </cell>
          <cell r="N14">
            <v>0</v>
          </cell>
          <cell r="O14">
            <v>12919309</v>
          </cell>
          <cell r="P14">
            <v>4343107</v>
          </cell>
          <cell r="Q14">
            <v>14235261</v>
          </cell>
          <cell r="R14">
            <v>0</v>
          </cell>
          <cell r="S14">
            <v>-114</v>
          </cell>
          <cell r="T14">
            <v>-259018</v>
          </cell>
        </row>
        <row r="15">
          <cell r="A15" t="str">
            <v>Elko County School District</v>
          </cell>
          <cell r="B15">
            <v>9700.2000000000007</v>
          </cell>
          <cell r="C15">
            <v>9473.4</v>
          </cell>
          <cell r="D15">
            <v>9317.6</v>
          </cell>
          <cell r="E15">
            <v>9700.2000000000007</v>
          </cell>
          <cell r="F15">
            <v>4903</v>
          </cell>
          <cell r="G15">
            <v>47560081</v>
          </cell>
          <cell r="H15">
            <v>0</v>
          </cell>
          <cell r="I15">
            <v>74.61</v>
          </cell>
          <cell r="J15">
            <v>0</v>
          </cell>
          <cell r="K15">
            <v>0</v>
          </cell>
          <cell r="L15">
            <v>30576</v>
          </cell>
          <cell r="M15">
            <v>2281275</v>
          </cell>
          <cell r="N15">
            <v>0</v>
          </cell>
          <cell r="O15">
            <v>15397029</v>
          </cell>
          <cell r="P15">
            <v>2346548</v>
          </cell>
          <cell r="Q15">
            <v>32761853</v>
          </cell>
          <cell r="R15">
            <v>3117</v>
          </cell>
          <cell r="S15">
            <v>26880</v>
          </cell>
          <cell r="T15">
            <v>-634077</v>
          </cell>
        </row>
        <row r="16">
          <cell r="A16" t="str">
            <v>Esmeralda County School District</v>
          </cell>
          <cell r="B16">
            <v>82</v>
          </cell>
          <cell r="C16">
            <v>78.8</v>
          </cell>
          <cell r="D16">
            <v>66.400000000000006</v>
          </cell>
          <cell r="E16">
            <v>82</v>
          </cell>
          <cell r="F16">
            <v>8032</v>
          </cell>
          <cell r="G16">
            <v>658624</v>
          </cell>
          <cell r="H16">
            <v>0</v>
          </cell>
          <cell r="I16">
            <v>2.5</v>
          </cell>
          <cell r="J16">
            <v>0</v>
          </cell>
          <cell r="K16">
            <v>0</v>
          </cell>
          <cell r="L16">
            <v>30576</v>
          </cell>
          <cell r="M16">
            <v>76440</v>
          </cell>
          <cell r="N16">
            <v>0</v>
          </cell>
          <cell r="O16">
            <v>43550</v>
          </cell>
          <cell r="P16">
            <v>111132</v>
          </cell>
          <cell r="Q16">
            <v>594914</v>
          </cell>
          <cell r="R16">
            <v>0</v>
          </cell>
          <cell r="S16">
            <v>1598</v>
          </cell>
          <cell r="T16">
            <v>-12934</v>
          </cell>
        </row>
        <row r="17">
          <cell r="A17" t="str">
            <v>Eureka County School District</v>
          </cell>
          <cell r="B17">
            <v>298.2</v>
          </cell>
          <cell r="C17">
            <v>276.2</v>
          </cell>
          <cell r="D17">
            <v>231.4</v>
          </cell>
          <cell r="E17">
            <v>298.2</v>
          </cell>
          <cell r="F17">
            <v>5081</v>
          </cell>
          <cell r="G17">
            <v>1515154</v>
          </cell>
          <cell r="H17">
            <v>0</v>
          </cell>
          <cell r="I17">
            <v>4</v>
          </cell>
          <cell r="J17">
            <v>0</v>
          </cell>
          <cell r="K17">
            <v>0</v>
          </cell>
          <cell r="L17">
            <v>30576</v>
          </cell>
          <cell r="M17">
            <v>122304</v>
          </cell>
          <cell r="N17">
            <v>0</v>
          </cell>
          <cell r="O17">
            <v>129151</v>
          </cell>
          <cell r="P17">
            <v>823793</v>
          </cell>
          <cell r="Q17">
            <v>749334</v>
          </cell>
          <cell r="R17">
            <v>0</v>
          </cell>
          <cell r="S17">
            <v>-12893</v>
          </cell>
          <cell r="T17">
            <v>-77713</v>
          </cell>
        </row>
        <row r="18">
          <cell r="A18" t="str">
            <v>Humboldt County School District</v>
          </cell>
          <cell r="B18">
            <v>3659.4</v>
          </cell>
          <cell r="C18">
            <v>3478.8</v>
          </cell>
          <cell r="D18">
            <v>3367.8</v>
          </cell>
          <cell r="E18">
            <v>3659.4</v>
          </cell>
          <cell r="F18">
            <v>4864</v>
          </cell>
          <cell r="G18">
            <v>17799322</v>
          </cell>
          <cell r="H18">
            <v>0</v>
          </cell>
          <cell r="I18">
            <v>29</v>
          </cell>
          <cell r="J18">
            <v>0</v>
          </cell>
          <cell r="K18">
            <v>6.8000000000000005E-2</v>
          </cell>
          <cell r="L18">
            <v>30576</v>
          </cell>
          <cell r="M18">
            <v>888783</v>
          </cell>
          <cell r="N18">
            <v>0</v>
          </cell>
          <cell r="O18">
            <v>5635439</v>
          </cell>
          <cell r="P18">
            <v>1406232</v>
          </cell>
          <cell r="Q18">
            <v>11757220</v>
          </cell>
          <cell r="R18">
            <v>416</v>
          </cell>
          <cell r="S18">
            <v>83323</v>
          </cell>
          <cell r="T18">
            <v>-27047</v>
          </cell>
        </row>
        <row r="19">
          <cell r="A19" t="str">
            <v>Lander County School District</v>
          </cell>
          <cell r="B19">
            <v>1397.8</v>
          </cell>
          <cell r="C19">
            <v>1303.8</v>
          </cell>
          <cell r="D19">
            <v>1233.5999999999999</v>
          </cell>
          <cell r="E19">
            <v>1397.8</v>
          </cell>
          <cell r="F19">
            <v>4407</v>
          </cell>
          <cell r="G19">
            <v>6160105</v>
          </cell>
          <cell r="H19">
            <v>0</v>
          </cell>
          <cell r="I19">
            <v>9</v>
          </cell>
          <cell r="J19">
            <v>0</v>
          </cell>
          <cell r="K19">
            <v>0</v>
          </cell>
          <cell r="L19">
            <v>30576</v>
          </cell>
          <cell r="M19">
            <v>275184</v>
          </cell>
          <cell r="N19">
            <v>0</v>
          </cell>
          <cell r="O19">
            <v>665765</v>
          </cell>
          <cell r="P19">
            <v>899547</v>
          </cell>
          <cell r="Q19">
            <v>5162261</v>
          </cell>
          <cell r="R19">
            <v>0</v>
          </cell>
          <cell r="S19">
            <v>-52811</v>
          </cell>
          <cell r="T19">
            <v>-345095</v>
          </cell>
        </row>
        <row r="20">
          <cell r="A20" t="str">
            <v>Lincoln County School District</v>
          </cell>
          <cell r="B20">
            <v>987.2</v>
          </cell>
          <cell r="C20">
            <v>983.6</v>
          </cell>
          <cell r="D20">
            <v>964.4</v>
          </cell>
          <cell r="E20">
            <v>987.2</v>
          </cell>
          <cell r="F20">
            <v>7417</v>
          </cell>
          <cell r="G20">
            <v>7322062</v>
          </cell>
          <cell r="H20">
            <v>0</v>
          </cell>
          <cell r="I20">
            <v>17</v>
          </cell>
          <cell r="J20">
            <v>0.25</v>
          </cell>
          <cell r="K20">
            <v>0</v>
          </cell>
          <cell r="L20">
            <v>30576</v>
          </cell>
          <cell r="M20">
            <v>527436</v>
          </cell>
          <cell r="N20">
            <v>0</v>
          </cell>
          <cell r="O20">
            <v>288280</v>
          </cell>
          <cell r="P20">
            <v>261642</v>
          </cell>
          <cell r="Q20">
            <v>7288127</v>
          </cell>
          <cell r="R20">
            <v>0</v>
          </cell>
          <cell r="S20">
            <v>62</v>
          </cell>
          <cell r="T20">
            <v>11511</v>
          </cell>
        </row>
        <row r="21">
          <cell r="A21" t="str">
            <v>Lyon County School District</v>
          </cell>
          <cell r="B21">
            <v>6454.4</v>
          </cell>
          <cell r="C21">
            <v>6811.2</v>
          </cell>
          <cell r="D21">
            <v>7044.8</v>
          </cell>
          <cell r="E21">
            <v>7044.8</v>
          </cell>
          <cell r="F21">
            <v>5152</v>
          </cell>
          <cell r="G21">
            <v>36294810</v>
          </cell>
          <cell r="H21">
            <v>0</v>
          </cell>
          <cell r="I21">
            <v>54</v>
          </cell>
          <cell r="J21">
            <v>0</v>
          </cell>
          <cell r="K21">
            <v>0.748</v>
          </cell>
          <cell r="L21">
            <v>30576</v>
          </cell>
          <cell r="M21">
            <v>1673975</v>
          </cell>
          <cell r="N21">
            <v>-706</v>
          </cell>
          <cell r="O21">
            <v>4185748</v>
          </cell>
          <cell r="P21">
            <v>1907248</v>
          </cell>
          <cell r="Q21">
            <v>31829347</v>
          </cell>
          <cell r="R21">
            <v>0</v>
          </cell>
          <cell r="S21">
            <v>885</v>
          </cell>
          <cell r="T21">
            <v>46621</v>
          </cell>
        </row>
        <row r="22">
          <cell r="A22" t="str">
            <v>Gateways to Success-Lyon (Charter School)</v>
          </cell>
          <cell r="B22">
            <v>18</v>
          </cell>
          <cell r="C22">
            <v>11</v>
          </cell>
          <cell r="D22">
            <v>1</v>
          </cell>
          <cell r="E22">
            <v>18</v>
          </cell>
          <cell r="F22">
            <v>5152</v>
          </cell>
          <cell r="G22">
            <v>92736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30576</v>
          </cell>
          <cell r="M22">
            <v>0</v>
          </cell>
          <cell r="N22">
            <v>706</v>
          </cell>
          <cell r="O22">
            <v>0</v>
          </cell>
          <cell r="P22">
            <v>0</v>
          </cell>
          <cell r="Q22">
            <v>93442</v>
          </cell>
          <cell r="R22">
            <v>0</v>
          </cell>
          <cell r="S22">
            <v>0</v>
          </cell>
          <cell r="T22">
            <v>0</v>
          </cell>
        </row>
        <row r="23">
          <cell r="A23" t="str">
            <v>Mineral County School District</v>
          </cell>
          <cell r="B23">
            <v>840.8</v>
          </cell>
          <cell r="C23">
            <v>751.6</v>
          </cell>
          <cell r="D23">
            <v>760.8</v>
          </cell>
          <cell r="E23">
            <v>840.8</v>
          </cell>
          <cell r="F23">
            <v>5554</v>
          </cell>
          <cell r="G23">
            <v>4669803</v>
          </cell>
          <cell r="H23">
            <v>93396</v>
          </cell>
          <cell r="I23">
            <v>10</v>
          </cell>
          <cell r="J23">
            <v>0</v>
          </cell>
          <cell r="K23">
            <v>0</v>
          </cell>
          <cell r="L23">
            <v>30576</v>
          </cell>
          <cell r="M23">
            <v>305760</v>
          </cell>
          <cell r="N23">
            <v>0</v>
          </cell>
          <cell r="O23">
            <v>485418</v>
          </cell>
          <cell r="P23">
            <v>190336</v>
          </cell>
          <cell r="Q23">
            <v>4349176</v>
          </cell>
          <cell r="R23">
            <v>0</v>
          </cell>
          <cell r="S23">
            <v>-3287</v>
          </cell>
          <cell r="T23">
            <v>40742</v>
          </cell>
        </row>
        <row r="24">
          <cell r="A24" t="str">
            <v>Nye County School District</v>
          </cell>
          <cell r="B24">
            <v>5100.6000000000004</v>
          </cell>
          <cell r="C24">
            <v>5097.3999999999996</v>
          </cell>
          <cell r="D24">
            <v>5125.2</v>
          </cell>
          <cell r="E24">
            <v>5125.2</v>
          </cell>
          <cell r="F24">
            <v>5141</v>
          </cell>
          <cell r="G24">
            <v>26348653</v>
          </cell>
          <cell r="H24">
            <v>0</v>
          </cell>
          <cell r="I24">
            <v>44</v>
          </cell>
          <cell r="J24">
            <v>3</v>
          </cell>
          <cell r="K24">
            <v>0.27200000000000002</v>
          </cell>
          <cell r="L24">
            <v>30576</v>
          </cell>
          <cell r="M24">
            <v>1445389</v>
          </cell>
          <cell r="N24">
            <v>0</v>
          </cell>
          <cell r="O24">
            <v>5143574</v>
          </cell>
          <cell r="P24">
            <v>2221580</v>
          </cell>
          <cell r="Q24">
            <v>20535544</v>
          </cell>
          <cell r="R24">
            <v>0</v>
          </cell>
          <cell r="S24">
            <v>76760</v>
          </cell>
          <cell r="T24">
            <v>-29896</v>
          </cell>
        </row>
        <row r="25">
          <cell r="A25" t="str">
            <v>Pershing County School District</v>
          </cell>
          <cell r="B25">
            <v>868.8</v>
          </cell>
          <cell r="C25">
            <v>868.8</v>
          </cell>
          <cell r="D25">
            <v>834.8</v>
          </cell>
          <cell r="E25">
            <v>868.8</v>
          </cell>
          <cell r="F25">
            <v>5845</v>
          </cell>
          <cell r="G25">
            <v>5078136</v>
          </cell>
          <cell r="H25">
            <v>0</v>
          </cell>
          <cell r="I25">
            <v>14</v>
          </cell>
          <cell r="J25">
            <v>0</v>
          </cell>
          <cell r="K25">
            <v>0</v>
          </cell>
          <cell r="L25">
            <v>30576</v>
          </cell>
          <cell r="M25">
            <v>428064</v>
          </cell>
          <cell r="N25">
            <v>0</v>
          </cell>
          <cell r="O25">
            <v>544244</v>
          </cell>
          <cell r="P25">
            <v>434497</v>
          </cell>
          <cell r="Q25">
            <v>4536450</v>
          </cell>
          <cell r="R25">
            <v>0</v>
          </cell>
          <cell r="S25">
            <v>5598</v>
          </cell>
          <cell r="T25">
            <v>-3393</v>
          </cell>
        </row>
        <row r="26">
          <cell r="A26" t="str">
            <v>Storey County School District</v>
          </cell>
          <cell r="B26">
            <v>435</v>
          </cell>
          <cell r="C26">
            <v>469.8</v>
          </cell>
          <cell r="D26">
            <v>441.2</v>
          </cell>
          <cell r="E26">
            <v>469.8</v>
          </cell>
          <cell r="F26">
            <v>6438</v>
          </cell>
          <cell r="G26">
            <v>3024572</v>
          </cell>
          <cell r="H26">
            <v>60491</v>
          </cell>
          <cell r="I26">
            <v>7.66</v>
          </cell>
          <cell r="J26">
            <v>0</v>
          </cell>
          <cell r="K26">
            <v>0</v>
          </cell>
          <cell r="L26">
            <v>30576</v>
          </cell>
          <cell r="M26">
            <v>234212</v>
          </cell>
          <cell r="N26">
            <v>0</v>
          </cell>
          <cell r="O26">
            <v>661585</v>
          </cell>
          <cell r="P26">
            <v>415383</v>
          </cell>
          <cell r="Q26">
            <v>2106191</v>
          </cell>
          <cell r="R26">
            <v>0</v>
          </cell>
          <cell r="S26">
            <v>380</v>
          </cell>
          <cell r="T26">
            <v>136496</v>
          </cell>
        </row>
        <row r="27">
          <cell r="A27" t="str">
            <v>Washoe County School District</v>
          </cell>
          <cell r="B27">
            <v>53873.599999999999</v>
          </cell>
          <cell r="C27">
            <v>55799.199999999997</v>
          </cell>
          <cell r="D27">
            <v>57094.2</v>
          </cell>
          <cell r="E27">
            <v>57094.2</v>
          </cell>
          <cell r="F27">
            <v>3865</v>
          </cell>
          <cell r="G27">
            <v>220669083</v>
          </cell>
          <cell r="H27">
            <v>0</v>
          </cell>
          <cell r="I27">
            <v>471</v>
          </cell>
          <cell r="J27">
            <v>11.5</v>
          </cell>
          <cell r="K27">
            <v>0.61699999999999999</v>
          </cell>
          <cell r="L27">
            <v>30576</v>
          </cell>
          <cell r="M27">
            <v>14771785</v>
          </cell>
          <cell r="N27">
            <v>-1406160</v>
          </cell>
          <cell r="O27">
            <v>116959363</v>
          </cell>
          <cell r="P27">
            <v>23648333</v>
          </cell>
          <cell r="Q27">
            <v>94536773</v>
          </cell>
          <cell r="R27">
            <v>15474</v>
          </cell>
          <cell r="S27">
            <v>-2364</v>
          </cell>
          <cell r="T27">
            <v>-1096651</v>
          </cell>
        </row>
        <row r="28">
          <cell r="A28" t="str">
            <v>Academy for Career Education (Charter School)</v>
          </cell>
          <cell r="B28">
            <v>0</v>
          </cell>
          <cell r="C28">
            <v>0</v>
          </cell>
          <cell r="D28">
            <v>113</v>
          </cell>
          <cell r="E28">
            <v>113</v>
          </cell>
          <cell r="F28">
            <v>3865</v>
          </cell>
          <cell r="G28">
            <v>436745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30576</v>
          </cell>
          <cell r="M28">
            <v>0</v>
          </cell>
          <cell r="N28">
            <v>111757</v>
          </cell>
          <cell r="O28">
            <v>0</v>
          </cell>
          <cell r="P28">
            <v>0</v>
          </cell>
          <cell r="Q28">
            <v>553356</v>
          </cell>
          <cell r="R28">
            <v>0</v>
          </cell>
          <cell r="S28">
            <v>0</v>
          </cell>
          <cell r="T28">
            <v>-4854</v>
          </cell>
        </row>
        <row r="29">
          <cell r="A29" t="str">
            <v>Bailey Charter Elementary (Charter) School</v>
          </cell>
          <cell r="B29">
            <v>0</v>
          </cell>
          <cell r="C29">
            <v>208.2</v>
          </cell>
          <cell r="D29">
            <v>272.60000000000002</v>
          </cell>
          <cell r="E29">
            <v>272.60000000000002</v>
          </cell>
          <cell r="F29">
            <v>3865</v>
          </cell>
          <cell r="G29">
            <v>1053599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30576</v>
          </cell>
          <cell r="M29">
            <v>0</v>
          </cell>
          <cell r="N29">
            <v>269601</v>
          </cell>
          <cell r="O29">
            <v>0</v>
          </cell>
          <cell r="P29">
            <v>0</v>
          </cell>
          <cell r="Q29">
            <v>1323200</v>
          </cell>
          <cell r="R29">
            <v>0</v>
          </cell>
          <cell r="S29">
            <v>0</v>
          </cell>
          <cell r="T29">
            <v>0</v>
          </cell>
        </row>
        <row r="30">
          <cell r="A30" t="str">
            <v>Coral Academy of Science (Charter School)</v>
          </cell>
          <cell r="B30">
            <v>56</v>
          </cell>
          <cell r="C30">
            <v>79</v>
          </cell>
          <cell r="D30">
            <v>178</v>
          </cell>
          <cell r="E30">
            <v>178</v>
          </cell>
          <cell r="F30">
            <v>3865</v>
          </cell>
          <cell r="G30">
            <v>687970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30576</v>
          </cell>
          <cell r="M30">
            <v>0</v>
          </cell>
          <cell r="N30">
            <v>176042</v>
          </cell>
          <cell r="O30">
            <v>0</v>
          </cell>
          <cell r="P30">
            <v>0</v>
          </cell>
          <cell r="Q30">
            <v>868866</v>
          </cell>
          <cell r="R30">
            <v>0</v>
          </cell>
          <cell r="S30">
            <v>0</v>
          </cell>
          <cell r="T30">
            <v>-4854</v>
          </cell>
        </row>
        <row r="31">
          <cell r="A31" t="str">
            <v>High Desert Montessori (Charter) School</v>
          </cell>
          <cell r="B31">
            <v>0</v>
          </cell>
          <cell r="C31">
            <v>0</v>
          </cell>
          <cell r="D31">
            <v>37.4</v>
          </cell>
          <cell r="E31">
            <v>37.4</v>
          </cell>
          <cell r="F31">
            <v>3865</v>
          </cell>
          <cell r="G31">
            <v>144551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30576</v>
          </cell>
          <cell r="M31">
            <v>0</v>
          </cell>
          <cell r="N31">
            <v>36989</v>
          </cell>
          <cell r="O31">
            <v>0</v>
          </cell>
          <cell r="P31">
            <v>0</v>
          </cell>
          <cell r="Q31">
            <v>181540</v>
          </cell>
          <cell r="R31">
            <v>0</v>
          </cell>
          <cell r="S31">
            <v>0</v>
          </cell>
          <cell r="T31">
            <v>0</v>
          </cell>
        </row>
        <row r="32">
          <cell r="A32" t="str">
            <v>I Can Do Anything Charter High School</v>
          </cell>
          <cell r="B32">
            <v>252</v>
          </cell>
          <cell r="C32">
            <v>332</v>
          </cell>
          <cell r="D32">
            <v>366</v>
          </cell>
          <cell r="E32">
            <v>366</v>
          </cell>
          <cell r="F32">
            <v>3865</v>
          </cell>
          <cell r="G32">
            <v>1414590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30576</v>
          </cell>
          <cell r="M32">
            <v>30576</v>
          </cell>
          <cell r="N32">
            <v>361974</v>
          </cell>
          <cell r="O32">
            <v>0</v>
          </cell>
          <cell r="P32">
            <v>0</v>
          </cell>
          <cell r="Q32">
            <v>1841118</v>
          </cell>
          <cell r="R32">
            <v>0</v>
          </cell>
          <cell r="S32">
            <v>0</v>
          </cell>
          <cell r="T32">
            <v>-33978</v>
          </cell>
        </row>
        <row r="33">
          <cell r="A33" t="str">
            <v>Mariposa Academy of Language and Learning (Charter School)</v>
          </cell>
          <cell r="B33">
            <v>0</v>
          </cell>
          <cell r="C33">
            <v>0</v>
          </cell>
          <cell r="D33">
            <v>93</v>
          </cell>
          <cell r="E33">
            <v>93</v>
          </cell>
          <cell r="F33">
            <v>3865</v>
          </cell>
          <cell r="G33">
            <v>359445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30576</v>
          </cell>
          <cell r="M33">
            <v>0</v>
          </cell>
          <cell r="N33">
            <v>91977</v>
          </cell>
          <cell r="O33">
            <v>0</v>
          </cell>
          <cell r="P33">
            <v>0</v>
          </cell>
          <cell r="Q33">
            <v>461130</v>
          </cell>
          <cell r="R33">
            <v>0</v>
          </cell>
          <cell r="S33">
            <v>0</v>
          </cell>
          <cell r="T33">
            <v>-9708</v>
          </cell>
        </row>
        <row r="34">
          <cell r="A34" t="str">
            <v>Nevada Leadership Academy (Charter School)</v>
          </cell>
          <cell r="B34">
            <v>118.8</v>
          </cell>
          <cell r="C34">
            <v>85</v>
          </cell>
          <cell r="D34">
            <v>75.2</v>
          </cell>
          <cell r="E34">
            <v>118.8</v>
          </cell>
          <cell r="F34">
            <v>3865</v>
          </cell>
          <cell r="G34">
            <v>459162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30576</v>
          </cell>
          <cell r="M34">
            <v>0</v>
          </cell>
          <cell r="N34">
            <v>74373</v>
          </cell>
          <cell r="O34">
            <v>0</v>
          </cell>
          <cell r="P34">
            <v>0</v>
          </cell>
          <cell r="Q34">
            <v>533535</v>
          </cell>
          <cell r="R34">
            <v>0</v>
          </cell>
          <cell r="S34">
            <v>0</v>
          </cell>
          <cell r="T34">
            <v>0</v>
          </cell>
        </row>
        <row r="35">
          <cell r="A35" t="str">
            <v>Sierra Nevada Academy (Charter School)</v>
          </cell>
          <cell r="B35">
            <v>152</v>
          </cell>
          <cell r="C35">
            <v>193.6</v>
          </cell>
          <cell r="D35">
            <v>286.60000000000002</v>
          </cell>
          <cell r="E35">
            <v>286.60000000000002</v>
          </cell>
          <cell r="F35">
            <v>3865</v>
          </cell>
          <cell r="G35">
            <v>1107709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30576</v>
          </cell>
          <cell r="M35">
            <v>0</v>
          </cell>
          <cell r="N35">
            <v>283447</v>
          </cell>
          <cell r="O35">
            <v>0</v>
          </cell>
          <cell r="P35">
            <v>0</v>
          </cell>
          <cell r="Q35">
            <v>1391156</v>
          </cell>
          <cell r="R35">
            <v>0</v>
          </cell>
          <cell r="S35">
            <v>0</v>
          </cell>
          <cell r="T35">
            <v>0</v>
          </cell>
        </row>
        <row r="36">
          <cell r="A36" t="str">
            <v>White Pine County School District</v>
          </cell>
          <cell r="B36">
            <v>1513.6</v>
          </cell>
          <cell r="C36">
            <v>1422.8</v>
          </cell>
          <cell r="D36">
            <v>1404.8</v>
          </cell>
          <cell r="E36">
            <v>1513.6</v>
          </cell>
          <cell r="F36">
            <v>5741</v>
          </cell>
          <cell r="G36">
            <v>8689578</v>
          </cell>
          <cell r="H36">
            <v>0</v>
          </cell>
          <cell r="I36">
            <v>15</v>
          </cell>
          <cell r="J36">
            <v>0</v>
          </cell>
          <cell r="K36">
            <v>0</v>
          </cell>
          <cell r="L36">
            <v>30576</v>
          </cell>
          <cell r="M36">
            <v>458640</v>
          </cell>
          <cell r="N36">
            <v>0</v>
          </cell>
          <cell r="O36">
            <v>1346273</v>
          </cell>
          <cell r="P36">
            <v>373910</v>
          </cell>
          <cell r="Q36">
            <v>7610028</v>
          </cell>
          <cell r="R36">
            <v>0</v>
          </cell>
          <cell r="S36">
            <v>63549</v>
          </cell>
          <cell r="T36">
            <v>-118444</v>
          </cell>
        </row>
      </sheetData>
      <sheetData sheetId="12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CODE"/>
      <sheetName val="Journal 1"/>
      <sheetName val="je form"/>
      <sheetName val="Lookup Tables"/>
      <sheetName val="other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lay"/>
      <sheetName val="Transform"/>
      <sheetName val="AZVA"/>
      <sheetName val="CAVA"/>
      <sheetName val="COVA"/>
      <sheetName val="IDVA"/>
      <sheetName val="OHVA"/>
      <sheetName val="PAVCS"/>
      <sheetName val="PA"/>
      <sheetName val="WAVA Agora"/>
      <sheetName val="Big 6"/>
      <sheetName val="Sheet1"/>
      <sheetName val="10-6-05"/>
      <sheetName val="Cases"/>
      <sheetName val="Enr scenario"/>
      <sheetName val="EOY Comp"/>
      <sheetName val="10-5-06"/>
      <sheetName val="State Breakout"/>
      <sheetName val="Data"/>
      <sheetName val="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A1" t="str">
            <v>School</v>
          </cell>
          <cell r="B1" t="str">
            <v>Restricted / Unrestricted</v>
          </cell>
          <cell r="C1" t="str">
            <v>Date</v>
          </cell>
          <cell r="D1" t="str">
            <v>Prospects (students)</v>
          </cell>
          <cell r="E1" t="str">
            <v>Prospect target (revised)</v>
          </cell>
          <cell r="F1" t="str">
            <v>New enrollment</v>
          </cell>
          <cell r="G1" t="str">
            <v>New enroll target (cumulative)</v>
          </cell>
          <cell r="H1" t="str">
            <v>New enroll target (gross)</v>
          </cell>
          <cell r="I1" t="str">
            <v>Registering</v>
          </cell>
          <cell r="J1" t="str">
            <v>Not registering</v>
          </cell>
          <cell r="K1" t="str">
            <v>Undecided</v>
          </cell>
          <cell r="L1" t="str">
            <v>Unknown</v>
          </cell>
          <cell r="M1" t="str">
            <v>Canceled</v>
          </cell>
          <cell r="N1" t="str">
            <v>Withdrawn</v>
          </cell>
          <cell r="O1" t="str">
            <v>Enrollment approved</v>
          </cell>
          <cell r="P1" t="str">
            <v>Enrollment target</v>
          </cell>
          <cell r="Q1" t="str">
            <v>9th grade goal</v>
          </cell>
          <cell r="R1" t="str">
            <v>Pending (cum)</v>
          </cell>
          <cell r="S1" t="str">
            <v>Net enroll approved (cum)</v>
          </cell>
          <cell r="T1" t="str">
            <v>Enrollment received (cum)</v>
          </cell>
        </row>
        <row r="2">
          <cell r="A2" t="str">
            <v>ARVS</v>
          </cell>
        </row>
        <row r="3">
          <cell r="A3" t="str">
            <v>AZVA</v>
          </cell>
        </row>
        <row r="4">
          <cell r="A4" t="str">
            <v>CAVA</v>
          </cell>
        </row>
        <row r="5">
          <cell r="A5" t="str">
            <v>COVA</v>
          </cell>
        </row>
        <row r="6">
          <cell r="A6" t="str">
            <v>DC</v>
          </cell>
        </row>
        <row r="7">
          <cell r="A7" t="str">
            <v>FLVA</v>
          </cell>
        </row>
        <row r="8">
          <cell r="A8" t="str">
            <v>IDVA</v>
          </cell>
        </row>
        <row r="9">
          <cell r="A9" t="str">
            <v>OHVA</v>
          </cell>
        </row>
        <row r="10">
          <cell r="A10" t="str">
            <v>PAVCS</v>
          </cell>
        </row>
        <row r="11">
          <cell r="A11" t="str">
            <v>WIVA</v>
          </cell>
        </row>
        <row r="12">
          <cell r="A12" t="str">
            <v>ARVS</v>
          </cell>
        </row>
        <row r="13">
          <cell r="A13" t="str">
            <v>AZVA</v>
          </cell>
        </row>
        <row r="14">
          <cell r="A14" t="str">
            <v>CAVA</v>
          </cell>
        </row>
        <row r="15">
          <cell r="A15" t="str">
            <v>COVA</v>
          </cell>
        </row>
        <row r="16">
          <cell r="A16" t="str">
            <v>DC</v>
          </cell>
        </row>
        <row r="17">
          <cell r="A17" t="str">
            <v>FLVA</v>
          </cell>
        </row>
        <row r="18">
          <cell r="A18" t="str">
            <v>IDVA</v>
          </cell>
        </row>
        <row r="19">
          <cell r="A19" t="str">
            <v>OHVA</v>
          </cell>
        </row>
        <row r="20">
          <cell r="A20" t="str">
            <v>PAVCS</v>
          </cell>
        </row>
        <row r="21">
          <cell r="A21" t="str">
            <v>WIVA</v>
          </cell>
        </row>
        <row r="22">
          <cell r="A22" t="str">
            <v>ARVS</v>
          </cell>
        </row>
        <row r="23">
          <cell r="A23" t="str">
            <v>AZVA</v>
          </cell>
        </row>
        <row r="24">
          <cell r="A24" t="str">
            <v>CAVA</v>
          </cell>
        </row>
        <row r="25">
          <cell r="A25" t="str">
            <v>COVA</v>
          </cell>
        </row>
        <row r="26">
          <cell r="A26" t="str">
            <v>DC</v>
          </cell>
        </row>
        <row r="27">
          <cell r="A27" t="str">
            <v>FLVA</v>
          </cell>
        </row>
        <row r="28">
          <cell r="A28" t="str">
            <v>IDVA</v>
          </cell>
        </row>
        <row r="29">
          <cell r="A29" t="str">
            <v>OHVA</v>
          </cell>
        </row>
        <row r="30">
          <cell r="A30" t="str">
            <v>PAVCS</v>
          </cell>
        </row>
        <row r="31">
          <cell r="A31" t="str">
            <v>WIVA</v>
          </cell>
        </row>
        <row r="32">
          <cell r="A32" t="str">
            <v>ARVS</v>
          </cell>
        </row>
        <row r="33">
          <cell r="A33" t="str">
            <v>AZVA</v>
          </cell>
        </row>
        <row r="34">
          <cell r="A34" t="str">
            <v>CAVA</v>
          </cell>
        </row>
        <row r="35">
          <cell r="A35" t="str">
            <v>COVA</v>
          </cell>
        </row>
        <row r="36">
          <cell r="A36" t="str">
            <v>DC</v>
          </cell>
        </row>
        <row r="37">
          <cell r="A37" t="str">
            <v>FLVA</v>
          </cell>
        </row>
        <row r="38">
          <cell r="A38" t="str">
            <v>IDVA</v>
          </cell>
        </row>
        <row r="39">
          <cell r="A39" t="str">
            <v>OHVA</v>
          </cell>
        </row>
        <row r="40">
          <cell r="A40" t="str">
            <v>PAVCS</v>
          </cell>
        </row>
        <row r="41">
          <cell r="A41" t="str">
            <v>WIVA</v>
          </cell>
        </row>
        <row r="42">
          <cell r="A42" t="str">
            <v>ARVS</v>
          </cell>
        </row>
        <row r="43">
          <cell r="A43" t="str">
            <v>AZVA</v>
          </cell>
        </row>
        <row r="44">
          <cell r="A44" t="str">
            <v>CAVA</v>
          </cell>
        </row>
        <row r="45">
          <cell r="A45" t="str">
            <v>COVA</v>
          </cell>
        </row>
        <row r="46">
          <cell r="A46" t="str">
            <v>DC</v>
          </cell>
        </row>
        <row r="47">
          <cell r="A47" t="str">
            <v>FLVA</v>
          </cell>
        </row>
        <row r="48">
          <cell r="A48" t="str">
            <v>IDVA</v>
          </cell>
        </row>
        <row r="49">
          <cell r="A49" t="str">
            <v>OHVA</v>
          </cell>
        </row>
        <row r="50">
          <cell r="A50" t="str">
            <v>PAVCS</v>
          </cell>
        </row>
        <row r="51">
          <cell r="A51" t="str">
            <v>WIVA</v>
          </cell>
        </row>
        <row r="52">
          <cell r="A52" t="str">
            <v>ARVS</v>
          </cell>
        </row>
        <row r="53">
          <cell r="A53" t="str">
            <v>AZVA</v>
          </cell>
        </row>
        <row r="54">
          <cell r="A54" t="str">
            <v>CAVA</v>
          </cell>
        </row>
        <row r="55">
          <cell r="A55" t="str">
            <v>COVA</v>
          </cell>
        </row>
        <row r="56">
          <cell r="A56" t="str">
            <v>DC</v>
          </cell>
        </row>
        <row r="57">
          <cell r="A57" t="str">
            <v>FLVA</v>
          </cell>
        </row>
        <row r="58">
          <cell r="A58" t="str">
            <v>IDVA</v>
          </cell>
        </row>
        <row r="59">
          <cell r="A59" t="str">
            <v>OHVA</v>
          </cell>
        </row>
        <row r="60">
          <cell r="A60" t="str">
            <v>PAVCS</v>
          </cell>
        </row>
        <row r="61">
          <cell r="A61" t="str">
            <v>WIVA</v>
          </cell>
        </row>
        <row r="62">
          <cell r="A62" t="str">
            <v>ARVS</v>
          </cell>
        </row>
        <row r="63">
          <cell r="A63" t="str">
            <v>AZVA</v>
          </cell>
        </row>
        <row r="64">
          <cell r="A64" t="str">
            <v>CAVA</v>
          </cell>
        </row>
        <row r="65">
          <cell r="A65" t="str">
            <v>COVA</v>
          </cell>
        </row>
        <row r="66">
          <cell r="A66" t="str">
            <v>DC</v>
          </cell>
        </row>
        <row r="67">
          <cell r="A67" t="str">
            <v>FLVA</v>
          </cell>
        </row>
        <row r="68">
          <cell r="A68" t="str">
            <v>IDVA</v>
          </cell>
        </row>
        <row r="69">
          <cell r="A69" t="str">
            <v>OHVA</v>
          </cell>
        </row>
        <row r="70">
          <cell r="A70" t="str">
            <v>PAVCS</v>
          </cell>
        </row>
        <row r="71">
          <cell r="A71" t="str">
            <v>WIVA</v>
          </cell>
        </row>
        <row r="72">
          <cell r="A72" t="str">
            <v>ARVS</v>
          </cell>
        </row>
        <row r="73">
          <cell r="A73" t="str">
            <v>AZVA</v>
          </cell>
        </row>
        <row r="74">
          <cell r="A74" t="str">
            <v>CAVA</v>
          </cell>
        </row>
        <row r="75">
          <cell r="A75" t="str">
            <v>COVA</v>
          </cell>
        </row>
        <row r="76">
          <cell r="A76" t="str">
            <v>DC</v>
          </cell>
        </row>
        <row r="77">
          <cell r="A77" t="str">
            <v>FLVA</v>
          </cell>
        </row>
        <row r="78">
          <cell r="A78" t="str">
            <v>IDVA</v>
          </cell>
        </row>
        <row r="79">
          <cell r="A79" t="str">
            <v>OHVA</v>
          </cell>
        </row>
        <row r="80">
          <cell r="A80" t="str">
            <v>PAVCS</v>
          </cell>
        </row>
        <row r="81">
          <cell r="A81" t="str">
            <v>WIVA</v>
          </cell>
        </row>
        <row r="82">
          <cell r="A82" t="str">
            <v>ARVS</v>
          </cell>
        </row>
        <row r="83">
          <cell r="A83" t="str">
            <v>AZVA</v>
          </cell>
        </row>
        <row r="84">
          <cell r="A84" t="str">
            <v>CAVA</v>
          </cell>
        </row>
        <row r="85">
          <cell r="A85" t="str">
            <v>COVA</v>
          </cell>
        </row>
        <row r="86">
          <cell r="A86" t="str">
            <v>DC</v>
          </cell>
        </row>
        <row r="87">
          <cell r="A87" t="str">
            <v>FLVA</v>
          </cell>
        </row>
        <row r="88">
          <cell r="A88" t="str">
            <v>IDVA</v>
          </cell>
        </row>
        <row r="89">
          <cell r="A89" t="str">
            <v>OHVA</v>
          </cell>
        </row>
        <row r="90">
          <cell r="A90" t="str">
            <v>PAVCS</v>
          </cell>
        </row>
        <row r="91">
          <cell r="A91" t="str">
            <v>WIVA</v>
          </cell>
        </row>
        <row r="92">
          <cell r="A92" t="str">
            <v>ARVS</v>
          </cell>
        </row>
        <row r="93">
          <cell r="A93" t="str">
            <v>AZVA</v>
          </cell>
        </row>
        <row r="94">
          <cell r="A94" t="str">
            <v>CAVA</v>
          </cell>
        </row>
        <row r="95">
          <cell r="A95" t="str">
            <v>COVA</v>
          </cell>
        </row>
        <row r="96">
          <cell r="A96" t="str">
            <v>DC</v>
          </cell>
        </row>
        <row r="97">
          <cell r="A97" t="str">
            <v>FLVA</v>
          </cell>
        </row>
        <row r="98">
          <cell r="A98" t="str">
            <v>IDVA</v>
          </cell>
        </row>
        <row r="99">
          <cell r="A99" t="str">
            <v>OHVA</v>
          </cell>
        </row>
        <row r="100">
          <cell r="A100" t="str">
            <v>PAVCS</v>
          </cell>
        </row>
        <row r="101">
          <cell r="A101" t="str">
            <v>WIVA</v>
          </cell>
        </row>
        <row r="102">
          <cell r="A102" t="str">
            <v>ARVS</v>
          </cell>
        </row>
        <row r="103">
          <cell r="A103" t="str">
            <v>AZVA</v>
          </cell>
        </row>
        <row r="104">
          <cell r="A104" t="str">
            <v>CAVA</v>
          </cell>
        </row>
        <row r="105">
          <cell r="A105" t="str">
            <v>COVA</v>
          </cell>
        </row>
        <row r="106">
          <cell r="A106" t="str">
            <v>DC</v>
          </cell>
        </row>
        <row r="107">
          <cell r="A107" t="str">
            <v>FLVA</v>
          </cell>
        </row>
        <row r="108">
          <cell r="A108" t="str">
            <v>IDVA</v>
          </cell>
        </row>
        <row r="109">
          <cell r="A109" t="str">
            <v>OHVA</v>
          </cell>
        </row>
        <row r="110">
          <cell r="A110" t="str">
            <v>PAVCS</v>
          </cell>
        </row>
        <row r="111">
          <cell r="A111" t="str">
            <v>WIVA</v>
          </cell>
        </row>
        <row r="112">
          <cell r="A112" t="str">
            <v>ARVS</v>
          </cell>
        </row>
        <row r="113">
          <cell r="A113" t="str">
            <v>AZVA</v>
          </cell>
        </row>
        <row r="114">
          <cell r="A114" t="str">
            <v>CAVA</v>
          </cell>
        </row>
        <row r="115">
          <cell r="A115" t="str">
            <v>COVA</v>
          </cell>
        </row>
        <row r="116">
          <cell r="A116" t="str">
            <v>DC</v>
          </cell>
        </row>
        <row r="117">
          <cell r="A117" t="str">
            <v>FLVA</v>
          </cell>
        </row>
        <row r="118">
          <cell r="A118" t="str">
            <v>IDVA</v>
          </cell>
        </row>
        <row r="119">
          <cell r="A119" t="str">
            <v>OHVA</v>
          </cell>
        </row>
        <row r="120">
          <cell r="A120" t="str">
            <v>PAVCS</v>
          </cell>
        </row>
        <row r="121">
          <cell r="A121" t="str">
            <v>WIVA</v>
          </cell>
        </row>
        <row r="122">
          <cell r="A122" t="str">
            <v>ARVS</v>
          </cell>
        </row>
        <row r="123">
          <cell r="A123" t="str">
            <v>AZVA</v>
          </cell>
        </row>
        <row r="124">
          <cell r="A124" t="str">
            <v>CAVA</v>
          </cell>
        </row>
        <row r="125">
          <cell r="A125" t="str">
            <v>COVA</v>
          </cell>
        </row>
        <row r="126">
          <cell r="A126" t="str">
            <v>DC</v>
          </cell>
        </row>
        <row r="127">
          <cell r="A127" t="str">
            <v>FLVA</v>
          </cell>
        </row>
        <row r="128">
          <cell r="A128" t="str">
            <v>IDVA</v>
          </cell>
        </row>
        <row r="129">
          <cell r="A129" t="str">
            <v>OHVA</v>
          </cell>
        </row>
        <row r="130">
          <cell r="A130" t="str">
            <v>PAVCS</v>
          </cell>
        </row>
        <row r="131">
          <cell r="A131" t="str">
            <v>WIVA</v>
          </cell>
        </row>
        <row r="132">
          <cell r="A132" t="str">
            <v>ARVS</v>
          </cell>
        </row>
        <row r="133">
          <cell r="A133" t="str">
            <v>AZVA</v>
          </cell>
        </row>
        <row r="134">
          <cell r="A134" t="str">
            <v>CAVA</v>
          </cell>
        </row>
        <row r="135">
          <cell r="A135" t="str">
            <v>COVA</v>
          </cell>
        </row>
        <row r="136">
          <cell r="A136" t="str">
            <v>DC</v>
          </cell>
        </row>
        <row r="137">
          <cell r="A137" t="str">
            <v>FLVA</v>
          </cell>
        </row>
        <row r="138">
          <cell r="A138" t="str">
            <v>IDVA</v>
          </cell>
        </row>
        <row r="139">
          <cell r="A139" t="str">
            <v>OHVA</v>
          </cell>
        </row>
        <row r="140">
          <cell r="A140" t="str">
            <v>PAVCS</v>
          </cell>
        </row>
        <row r="141">
          <cell r="A141" t="str">
            <v>WIVA</v>
          </cell>
        </row>
        <row r="142">
          <cell r="A142" t="str">
            <v>ARVS</v>
          </cell>
        </row>
        <row r="143">
          <cell r="A143" t="str">
            <v>AZVA</v>
          </cell>
        </row>
        <row r="144">
          <cell r="A144" t="str">
            <v>CAVA</v>
          </cell>
        </row>
        <row r="145">
          <cell r="A145" t="str">
            <v>COVA</v>
          </cell>
        </row>
        <row r="146">
          <cell r="A146" t="str">
            <v>DC</v>
          </cell>
        </row>
        <row r="147">
          <cell r="A147" t="str">
            <v>FLVA</v>
          </cell>
        </row>
        <row r="148">
          <cell r="A148" t="str">
            <v>IDVA</v>
          </cell>
        </row>
        <row r="149">
          <cell r="A149" t="str">
            <v>OHVA</v>
          </cell>
        </row>
        <row r="150">
          <cell r="A150" t="str">
            <v>PAVCS</v>
          </cell>
        </row>
        <row r="151">
          <cell r="A151" t="str">
            <v>WIVA</v>
          </cell>
        </row>
        <row r="152">
          <cell r="A152" t="str">
            <v>ARVS</v>
          </cell>
        </row>
        <row r="153">
          <cell r="A153" t="str">
            <v>AZVA</v>
          </cell>
        </row>
        <row r="154">
          <cell r="A154" t="str">
            <v>CAVA</v>
          </cell>
        </row>
        <row r="155">
          <cell r="A155" t="str">
            <v>COVA</v>
          </cell>
        </row>
        <row r="156">
          <cell r="A156" t="str">
            <v>DC</v>
          </cell>
        </row>
        <row r="157">
          <cell r="A157" t="str">
            <v>FLVA</v>
          </cell>
        </row>
        <row r="158">
          <cell r="A158" t="str">
            <v>IDVA</v>
          </cell>
        </row>
        <row r="159">
          <cell r="A159" t="str">
            <v>OHVA</v>
          </cell>
        </row>
        <row r="160">
          <cell r="A160" t="str">
            <v>PAVCS</v>
          </cell>
        </row>
        <row r="161">
          <cell r="A161" t="str">
            <v>WIVA</v>
          </cell>
        </row>
        <row r="162">
          <cell r="A162" t="str">
            <v>ARVS</v>
          </cell>
        </row>
        <row r="163">
          <cell r="A163" t="str">
            <v>AZVA</v>
          </cell>
        </row>
        <row r="164">
          <cell r="A164" t="str">
            <v>CAVA</v>
          </cell>
        </row>
        <row r="165">
          <cell r="A165" t="str">
            <v>COVA</v>
          </cell>
        </row>
        <row r="166">
          <cell r="A166" t="str">
            <v>DC</v>
          </cell>
        </row>
        <row r="167">
          <cell r="A167" t="str">
            <v>FLVA</v>
          </cell>
        </row>
        <row r="168">
          <cell r="A168" t="str">
            <v>IDVA</v>
          </cell>
        </row>
        <row r="169">
          <cell r="A169" t="str">
            <v>OHVA</v>
          </cell>
        </row>
        <row r="170">
          <cell r="A170" t="str">
            <v>PAVCS</v>
          </cell>
        </row>
        <row r="171">
          <cell r="A171" t="str">
            <v>WIVA</v>
          </cell>
        </row>
        <row r="172">
          <cell r="A172" t="str">
            <v>ARVS</v>
          </cell>
        </row>
        <row r="173">
          <cell r="A173" t="str">
            <v>AZVA</v>
          </cell>
        </row>
        <row r="174">
          <cell r="A174" t="str">
            <v>CAVA</v>
          </cell>
        </row>
        <row r="175">
          <cell r="A175" t="str">
            <v>COVA</v>
          </cell>
        </row>
        <row r="176">
          <cell r="A176" t="str">
            <v>DC</v>
          </cell>
        </row>
        <row r="177">
          <cell r="A177" t="str">
            <v>FLVA</v>
          </cell>
        </row>
        <row r="178">
          <cell r="A178" t="str">
            <v>IDVA</v>
          </cell>
        </row>
        <row r="179">
          <cell r="A179" t="str">
            <v>OHVA</v>
          </cell>
        </row>
        <row r="180">
          <cell r="A180" t="str">
            <v>PAVCS</v>
          </cell>
        </row>
        <row r="181">
          <cell r="A181" t="str">
            <v>WIVA</v>
          </cell>
        </row>
        <row r="182">
          <cell r="A182" t="str">
            <v>ARVS</v>
          </cell>
        </row>
        <row r="183">
          <cell r="A183" t="str">
            <v>AZVA</v>
          </cell>
        </row>
        <row r="184">
          <cell r="A184" t="str">
            <v>CAVA</v>
          </cell>
        </row>
        <row r="185">
          <cell r="A185" t="str">
            <v>COVA</v>
          </cell>
        </row>
        <row r="186">
          <cell r="A186" t="str">
            <v>DC</v>
          </cell>
        </row>
        <row r="187">
          <cell r="A187" t="str">
            <v>FLVA</v>
          </cell>
        </row>
        <row r="188">
          <cell r="A188" t="str">
            <v>IDVA</v>
          </cell>
        </row>
        <row r="189">
          <cell r="A189" t="str">
            <v>OHVA</v>
          </cell>
        </row>
        <row r="190">
          <cell r="A190" t="str">
            <v>PAVCS</v>
          </cell>
        </row>
        <row r="191">
          <cell r="A191" t="str">
            <v>WIVA</v>
          </cell>
        </row>
        <row r="192">
          <cell r="A192" t="str">
            <v>ARVS</v>
          </cell>
        </row>
        <row r="193">
          <cell r="A193" t="str">
            <v>AZVA</v>
          </cell>
        </row>
        <row r="194">
          <cell r="A194" t="str">
            <v>CAVA</v>
          </cell>
        </row>
        <row r="195">
          <cell r="A195" t="str">
            <v>COVA</v>
          </cell>
        </row>
        <row r="196">
          <cell r="A196" t="str">
            <v>DC</v>
          </cell>
        </row>
        <row r="197">
          <cell r="A197" t="str">
            <v>FLVA</v>
          </cell>
        </row>
        <row r="198">
          <cell r="A198" t="str">
            <v>IDVA</v>
          </cell>
        </row>
        <row r="199">
          <cell r="A199" t="str">
            <v>OHVA</v>
          </cell>
        </row>
        <row r="200">
          <cell r="A200" t="str">
            <v>PAVCS</v>
          </cell>
        </row>
        <row r="201">
          <cell r="A201" t="str">
            <v>WIVA</v>
          </cell>
        </row>
        <row r="202">
          <cell r="A202" t="str">
            <v>ARVS</v>
          </cell>
        </row>
        <row r="203">
          <cell r="A203" t="str">
            <v>AZVA</v>
          </cell>
        </row>
        <row r="204">
          <cell r="A204" t="str">
            <v>CAVA</v>
          </cell>
        </row>
        <row r="205">
          <cell r="A205" t="str">
            <v>COVA</v>
          </cell>
        </row>
        <row r="206">
          <cell r="A206" t="str">
            <v>DC</v>
          </cell>
        </row>
        <row r="207">
          <cell r="A207" t="str">
            <v>FLVA</v>
          </cell>
        </row>
        <row r="208">
          <cell r="A208" t="str">
            <v>IDVA</v>
          </cell>
        </row>
        <row r="209">
          <cell r="A209" t="str">
            <v>OHVA</v>
          </cell>
        </row>
        <row r="210">
          <cell r="A210" t="str">
            <v>PAVCS</v>
          </cell>
        </row>
        <row r="211">
          <cell r="A211" t="str">
            <v>WIVA</v>
          </cell>
        </row>
        <row r="212">
          <cell r="A212" t="str">
            <v>ARVS</v>
          </cell>
        </row>
        <row r="213">
          <cell r="A213" t="str">
            <v>AZVA</v>
          </cell>
        </row>
        <row r="214">
          <cell r="A214" t="str">
            <v>CAVA</v>
          </cell>
        </row>
        <row r="215">
          <cell r="A215" t="str">
            <v>COVA</v>
          </cell>
        </row>
        <row r="216">
          <cell r="A216" t="str">
            <v>DC</v>
          </cell>
        </row>
        <row r="217">
          <cell r="A217" t="str">
            <v>FLVA</v>
          </cell>
        </row>
        <row r="218">
          <cell r="A218" t="str">
            <v>IDVA</v>
          </cell>
        </row>
        <row r="219">
          <cell r="A219" t="str">
            <v>OHVA</v>
          </cell>
        </row>
        <row r="220">
          <cell r="A220" t="str">
            <v>PAVCS</v>
          </cell>
        </row>
        <row r="221">
          <cell r="A221" t="str">
            <v>WIVA</v>
          </cell>
        </row>
        <row r="222">
          <cell r="A222" t="str">
            <v>ARVS</v>
          </cell>
        </row>
        <row r="223">
          <cell r="A223" t="str">
            <v>AZVA</v>
          </cell>
        </row>
        <row r="224">
          <cell r="A224" t="str">
            <v>CAVA</v>
          </cell>
        </row>
        <row r="225">
          <cell r="A225" t="str">
            <v>COVA</v>
          </cell>
        </row>
        <row r="226">
          <cell r="A226" t="str">
            <v>DC</v>
          </cell>
        </row>
        <row r="227">
          <cell r="A227" t="str">
            <v>FLVA</v>
          </cell>
        </row>
        <row r="228">
          <cell r="A228" t="str">
            <v>IDVA</v>
          </cell>
        </row>
        <row r="229">
          <cell r="A229" t="str">
            <v>OHVA</v>
          </cell>
        </row>
        <row r="230">
          <cell r="A230" t="str">
            <v>PAVCS</v>
          </cell>
        </row>
        <row r="231">
          <cell r="A231" t="str">
            <v>WIVA</v>
          </cell>
        </row>
        <row r="232">
          <cell r="A232" t="str">
            <v>ARVS</v>
          </cell>
        </row>
        <row r="233">
          <cell r="A233" t="str">
            <v>AZVA</v>
          </cell>
        </row>
        <row r="234">
          <cell r="A234" t="str">
            <v>CAVA</v>
          </cell>
        </row>
        <row r="235">
          <cell r="A235" t="str">
            <v>COVA</v>
          </cell>
        </row>
        <row r="236">
          <cell r="A236" t="str">
            <v>DC</v>
          </cell>
        </row>
        <row r="237">
          <cell r="A237" t="str">
            <v>FLVA</v>
          </cell>
        </row>
        <row r="238">
          <cell r="A238" t="str">
            <v>IDVA</v>
          </cell>
        </row>
        <row r="239">
          <cell r="A239" t="str">
            <v>OHVA</v>
          </cell>
        </row>
        <row r="240">
          <cell r="A240" t="str">
            <v>PAVCS</v>
          </cell>
        </row>
        <row r="241">
          <cell r="A241" t="str">
            <v>WIVA</v>
          </cell>
        </row>
        <row r="242">
          <cell r="A242" t="str">
            <v>ARVS</v>
          </cell>
        </row>
        <row r="243">
          <cell r="A243" t="str">
            <v>AZVA</v>
          </cell>
        </row>
        <row r="244">
          <cell r="A244" t="str">
            <v>CAVA</v>
          </cell>
        </row>
        <row r="245">
          <cell r="A245" t="str">
            <v>COVA</v>
          </cell>
        </row>
        <row r="246">
          <cell r="A246" t="str">
            <v>DC</v>
          </cell>
        </row>
        <row r="247">
          <cell r="A247" t="str">
            <v>FLVA</v>
          </cell>
        </row>
        <row r="248">
          <cell r="A248" t="str">
            <v>IDVA</v>
          </cell>
        </row>
        <row r="249">
          <cell r="A249" t="str">
            <v>OHVA</v>
          </cell>
        </row>
        <row r="250">
          <cell r="A250" t="str">
            <v>PAVCS</v>
          </cell>
        </row>
        <row r="251">
          <cell r="A251" t="str">
            <v>WIVA</v>
          </cell>
        </row>
        <row r="252">
          <cell r="A252" t="str">
            <v>ARVS</v>
          </cell>
        </row>
        <row r="253">
          <cell r="A253" t="str">
            <v>AZVA</v>
          </cell>
        </row>
        <row r="254">
          <cell r="A254" t="str">
            <v>CAVA</v>
          </cell>
        </row>
        <row r="255">
          <cell r="A255" t="str">
            <v>COVA</v>
          </cell>
        </row>
        <row r="256">
          <cell r="A256" t="str">
            <v>DC</v>
          </cell>
        </row>
        <row r="257">
          <cell r="A257" t="str">
            <v>FLVA</v>
          </cell>
        </row>
        <row r="258">
          <cell r="A258" t="str">
            <v>IDVA</v>
          </cell>
        </row>
        <row r="259">
          <cell r="A259" t="str">
            <v>OHVA</v>
          </cell>
        </row>
        <row r="260">
          <cell r="A260" t="str">
            <v>PAVCS</v>
          </cell>
        </row>
        <row r="261">
          <cell r="A261" t="str">
            <v>WIVA</v>
          </cell>
        </row>
        <row r="262">
          <cell r="A262" t="str">
            <v>ARVS</v>
          </cell>
        </row>
        <row r="263">
          <cell r="A263" t="str">
            <v>AZVA</v>
          </cell>
        </row>
        <row r="264">
          <cell r="A264" t="str">
            <v>CAVA</v>
          </cell>
        </row>
        <row r="265">
          <cell r="A265" t="str">
            <v>COVA</v>
          </cell>
        </row>
        <row r="266">
          <cell r="A266" t="str">
            <v>DC</v>
          </cell>
        </row>
        <row r="267">
          <cell r="A267" t="str">
            <v>FLVA</v>
          </cell>
        </row>
        <row r="268">
          <cell r="A268" t="str">
            <v>IDVA</v>
          </cell>
        </row>
        <row r="269">
          <cell r="A269" t="str">
            <v>OHVA</v>
          </cell>
        </row>
        <row r="270">
          <cell r="A270" t="str">
            <v>PAVCS</v>
          </cell>
        </row>
        <row r="271">
          <cell r="A271" t="str">
            <v>WIVA</v>
          </cell>
        </row>
        <row r="272">
          <cell r="A272" t="str">
            <v>ARVS</v>
          </cell>
        </row>
        <row r="273">
          <cell r="A273" t="str">
            <v>AZVA</v>
          </cell>
        </row>
        <row r="274">
          <cell r="A274" t="str">
            <v>CAVA</v>
          </cell>
        </row>
        <row r="275">
          <cell r="A275" t="str">
            <v>COVA</v>
          </cell>
        </row>
        <row r="276">
          <cell r="A276" t="str">
            <v>DC</v>
          </cell>
        </row>
        <row r="277">
          <cell r="A277" t="str">
            <v>FLVA</v>
          </cell>
        </row>
        <row r="278">
          <cell r="A278" t="str">
            <v>IDVA</v>
          </cell>
        </row>
        <row r="279">
          <cell r="A279" t="str">
            <v>OHVA</v>
          </cell>
        </row>
        <row r="280">
          <cell r="A280" t="str">
            <v>PAVCS</v>
          </cell>
        </row>
        <row r="281">
          <cell r="A281" t="str">
            <v>WIVA</v>
          </cell>
        </row>
        <row r="282">
          <cell r="A282" t="str">
            <v>ARVS</v>
          </cell>
        </row>
        <row r="283">
          <cell r="A283" t="str">
            <v>AZVA</v>
          </cell>
        </row>
        <row r="284">
          <cell r="A284" t="str">
            <v>CAVA</v>
          </cell>
        </row>
        <row r="285">
          <cell r="A285" t="str">
            <v>COVA</v>
          </cell>
        </row>
        <row r="286">
          <cell r="A286" t="str">
            <v>DC</v>
          </cell>
        </row>
        <row r="287">
          <cell r="A287" t="str">
            <v>FLVA</v>
          </cell>
        </row>
        <row r="288">
          <cell r="A288" t="str">
            <v>IDVA</v>
          </cell>
        </row>
        <row r="289">
          <cell r="A289" t="str">
            <v>OHVA</v>
          </cell>
        </row>
        <row r="290">
          <cell r="A290" t="str">
            <v>PAVCS</v>
          </cell>
        </row>
        <row r="291">
          <cell r="A291" t="str">
            <v>WIVA</v>
          </cell>
        </row>
        <row r="292">
          <cell r="A292" t="str">
            <v>ARVS</v>
          </cell>
        </row>
        <row r="293">
          <cell r="A293" t="str">
            <v>AZVA</v>
          </cell>
        </row>
        <row r="294">
          <cell r="A294" t="str">
            <v>CAVA</v>
          </cell>
        </row>
        <row r="295">
          <cell r="A295" t="str">
            <v>COVA</v>
          </cell>
        </row>
        <row r="296">
          <cell r="A296" t="str">
            <v>DC</v>
          </cell>
        </row>
        <row r="297">
          <cell r="A297" t="str">
            <v>FLVA</v>
          </cell>
        </row>
        <row r="298">
          <cell r="A298" t="str">
            <v>IDVA</v>
          </cell>
        </row>
        <row r="299">
          <cell r="A299" t="str">
            <v>OHVA</v>
          </cell>
        </row>
        <row r="300">
          <cell r="A300" t="str">
            <v>PAVCS</v>
          </cell>
        </row>
        <row r="301">
          <cell r="A301" t="str">
            <v>WIVA</v>
          </cell>
        </row>
        <row r="302">
          <cell r="A302" t="str">
            <v>ARVS</v>
          </cell>
        </row>
        <row r="303">
          <cell r="A303" t="str">
            <v>AZVA</v>
          </cell>
        </row>
        <row r="304">
          <cell r="A304" t="str">
            <v>CAVA</v>
          </cell>
        </row>
        <row r="305">
          <cell r="A305" t="str">
            <v>COVA</v>
          </cell>
        </row>
        <row r="306">
          <cell r="A306" t="str">
            <v>DC</v>
          </cell>
        </row>
        <row r="307">
          <cell r="A307" t="str">
            <v>FLVA</v>
          </cell>
        </row>
        <row r="308">
          <cell r="A308" t="str">
            <v>IDVA</v>
          </cell>
        </row>
        <row r="309">
          <cell r="A309" t="str">
            <v>OHVA</v>
          </cell>
        </row>
        <row r="310">
          <cell r="A310" t="str">
            <v>PAVCS</v>
          </cell>
        </row>
        <row r="311">
          <cell r="A311" t="str">
            <v>WIVA</v>
          </cell>
        </row>
        <row r="312">
          <cell r="A312" t="str">
            <v>ARVS</v>
          </cell>
        </row>
        <row r="313">
          <cell r="A313" t="str">
            <v>AZVA</v>
          </cell>
        </row>
        <row r="314">
          <cell r="A314" t="str">
            <v>CAVA</v>
          </cell>
        </row>
        <row r="315">
          <cell r="A315" t="str">
            <v>COVA</v>
          </cell>
        </row>
        <row r="316">
          <cell r="A316" t="str">
            <v>DC</v>
          </cell>
        </row>
        <row r="317">
          <cell r="A317" t="str">
            <v>FLVA</v>
          </cell>
        </row>
        <row r="318">
          <cell r="A318" t="str">
            <v>IDVA</v>
          </cell>
        </row>
        <row r="319">
          <cell r="A319" t="str">
            <v>OHVA</v>
          </cell>
        </row>
        <row r="320">
          <cell r="A320" t="str">
            <v>PAVCS</v>
          </cell>
        </row>
        <row r="321">
          <cell r="A321" t="str">
            <v>WIVA</v>
          </cell>
        </row>
        <row r="322">
          <cell r="A322" t="str">
            <v>ARVS</v>
          </cell>
        </row>
        <row r="323">
          <cell r="A323" t="str">
            <v>AZVA</v>
          </cell>
        </row>
        <row r="324">
          <cell r="A324" t="str">
            <v>CAVA</v>
          </cell>
        </row>
        <row r="325">
          <cell r="A325" t="str">
            <v>COVA</v>
          </cell>
        </row>
        <row r="326">
          <cell r="A326" t="str">
            <v>DC</v>
          </cell>
        </row>
        <row r="327">
          <cell r="A327" t="str">
            <v>FLVA</v>
          </cell>
        </row>
        <row r="328">
          <cell r="A328" t="str">
            <v>IDVA</v>
          </cell>
        </row>
        <row r="329">
          <cell r="A329" t="str">
            <v>OHVA</v>
          </cell>
        </row>
        <row r="330">
          <cell r="A330" t="str">
            <v>PAVCS</v>
          </cell>
        </row>
        <row r="331">
          <cell r="A331" t="str">
            <v>WIVA</v>
          </cell>
        </row>
        <row r="332">
          <cell r="A332" t="str">
            <v>ARVS</v>
          </cell>
        </row>
        <row r="333">
          <cell r="A333" t="str">
            <v>AZVA</v>
          </cell>
        </row>
        <row r="334">
          <cell r="A334" t="str">
            <v>CAVA</v>
          </cell>
        </row>
        <row r="335">
          <cell r="A335" t="str">
            <v>COVA</v>
          </cell>
        </row>
        <row r="336">
          <cell r="A336" t="str">
            <v>DC</v>
          </cell>
        </row>
        <row r="337">
          <cell r="A337" t="str">
            <v>FLVA</v>
          </cell>
        </row>
        <row r="338">
          <cell r="A338" t="str">
            <v>IDVA</v>
          </cell>
        </row>
        <row r="339">
          <cell r="A339" t="str">
            <v>OHVA</v>
          </cell>
        </row>
        <row r="340">
          <cell r="A340" t="str">
            <v>PAVCS</v>
          </cell>
        </row>
        <row r="341">
          <cell r="A341" t="str">
            <v>WIVA</v>
          </cell>
        </row>
        <row r="342">
          <cell r="A342" t="str">
            <v>ARVS</v>
          </cell>
        </row>
        <row r="343">
          <cell r="A343" t="str">
            <v>AZVA</v>
          </cell>
        </row>
        <row r="344">
          <cell r="A344" t="str">
            <v>CAVA</v>
          </cell>
        </row>
        <row r="345">
          <cell r="A345" t="str">
            <v>COVA</v>
          </cell>
        </row>
        <row r="346">
          <cell r="A346" t="str">
            <v>DC</v>
          </cell>
        </row>
        <row r="347">
          <cell r="A347" t="str">
            <v>FLVA</v>
          </cell>
        </row>
        <row r="348">
          <cell r="A348" t="str">
            <v>IDVA</v>
          </cell>
        </row>
        <row r="349">
          <cell r="A349" t="str">
            <v>OHVA</v>
          </cell>
        </row>
        <row r="350">
          <cell r="A350" t="str">
            <v>PAVCS</v>
          </cell>
        </row>
        <row r="351">
          <cell r="A351" t="str">
            <v>WIVA</v>
          </cell>
        </row>
        <row r="352">
          <cell r="A352" t="str">
            <v>ARVS</v>
          </cell>
        </row>
        <row r="353">
          <cell r="A353" t="str">
            <v>AZVA</v>
          </cell>
        </row>
        <row r="354">
          <cell r="A354" t="str">
            <v>CAVA</v>
          </cell>
        </row>
        <row r="355">
          <cell r="A355" t="str">
            <v>COVA</v>
          </cell>
        </row>
        <row r="356">
          <cell r="A356" t="str">
            <v>DC</v>
          </cell>
        </row>
        <row r="357">
          <cell r="A357" t="str">
            <v>FLVA</v>
          </cell>
        </row>
        <row r="358">
          <cell r="A358" t="str">
            <v>IDVA</v>
          </cell>
        </row>
        <row r="359">
          <cell r="A359" t="str">
            <v>OHVA</v>
          </cell>
        </row>
        <row r="360">
          <cell r="A360" t="str">
            <v>PAVCS</v>
          </cell>
        </row>
        <row r="361">
          <cell r="A361" t="str">
            <v>WIVA</v>
          </cell>
        </row>
        <row r="362">
          <cell r="A362" t="str">
            <v>ARVS</v>
          </cell>
        </row>
        <row r="363">
          <cell r="A363" t="str">
            <v>AZVA</v>
          </cell>
        </row>
        <row r="364">
          <cell r="A364" t="str">
            <v>CAVA</v>
          </cell>
        </row>
        <row r="365">
          <cell r="A365" t="str">
            <v>COVA</v>
          </cell>
        </row>
        <row r="366">
          <cell r="A366" t="str">
            <v>DC</v>
          </cell>
        </row>
        <row r="367">
          <cell r="A367" t="str">
            <v>FLVA</v>
          </cell>
        </row>
        <row r="368">
          <cell r="A368" t="str">
            <v>IDVA</v>
          </cell>
        </row>
        <row r="369">
          <cell r="A369" t="str">
            <v>OHVA</v>
          </cell>
        </row>
        <row r="370">
          <cell r="A370" t="str">
            <v>PAVCS</v>
          </cell>
        </row>
        <row r="371">
          <cell r="A371" t="str">
            <v>WIVA</v>
          </cell>
        </row>
        <row r="372">
          <cell r="A372" t="str">
            <v>ARVS</v>
          </cell>
        </row>
        <row r="373">
          <cell r="A373" t="str">
            <v>AZVA</v>
          </cell>
        </row>
        <row r="374">
          <cell r="A374" t="str">
            <v>CAVA</v>
          </cell>
        </row>
        <row r="375">
          <cell r="A375" t="str">
            <v>COVA</v>
          </cell>
        </row>
        <row r="376">
          <cell r="A376" t="str">
            <v>DC</v>
          </cell>
        </row>
        <row r="377">
          <cell r="A377" t="str">
            <v>FLVA</v>
          </cell>
        </row>
        <row r="378">
          <cell r="A378" t="str">
            <v>IDVA</v>
          </cell>
        </row>
        <row r="379">
          <cell r="A379" t="str">
            <v>OHVA</v>
          </cell>
        </row>
        <row r="380">
          <cell r="A380" t="str">
            <v>PAVCS</v>
          </cell>
        </row>
        <row r="381">
          <cell r="A381" t="str">
            <v>WIVA</v>
          </cell>
        </row>
        <row r="382">
          <cell r="A382" t="str">
            <v>ARVS</v>
          </cell>
        </row>
        <row r="383">
          <cell r="A383" t="str">
            <v>AZVA</v>
          </cell>
        </row>
        <row r="384">
          <cell r="A384" t="str">
            <v>CAVA</v>
          </cell>
        </row>
        <row r="385">
          <cell r="A385" t="str">
            <v>COVA</v>
          </cell>
        </row>
        <row r="386">
          <cell r="A386" t="str">
            <v>DC</v>
          </cell>
        </row>
        <row r="387">
          <cell r="A387" t="str">
            <v>FLVA</v>
          </cell>
        </row>
        <row r="388">
          <cell r="A388" t="str">
            <v>IDVA</v>
          </cell>
        </row>
        <row r="389">
          <cell r="A389" t="str">
            <v>OHVA</v>
          </cell>
        </row>
        <row r="390">
          <cell r="A390" t="str">
            <v>PAVCS</v>
          </cell>
        </row>
        <row r="391">
          <cell r="A391" t="str">
            <v>WIVA</v>
          </cell>
        </row>
        <row r="392">
          <cell r="A392" t="str">
            <v>ARVS</v>
          </cell>
        </row>
        <row r="393">
          <cell r="A393" t="str">
            <v>AZVA</v>
          </cell>
        </row>
        <row r="394">
          <cell r="A394" t="str">
            <v>CAVA</v>
          </cell>
        </row>
        <row r="395">
          <cell r="A395" t="str">
            <v>COVA</v>
          </cell>
        </row>
        <row r="396">
          <cell r="A396" t="str">
            <v>DC</v>
          </cell>
        </row>
        <row r="397">
          <cell r="A397" t="str">
            <v>FLVA</v>
          </cell>
        </row>
        <row r="398">
          <cell r="A398" t="str">
            <v>IDVA</v>
          </cell>
        </row>
        <row r="399">
          <cell r="A399" t="str">
            <v>OHVA</v>
          </cell>
        </row>
        <row r="400">
          <cell r="A400" t="str">
            <v>PAVCS</v>
          </cell>
        </row>
        <row r="401">
          <cell r="A401" t="str">
            <v>WIVA</v>
          </cell>
        </row>
      </sheetData>
      <sheetData sheetId="1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&amp;R"/>
      <sheetName val="DATE"/>
      <sheetName val="RETURNS SHEET"/>
      <sheetName val="STORAGE SHEET"/>
      <sheetName val="AAOS"/>
      <sheetName val="AE"/>
      <sheetName val="APA"/>
      <sheetName val="CHL"/>
      <sheetName val="BOOKS"/>
      <sheetName val="EDIT"/>
      <sheetName val="GR"/>
      <sheetName val="SUP"/>
      <sheetName val="IFE"/>
      <sheetName val="Accounting Codes"/>
      <sheetName val="AFR-Board Budget"/>
      <sheetName val="+001-K12"/>
      <sheetName val="LIST2"/>
      <sheetName val="LIST"/>
      <sheetName val="RETURNS_SHEET"/>
      <sheetName val="STORAGE_SHEET"/>
      <sheetName val="Accounting_Codes"/>
      <sheetName val="AFR-Board_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ight Budget for entry"/>
      <sheetName val="Cover Page"/>
      <sheetName val="Input Page"/>
      <sheetName val="Assumptions"/>
      <sheetName val="School Days"/>
      <sheetName val="School Budget Temp"/>
      <sheetName val="4-8 File"/>
      <sheetName val="Enrollment Assumptions"/>
      <sheetName val="# of Teachers"/>
      <sheetName val="Fall Enrollment"/>
      <sheetName val="Spring Enrollment"/>
      <sheetName val="Revenue"/>
      <sheetName val="NV"/>
      <sheetName val="WA"/>
      <sheetName val="CA"/>
      <sheetName val="WI"/>
      <sheetName val="MN"/>
      <sheetName val="CO"/>
      <sheetName val="KS"/>
      <sheetName val="General Fund Budget"/>
      <sheetName val="Special Ed Budget"/>
      <sheetName val="ISCA-LA"/>
      <sheetName val="Insight Budget Temp"/>
      <sheetName val="Total Budget"/>
      <sheetName val="65-06001"/>
      <sheetName val="Forecast"/>
      <sheetName val="Base Funding"/>
      <sheetName val="Special Education Funding"/>
      <sheetName val="Grants and Other Funding"/>
      <sheetName val="Oversight Fees"/>
      <sheetName val="Non Profit Expenses"/>
      <sheetName val="Master Payroll File"/>
      <sheetName val="Full Time Instruction"/>
      <sheetName val="Part Time Instruction"/>
      <sheetName val="ADMIN Wages Salaries &amp; Bonuses2"/>
      <sheetName val="Sped Wages &amp; Salaries2"/>
      <sheetName val="Admin Wages Salaries &amp; Bonuses"/>
      <sheetName val="Sped Wages &amp; Salaries"/>
      <sheetName val="Imentors"/>
      <sheetName val="I Mentors2"/>
      <sheetName val="Temp Labor"/>
      <sheetName val="T &amp; E"/>
      <sheetName val="T &amp; E2"/>
      <sheetName val="Supplies"/>
      <sheetName val="Dues &amp; Subscrip"/>
      <sheetName val="ISP Reimbursement"/>
      <sheetName val="Postage &amp; Delivery"/>
      <sheetName val="Repairs &amp; Maintenance"/>
      <sheetName val="Curriculum"/>
      <sheetName val="Platform"/>
      <sheetName val="Computers"/>
      <sheetName val="Books and Materials"/>
      <sheetName val="Enrollment Marketing"/>
      <sheetName val="Legal, Audit &amp; Insur"/>
      <sheetName val="EVENTS"/>
      <sheetName val="Outside Prof Svcs"/>
      <sheetName val="Fixed Rent"/>
      <sheetName val="Telephone"/>
      <sheetName val="Bad Debt"/>
      <sheetName val="Taxes, Lic, Contrib"/>
      <sheetName val="Depr &amp; Amort"/>
      <sheetName val="Other Exp"/>
      <sheetName val="Fringes"/>
      <sheetName val="Fringe"/>
      <sheetName val="PPep Oversight Fee"/>
    </sheetNames>
    <sheetDataSet>
      <sheetData sheetId="0"/>
      <sheetData sheetId="1"/>
      <sheetData sheetId="2"/>
      <sheetData sheetId="3">
        <row r="3">
          <cell r="C3">
            <v>681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4">
          <cell r="C14">
            <v>2522622.2493489217</v>
          </cell>
        </row>
      </sheetData>
      <sheetData sheetId="24"/>
      <sheetData sheetId="25"/>
      <sheetData sheetId="26">
        <row r="10">
          <cell r="B10">
            <v>6592</v>
          </cell>
        </row>
      </sheetData>
      <sheetData sheetId="27"/>
      <sheetData sheetId="28"/>
      <sheetData sheetId="29"/>
      <sheetData sheetId="30"/>
      <sheetData sheetId="31"/>
      <sheetData sheetId="32">
        <row r="22">
          <cell r="E22">
            <v>6</v>
          </cell>
          <cell r="F22">
            <v>1</v>
          </cell>
        </row>
        <row r="23">
          <cell r="E23">
            <v>6</v>
          </cell>
          <cell r="F23">
            <v>1</v>
          </cell>
        </row>
        <row r="24">
          <cell r="E24">
            <v>0</v>
          </cell>
        </row>
        <row r="25">
          <cell r="E25">
            <v>6</v>
          </cell>
          <cell r="F25">
            <v>1</v>
          </cell>
        </row>
        <row r="26">
          <cell r="E26">
            <v>27</v>
          </cell>
          <cell r="F26">
            <v>0</v>
          </cell>
        </row>
        <row r="28">
          <cell r="F28">
            <v>0.25</v>
          </cell>
        </row>
        <row r="29">
          <cell r="I29">
            <v>3</v>
          </cell>
          <cell r="J29">
            <v>2</v>
          </cell>
          <cell r="K29">
            <v>2</v>
          </cell>
          <cell r="L29">
            <v>2</v>
          </cell>
          <cell r="N29">
            <v>2</v>
          </cell>
          <cell r="O29">
            <v>2</v>
          </cell>
          <cell r="P29">
            <v>6</v>
          </cell>
          <cell r="Q29">
            <v>6</v>
          </cell>
          <cell r="S29">
            <v>2</v>
          </cell>
        </row>
        <row r="30">
          <cell r="J30">
            <v>4</v>
          </cell>
          <cell r="K30">
            <v>8</v>
          </cell>
          <cell r="L30">
            <v>8</v>
          </cell>
          <cell r="N30">
            <v>8</v>
          </cell>
          <cell r="O30">
            <v>8</v>
          </cell>
          <cell r="P30">
            <v>10</v>
          </cell>
          <cell r="Q30">
            <v>12</v>
          </cell>
          <cell r="S30">
            <v>4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6">
          <cell r="C16">
            <v>1</v>
          </cell>
          <cell r="G16">
            <v>1</v>
          </cell>
          <cell r="H16">
            <v>4</v>
          </cell>
        </row>
        <row r="20">
          <cell r="B20">
            <v>10</v>
          </cell>
          <cell r="C20">
            <v>10</v>
          </cell>
          <cell r="D20">
            <v>8</v>
          </cell>
          <cell r="E20">
            <v>14</v>
          </cell>
          <cell r="F20">
            <v>14</v>
          </cell>
          <cell r="G20">
            <v>8</v>
          </cell>
          <cell r="H20">
            <v>14</v>
          </cell>
          <cell r="I20">
            <v>16</v>
          </cell>
          <cell r="J20">
            <v>18</v>
          </cell>
          <cell r="K20">
            <v>18</v>
          </cell>
          <cell r="L20">
            <v>12</v>
          </cell>
          <cell r="M20">
            <v>15</v>
          </cell>
        </row>
        <row r="24">
          <cell r="B24">
            <v>10</v>
          </cell>
          <cell r="C24">
            <v>14</v>
          </cell>
          <cell r="D24">
            <v>9</v>
          </cell>
          <cell r="E24">
            <v>16</v>
          </cell>
          <cell r="F24">
            <v>18</v>
          </cell>
          <cell r="G24">
            <v>10</v>
          </cell>
          <cell r="H24">
            <v>20</v>
          </cell>
          <cell r="I24">
            <v>19</v>
          </cell>
          <cell r="J24">
            <v>22</v>
          </cell>
          <cell r="K24">
            <v>22</v>
          </cell>
          <cell r="L24">
            <v>15</v>
          </cell>
          <cell r="M24">
            <v>18</v>
          </cell>
        </row>
        <row r="28">
          <cell r="B28">
            <v>3200</v>
          </cell>
          <cell r="C28">
            <v>3200</v>
          </cell>
          <cell r="D28">
            <v>3200</v>
          </cell>
          <cell r="E28">
            <v>2400</v>
          </cell>
          <cell r="F28">
            <v>3500</v>
          </cell>
          <cell r="G28">
            <v>2800</v>
          </cell>
          <cell r="H28">
            <v>2200</v>
          </cell>
          <cell r="I28">
            <v>3000</v>
          </cell>
          <cell r="J28">
            <v>3000</v>
          </cell>
          <cell r="K28">
            <v>3400</v>
          </cell>
          <cell r="L28">
            <v>3000</v>
          </cell>
          <cell r="M28">
            <v>3400</v>
          </cell>
        </row>
        <row r="35">
          <cell r="B35">
            <v>100</v>
          </cell>
          <cell r="C35">
            <v>100</v>
          </cell>
          <cell r="D35">
            <v>100</v>
          </cell>
          <cell r="E35">
            <v>100</v>
          </cell>
          <cell r="F35">
            <v>100</v>
          </cell>
          <cell r="G35">
            <v>100</v>
          </cell>
          <cell r="H35">
            <v>100</v>
          </cell>
          <cell r="I35">
            <v>100</v>
          </cell>
          <cell r="J35">
            <v>100</v>
          </cell>
          <cell r="K35">
            <v>100</v>
          </cell>
          <cell r="L35">
            <v>100</v>
          </cell>
          <cell r="M35">
            <v>100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7">
          <cell r="F17">
            <v>2400</v>
          </cell>
          <cell r="M17">
            <v>2400</v>
          </cell>
        </row>
        <row r="18">
          <cell r="B18">
            <v>300</v>
          </cell>
          <cell r="M18">
            <v>250</v>
          </cell>
        </row>
        <row r="19">
          <cell r="B19">
            <v>1129</v>
          </cell>
          <cell r="F19">
            <v>2106</v>
          </cell>
          <cell r="M19">
            <v>2106</v>
          </cell>
        </row>
        <row r="22">
          <cell r="C22">
            <v>600</v>
          </cell>
          <cell r="D22">
            <v>600</v>
          </cell>
          <cell r="G22">
            <v>600</v>
          </cell>
          <cell r="H22">
            <v>1200</v>
          </cell>
          <cell r="I22">
            <v>5400</v>
          </cell>
          <cell r="J22">
            <v>6600</v>
          </cell>
        </row>
        <row r="23">
          <cell r="I23">
            <v>3031</v>
          </cell>
          <cell r="J23">
            <v>3031</v>
          </cell>
        </row>
        <row r="24">
          <cell r="B24">
            <v>140</v>
          </cell>
          <cell r="C24">
            <v>351</v>
          </cell>
          <cell r="D24">
            <v>351</v>
          </cell>
          <cell r="E24">
            <v>140</v>
          </cell>
          <cell r="G24">
            <v>140</v>
          </cell>
          <cell r="H24">
            <v>351</v>
          </cell>
          <cell r="I24">
            <v>1053</v>
          </cell>
          <cell r="J24">
            <v>1123</v>
          </cell>
          <cell r="L24">
            <v>140</v>
          </cell>
        </row>
        <row r="25">
          <cell r="B25">
            <v>0</v>
          </cell>
          <cell r="C25">
            <v>1020</v>
          </cell>
          <cell r="D25">
            <v>1620</v>
          </cell>
          <cell r="E25">
            <v>0</v>
          </cell>
          <cell r="F25">
            <v>1420</v>
          </cell>
          <cell r="G25">
            <v>0</v>
          </cell>
          <cell r="H25">
            <v>1620</v>
          </cell>
          <cell r="I25">
            <v>710</v>
          </cell>
          <cell r="J25">
            <v>1320</v>
          </cell>
          <cell r="K25">
            <v>0</v>
          </cell>
          <cell r="L25">
            <v>0</v>
          </cell>
          <cell r="M25">
            <v>0</v>
          </cell>
        </row>
        <row r="26">
          <cell r="C26">
            <v>600</v>
          </cell>
          <cell r="D26">
            <v>1200</v>
          </cell>
          <cell r="F26">
            <v>1000</v>
          </cell>
          <cell r="H26">
            <v>1200</v>
          </cell>
          <cell r="I26">
            <v>500</v>
          </cell>
        </row>
        <row r="27">
          <cell r="J27">
            <v>300</v>
          </cell>
        </row>
        <row r="28">
          <cell r="J28">
            <v>600</v>
          </cell>
        </row>
        <row r="29">
          <cell r="C29">
            <v>420</v>
          </cell>
          <cell r="D29">
            <v>420</v>
          </cell>
          <cell r="F29">
            <v>420</v>
          </cell>
          <cell r="H29">
            <v>420</v>
          </cell>
          <cell r="I29">
            <v>210</v>
          </cell>
          <cell r="J29">
            <v>420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6482</v>
          </cell>
          <cell r="L30">
            <v>0</v>
          </cell>
          <cell r="M30">
            <v>0</v>
          </cell>
        </row>
        <row r="31">
          <cell r="K31">
            <v>1000</v>
          </cell>
        </row>
        <row r="32">
          <cell r="K32">
            <v>3000</v>
          </cell>
        </row>
        <row r="33">
          <cell r="K33">
            <v>1500</v>
          </cell>
        </row>
        <row r="34">
          <cell r="K34">
            <v>982</v>
          </cell>
        </row>
        <row r="37">
          <cell r="J37">
            <v>1000</v>
          </cell>
          <cell r="K37">
            <v>6000</v>
          </cell>
          <cell r="L37">
            <v>1000</v>
          </cell>
        </row>
        <row r="39">
          <cell r="J39">
            <v>410</v>
          </cell>
          <cell r="K39">
            <v>1872</v>
          </cell>
          <cell r="L39">
            <v>410</v>
          </cell>
        </row>
        <row r="41">
          <cell r="B41">
            <v>300</v>
          </cell>
          <cell r="C41">
            <v>500</v>
          </cell>
          <cell r="D41">
            <v>500</v>
          </cell>
          <cell r="E41">
            <v>500</v>
          </cell>
          <cell r="G41">
            <v>300</v>
          </cell>
          <cell r="H41">
            <v>500</v>
          </cell>
          <cell r="I41">
            <v>500</v>
          </cell>
          <cell r="J41">
            <v>500</v>
          </cell>
        </row>
        <row r="44">
          <cell r="B44">
            <v>117</v>
          </cell>
          <cell r="C44">
            <v>117</v>
          </cell>
          <cell r="D44">
            <v>117</v>
          </cell>
          <cell r="E44">
            <v>117</v>
          </cell>
          <cell r="G44">
            <v>117</v>
          </cell>
          <cell r="H44">
            <v>117</v>
          </cell>
          <cell r="I44">
            <v>117</v>
          </cell>
          <cell r="J44">
            <v>117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_to_Report"/>
      <sheetName val="YTD_Actual_BU_Rec"/>
      <sheetName val="YTD_Actual_Sender_Unalloc"/>
      <sheetName val="Detail_w_For_equal_Bud"/>
      <sheetName val="Detail (2)"/>
      <sheetName val="Budget_by_Month"/>
      <sheetName val="Detail"/>
      <sheetName val="YTD_Actual_Sender"/>
      <sheetName val="Sender &gt;&gt;"/>
      <sheetName val="Annual_Budget_Sender"/>
      <sheetName val="Receiver &gt;&gt;"/>
      <sheetName val="Annual_Budget_BU_Rec"/>
      <sheetName val="Shared %"/>
      <sheetName val="Rec_Adjustment"/>
      <sheetName val="MappingTable"/>
      <sheetName val="BudgetReceiversAll_Fina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6">
          <cell r="C56" t="str">
            <v>00492A1010</v>
          </cell>
          <cell r="D56" t="str">
            <v>Finance</v>
          </cell>
          <cell r="E56" t="str">
            <v>GS</v>
          </cell>
        </row>
        <row r="57">
          <cell r="C57" t="str">
            <v>00496A1010</v>
          </cell>
          <cell r="D57" t="str">
            <v>Risk Management</v>
          </cell>
          <cell r="E57" t="str">
            <v>GS</v>
          </cell>
        </row>
        <row r="58">
          <cell r="C58" t="str">
            <v>00497A1010</v>
          </cell>
          <cell r="D58" t="str">
            <v>Audit</v>
          </cell>
          <cell r="E58" t="str">
            <v>GS</v>
          </cell>
        </row>
        <row r="59">
          <cell r="C59" t="str">
            <v>00498A1010</v>
          </cell>
          <cell r="D59" t="str">
            <v>Architecture</v>
          </cell>
          <cell r="E59" t="str">
            <v>GS</v>
          </cell>
        </row>
        <row r="60">
          <cell r="C60" t="str">
            <v>00ITAA1010</v>
          </cell>
          <cell r="D60" t="str">
            <v>Audit</v>
          </cell>
          <cell r="E60" t="str">
            <v>GS</v>
          </cell>
        </row>
        <row r="61">
          <cell r="C61" t="str">
            <v>25477Z1010</v>
          </cell>
          <cell r="D61" t="str">
            <v>Network</v>
          </cell>
          <cell r="E61" t="str">
            <v>ISP</v>
          </cell>
        </row>
        <row r="62">
          <cell r="C62" t="str">
            <v>2547MZ1010</v>
          </cell>
          <cell r="D62" t="str">
            <v>Architecture</v>
          </cell>
          <cell r="E62" t="str">
            <v>GS</v>
          </cell>
        </row>
        <row r="63">
          <cell r="C63" t="str">
            <v>3749AA1010</v>
          </cell>
          <cell r="D63" t="str">
            <v>Distributed</v>
          </cell>
          <cell r="E63" t="str">
            <v>ISP</v>
          </cell>
        </row>
        <row r="64">
          <cell r="C64" t="str">
            <v>3749BA1010</v>
          </cell>
          <cell r="D64" t="str">
            <v>Distributed</v>
          </cell>
          <cell r="E64" t="str">
            <v>ISP</v>
          </cell>
        </row>
        <row r="65">
          <cell r="C65" t="str">
            <v>7048EA1010</v>
          </cell>
          <cell r="D65" t="str">
            <v>Finance</v>
          </cell>
          <cell r="E65" t="str">
            <v>GS</v>
          </cell>
        </row>
        <row r="66">
          <cell r="C66" t="str">
            <v>7048FA1010</v>
          </cell>
          <cell r="D66" t="str">
            <v>Procurement</v>
          </cell>
          <cell r="E66" t="str">
            <v>GS</v>
          </cell>
        </row>
        <row r="67">
          <cell r="C67" t="str">
            <v>70489A1010</v>
          </cell>
          <cell r="D67" t="str">
            <v>Audit</v>
          </cell>
          <cell r="E67" t="str">
            <v>GS</v>
          </cell>
        </row>
        <row r="68">
          <cell r="C68" t="str">
            <v>7048JA1010</v>
          </cell>
          <cell r="D68" t="str">
            <v>Risk Management</v>
          </cell>
          <cell r="E68" t="str">
            <v>GS</v>
          </cell>
        </row>
        <row r="69">
          <cell r="C69" t="str">
            <v>70497A1010</v>
          </cell>
          <cell r="D69" t="str">
            <v>Architecture</v>
          </cell>
          <cell r="E69" t="str">
            <v>GS</v>
          </cell>
        </row>
        <row r="70">
          <cell r="C70" t="str">
            <v>70494A1010</v>
          </cell>
          <cell r="D70" t="str">
            <v>Audit</v>
          </cell>
          <cell r="E70" t="str">
            <v>GS</v>
          </cell>
        </row>
        <row r="71">
          <cell r="C71" t="str">
            <v>7048LA1010</v>
          </cell>
          <cell r="D71" t="str">
            <v>Architecture</v>
          </cell>
          <cell r="E71" t="str">
            <v>GS</v>
          </cell>
        </row>
        <row r="74">
          <cell r="C74" t="str">
            <v>Expensecategory</v>
          </cell>
        </row>
        <row r="76">
          <cell r="C76">
            <v>80000001</v>
          </cell>
          <cell r="D76" t="str">
            <v>Salaries</v>
          </cell>
          <cell r="E76" t="str">
            <v>Labor</v>
          </cell>
        </row>
        <row r="77">
          <cell r="C77">
            <v>80000002</v>
          </cell>
          <cell r="D77" t="str">
            <v>Spot Bonuses</v>
          </cell>
          <cell r="E77" t="str">
            <v>Labor</v>
          </cell>
        </row>
        <row r="78">
          <cell r="C78">
            <v>80000003</v>
          </cell>
          <cell r="D78" t="str">
            <v>Sign-On Bonuses</v>
          </cell>
          <cell r="E78" t="str">
            <v>Labor</v>
          </cell>
        </row>
        <row r="79">
          <cell r="C79">
            <v>80000004</v>
          </cell>
          <cell r="D79" t="str">
            <v>Lump Sum Bonuses</v>
          </cell>
          <cell r="E79" t="str">
            <v>Labor</v>
          </cell>
        </row>
        <row r="80">
          <cell r="C80">
            <v>80000005</v>
          </cell>
          <cell r="D80" t="str">
            <v>Overtime</v>
          </cell>
          <cell r="E80" t="str">
            <v>Labor</v>
          </cell>
        </row>
        <row r="81">
          <cell r="C81">
            <v>80000006</v>
          </cell>
          <cell r="D81" t="str">
            <v>IT Outsourced Staffing</v>
          </cell>
          <cell r="E81" t="str">
            <v>Labor</v>
          </cell>
        </row>
        <row r="82">
          <cell r="C82">
            <v>80000007</v>
          </cell>
          <cell r="D82" t="str">
            <v>Employee Referral Bonus</v>
          </cell>
          <cell r="E82" t="str">
            <v>Labor</v>
          </cell>
        </row>
        <row r="83">
          <cell r="C83">
            <v>80000008</v>
          </cell>
          <cell r="D83" t="str">
            <v>Temp Empl -Out Cont</v>
          </cell>
          <cell r="E83" t="str">
            <v>Labor</v>
          </cell>
        </row>
        <row r="84">
          <cell r="C84">
            <v>80000009</v>
          </cell>
          <cell r="D84" t="str">
            <v>Out Cont-Sftwr Devel</v>
          </cell>
          <cell r="E84" t="str">
            <v>Labor</v>
          </cell>
        </row>
        <row r="85">
          <cell r="C85">
            <v>80000010</v>
          </cell>
          <cell r="D85" t="str">
            <v>Shift Difference</v>
          </cell>
          <cell r="E85" t="str">
            <v>Labor</v>
          </cell>
        </row>
        <row r="86">
          <cell r="C86">
            <v>80000011</v>
          </cell>
          <cell r="D86" t="str">
            <v>Capitalized Salaries</v>
          </cell>
          <cell r="E86" t="str">
            <v>Labor</v>
          </cell>
        </row>
        <row r="87">
          <cell r="C87">
            <v>80000013</v>
          </cell>
          <cell r="D87" t="str">
            <v>Outsourcing - Capitalized</v>
          </cell>
          <cell r="E87" t="str">
            <v>Labor</v>
          </cell>
        </row>
        <row r="88">
          <cell r="C88">
            <v>80000071</v>
          </cell>
          <cell r="D88" t="str">
            <v>Salaries-Allocation</v>
          </cell>
          <cell r="E88" t="str">
            <v>Labor</v>
          </cell>
        </row>
        <row r="89">
          <cell r="C89">
            <v>80000072</v>
          </cell>
          <cell r="D89" t="str">
            <v>Salaries-Allocation Receiver</v>
          </cell>
          <cell r="E89" t="str">
            <v>Labor</v>
          </cell>
        </row>
        <row r="90">
          <cell r="C90">
            <v>80000073</v>
          </cell>
          <cell r="D90" t="str">
            <v>Salaries-Capital Reclass</v>
          </cell>
          <cell r="E90" t="str">
            <v>Labor</v>
          </cell>
        </row>
        <row r="91">
          <cell r="C91">
            <v>80000074</v>
          </cell>
          <cell r="D91" t="str">
            <v>Outside contractor -Allocation</v>
          </cell>
          <cell r="E91" t="str">
            <v>Labor</v>
          </cell>
        </row>
        <row r="92">
          <cell r="C92">
            <v>80000081</v>
          </cell>
          <cell r="D92" t="str">
            <v>Salaries - Investment Allocation</v>
          </cell>
          <cell r="E92" t="str">
            <v>Labor</v>
          </cell>
        </row>
        <row r="93">
          <cell r="C93">
            <v>80000082</v>
          </cell>
          <cell r="D93" t="str">
            <v>Salaries-Special Projects Reclass</v>
          </cell>
          <cell r="E93" t="str">
            <v>Labor</v>
          </cell>
        </row>
        <row r="94">
          <cell r="C94">
            <v>80000091</v>
          </cell>
          <cell r="D94" t="str">
            <v>FI/CO Salary Alloc</v>
          </cell>
          <cell r="E94" t="str">
            <v>Labor</v>
          </cell>
        </row>
        <row r="95">
          <cell r="C95">
            <v>80000099</v>
          </cell>
          <cell r="D95" t="str">
            <v>Vacancy Contingency</v>
          </cell>
          <cell r="E95" t="str">
            <v>Labor</v>
          </cell>
        </row>
        <row r="96">
          <cell r="C96">
            <v>80000601</v>
          </cell>
          <cell r="D96" t="str">
            <v>Salaries And Employee Benefits</v>
          </cell>
          <cell r="E96" t="str">
            <v>Labor</v>
          </cell>
        </row>
        <row r="97">
          <cell r="C97">
            <v>80020001</v>
          </cell>
          <cell r="D97" t="str">
            <v>Def Profit Sharing</v>
          </cell>
          <cell r="E97" t="str">
            <v>Labor</v>
          </cell>
        </row>
        <row r="98">
          <cell r="C98">
            <v>80020002</v>
          </cell>
          <cell r="D98" t="str">
            <v>Dash for Cash</v>
          </cell>
          <cell r="E98" t="str">
            <v>Labor</v>
          </cell>
        </row>
        <row r="99">
          <cell r="C99">
            <v>80020003</v>
          </cell>
          <cell r="D99" t="str">
            <v>Cash Profit Sharing</v>
          </cell>
          <cell r="E99" t="str">
            <v>Labor</v>
          </cell>
        </row>
        <row r="100">
          <cell r="C100">
            <v>80020071</v>
          </cell>
          <cell r="D100" t="str">
            <v>Deferred Profit Sharing Allocation</v>
          </cell>
          <cell r="E100" t="str">
            <v>Labor</v>
          </cell>
        </row>
        <row r="101">
          <cell r="C101">
            <v>80020072</v>
          </cell>
          <cell r="D101" t="str">
            <v>Cash Profit Sharing Allocation</v>
          </cell>
          <cell r="E101" t="str">
            <v>Labor</v>
          </cell>
        </row>
        <row r="102">
          <cell r="C102">
            <v>80020091</v>
          </cell>
          <cell r="D102" t="str">
            <v>FI/CO Prft Shrg-Def</v>
          </cell>
          <cell r="E102" t="str">
            <v>Labor</v>
          </cell>
        </row>
        <row r="103">
          <cell r="C103">
            <v>80020092</v>
          </cell>
          <cell r="D103" t="str">
            <v>FI/CO Prft Shrg-Cash</v>
          </cell>
          <cell r="E103" t="str">
            <v>Labor</v>
          </cell>
        </row>
        <row r="104">
          <cell r="C104">
            <v>80210054</v>
          </cell>
          <cell r="D104" t="str">
            <v>Outsourcing-General</v>
          </cell>
          <cell r="E104" t="str">
            <v>Labor</v>
          </cell>
        </row>
        <row r="105">
          <cell r="C105">
            <v>80210200</v>
          </cell>
          <cell r="D105" t="str">
            <v>ZNA Salaries</v>
          </cell>
          <cell r="E105" t="str">
            <v>Labor</v>
          </cell>
        </row>
        <row r="106">
          <cell r="C106">
            <v>80210201</v>
          </cell>
          <cell r="D106" t="str">
            <v>ZNA Benefits</v>
          </cell>
          <cell r="E106" t="str">
            <v>Labor</v>
          </cell>
        </row>
        <row r="107">
          <cell r="C107">
            <v>80210202</v>
          </cell>
          <cell r="D107" t="str">
            <v>ZNA Contractor Fees</v>
          </cell>
          <cell r="E107" t="str">
            <v>Labor</v>
          </cell>
        </row>
        <row r="108">
          <cell r="C108">
            <v>80210208</v>
          </cell>
          <cell r="D108" t="str">
            <v>ZNA Facilities and Overhead</v>
          </cell>
          <cell r="E108" t="str">
            <v>Labor</v>
          </cell>
        </row>
        <row r="109">
          <cell r="C109">
            <v>80210209</v>
          </cell>
          <cell r="D109" t="str">
            <v>ZNA Outsourced Staffing</v>
          </cell>
          <cell r="E109" t="str">
            <v>Labor</v>
          </cell>
        </row>
        <row r="110">
          <cell r="C110">
            <v>98000001</v>
          </cell>
          <cell r="D110" t="str">
            <v>IO-S Salaries</v>
          </cell>
          <cell r="E110" t="str">
            <v>Labor</v>
          </cell>
        </row>
        <row r="111">
          <cell r="C111">
            <v>98000002</v>
          </cell>
          <cell r="D111" t="str">
            <v>IO-S Spot Bonus</v>
          </cell>
          <cell r="E111" t="str">
            <v>Labor</v>
          </cell>
        </row>
        <row r="112">
          <cell r="C112">
            <v>98000003</v>
          </cell>
          <cell r="D112" t="str">
            <v>IO-S Lump sum Bonus</v>
          </cell>
          <cell r="E112" t="str">
            <v>Labor</v>
          </cell>
        </row>
        <row r="113">
          <cell r="C113">
            <v>98000004</v>
          </cell>
          <cell r="D113" t="str">
            <v>IO-S Outside Contractor</v>
          </cell>
          <cell r="E113" t="str">
            <v>Labor</v>
          </cell>
        </row>
        <row r="114">
          <cell r="C114">
            <v>98000005</v>
          </cell>
          <cell r="D114" t="str">
            <v>IO-S Overtime</v>
          </cell>
          <cell r="E114" t="str">
            <v>Labor</v>
          </cell>
        </row>
        <row r="115">
          <cell r="C115">
            <v>98000007</v>
          </cell>
          <cell r="D115" t="str">
            <v>IO-S Profit Sharing Deferred</v>
          </cell>
          <cell r="E115" t="str">
            <v>Labor</v>
          </cell>
        </row>
        <row r="116">
          <cell r="C116">
            <v>98000008</v>
          </cell>
          <cell r="D116" t="str">
            <v>IO-S Profit Sharing Cash</v>
          </cell>
          <cell r="E116" t="str">
            <v>Labor</v>
          </cell>
        </row>
        <row r="117">
          <cell r="C117">
            <v>98000010</v>
          </cell>
          <cell r="D117" t="str">
            <v>IO-S Other Salaries</v>
          </cell>
          <cell r="E117" t="str">
            <v>Labor</v>
          </cell>
        </row>
        <row r="118">
          <cell r="C118">
            <v>98000071</v>
          </cell>
          <cell r="D118" t="str">
            <v>IO-S Outsourcing</v>
          </cell>
          <cell r="E118" t="str">
            <v>Labor</v>
          </cell>
        </row>
        <row r="119">
          <cell r="C119">
            <v>98000072</v>
          </cell>
          <cell r="D119" t="str">
            <v>IO-S IT Outsourced</v>
          </cell>
          <cell r="E119" t="str">
            <v>Labor</v>
          </cell>
        </row>
        <row r="120">
          <cell r="C120">
            <v>98100001</v>
          </cell>
          <cell r="D120" t="str">
            <v>CC-A Salaries</v>
          </cell>
          <cell r="E120" t="str">
            <v>Labor</v>
          </cell>
        </row>
        <row r="121">
          <cell r="C121">
            <v>98100002</v>
          </cell>
          <cell r="D121" t="str">
            <v>CC-A Spot Bonus</v>
          </cell>
          <cell r="E121" t="str">
            <v>Labor</v>
          </cell>
        </row>
        <row r="122">
          <cell r="C122">
            <v>98100003</v>
          </cell>
          <cell r="D122" t="str">
            <v>CC-A Lump sum Bonus</v>
          </cell>
          <cell r="E122" t="str">
            <v>Labor</v>
          </cell>
        </row>
        <row r="123">
          <cell r="C123">
            <v>98100004</v>
          </cell>
          <cell r="D123" t="str">
            <v>CC-A Outside Contractor</v>
          </cell>
          <cell r="E123" t="str">
            <v>Labor</v>
          </cell>
        </row>
        <row r="124">
          <cell r="C124">
            <v>98100005</v>
          </cell>
          <cell r="D124" t="str">
            <v>CC-A Overtime</v>
          </cell>
          <cell r="E124" t="str">
            <v>Labor</v>
          </cell>
        </row>
        <row r="125">
          <cell r="C125">
            <v>98100007</v>
          </cell>
          <cell r="D125" t="str">
            <v>CC-A Profit Sharing Deferred, Expensed</v>
          </cell>
          <cell r="E125" t="str">
            <v>Labor</v>
          </cell>
        </row>
        <row r="126">
          <cell r="C126">
            <v>98100008</v>
          </cell>
          <cell r="D126" t="str">
            <v>CC-A Profit Sharing Cash, Expensed</v>
          </cell>
          <cell r="E126" t="str">
            <v>Labor</v>
          </cell>
        </row>
        <row r="127">
          <cell r="C127">
            <v>98100010</v>
          </cell>
          <cell r="D127" t="str">
            <v>CC-A Other Salaries</v>
          </cell>
          <cell r="E127" t="str">
            <v>Labor</v>
          </cell>
        </row>
        <row r="128">
          <cell r="C128">
            <v>98100054</v>
          </cell>
          <cell r="D128" t="str">
            <v>CC-A Profit Sharing Deferred, Capitalizd</v>
          </cell>
          <cell r="E128" t="str">
            <v>Labor</v>
          </cell>
        </row>
        <row r="129">
          <cell r="C129">
            <v>98100055</v>
          </cell>
          <cell r="D129" t="str">
            <v>CC-A Profit Sharing Cash, Capitalized</v>
          </cell>
          <cell r="E129" t="str">
            <v>Labor</v>
          </cell>
        </row>
        <row r="130">
          <cell r="C130">
            <v>98100071</v>
          </cell>
          <cell r="D130" t="str">
            <v>CC-A Outsourcing</v>
          </cell>
          <cell r="E130" t="str">
            <v>Labor</v>
          </cell>
        </row>
        <row r="131">
          <cell r="C131">
            <v>98100072</v>
          </cell>
          <cell r="D131" t="str">
            <v>CC-A IT Outsourced</v>
          </cell>
          <cell r="E131" t="str">
            <v>Labor</v>
          </cell>
        </row>
        <row r="132">
          <cell r="C132">
            <v>98300001</v>
          </cell>
          <cell r="D132" t="str">
            <v>HO CC-A Salaries</v>
          </cell>
          <cell r="E132" t="str">
            <v>Labor</v>
          </cell>
        </row>
        <row r="133">
          <cell r="C133">
            <v>98300002</v>
          </cell>
          <cell r="D133" t="str">
            <v>HO CC-A Spot Bonus</v>
          </cell>
          <cell r="E133" t="str">
            <v>Labor</v>
          </cell>
        </row>
        <row r="134">
          <cell r="C134">
            <v>98300003</v>
          </cell>
          <cell r="D134" t="str">
            <v>HO CC-A Lump sum Bonus</v>
          </cell>
          <cell r="E134" t="str">
            <v>Labor</v>
          </cell>
        </row>
        <row r="135">
          <cell r="C135">
            <v>98300004</v>
          </cell>
          <cell r="D135" t="str">
            <v>HO CC-A Outside Contractor</v>
          </cell>
          <cell r="E135" t="str">
            <v>Labor</v>
          </cell>
        </row>
        <row r="136">
          <cell r="C136">
            <v>98300005</v>
          </cell>
          <cell r="D136" t="str">
            <v>HO CC-A Overtime</v>
          </cell>
          <cell r="E136" t="str">
            <v>Labor</v>
          </cell>
        </row>
        <row r="137">
          <cell r="C137">
            <v>98300007</v>
          </cell>
          <cell r="D137" t="str">
            <v>HO CC-A Profit Sharing Deferred, Expense</v>
          </cell>
          <cell r="E137" t="str">
            <v>Labor</v>
          </cell>
        </row>
        <row r="138">
          <cell r="C138">
            <v>98300008</v>
          </cell>
          <cell r="D138" t="str">
            <v>HO CC-A Profit Sharing Cash, Expensed</v>
          </cell>
          <cell r="E138" t="str">
            <v>Labor</v>
          </cell>
        </row>
        <row r="139">
          <cell r="C139">
            <v>98300010</v>
          </cell>
          <cell r="D139" t="str">
            <v>HO CC-A Other Salaries</v>
          </cell>
          <cell r="E139" t="str">
            <v>Labor</v>
          </cell>
        </row>
        <row r="140">
          <cell r="C140">
            <v>98300054</v>
          </cell>
          <cell r="D140" t="str">
            <v>HO CC-A Profit Shar Deferred, Capitalizd</v>
          </cell>
          <cell r="E140" t="str">
            <v>Labor</v>
          </cell>
        </row>
        <row r="141">
          <cell r="C141">
            <v>98300055</v>
          </cell>
          <cell r="D141" t="str">
            <v>HO CC-A Profit Sharing Cash, Capitalized</v>
          </cell>
          <cell r="E141" t="str">
            <v>Labor</v>
          </cell>
        </row>
        <row r="142">
          <cell r="C142">
            <v>98300071</v>
          </cell>
          <cell r="D142" t="str">
            <v>HO CC-A Outsourcing</v>
          </cell>
          <cell r="E142" t="str">
            <v>Labor</v>
          </cell>
        </row>
        <row r="143">
          <cell r="C143">
            <v>98300072</v>
          </cell>
          <cell r="D143" t="str">
            <v>HO CC-A IT Outsourced</v>
          </cell>
          <cell r="E143" t="str">
            <v>Labor</v>
          </cell>
        </row>
        <row r="144">
          <cell r="C144">
            <v>98400001</v>
          </cell>
          <cell r="D144" t="str">
            <v>FORE Salaries</v>
          </cell>
          <cell r="E144" t="str">
            <v>Labor</v>
          </cell>
        </row>
        <row r="145">
          <cell r="C145">
            <v>98400002</v>
          </cell>
          <cell r="D145" t="str">
            <v>FORE Spot Bonus</v>
          </cell>
          <cell r="E145" t="str">
            <v>Labor</v>
          </cell>
        </row>
        <row r="146">
          <cell r="C146">
            <v>98400003</v>
          </cell>
          <cell r="D146" t="str">
            <v>FORE Lump sum Bonus</v>
          </cell>
          <cell r="E146" t="str">
            <v>Labor</v>
          </cell>
        </row>
        <row r="147">
          <cell r="C147">
            <v>98400004</v>
          </cell>
          <cell r="D147" t="str">
            <v>FORE Outside Contractor</v>
          </cell>
          <cell r="E147" t="str">
            <v>Labor</v>
          </cell>
        </row>
        <row r="148">
          <cell r="C148">
            <v>98400005</v>
          </cell>
          <cell r="D148" t="str">
            <v>FORE Overtime</v>
          </cell>
          <cell r="E148" t="str">
            <v>Labor</v>
          </cell>
        </row>
        <row r="149">
          <cell r="C149">
            <v>98400007</v>
          </cell>
          <cell r="D149" t="str">
            <v>FORE Profit Sharing Deferred, Expensed</v>
          </cell>
          <cell r="E149" t="str">
            <v>Labor</v>
          </cell>
        </row>
        <row r="150">
          <cell r="C150">
            <v>98400008</v>
          </cell>
          <cell r="D150" t="str">
            <v>FORE- Profit Sharing Cash, Expensed</v>
          </cell>
          <cell r="E150" t="str">
            <v>Labor</v>
          </cell>
        </row>
        <row r="151">
          <cell r="C151">
            <v>98400010</v>
          </cell>
          <cell r="D151" t="str">
            <v>Foremost- Other Salaries</v>
          </cell>
          <cell r="E151" t="str">
            <v>Labor</v>
          </cell>
        </row>
        <row r="152">
          <cell r="C152">
            <v>98400054</v>
          </cell>
          <cell r="D152" t="str">
            <v>FORE Profit Sharing Deferred, Capitalizd</v>
          </cell>
          <cell r="E152" t="str">
            <v>Labor</v>
          </cell>
        </row>
        <row r="153">
          <cell r="C153">
            <v>98400055</v>
          </cell>
          <cell r="D153" t="str">
            <v>FORE Profit Sharing Cash, Capitalized</v>
          </cell>
          <cell r="E153" t="str">
            <v>Labor</v>
          </cell>
        </row>
        <row r="154">
          <cell r="C154">
            <v>98400071</v>
          </cell>
          <cell r="D154" t="str">
            <v>FORE Outsourcing</v>
          </cell>
          <cell r="E154" t="str">
            <v>Labor</v>
          </cell>
        </row>
        <row r="155">
          <cell r="C155">
            <v>98400072</v>
          </cell>
          <cell r="D155" t="str">
            <v>FORE IT Outsourced</v>
          </cell>
          <cell r="E155" t="str">
            <v>Labor</v>
          </cell>
        </row>
        <row r="156">
          <cell r="C156">
            <v>98500001</v>
          </cell>
          <cell r="D156" t="str">
            <v>IT PI CCA SALARIES</v>
          </cell>
          <cell r="E156" t="str">
            <v>Labor</v>
          </cell>
        </row>
        <row r="157">
          <cell r="C157">
            <v>98500002</v>
          </cell>
          <cell r="D157" t="str">
            <v>IT PI CCA SPOT BONUS</v>
          </cell>
          <cell r="E157" t="str">
            <v>Labor</v>
          </cell>
        </row>
        <row r="158">
          <cell r="C158">
            <v>98500003</v>
          </cell>
          <cell r="D158" t="str">
            <v>IT PI CCA LUMP SUM BONUS</v>
          </cell>
          <cell r="E158" t="str">
            <v>Labor</v>
          </cell>
        </row>
        <row r="159">
          <cell r="C159">
            <v>98500004</v>
          </cell>
          <cell r="D159" t="str">
            <v>IT PI CCA OUTSIDE CONTR.</v>
          </cell>
          <cell r="E159" t="str">
            <v>Labor</v>
          </cell>
        </row>
        <row r="160">
          <cell r="C160">
            <v>98500005</v>
          </cell>
          <cell r="D160" t="str">
            <v>IT PI CCA OVERTIME</v>
          </cell>
          <cell r="E160" t="str">
            <v>Labor</v>
          </cell>
        </row>
        <row r="161">
          <cell r="C161">
            <v>98500007</v>
          </cell>
          <cell r="D161" t="str">
            <v>IT PI CCA PROFIT SH.DEF.E</v>
          </cell>
          <cell r="E161" t="str">
            <v>Labor</v>
          </cell>
        </row>
        <row r="162">
          <cell r="C162">
            <v>98500008</v>
          </cell>
          <cell r="D162" t="str">
            <v>IT PI CCA PROFIT SH.CASHE</v>
          </cell>
          <cell r="E162" t="str">
            <v>Labor</v>
          </cell>
        </row>
        <row r="163">
          <cell r="C163">
            <v>98500010</v>
          </cell>
          <cell r="D163" t="str">
            <v>IT PI CCA Other SALARIES</v>
          </cell>
          <cell r="E163" t="str">
            <v>Labor</v>
          </cell>
        </row>
        <row r="164">
          <cell r="C164">
            <v>98500054</v>
          </cell>
          <cell r="D164" t="str">
            <v>IT PI CCA PROFIT SH.DEF.C</v>
          </cell>
          <cell r="E164" t="str">
            <v>Labor</v>
          </cell>
        </row>
        <row r="165">
          <cell r="C165">
            <v>98500055</v>
          </cell>
          <cell r="D165" t="str">
            <v>IT PI CCA PROFIT SH.CASHC</v>
          </cell>
          <cell r="E165" t="str">
            <v>Labor</v>
          </cell>
        </row>
        <row r="166">
          <cell r="C166">
            <v>98500071</v>
          </cell>
          <cell r="D166" t="str">
            <v>IT PI CCA Outsourcing</v>
          </cell>
          <cell r="E166" t="str">
            <v>Labor</v>
          </cell>
        </row>
        <row r="167">
          <cell r="C167">
            <v>98500072</v>
          </cell>
          <cell r="D167" t="str">
            <v>IT PI CCA IT Outsourced</v>
          </cell>
          <cell r="E167" t="str">
            <v>Labor</v>
          </cell>
        </row>
        <row r="168">
          <cell r="C168">
            <v>98600001</v>
          </cell>
          <cell r="D168" t="str">
            <v>IT PO CCA SALARIES</v>
          </cell>
          <cell r="E168" t="str">
            <v>Labor</v>
          </cell>
        </row>
        <row r="169">
          <cell r="D169" t="str">
            <v>IT PO CCA SPOT BONUS</v>
          </cell>
          <cell r="E169" t="str">
            <v>Labor</v>
          </cell>
        </row>
        <row r="170">
          <cell r="C170">
            <v>98600003</v>
          </cell>
          <cell r="D170" t="str">
            <v>IT PO CCA LUMP SUM BONUS</v>
          </cell>
          <cell r="E170" t="str">
            <v>Labor</v>
          </cell>
        </row>
        <row r="171">
          <cell r="C171">
            <v>98600004</v>
          </cell>
          <cell r="D171" t="str">
            <v>IT PO CCA OUTSIDE CONTR.</v>
          </cell>
          <cell r="E171" t="str">
            <v>Labor</v>
          </cell>
        </row>
        <row r="172">
          <cell r="C172">
            <v>98600005</v>
          </cell>
          <cell r="D172" t="str">
            <v>IT PO CCA OVERTIME</v>
          </cell>
          <cell r="E172" t="str">
            <v>Labor</v>
          </cell>
        </row>
        <row r="173">
          <cell r="C173">
            <v>98600007</v>
          </cell>
          <cell r="D173" t="str">
            <v>IT PO CCA PROFIT SH.DEF.E</v>
          </cell>
          <cell r="E173" t="str">
            <v>Labor</v>
          </cell>
        </row>
        <row r="174">
          <cell r="C174">
            <v>98600008</v>
          </cell>
          <cell r="D174" t="str">
            <v>IT PO CCA PROFIT SH.CASHE</v>
          </cell>
          <cell r="E174" t="str">
            <v>Labor</v>
          </cell>
        </row>
        <row r="175">
          <cell r="C175">
            <v>98600010</v>
          </cell>
          <cell r="D175" t="str">
            <v>IT PO CCA OTHER SALARIES</v>
          </cell>
          <cell r="E175" t="str">
            <v>Labor</v>
          </cell>
        </row>
        <row r="176">
          <cell r="C176">
            <v>98600054</v>
          </cell>
          <cell r="D176" t="str">
            <v>IT PO CCA PROFIT SH.DEF.C</v>
          </cell>
          <cell r="E176" t="str">
            <v>Labor</v>
          </cell>
        </row>
        <row r="177">
          <cell r="C177">
            <v>98600055</v>
          </cell>
          <cell r="D177" t="str">
            <v>IT PO CCA PROFIT SH.CASHC</v>
          </cell>
          <cell r="E177" t="str">
            <v>Labor</v>
          </cell>
        </row>
        <row r="178">
          <cell r="C178">
            <v>98600071</v>
          </cell>
          <cell r="D178" t="str">
            <v>IT PO CCA Outsourcing</v>
          </cell>
          <cell r="E178" t="str">
            <v>Labor</v>
          </cell>
        </row>
        <row r="179">
          <cell r="C179">
            <v>98600072</v>
          </cell>
          <cell r="D179" t="str">
            <v>IT PO CCA IT Outsourced</v>
          </cell>
          <cell r="E179" t="str">
            <v>Labor</v>
          </cell>
        </row>
        <row r="180">
          <cell r="C180">
            <v>99300001</v>
          </cell>
          <cell r="D180" t="str">
            <v>PL HO CC-A Salaries</v>
          </cell>
          <cell r="E180" t="str">
            <v>Labor</v>
          </cell>
        </row>
        <row r="181">
          <cell r="C181">
            <v>99300002</v>
          </cell>
          <cell r="D181" t="str">
            <v>PL HO CC-A Spot Bonus</v>
          </cell>
          <cell r="E181" t="str">
            <v>Labor</v>
          </cell>
        </row>
        <row r="182">
          <cell r="C182">
            <v>99300003</v>
          </cell>
          <cell r="D182" t="str">
            <v>PL HO CC-A Lump sum Bonus</v>
          </cell>
          <cell r="E182" t="str">
            <v>Labor</v>
          </cell>
        </row>
        <row r="183">
          <cell r="C183">
            <v>99300004</v>
          </cell>
          <cell r="D183" t="str">
            <v>PL HO CC-A Outside Contractor</v>
          </cell>
          <cell r="E183" t="str">
            <v>Labor</v>
          </cell>
        </row>
        <row r="184">
          <cell r="C184">
            <v>99300005</v>
          </cell>
          <cell r="D184" t="str">
            <v>PL HO CC-A Overtime</v>
          </cell>
          <cell r="E184" t="str">
            <v>Labor</v>
          </cell>
        </row>
        <row r="185">
          <cell r="C185">
            <v>99300007</v>
          </cell>
          <cell r="D185" t="str">
            <v>PL HO CC-A Profit Sharing Deferred, Expe</v>
          </cell>
          <cell r="E185" t="str">
            <v>Labor</v>
          </cell>
        </row>
        <row r="186">
          <cell r="C186">
            <v>99300008</v>
          </cell>
          <cell r="D186" t="str">
            <v>PL HO CC-A Profit Sharing Cash, Expensed</v>
          </cell>
          <cell r="E186" t="str">
            <v>Labor</v>
          </cell>
        </row>
        <row r="187">
          <cell r="C187">
            <v>99300010</v>
          </cell>
          <cell r="D187" t="str">
            <v>PL HO CC-A Other Salaries</v>
          </cell>
          <cell r="E187" t="str">
            <v>Labor</v>
          </cell>
        </row>
        <row r="188">
          <cell r="C188">
            <v>99300054</v>
          </cell>
          <cell r="D188" t="str">
            <v>PL HO CC-A Profit Shar Deferred, Capital</v>
          </cell>
          <cell r="E188" t="str">
            <v>Labor</v>
          </cell>
        </row>
        <row r="189">
          <cell r="C189">
            <v>99300055</v>
          </cell>
          <cell r="D189" t="str">
            <v>PL HO CC-A Profit Sharing Cash, Capitali</v>
          </cell>
          <cell r="E189" t="str">
            <v>Labor</v>
          </cell>
        </row>
        <row r="190">
          <cell r="C190">
            <v>99300071</v>
          </cell>
          <cell r="D190" t="str">
            <v>PL HO CC-A Outsourcing</v>
          </cell>
          <cell r="E190" t="str">
            <v>Labor</v>
          </cell>
        </row>
        <row r="191">
          <cell r="C191">
            <v>99300072</v>
          </cell>
          <cell r="D191" t="str">
            <v>PL HO CC-A IT Outsourced</v>
          </cell>
          <cell r="E191" t="str">
            <v>Labor</v>
          </cell>
        </row>
        <row r="192">
          <cell r="C192">
            <v>99800001</v>
          </cell>
          <cell r="D192" t="str">
            <v>UL EA Salary Alloc</v>
          </cell>
          <cell r="E192" t="str">
            <v>Labor</v>
          </cell>
        </row>
        <row r="193">
          <cell r="C193">
            <v>99800007</v>
          </cell>
          <cell r="D193" t="str">
            <v>UL EA Prft Shrg-Def</v>
          </cell>
          <cell r="E193" t="str">
            <v>Labor</v>
          </cell>
        </row>
        <row r="194">
          <cell r="C194">
            <v>99800008</v>
          </cell>
          <cell r="D194" t="str">
            <v>UL EA Prft Shrg-Cash</v>
          </cell>
          <cell r="E194" t="str">
            <v>Labor</v>
          </cell>
        </row>
        <row r="195">
          <cell r="C195">
            <v>99800071</v>
          </cell>
          <cell r="D195" t="str">
            <v>UL EA Outsourcing</v>
          </cell>
          <cell r="E195" t="str">
            <v>Labor</v>
          </cell>
        </row>
        <row r="196">
          <cell r="C196">
            <v>99800072</v>
          </cell>
          <cell r="D196" t="str">
            <v>UL EA IT Outsourced</v>
          </cell>
          <cell r="E196" t="str">
            <v>Labor</v>
          </cell>
        </row>
        <row r="197">
          <cell r="C197">
            <v>99900001</v>
          </cell>
          <cell r="D197" t="str">
            <v>UL IA Salaries</v>
          </cell>
          <cell r="E197" t="str">
            <v>Labor</v>
          </cell>
        </row>
        <row r="198">
          <cell r="C198">
            <v>99900002</v>
          </cell>
          <cell r="D198" t="str">
            <v>UL IA Spot Bonus</v>
          </cell>
          <cell r="E198" t="str">
            <v>Labor</v>
          </cell>
        </row>
        <row r="199">
          <cell r="C199">
            <v>99900003</v>
          </cell>
          <cell r="D199" t="str">
            <v>UL IA Lump sum Bonus</v>
          </cell>
          <cell r="E199" t="str">
            <v>Labor</v>
          </cell>
        </row>
        <row r="200">
          <cell r="C200">
            <v>99900004</v>
          </cell>
          <cell r="D200" t="str">
            <v>UL IA Outside Contractor</v>
          </cell>
          <cell r="E200" t="str">
            <v>Labor</v>
          </cell>
        </row>
        <row r="201">
          <cell r="C201">
            <v>99900005</v>
          </cell>
          <cell r="D201" t="str">
            <v>UL IA Overtime</v>
          </cell>
          <cell r="E201" t="str">
            <v>Labor</v>
          </cell>
        </row>
        <row r="202">
          <cell r="C202">
            <v>99900007</v>
          </cell>
          <cell r="D202" t="str">
            <v>UL IA Profit Sharing Deferred, Expensed</v>
          </cell>
          <cell r="E202" t="str">
            <v>Labor</v>
          </cell>
        </row>
        <row r="203">
          <cell r="C203">
            <v>99900008</v>
          </cell>
          <cell r="D203" t="str">
            <v>UL IA Profit Sharing Cash, Expensed</v>
          </cell>
          <cell r="E203" t="str">
            <v>Labor</v>
          </cell>
        </row>
        <row r="204">
          <cell r="C204">
            <v>99900054</v>
          </cell>
          <cell r="D204" t="str">
            <v>UL IA Profit Sharing Deferred, Capitaliz</v>
          </cell>
          <cell r="E204" t="str">
            <v>Labor</v>
          </cell>
        </row>
        <row r="205">
          <cell r="C205">
            <v>99900055</v>
          </cell>
          <cell r="D205" t="str">
            <v>UL IA Profit Sharing Cash, Capitalized</v>
          </cell>
          <cell r="E205" t="str">
            <v>Labor</v>
          </cell>
        </row>
        <row r="206">
          <cell r="C206">
            <v>99900071</v>
          </cell>
          <cell r="D206" t="str">
            <v>UL IA Outsourcing</v>
          </cell>
          <cell r="E206" t="str">
            <v>Labor</v>
          </cell>
        </row>
        <row r="207">
          <cell r="C207">
            <v>99900072</v>
          </cell>
          <cell r="D207" t="str">
            <v>UL IA IT Outsourced</v>
          </cell>
          <cell r="E207" t="str">
            <v>Labor</v>
          </cell>
        </row>
        <row r="208">
          <cell r="C208">
            <v>99950001</v>
          </cell>
          <cell r="D208" t="str">
            <v>IT PI CCA Salaries</v>
          </cell>
          <cell r="E208" t="str">
            <v>Labor</v>
          </cell>
        </row>
        <row r="209">
          <cell r="C209">
            <v>99950002</v>
          </cell>
          <cell r="D209" t="str">
            <v>IT PI CCA SPOT BONUS</v>
          </cell>
          <cell r="E209" t="str">
            <v>Labor</v>
          </cell>
        </row>
        <row r="210">
          <cell r="C210">
            <v>99950003</v>
          </cell>
          <cell r="D210" t="str">
            <v>IT PI CCA LUMP SUM BONUS</v>
          </cell>
          <cell r="E210" t="str">
            <v>Labor</v>
          </cell>
        </row>
        <row r="211">
          <cell r="C211">
            <v>99950004</v>
          </cell>
          <cell r="D211" t="str">
            <v>IT PI CCA OUTSIDE CONTR.</v>
          </cell>
          <cell r="E211" t="str">
            <v>Labor</v>
          </cell>
        </row>
        <row r="212">
          <cell r="C212">
            <v>99950005</v>
          </cell>
          <cell r="D212" t="str">
            <v>IT PI CCA OVERTIME</v>
          </cell>
          <cell r="E212" t="str">
            <v>Labor</v>
          </cell>
        </row>
        <row r="213">
          <cell r="C213">
            <v>99950007</v>
          </cell>
          <cell r="D213" t="str">
            <v>IT PI CCA PROFIT SH.DEF.E</v>
          </cell>
          <cell r="E213" t="str">
            <v>Labor</v>
          </cell>
        </row>
        <row r="214">
          <cell r="C214">
            <v>99950008</v>
          </cell>
          <cell r="D214" t="str">
            <v>IT PI CCA PROFIT SH.CASHE</v>
          </cell>
          <cell r="E214" t="str">
            <v>Labor</v>
          </cell>
        </row>
        <row r="215">
          <cell r="C215">
            <v>99950010</v>
          </cell>
          <cell r="D215" t="str">
            <v>IT PI CCA Other Salaries</v>
          </cell>
          <cell r="E215" t="str">
            <v>Labor</v>
          </cell>
        </row>
        <row r="216">
          <cell r="C216">
            <v>99950054</v>
          </cell>
          <cell r="D216" t="str">
            <v>IT PI CCA PROFIT SH.DEF.C</v>
          </cell>
          <cell r="E216" t="str">
            <v>Labor</v>
          </cell>
        </row>
        <row r="217">
          <cell r="C217">
            <v>99950055</v>
          </cell>
          <cell r="D217" t="str">
            <v>IT PI CCA PROFIT SH.CASHC</v>
          </cell>
          <cell r="E217" t="str">
            <v>Labor</v>
          </cell>
        </row>
        <row r="218">
          <cell r="C218">
            <v>99950071</v>
          </cell>
          <cell r="D218" t="str">
            <v>IT PI CCA Outsourcing</v>
          </cell>
          <cell r="E218" t="str">
            <v>Labor</v>
          </cell>
        </row>
        <row r="219">
          <cell r="C219">
            <v>99950072</v>
          </cell>
          <cell r="D219" t="str">
            <v>IT PI CCA IT Outsourced</v>
          </cell>
          <cell r="E219" t="str">
            <v>Labor</v>
          </cell>
        </row>
        <row r="220">
          <cell r="C220">
            <v>99960001</v>
          </cell>
          <cell r="D220" t="str">
            <v>IT PO CCA SALARIES</v>
          </cell>
          <cell r="E220" t="str">
            <v>Labor</v>
          </cell>
        </row>
        <row r="221">
          <cell r="C221">
            <v>99960002</v>
          </cell>
          <cell r="D221" t="str">
            <v>IT PO CCA SPOT BONUS</v>
          </cell>
          <cell r="E221" t="str">
            <v>Labor</v>
          </cell>
        </row>
        <row r="222">
          <cell r="C222">
            <v>99960003</v>
          </cell>
          <cell r="D222" t="str">
            <v>IT PO CCA LUMP SUM BONUS</v>
          </cell>
          <cell r="E222" t="str">
            <v>Labor</v>
          </cell>
        </row>
        <row r="223">
          <cell r="C223">
            <v>99960004</v>
          </cell>
          <cell r="D223" t="str">
            <v>IT PO CCA OUTSIDE CONTR.</v>
          </cell>
          <cell r="E223" t="str">
            <v>Labor</v>
          </cell>
        </row>
        <row r="224">
          <cell r="C224">
            <v>99960005</v>
          </cell>
          <cell r="D224" t="str">
            <v>IT PO CCA OVERTIME</v>
          </cell>
          <cell r="E224" t="str">
            <v>Labor</v>
          </cell>
        </row>
        <row r="225">
          <cell r="C225">
            <v>99960007</v>
          </cell>
          <cell r="D225" t="str">
            <v>IT PO CCA PROFIT SH.DEF.E</v>
          </cell>
          <cell r="E225" t="str">
            <v>Labor</v>
          </cell>
        </row>
        <row r="226">
          <cell r="C226">
            <v>99960008</v>
          </cell>
          <cell r="D226" t="str">
            <v>IT PO CCA PROFIT SH.CASHE</v>
          </cell>
          <cell r="E226" t="str">
            <v>Labor</v>
          </cell>
        </row>
        <row r="227">
          <cell r="C227">
            <v>99960010</v>
          </cell>
          <cell r="D227" t="str">
            <v>IT PO CCA Other SALARIES</v>
          </cell>
          <cell r="E227" t="str">
            <v>Labor</v>
          </cell>
        </row>
        <row r="228">
          <cell r="C228">
            <v>99960054</v>
          </cell>
          <cell r="D228" t="str">
            <v>IT PO CCA PROFIT SH.DEF.C</v>
          </cell>
          <cell r="E228" t="str">
            <v>Labor</v>
          </cell>
        </row>
        <row r="229">
          <cell r="C229">
            <v>99960055</v>
          </cell>
          <cell r="D229" t="str">
            <v>IT PO CCA PROFIT SH.CASHC</v>
          </cell>
          <cell r="E229" t="str">
            <v>Labor</v>
          </cell>
        </row>
        <row r="230">
          <cell r="C230">
            <v>99960071</v>
          </cell>
          <cell r="D230" t="str">
            <v>IT PO CCA Outsourcing</v>
          </cell>
          <cell r="E230" t="str">
            <v>Labor</v>
          </cell>
        </row>
        <row r="231">
          <cell r="C231">
            <v>99960072</v>
          </cell>
          <cell r="D231" t="str">
            <v>IT PO CCA IT Outsourced</v>
          </cell>
          <cell r="E231" t="str">
            <v>Labor</v>
          </cell>
        </row>
        <row r="232">
          <cell r="C232">
            <v>80020005</v>
          </cell>
          <cell r="D232" t="str">
            <v>Exp Prof Shar</v>
          </cell>
          <cell r="E232" t="str">
            <v>Labor</v>
          </cell>
        </row>
        <row r="233">
          <cell r="C233">
            <v>80020080</v>
          </cell>
          <cell r="D233">
            <v>80020089</v>
          </cell>
          <cell r="E233" t="str">
            <v>Labor</v>
          </cell>
        </row>
        <row r="234">
          <cell r="C234">
            <v>80020081</v>
          </cell>
          <cell r="D234" t="str">
            <v>Cont to Emp Ben Plns -Invstmnt Alloc</v>
          </cell>
          <cell r="E234" t="str">
            <v>Labor</v>
          </cell>
        </row>
        <row r="235">
          <cell r="C235">
            <v>80020082</v>
          </cell>
          <cell r="D235" t="str">
            <v>Profit Sharing - Special Projects Reclas</v>
          </cell>
          <cell r="E235" t="str">
            <v>Labor</v>
          </cell>
        </row>
        <row r="236">
          <cell r="C236">
            <v>80030001</v>
          </cell>
          <cell r="D236">
            <v>80030099</v>
          </cell>
          <cell r="E236" t="str">
            <v>Labor</v>
          </cell>
        </row>
        <row r="237">
          <cell r="C237">
            <v>80030001</v>
          </cell>
          <cell r="D237" t="str">
            <v>Exec Incentive Prog</v>
          </cell>
          <cell r="E237" t="str">
            <v>Labor</v>
          </cell>
        </row>
        <row r="238">
          <cell r="C238">
            <v>80030002</v>
          </cell>
          <cell r="D238" t="str">
            <v>Div Mkt Mgr Bonus</v>
          </cell>
          <cell r="E238" t="str">
            <v>Labor</v>
          </cell>
        </row>
        <row r="239">
          <cell r="C239">
            <v>80030003</v>
          </cell>
          <cell r="D239" t="str">
            <v>Executive Compensatn</v>
          </cell>
          <cell r="E239" t="str">
            <v>Labor</v>
          </cell>
        </row>
        <row r="240">
          <cell r="C240">
            <v>80030004</v>
          </cell>
          <cell r="D240" t="str">
            <v>F.A.C.T. Incen Bonus</v>
          </cell>
          <cell r="E240" t="str">
            <v>Labor</v>
          </cell>
        </row>
        <row r="241">
          <cell r="C241">
            <v>80030005</v>
          </cell>
          <cell r="D241" t="str">
            <v>Educational Bonus</v>
          </cell>
          <cell r="E241" t="str">
            <v>Labor</v>
          </cell>
        </row>
        <row r="242">
          <cell r="C242">
            <v>80030006</v>
          </cell>
          <cell r="D242" t="str">
            <v>Global Option/LTIP Program</v>
          </cell>
          <cell r="E242" t="str">
            <v>Labor</v>
          </cell>
        </row>
        <row r="243">
          <cell r="C243">
            <v>80030007</v>
          </cell>
          <cell r="D243" t="str">
            <v>Short Term Disability</v>
          </cell>
          <cell r="E243" t="str">
            <v>Labor</v>
          </cell>
        </row>
        <row r="244">
          <cell r="C244">
            <v>80030008</v>
          </cell>
          <cell r="D244" t="str">
            <v>Incentive Bonus</v>
          </cell>
          <cell r="E244" t="str">
            <v>Labor</v>
          </cell>
        </row>
        <row r="245">
          <cell r="C245">
            <v>80030009</v>
          </cell>
          <cell r="D245" t="str">
            <v>Spot Bonus - Empl Benefits</v>
          </cell>
          <cell r="E245" t="str">
            <v>Labor</v>
          </cell>
        </row>
        <row r="246">
          <cell r="C246">
            <v>80030010</v>
          </cell>
          <cell r="D246" t="str">
            <v>Suggestion Awards</v>
          </cell>
          <cell r="E246" t="str">
            <v>Labor</v>
          </cell>
        </row>
        <row r="247">
          <cell r="C247">
            <v>80030011</v>
          </cell>
          <cell r="D247" t="str">
            <v>Loss Of Co Car Assgn</v>
          </cell>
          <cell r="E247" t="str">
            <v>Labor</v>
          </cell>
        </row>
        <row r="248">
          <cell r="C248">
            <v>80030012</v>
          </cell>
          <cell r="D248" t="str">
            <v>Tuition Reimbursemnt</v>
          </cell>
          <cell r="E248" t="str">
            <v>Labor</v>
          </cell>
        </row>
        <row r="249">
          <cell r="C249">
            <v>80030013</v>
          </cell>
          <cell r="D249" t="str">
            <v>Sales Incentive</v>
          </cell>
          <cell r="E249" t="str">
            <v>Labor</v>
          </cell>
        </row>
        <row r="250">
          <cell r="C250">
            <v>80030016</v>
          </cell>
          <cell r="D250" t="str">
            <v>Exec Physical Exam</v>
          </cell>
          <cell r="E250" t="str">
            <v>Labor</v>
          </cell>
        </row>
        <row r="251">
          <cell r="C251">
            <v>80030017</v>
          </cell>
          <cell r="D251" t="str">
            <v>Recreational Activts</v>
          </cell>
          <cell r="E251" t="str">
            <v>Labor</v>
          </cell>
        </row>
        <row r="252">
          <cell r="C252">
            <v>80030018</v>
          </cell>
          <cell r="D252" t="str">
            <v>Prof Sharing Expense</v>
          </cell>
          <cell r="E252" t="str">
            <v>Labor</v>
          </cell>
        </row>
        <row r="253">
          <cell r="C253">
            <v>80030019</v>
          </cell>
          <cell r="D253" t="str">
            <v>Toastmaster Expenses</v>
          </cell>
          <cell r="E253" t="str">
            <v>Labor</v>
          </cell>
        </row>
        <row r="254">
          <cell r="C254">
            <v>80030020</v>
          </cell>
          <cell r="D254" t="str">
            <v>Group Insurance</v>
          </cell>
          <cell r="E254" t="str">
            <v>Labor</v>
          </cell>
        </row>
        <row r="255">
          <cell r="C255">
            <v>80030021</v>
          </cell>
          <cell r="D255" t="str">
            <v>Grp Life Ins Retiree</v>
          </cell>
          <cell r="E255" t="str">
            <v>Labor</v>
          </cell>
        </row>
        <row r="256">
          <cell r="C256">
            <v>80030022</v>
          </cell>
          <cell r="D256" t="str">
            <v>Med Adm Exp-Retiree</v>
          </cell>
          <cell r="E256" t="str">
            <v>Labor</v>
          </cell>
        </row>
        <row r="257">
          <cell r="C257">
            <v>80030023</v>
          </cell>
          <cell r="D257" t="str">
            <v>Long Term Disability</v>
          </cell>
          <cell r="E257" t="str">
            <v>Labor</v>
          </cell>
        </row>
        <row r="258">
          <cell r="C258">
            <v>80030024</v>
          </cell>
          <cell r="D258" t="str">
            <v>Empl Dental &amp; Vision</v>
          </cell>
          <cell r="E258" t="str">
            <v>Labor</v>
          </cell>
        </row>
        <row r="259">
          <cell r="C259">
            <v>80030025</v>
          </cell>
          <cell r="D259" t="str">
            <v>Empl Life And Ad&amp;D</v>
          </cell>
          <cell r="E259" t="str">
            <v>Labor</v>
          </cell>
        </row>
        <row r="260">
          <cell r="C260">
            <v>80030026</v>
          </cell>
          <cell r="D260" t="str">
            <v>Medical Insurance</v>
          </cell>
          <cell r="E260" t="str">
            <v>Labor</v>
          </cell>
        </row>
        <row r="261">
          <cell r="C261">
            <v>80030027</v>
          </cell>
          <cell r="D261" t="str">
            <v>Med Adm Exp</v>
          </cell>
          <cell r="E261" t="str">
            <v>Labor</v>
          </cell>
        </row>
        <row r="262">
          <cell r="C262">
            <v>80030028</v>
          </cell>
          <cell r="D262" t="str">
            <v>Employ Assist Progrm</v>
          </cell>
          <cell r="E262" t="str">
            <v>Labor</v>
          </cell>
        </row>
        <row r="263">
          <cell r="C263">
            <v>80030029</v>
          </cell>
          <cell r="D263" t="str">
            <v>Medical Ins Retirees</v>
          </cell>
          <cell r="E263" t="str">
            <v>Labor</v>
          </cell>
        </row>
        <row r="264">
          <cell r="C264">
            <v>80030030</v>
          </cell>
          <cell r="D264" t="str">
            <v>Post-Employment Bnft</v>
          </cell>
          <cell r="E264" t="str">
            <v>Labor</v>
          </cell>
        </row>
        <row r="265">
          <cell r="C265">
            <v>80030031</v>
          </cell>
          <cell r="D265" t="str">
            <v>Future Serv Pen Prem</v>
          </cell>
          <cell r="E265" t="str">
            <v>Labor</v>
          </cell>
        </row>
        <row r="266">
          <cell r="C266">
            <v>80030032</v>
          </cell>
          <cell r="D266" t="str">
            <v>Pension Restoration</v>
          </cell>
          <cell r="E266" t="str">
            <v>Labor</v>
          </cell>
        </row>
        <row r="267">
          <cell r="C267">
            <v>80030033</v>
          </cell>
          <cell r="D267" t="str">
            <v>Cafe-Recpts/Food Sls</v>
          </cell>
          <cell r="E267" t="str">
            <v>Labor</v>
          </cell>
        </row>
        <row r="268">
          <cell r="C268">
            <v>80030034</v>
          </cell>
          <cell r="D268" t="str">
            <v>Cafe-Recpts/Vnd Mach</v>
          </cell>
          <cell r="E268" t="str">
            <v>Labor</v>
          </cell>
        </row>
        <row r="269">
          <cell r="C269">
            <v>80030035</v>
          </cell>
          <cell r="D269" t="str">
            <v>Cafe-Mgt/Admin Fee</v>
          </cell>
          <cell r="E269" t="str">
            <v>Labor</v>
          </cell>
        </row>
        <row r="270">
          <cell r="C270">
            <v>80030036</v>
          </cell>
          <cell r="D270" t="str">
            <v>Cafe-Caterer Payroll</v>
          </cell>
          <cell r="E270" t="str">
            <v>Labor</v>
          </cell>
        </row>
        <row r="271">
          <cell r="C271">
            <v>80030037</v>
          </cell>
          <cell r="D271" t="str">
            <v>Cafe-Cost Of Food</v>
          </cell>
          <cell r="E271" t="str">
            <v>Labor</v>
          </cell>
        </row>
        <row r="272">
          <cell r="C272">
            <v>80030038</v>
          </cell>
          <cell r="D272" t="str">
            <v>Cafe-Ltd Subsidy Adj</v>
          </cell>
          <cell r="E272" t="str">
            <v>Labor</v>
          </cell>
        </row>
        <row r="273">
          <cell r="C273">
            <v>80030039</v>
          </cell>
          <cell r="D273" t="str">
            <v>Cafe Operation</v>
          </cell>
          <cell r="E273" t="str">
            <v>Labor</v>
          </cell>
        </row>
        <row r="274">
          <cell r="C274">
            <v>80030040</v>
          </cell>
          <cell r="D274" t="str">
            <v>Other Employee Activ</v>
          </cell>
          <cell r="E274" t="str">
            <v>Labor</v>
          </cell>
        </row>
        <row r="275">
          <cell r="C275">
            <v>80030041</v>
          </cell>
          <cell r="D275" t="str">
            <v>Other Emp Welfare</v>
          </cell>
          <cell r="E275" t="str">
            <v>Labor</v>
          </cell>
        </row>
        <row r="276">
          <cell r="C276">
            <v>80030042</v>
          </cell>
          <cell r="D276" t="str">
            <v>Out Cont-Sftwr Devel</v>
          </cell>
          <cell r="E276" t="str">
            <v>Labor</v>
          </cell>
        </row>
        <row r="277">
          <cell r="C277">
            <v>80030043</v>
          </cell>
          <cell r="D277" t="str">
            <v>Virtual University</v>
          </cell>
          <cell r="E277" t="str">
            <v>Labor</v>
          </cell>
        </row>
        <row r="278">
          <cell r="C278">
            <v>80030044</v>
          </cell>
          <cell r="D278" t="str">
            <v>Deferred Comp Int Exp</v>
          </cell>
          <cell r="E278" t="str">
            <v>Labor</v>
          </cell>
        </row>
        <row r="279">
          <cell r="C279">
            <v>80030045</v>
          </cell>
          <cell r="D279" t="str">
            <v>Pension Expense - Foreign Expat.</v>
          </cell>
          <cell r="E279" t="str">
            <v>Labor</v>
          </cell>
        </row>
        <row r="280">
          <cell r="C280">
            <v>80030071</v>
          </cell>
          <cell r="D280" t="str">
            <v>Employee Benefits Allocation</v>
          </cell>
          <cell r="E280" t="str">
            <v>Labor</v>
          </cell>
        </row>
        <row r="281">
          <cell r="C281">
            <v>80030081</v>
          </cell>
          <cell r="D281" t="str">
            <v>Other Employee Welfare -Invstmnt Alloc</v>
          </cell>
          <cell r="E281" t="str">
            <v>Labor</v>
          </cell>
        </row>
        <row r="282">
          <cell r="C282">
            <v>80030082</v>
          </cell>
          <cell r="D282" t="str">
            <v>Employee Benefits-Special Projects Recla</v>
          </cell>
          <cell r="E282" t="str">
            <v>Labor</v>
          </cell>
        </row>
        <row r="283">
          <cell r="C283">
            <v>80030091</v>
          </cell>
          <cell r="D283" t="str">
            <v>FI/CO Emp Benefits</v>
          </cell>
          <cell r="E283" t="str">
            <v>Labor</v>
          </cell>
        </row>
        <row r="284">
          <cell r="C284">
            <v>80030601</v>
          </cell>
          <cell r="D284" t="str">
            <v>Other Employee Welfare GAAP</v>
          </cell>
          <cell r="E284" t="str">
            <v>Labor</v>
          </cell>
        </row>
        <row r="285">
          <cell r="C285">
            <v>80039601</v>
          </cell>
          <cell r="D285" t="str">
            <v>Employee Benefits Expense</v>
          </cell>
          <cell r="E285" t="str">
            <v>Labor</v>
          </cell>
        </row>
        <row r="286">
          <cell r="C286">
            <v>98000006</v>
          </cell>
          <cell r="D286" t="str">
            <v>IO-S Employee Benefits</v>
          </cell>
          <cell r="E286" t="str">
            <v>Labor</v>
          </cell>
        </row>
        <row r="287">
          <cell r="C287">
            <v>98100006</v>
          </cell>
          <cell r="D287" t="str">
            <v>CC-A Employee Benefits</v>
          </cell>
          <cell r="E287" t="str">
            <v>Labor</v>
          </cell>
        </row>
        <row r="288">
          <cell r="C288">
            <v>98300006</v>
          </cell>
          <cell r="D288" t="str">
            <v>HO CC-A Employee Benefits</v>
          </cell>
          <cell r="E288" t="str">
            <v>Labor</v>
          </cell>
        </row>
        <row r="289">
          <cell r="C289">
            <v>98100052</v>
          </cell>
          <cell r="D289" t="str">
            <v>CC-A Employee Benefits Salary Load Exp.</v>
          </cell>
          <cell r="E289" t="str">
            <v>Labor</v>
          </cell>
        </row>
        <row r="290">
          <cell r="C290">
            <v>98100083</v>
          </cell>
          <cell r="D290" t="str">
            <v>CC-A Employee Benefits Salary Load Cap</v>
          </cell>
          <cell r="E290" t="str">
            <v>Labor</v>
          </cell>
        </row>
        <row r="291">
          <cell r="C291">
            <v>98300052</v>
          </cell>
          <cell r="D291" t="str">
            <v>HO CC-A Employee Benefit Salary Load Exp</v>
          </cell>
          <cell r="E291" t="str">
            <v>Labor</v>
          </cell>
        </row>
        <row r="292">
          <cell r="C292">
            <v>98400006</v>
          </cell>
          <cell r="D292" t="str">
            <v>FORE Employee Benefits</v>
          </cell>
          <cell r="E292" t="str">
            <v>Labor</v>
          </cell>
        </row>
        <row r="293">
          <cell r="C293">
            <v>98400052</v>
          </cell>
          <cell r="D293" t="str">
            <v>FORE Employee Benefits Salary Load Exp.</v>
          </cell>
          <cell r="E293" t="str">
            <v>Labor</v>
          </cell>
        </row>
        <row r="294">
          <cell r="C294">
            <v>99300006</v>
          </cell>
          <cell r="D294" t="str">
            <v>PL HO CC-A Employe benefits</v>
          </cell>
          <cell r="E294" t="str">
            <v>Labor</v>
          </cell>
        </row>
        <row r="295">
          <cell r="C295">
            <v>99950006</v>
          </cell>
          <cell r="D295" t="str">
            <v>IT PI CCA EMPLOYEE BEN.</v>
          </cell>
          <cell r="E295" t="str">
            <v>Labor</v>
          </cell>
        </row>
        <row r="296">
          <cell r="C296">
            <v>99960006</v>
          </cell>
          <cell r="D296" t="str">
            <v>IT PO CCA EMPLOYEE BEN.</v>
          </cell>
          <cell r="E296" t="str">
            <v>Labor</v>
          </cell>
        </row>
        <row r="297">
          <cell r="C297">
            <v>98600006</v>
          </cell>
          <cell r="D297" t="str">
            <v>IT PO CCA EMPLOYEE BEN.</v>
          </cell>
          <cell r="E297" t="str">
            <v>Labor</v>
          </cell>
        </row>
        <row r="298">
          <cell r="C298">
            <v>98500006</v>
          </cell>
          <cell r="D298" t="str">
            <v>IT PI CCA EMPLOYEE BEN.</v>
          </cell>
          <cell r="E298" t="str">
            <v>Labor</v>
          </cell>
        </row>
        <row r="299">
          <cell r="C299">
            <v>99300052</v>
          </cell>
          <cell r="D299" t="str">
            <v>PL HO CC-A Employee Benefit Salary Load</v>
          </cell>
          <cell r="E299" t="str">
            <v>Labor</v>
          </cell>
        </row>
        <row r="300">
          <cell r="C300">
            <v>99960052</v>
          </cell>
          <cell r="D300" t="str">
            <v>IT PO CCA EMP.BEN.EXP</v>
          </cell>
          <cell r="E300" t="str">
            <v>Labor</v>
          </cell>
        </row>
        <row r="301">
          <cell r="C301">
            <v>99950052</v>
          </cell>
          <cell r="D301" t="str">
            <v>IT PI CCA EMP.BEN.EXP</v>
          </cell>
          <cell r="E301" t="str">
            <v>Labor</v>
          </cell>
        </row>
        <row r="302">
          <cell r="C302">
            <v>98600052</v>
          </cell>
          <cell r="D302" t="str">
            <v>IT PO CCA EMP.BEN.EXP</v>
          </cell>
          <cell r="E302" t="str">
            <v>Labor</v>
          </cell>
        </row>
        <row r="303">
          <cell r="C303">
            <v>98500052</v>
          </cell>
          <cell r="D303" t="str">
            <v>IT PI CCA EMP.BEN.EXP</v>
          </cell>
          <cell r="E303" t="str">
            <v>Labor</v>
          </cell>
        </row>
        <row r="304">
          <cell r="C304">
            <v>99800006</v>
          </cell>
          <cell r="D304" t="str">
            <v>UL EA Emp Benefits</v>
          </cell>
          <cell r="E304" t="str">
            <v>Labor</v>
          </cell>
        </row>
        <row r="305">
          <cell r="C305">
            <v>99900006</v>
          </cell>
          <cell r="D305" t="str">
            <v>UL IA Employee Benefits</v>
          </cell>
          <cell r="E305" t="str">
            <v>Labor</v>
          </cell>
        </row>
        <row r="306">
          <cell r="C306">
            <v>99900052</v>
          </cell>
          <cell r="D306" t="str">
            <v>UL IA Employee Benefits Salary Load Exp.</v>
          </cell>
          <cell r="E306" t="str">
            <v>Labor</v>
          </cell>
        </row>
        <row r="307">
          <cell r="C307">
            <v>99900083</v>
          </cell>
          <cell r="D307" t="str">
            <v>CC-P Employee Benefits Salary Load Cap</v>
          </cell>
          <cell r="E307" t="str">
            <v>Labor</v>
          </cell>
        </row>
        <row r="308">
          <cell r="C308">
            <v>80070002</v>
          </cell>
          <cell r="D308" t="str">
            <v>Amort -Special Proj</v>
          </cell>
          <cell r="E308" t="str">
            <v>EDP</v>
          </cell>
        </row>
        <row r="309">
          <cell r="C309">
            <v>80070003</v>
          </cell>
          <cell r="D309" t="str">
            <v>Amort - Inhouse Software</v>
          </cell>
          <cell r="E309" t="str">
            <v>EDP</v>
          </cell>
        </row>
        <row r="310">
          <cell r="C310">
            <v>80070006</v>
          </cell>
          <cell r="D310" t="str">
            <v>Depr-Data Proc Equip</v>
          </cell>
          <cell r="E310" t="str">
            <v>EDP</v>
          </cell>
        </row>
        <row r="311">
          <cell r="C311">
            <v>80210203</v>
          </cell>
          <cell r="D311" t="str">
            <v>ZNA Hardware</v>
          </cell>
          <cell r="E311" t="str">
            <v>EDP</v>
          </cell>
        </row>
        <row r="312">
          <cell r="C312">
            <v>80210204</v>
          </cell>
          <cell r="D312" t="str">
            <v>ZNA Software</v>
          </cell>
          <cell r="E312" t="str">
            <v>EDP</v>
          </cell>
        </row>
        <row r="313">
          <cell r="C313">
            <v>80280001</v>
          </cell>
          <cell r="D313" t="str">
            <v>Non - serial EDP Equipment</v>
          </cell>
          <cell r="E313" t="str">
            <v>EDP</v>
          </cell>
        </row>
        <row r="314">
          <cell r="C314">
            <v>80280002</v>
          </cell>
          <cell r="D314" t="str">
            <v>Data Processing Equipment</v>
          </cell>
          <cell r="E314" t="str">
            <v>EDP</v>
          </cell>
        </row>
        <row r="315">
          <cell r="C315">
            <v>80280003</v>
          </cell>
          <cell r="D315" t="str">
            <v>EDP-Computer Cabling</v>
          </cell>
          <cell r="E315" t="str">
            <v>EDP</v>
          </cell>
        </row>
        <row r="316">
          <cell r="C316">
            <v>80280004</v>
          </cell>
          <cell r="D316" t="str">
            <v>EDP-Non-Serial EDP Equip</v>
          </cell>
          <cell r="E316" t="str">
            <v>EDP</v>
          </cell>
        </row>
        <row r="317">
          <cell r="C317">
            <v>80280005</v>
          </cell>
          <cell r="D317" t="str">
            <v>EDP-Equipt Rental</v>
          </cell>
          <cell r="E317" t="str">
            <v>EDP</v>
          </cell>
        </row>
        <row r="318">
          <cell r="C318">
            <v>80280006</v>
          </cell>
          <cell r="D318" t="str">
            <v>EDP-Maintenance</v>
          </cell>
          <cell r="E318" t="str">
            <v>EDP</v>
          </cell>
        </row>
        <row r="319">
          <cell r="C319">
            <v>80280007</v>
          </cell>
          <cell r="D319" t="str">
            <v>EDP-Lease Equipmt EDP</v>
          </cell>
          <cell r="E319" t="str">
            <v>EDP</v>
          </cell>
        </row>
        <row r="320">
          <cell r="C320">
            <v>80280010</v>
          </cell>
          <cell r="D320" t="str">
            <v>EDP-EDP Purch Under 1000</v>
          </cell>
          <cell r="E320" t="str">
            <v>EDP</v>
          </cell>
        </row>
        <row r="321">
          <cell r="C321">
            <v>80280011</v>
          </cell>
          <cell r="D321" t="str">
            <v>EDP-Non Serialized Eqmt</v>
          </cell>
          <cell r="E321" t="str">
            <v>EDP</v>
          </cell>
        </row>
        <row r="322">
          <cell r="C322">
            <v>80280012</v>
          </cell>
          <cell r="D322" t="str">
            <v>EDP-Eqmt Purc Serialized</v>
          </cell>
          <cell r="E322" t="str">
            <v>EDP</v>
          </cell>
        </row>
        <row r="323">
          <cell r="C323">
            <v>80280014</v>
          </cell>
          <cell r="D323" t="str">
            <v>EDP-Software Rental</v>
          </cell>
          <cell r="E323" t="str">
            <v>EDP</v>
          </cell>
        </row>
        <row r="324">
          <cell r="C324">
            <v>80280015</v>
          </cell>
          <cell r="D324" t="str">
            <v>EDP-Software Amortiztion</v>
          </cell>
          <cell r="E324" t="str">
            <v>EDP</v>
          </cell>
        </row>
        <row r="325">
          <cell r="C325">
            <v>80280016</v>
          </cell>
          <cell r="D325" t="str">
            <v>EDP-Software Maintenance</v>
          </cell>
          <cell r="E325" t="str">
            <v>EDP</v>
          </cell>
        </row>
        <row r="326">
          <cell r="C326">
            <v>80280017</v>
          </cell>
          <cell r="D326" t="str">
            <v>EDP-Software Purchases</v>
          </cell>
          <cell r="E326" t="str">
            <v>EDP</v>
          </cell>
        </row>
        <row r="327">
          <cell r="C327">
            <v>80280018</v>
          </cell>
          <cell r="D327" t="str">
            <v>EDP-Contr Prog Amortiza</v>
          </cell>
          <cell r="E327" t="str">
            <v>EDP</v>
          </cell>
        </row>
        <row r="328">
          <cell r="C328">
            <v>80280019</v>
          </cell>
          <cell r="D328" t="str">
            <v>EDP-Shoebox Software</v>
          </cell>
          <cell r="E328" t="str">
            <v>EDP</v>
          </cell>
        </row>
        <row r="329">
          <cell r="C329">
            <v>80280020</v>
          </cell>
          <cell r="D329" t="str">
            <v>EDP-Shoebox Folio</v>
          </cell>
          <cell r="E329" t="str">
            <v>EDP</v>
          </cell>
        </row>
        <row r="330">
          <cell r="C330">
            <v>80280022</v>
          </cell>
          <cell r="D330" t="str">
            <v>EDP-Expan Software Cptlz</v>
          </cell>
          <cell r="E330" t="str">
            <v>EDP</v>
          </cell>
        </row>
        <row r="331">
          <cell r="C331">
            <v>80280023</v>
          </cell>
          <cell r="D331" t="str">
            <v>EDP-Expan EDP Equip Rent</v>
          </cell>
          <cell r="E331" t="str">
            <v>EDP</v>
          </cell>
        </row>
        <row r="332">
          <cell r="C332">
            <v>80280025</v>
          </cell>
          <cell r="D332" t="str">
            <v>BPS Clearing Acct</v>
          </cell>
          <cell r="E332" t="str">
            <v>EDP</v>
          </cell>
        </row>
        <row r="333">
          <cell r="C333">
            <v>80280026</v>
          </cell>
          <cell r="D333" t="str">
            <v>Telephone Sp</v>
          </cell>
          <cell r="E333" t="str">
            <v>EDP</v>
          </cell>
        </row>
        <row r="334">
          <cell r="C334">
            <v>80280027</v>
          </cell>
          <cell r="D334" t="str">
            <v>EDP-Capital Lease amortization</v>
          </cell>
          <cell r="E334" t="str">
            <v>EDP</v>
          </cell>
        </row>
        <row r="335">
          <cell r="C335">
            <v>80280028</v>
          </cell>
          <cell r="D335" t="str">
            <v>Int Exp Capital Leases</v>
          </cell>
          <cell r="E335" t="str">
            <v>EDP</v>
          </cell>
        </row>
        <row r="336">
          <cell r="C336">
            <v>80280071</v>
          </cell>
          <cell r="D336" t="str">
            <v>EDP Equipment Allocation</v>
          </cell>
          <cell r="E336" t="str">
            <v>EDP</v>
          </cell>
        </row>
        <row r="337">
          <cell r="C337">
            <v>80280072</v>
          </cell>
          <cell r="D337" t="str">
            <v>Sofrware Reimbursement ZNA</v>
          </cell>
          <cell r="E337" t="str">
            <v>EDP</v>
          </cell>
        </row>
        <row r="338">
          <cell r="C338">
            <v>80280081</v>
          </cell>
          <cell r="D338" t="str">
            <v>EDP Equipment-Special Projects Reclass</v>
          </cell>
          <cell r="E338" t="str">
            <v>EDP</v>
          </cell>
        </row>
        <row r="339">
          <cell r="C339">
            <v>80280091</v>
          </cell>
          <cell r="D339" t="str">
            <v>FI/CO Edp Equipment</v>
          </cell>
          <cell r="E339" t="str">
            <v>EDP</v>
          </cell>
        </row>
        <row r="340">
          <cell r="C340">
            <v>80280601</v>
          </cell>
          <cell r="D340" t="str">
            <v>EDP Equipment Expense</v>
          </cell>
          <cell r="E340" t="str">
            <v>EDP</v>
          </cell>
        </row>
        <row r="341">
          <cell r="C341">
            <v>80280605</v>
          </cell>
          <cell r="D341" t="str">
            <v>Rental of Equip GAAP</v>
          </cell>
          <cell r="E341" t="str">
            <v>EDP</v>
          </cell>
        </row>
        <row r="342">
          <cell r="C342">
            <v>98100018</v>
          </cell>
          <cell r="D342" t="str">
            <v>CC-A EDP</v>
          </cell>
          <cell r="E342" t="str">
            <v>EDP</v>
          </cell>
        </row>
        <row r="343">
          <cell r="C343">
            <v>98100019</v>
          </cell>
          <cell r="D343" t="str">
            <v>CC-A EDP</v>
          </cell>
          <cell r="E343" t="str">
            <v>EDP</v>
          </cell>
        </row>
        <row r="344">
          <cell r="C344">
            <v>98100020</v>
          </cell>
          <cell r="D344" t="str">
            <v>CC-A EDP</v>
          </cell>
          <cell r="E344" t="str">
            <v>EDP</v>
          </cell>
        </row>
        <row r="345">
          <cell r="C345">
            <v>98100023</v>
          </cell>
          <cell r="D345" t="str">
            <v>CC-A EDP</v>
          </cell>
          <cell r="E345" t="str">
            <v>EDP</v>
          </cell>
        </row>
        <row r="346">
          <cell r="C346">
            <v>98100079</v>
          </cell>
          <cell r="D346" t="str">
            <v>CC-A EDP</v>
          </cell>
          <cell r="E346" t="str">
            <v>EDP</v>
          </cell>
        </row>
        <row r="347">
          <cell r="C347">
            <v>80300003</v>
          </cell>
          <cell r="D347" t="str">
            <v>Agt Network Allocton</v>
          </cell>
          <cell r="E347" t="str">
            <v>EDP</v>
          </cell>
        </row>
        <row r="348">
          <cell r="C348">
            <v>80300004</v>
          </cell>
          <cell r="D348" t="str">
            <v>Agt Exch Comm Alloc</v>
          </cell>
          <cell r="E348" t="str">
            <v>EDP</v>
          </cell>
        </row>
        <row r="349">
          <cell r="C349">
            <v>80300005</v>
          </cell>
          <cell r="D349" t="str">
            <v>Agt Ntwk M/F Alloc</v>
          </cell>
          <cell r="E349" t="str">
            <v>EDP</v>
          </cell>
        </row>
        <row r="350">
          <cell r="C350">
            <v>80300006</v>
          </cell>
          <cell r="D350" t="str">
            <v>Icc Add Equip Rental</v>
          </cell>
          <cell r="E350" t="str">
            <v>EDP</v>
          </cell>
        </row>
        <row r="351">
          <cell r="C351">
            <v>80300007</v>
          </cell>
          <cell r="D351" t="str">
            <v>Add Equip Folio Ded</v>
          </cell>
          <cell r="E351" t="str">
            <v>EDP</v>
          </cell>
        </row>
        <row r="352">
          <cell r="C352">
            <v>80300008</v>
          </cell>
          <cell r="D352" t="str">
            <v>Icc Tech Rental</v>
          </cell>
          <cell r="E352" t="str">
            <v>EDP</v>
          </cell>
        </row>
        <row r="353">
          <cell r="C353">
            <v>80300009</v>
          </cell>
          <cell r="D353" t="str">
            <v>Tech Rental Foli Ded</v>
          </cell>
          <cell r="E353" t="str">
            <v>EDP</v>
          </cell>
        </row>
        <row r="354">
          <cell r="C354">
            <v>80300011</v>
          </cell>
          <cell r="D354" t="str">
            <v>Option Iii-Payback</v>
          </cell>
          <cell r="E354" t="str">
            <v>EDP</v>
          </cell>
        </row>
        <row r="355">
          <cell r="C355">
            <v>80300012</v>
          </cell>
          <cell r="D355" t="str">
            <v>Equip Rent Inc Folio</v>
          </cell>
          <cell r="E355" t="str">
            <v>EDP</v>
          </cell>
        </row>
        <row r="356">
          <cell r="C356">
            <v>80300013</v>
          </cell>
          <cell r="D356" t="str">
            <v>Exch Equip Rntl Allo</v>
          </cell>
          <cell r="E356" t="str">
            <v>EDP</v>
          </cell>
        </row>
        <row r="357">
          <cell r="C357">
            <v>80300014</v>
          </cell>
          <cell r="D357" t="str">
            <v>Agency Inter-Act Fee</v>
          </cell>
          <cell r="E357" t="str">
            <v>EDP</v>
          </cell>
        </row>
        <row r="358">
          <cell r="C358">
            <v>80300015</v>
          </cell>
          <cell r="D358" t="str">
            <v>Agency Interact Shar</v>
          </cell>
          <cell r="E358" t="str">
            <v>EDP</v>
          </cell>
        </row>
        <row r="359">
          <cell r="C359">
            <v>80300016</v>
          </cell>
          <cell r="D359" t="str">
            <v>Agency Interact Fpps</v>
          </cell>
          <cell r="E359" t="str">
            <v>EDP</v>
          </cell>
        </row>
        <row r="360">
          <cell r="C360">
            <v>80300017</v>
          </cell>
          <cell r="D360" t="str">
            <v>Earned Adi Credt Exp</v>
          </cell>
          <cell r="E360" t="str">
            <v>EDP</v>
          </cell>
        </row>
        <row r="361">
          <cell r="C361">
            <v>80300018</v>
          </cell>
          <cell r="D361" t="str">
            <v>Agnt Network Fol Ded</v>
          </cell>
          <cell r="E361" t="str">
            <v>EDP</v>
          </cell>
        </row>
        <row r="362">
          <cell r="C362">
            <v>80300019</v>
          </cell>
          <cell r="D362" t="str">
            <v>Agt Strt Kit Fol Ded</v>
          </cell>
          <cell r="E362" t="str">
            <v>EDP</v>
          </cell>
        </row>
        <row r="363">
          <cell r="C363">
            <v>80300020</v>
          </cell>
          <cell r="D363" t="str">
            <v>Sys 36 Str Kit DED</v>
          </cell>
          <cell r="E363" t="str">
            <v>EDP</v>
          </cell>
        </row>
        <row r="364">
          <cell r="C364">
            <v>80300021</v>
          </cell>
          <cell r="D364" t="str">
            <v>AS-400 Str Kit DED</v>
          </cell>
          <cell r="E364" t="str">
            <v>EDP</v>
          </cell>
        </row>
        <row r="365">
          <cell r="C365">
            <v>80300022</v>
          </cell>
          <cell r="D365" t="str">
            <v>As-400 Cleaning Tape</v>
          </cell>
          <cell r="E365" t="str">
            <v>EDP</v>
          </cell>
        </row>
        <row r="366">
          <cell r="C366">
            <v>80300024</v>
          </cell>
          <cell r="D366" t="str">
            <v>150 Mb Addl Tape DED</v>
          </cell>
          <cell r="E366" t="str">
            <v>EDP</v>
          </cell>
        </row>
        <row r="367">
          <cell r="C367">
            <v>80300025</v>
          </cell>
          <cell r="D367" t="str">
            <v>Twinax Addl Cable DED</v>
          </cell>
          <cell r="E367" t="str">
            <v>EDP</v>
          </cell>
        </row>
        <row r="368">
          <cell r="C368">
            <v>80300026</v>
          </cell>
          <cell r="D368" t="str">
            <v>Comm Cable DED</v>
          </cell>
          <cell r="E368" t="str">
            <v>EDP</v>
          </cell>
        </row>
        <row r="369">
          <cell r="C369">
            <v>80300027</v>
          </cell>
          <cell r="D369" t="str">
            <v>Agent Starter Kits</v>
          </cell>
          <cell r="E369" t="str">
            <v>EDP</v>
          </cell>
        </row>
        <row r="370">
          <cell r="C370">
            <v>80300028</v>
          </cell>
          <cell r="D370" t="str">
            <v>Sys 36 - Str Kit</v>
          </cell>
          <cell r="E370" t="str">
            <v>EDP</v>
          </cell>
        </row>
        <row r="371">
          <cell r="C371">
            <v>80300029</v>
          </cell>
          <cell r="D371" t="str">
            <v>AS-400 - Str Kit</v>
          </cell>
          <cell r="E371" t="str">
            <v>EDP</v>
          </cell>
        </row>
        <row r="372">
          <cell r="C372">
            <v>80300030</v>
          </cell>
          <cell r="D372" t="str">
            <v>Gb-Addl Tape</v>
          </cell>
          <cell r="E372" t="str">
            <v>EDP</v>
          </cell>
        </row>
        <row r="373">
          <cell r="C373">
            <v>80300031</v>
          </cell>
          <cell r="D373" t="str">
            <v>151 Mb Addl Tape</v>
          </cell>
          <cell r="E373" t="str">
            <v>EDP</v>
          </cell>
        </row>
        <row r="374">
          <cell r="C374">
            <v>80300033</v>
          </cell>
          <cell r="D374" t="str">
            <v>Twinax Addl Cable</v>
          </cell>
          <cell r="E374" t="str">
            <v>EDP</v>
          </cell>
        </row>
        <row r="375">
          <cell r="C375">
            <v>80300034</v>
          </cell>
          <cell r="D375" t="str">
            <v>Comm Cable</v>
          </cell>
          <cell r="E375" t="str">
            <v>EDP</v>
          </cell>
        </row>
        <row r="376">
          <cell r="C376">
            <v>80300035</v>
          </cell>
          <cell r="D376" t="str">
            <v>Diskette Expense</v>
          </cell>
          <cell r="E376" t="str">
            <v>EDP</v>
          </cell>
        </row>
        <row r="377">
          <cell r="C377">
            <v>80300037</v>
          </cell>
          <cell r="D377" t="str">
            <v>As400 Cart Folio Ded</v>
          </cell>
          <cell r="E377" t="str">
            <v>EDP</v>
          </cell>
        </row>
        <row r="378">
          <cell r="C378">
            <v>80300039</v>
          </cell>
          <cell r="D378" t="str">
            <v>Agt Ucc Filing Fees</v>
          </cell>
          <cell r="E378" t="str">
            <v>EDP</v>
          </cell>
        </row>
        <row r="379">
          <cell r="C379">
            <v>80300040</v>
          </cell>
          <cell r="D379" t="str">
            <v>Unallow Deductions</v>
          </cell>
          <cell r="E379" t="str">
            <v>EDP</v>
          </cell>
        </row>
        <row r="380">
          <cell r="C380">
            <v>80300041</v>
          </cell>
          <cell r="D380" t="str">
            <v>Option III-Writeoffs</v>
          </cell>
          <cell r="E380" t="str">
            <v>EDP</v>
          </cell>
        </row>
        <row r="381">
          <cell r="C381">
            <v>80300042</v>
          </cell>
          <cell r="D381" t="str">
            <v>FAME Disk Folio Ded</v>
          </cell>
          <cell r="E381" t="str">
            <v>EDP</v>
          </cell>
        </row>
        <row r="382">
          <cell r="C382">
            <v>80300043</v>
          </cell>
          <cell r="D382" t="str">
            <v>Agt N/W Equip Depr</v>
          </cell>
          <cell r="E382" t="str">
            <v>EDP</v>
          </cell>
        </row>
        <row r="383">
          <cell r="C383">
            <v>80300044</v>
          </cell>
          <cell r="D383" t="str">
            <v>Agt N/W Equip Rental</v>
          </cell>
          <cell r="E383" t="str">
            <v>EDP</v>
          </cell>
        </row>
        <row r="384">
          <cell r="C384">
            <v>80300045</v>
          </cell>
          <cell r="D384" t="str">
            <v>ICC Comm Reimburse</v>
          </cell>
          <cell r="E384" t="str">
            <v>EDP</v>
          </cell>
        </row>
        <row r="385">
          <cell r="C385">
            <v>80300046</v>
          </cell>
          <cell r="D385" t="str">
            <v>Agt N/W Telephone</v>
          </cell>
          <cell r="E385" t="str">
            <v>EDP</v>
          </cell>
        </row>
        <row r="386">
          <cell r="C386">
            <v>80300047</v>
          </cell>
          <cell r="D386" t="str">
            <v>Tele Line Relocation</v>
          </cell>
          <cell r="E386" t="str">
            <v>EDP</v>
          </cell>
        </row>
        <row r="387">
          <cell r="C387">
            <v>80300050</v>
          </cell>
          <cell r="D387" t="str">
            <v>Agtnw Comput Cabling</v>
          </cell>
          <cell r="E387" t="str">
            <v>EDP</v>
          </cell>
        </row>
        <row r="388">
          <cell r="C388">
            <v>80300051</v>
          </cell>
          <cell r="D388" t="str">
            <v>Agt N/W Maintenance</v>
          </cell>
          <cell r="E388" t="str">
            <v>EDP</v>
          </cell>
        </row>
        <row r="389">
          <cell r="C389">
            <v>80300052</v>
          </cell>
          <cell r="D389" t="str">
            <v>Agt N/W Modem Depr.</v>
          </cell>
          <cell r="E389" t="str">
            <v>EDP</v>
          </cell>
        </row>
        <row r="390">
          <cell r="C390">
            <v>80300053</v>
          </cell>
          <cell r="D390" t="str">
            <v>Agtnw-Rental EDP Eqp</v>
          </cell>
          <cell r="E390" t="str">
            <v>EDP</v>
          </cell>
        </row>
        <row r="391">
          <cell r="C391">
            <v>80300054</v>
          </cell>
          <cell r="D391" t="str">
            <v>Agtnw-Nonjnt EDP Dep</v>
          </cell>
          <cell r="E391" t="str">
            <v>EDP</v>
          </cell>
        </row>
        <row r="392">
          <cell r="C392">
            <v>80300055</v>
          </cell>
          <cell r="D392" t="str">
            <v>Agtnw Nonserial Eqmt</v>
          </cell>
          <cell r="E392" t="str">
            <v>EDP</v>
          </cell>
        </row>
        <row r="393">
          <cell r="C393">
            <v>80300056</v>
          </cell>
          <cell r="D393" t="str">
            <v>Agt N/W Equip.Rental</v>
          </cell>
          <cell r="E393" t="str">
            <v>EDP</v>
          </cell>
        </row>
        <row r="394">
          <cell r="C394">
            <v>80300057</v>
          </cell>
          <cell r="D394" t="str">
            <v>Agtnw-Nonjnt EDP Rnt</v>
          </cell>
          <cell r="E394" t="str">
            <v>EDP</v>
          </cell>
        </row>
        <row r="395">
          <cell r="C395">
            <v>80300058</v>
          </cell>
          <cell r="D395" t="str">
            <v>Jnt Edp-Agts Network</v>
          </cell>
          <cell r="E395" t="str">
            <v>EDP</v>
          </cell>
        </row>
        <row r="396">
          <cell r="C396">
            <v>80300059</v>
          </cell>
          <cell r="D396" t="str">
            <v>Agtnw-Eqpmt Pur Ser</v>
          </cell>
          <cell r="E396" t="str">
            <v>EDP</v>
          </cell>
        </row>
        <row r="397">
          <cell r="C397">
            <v>80300060</v>
          </cell>
          <cell r="D397" t="str">
            <v>Agtnw-Nonjt EDP Main</v>
          </cell>
          <cell r="E397" t="str">
            <v>EDP</v>
          </cell>
        </row>
        <row r="398">
          <cell r="C398">
            <v>80300061</v>
          </cell>
          <cell r="D398" t="str">
            <v>Agtnw Postage Alloc</v>
          </cell>
          <cell r="E398" t="str">
            <v>EDP</v>
          </cell>
        </row>
        <row r="399">
          <cell r="C399">
            <v>80300062</v>
          </cell>
          <cell r="D399" t="str">
            <v>ICC Comm Reimburse</v>
          </cell>
          <cell r="E399" t="str">
            <v>EDP</v>
          </cell>
        </row>
        <row r="400">
          <cell r="C400">
            <v>80300063</v>
          </cell>
          <cell r="D400" t="str">
            <v>Agt N/W Telephone</v>
          </cell>
          <cell r="E400" t="str">
            <v>EDP</v>
          </cell>
        </row>
        <row r="401">
          <cell r="C401">
            <v>80300064</v>
          </cell>
          <cell r="D401" t="str">
            <v>Tele Line Relocation</v>
          </cell>
          <cell r="E401" t="str">
            <v>EDP</v>
          </cell>
        </row>
        <row r="402">
          <cell r="C402">
            <v>80300065</v>
          </cell>
          <cell r="D402" t="str">
            <v>Agtnw-Telephone Main</v>
          </cell>
          <cell r="E402" t="str">
            <v>EDP</v>
          </cell>
        </row>
        <row r="403">
          <cell r="C403">
            <v>80300066</v>
          </cell>
          <cell r="D403" t="str">
            <v>Agtnw-Telephone Depr</v>
          </cell>
          <cell r="E403" t="str">
            <v>EDP</v>
          </cell>
        </row>
        <row r="404">
          <cell r="C404">
            <v>80300067</v>
          </cell>
          <cell r="D404" t="str">
            <v>Agtnw Teleph Alloc</v>
          </cell>
          <cell r="E404" t="str">
            <v>EDP</v>
          </cell>
        </row>
        <row r="405">
          <cell r="C405">
            <v>80300068</v>
          </cell>
          <cell r="D405" t="str">
            <v>Agt N/W Misc. S&amp;S</v>
          </cell>
          <cell r="E405" t="str">
            <v>EDP</v>
          </cell>
        </row>
        <row r="406">
          <cell r="C406">
            <v>80300069</v>
          </cell>
          <cell r="D406" t="str">
            <v>Agt N/W Insurance</v>
          </cell>
          <cell r="E406" t="str">
            <v>EDP</v>
          </cell>
        </row>
        <row r="407">
          <cell r="C407">
            <v>80300071</v>
          </cell>
          <cell r="D407" t="str">
            <v>Agents Network Allocation</v>
          </cell>
          <cell r="E407" t="str">
            <v>EDP</v>
          </cell>
        </row>
        <row r="408">
          <cell r="C408">
            <v>80300075</v>
          </cell>
          <cell r="D408" t="str">
            <v>FNWL Agent Network Allocation</v>
          </cell>
          <cell r="E408" t="str">
            <v>EDP</v>
          </cell>
        </row>
        <row r="409">
          <cell r="C409">
            <v>80300076</v>
          </cell>
          <cell r="D409" t="str">
            <v>Exchange Agent Network Allocation</v>
          </cell>
          <cell r="E409" t="str">
            <v>EDP</v>
          </cell>
        </row>
        <row r="410">
          <cell r="C410">
            <v>80300077</v>
          </cell>
          <cell r="D410" t="str">
            <v>Agent Network Mainframe Allocation</v>
          </cell>
          <cell r="E410" t="str">
            <v>EDP</v>
          </cell>
        </row>
        <row r="411">
          <cell r="C411">
            <v>80300078</v>
          </cell>
          <cell r="D411" t="str">
            <v>Agent Network Cliaring Account</v>
          </cell>
          <cell r="E411" t="str">
            <v>EDP</v>
          </cell>
        </row>
        <row r="412">
          <cell r="C412">
            <v>98100045</v>
          </cell>
          <cell r="D412" t="str">
            <v>CC-A EDP</v>
          </cell>
          <cell r="E412" t="str">
            <v>EDP</v>
          </cell>
        </row>
        <row r="413">
          <cell r="C413">
            <v>80300091</v>
          </cell>
          <cell r="D413" t="str">
            <v>FI/CO Agent Network</v>
          </cell>
          <cell r="E413" t="str">
            <v>EDP</v>
          </cell>
        </row>
        <row r="414">
          <cell r="C414">
            <v>80040001</v>
          </cell>
          <cell r="D414" t="str">
            <v>Building Rent</v>
          </cell>
          <cell r="E414" t="str">
            <v>Building</v>
          </cell>
        </row>
        <row r="415">
          <cell r="C415">
            <v>80040003</v>
          </cell>
          <cell r="D415" t="str">
            <v>Record Mgmt Fees</v>
          </cell>
          <cell r="E415" t="str">
            <v>Building</v>
          </cell>
        </row>
        <row r="416">
          <cell r="C416">
            <v>80040004</v>
          </cell>
          <cell r="D416" t="str">
            <v>Expan Rent And Maint</v>
          </cell>
          <cell r="E416" t="str">
            <v>Building</v>
          </cell>
        </row>
        <row r="417">
          <cell r="C417">
            <v>80040006</v>
          </cell>
          <cell r="D417" t="str">
            <v>Bldg-Staff Claims Al</v>
          </cell>
          <cell r="E417" t="str">
            <v>Building</v>
          </cell>
        </row>
        <row r="418">
          <cell r="C418">
            <v>80040007</v>
          </cell>
          <cell r="D418" t="str">
            <v>Rnt/Mnt Allc-Mov.Exp</v>
          </cell>
          <cell r="E418" t="str">
            <v>Building</v>
          </cell>
        </row>
        <row r="419">
          <cell r="C419">
            <v>80040601</v>
          </cell>
          <cell r="D419" t="str">
            <v>Rent Expense GAAP</v>
          </cell>
          <cell r="E419" t="str">
            <v>Building</v>
          </cell>
        </row>
        <row r="420">
          <cell r="C420">
            <v>80041001</v>
          </cell>
          <cell r="D420" t="str">
            <v>Utilities-Heat</v>
          </cell>
          <cell r="E420" t="str">
            <v>Building</v>
          </cell>
        </row>
        <row r="421">
          <cell r="C421">
            <v>80041002</v>
          </cell>
          <cell r="D421" t="str">
            <v>Utilities-Power</v>
          </cell>
          <cell r="E421" t="str">
            <v>Building</v>
          </cell>
        </row>
        <row r="422">
          <cell r="C422">
            <v>80041003</v>
          </cell>
          <cell r="D422" t="str">
            <v>Utilities-Water</v>
          </cell>
          <cell r="E422" t="str">
            <v>Building</v>
          </cell>
        </row>
        <row r="423">
          <cell r="C423">
            <v>80041004</v>
          </cell>
          <cell r="D423" t="str">
            <v>Utilities-Sewage</v>
          </cell>
          <cell r="E423" t="str">
            <v>Building</v>
          </cell>
        </row>
        <row r="424">
          <cell r="C424">
            <v>80042001</v>
          </cell>
          <cell r="D424" t="str">
            <v>Maint-Mzo Building Expense</v>
          </cell>
          <cell r="E424" t="str">
            <v>Building</v>
          </cell>
        </row>
        <row r="425">
          <cell r="C425">
            <v>80042002</v>
          </cell>
          <cell r="D425" t="str">
            <v>Maint-Elevators</v>
          </cell>
          <cell r="E425" t="str">
            <v>Building</v>
          </cell>
        </row>
        <row r="426">
          <cell r="C426">
            <v>80042003</v>
          </cell>
          <cell r="D426" t="str">
            <v>Maint-Electrical Wiring</v>
          </cell>
          <cell r="E426" t="str">
            <v>Building</v>
          </cell>
        </row>
        <row r="427">
          <cell r="C427">
            <v>80042004</v>
          </cell>
          <cell r="D427" t="str">
            <v>Maint-Air Conditioning</v>
          </cell>
          <cell r="E427" t="str">
            <v>Building</v>
          </cell>
        </row>
        <row r="428">
          <cell r="C428">
            <v>80042005</v>
          </cell>
          <cell r="D428" t="str">
            <v>Maint-Heat. And Vent.</v>
          </cell>
          <cell r="E428" t="str">
            <v>Building</v>
          </cell>
        </row>
        <row r="429">
          <cell r="C429">
            <v>80042006</v>
          </cell>
          <cell r="D429" t="str">
            <v>Maint-Buildings - Exterior</v>
          </cell>
          <cell r="E429" t="str">
            <v>Building</v>
          </cell>
        </row>
        <row r="430">
          <cell r="C430">
            <v>80042007</v>
          </cell>
          <cell r="D430" t="str">
            <v>Maint-Buildings - Interior</v>
          </cell>
          <cell r="E430" t="str">
            <v>Building</v>
          </cell>
        </row>
        <row r="431">
          <cell r="C431">
            <v>80042008</v>
          </cell>
          <cell r="D431" t="str">
            <v>Small Tools</v>
          </cell>
          <cell r="E431" t="str">
            <v>Building</v>
          </cell>
        </row>
        <row r="432">
          <cell r="C432">
            <v>80042009</v>
          </cell>
          <cell r="D432" t="str">
            <v>Parts, Maint, Serv</v>
          </cell>
          <cell r="E432" t="str">
            <v>Building</v>
          </cell>
        </row>
        <row r="433">
          <cell r="C433">
            <v>80042010</v>
          </cell>
          <cell r="D433" t="str">
            <v>Cafe Parts&amp;Maintence</v>
          </cell>
          <cell r="E433" t="str">
            <v>Building</v>
          </cell>
        </row>
        <row r="434">
          <cell r="C434">
            <v>80042011</v>
          </cell>
          <cell r="D434" t="str">
            <v>Agt N/W Maintenance</v>
          </cell>
          <cell r="E434" t="str">
            <v>Building</v>
          </cell>
        </row>
        <row r="435">
          <cell r="C435">
            <v>80042012</v>
          </cell>
          <cell r="D435" t="str">
            <v>Maint-Equipment Rentals</v>
          </cell>
          <cell r="E435" t="str">
            <v>Building</v>
          </cell>
        </row>
        <row r="436">
          <cell r="C436">
            <v>80042013</v>
          </cell>
          <cell r="D436" t="str">
            <v>Maint-Lease Equipmt Nonedp</v>
          </cell>
          <cell r="E436" t="str">
            <v>Building</v>
          </cell>
        </row>
        <row r="437">
          <cell r="C437">
            <v>80042014</v>
          </cell>
          <cell r="D437" t="str">
            <v>Maint-Photocopiers Maint</v>
          </cell>
          <cell r="E437" t="str">
            <v>Building</v>
          </cell>
        </row>
        <row r="438">
          <cell r="C438">
            <v>80042015</v>
          </cell>
          <cell r="D438" t="str">
            <v>Maint-Equip. Refinishing</v>
          </cell>
          <cell r="E438" t="str">
            <v>Building</v>
          </cell>
        </row>
        <row r="439">
          <cell r="C439">
            <v>80042016</v>
          </cell>
          <cell r="D439" t="str">
            <v>Jan Cont-&amp;-Clean Sup</v>
          </cell>
          <cell r="E439" t="str">
            <v>Building</v>
          </cell>
        </row>
        <row r="440">
          <cell r="C440">
            <v>80042017</v>
          </cell>
          <cell r="D440" t="str">
            <v>Lavatory Supplies</v>
          </cell>
          <cell r="E440" t="str">
            <v>Building</v>
          </cell>
        </row>
        <row r="441">
          <cell r="C441">
            <v>80042018</v>
          </cell>
          <cell r="D441" t="str">
            <v>Maint-Lighting Supplies</v>
          </cell>
          <cell r="E441" t="str">
            <v>Building</v>
          </cell>
        </row>
        <row r="442">
          <cell r="C442">
            <v>80042019</v>
          </cell>
          <cell r="D442" t="str">
            <v>Window Cleaning</v>
          </cell>
          <cell r="E442" t="str">
            <v>Building</v>
          </cell>
        </row>
        <row r="443">
          <cell r="C443">
            <v>80042020</v>
          </cell>
          <cell r="D443" t="str">
            <v>Rubbish Removal</v>
          </cell>
          <cell r="E443" t="str">
            <v>Building</v>
          </cell>
        </row>
        <row r="444">
          <cell r="C444">
            <v>80042021</v>
          </cell>
          <cell r="D444" t="str">
            <v>Lease Improvements</v>
          </cell>
          <cell r="E444" t="str">
            <v>Building</v>
          </cell>
        </row>
        <row r="445">
          <cell r="C445">
            <v>80042022</v>
          </cell>
          <cell r="D445" t="str">
            <v>Janitorial Contracts</v>
          </cell>
          <cell r="E445" t="str">
            <v>Building</v>
          </cell>
        </row>
        <row r="446">
          <cell r="C446">
            <v>80042023</v>
          </cell>
          <cell r="D446" t="str">
            <v>Out. Security Cntrct</v>
          </cell>
          <cell r="E446" t="str">
            <v>Building</v>
          </cell>
        </row>
        <row r="447">
          <cell r="C447">
            <v>80042024</v>
          </cell>
          <cell r="D447" t="str">
            <v>Garden And Landscap</v>
          </cell>
          <cell r="E447" t="str">
            <v>Building</v>
          </cell>
        </row>
        <row r="448">
          <cell r="C448">
            <v>80042025</v>
          </cell>
          <cell r="D448" t="str">
            <v>Maint-Parking Lots</v>
          </cell>
          <cell r="E448" t="str">
            <v>Building</v>
          </cell>
        </row>
        <row r="449">
          <cell r="C449">
            <v>80042027</v>
          </cell>
          <cell r="D449" t="str">
            <v>Maint-Plumbing</v>
          </cell>
          <cell r="E449" t="str">
            <v>Building</v>
          </cell>
        </row>
        <row r="450">
          <cell r="C450">
            <v>80042028</v>
          </cell>
          <cell r="D450" t="str">
            <v>Building Maint Supplies</v>
          </cell>
          <cell r="E450" t="str">
            <v>Building</v>
          </cell>
        </row>
        <row r="451">
          <cell r="C451">
            <v>80042029</v>
          </cell>
          <cell r="D451" t="str">
            <v>Computer Cabling</v>
          </cell>
          <cell r="E451" t="str">
            <v>Building</v>
          </cell>
        </row>
        <row r="452">
          <cell r="C452">
            <v>80042030</v>
          </cell>
          <cell r="D452" t="str">
            <v>Noncapital Equip</v>
          </cell>
          <cell r="E452" t="str">
            <v>Building</v>
          </cell>
        </row>
        <row r="453">
          <cell r="C453">
            <v>80042031</v>
          </cell>
          <cell r="D453" t="str">
            <v>F &amp; F Purch Under  1000</v>
          </cell>
          <cell r="E453" t="str">
            <v>Building</v>
          </cell>
        </row>
        <row r="454">
          <cell r="C454">
            <v>80042032</v>
          </cell>
          <cell r="D454" t="str">
            <v>Equip Maint N-Jt</v>
          </cell>
          <cell r="E454" t="str">
            <v>Building</v>
          </cell>
        </row>
        <row r="455">
          <cell r="C455">
            <v>80042033</v>
          </cell>
          <cell r="D455" t="str">
            <v>Interest on Investment - F &amp; F</v>
          </cell>
          <cell r="E455" t="str">
            <v>Building</v>
          </cell>
        </row>
        <row r="456">
          <cell r="C456">
            <v>80042034</v>
          </cell>
          <cell r="D456" t="str">
            <v>Office Moving Expense</v>
          </cell>
          <cell r="E456" t="str">
            <v>Building</v>
          </cell>
        </row>
        <row r="457">
          <cell r="C457">
            <v>80042035</v>
          </cell>
          <cell r="D457" t="str">
            <v>Professional Fees</v>
          </cell>
          <cell r="E457" t="str">
            <v>Building</v>
          </cell>
        </row>
        <row r="458">
          <cell r="C458">
            <v>80042071</v>
          </cell>
          <cell r="D458" t="str">
            <v>Rent and Maintenance Allocation</v>
          </cell>
          <cell r="E458" t="str">
            <v>Building</v>
          </cell>
        </row>
        <row r="459">
          <cell r="C459">
            <v>80042081</v>
          </cell>
          <cell r="D459" t="str">
            <v>Cost F&amp;E and Depreciation -Invstmnt Allo</v>
          </cell>
          <cell r="E459" t="str">
            <v>Building</v>
          </cell>
        </row>
        <row r="460">
          <cell r="C460">
            <v>80042082</v>
          </cell>
          <cell r="D460" t="str">
            <v>Equipment Rental -Invstmnt Alloc</v>
          </cell>
          <cell r="E460" t="str">
            <v>Building</v>
          </cell>
        </row>
        <row r="461">
          <cell r="C461">
            <v>80042083</v>
          </cell>
          <cell r="D461" t="str">
            <v>Rent and Maintenance-Spec Projects Recla</v>
          </cell>
          <cell r="E461" t="str">
            <v>Building</v>
          </cell>
        </row>
        <row r="462">
          <cell r="C462">
            <v>80042091</v>
          </cell>
          <cell r="D462" t="str">
            <v>FI/CO Build&amp;Office Equipment</v>
          </cell>
          <cell r="E462" t="str">
            <v>Building</v>
          </cell>
        </row>
        <row r="463">
          <cell r="C463">
            <v>80042601</v>
          </cell>
          <cell r="D463" t="str">
            <v>Bldg Maint G&amp;A Allocation - GAAP</v>
          </cell>
          <cell r="E463" t="str">
            <v>Building</v>
          </cell>
        </row>
        <row r="464">
          <cell r="C464">
            <v>80042602</v>
          </cell>
          <cell r="D464" t="str">
            <v>Real Estate Expense GAAP</v>
          </cell>
          <cell r="E464" t="str">
            <v>Building</v>
          </cell>
        </row>
        <row r="465">
          <cell r="C465">
            <v>80070001</v>
          </cell>
          <cell r="D465" t="str">
            <v>Depr.-Buildings</v>
          </cell>
          <cell r="E465" t="str">
            <v>Building</v>
          </cell>
        </row>
        <row r="466">
          <cell r="C466">
            <v>80070004</v>
          </cell>
          <cell r="D466" t="str">
            <v>Depr-Fur And Fix</v>
          </cell>
          <cell r="E466" t="str">
            <v>Building</v>
          </cell>
        </row>
        <row r="467">
          <cell r="C467">
            <v>80070008</v>
          </cell>
          <cell r="D467" t="str">
            <v>Depr-Auto</v>
          </cell>
          <cell r="E467" t="str">
            <v>Building</v>
          </cell>
        </row>
        <row r="468">
          <cell r="C468">
            <v>80070009</v>
          </cell>
          <cell r="D468" t="str">
            <v>Depreciation - Leasehold Improvement</v>
          </cell>
          <cell r="E468" t="str">
            <v>Building</v>
          </cell>
        </row>
        <row r="469">
          <cell r="C469">
            <v>80070050</v>
          </cell>
          <cell r="D469" t="str">
            <v>Depreciation-REO Buildings FH Buyout</v>
          </cell>
          <cell r="E469" t="str">
            <v>Building</v>
          </cell>
        </row>
        <row r="470">
          <cell r="C470">
            <v>80070601</v>
          </cell>
          <cell r="D470" t="str">
            <v>Depr Exp - Oper Property</v>
          </cell>
          <cell r="E470" t="str">
            <v>Building</v>
          </cell>
        </row>
        <row r="471">
          <cell r="C471">
            <v>80070604</v>
          </cell>
          <cell r="D471" t="str">
            <v>F&amp;F Depr Exp Elim - GAAP</v>
          </cell>
          <cell r="E471" t="str">
            <v>Building</v>
          </cell>
        </row>
        <row r="472">
          <cell r="C472">
            <v>98000011</v>
          </cell>
          <cell r="D472" t="str">
            <v>IO-S Building Rent</v>
          </cell>
          <cell r="E472" t="str">
            <v>Building</v>
          </cell>
        </row>
        <row r="473">
          <cell r="C473">
            <v>98000012</v>
          </cell>
          <cell r="D473" t="str">
            <v>IO-S Building Utilities</v>
          </cell>
          <cell r="E473" t="str">
            <v>Building</v>
          </cell>
        </row>
        <row r="474">
          <cell r="C474">
            <v>98000013</v>
          </cell>
          <cell r="D474" t="str">
            <v>IO-S Build. Maintenance &amp; Repair</v>
          </cell>
          <cell r="E474" t="str">
            <v>Building</v>
          </cell>
        </row>
        <row r="475">
          <cell r="C475">
            <v>98000014</v>
          </cell>
          <cell r="D475" t="str">
            <v>IO-S Depr. Building</v>
          </cell>
          <cell r="E475" t="str">
            <v>Building</v>
          </cell>
        </row>
        <row r="476">
          <cell r="C476">
            <v>98000015</v>
          </cell>
          <cell r="D476" t="str">
            <v>IO-S Depr. Fur&amp;Fix</v>
          </cell>
          <cell r="E476" t="str">
            <v>Building</v>
          </cell>
        </row>
        <row r="477">
          <cell r="C477">
            <v>98000016</v>
          </cell>
          <cell r="D477" t="str">
            <v>IO-S Depr. Auto assets</v>
          </cell>
          <cell r="E477" t="str">
            <v>Building</v>
          </cell>
        </row>
        <row r="478">
          <cell r="C478">
            <v>98000017</v>
          </cell>
          <cell r="D478" t="str">
            <v>IO-S Depr. Leasehold improvements</v>
          </cell>
          <cell r="E478" t="str">
            <v>Building</v>
          </cell>
        </row>
        <row r="479">
          <cell r="C479">
            <v>98100011</v>
          </cell>
          <cell r="D479" t="str">
            <v>CC-A Building Rent</v>
          </cell>
          <cell r="E479" t="str">
            <v>Building</v>
          </cell>
        </row>
        <row r="480">
          <cell r="C480">
            <v>98100012</v>
          </cell>
          <cell r="D480" t="str">
            <v>CC-A Building Utilities</v>
          </cell>
          <cell r="E480" t="str">
            <v>Building</v>
          </cell>
        </row>
        <row r="481">
          <cell r="C481">
            <v>98100013</v>
          </cell>
          <cell r="D481" t="str">
            <v>CC-A Build. Maintenance &amp; Repair</v>
          </cell>
          <cell r="E481" t="str">
            <v>Building</v>
          </cell>
        </row>
        <row r="482">
          <cell r="C482">
            <v>98100014</v>
          </cell>
          <cell r="D482" t="str">
            <v>CC-A Depr. Building</v>
          </cell>
          <cell r="E482" t="str">
            <v>Building</v>
          </cell>
        </row>
        <row r="483">
          <cell r="C483">
            <v>98100015</v>
          </cell>
          <cell r="D483" t="str">
            <v>CC-A Depr. Fur&amp;Fix</v>
          </cell>
          <cell r="E483" t="str">
            <v>Building</v>
          </cell>
        </row>
        <row r="484">
          <cell r="C484">
            <v>98100016</v>
          </cell>
          <cell r="D484" t="str">
            <v>CC-A Depr. Auto assets</v>
          </cell>
          <cell r="E484" t="str">
            <v>Building</v>
          </cell>
        </row>
        <row r="485">
          <cell r="C485">
            <v>98100017</v>
          </cell>
          <cell r="D485" t="str">
            <v>CC-A Depr. Leasehold improvements</v>
          </cell>
          <cell r="E485" t="str">
            <v>Building</v>
          </cell>
        </row>
        <row r="486">
          <cell r="C486">
            <v>98300011</v>
          </cell>
          <cell r="D486" t="str">
            <v>HO CC-A Building Rent</v>
          </cell>
          <cell r="E486" t="str">
            <v>Building</v>
          </cell>
        </row>
        <row r="487">
          <cell r="C487">
            <v>98300012</v>
          </cell>
          <cell r="D487" t="str">
            <v>HO CC-A Building Utilities</v>
          </cell>
          <cell r="E487" t="str">
            <v>Building</v>
          </cell>
        </row>
        <row r="488">
          <cell r="C488">
            <v>98300013</v>
          </cell>
          <cell r="D488" t="str">
            <v>HO CC-A Build. Maintenance &amp; Repair</v>
          </cell>
          <cell r="E488" t="str">
            <v>Building</v>
          </cell>
        </row>
        <row r="489">
          <cell r="C489">
            <v>98300014</v>
          </cell>
          <cell r="D489" t="str">
            <v>HO CC-A Depr. Building</v>
          </cell>
          <cell r="E489" t="str">
            <v>Building</v>
          </cell>
        </row>
        <row r="490">
          <cell r="C490">
            <v>98300015</v>
          </cell>
          <cell r="D490" t="str">
            <v>HO CC-A Depr. Fur&amp;Fix</v>
          </cell>
          <cell r="E490" t="str">
            <v>Building</v>
          </cell>
        </row>
        <row r="491">
          <cell r="C491">
            <v>98300016</v>
          </cell>
          <cell r="D491" t="str">
            <v>HO CC-A Depr. Auto assets</v>
          </cell>
          <cell r="E491" t="str">
            <v>Building</v>
          </cell>
        </row>
        <row r="492">
          <cell r="C492">
            <v>98300017</v>
          </cell>
          <cell r="D492" t="str">
            <v>HO CC-A Depr. Leasehold improvements</v>
          </cell>
          <cell r="E492" t="str">
            <v>Building</v>
          </cell>
        </row>
        <row r="493">
          <cell r="C493">
            <v>98400011</v>
          </cell>
          <cell r="D493" t="str">
            <v>FORE Building Rent</v>
          </cell>
          <cell r="E493" t="str">
            <v>Building</v>
          </cell>
        </row>
        <row r="494">
          <cell r="C494">
            <v>98400012</v>
          </cell>
          <cell r="D494" t="str">
            <v>FORE Building Utilities</v>
          </cell>
          <cell r="E494" t="str">
            <v>Building</v>
          </cell>
        </row>
        <row r="495">
          <cell r="C495">
            <v>98400013</v>
          </cell>
          <cell r="D495" t="str">
            <v>FORE Build. Maintenance &amp; Repair</v>
          </cell>
          <cell r="E495" t="str">
            <v>Building</v>
          </cell>
        </row>
        <row r="496">
          <cell r="C496">
            <v>98400014</v>
          </cell>
          <cell r="D496" t="str">
            <v>FORE Depr. Building</v>
          </cell>
          <cell r="E496" t="str">
            <v>Building</v>
          </cell>
        </row>
        <row r="497">
          <cell r="C497">
            <v>98400015</v>
          </cell>
          <cell r="D497" t="str">
            <v>FORE Depr. Fur&amp;Fix</v>
          </cell>
          <cell r="E497" t="str">
            <v>Building</v>
          </cell>
        </row>
        <row r="498">
          <cell r="C498">
            <v>98400016</v>
          </cell>
          <cell r="D498" t="str">
            <v>FORE Depr. Auto assets</v>
          </cell>
          <cell r="E498" t="str">
            <v>Building</v>
          </cell>
        </row>
        <row r="499">
          <cell r="C499">
            <v>98400017</v>
          </cell>
          <cell r="D499" t="str">
            <v>FORE Depr. Leasehold improvements</v>
          </cell>
          <cell r="E499" t="str">
            <v>Building</v>
          </cell>
        </row>
        <row r="500">
          <cell r="C500">
            <v>98500011</v>
          </cell>
          <cell r="D500" t="str">
            <v>IT PI CCA BUILDING RENT</v>
          </cell>
          <cell r="E500" t="str">
            <v>Building</v>
          </cell>
        </row>
        <row r="501">
          <cell r="C501">
            <v>98500012</v>
          </cell>
          <cell r="D501" t="str">
            <v>IT PI CCA BUILDING UTI.</v>
          </cell>
          <cell r="E501" t="str">
            <v>Building</v>
          </cell>
        </row>
        <row r="502">
          <cell r="C502">
            <v>98500013</v>
          </cell>
          <cell r="D502" t="str">
            <v>IT PI CCA BUILD. MAIN.&amp;R.</v>
          </cell>
          <cell r="E502" t="str">
            <v>Building</v>
          </cell>
        </row>
        <row r="503">
          <cell r="C503">
            <v>98500014</v>
          </cell>
          <cell r="D503" t="str">
            <v>IT PI CCA DEPR. BUILDING</v>
          </cell>
          <cell r="E503" t="str">
            <v>Building</v>
          </cell>
        </row>
        <row r="504">
          <cell r="C504">
            <v>98500015</v>
          </cell>
          <cell r="D504" t="str">
            <v>IT PI CCA DEPR. FUR&amp;FIX</v>
          </cell>
          <cell r="E504" t="str">
            <v>Building</v>
          </cell>
        </row>
        <row r="505">
          <cell r="C505">
            <v>98500016</v>
          </cell>
          <cell r="D505" t="str">
            <v>IT PI CCA DEPR. AUTO AS.</v>
          </cell>
          <cell r="E505" t="str">
            <v>Building</v>
          </cell>
        </row>
        <row r="506">
          <cell r="C506">
            <v>98500017</v>
          </cell>
          <cell r="D506" t="str">
            <v>IT PI CCA DEPR. LEAS. IMP</v>
          </cell>
          <cell r="E506" t="str">
            <v>Building</v>
          </cell>
        </row>
        <row r="507">
          <cell r="C507">
            <v>98600011</v>
          </cell>
          <cell r="D507" t="str">
            <v>IT PO CCA BUILDING RENT</v>
          </cell>
          <cell r="E507" t="str">
            <v>Building</v>
          </cell>
        </row>
        <row r="508">
          <cell r="C508">
            <v>98600012</v>
          </cell>
          <cell r="D508" t="str">
            <v>IT PO CCA BUILDING UTI.</v>
          </cell>
          <cell r="E508" t="str">
            <v>Building</v>
          </cell>
        </row>
        <row r="509">
          <cell r="C509">
            <v>98600013</v>
          </cell>
          <cell r="D509" t="str">
            <v>IT PO CCA BUILD. MAIN.&amp;R.</v>
          </cell>
          <cell r="E509" t="str">
            <v>Building</v>
          </cell>
        </row>
        <row r="510">
          <cell r="C510">
            <v>98600014</v>
          </cell>
          <cell r="D510" t="str">
            <v>IT PO CCA DEPR. BUILDING</v>
          </cell>
          <cell r="E510" t="str">
            <v>Building</v>
          </cell>
        </row>
        <row r="511">
          <cell r="C511">
            <v>98600015</v>
          </cell>
          <cell r="D511" t="str">
            <v>IT PO CCA DEPR. FUR&amp;FIX</v>
          </cell>
          <cell r="E511" t="str">
            <v>Building</v>
          </cell>
        </row>
        <row r="512">
          <cell r="C512">
            <v>98600016</v>
          </cell>
          <cell r="D512" t="str">
            <v>IT PO CCA DEPR. AUTO AS.</v>
          </cell>
          <cell r="E512" t="str">
            <v>Building</v>
          </cell>
        </row>
        <row r="513">
          <cell r="C513">
            <v>98600017</v>
          </cell>
          <cell r="D513" t="str">
            <v>IT PO CCA DEPR. LEAS. IMP</v>
          </cell>
          <cell r="E513" t="str">
            <v>Building</v>
          </cell>
        </row>
        <row r="514">
          <cell r="C514">
            <v>99300011</v>
          </cell>
          <cell r="D514" t="str">
            <v>PL HO CC-A Building Rent</v>
          </cell>
          <cell r="E514" t="str">
            <v>Building</v>
          </cell>
        </row>
        <row r="515">
          <cell r="C515">
            <v>99300012</v>
          </cell>
          <cell r="D515" t="str">
            <v>PL HO CC-A Building Utilities</v>
          </cell>
          <cell r="E515" t="str">
            <v>Building</v>
          </cell>
        </row>
        <row r="516">
          <cell r="C516">
            <v>99300013</v>
          </cell>
          <cell r="D516" t="str">
            <v>PL HO CC-A Build. Maintenance &amp; Repair</v>
          </cell>
          <cell r="E516" t="str">
            <v>Building</v>
          </cell>
        </row>
        <row r="517">
          <cell r="C517">
            <v>99300014</v>
          </cell>
          <cell r="D517" t="str">
            <v>PL HO CC-A Depr. Building</v>
          </cell>
          <cell r="E517" t="str">
            <v>Building</v>
          </cell>
        </row>
        <row r="518">
          <cell r="C518">
            <v>99300015</v>
          </cell>
          <cell r="D518" t="str">
            <v>PL HO CC-A Depr. Fur&amp;Fix</v>
          </cell>
          <cell r="E518" t="str">
            <v>Building</v>
          </cell>
        </row>
        <row r="519">
          <cell r="C519">
            <v>99300016</v>
          </cell>
          <cell r="D519" t="str">
            <v>PL HO CC-A Depr. Auto assets</v>
          </cell>
          <cell r="E519" t="str">
            <v>Building</v>
          </cell>
        </row>
        <row r="520">
          <cell r="C520">
            <v>99300017</v>
          </cell>
          <cell r="D520" t="str">
            <v>PL HO CC-A Depr. Leasehold improvements</v>
          </cell>
          <cell r="E520" t="str">
            <v>Building</v>
          </cell>
        </row>
        <row r="521">
          <cell r="C521">
            <v>99800012</v>
          </cell>
          <cell r="D521" t="str">
            <v>UL EA Build&amp;Office Equipment</v>
          </cell>
          <cell r="E521" t="str">
            <v>Building</v>
          </cell>
        </row>
        <row r="522">
          <cell r="C522">
            <v>99900011</v>
          </cell>
          <cell r="D522" t="str">
            <v>UL IA Building Rent</v>
          </cell>
          <cell r="E522" t="str">
            <v>Building</v>
          </cell>
        </row>
        <row r="523">
          <cell r="C523">
            <v>99900012</v>
          </cell>
          <cell r="D523" t="str">
            <v>UL IA Building Utilities</v>
          </cell>
          <cell r="E523" t="str">
            <v>Building</v>
          </cell>
        </row>
        <row r="524">
          <cell r="C524">
            <v>99900013</v>
          </cell>
          <cell r="D524" t="str">
            <v>UL IA Build. Maintenance&amp; Repair</v>
          </cell>
          <cell r="E524" t="str">
            <v>Building</v>
          </cell>
        </row>
        <row r="525">
          <cell r="C525">
            <v>99900014</v>
          </cell>
          <cell r="D525" t="str">
            <v>UL IA Depr. Building</v>
          </cell>
          <cell r="E525" t="str">
            <v>Building</v>
          </cell>
        </row>
        <row r="526">
          <cell r="C526">
            <v>99900015</v>
          </cell>
          <cell r="D526" t="str">
            <v>UL IA Depr. Fur&amp;Fix</v>
          </cell>
          <cell r="E526" t="str">
            <v>Building</v>
          </cell>
        </row>
        <row r="527">
          <cell r="C527">
            <v>99900016</v>
          </cell>
          <cell r="D527" t="str">
            <v>UL IA Depr. Auto assets</v>
          </cell>
          <cell r="E527" t="str">
            <v>Building</v>
          </cell>
        </row>
        <row r="528">
          <cell r="C528">
            <v>99900017</v>
          </cell>
          <cell r="D528" t="str">
            <v>UL IA Depr. Leasehold improvements</v>
          </cell>
          <cell r="E528" t="str">
            <v>Building</v>
          </cell>
        </row>
        <row r="529">
          <cell r="C529">
            <v>99950011</v>
          </cell>
          <cell r="D529" t="str">
            <v>IT PI CCA BUILDING RENT</v>
          </cell>
          <cell r="E529" t="str">
            <v>Building</v>
          </cell>
        </row>
        <row r="530">
          <cell r="C530">
            <v>99950012</v>
          </cell>
          <cell r="D530" t="str">
            <v>IT PI CCA BUILDING UTI.</v>
          </cell>
          <cell r="E530" t="str">
            <v>Building</v>
          </cell>
        </row>
        <row r="531">
          <cell r="C531">
            <v>99950013</v>
          </cell>
          <cell r="D531" t="str">
            <v>IT PI CCA BUILD. MAIN.&amp;R.</v>
          </cell>
          <cell r="E531" t="str">
            <v>Building</v>
          </cell>
        </row>
        <row r="532">
          <cell r="C532">
            <v>99950014</v>
          </cell>
          <cell r="D532" t="str">
            <v>IT PI CCA DEPR. BUILDING</v>
          </cell>
          <cell r="E532" t="str">
            <v>Building</v>
          </cell>
        </row>
        <row r="533">
          <cell r="C533">
            <v>99950015</v>
          </cell>
          <cell r="D533" t="str">
            <v>IT PI CCA DEPR. FUR&amp;FIX</v>
          </cell>
          <cell r="E533" t="str">
            <v>Building</v>
          </cell>
        </row>
        <row r="534">
          <cell r="C534">
            <v>99950016</v>
          </cell>
          <cell r="D534" t="str">
            <v>IT PI CCA DEPR. AUTO AS.</v>
          </cell>
          <cell r="E534" t="str">
            <v>Building</v>
          </cell>
        </row>
        <row r="535">
          <cell r="C535">
            <v>99950017</v>
          </cell>
          <cell r="D535" t="str">
            <v>IT PI CCA DEPR. LEAS. IMP</v>
          </cell>
          <cell r="E535" t="str">
            <v>Building</v>
          </cell>
        </row>
        <row r="536">
          <cell r="C536">
            <v>99960011</v>
          </cell>
          <cell r="D536" t="str">
            <v>IT PO CCA BUILDING RENT</v>
          </cell>
          <cell r="E536" t="str">
            <v>Building</v>
          </cell>
        </row>
        <row r="537">
          <cell r="C537">
            <v>99960012</v>
          </cell>
          <cell r="D537" t="str">
            <v>IT PO CCA BUILDING UTI.</v>
          </cell>
          <cell r="E537" t="str">
            <v>Building</v>
          </cell>
        </row>
        <row r="538">
          <cell r="C538">
            <v>99960013</v>
          </cell>
          <cell r="D538" t="str">
            <v>IT PO CCA BUILD. MAIN.&amp;R.</v>
          </cell>
          <cell r="E538" t="str">
            <v>Building</v>
          </cell>
        </row>
        <row r="539">
          <cell r="C539">
            <v>99960014</v>
          </cell>
          <cell r="D539" t="str">
            <v>IT PO CCA DEPR. BUILDING</v>
          </cell>
          <cell r="E539" t="str">
            <v>Building</v>
          </cell>
        </row>
        <row r="540">
          <cell r="C540">
            <v>99960015</v>
          </cell>
          <cell r="D540" t="str">
            <v>IT PO CCA DEPR. FUR&amp;FIX</v>
          </cell>
          <cell r="E540" t="str">
            <v>Building</v>
          </cell>
        </row>
        <row r="541">
          <cell r="C541">
            <v>99960016</v>
          </cell>
          <cell r="D541" t="str">
            <v>IT PO CCA DEPR. AUTO AS.</v>
          </cell>
          <cell r="E541" t="str">
            <v>Building</v>
          </cell>
        </row>
        <row r="542">
          <cell r="C542">
            <v>99960017</v>
          </cell>
          <cell r="D542" t="str">
            <v>IT PO CCA DEPR. LEAS. IMP</v>
          </cell>
          <cell r="E542" t="str">
            <v>Building</v>
          </cell>
        </row>
        <row r="543">
          <cell r="C543">
            <v>80070010</v>
          </cell>
          <cell r="D543" t="str">
            <v>Telephone Amortization</v>
          </cell>
          <cell r="E543" t="str">
            <v>Telephone</v>
          </cell>
        </row>
        <row r="544">
          <cell r="C544">
            <v>80100001</v>
          </cell>
          <cell r="D544" t="str">
            <v>Telephone (Voice)</v>
          </cell>
          <cell r="E544" t="str">
            <v>Telephone</v>
          </cell>
        </row>
        <row r="545">
          <cell r="C545">
            <v>80100002</v>
          </cell>
          <cell r="D545" t="str">
            <v>Long Distance / Dial In</v>
          </cell>
          <cell r="E545" t="str">
            <v>Telephone</v>
          </cell>
        </row>
        <row r="546">
          <cell r="C546">
            <v>80100003</v>
          </cell>
          <cell r="D546" t="str">
            <v>Telecommunication</v>
          </cell>
          <cell r="E546" t="str">
            <v>Telephone</v>
          </cell>
        </row>
        <row r="547">
          <cell r="C547">
            <v>80100004</v>
          </cell>
          <cell r="D547" t="str">
            <v>Mlbs Telephone Purch</v>
          </cell>
          <cell r="E547" t="str">
            <v>Telephone</v>
          </cell>
        </row>
        <row r="548">
          <cell r="C548">
            <v>80100005</v>
          </cell>
          <cell r="D548" t="str">
            <v>Data Circuits</v>
          </cell>
          <cell r="E548" t="str">
            <v>Telephone</v>
          </cell>
        </row>
        <row r="549">
          <cell r="C549">
            <v>80100006</v>
          </cell>
          <cell r="D549" t="str">
            <v>Cellular Phones / Pager</v>
          </cell>
          <cell r="E549" t="str">
            <v>Telephone</v>
          </cell>
        </row>
        <row r="550">
          <cell r="C550">
            <v>80100007</v>
          </cell>
          <cell r="D550" t="str">
            <v>Telephone Maintenanc</v>
          </cell>
          <cell r="E550" t="str">
            <v>Telephone</v>
          </cell>
        </row>
        <row r="551">
          <cell r="C551">
            <v>80100008</v>
          </cell>
          <cell r="D551" t="str">
            <v>Video Conf Usage Exp</v>
          </cell>
          <cell r="E551" t="str">
            <v>Telephone</v>
          </cell>
        </row>
        <row r="552">
          <cell r="C552">
            <v>80100009</v>
          </cell>
          <cell r="D552" t="str">
            <v>Expansion Telephone</v>
          </cell>
          <cell r="E552" t="str">
            <v>Telephone</v>
          </cell>
        </row>
        <row r="553">
          <cell r="C553">
            <v>80100010</v>
          </cell>
          <cell r="D553" t="str">
            <v>Telephone Purchases</v>
          </cell>
          <cell r="E553" t="str">
            <v>Telephone</v>
          </cell>
        </row>
        <row r="554">
          <cell r="C554">
            <v>80100011</v>
          </cell>
          <cell r="D554" t="str">
            <v>Val-Add-NW Telephone</v>
          </cell>
          <cell r="E554" t="str">
            <v>Telephone</v>
          </cell>
        </row>
        <row r="555">
          <cell r="C555">
            <v>80100012</v>
          </cell>
          <cell r="D555" t="str">
            <v>DMV</v>
          </cell>
          <cell r="E555" t="str">
            <v>Telephone</v>
          </cell>
        </row>
        <row r="556">
          <cell r="C556">
            <v>80100013</v>
          </cell>
          <cell r="D556" t="str">
            <v>Auto EDI</v>
          </cell>
          <cell r="E556" t="str">
            <v>Telephone</v>
          </cell>
        </row>
        <row r="557">
          <cell r="C557">
            <v>80100014</v>
          </cell>
          <cell r="D557" t="str">
            <v>Telephone - Agent Folio Deduction</v>
          </cell>
          <cell r="E557" t="str">
            <v>Telephone</v>
          </cell>
        </row>
        <row r="558">
          <cell r="C558">
            <v>80100071</v>
          </cell>
          <cell r="D558" t="str">
            <v>Telephone Allocation</v>
          </cell>
          <cell r="E558" t="str">
            <v>Telephone</v>
          </cell>
        </row>
        <row r="559">
          <cell r="C559">
            <v>80100081</v>
          </cell>
          <cell r="D559" t="str">
            <v>Telephone -Invstmnt Alloc</v>
          </cell>
          <cell r="E559" t="str">
            <v>Telephone</v>
          </cell>
        </row>
        <row r="560">
          <cell r="C560">
            <v>80100082</v>
          </cell>
          <cell r="D560" t="str">
            <v>Telephone-Special Projects Reclass</v>
          </cell>
          <cell r="E560" t="str">
            <v>Telephone</v>
          </cell>
        </row>
        <row r="561">
          <cell r="C561">
            <v>80100091</v>
          </cell>
          <cell r="D561" t="str">
            <v>FI/CO Tele Amort</v>
          </cell>
          <cell r="E561" t="str">
            <v>Telephone</v>
          </cell>
        </row>
        <row r="562">
          <cell r="C562">
            <v>80100601</v>
          </cell>
          <cell r="D562" t="str">
            <v>Telephone And Telegraph Expense</v>
          </cell>
          <cell r="E562" t="str">
            <v>Telephone</v>
          </cell>
        </row>
        <row r="563">
          <cell r="C563">
            <v>80210205</v>
          </cell>
          <cell r="D563" t="str">
            <v>ZNA Network Data Line</v>
          </cell>
          <cell r="E563" t="str">
            <v>Telephone</v>
          </cell>
        </row>
        <row r="564">
          <cell r="C564">
            <v>80210206</v>
          </cell>
          <cell r="D564" t="str">
            <v>ZNA Telecom</v>
          </cell>
          <cell r="E564" t="str">
            <v>Telephone</v>
          </cell>
        </row>
        <row r="565">
          <cell r="C565">
            <v>98000032</v>
          </cell>
          <cell r="D565" t="str">
            <v>IO-S Telephone &amp; Telgraph</v>
          </cell>
          <cell r="E565" t="str">
            <v>Telephone</v>
          </cell>
        </row>
        <row r="566">
          <cell r="C566">
            <v>98100032</v>
          </cell>
          <cell r="D566" t="str">
            <v>CC-A Telephone &amp; Telgraph</v>
          </cell>
          <cell r="E566" t="str">
            <v>Telephone</v>
          </cell>
        </row>
        <row r="567">
          <cell r="C567">
            <v>98300032</v>
          </cell>
          <cell r="D567" t="str">
            <v>HO CC-A Telephone &amp; Telgraph</v>
          </cell>
          <cell r="E567" t="str">
            <v>Telephone</v>
          </cell>
        </row>
        <row r="568">
          <cell r="C568">
            <v>98400032</v>
          </cell>
          <cell r="D568" t="str">
            <v>FORE Telephone &amp; Telgraph</v>
          </cell>
          <cell r="E568" t="str">
            <v>Telephone</v>
          </cell>
        </row>
        <row r="569">
          <cell r="C569">
            <v>98500032</v>
          </cell>
          <cell r="D569" t="str">
            <v>IT PI CCA TELEPHONE &amp; TEL</v>
          </cell>
          <cell r="E569" t="str">
            <v>Telephone</v>
          </cell>
        </row>
        <row r="570">
          <cell r="C570">
            <v>98600032</v>
          </cell>
          <cell r="D570" t="str">
            <v>IT PO CCA TELEPHONE &amp; TEL</v>
          </cell>
          <cell r="E570" t="str">
            <v>Telephone</v>
          </cell>
        </row>
        <row r="571">
          <cell r="C571">
            <v>99300032</v>
          </cell>
          <cell r="D571" t="str">
            <v>PL HO CC-A Telephone &amp; Telgraph</v>
          </cell>
          <cell r="E571" t="str">
            <v>Telephone</v>
          </cell>
        </row>
        <row r="572">
          <cell r="C572">
            <v>99800032</v>
          </cell>
          <cell r="D572" t="str">
            <v>UL EA Tele Amort</v>
          </cell>
          <cell r="E572" t="str">
            <v>Telephone</v>
          </cell>
        </row>
        <row r="573">
          <cell r="C573">
            <v>99900032</v>
          </cell>
          <cell r="D573" t="str">
            <v>UL IA Telephone &amp; Telgraph</v>
          </cell>
          <cell r="E573" t="str">
            <v>Telephone</v>
          </cell>
        </row>
        <row r="574">
          <cell r="C574">
            <v>99950032</v>
          </cell>
          <cell r="D574" t="str">
            <v>IT PI CCA TELEPHONE &amp; TEL</v>
          </cell>
          <cell r="E574" t="str">
            <v>Telephone</v>
          </cell>
        </row>
        <row r="575">
          <cell r="C575">
            <v>99960032</v>
          </cell>
          <cell r="D575" t="str">
            <v>IT PO CCA TELEPHONE &amp; TEL</v>
          </cell>
          <cell r="E575" t="str">
            <v>Telephone</v>
          </cell>
        </row>
        <row r="576">
          <cell r="C576">
            <v>80070020</v>
          </cell>
          <cell r="D576" t="str">
            <v>Amort-25% Interst Jet</v>
          </cell>
          <cell r="E576" t="str">
            <v>Travel</v>
          </cell>
        </row>
        <row r="577">
          <cell r="C577">
            <v>80110001</v>
          </cell>
          <cell r="D577" t="str">
            <v>Emp-Off Equip Reloc</v>
          </cell>
          <cell r="E577" t="str">
            <v>Travel</v>
          </cell>
        </row>
        <row r="578">
          <cell r="C578">
            <v>80110002</v>
          </cell>
          <cell r="D578" t="str">
            <v>House Hunting Exp</v>
          </cell>
          <cell r="E578" t="str">
            <v>Travel</v>
          </cell>
        </row>
        <row r="579">
          <cell r="C579">
            <v>80110003</v>
          </cell>
          <cell r="D579" t="str">
            <v>In Transit Expenses</v>
          </cell>
          <cell r="E579" t="str">
            <v>Travel</v>
          </cell>
        </row>
        <row r="580">
          <cell r="C580">
            <v>80110004</v>
          </cell>
          <cell r="D580" t="str">
            <v>Temp Living Exp</v>
          </cell>
          <cell r="E580" t="str">
            <v>Travel</v>
          </cell>
        </row>
        <row r="581">
          <cell r="C581">
            <v>80110005</v>
          </cell>
          <cell r="D581" t="str">
            <v>Trans Of Hsehold Gds</v>
          </cell>
          <cell r="E581" t="str">
            <v>Travel</v>
          </cell>
        </row>
        <row r="582">
          <cell r="C582">
            <v>80110006</v>
          </cell>
          <cell r="D582" t="str">
            <v>Misc Csts Assoc W/Mv</v>
          </cell>
          <cell r="E582" t="str">
            <v>Travel</v>
          </cell>
        </row>
        <row r="583">
          <cell r="C583">
            <v>80110007</v>
          </cell>
          <cell r="D583" t="str">
            <v>Cst Of Selling Home</v>
          </cell>
          <cell r="E583" t="str">
            <v>Travel</v>
          </cell>
        </row>
        <row r="584">
          <cell r="C584">
            <v>80110008</v>
          </cell>
          <cell r="D584" t="str">
            <v>M. Lynch Trans Serv</v>
          </cell>
          <cell r="E584" t="str">
            <v>Travel</v>
          </cell>
        </row>
        <row r="585">
          <cell r="C585">
            <v>80110009</v>
          </cell>
          <cell r="D585" t="str">
            <v>Home/Apart Find Serv</v>
          </cell>
          <cell r="E585" t="str">
            <v>Travel</v>
          </cell>
        </row>
        <row r="586">
          <cell r="C586">
            <v>80110010</v>
          </cell>
          <cell r="D586" t="str">
            <v>Dupl Home Mort Paymt</v>
          </cell>
          <cell r="E586" t="str">
            <v>Travel</v>
          </cell>
        </row>
        <row r="587">
          <cell r="C587">
            <v>80110011</v>
          </cell>
          <cell r="D587" t="str">
            <v>Loss On Sale Of Hse</v>
          </cell>
          <cell r="E587" t="str">
            <v>Travel</v>
          </cell>
        </row>
        <row r="588">
          <cell r="C588">
            <v>80110012</v>
          </cell>
          <cell r="D588" t="str">
            <v>Reimb Clsng Csts/Hse</v>
          </cell>
          <cell r="E588" t="str">
            <v>Travel</v>
          </cell>
        </row>
        <row r="589">
          <cell r="C589">
            <v>80110013</v>
          </cell>
          <cell r="D589" t="str">
            <v>Empl Trps-Former Loc</v>
          </cell>
          <cell r="E589" t="str">
            <v>Travel</v>
          </cell>
        </row>
        <row r="590">
          <cell r="C590">
            <v>80110015</v>
          </cell>
          <cell r="D590" t="str">
            <v>Travel Other</v>
          </cell>
          <cell r="E590" t="str">
            <v>Travel</v>
          </cell>
        </row>
        <row r="591">
          <cell r="C591">
            <v>80110016</v>
          </cell>
          <cell r="D591" t="str">
            <v>House Hunting Meals</v>
          </cell>
          <cell r="E591" t="str">
            <v>Travel</v>
          </cell>
        </row>
        <row r="592">
          <cell r="C592">
            <v>80110017</v>
          </cell>
          <cell r="D592" t="str">
            <v>Househntg Meals Tax</v>
          </cell>
          <cell r="E592" t="str">
            <v>Travel</v>
          </cell>
        </row>
        <row r="593">
          <cell r="C593">
            <v>80110018</v>
          </cell>
          <cell r="D593" t="str">
            <v>In-Trans Meals Nontx</v>
          </cell>
          <cell r="E593" t="str">
            <v>Travel</v>
          </cell>
        </row>
        <row r="594">
          <cell r="C594">
            <v>80110019</v>
          </cell>
          <cell r="D594" t="str">
            <v>In-Trans Meals Taxbl</v>
          </cell>
          <cell r="E594" t="str">
            <v>Travel</v>
          </cell>
        </row>
        <row r="595">
          <cell r="C595">
            <v>80110020</v>
          </cell>
          <cell r="D595" t="str">
            <v>Temp Live Meals Nont</v>
          </cell>
          <cell r="E595" t="str">
            <v>Travel</v>
          </cell>
        </row>
        <row r="596">
          <cell r="C596">
            <v>80110021</v>
          </cell>
          <cell r="D596" t="str">
            <v>Temp Live Meals Tax</v>
          </cell>
          <cell r="E596" t="str">
            <v>Travel</v>
          </cell>
        </row>
        <row r="597">
          <cell r="C597">
            <v>80110022</v>
          </cell>
          <cell r="D597" t="str">
            <v>Relocation Exp - Nwl</v>
          </cell>
          <cell r="E597" t="str">
            <v>Travel</v>
          </cell>
        </row>
        <row r="598">
          <cell r="C598">
            <v>80110023</v>
          </cell>
          <cell r="D598" t="str">
            <v>Reloc Spouse Job Fnd</v>
          </cell>
          <cell r="E598" t="str">
            <v>Travel</v>
          </cell>
        </row>
        <row r="599">
          <cell r="C599">
            <v>80110024</v>
          </cell>
          <cell r="D599" t="str">
            <v>Reloc La Metro Welcm</v>
          </cell>
          <cell r="E599" t="str">
            <v>Travel</v>
          </cell>
        </row>
        <row r="600">
          <cell r="C600">
            <v>80110025</v>
          </cell>
          <cell r="D600" t="str">
            <v>Home Sell Incentive</v>
          </cell>
          <cell r="E600" t="str">
            <v>Travel</v>
          </cell>
        </row>
        <row r="601">
          <cell r="C601">
            <v>80110034</v>
          </cell>
          <cell r="D601" t="str">
            <v>Expan Travel Cptlizd</v>
          </cell>
          <cell r="E601" t="str">
            <v>Travel</v>
          </cell>
        </row>
        <row r="602">
          <cell r="C602">
            <v>80110039</v>
          </cell>
          <cell r="D602" t="str">
            <v>Incident Reloc Allow</v>
          </cell>
          <cell r="E602" t="str">
            <v>Travel</v>
          </cell>
        </row>
        <row r="603">
          <cell r="C603">
            <v>80110601</v>
          </cell>
          <cell r="D603" t="str">
            <v>Traveling Expense</v>
          </cell>
          <cell r="E603" t="str">
            <v>Travel</v>
          </cell>
        </row>
        <row r="604">
          <cell r="C604">
            <v>80111001</v>
          </cell>
          <cell r="D604" t="str">
            <v>Coll Dam-Fleet Cars</v>
          </cell>
          <cell r="E604" t="str">
            <v>Travel</v>
          </cell>
        </row>
        <row r="605">
          <cell r="C605">
            <v>80111002</v>
          </cell>
          <cell r="D605" t="str">
            <v>Comp Dam-Fleet Cars</v>
          </cell>
          <cell r="E605" t="str">
            <v>Travel</v>
          </cell>
        </row>
        <row r="606">
          <cell r="C606">
            <v>80111003</v>
          </cell>
          <cell r="D606" t="str">
            <v>Mot Maint Reimb</v>
          </cell>
          <cell r="E606" t="str">
            <v>Travel</v>
          </cell>
        </row>
        <row r="607">
          <cell r="C607">
            <v>80111004</v>
          </cell>
          <cell r="D607" t="str">
            <v>Reimb,Person Co Car</v>
          </cell>
          <cell r="E607" t="str">
            <v>Travel</v>
          </cell>
        </row>
        <row r="608">
          <cell r="C608">
            <v>80111005</v>
          </cell>
          <cell r="D608" t="str">
            <v>Auto License</v>
          </cell>
          <cell r="E608" t="str">
            <v>Travel</v>
          </cell>
        </row>
        <row r="609">
          <cell r="C609">
            <v>80111006</v>
          </cell>
          <cell r="D609" t="str">
            <v>Auto Sales Tax</v>
          </cell>
          <cell r="E609" t="str">
            <v>Travel</v>
          </cell>
        </row>
        <row r="610">
          <cell r="C610">
            <v>80111007</v>
          </cell>
          <cell r="D610" t="str">
            <v>Safe Eng,Spec Equip</v>
          </cell>
          <cell r="E610" t="str">
            <v>Travel</v>
          </cell>
        </row>
        <row r="611">
          <cell r="C611">
            <v>80112001</v>
          </cell>
          <cell r="D611" t="str">
            <v>Traveling</v>
          </cell>
          <cell r="E611" t="str">
            <v>Travel</v>
          </cell>
        </row>
        <row r="612">
          <cell r="C612">
            <v>80112002</v>
          </cell>
          <cell r="D612" t="str">
            <v>Airline Travel</v>
          </cell>
          <cell r="E612" t="str">
            <v>Travel</v>
          </cell>
        </row>
        <row r="613">
          <cell r="C613">
            <v>80112003</v>
          </cell>
          <cell r="D613" t="str">
            <v>Auto Travel</v>
          </cell>
          <cell r="E613" t="str">
            <v>Travel</v>
          </cell>
        </row>
        <row r="614">
          <cell r="C614">
            <v>80112004</v>
          </cell>
          <cell r="D614" t="str">
            <v>Travel - Meal Cost</v>
          </cell>
          <cell r="E614" t="str">
            <v>Travel</v>
          </cell>
        </row>
        <row r="615">
          <cell r="C615">
            <v>80112005</v>
          </cell>
          <cell r="D615" t="str">
            <v>Travel - Hotel Cost</v>
          </cell>
          <cell r="E615" t="str">
            <v>Travel</v>
          </cell>
        </row>
        <row r="616">
          <cell r="C616">
            <v>80112006</v>
          </cell>
          <cell r="D616" t="str">
            <v>Travel - Entertainment</v>
          </cell>
          <cell r="E616" t="str">
            <v>Travel</v>
          </cell>
        </row>
        <row r="617">
          <cell r="C617">
            <v>80112007</v>
          </cell>
          <cell r="D617" t="str">
            <v>Expansion Travel</v>
          </cell>
          <cell r="E617" t="str">
            <v>Travel</v>
          </cell>
        </row>
        <row r="618">
          <cell r="C618">
            <v>80113001</v>
          </cell>
          <cell r="D618" t="str">
            <v>Automobile Rental</v>
          </cell>
          <cell r="E618" t="str">
            <v>Travel</v>
          </cell>
        </row>
        <row r="619">
          <cell r="C619">
            <v>80113002</v>
          </cell>
          <cell r="D619" t="str">
            <v>Vanpool Lease Fees</v>
          </cell>
          <cell r="E619" t="str">
            <v>Travel</v>
          </cell>
        </row>
        <row r="620">
          <cell r="C620">
            <v>80113003</v>
          </cell>
          <cell r="D620" t="str">
            <v>Employee Parking Fee</v>
          </cell>
          <cell r="E620" t="str">
            <v>Travel</v>
          </cell>
        </row>
        <row r="621">
          <cell r="C621">
            <v>80120071</v>
          </cell>
          <cell r="D621" t="str">
            <v>Travel Allocation</v>
          </cell>
          <cell r="E621" t="str">
            <v>Travel</v>
          </cell>
        </row>
        <row r="622">
          <cell r="C622">
            <v>80120081</v>
          </cell>
          <cell r="D622" t="str">
            <v>Travel Expenses -Invstmnt Alloc</v>
          </cell>
          <cell r="E622" t="str">
            <v>Travel</v>
          </cell>
        </row>
        <row r="623">
          <cell r="C623">
            <v>80120082</v>
          </cell>
          <cell r="D623" t="str">
            <v>Travel-Special Projects Reclass</v>
          </cell>
          <cell r="E623" t="str">
            <v>Travel</v>
          </cell>
        </row>
        <row r="624">
          <cell r="C624">
            <v>80120091</v>
          </cell>
          <cell r="D624" t="str">
            <v>FI/CO Travel</v>
          </cell>
          <cell r="E624" t="str">
            <v>Travel</v>
          </cell>
        </row>
        <row r="625">
          <cell r="C625">
            <v>80210005</v>
          </cell>
          <cell r="D625" t="str">
            <v>Public Util Comm</v>
          </cell>
          <cell r="E625" t="str">
            <v>Travel</v>
          </cell>
        </row>
        <row r="626">
          <cell r="C626">
            <v>80210006</v>
          </cell>
          <cell r="D626" t="str">
            <v>Income Report 1099</v>
          </cell>
          <cell r="E626" t="str">
            <v>Travel</v>
          </cell>
        </row>
        <row r="627">
          <cell r="C627">
            <v>98000033</v>
          </cell>
          <cell r="D627" t="str">
            <v>IO-S Travel</v>
          </cell>
          <cell r="E627" t="str">
            <v>Travel</v>
          </cell>
        </row>
        <row r="628">
          <cell r="C628">
            <v>98000034</v>
          </cell>
          <cell r="D628" t="str">
            <v>IO-S Relocation</v>
          </cell>
          <cell r="E628" t="str">
            <v>Travel</v>
          </cell>
        </row>
        <row r="629">
          <cell r="C629">
            <v>98000035</v>
          </cell>
          <cell r="D629" t="str">
            <v>IO-S Commuter Services</v>
          </cell>
          <cell r="E629" t="str">
            <v>Travel</v>
          </cell>
        </row>
        <row r="630">
          <cell r="C630">
            <v>98000036</v>
          </cell>
          <cell r="D630" t="str">
            <v>IO-S Fleet travel</v>
          </cell>
          <cell r="E630" t="str">
            <v>Travel</v>
          </cell>
        </row>
        <row r="631">
          <cell r="C631">
            <v>98100033</v>
          </cell>
          <cell r="D631" t="str">
            <v>CC-A Travel</v>
          </cell>
          <cell r="E631" t="str">
            <v>Travel</v>
          </cell>
        </row>
        <row r="632">
          <cell r="C632">
            <v>98100034</v>
          </cell>
          <cell r="D632" t="str">
            <v>CC-A Relocation</v>
          </cell>
          <cell r="E632" t="str">
            <v>Travel</v>
          </cell>
        </row>
        <row r="633">
          <cell r="C633">
            <v>98100035</v>
          </cell>
          <cell r="D633" t="str">
            <v>CC-A Commuter Services</v>
          </cell>
          <cell r="E633" t="str">
            <v>Travel</v>
          </cell>
        </row>
        <row r="634">
          <cell r="C634">
            <v>98100036</v>
          </cell>
          <cell r="D634" t="str">
            <v>CC-A Fleet travel</v>
          </cell>
          <cell r="E634" t="str">
            <v>Travel</v>
          </cell>
        </row>
        <row r="635">
          <cell r="C635">
            <v>98300033</v>
          </cell>
          <cell r="D635" t="str">
            <v>HO CC-A Travel</v>
          </cell>
          <cell r="E635" t="str">
            <v>Travel</v>
          </cell>
        </row>
        <row r="636">
          <cell r="C636">
            <v>98300034</v>
          </cell>
          <cell r="D636" t="str">
            <v>HO CC-A Relocation</v>
          </cell>
          <cell r="E636" t="str">
            <v>Travel</v>
          </cell>
        </row>
        <row r="637">
          <cell r="C637">
            <v>98300035</v>
          </cell>
          <cell r="D637" t="str">
            <v>HO CC-A Commuter Services</v>
          </cell>
          <cell r="E637" t="str">
            <v>Travel</v>
          </cell>
        </row>
        <row r="638">
          <cell r="C638">
            <v>98300036</v>
          </cell>
          <cell r="D638" t="str">
            <v>HO CC-A Fleet travel</v>
          </cell>
          <cell r="E638" t="str">
            <v>Travel</v>
          </cell>
        </row>
        <row r="639">
          <cell r="C639">
            <v>98400033</v>
          </cell>
          <cell r="D639" t="str">
            <v>FORE Travel</v>
          </cell>
          <cell r="E639" t="str">
            <v>Travel</v>
          </cell>
        </row>
        <row r="640">
          <cell r="C640">
            <v>98400034</v>
          </cell>
          <cell r="D640" t="str">
            <v>FORE Relocation</v>
          </cell>
          <cell r="E640" t="str">
            <v>Travel</v>
          </cell>
        </row>
        <row r="641">
          <cell r="C641">
            <v>98400035</v>
          </cell>
          <cell r="D641" t="str">
            <v>FORE Commuter Services</v>
          </cell>
          <cell r="E641" t="str">
            <v>Travel</v>
          </cell>
        </row>
        <row r="642">
          <cell r="C642">
            <v>98400036</v>
          </cell>
          <cell r="D642" t="str">
            <v>FORE Fleet travel</v>
          </cell>
          <cell r="E642" t="str">
            <v>Travel</v>
          </cell>
        </row>
        <row r="643">
          <cell r="C643">
            <v>98500033</v>
          </cell>
          <cell r="D643" t="str">
            <v>IT PI CCA TRAVEL</v>
          </cell>
          <cell r="E643" t="str">
            <v>Travel</v>
          </cell>
        </row>
        <row r="644">
          <cell r="C644">
            <v>98500034</v>
          </cell>
          <cell r="D644" t="str">
            <v>IT PI CCA RELOCATION</v>
          </cell>
          <cell r="E644" t="str">
            <v>Travel</v>
          </cell>
        </row>
        <row r="645">
          <cell r="C645">
            <v>98500035</v>
          </cell>
          <cell r="D645" t="str">
            <v>IT PI CCA COMMUTER SERV.</v>
          </cell>
          <cell r="E645" t="str">
            <v>Travel</v>
          </cell>
        </row>
        <row r="646">
          <cell r="C646">
            <v>98500036</v>
          </cell>
          <cell r="D646" t="str">
            <v>IT PI CCA FLEET TRAVEL</v>
          </cell>
          <cell r="E646" t="str">
            <v>Travel</v>
          </cell>
        </row>
        <row r="647">
          <cell r="C647">
            <v>98600033</v>
          </cell>
          <cell r="D647" t="str">
            <v>IT PO CCA TRAVEL</v>
          </cell>
          <cell r="E647" t="str">
            <v>Travel</v>
          </cell>
        </row>
        <row r="648">
          <cell r="C648">
            <v>98600034</v>
          </cell>
          <cell r="D648" t="str">
            <v>IT PO CCA RELOCATION</v>
          </cell>
          <cell r="E648" t="str">
            <v>Travel</v>
          </cell>
        </row>
        <row r="649">
          <cell r="C649">
            <v>98600035</v>
          </cell>
          <cell r="D649" t="str">
            <v>IT PO CCA COMMUTER SERV.</v>
          </cell>
          <cell r="E649" t="str">
            <v>Travel</v>
          </cell>
        </row>
        <row r="650">
          <cell r="C650">
            <v>98600036</v>
          </cell>
          <cell r="D650" t="str">
            <v>IT PO CCA FLEET TRAVEL</v>
          </cell>
          <cell r="E650" t="str">
            <v>Travel</v>
          </cell>
        </row>
        <row r="651">
          <cell r="C651">
            <v>99300033</v>
          </cell>
          <cell r="D651" t="str">
            <v>PL HO CC-A Travel</v>
          </cell>
          <cell r="E651" t="str">
            <v>Travel</v>
          </cell>
        </row>
        <row r="652">
          <cell r="C652">
            <v>99300034</v>
          </cell>
          <cell r="D652" t="str">
            <v>PL HO CC-A Relocation</v>
          </cell>
          <cell r="E652" t="str">
            <v>Travel</v>
          </cell>
        </row>
        <row r="653">
          <cell r="C653">
            <v>99300035</v>
          </cell>
          <cell r="D653" t="str">
            <v>PL HO CC-A Commuter Services</v>
          </cell>
          <cell r="E653" t="str">
            <v>Travel</v>
          </cell>
        </row>
        <row r="654">
          <cell r="C654">
            <v>99300036</v>
          </cell>
          <cell r="D654" t="str">
            <v>PL HO CC-A Fleet travel</v>
          </cell>
          <cell r="E654" t="str">
            <v>Travel</v>
          </cell>
        </row>
        <row r="655">
          <cell r="C655">
            <v>99800033</v>
          </cell>
          <cell r="D655" t="str">
            <v>UL EA Travel</v>
          </cell>
          <cell r="E655" t="str">
            <v>Travel</v>
          </cell>
        </row>
        <row r="656">
          <cell r="C656">
            <v>99900033</v>
          </cell>
          <cell r="D656" t="str">
            <v>UL IA Travel</v>
          </cell>
          <cell r="E656" t="str">
            <v>Travel</v>
          </cell>
        </row>
        <row r="657">
          <cell r="C657">
            <v>99900034</v>
          </cell>
          <cell r="D657" t="str">
            <v>UL IA Relocation</v>
          </cell>
          <cell r="E657" t="str">
            <v>Travel</v>
          </cell>
        </row>
        <row r="658">
          <cell r="C658">
            <v>99900035</v>
          </cell>
          <cell r="D658" t="str">
            <v>UL IA Commuter Services</v>
          </cell>
          <cell r="E658" t="str">
            <v>Travel</v>
          </cell>
        </row>
        <row r="659">
          <cell r="C659">
            <v>99900036</v>
          </cell>
          <cell r="D659" t="str">
            <v>UL IA Fleet travel</v>
          </cell>
          <cell r="E659" t="str">
            <v>Travel</v>
          </cell>
        </row>
        <row r="660">
          <cell r="C660">
            <v>99950033</v>
          </cell>
          <cell r="D660" t="str">
            <v>IT PI CCA TRAVEL</v>
          </cell>
          <cell r="E660" t="str">
            <v>Travel</v>
          </cell>
        </row>
        <row r="661">
          <cell r="C661">
            <v>99950034</v>
          </cell>
          <cell r="D661" t="str">
            <v>IT PI CCA RELOCATION</v>
          </cell>
          <cell r="E661" t="str">
            <v>Travel</v>
          </cell>
        </row>
        <row r="662">
          <cell r="C662">
            <v>99950035</v>
          </cell>
          <cell r="D662" t="str">
            <v>IT PI CCA COMMUTER SERV.</v>
          </cell>
          <cell r="E662" t="str">
            <v>Travel</v>
          </cell>
        </row>
        <row r="663">
          <cell r="C663">
            <v>99950036</v>
          </cell>
          <cell r="D663" t="str">
            <v>IT PI CCA FLEET TRAVEL</v>
          </cell>
          <cell r="E663" t="str">
            <v>Travel</v>
          </cell>
        </row>
        <row r="664">
          <cell r="C664">
            <v>99960033</v>
          </cell>
          <cell r="D664" t="str">
            <v>IT PO CCA TRAVEL</v>
          </cell>
          <cell r="E664" t="str">
            <v>Travel</v>
          </cell>
        </row>
        <row r="665">
          <cell r="C665">
            <v>99960034</v>
          </cell>
          <cell r="D665" t="str">
            <v>IT PO CCA RELOCATION</v>
          </cell>
          <cell r="E665" t="str">
            <v>Travel</v>
          </cell>
        </row>
        <row r="666">
          <cell r="C666">
            <v>99960035</v>
          </cell>
          <cell r="D666" t="str">
            <v>IT PO CCA COMMUTER SERV.</v>
          </cell>
          <cell r="E666" t="str">
            <v>Travel</v>
          </cell>
        </row>
        <row r="667">
          <cell r="C667">
            <v>99960036</v>
          </cell>
          <cell r="D667" t="str">
            <v>IT PO CCA FLEET TRAVEL</v>
          </cell>
          <cell r="E667" t="str">
            <v>Travel</v>
          </cell>
        </row>
        <row r="668">
          <cell r="C668">
            <v>80130001</v>
          </cell>
          <cell r="D668" t="str">
            <v>Stationery And Supp</v>
          </cell>
          <cell r="E668" t="str">
            <v>S&amp;S</v>
          </cell>
        </row>
        <row r="669">
          <cell r="C669">
            <v>80130002</v>
          </cell>
          <cell r="D669" t="str">
            <v>Sales Appl-Non Joint</v>
          </cell>
          <cell r="E669" t="str">
            <v>S&amp;S</v>
          </cell>
        </row>
        <row r="670">
          <cell r="C670">
            <v>80130003</v>
          </cell>
          <cell r="D670" t="str">
            <v>Sales Education</v>
          </cell>
          <cell r="E670" t="str">
            <v>S&amp;S</v>
          </cell>
        </row>
        <row r="671">
          <cell r="C671">
            <v>80130004</v>
          </cell>
          <cell r="D671" t="str">
            <v>Sales Mkt Materials</v>
          </cell>
          <cell r="E671" t="str">
            <v>S&amp;S</v>
          </cell>
        </row>
        <row r="672">
          <cell r="C672">
            <v>80130005</v>
          </cell>
          <cell r="D672" t="str">
            <v>Obsolete S&amp;S</v>
          </cell>
          <cell r="E672" t="str">
            <v>S&amp;S</v>
          </cell>
        </row>
        <row r="673">
          <cell r="C673">
            <v>80130006</v>
          </cell>
          <cell r="D673" t="str">
            <v>Agt Stationery-Co Paid</v>
          </cell>
          <cell r="E673" t="str">
            <v>S&amp;S</v>
          </cell>
        </row>
        <row r="674">
          <cell r="C674">
            <v>80130007</v>
          </cell>
          <cell r="D674" t="str">
            <v>Agt Stationery-Agt Paid</v>
          </cell>
          <cell r="E674" t="str">
            <v>S&amp;S</v>
          </cell>
        </row>
        <row r="675">
          <cell r="C675">
            <v>80130008</v>
          </cell>
          <cell r="D675" t="str">
            <v>Agt Holiday Cards</v>
          </cell>
          <cell r="E675" t="str">
            <v>S&amp;S</v>
          </cell>
        </row>
        <row r="676">
          <cell r="C676">
            <v>80130009</v>
          </cell>
          <cell r="D676" t="str">
            <v>Microfilm Supplies</v>
          </cell>
          <cell r="E676" t="str">
            <v>S&amp;S</v>
          </cell>
        </row>
        <row r="677">
          <cell r="C677">
            <v>80130010</v>
          </cell>
          <cell r="D677" t="str">
            <v>Misc Supplies</v>
          </cell>
          <cell r="E677" t="str">
            <v>S&amp;S</v>
          </cell>
        </row>
        <row r="678">
          <cell r="C678">
            <v>80130011</v>
          </cell>
          <cell r="D678" t="str">
            <v>Emerg Prep Supplies</v>
          </cell>
          <cell r="E678" t="str">
            <v>S&amp;S</v>
          </cell>
        </row>
        <row r="679">
          <cell r="C679">
            <v>80130012</v>
          </cell>
          <cell r="D679" t="str">
            <v>Supp-In Plant Print</v>
          </cell>
          <cell r="E679" t="str">
            <v>S&amp;S</v>
          </cell>
        </row>
        <row r="680">
          <cell r="C680">
            <v>80130013</v>
          </cell>
          <cell r="D680" t="str">
            <v>Copy Center</v>
          </cell>
          <cell r="E680" t="str">
            <v>S&amp;S</v>
          </cell>
        </row>
        <row r="681">
          <cell r="C681">
            <v>80130014</v>
          </cell>
          <cell r="D681" t="str">
            <v>Expansion Stationery</v>
          </cell>
          <cell r="E681" t="str">
            <v>S&amp;S</v>
          </cell>
        </row>
        <row r="682">
          <cell r="C682">
            <v>80130015</v>
          </cell>
          <cell r="D682" t="str">
            <v>Expan S &amp; S Cptlized</v>
          </cell>
          <cell r="E682" t="str">
            <v>S&amp;S</v>
          </cell>
        </row>
        <row r="683">
          <cell r="C683">
            <v>80130016</v>
          </cell>
          <cell r="D683" t="str">
            <v>Outside Printing Costs</v>
          </cell>
          <cell r="E683" t="str">
            <v>S&amp;S</v>
          </cell>
        </row>
        <row r="684">
          <cell r="C684">
            <v>80130017</v>
          </cell>
          <cell r="D684" t="str">
            <v>Sales Train Casset</v>
          </cell>
          <cell r="E684" t="str">
            <v>S&amp;S</v>
          </cell>
        </row>
        <row r="685">
          <cell r="C685">
            <v>80130018</v>
          </cell>
          <cell r="D685" t="str">
            <v>Agents Guides</v>
          </cell>
          <cell r="E685" t="str">
            <v>S&amp;S</v>
          </cell>
        </row>
        <row r="686">
          <cell r="C686">
            <v>80130019</v>
          </cell>
          <cell r="D686" t="str">
            <v>Sentinel Forms</v>
          </cell>
          <cell r="E686" t="str">
            <v>S&amp;S</v>
          </cell>
        </row>
        <row r="687">
          <cell r="C687">
            <v>80130021</v>
          </cell>
          <cell r="D687" t="str">
            <v>Fg Pro Selling Skill</v>
          </cell>
          <cell r="E687" t="str">
            <v>S&amp;S</v>
          </cell>
        </row>
        <row r="688">
          <cell r="C688">
            <v>80130022</v>
          </cell>
          <cell r="D688" t="str">
            <v>Pers Line-R&amp;R Manual</v>
          </cell>
          <cell r="E688" t="str">
            <v>S&amp;S</v>
          </cell>
        </row>
        <row r="689">
          <cell r="C689">
            <v>80130023</v>
          </cell>
          <cell r="D689" t="str">
            <v>Assigned Risk Manual</v>
          </cell>
          <cell r="E689" t="str">
            <v>S&amp;S</v>
          </cell>
        </row>
        <row r="690">
          <cell r="C690">
            <v>80130024</v>
          </cell>
          <cell r="D690" t="str">
            <v>Com Line-R&amp;R Manual</v>
          </cell>
          <cell r="E690" t="str">
            <v>S&amp;S</v>
          </cell>
        </row>
        <row r="691">
          <cell r="C691">
            <v>80130025</v>
          </cell>
          <cell r="D691" t="str">
            <v>Life Manual</v>
          </cell>
          <cell r="E691" t="str">
            <v>S&amp;S</v>
          </cell>
        </row>
        <row r="692">
          <cell r="C692">
            <v>80130027</v>
          </cell>
          <cell r="D692" t="str">
            <v>F&amp;E Under $200</v>
          </cell>
          <cell r="E692" t="str">
            <v>S&amp;S</v>
          </cell>
        </row>
        <row r="693">
          <cell r="C693">
            <v>80130029</v>
          </cell>
          <cell r="D693" t="str">
            <v>Mgmt Devlpment Mat'l</v>
          </cell>
          <cell r="E693" t="str">
            <v>S&amp;S</v>
          </cell>
        </row>
        <row r="694">
          <cell r="C694">
            <v>80130030</v>
          </cell>
          <cell r="D694" t="str">
            <v>Sales Education Mat'l</v>
          </cell>
          <cell r="E694" t="str">
            <v>S&amp;S</v>
          </cell>
        </row>
        <row r="695">
          <cell r="C695">
            <v>80130031</v>
          </cell>
          <cell r="D695" t="str">
            <v>Sales Mkt Materials</v>
          </cell>
          <cell r="E695" t="str">
            <v>S&amp;S</v>
          </cell>
        </row>
        <row r="696">
          <cell r="C696">
            <v>80130032</v>
          </cell>
          <cell r="D696" t="str">
            <v>Agtnw Misc. S&amp;S</v>
          </cell>
          <cell r="E696" t="str">
            <v>S&amp;S</v>
          </cell>
        </row>
        <row r="697">
          <cell r="C697">
            <v>80130033</v>
          </cell>
          <cell r="D697" t="str">
            <v>Expansion S&amp;S Capitalized</v>
          </cell>
          <cell r="E697" t="str">
            <v>S&amp;S</v>
          </cell>
        </row>
        <row r="698">
          <cell r="C698">
            <v>80130034</v>
          </cell>
          <cell r="D698" t="str">
            <v>Non-Life Stationery &amp; Supplies Forms</v>
          </cell>
          <cell r="E698" t="str">
            <v>S&amp;S</v>
          </cell>
        </row>
        <row r="699">
          <cell r="C699">
            <v>80130035</v>
          </cell>
          <cell r="D699" t="str">
            <v>S &amp; S Inventory Account for ARIBA</v>
          </cell>
          <cell r="E699" t="str">
            <v>S&amp;S</v>
          </cell>
        </row>
        <row r="700">
          <cell r="C700">
            <v>80130042</v>
          </cell>
          <cell r="D700" t="str">
            <v>In-Plant Printing Contra</v>
          </cell>
          <cell r="E700" t="str">
            <v>S&amp;S</v>
          </cell>
        </row>
        <row r="701">
          <cell r="C701">
            <v>80130071</v>
          </cell>
          <cell r="D701" t="str">
            <v>Stationery &amp; Supplies Allocation</v>
          </cell>
          <cell r="E701" t="str">
            <v>S&amp;S</v>
          </cell>
        </row>
        <row r="702">
          <cell r="C702">
            <v>80130081</v>
          </cell>
          <cell r="D702" t="str">
            <v xml:space="preserve"> Printing &amp; Stationery -Invstmnt Alloc</v>
          </cell>
          <cell r="E702" t="str">
            <v>S&amp;S</v>
          </cell>
        </row>
        <row r="703">
          <cell r="C703">
            <v>80130082</v>
          </cell>
          <cell r="D703" t="str">
            <v>Stationery &amp; Supplies-Special Projects R</v>
          </cell>
          <cell r="E703" t="str">
            <v>S&amp;S</v>
          </cell>
        </row>
        <row r="704">
          <cell r="C704">
            <v>80130091</v>
          </cell>
          <cell r="D704" t="str">
            <v>FI/CO Stationery</v>
          </cell>
          <cell r="E704" t="str">
            <v>S&amp;S</v>
          </cell>
        </row>
        <row r="705">
          <cell r="C705">
            <v>80130601</v>
          </cell>
          <cell r="D705" t="str">
            <v>Stationary And Supplies Expense</v>
          </cell>
          <cell r="E705" t="str">
            <v>S&amp;S</v>
          </cell>
        </row>
        <row r="706">
          <cell r="C706">
            <v>80130650</v>
          </cell>
          <cell r="D706" t="str">
            <v>F&amp;F&gt;$200 - GAAP</v>
          </cell>
          <cell r="E706" t="str">
            <v>S&amp;S</v>
          </cell>
        </row>
        <row r="707">
          <cell r="C707">
            <v>98000037</v>
          </cell>
          <cell r="D707" t="str">
            <v>IO-S Stationery</v>
          </cell>
          <cell r="E707" t="str">
            <v>S&amp;S</v>
          </cell>
        </row>
        <row r="708">
          <cell r="C708">
            <v>98100037</v>
          </cell>
          <cell r="D708" t="str">
            <v>CC-A Stationery</v>
          </cell>
          <cell r="E708" t="str">
            <v>S&amp;S</v>
          </cell>
        </row>
        <row r="709">
          <cell r="C709">
            <v>98300037</v>
          </cell>
          <cell r="D709" t="str">
            <v>HO CC-A Stationery</v>
          </cell>
          <cell r="E709" t="str">
            <v>S&amp;S</v>
          </cell>
        </row>
        <row r="710">
          <cell r="C710">
            <v>98400037</v>
          </cell>
          <cell r="D710" t="str">
            <v>FORE Stationery</v>
          </cell>
          <cell r="E710" t="str">
            <v>S&amp;S</v>
          </cell>
        </row>
        <row r="711">
          <cell r="C711">
            <v>98500037</v>
          </cell>
          <cell r="D711" t="str">
            <v>IT PI CCA STATIONERY</v>
          </cell>
          <cell r="E711" t="str">
            <v>S&amp;S</v>
          </cell>
        </row>
        <row r="712">
          <cell r="C712">
            <v>98600037</v>
          </cell>
          <cell r="D712" t="str">
            <v>IT PO CCA STATIONERY</v>
          </cell>
          <cell r="E712" t="str">
            <v>S&amp;S</v>
          </cell>
        </row>
        <row r="713">
          <cell r="C713">
            <v>99300037</v>
          </cell>
          <cell r="D713" t="str">
            <v>PL HO CC-A Stationery</v>
          </cell>
          <cell r="E713" t="str">
            <v>S&amp;S</v>
          </cell>
        </row>
        <row r="714">
          <cell r="C714">
            <v>99800037</v>
          </cell>
          <cell r="D714" t="str">
            <v>UL EA Stationery</v>
          </cell>
          <cell r="E714" t="str">
            <v>S&amp;S</v>
          </cell>
        </row>
        <row r="715">
          <cell r="C715">
            <v>99900037</v>
          </cell>
          <cell r="D715" t="str">
            <v>UL IA Stationery</v>
          </cell>
          <cell r="E715" t="str">
            <v>S&amp;S</v>
          </cell>
        </row>
        <row r="716">
          <cell r="C716">
            <v>99950037</v>
          </cell>
          <cell r="D716" t="str">
            <v>IT PI CCA STATIONERY</v>
          </cell>
          <cell r="E716" t="str">
            <v>S&amp;S</v>
          </cell>
        </row>
        <row r="717">
          <cell r="C717">
            <v>99960037</v>
          </cell>
          <cell r="D717" t="str">
            <v>IT PO CCA STATIONERY</v>
          </cell>
          <cell r="E717" t="str">
            <v>S&amp;S</v>
          </cell>
        </row>
        <row r="718">
          <cell r="C718">
            <v>80210001</v>
          </cell>
          <cell r="D718" t="str">
            <v>Public Relations</v>
          </cell>
          <cell r="E718" t="str">
            <v>D&amp;F</v>
          </cell>
        </row>
        <row r="719">
          <cell r="C719">
            <v>80210002</v>
          </cell>
          <cell r="D719" t="str">
            <v>Dep Of Ins-Statistic</v>
          </cell>
          <cell r="E719" t="str">
            <v>D&amp;F</v>
          </cell>
        </row>
        <row r="720">
          <cell r="C720">
            <v>80210003</v>
          </cell>
          <cell r="D720" t="str">
            <v>Fine Penalty Statist</v>
          </cell>
          <cell r="E720" t="str">
            <v>D&amp;F</v>
          </cell>
        </row>
        <row r="721">
          <cell r="C721">
            <v>80210007</v>
          </cell>
          <cell r="D721" t="str">
            <v>W/C Late Payments</v>
          </cell>
          <cell r="E721" t="str">
            <v>D&amp;F</v>
          </cell>
        </row>
        <row r="722">
          <cell r="C722">
            <v>80210008</v>
          </cell>
          <cell r="D722" t="str">
            <v>Career Profile Quest</v>
          </cell>
          <cell r="E722" t="str">
            <v>D&amp;F</v>
          </cell>
        </row>
        <row r="723">
          <cell r="C723">
            <v>80210009</v>
          </cell>
          <cell r="D723" t="str">
            <v>Aim Tests-Dm</v>
          </cell>
          <cell r="E723" t="str">
            <v>D&amp;F</v>
          </cell>
        </row>
        <row r="724">
          <cell r="C724">
            <v>80210010</v>
          </cell>
          <cell r="D724" t="str">
            <v>Internet Database</v>
          </cell>
          <cell r="E724" t="str">
            <v>D&amp;F</v>
          </cell>
        </row>
        <row r="725">
          <cell r="C725">
            <v>80210012</v>
          </cell>
          <cell r="D725" t="str">
            <v>Auto Financing</v>
          </cell>
          <cell r="E725" t="str">
            <v>D&amp;F</v>
          </cell>
        </row>
        <row r="726">
          <cell r="C726">
            <v>80210013</v>
          </cell>
          <cell r="D726" t="str">
            <v>Subscriptions</v>
          </cell>
          <cell r="E726" t="str">
            <v>D&amp;F</v>
          </cell>
        </row>
        <row r="727">
          <cell r="C727">
            <v>80210014</v>
          </cell>
          <cell r="D727" t="str">
            <v>Fines-Income Tax</v>
          </cell>
          <cell r="E727" t="str">
            <v>D&amp;F</v>
          </cell>
        </row>
        <row r="728">
          <cell r="C728">
            <v>80210015</v>
          </cell>
          <cell r="D728" t="str">
            <v>Fines-Pers Bus Tax</v>
          </cell>
          <cell r="E728" t="str">
            <v>D&amp;F</v>
          </cell>
        </row>
        <row r="729">
          <cell r="C729">
            <v>80210016</v>
          </cell>
          <cell r="D729" t="str">
            <v>Fines-Real Prop Tax</v>
          </cell>
          <cell r="E729" t="str">
            <v>D&amp;F</v>
          </cell>
        </row>
        <row r="730">
          <cell r="C730">
            <v>80210017</v>
          </cell>
          <cell r="D730" t="str">
            <v>Fines-Sales Use Tax</v>
          </cell>
          <cell r="E730" t="str">
            <v>D&amp;F</v>
          </cell>
        </row>
        <row r="731">
          <cell r="C731">
            <v>80210018</v>
          </cell>
          <cell r="D731" t="str">
            <v>All Appt/Agt License</v>
          </cell>
          <cell r="E731" t="str">
            <v>D&amp;F</v>
          </cell>
        </row>
        <row r="732">
          <cell r="C732">
            <v>80210019</v>
          </cell>
          <cell r="D732" t="str">
            <v>Job Ads</v>
          </cell>
          <cell r="E732" t="str">
            <v>D&amp;F</v>
          </cell>
        </row>
        <row r="733">
          <cell r="C733">
            <v>80210020</v>
          </cell>
          <cell r="D733" t="str">
            <v>Witness Fee Reimb.</v>
          </cell>
          <cell r="E733" t="str">
            <v>D&amp;F</v>
          </cell>
        </row>
        <row r="734">
          <cell r="C734">
            <v>80210021</v>
          </cell>
          <cell r="D734" t="str">
            <v>Legal Fees</v>
          </cell>
          <cell r="E734" t="str">
            <v>D&amp;F</v>
          </cell>
        </row>
        <row r="735">
          <cell r="C735">
            <v>80210022</v>
          </cell>
          <cell r="D735" t="str">
            <v>Non-Cal W/C Rt Burea</v>
          </cell>
          <cell r="E735" t="str">
            <v>D&amp;F</v>
          </cell>
        </row>
        <row r="736">
          <cell r="C736">
            <v>80210023</v>
          </cell>
          <cell r="D736" t="str">
            <v>Nal Coun Com Ins Ced</v>
          </cell>
          <cell r="E736" t="str">
            <v>D&amp;F</v>
          </cell>
        </row>
        <row r="737">
          <cell r="C737">
            <v>80210035</v>
          </cell>
          <cell r="D737" t="str">
            <v>State Examiners Fees</v>
          </cell>
          <cell r="E737" t="str">
            <v>D&amp;F</v>
          </cell>
        </row>
        <row r="738">
          <cell r="C738">
            <v>80210044</v>
          </cell>
          <cell r="D738" t="str">
            <v>Representative Actions</v>
          </cell>
          <cell r="E738" t="str">
            <v>D&amp;F</v>
          </cell>
        </row>
        <row r="739">
          <cell r="C739">
            <v>80210046</v>
          </cell>
          <cell r="D739" t="str">
            <v>Expan D &amp; F Cptlized</v>
          </cell>
          <cell r="E739" t="str">
            <v>D&amp;F</v>
          </cell>
        </row>
        <row r="740">
          <cell r="C740">
            <v>80210047</v>
          </cell>
          <cell r="D740" t="str">
            <v>Seminars</v>
          </cell>
          <cell r="E740" t="str">
            <v>D&amp;F</v>
          </cell>
        </row>
        <row r="741">
          <cell r="C741">
            <v>80210048</v>
          </cell>
          <cell r="D741" t="str">
            <v>Trade Or Assoc Dues/ Fees</v>
          </cell>
          <cell r="E741" t="str">
            <v>D&amp;F</v>
          </cell>
        </row>
        <row r="742">
          <cell r="C742">
            <v>80210049</v>
          </cell>
          <cell r="D742" t="str">
            <v>Credit Card Fees</v>
          </cell>
          <cell r="E742" t="str">
            <v>D&amp;F</v>
          </cell>
        </row>
        <row r="743">
          <cell r="C743">
            <v>80210050</v>
          </cell>
          <cell r="D743" t="str">
            <v>Offsite Policy Proce</v>
          </cell>
          <cell r="E743" t="str">
            <v>D&amp;F</v>
          </cell>
        </row>
        <row r="744">
          <cell r="C744">
            <v>80210051</v>
          </cell>
          <cell r="D744" t="str">
            <v>Outside Cntrctor Exp</v>
          </cell>
          <cell r="E744" t="str">
            <v>D&amp;F</v>
          </cell>
        </row>
        <row r="745">
          <cell r="C745">
            <v>80210052</v>
          </cell>
          <cell r="D745" t="str">
            <v>Outside Training Fee</v>
          </cell>
          <cell r="E745" t="str">
            <v>D&amp;F</v>
          </cell>
        </row>
        <row r="746">
          <cell r="C746">
            <v>80210053</v>
          </cell>
          <cell r="D746" t="str">
            <v>Recruiting Fees</v>
          </cell>
          <cell r="E746" t="str">
            <v>D&amp;F</v>
          </cell>
        </row>
        <row r="747">
          <cell r="C747">
            <v>80210055</v>
          </cell>
          <cell r="D747" t="str">
            <v>TPA Maintenance Fees</v>
          </cell>
          <cell r="E747" t="str">
            <v>D&amp;F</v>
          </cell>
        </row>
        <row r="748">
          <cell r="C748">
            <v>80210056</v>
          </cell>
          <cell r="D748" t="str">
            <v>Technical Assistance</v>
          </cell>
          <cell r="E748" t="str">
            <v>D&amp;F</v>
          </cell>
        </row>
        <row r="749">
          <cell r="C749">
            <v>80210057</v>
          </cell>
          <cell r="D749" t="str">
            <v>Policy Issue Related Expense - TPA</v>
          </cell>
          <cell r="E749" t="str">
            <v>D&amp;F</v>
          </cell>
        </row>
        <row r="750">
          <cell r="C750">
            <v>80210058</v>
          </cell>
          <cell r="D750" t="str">
            <v>Audit Fees</v>
          </cell>
          <cell r="E750" t="str">
            <v>D&amp;F</v>
          </cell>
        </row>
        <row r="751">
          <cell r="C751">
            <v>80210059</v>
          </cell>
          <cell r="D751" t="str">
            <v>Ins Dept Lic &amp; Fees</v>
          </cell>
          <cell r="E751" t="str">
            <v>D&amp;F</v>
          </cell>
        </row>
        <row r="752">
          <cell r="C752">
            <v>80210060</v>
          </cell>
          <cell r="D752" t="str">
            <v>Convention Exam Fees</v>
          </cell>
          <cell r="E752" t="str">
            <v>D&amp;F</v>
          </cell>
        </row>
        <row r="753">
          <cell r="C753">
            <v>80210061</v>
          </cell>
          <cell r="D753" t="str">
            <v>Trust Or Dir Fee-Ret</v>
          </cell>
          <cell r="E753" t="str">
            <v>D&amp;F</v>
          </cell>
        </row>
        <row r="754">
          <cell r="C754">
            <v>80210062</v>
          </cell>
          <cell r="D754" t="str">
            <v>Dues And Fees No-Jt</v>
          </cell>
          <cell r="E754" t="str">
            <v>D&amp;F</v>
          </cell>
        </row>
        <row r="755">
          <cell r="C755">
            <v>80210063</v>
          </cell>
          <cell r="D755" t="str">
            <v>Dealer Fees</v>
          </cell>
          <cell r="E755" t="str">
            <v>D&amp;F</v>
          </cell>
        </row>
        <row r="756">
          <cell r="C756">
            <v>80210064</v>
          </cell>
          <cell r="D756" t="str">
            <v>W/C Ins Ratng Bureau</v>
          </cell>
          <cell r="E756" t="str">
            <v>D&amp;F</v>
          </cell>
        </row>
        <row r="757">
          <cell r="C757">
            <v>80210065</v>
          </cell>
          <cell r="D757" t="str">
            <v>Dues And Fees</v>
          </cell>
          <cell r="E757" t="str">
            <v>D&amp;F</v>
          </cell>
        </row>
        <row r="758">
          <cell r="C758">
            <v>80210066</v>
          </cell>
          <cell r="D758" t="str">
            <v>Service Bureau</v>
          </cell>
          <cell r="E758" t="str">
            <v>D&amp;F</v>
          </cell>
        </row>
        <row r="759">
          <cell r="C759">
            <v>80210067</v>
          </cell>
          <cell r="D759" t="str">
            <v>Assigned Risk Property</v>
          </cell>
          <cell r="E759" t="str">
            <v>D&amp;F</v>
          </cell>
        </row>
        <row r="760">
          <cell r="C760">
            <v>80210068</v>
          </cell>
          <cell r="D760" t="str">
            <v>Exec Physical Exam</v>
          </cell>
          <cell r="E760" t="str">
            <v>D&amp;F</v>
          </cell>
        </row>
        <row r="761">
          <cell r="C761">
            <v>80210069</v>
          </cell>
          <cell r="D761" t="str">
            <v>Settlements-Employee</v>
          </cell>
          <cell r="E761" t="str">
            <v>D&amp;F</v>
          </cell>
        </row>
        <row r="762">
          <cell r="C762">
            <v>80210071</v>
          </cell>
          <cell r="D762" t="str">
            <v>Dues &amp; Fees Allocation</v>
          </cell>
          <cell r="E762" t="str">
            <v>D&amp;F</v>
          </cell>
        </row>
        <row r="763">
          <cell r="C763">
            <v>80210081</v>
          </cell>
          <cell r="D763" t="str">
            <v>Legal Fees -Invstmnt Alloc</v>
          </cell>
          <cell r="E763" t="str">
            <v>D&amp;F</v>
          </cell>
        </row>
        <row r="764">
          <cell r="C764">
            <v>80210082</v>
          </cell>
          <cell r="D764" t="str">
            <v>Books &amp; Periodicals -Invstmnt Alloc</v>
          </cell>
          <cell r="E764" t="str">
            <v>D&amp;F</v>
          </cell>
        </row>
        <row r="765">
          <cell r="C765">
            <v>80210083</v>
          </cell>
          <cell r="D765" t="str">
            <v>Bureau &amp; Association Dues &amp; Fees -Invstm</v>
          </cell>
          <cell r="E765" t="str">
            <v>D&amp;F</v>
          </cell>
        </row>
        <row r="766">
          <cell r="C766">
            <v>80210084</v>
          </cell>
          <cell r="D766" t="str">
            <v>Sundry General Expenses -Invstmnt Alloc</v>
          </cell>
          <cell r="E766" t="str">
            <v>D&amp;F</v>
          </cell>
        </row>
        <row r="767">
          <cell r="C767">
            <v>80210085</v>
          </cell>
          <cell r="D767" t="str">
            <v>Scudder Kemper Expense - FGI</v>
          </cell>
          <cell r="E767" t="str">
            <v>D&amp;F</v>
          </cell>
        </row>
        <row r="768">
          <cell r="C768">
            <v>80210086</v>
          </cell>
          <cell r="D768" t="str">
            <v>Scudder Kemper Expense - Life</v>
          </cell>
          <cell r="E768" t="str">
            <v>D&amp;F</v>
          </cell>
        </row>
        <row r="769">
          <cell r="C769">
            <v>80210087</v>
          </cell>
          <cell r="D769" t="str">
            <v>Scudder Kemper Expense - Exch</v>
          </cell>
          <cell r="E769" t="str">
            <v>D&amp;F</v>
          </cell>
        </row>
        <row r="770">
          <cell r="C770">
            <v>80210088</v>
          </cell>
          <cell r="D770" t="str">
            <v>Dues &amp; Fees - Special Projects Reclass</v>
          </cell>
          <cell r="E770" t="str">
            <v>D&amp;F</v>
          </cell>
        </row>
        <row r="771">
          <cell r="C771">
            <v>80210091</v>
          </cell>
          <cell r="D771" t="str">
            <v>FI/CO Dues &amp; Fees</v>
          </cell>
          <cell r="E771" t="str">
            <v>D&amp;F</v>
          </cell>
        </row>
        <row r="772">
          <cell r="C772">
            <v>80210092</v>
          </cell>
          <cell r="D772" t="str">
            <v>FI/CO Legal Fees</v>
          </cell>
          <cell r="E772" t="str">
            <v>D&amp;F</v>
          </cell>
        </row>
        <row r="773">
          <cell r="C773">
            <v>80210093</v>
          </cell>
          <cell r="D773" t="str">
            <v>FI/CO ZNA Fees</v>
          </cell>
          <cell r="E773" t="str">
            <v>D&amp;F</v>
          </cell>
        </row>
        <row r="774">
          <cell r="C774">
            <v>80210601</v>
          </cell>
          <cell r="D774" t="str">
            <v>Dues, Fees And Legal Expenses</v>
          </cell>
          <cell r="E774" t="str">
            <v>D&amp;F</v>
          </cell>
        </row>
        <row r="775">
          <cell r="C775">
            <v>80210648</v>
          </cell>
          <cell r="D775" t="str">
            <v>Bur &amp; Assoc Fees Expense GAAP</v>
          </cell>
          <cell r="E775" t="str">
            <v>D&amp;F</v>
          </cell>
        </row>
        <row r="776">
          <cell r="C776">
            <v>80210651</v>
          </cell>
          <cell r="D776" t="str">
            <v>Fees of Public Acct &amp; Cons Act GAAP</v>
          </cell>
          <cell r="E776" t="str">
            <v>D&amp;F</v>
          </cell>
        </row>
        <row r="777">
          <cell r="C777">
            <v>80210686</v>
          </cell>
          <cell r="D777" t="str">
            <v>ZSI Fees - Life GAAP</v>
          </cell>
          <cell r="E777" t="str">
            <v>D&amp;F</v>
          </cell>
        </row>
        <row r="778">
          <cell r="C778">
            <v>80260003</v>
          </cell>
          <cell r="D778" t="str">
            <v>Claims Legal Fees: Lit</v>
          </cell>
          <cell r="E778" t="str">
            <v>D&amp;F</v>
          </cell>
        </row>
        <row r="779">
          <cell r="C779">
            <v>80260004</v>
          </cell>
          <cell r="D779" t="str">
            <v>Non-Claims Legal Fees: Lit</v>
          </cell>
          <cell r="E779" t="str">
            <v>D&amp;F</v>
          </cell>
        </row>
        <row r="780">
          <cell r="C780">
            <v>80260005</v>
          </cell>
          <cell r="D780" t="str">
            <v>Claims Damages</v>
          </cell>
          <cell r="E780" t="str">
            <v>D&amp;F</v>
          </cell>
        </row>
        <row r="781">
          <cell r="C781">
            <v>80260008</v>
          </cell>
          <cell r="D781" t="str">
            <v>Settlements-Employee</v>
          </cell>
          <cell r="E781" t="str">
            <v>D&amp;F</v>
          </cell>
        </row>
        <row r="782">
          <cell r="C782">
            <v>80260009</v>
          </cell>
          <cell r="D782" t="str">
            <v>Settlements - Agents</v>
          </cell>
          <cell r="E782" t="str">
            <v>D&amp;F</v>
          </cell>
        </row>
        <row r="783">
          <cell r="C783">
            <v>80260010</v>
          </cell>
          <cell r="D783" t="str">
            <v>Legal Fees - Employees</v>
          </cell>
          <cell r="E783" t="str">
            <v>D&amp;F</v>
          </cell>
        </row>
        <row r="784">
          <cell r="C784">
            <v>80260011</v>
          </cell>
          <cell r="D784" t="str">
            <v>Legal Fees - Agents</v>
          </cell>
          <cell r="E784" t="str">
            <v>D&amp;F</v>
          </cell>
        </row>
        <row r="785">
          <cell r="C785">
            <v>80310001</v>
          </cell>
          <cell r="D785" t="str">
            <v>Amort Guar Assmnt</v>
          </cell>
          <cell r="E785" t="str">
            <v>D&amp;F</v>
          </cell>
        </row>
        <row r="786">
          <cell r="C786">
            <v>80310003</v>
          </cell>
          <cell r="D786" t="str">
            <v>St Ins Dept Asses-N/</v>
          </cell>
          <cell r="E786" t="str">
            <v>D&amp;F</v>
          </cell>
        </row>
        <row r="787">
          <cell r="C787">
            <v>80320004</v>
          </cell>
          <cell r="D787" t="str">
            <v>Disbursement Chgs</v>
          </cell>
          <cell r="E787" t="str">
            <v>D&amp;F</v>
          </cell>
        </row>
        <row r="788">
          <cell r="C788">
            <v>80320005</v>
          </cell>
          <cell r="D788" t="str">
            <v>Balance Reporting Chgs</v>
          </cell>
          <cell r="E788" t="str">
            <v>D&amp;F</v>
          </cell>
        </row>
        <row r="789">
          <cell r="C789">
            <v>80320006</v>
          </cell>
          <cell r="D789" t="str">
            <v>Processing Charges</v>
          </cell>
          <cell r="E789" t="str">
            <v>D&amp;F</v>
          </cell>
        </row>
        <row r="790">
          <cell r="C790">
            <v>80320007</v>
          </cell>
          <cell r="D790" t="str">
            <v>Reimb For Svcs Fua</v>
          </cell>
          <cell r="E790" t="str">
            <v>D&amp;F</v>
          </cell>
        </row>
        <row r="791">
          <cell r="C791">
            <v>80320008</v>
          </cell>
          <cell r="D791" t="str">
            <v>Reimb For Svcs Cro</v>
          </cell>
          <cell r="E791" t="str">
            <v>D&amp;F</v>
          </cell>
        </row>
        <row r="792">
          <cell r="C792">
            <v>80320009</v>
          </cell>
          <cell r="D792" t="str">
            <v>Deposit Chgs</v>
          </cell>
          <cell r="E792" t="str">
            <v>D&amp;F</v>
          </cell>
        </row>
        <row r="793">
          <cell r="C793">
            <v>80320010</v>
          </cell>
          <cell r="D793" t="str">
            <v>Stop Payment Chgs</v>
          </cell>
          <cell r="E793" t="str">
            <v>D&amp;F</v>
          </cell>
        </row>
        <row r="794">
          <cell r="C794">
            <v>80320011</v>
          </cell>
          <cell r="D794" t="str">
            <v>FDIC Charge</v>
          </cell>
          <cell r="E794" t="str">
            <v>D&amp;F</v>
          </cell>
        </row>
        <row r="795">
          <cell r="C795">
            <v>80320012</v>
          </cell>
          <cell r="D795" t="str">
            <v>Processing Chg</v>
          </cell>
          <cell r="E795" t="str">
            <v>D&amp;F</v>
          </cell>
        </row>
        <row r="796">
          <cell r="C796">
            <v>80320013</v>
          </cell>
          <cell r="D796" t="str">
            <v>Miscellaneous Exp</v>
          </cell>
          <cell r="E796" t="str">
            <v>D&amp;F</v>
          </cell>
        </row>
        <row r="797">
          <cell r="C797">
            <v>80320602</v>
          </cell>
          <cell r="D797" t="str">
            <v>Other Investment Expense GAAP</v>
          </cell>
          <cell r="E797" t="str">
            <v>D&amp;F</v>
          </cell>
        </row>
        <row r="798">
          <cell r="C798">
            <v>80320604</v>
          </cell>
          <cell r="D798" t="str">
            <v>Coll &amp; Bank Serv Charge Expense GAAP</v>
          </cell>
          <cell r="E798" t="str">
            <v>D&amp;F</v>
          </cell>
        </row>
        <row r="799">
          <cell r="C799">
            <v>98000040</v>
          </cell>
          <cell r="D799" t="str">
            <v>IO-S Dues &amp; Fees</v>
          </cell>
          <cell r="E799" t="str">
            <v>D&amp;F</v>
          </cell>
        </row>
        <row r="800">
          <cell r="C800">
            <v>98000041</v>
          </cell>
          <cell r="D800" t="str">
            <v>IO-S Legal Fees</v>
          </cell>
          <cell r="E800" t="str">
            <v>D&amp;F</v>
          </cell>
        </row>
        <row r="801">
          <cell r="C801">
            <v>98100040</v>
          </cell>
          <cell r="D801" t="str">
            <v>CC-A Dues &amp; Fees</v>
          </cell>
          <cell r="E801" t="str">
            <v>D&amp;F</v>
          </cell>
        </row>
        <row r="802">
          <cell r="C802">
            <v>98100041</v>
          </cell>
          <cell r="D802" t="str">
            <v>CC-A Legal Fees</v>
          </cell>
          <cell r="E802" t="str">
            <v>D&amp;F</v>
          </cell>
        </row>
        <row r="803">
          <cell r="C803">
            <v>98300040</v>
          </cell>
          <cell r="D803" t="str">
            <v>HO CC-A Dues &amp; Fees</v>
          </cell>
          <cell r="E803" t="str">
            <v>D&amp;F</v>
          </cell>
        </row>
        <row r="804">
          <cell r="C804">
            <v>98300041</v>
          </cell>
          <cell r="D804" t="str">
            <v>HO CC-A Legal Fees</v>
          </cell>
          <cell r="E804" t="str">
            <v>D&amp;F</v>
          </cell>
        </row>
        <row r="805">
          <cell r="C805">
            <v>98400040</v>
          </cell>
          <cell r="D805" t="str">
            <v>FORE Dues &amp; Fees</v>
          </cell>
          <cell r="E805" t="str">
            <v>D&amp;F</v>
          </cell>
        </row>
        <row r="806">
          <cell r="C806">
            <v>98400041</v>
          </cell>
          <cell r="D806" t="str">
            <v>FORE Legal Fees</v>
          </cell>
          <cell r="E806" t="str">
            <v>D&amp;F</v>
          </cell>
        </row>
        <row r="807">
          <cell r="C807">
            <v>98500040</v>
          </cell>
          <cell r="D807" t="str">
            <v>IT PI CCA DUES &amp; FEES</v>
          </cell>
          <cell r="E807" t="str">
            <v>D&amp;F</v>
          </cell>
        </row>
        <row r="808">
          <cell r="C808">
            <v>98500041</v>
          </cell>
          <cell r="D808" t="str">
            <v>IT PI CCA LEGAL FEES</v>
          </cell>
          <cell r="E808" t="str">
            <v>D&amp;F</v>
          </cell>
        </row>
        <row r="809">
          <cell r="C809">
            <v>98500070</v>
          </cell>
          <cell r="D809" t="str">
            <v>IT PI CCA ZNA DUES&amp;FEES</v>
          </cell>
          <cell r="E809" t="str">
            <v>D&amp;F</v>
          </cell>
        </row>
        <row r="810">
          <cell r="C810">
            <v>98600040</v>
          </cell>
          <cell r="D810" t="str">
            <v>IT PO CCA DUES &amp; FEES</v>
          </cell>
          <cell r="E810" t="str">
            <v>D&amp;F</v>
          </cell>
        </row>
        <row r="811">
          <cell r="C811">
            <v>98600041</v>
          </cell>
          <cell r="D811" t="str">
            <v>IT PO CCA LEGAL FEES</v>
          </cell>
          <cell r="E811" t="str">
            <v>D&amp;F</v>
          </cell>
        </row>
        <row r="812">
          <cell r="C812">
            <v>98600070</v>
          </cell>
          <cell r="D812" t="str">
            <v>IT PO CCA ZNA DUES&amp;FEES</v>
          </cell>
          <cell r="E812" t="str">
            <v>D&amp;F</v>
          </cell>
        </row>
        <row r="813">
          <cell r="C813">
            <v>99300040</v>
          </cell>
          <cell r="D813" t="str">
            <v>PL HO CC-A Dues &amp; Fees</v>
          </cell>
          <cell r="E813" t="str">
            <v>D&amp;F</v>
          </cell>
        </row>
        <row r="814">
          <cell r="C814">
            <v>99300041</v>
          </cell>
          <cell r="D814" t="str">
            <v>PL HO CC-A Legal Fees</v>
          </cell>
          <cell r="E814" t="str">
            <v>D&amp;F</v>
          </cell>
        </row>
        <row r="815">
          <cell r="C815">
            <v>99800040</v>
          </cell>
          <cell r="D815" t="str">
            <v>UL EA Dues &amp; Fees</v>
          </cell>
          <cell r="E815" t="str">
            <v>D&amp;F</v>
          </cell>
        </row>
        <row r="816">
          <cell r="C816">
            <v>99800041</v>
          </cell>
          <cell r="D816" t="str">
            <v>UL EA Legal Fees</v>
          </cell>
          <cell r="E816" t="str">
            <v>D&amp;F</v>
          </cell>
        </row>
        <row r="817">
          <cell r="C817">
            <v>99900040</v>
          </cell>
          <cell r="D817" t="str">
            <v>UL IA Dues &amp; Fees</v>
          </cell>
          <cell r="E817" t="str">
            <v>D&amp;F</v>
          </cell>
        </row>
        <row r="818">
          <cell r="C818">
            <v>99900041</v>
          </cell>
          <cell r="D818" t="str">
            <v>UL IA Legal Fees</v>
          </cell>
          <cell r="E818" t="str">
            <v>D&amp;F</v>
          </cell>
        </row>
        <row r="819">
          <cell r="C819">
            <v>99950040</v>
          </cell>
          <cell r="D819" t="str">
            <v>IT PI CCA DUES &amp; FEES</v>
          </cell>
          <cell r="E819" t="str">
            <v>D&amp;F</v>
          </cell>
        </row>
        <row r="820">
          <cell r="C820">
            <v>99950041</v>
          </cell>
          <cell r="D820" t="str">
            <v>IT PI CCA LEGAL FEES</v>
          </cell>
          <cell r="E820" t="str">
            <v>D&amp;F</v>
          </cell>
        </row>
        <row r="821">
          <cell r="C821">
            <v>99950070</v>
          </cell>
          <cell r="D821" t="str">
            <v>IT PI CCA ZNA DUES&amp;FEES</v>
          </cell>
          <cell r="E821" t="str">
            <v>D&amp;F</v>
          </cell>
        </row>
        <row r="822">
          <cell r="C822">
            <v>99960040</v>
          </cell>
          <cell r="D822" t="str">
            <v>IT PO CCA DUES &amp; FEES</v>
          </cell>
          <cell r="E822" t="str">
            <v>D&amp;F</v>
          </cell>
        </row>
        <row r="823">
          <cell r="C823">
            <v>99960041</v>
          </cell>
          <cell r="D823" t="str">
            <v>IT PO CCA LEGAL FEES</v>
          </cell>
          <cell r="E823" t="str">
            <v>D&amp;F</v>
          </cell>
        </row>
        <row r="824">
          <cell r="C824">
            <v>99960070</v>
          </cell>
          <cell r="D824" t="str">
            <v>IT PO CCA ZNA DUES&amp;FEES</v>
          </cell>
          <cell r="E824" t="str">
            <v>D&amp;F</v>
          </cell>
        </row>
        <row r="825">
          <cell r="C825">
            <v>80150001</v>
          </cell>
          <cell r="D825" t="str">
            <v>Advertising-Highway Signs</v>
          </cell>
          <cell r="E825" t="str">
            <v>Promotions</v>
          </cell>
        </row>
        <row r="826">
          <cell r="C826">
            <v>80150002</v>
          </cell>
          <cell r="D826" t="str">
            <v>Advertising-Yellow Pages</v>
          </cell>
          <cell r="E826" t="str">
            <v>Promotions</v>
          </cell>
        </row>
        <row r="827">
          <cell r="C827">
            <v>80150003</v>
          </cell>
          <cell r="D827" t="str">
            <v>Advertising-Expansion Ad</v>
          </cell>
          <cell r="E827" t="str">
            <v>Promotions</v>
          </cell>
        </row>
        <row r="828">
          <cell r="C828">
            <v>80150004</v>
          </cell>
          <cell r="D828" t="str">
            <v>Advertising-Gen And Misc-Adv</v>
          </cell>
          <cell r="E828" t="str">
            <v>Promotions</v>
          </cell>
        </row>
        <row r="829">
          <cell r="C829">
            <v>80150005</v>
          </cell>
          <cell r="D829" t="str">
            <v>Advertising-Newspaper Ad</v>
          </cell>
          <cell r="E829" t="str">
            <v>Promotions</v>
          </cell>
        </row>
        <row r="830">
          <cell r="C830">
            <v>80150006</v>
          </cell>
          <cell r="D830" t="str">
            <v>Advertising-Nat Magazine Ads</v>
          </cell>
          <cell r="E830" t="str">
            <v>Promotions</v>
          </cell>
        </row>
        <row r="831">
          <cell r="C831">
            <v>80150007</v>
          </cell>
          <cell r="D831" t="str">
            <v>Advertising-Trade Journal Ads</v>
          </cell>
          <cell r="E831" t="str">
            <v>Promotions</v>
          </cell>
        </row>
        <row r="832">
          <cell r="C832">
            <v>80150008</v>
          </cell>
          <cell r="D832" t="str">
            <v>Advertising-Radio Ads</v>
          </cell>
          <cell r="E832" t="str">
            <v>Promotions</v>
          </cell>
        </row>
        <row r="833">
          <cell r="C833">
            <v>80150009</v>
          </cell>
          <cell r="D833" t="str">
            <v>Advertising-T.V. Ads</v>
          </cell>
          <cell r="E833" t="str">
            <v>Promotions</v>
          </cell>
        </row>
        <row r="834">
          <cell r="C834">
            <v>80150010</v>
          </cell>
          <cell r="D834" t="str">
            <v>Advertising-Misc Other Media</v>
          </cell>
          <cell r="E834" t="str">
            <v>Promotions</v>
          </cell>
        </row>
        <row r="835">
          <cell r="C835">
            <v>80150011</v>
          </cell>
          <cell r="D835" t="str">
            <v>Advertising-Agts 50% Ad-Aid</v>
          </cell>
          <cell r="E835" t="str">
            <v>Promotions</v>
          </cell>
        </row>
        <row r="836">
          <cell r="C836">
            <v>80150012</v>
          </cell>
          <cell r="D836" t="str">
            <v>Advertising-Agts Ad-Aid</v>
          </cell>
          <cell r="E836" t="str">
            <v>Promotions</v>
          </cell>
        </row>
        <row r="837">
          <cell r="C837">
            <v>80150013</v>
          </cell>
          <cell r="D837" t="str">
            <v>Advertising-Agts Co-Op Ad Aid</v>
          </cell>
          <cell r="E837" t="str">
            <v>Promotions</v>
          </cell>
        </row>
        <row r="838">
          <cell r="C838">
            <v>80150015</v>
          </cell>
          <cell r="D838" t="str">
            <v>Advertsg-Production</v>
          </cell>
          <cell r="E838" t="str">
            <v>Promotions</v>
          </cell>
        </row>
        <row r="839">
          <cell r="C839">
            <v>80150016</v>
          </cell>
          <cell r="D839" t="str">
            <v>Ad Sup Fur Dist Mgrs</v>
          </cell>
          <cell r="E839" t="str">
            <v>Promotions</v>
          </cell>
        </row>
        <row r="840">
          <cell r="C840">
            <v>80150017</v>
          </cell>
          <cell r="D840" t="str">
            <v>Advert-Commcial Lead</v>
          </cell>
          <cell r="E840" t="str">
            <v>Promotions</v>
          </cell>
        </row>
        <row r="841">
          <cell r="C841">
            <v>80150018</v>
          </cell>
          <cell r="D841" t="str">
            <v>Advert-Comm Ld Folio</v>
          </cell>
          <cell r="E841" t="str">
            <v>Promotions</v>
          </cell>
        </row>
        <row r="842">
          <cell r="C842">
            <v>80150019</v>
          </cell>
          <cell r="D842" t="str">
            <v>Publications</v>
          </cell>
          <cell r="E842" t="str">
            <v>Promotions</v>
          </cell>
        </row>
        <row r="843">
          <cell r="C843">
            <v>80150020</v>
          </cell>
          <cell r="D843" t="str">
            <v>The Achiever</v>
          </cell>
          <cell r="E843" t="str">
            <v>Promotions</v>
          </cell>
        </row>
        <row r="844">
          <cell r="C844">
            <v>80150021</v>
          </cell>
          <cell r="D844" t="str">
            <v>DM Newsletter</v>
          </cell>
          <cell r="E844" t="str">
            <v>Promotions</v>
          </cell>
        </row>
        <row r="845">
          <cell r="C845">
            <v>80150022</v>
          </cell>
          <cell r="D845" t="str">
            <v>Special Publications</v>
          </cell>
          <cell r="E845" t="str">
            <v>Promotions</v>
          </cell>
        </row>
        <row r="846">
          <cell r="C846">
            <v>80150023</v>
          </cell>
          <cell r="D846" t="str">
            <v>Reg Sales Papers</v>
          </cell>
          <cell r="E846" t="str">
            <v>Promotions</v>
          </cell>
        </row>
        <row r="847">
          <cell r="C847">
            <v>80150024</v>
          </cell>
          <cell r="D847" t="str">
            <v>Promotional Flyers</v>
          </cell>
          <cell r="E847" t="str">
            <v>Promotions</v>
          </cell>
        </row>
        <row r="848">
          <cell r="C848">
            <v>80150025</v>
          </cell>
          <cell r="D848" t="str">
            <v>Misc Projects</v>
          </cell>
          <cell r="E848" t="str">
            <v>Promotions</v>
          </cell>
        </row>
        <row r="849">
          <cell r="C849">
            <v>80150071</v>
          </cell>
          <cell r="D849" t="str">
            <v>Advertising Allocation</v>
          </cell>
          <cell r="E849" t="str">
            <v>Promotions</v>
          </cell>
        </row>
        <row r="850">
          <cell r="C850">
            <v>80150081</v>
          </cell>
          <cell r="D850" t="str">
            <v>Advertising-Special Projects Reclass</v>
          </cell>
          <cell r="E850" t="str">
            <v>Promotions</v>
          </cell>
        </row>
        <row r="851">
          <cell r="C851">
            <v>80150091</v>
          </cell>
          <cell r="D851" t="str">
            <v>FI/CO Advertising</v>
          </cell>
          <cell r="E851" t="str">
            <v>Promotions</v>
          </cell>
        </row>
        <row r="852">
          <cell r="C852">
            <v>80150601</v>
          </cell>
          <cell r="D852" t="str">
            <v>Advertising Expense</v>
          </cell>
          <cell r="E852" t="str">
            <v>Promotions</v>
          </cell>
        </row>
        <row r="853">
          <cell r="C853">
            <v>80240004</v>
          </cell>
          <cell r="D853" t="str">
            <v>Agt Prom-Road Atlases</v>
          </cell>
          <cell r="E853" t="str">
            <v>Promotions</v>
          </cell>
        </row>
        <row r="854">
          <cell r="C854">
            <v>80240005</v>
          </cell>
          <cell r="D854" t="str">
            <v>Agt Prom-Freeway Maps</v>
          </cell>
          <cell r="E854" t="str">
            <v>Promotions</v>
          </cell>
        </row>
        <row r="855">
          <cell r="C855">
            <v>80240006</v>
          </cell>
          <cell r="D855" t="str">
            <v>Agt Prom-Bumper Decals</v>
          </cell>
          <cell r="E855" t="str">
            <v>Promotions</v>
          </cell>
        </row>
        <row r="856">
          <cell r="C856">
            <v>80240007</v>
          </cell>
          <cell r="D856" t="str">
            <v>Agt Prom-Needle Kits</v>
          </cell>
          <cell r="E856" t="str">
            <v>Promotions</v>
          </cell>
        </row>
        <row r="857">
          <cell r="C857">
            <v>80240008</v>
          </cell>
          <cell r="D857" t="str">
            <v>Agt Prom-Blue Vase Awar</v>
          </cell>
          <cell r="E857" t="str">
            <v>Promotions</v>
          </cell>
        </row>
        <row r="858">
          <cell r="C858">
            <v>80240010</v>
          </cell>
          <cell r="D858" t="str">
            <v>Agt Prom-Dir Mail Progr</v>
          </cell>
          <cell r="E858" t="str">
            <v>Promotions</v>
          </cell>
        </row>
        <row r="859">
          <cell r="C859">
            <v>80240012</v>
          </cell>
          <cell r="D859" t="str">
            <v>Agt Prom-Market Support</v>
          </cell>
          <cell r="E859" t="str">
            <v>Promotions</v>
          </cell>
        </row>
        <row r="860">
          <cell r="C860">
            <v>80240013</v>
          </cell>
          <cell r="D860" t="str">
            <v>Agt Prom-Agency Promoti</v>
          </cell>
          <cell r="E860" t="str">
            <v>Promotions</v>
          </cell>
        </row>
        <row r="861">
          <cell r="C861">
            <v>80240016</v>
          </cell>
          <cell r="D861" t="str">
            <v>Agt Prom-Other Agent We</v>
          </cell>
          <cell r="E861" t="str">
            <v>Promotions</v>
          </cell>
        </row>
        <row r="862">
          <cell r="C862">
            <v>80240019</v>
          </cell>
          <cell r="D862" t="str">
            <v>Initial Exp-Appt Years X1 &amp; X6</v>
          </cell>
          <cell r="E862" t="str">
            <v>Promotions</v>
          </cell>
        </row>
        <row r="863">
          <cell r="C863">
            <v>80240020</v>
          </cell>
          <cell r="D863" t="str">
            <v>BadDebt-Appt Years X1 &amp; X6</v>
          </cell>
          <cell r="E863" t="str">
            <v>Promotions</v>
          </cell>
        </row>
        <row r="864">
          <cell r="C864">
            <v>80240021</v>
          </cell>
          <cell r="D864" t="str">
            <v>RunToDaylight-Appt Years X1 &amp; X6</v>
          </cell>
          <cell r="E864" t="str">
            <v>Promotions</v>
          </cell>
        </row>
        <row r="865">
          <cell r="C865">
            <v>80240022</v>
          </cell>
          <cell r="D865" t="str">
            <v>Initial Exp-Appt Years X2 &amp; X7</v>
          </cell>
          <cell r="E865" t="str">
            <v>Promotions</v>
          </cell>
        </row>
        <row r="866">
          <cell r="C866">
            <v>80240023</v>
          </cell>
          <cell r="D866" t="str">
            <v>BadDebt-Appt Years  X2&amp;X7</v>
          </cell>
          <cell r="E866" t="str">
            <v>Promotions</v>
          </cell>
        </row>
        <row r="867">
          <cell r="C867">
            <v>80240024</v>
          </cell>
          <cell r="D867" t="str">
            <v>RunToDaylight-Appt Years  X2&amp;X7</v>
          </cell>
          <cell r="E867" t="str">
            <v>Promotions</v>
          </cell>
        </row>
        <row r="868">
          <cell r="C868">
            <v>80240025</v>
          </cell>
          <cell r="D868" t="str">
            <v>Initial Exp-Appt Years X3 &amp; X8</v>
          </cell>
          <cell r="E868" t="str">
            <v>Promotions</v>
          </cell>
        </row>
        <row r="869">
          <cell r="C869">
            <v>80240026</v>
          </cell>
          <cell r="D869" t="str">
            <v>BadDebt-Appt Years X3 &amp; X8</v>
          </cell>
          <cell r="E869" t="str">
            <v>Promotions</v>
          </cell>
        </row>
        <row r="870">
          <cell r="C870">
            <v>80240027</v>
          </cell>
          <cell r="D870" t="str">
            <v>RunToDaylight-Appt Years X3 &amp; X8</v>
          </cell>
          <cell r="E870" t="str">
            <v>Promotions</v>
          </cell>
        </row>
        <row r="871">
          <cell r="C871">
            <v>80240028</v>
          </cell>
          <cell r="D871" t="str">
            <v>Initial Exp-Appt Years X4 &amp; X9</v>
          </cell>
          <cell r="E871" t="str">
            <v>Promotions</v>
          </cell>
        </row>
        <row r="872">
          <cell r="C872">
            <v>80240029</v>
          </cell>
          <cell r="D872" t="str">
            <v>BadDebt-Appt Years X4 &amp; X9</v>
          </cell>
          <cell r="E872" t="str">
            <v>Promotions</v>
          </cell>
        </row>
        <row r="873">
          <cell r="C873">
            <v>80240030</v>
          </cell>
          <cell r="D873" t="str">
            <v>RunToDaylight-Appt Years X4 &amp; X9</v>
          </cell>
          <cell r="E873" t="str">
            <v>Promotions</v>
          </cell>
        </row>
        <row r="874">
          <cell r="C874">
            <v>80240031</v>
          </cell>
          <cell r="D874" t="str">
            <v>Initial Exp-Appt Years X5 &amp; X0</v>
          </cell>
          <cell r="E874" t="str">
            <v>Promotions</v>
          </cell>
        </row>
        <row r="875">
          <cell r="C875">
            <v>80240032</v>
          </cell>
          <cell r="D875" t="str">
            <v>BadDebt-Appt Years X5 &amp; X0</v>
          </cell>
          <cell r="E875" t="str">
            <v>Promotions</v>
          </cell>
        </row>
        <row r="876">
          <cell r="C876">
            <v>80240033</v>
          </cell>
          <cell r="D876" t="str">
            <v>RunToDaylight-Appt Years X5 &amp; X0</v>
          </cell>
          <cell r="E876" t="str">
            <v>Promotions</v>
          </cell>
        </row>
        <row r="877">
          <cell r="C877">
            <v>80240034</v>
          </cell>
          <cell r="D877" t="str">
            <v>BadDebt-6th &amp; Prior Yrs</v>
          </cell>
          <cell r="E877" t="str">
            <v>Promotions</v>
          </cell>
        </row>
        <row r="878">
          <cell r="C878">
            <v>80240035</v>
          </cell>
          <cell r="D878" t="str">
            <v>RunToDaylight-6th &amp; Prior Yrs</v>
          </cell>
          <cell r="E878" t="str">
            <v>Promotions</v>
          </cell>
        </row>
        <row r="879">
          <cell r="C879">
            <v>80240036</v>
          </cell>
          <cell r="D879" t="str">
            <v>Agent Conv Bonus</v>
          </cell>
          <cell r="E879" t="str">
            <v>Promotions</v>
          </cell>
        </row>
        <row r="880">
          <cell r="C880">
            <v>80240037</v>
          </cell>
          <cell r="D880" t="str">
            <v>Agent Valid Bonus</v>
          </cell>
          <cell r="E880" t="str">
            <v>Promotions</v>
          </cell>
        </row>
        <row r="881">
          <cell r="C881">
            <v>80240038</v>
          </cell>
          <cell r="D881" t="str">
            <v>Sub Write-Off 1984</v>
          </cell>
          <cell r="E881" t="str">
            <v>Promotions</v>
          </cell>
        </row>
        <row r="882">
          <cell r="C882">
            <v>80240039</v>
          </cell>
          <cell r="D882" t="str">
            <v>Agcy Prod Waiver</v>
          </cell>
          <cell r="E882" t="str">
            <v>Promotions</v>
          </cell>
        </row>
        <row r="883">
          <cell r="C883">
            <v>80240040</v>
          </cell>
          <cell r="D883" t="str">
            <v>Agcy Prod Bad Debt</v>
          </cell>
          <cell r="E883" t="str">
            <v>Promotions</v>
          </cell>
        </row>
        <row r="884">
          <cell r="C884">
            <v>80240041</v>
          </cell>
          <cell r="D884" t="str">
            <v>Grad Career-Writ-Off</v>
          </cell>
          <cell r="E884" t="str">
            <v>Promotions</v>
          </cell>
        </row>
        <row r="885">
          <cell r="C885">
            <v>80240042</v>
          </cell>
          <cell r="D885" t="str">
            <v>Strategic Mgmt Conf</v>
          </cell>
          <cell r="E885" t="str">
            <v>Promotions</v>
          </cell>
        </row>
        <row r="886">
          <cell r="C886">
            <v>80240043</v>
          </cell>
          <cell r="D886" t="str">
            <v>Circle Of Excellence</v>
          </cell>
          <cell r="E886" t="str">
            <v>Promotions</v>
          </cell>
        </row>
        <row r="887">
          <cell r="C887">
            <v>80240044</v>
          </cell>
          <cell r="D887" t="str">
            <v>Admin costs - Agency Force Def Comp Plan</v>
          </cell>
          <cell r="E887" t="str">
            <v>Promotions</v>
          </cell>
        </row>
        <row r="888">
          <cell r="C888">
            <v>80240050</v>
          </cell>
          <cell r="D888" t="str">
            <v>Agency Interact Fee</v>
          </cell>
          <cell r="E888" t="str">
            <v>Promotions</v>
          </cell>
        </row>
        <row r="889">
          <cell r="C889">
            <v>80240051</v>
          </cell>
          <cell r="D889" t="str">
            <v>Agency Interact Shar</v>
          </cell>
          <cell r="E889" t="str">
            <v>Promotions</v>
          </cell>
        </row>
        <row r="890">
          <cell r="C890">
            <v>80240052</v>
          </cell>
          <cell r="D890" t="str">
            <v>Agency Interact FPPS</v>
          </cell>
          <cell r="E890" t="str">
            <v>Promotions</v>
          </cell>
        </row>
        <row r="891">
          <cell r="C891">
            <v>80240053</v>
          </cell>
          <cell r="D891" t="str">
            <v>Earned ADI Credit Exp</v>
          </cell>
          <cell r="E891" t="str">
            <v>Promotions</v>
          </cell>
        </row>
        <row r="892">
          <cell r="C892">
            <v>80240061</v>
          </cell>
          <cell r="D892" t="str">
            <v>DM Partic Liab-Appt Years X1 &amp; X6</v>
          </cell>
          <cell r="E892" t="str">
            <v>Promotions</v>
          </cell>
        </row>
        <row r="893">
          <cell r="C893">
            <v>80240062</v>
          </cell>
          <cell r="D893" t="str">
            <v>DM Partic Liab-Appt Years X2 &amp; X7</v>
          </cell>
          <cell r="E893" t="str">
            <v>Promotions</v>
          </cell>
        </row>
        <row r="894">
          <cell r="C894">
            <v>80240063</v>
          </cell>
          <cell r="D894" t="str">
            <v>DM Partic Liab-Appt Years X3 &amp; X8</v>
          </cell>
          <cell r="E894" t="str">
            <v>Promotions</v>
          </cell>
        </row>
        <row r="895">
          <cell r="C895">
            <v>80240064</v>
          </cell>
          <cell r="D895" t="str">
            <v>DM Partic Liab-Appt Years X4 &amp; X9</v>
          </cell>
          <cell r="E895" t="str">
            <v>Promotions</v>
          </cell>
        </row>
        <row r="896">
          <cell r="C896">
            <v>80240065</v>
          </cell>
          <cell r="D896" t="str">
            <v>DM Partic Liab-Appt Years X5 &amp; X0</v>
          </cell>
          <cell r="E896" t="str">
            <v>Promotions</v>
          </cell>
        </row>
        <row r="897">
          <cell r="C897">
            <v>80240101</v>
          </cell>
          <cell r="D897" t="str">
            <v>Allow Uncoll Agt Sub</v>
          </cell>
          <cell r="E897" t="str">
            <v>Promotions</v>
          </cell>
        </row>
        <row r="898">
          <cell r="C898">
            <v>80240102</v>
          </cell>
          <cell r="D898" t="str">
            <v>Agt Prom-Dm Subsidy</v>
          </cell>
          <cell r="E898" t="str">
            <v>Promotions</v>
          </cell>
        </row>
        <row r="899">
          <cell r="C899">
            <v>80240103</v>
          </cell>
          <cell r="D899" t="str">
            <v>Agt Prom-Dls Prog Subsidy</v>
          </cell>
          <cell r="E899" t="str">
            <v>Promotions</v>
          </cell>
        </row>
        <row r="900">
          <cell r="C900">
            <v>80240104</v>
          </cell>
          <cell r="D900" t="str">
            <v>Sal Reim For Dm Trai</v>
          </cell>
          <cell r="E900" t="str">
            <v>Promotions</v>
          </cell>
        </row>
        <row r="901">
          <cell r="C901">
            <v>80240106</v>
          </cell>
          <cell r="D901" t="str">
            <v>Allow Uncoll Dm Part</v>
          </cell>
          <cell r="E901" t="str">
            <v>Promotions</v>
          </cell>
        </row>
        <row r="902">
          <cell r="C902">
            <v>80240107</v>
          </cell>
          <cell r="D902" t="str">
            <v>Dm Partic Write-Off</v>
          </cell>
          <cell r="E902" t="str">
            <v>Promotions</v>
          </cell>
        </row>
        <row r="903">
          <cell r="C903">
            <v>80240108</v>
          </cell>
          <cell r="D903" t="str">
            <v>Uncollect Folio Ded</v>
          </cell>
          <cell r="E903" t="str">
            <v>Promotions</v>
          </cell>
        </row>
        <row r="904">
          <cell r="C904">
            <v>80240110</v>
          </cell>
          <cell r="D904" t="str">
            <v>Grp Ins Ludricrous</v>
          </cell>
          <cell r="E904" t="str">
            <v>Promotions</v>
          </cell>
        </row>
        <row r="905">
          <cell r="C905">
            <v>80240111</v>
          </cell>
          <cell r="D905" t="str">
            <v>Agents Group Ins</v>
          </cell>
          <cell r="E905" t="str">
            <v>Promotions</v>
          </cell>
        </row>
        <row r="906">
          <cell r="C906">
            <v>80240112</v>
          </cell>
          <cell r="D906" t="str">
            <v>Agents Group Disable</v>
          </cell>
          <cell r="E906" t="str">
            <v>Promotions</v>
          </cell>
        </row>
        <row r="907">
          <cell r="C907">
            <v>80240113</v>
          </cell>
          <cell r="D907" t="str">
            <v>Agt Education Bonus</v>
          </cell>
          <cell r="E907" t="str">
            <v>Promotions</v>
          </cell>
        </row>
        <row r="908">
          <cell r="C908">
            <v>80240114</v>
          </cell>
          <cell r="D908" t="str">
            <v>Agent Tuition Reim.</v>
          </cell>
          <cell r="E908" t="str">
            <v>Promotions</v>
          </cell>
        </row>
        <row r="909">
          <cell r="C909">
            <v>80240115</v>
          </cell>
          <cell r="D909" t="str">
            <v>Agent Lutc&amp;Clu Fees</v>
          </cell>
          <cell r="E909" t="str">
            <v>Promotions</v>
          </cell>
        </row>
        <row r="910">
          <cell r="C910">
            <v>80240116</v>
          </cell>
          <cell r="D910" t="str">
            <v>Agts Awrds &amp; Contest</v>
          </cell>
          <cell r="E910" t="str">
            <v>Promotions</v>
          </cell>
        </row>
        <row r="911">
          <cell r="C911">
            <v>80240117</v>
          </cell>
          <cell r="D911" t="str">
            <v>Agts Placques Bars</v>
          </cell>
          <cell r="E911" t="str">
            <v>Promotions</v>
          </cell>
        </row>
        <row r="912">
          <cell r="C912">
            <v>80240118</v>
          </cell>
          <cell r="D912" t="str">
            <v>District Mgr Bonus</v>
          </cell>
          <cell r="E912" t="str">
            <v>Promotions</v>
          </cell>
        </row>
        <row r="913">
          <cell r="C913">
            <v>80240119</v>
          </cell>
          <cell r="D913" t="str">
            <v>Reg Agt Support Prom</v>
          </cell>
          <cell r="E913" t="str">
            <v>Promotions</v>
          </cell>
        </row>
        <row r="914">
          <cell r="C914">
            <v>80240120</v>
          </cell>
          <cell r="D914" t="str">
            <v>Dam Agt Support Prom</v>
          </cell>
          <cell r="E914" t="str">
            <v>Promotions</v>
          </cell>
        </row>
        <row r="915">
          <cell r="C915">
            <v>80240122</v>
          </cell>
          <cell r="D915" t="str">
            <v>Visigraphics Bills</v>
          </cell>
          <cell r="E915" t="str">
            <v>Promotions</v>
          </cell>
        </row>
        <row r="916">
          <cell r="C916">
            <v>80240124</v>
          </cell>
          <cell r="D916" t="str">
            <v>Income Dm Folio Dedu</v>
          </cell>
          <cell r="E916" t="str">
            <v>Promotions</v>
          </cell>
        </row>
        <row r="917">
          <cell r="C917">
            <v>80240125</v>
          </cell>
          <cell r="D917" t="str">
            <v>Misc Operating Exp</v>
          </cell>
          <cell r="E917" t="str">
            <v>Promotions</v>
          </cell>
        </row>
        <row r="918">
          <cell r="C918">
            <v>80240126</v>
          </cell>
          <cell r="D918" t="str">
            <v>Passpt: The Adv Cont</v>
          </cell>
          <cell r="E918" t="str">
            <v>Promotions</v>
          </cell>
        </row>
        <row r="919">
          <cell r="C919">
            <v>80240127</v>
          </cell>
          <cell r="D919" t="str">
            <v>Career School</v>
          </cell>
          <cell r="E919" t="str">
            <v>Promotions</v>
          </cell>
        </row>
        <row r="920">
          <cell r="C920">
            <v>80240128</v>
          </cell>
          <cell r="D920" t="str">
            <v>Sales Trainee Prog</v>
          </cell>
          <cell r="E920" t="str">
            <v>Promotions</v>
          </cell>
        </row>
        <row r="921">
          <cell r="C921">
            <v>80240129</v>
          </cell>
          <cell r="D921" t="str">
            <v>Audio Video</v>
          </cell>
          <cell r="E921" t="str">
            <v>Promotions</v>
          </cell>
        </row>
        <row r="922">
          <cell r="C922">
            <v>80240130</v>
          </cell>
          <cell r="D922" t="str">
            <v>Maint Video Library</v>
          </cell>
          <cell r="E922" t="str">
            <v>Promotions</v>
          </cell>
        </row>
        <row r="923">
          <cell r="C923">
            <v>80240131</v>
          </cell>
          <cell r="D923" t="str">
            <v>Regional Sales Paper</v>
          </cell>
          <cell r="E923" t="str">
            <v>Promotions</v>
          </cell>
        </row>
        <row r="924">
          <cell r="C924">
            <v>80240200</v>
          </cell>
          <cell r="D924" t="str">
            <v>Career Club</v>
          </cell>
          <cell r="E924" t="str">
            <v>Promotions</v>
          </cell>
        </row>
        <row r="925">
          <cell r="C925">
            <v>80240201</v>
          </cell>
          <cell r="D925" t="str">
            <v>Topper Club</v>
          </cell>
          <cell r="E925" t="str">
            <v>Promotions</v>
          </cell>
        </row>
        <row r="926">
          <cell r="C926">
            <v>80240202</v>
          </cell>
          <cell r="D926" t="str">
            <v>Topper Club-Site One</v>
          </cell>
          <cell r="E926" t="str">
            <v>Promotions</v>
          </cell>
        </row>
        <row r="927">
          <cell r="C927">
            <v>80240203</v>
          </cell>
          <cell r="D927" t="str">
            <v>Topper Club-Site Two</v>
          </cell>
          <cell r="E927" t="str">
            <v>Promotions</v>
          </cell>
        </row>
        <row r="928">
          <cell r="C928">
            <v>80240204</v>
          </cell>
          <cell r="D928" t="str">
            <v>Topper Club-Site Three</v>
          </cell>
          <cell r="E928" t="str">
            <v>Promotions</v>
          </cell>
        </row>
        <row r="929">
          <cell r="C929">
            <v>80240205</v>
          </cell>
          <cell r="D929" t="str">
            <v>Topper Club-Site Four</v>
          </cell>
          <cell r="E929" t="str">
            <v>Promotions</v>
          </cell>
        </row>
        <row r="930">
          <cell r="C930">
            <v>80240206</v>
          </cell>
          <cell r="D930" t="str">
            <v>Topper Club-Site Five</v>
          </cell>
          <cell r="E930" t="str">
            <v>Promotions</v>
          </cell>
        </row>
        <row r="931">
          <cell r="C931">
            <v>80240207</v>
          </cell>
          <cell r="D931" t="str">
            <v>Topper Club-Site Six</v>
          </cell>
          <cell r="E931" t="str">
            <v>Promotions</v>
          </cell>
        </row>
        <row r="932">
          <cell r="C932">
            <v>80240208</v>
          </cell>
          <cell r="D932" t="str">
            <v>Topper Club-Site Seven</v>
          </cell>
          <cell r="E932" t="str">
            <v>Promotions</v>
          </cell>
        </row>
        <row r="933">
          <cell r="C933">
            <v>80240209</v>
          </cell>
          <cell r="D933" t="str">
            <v>Topper Club-Site Eight</v>
          </cell>
          <cell r="E933" t="str">
            <v>Promotions</v>
          </cell>
        </row>
        <row r="934">
          <cell r="C934">
            <v>80240210</v>
          </cell>
          <cell r="D934" t="str">
            <v>Circle of Excellence</v>
          </cell>
          <cell r="E934" t="str">
            <v>Promotions</v>
          </cell>
        </row>
        <row r="935">
          <cell r="C935">
            <v>80240211</v>
          </cell>
          <cell r="D935" t="str">
            <v>Circle of Excellence-Meals&amp;Entertain</v>
          </cell>
          <cell r="E935" t="str">
            <v>Promotions</v>
          </cell>
        </row>
        <row r="936">
          <cell r="C936">
            <v>80240212</v>
          </cell>
          <cell r="D936" t="str">
            <v>Circle of Excellence-Other Expenses</v>
          </cell>
          <cell r="E936" t="str">
            <v>Promotions</v>
          </cell>
        </row>
        <row r="937">
          <cell r="C937">
            <v>80240213</v>
          </cell>
          <cell r="D937" t="str">
            <v>Circle of Excellence-Hotel</v>
          </cell>
          <cell r="E937" t="str">
            <v>Promotions</v>
          </cell>
        </row>
        <row r="938">
          <cell r="C938">
            <v>80240214</v>
          </cell>
          <cell r="D938" t="str">
            <v>Circle of Excellence-Transport</v>
          </cell>
          <cell r="E938" t="str">
            <v>Promotions</v>
          </cell>
        </row>
        <row r="939">
          <cell r="C939">
            <v>80240215</v>
          </cell>
          <cell r="D939" t="str">
            <v>Circle of Excellence-Agt Spouse Exp</v>
          </cell>
          <cell r="E939" t="str">
            <v>Promotions</v>
          </cell>
        </row>
        <row r="940">
          <cell r="C940">
            <v>80240216</v>
          </cell>
          <cell r="D940" t="str">
            <v>Circle of Excellence-Emp Spouse Exp</v>
          </cell>
          <cell r="E940" t="str">
            <v>Promotions</v>
          </cell>
        </row>
        <row r="941">
          <cell r="C941">
            <v>80240220</v>
          </cell>
          <cell r="D941" t="str">
            <v>Presidents Council</v>
          </cell>
          <cell r="E941" t="str">
            <v>Promotions</v>
          </cell>
        </row>
        <row r="942">
          <cell r="C942">
            <v>80240221</v>
          </cell>
          <cell r="D942" t="str">
            <v>Pres Coun Meal&amp;Ent</v>
          </cell>
          <cell r="E942" t="str">
            <v>Promotions</v>
          </cell>
        </row>
        <row r="943">
          <cell r="C943">
            <v>80240222</v>
          </cell>
          <cell r="D943" t="str">
            <v>Accrual-Pres. Council</v>
          </cell>
          <cell r="E943" t="str">
            <v>Promotions</v>
          </cell>
        </row>
        <row r="944">
          <cell r="C944">
            <v>80240223</v>
          </cell>
          <cell r="D944" t="str">
            <v>Pres Council Lodging</v>
          </cell>
          <cell r="E944" t="str">
            <v>Promotions</v>
          </cell>
        </row>
        <row r="945">
          <cell r="C945">
            <v>80240224</v>
          </cell>
          <cell r="D945" t="str">
            <v>Pres Council Trans</v>
          </cell>
          <cell r="E945" t="str">
            <v>Promotions</v>
          </cell>
        </row>
        <row r="946">
          <cell r="C946">
            <v>80240225</v>
          </cell>
          <cell r="D946" t="str">
            <v>Pres Council Other</v>
          </cell>
          <cell r="E946" t="str">
            <v>Promotions</v>
          </cell>
        </row>
        <row r="947">
          <cell r="C947">
            <v>80240226</v>
          </cell>
          <cell r="D947" t="str">
            <v>Pres Council Agt Spo</v>
          </cell>
          <cell r="E947" t="str">
            <v>Promotions</v>
          </cell>
        </row>
        <row r="948">
          <cell r="C948">
            <v>80240227</v>
          </cell>
          <cell r="D948" t="str">
            <v>Pres Council DM Spou</v>
          </cell>
          <cell r="E948" t="str">
            <v>Promotions</v>
          </cell>
        </row>
        <row r="949">
          <cell r="C949">
            <v>80240228</v>
          </cell>
          <cell r="D949" t="str">
            <v>Pres Cnc Emp Spo Exp</v>
          </cell>
          <cell r="E949" t="str">
            <v>Promotions</v>
          </cell>
        </row>
        <row r="950">
          <cell r="C950">
            <v>80240230</v>
          </cell>
          <cell r="D950" t="str">
            <v>TOPPER CLUB SITE 9</v>
          </cell>
          <cell r="E950" t="str">
            <v>Promotions</v>
          </cell>
        </row>
        <row r="951">
          <cell r="C951">
            <v>80240231</v>
          </cell>
          <cell r="D951" t="str">
            <v>TOPPER CLUB SITE10</v>
          </cell>
          <cell r="E951" t="str">
            <v>Promotions</v>
          </cell>
        </row>
        <row r="952">
          <cell r="C952">
            <v>80240232</v>
          </cell>
          <cell r="D952" t="str">
            <v>TOPPER CLUB SITE11</v>
          </cell>
          <cell r="E952" t="str">
            <v>Promotions</v>
          </cell>
        </row>
        <row r="953">
          <cell r="C953">
            <v>80240233</v>
          </cell>
          <cell r="D953" t="str">
            <v>TOPPER CLUB SITE12</v>
          </cell>
          <cell r="E953" t="str">
            <v>Promotions</v>
          </cell>
        </row>
        <row r="954">
          <cell r="C954">
            <v>80240240</v>
          </cell>
          <cell r="D954" t="str">
            <v>Life Championship</v>
          </cell>
          <cell r="E954" t="str">
            <v>Promotions</v>
          </cell>
        </row>
        <row r="955">
          <cell r="C955">
            <v>80240241</v>
          </cell>
          <cell r="D955" t="str">
            <v>Life Champ-Meals&amp;Ent</v>
          </cell>
          <cell r="E955" t="str">
            <v>Promotions</v>
          </cell>
        </row>
        <row r="956">
          <cell r="C956">
            <v>80240242</v>
          </cell>
          <cell r="D956" t="str">
            <v>Accrual-Life Champ.</v>
          </cell>
          <cell r="E956" t="str">
            <v>Promotions</v>
          </cell>
        </row>
        <row r="957">
          <cell r="C957">
            <v>80240243</v>
          </cell>
          <cell r="D957" t="str">
            <v>Life Champ Lodging</v>
          </cell>
          <cell r="E957" t="str">
            <v>Promotions</v>
          </cell>
        </row>
        <row r="958">
          <cell r="C958">
            <v>80240244</v>
          </cell>
          <cell r="D958" t="str">
            <v>Life Champ-Trans</v>
          </cell>
          <cell r="E958" t="str">
            <v>Promotions</v>
          </cell>
        </row>
        <row r="959">
          <cell r="C959">
            <v>80240245</v>
          </cell>
          <cell r="D959" t="str">
            <v>Life Champ Other Exp</v>
          </cell>
          <cell r="E959" t="str">
            <v>Promotions</v>
          </cell>
        </row>
        <row r="960">
          <cell r="C960">
            <v>80240246</v>
          </cell>
          <cell r="D960" t="str">
            <v>Life Champ Agt Spous</v>
          </cell>
          <cell r="E960" t="str">
            <v>Promotions</v>
          </cell>
        </row>
        <row r="961">
          <cell r="C961">
            <v>80240247</v>
          </cell>
          <cell r="D961" t="str">
            <v>Life Champ DM Sp Exp</v>
          </cell>
          <cell r="E961" t="str">
            <v>Promotions</v>
          </cell>
        </row>
        <row r="962">
          <cell r="C962">
            <v>80240248</v>
          </cell>
          <cell r="D962" t="str">
            <v>Life Champ Em Sp Exp</v>
          </cell>
          <cell r="E962" t="str">
            <v>Promotions</v>
          </cell>
        </row>
        <row r="963">
          <cell r="C963">
            <v>80240260</v>
          </cell>
          <cell r="D963" t="str">
            <v>CT Clinic Dinner</v>
          </cell>
          <cell r="E963" t="str">
            <v>Promotions</v>
          </cell>
        </row>
        <row r="964">
          <cell r="C964">
            <v>80240261</v>
          </cell>
          <cell r="D964" t="str">
            <v>CT Clinic Comp Meal</v>
          </cell>
          <cell r="E964" t="str">
            <v>Promotions</v>
          </cell>
        </row>
        <row r="965">
          <cell r="C965">
            <v>80240262</v>
          </cell>
          <cell r="D965" t="str">
            <v>CT Clinic Meal&amp;Ent</v>
          </cell>
          <cell r="E965" t="str">
            <v>Promotions</v>
          </cell>
        </row>
        <row r="966">
          <cell r="C966">
            <v>80240263</v>
          </cell>
          <cell r="D966" t="str">
            <v>CT Clinic Lodging</v>
          </cell>
          <cell r="E966" t="str">
            <v>Promotions</v>
          </cell>
        </row>
        <row r="967">
          <cell r="C967">
            <v>80240264</v>
          </cell>
          <cell r="D967" t="str">
            <v>CT Clinic Transport</v>
          </cell>
          <cell r="E967" t="str">
            <v>Promotions</v>
          </cell>
        </row>
        <row r="968">
          <cell r="C968">
            <v>80240265</v>
          </cell>
          <cell r="D968" t="str">
            <v>CT Clinic Other Exp.</v>
          </cell>
          <cell r="E968" t="str">
            <v>Promotions</v>
          </cell>
        </row>
        <row r="969">
          <cell r="C969">
            <v>80240280</v>
          </cell>
          <cell r="D969" t="str">
            <v>RO Mtg Agt Spous Exp</v>
          </cell>
          <cell r="E969" t="str">
            <v>Promotions</v>
          </cell>
        </row>
        <row r="970">
          <cell r="C970">
            <v>80240281</v>
          </cell>
          <cell r="D970" t="str">
            <v>RO Mtg DM Spouse Exp</v>
          </cell>
          <cell r="E970" t="str">
            <v>Promotions</v>
          </cell>
        </row>
        <row r="971">
          <cell r="C971">
            <v>80240282</v>
          </cell>
          <cell r="D971" t="str">
            <v>RO Mtg Emp Spous Exp</v>
          </cell>
          <cell r="E971" t="str">
            <v>Promotions</v>
          </cell>
        </row>
        <row r="972">
          <cell r="C972">
            <v>80240300</v>
          </cell>
          <cell r="D972" t="str">
            <v>Seminars Life-Comm'l</v>
          </cell>
          <cell r="E972" t="str">
            <v>Promotions</v>
          </cell>
        </row>
        <row r="973">
          <cell r="C973">
            <v>80240301</v>
          </cell>
          <cell r="D973" t="str">
            <v>Life Comm'l Meals</v>
          </cell>
          <cell r="E973" t="str">
            <v>Promotions</v>
          </cell>
        </row>
        <row r="974">
          <cell r="C974">
            <v>80240302</v>
          </cell>
          <cell r="D974" t="str">
            <v>Life Comm'l Accrual</v>
          </cell>
          <cell r="E974" t="str">
            <v>Promotions</v>
          </cell>
        </row>
        <row r="975">
          <cell r="C975">
            <v>80240303</v>
          </cell>
          <cell r="D975" t="str">
            <v>Life Comm'l Lodging</v>
          </cell>
          <cell r="E975" t="str">
            <v>Promotions</v>
          </cell>
        </row>
        <row r="976">
          <cell r="C976">
            <v>80240304</v>
          </cell>
          <cell r="D976" t="str">
            <v>Life Comm'l Transprt</v>
          </cell>
          <cell r="E976" t="str">
            <v>Promotions</v>
          </cell>
        </row>
        <row r="977">
          <cell r="C977">
            <v>80240305</v>
          </cell>
          <cell r="D977" t="str">
            <v>Life Comm'l Othr Exp</v>
          </cell>
          <cell r="E977" t="str">
            <v>Promotions</v>
          </cell>
        </row>
        <row r="978">
          <cell r="C978">
            <v>80240320</v>
          </cell>
          <cell r="D978" t="str">
            <v>DM Candid Devlp Prog</v>
          </cell>
          <cell r="E978" t="str">
            <v>Promotions</v>
          </cell>
        </row>
        <row r="979">
          <cell r="C979">
            <v>80240321</v>
          </cell>
          <cell r="D979" t="str">
            <v>New DM Devlp Prog</v>
          </cell>
          <cell r="E979" t="str">
            <v>Promotions</v>
          </cell>
        </row>
        <row r="980">
          <cell r="C980">
            <v>80240322</v>
          </cell>
          <cell r="D980" t="str">
            <v>DM Conferences</v>
          </cell>
          <cell r="E980" t="str">
            <v>Promotions</v>
          </cell>
        </row>
        <row r="981">
          <cell r="C981">
            <v>80240323</v>
          </cell>
          <cell r="D981" t="str">
            <v>DM Conferences Meal</v>
          </cell>
          <cell r="E981" t="str">
            <v>Promotions</v>
          </cell>
        </row>
        <row r="982">
          <cell r="C982">
            <v>80240324</v>
          </cell>
          <cell r="D982" t="str">
            <v>DM Conference Accru</v>
          </cell>
          <cell r="E982" t="str">
            <v>Promotions</v>
          </cell>
        </row>
        <row r="983">
          <cell r="C983">
            <v>80240325</v>
          </cell>
          <cell r="D983" t="str">
            <v>DM Conf Lodging</v>
          </cell>
          <cell r="E983" t="str">
            <v>Promotions</v>
          </cell>
        </row>
        <row r="984">
          <cell r="C984">
            <v>80240326</v>
          </cell>
          <cell r="D984" t="str">
            <v>DM Conf Trnsprtation</v>
          </cell>
          <cell r="E984" t="str">
            <v>Promotions</v>
          </cell>
        </row>
        <row r="985">
          <cell r="C985">
            <v>80240327</v>
          </cell>
          <cell r="D985" t="str">
            <v>DM Conf Other Exp</v>
          </cell>
          <cell r="E985" t="str">
            <v>Promotions</v>
          </cell>
        </row>
        <row r="986">
          <cell r="C986">
            <v>80240340</v>
          </cell>
          <cell r="D986" t="str">
            <v>DAM Conferences</v>
          </cell>
          <cell r="E986" t="str">
            <v>Promotions</v>
          </cell>
        </row>
        <row r="987">
          <cell r="C987">
            <v>80240341</v>
          </cell>
          <cell r="D987" t="str">
            <v>DAM Conference Meal</v>
          </cell>
          <cell r="E987" t="str">
            <v>Promotions</v>
          </cell>
        </row>
        <row r="988">
          <cell r="C988">
            <v>80240342</v>
          </cell>
          <cell r="D988" t="str">
            <v>DAM Conf Accrual</v>
          </cell>
          <cell r="E988" t="str">
            <v>Promotions</v>
          </cell>
        </row>
        <row r="989">
          <cell r="C989">
            <v>80240343</v>
          </cell>
          <cell r="D989" t="str">
            <v>DAM Conf Lodging</v>
          </cell>
          <cell r="E989" t="str">
            <v>Promotions</v>
          </cell>
        </row>
        <row r="990">
          <cell r="C990">
            <v>80240344</v>
          </cell>
          <cell r="D990" t="str">
            <v>DAM Conf Trnsprtation</v>
          </cell>
          <cell r="E990" t="str">
            <v>Promotions</v>
          </cell>
        </row>
        <row r="991">
          <cell r="C991">
            <v>80240345</v>
          </cell>
          <cell r="D991" t="str">
            <v>DAM Conf Other Exp</v>
          </cell>
          <cell r="E991" t="str">
            <v>Promotions</v>
          </cell>
        </row>
        <row r="992">
          <cell r="C992">
            <v>80240400</v>
          </cell>
          <cell r="D992" t="str">
            <v>Maint Audio Library</v>
          </cell>
          <cell r="E992" t="str">
            <v>Promotions</v>
          </cell>
        </row>
        <row r="993">
          <cell r="C993">
            <v>80240401</v>
          </cell>
          <cell r="D993" t="str">
            <v>Audio Project</v>
          </cell>
          <cell r="E993" t="str">
            <v>Promotions</v>
          </cell>
        </row>
        <row r="994">
          <cell r="C994">
            <v>80240402</v>
          </cell>
          <cell r="D994" t="str">
            <v>Agt Promo Projects</v>
          </cell>
          <cell r="E994" t="str">
            <v>Promotions</v>
          </cell>
        </row>
        <row r="995">
          <cell r="C995">
            <v>80240403</v>
          </cell>
          <cell r="D995" t="str">
            <v>Reserve Program Auto</v>
          </cell>
          <cell r="E995" t="str">
            <v>Promotions</v>
          </cell>
        </row>
        <row r="996">
          <cell r="C996">
            <v>80240404</v>
          </cell>
          <cell r="D996" t="str">
            <v>Reserve Program Fire</v>
          </cell>
          <cell r="E996" t="str">
            <v>Promotions</v>
          </cell>
        </row>
        <row r="997">
          <cell r="C997">
            <v>80240405</v>
          </cell>
          <cell r="D997" t="str">
            <v>Reserve Program Life</v>
          </cell>
          <cell r="E997" t="str">
            <v>Promotions</v>
          </cell>
        </row>
        <row r="998">
          <cell r="C998">
            <v>80240406</v>
          </cell>
          <cell r="D998" t="str">
            <v>Fire ReUnderwr Pgrm</v>
          </cell>
          <cell r="E998" t="str">
            <v>Promotions</v>
          </cell>
        </row>
        <row r="999">
          <cell r="C999">
            <v>80240407</v>
          </cell>
          <cell r="D999" t="str">
            <v>Frms Friendly Review</v>
          </cell>
          <cell r="E999" t="str">
            <v>Promotions</v>
          </cell>
        </row>
        <row r="1000">
          <cell r="C1000">
            <v>80240408</v>
          </cell>
          <cell r="D1000" t="str">
            <v>Errors &amp; Omissions</v>
          </cell>
          <cell r="E1000" t="str">
            <v>Promotions</v>
          </cell>
        </row>
        <row r="1001">
          <cell r="C1001">
            <v>80240409</v>
          </cell>
          <cell r="D1001" t="str">
            <v>DM Recruiting</v>
          </cell>
          <cell r="E1001" t="str">
            <v>Promotions</v>
          </cell>
        </row>
        <row r="1002">
          <cell r="C1002">
            <v>80240410</v>
          </cell>
          <cell r="D1002" t="str">
            <v>Evaluation-Prop Risk</v>
          </cell>
          <cell r="E1002" t="str">
            <v>Promotions</v>
          </cell>
        </row>
        <row r="1003">
          <cell r="C1003">
            <v>80240411</v>
          </cell>
          <cell r="D1003" t="str">
            <v>Life-Comm.</v>
          </cell>
          <cell r="E1003" t="str">
            <v>Promotions</v>
          </cell>
        </row>
        <row r="1004">
          <cell r="C1004">
            <v>80240412</v>
          </cell>
          <cell r="D1004" t="str">
            <v>Processing-Com Sale</v>
          </cell>
          <cell r="E1004" t="str">
            <v>Promotions</v>
          </cell>
        </row>
        <row r="1005">
          <cell r="C1005">
            <v>80240413</v>
          </cell>
          <cell r="D1005" t="str">
            <v>Terra Nova</v>
          </cell>
          <cell r="E1005" t="str">
            <v>Promotions</v>
          </cell>
        </row>
        <row r="1006">
          <cell r="C1006">
            <v>80240414</v>
          </cell>
          <cell r="D1006" t="str">
            <v>Full Flex Life</v>
          </cell>
          <cell r="E1006" t="str">
            <v>Promotions</v>
          </cell>
        </row>
        <row r="1007">
          <cell r="C1007">
            <v>80240415</v>
          </cell>
          <cell r="D1007" t="str">
            <v>Marketing Videos</v>
          </cell>
          <cell r="E1007" t="str">
            <v>Promotions</v>
          </cell>
        </row>
        <row r="1008">
          <cell r="C1008">
            <v>80240416</v>
          </cell>
          <cell r="D1008" t="str">
            <v>Reg Contest Agt Spou</v>
          </cell>
          <cell r="E1008" t="str">
            <v>Promotions</v>
          </cell>
        </row>
        <row r="1009">
          <cell r="C1009">
            <v>80240417</v>
          </cell>
          <cell r="D1009" t="str">
            <v>Reg Contest DM Spou</v>
          </cell>
          <cell r="E1009" t="str">
            <v>Promotions</v>
          </cell>
        </row>
        <row r="1010">
          <cell r="C1010">
            <v>80240418</v>
          </cell>
          <cell r="D1010" t="str">
            <v>Reg Contest Emp Spou</v>
          </cell>
          <cell r="E1010" t="str">
            <v>Promotions</v>
          </cell>
        </row>
        <row r="1011">
          <cell r="C1011">
            <v>80240419</v>
          </cell>
          <cell r="D1011" t="str">
            <v>Sales Dept Supp Prom</v>
          </cell>
          <cell r="E1011" t="str">
            <v>Promotions</v>
          </cell>
        </row>
        <row r="1012">
          <cell r="C1012">
            <v>80240420</v>
          </cell>
          <cell r="D1012" t="str">
            <v>Agency Interact Fee</v>
          </cell>
          <cell r="E1012" t="str">
            <v>Promotions</v>
          </cell>
        </row>
        <row r="1013">
          <cell r="C1013">
            <v>80240421</v>
          </cell>
          <cell r="D1013" t="str">
            <v>Agency Interact Share</v>
          </cell>
          <cell r="E1013" t="str">
            <v>Promotions</v>
          </cell>
        </row>
        <row r="1014">
          <cell r="C1014">
            <v>80240422</v>
          </cell>
          <cell r="D1014" t="str">
            <v>Agency Interact FPPS</v>
          </cell>
          <cell r="E1014" t="str">
            <v>Promotions</v>
          </cell>
        </row>
        <row r="1015">
          <cell r="C1015">
            <v>80240423</v>
          </cell>
          <cell r="D1015" t="str">
            <v>Earned ADI Credit Exp</v>
          </cell>
          <cell r="E1015" t="str">
            <v>Promotions</v>
          </cell>
        </row>
        <row r="1016">
          <cell r="C1016">
            <v>80240424</v>
          </cell>
          <cell r="D1016" t="str">
            <v>Toppers Club-Accrua</v>
          </cell>
          <cell r="E1016" t="str">
            <v>Promotions</v>
          </cell>
        </row>
        <row r="1017">
          <cell r="C1017">
            <v>80240425</v>
          </cell>
          <cell r="D1017" t="str">
            <v>Presidents Cncl Accr</v>
          </cell>
          <cell r="E1017" t="str">
            <v>Promotions</v>
          </cell>
        </row>
        <row r="1018">
          <cell r="C1018">
            <v>80240426</v>
          </cell>
          <cell r="D1018" t="str">
            <v>Life Champnship Accr</v>
          </cell>
          <cell r="E1018" t="str">
            <v>Promotions</v>
          </cell>
        </row>
        <row r="1019">
          <cell r="C1019">
            <v>80240601</v>
          </cell>
          <cell r="D1019" t="str">
            <v>Agency Promotion Expense</v>
          </cell>
          <cell r="E1019" t="str">
            <v>Promotions</v>
          </cell>
        </row>
        <row r="1020">
          <cell r="C1020">
            <v>80240602</v>
          </cell>
          <cell r="D1020" t="str">
            <v>Agency Conference Expense GAAP</v>
          </cell>
          <cell r="E1020" t="str">
            <v>Promotions</v>
          </cell>
        </row>
        <row r="1021">
          <cell r="C1021">
            <v>80240611</v>
          </cell>
          <cell r="D1021" t="str">
            <v>Agents Benefits Expense GAAP</v>
          </cell>
          <cell r="E1021" t="str">
            <v>Promotions</v>
          </cell>
        </row>
        <row r="1022">
          <cell r="C1022">
            <v>80240616</v>
          </cell>
          <cell r="D1022" t="str">
            <v>Other Agent Welfare GAAP</v>
          </cell>
          <cell r="E1022" t="str">
            <v>Promotions</v>
          </cell>
        </row>
        <row r="1023">
          <cell r="C1023">
            <v>80241071</v>
          </cell>
          <cell r="D1023" t="str">
            <v>Agency Promotion Allocation</v>
          </cell>
          <cell r="E1023" t="str">
            <v>Promotions</v>
          </cell>
        </row>
        <row r="1024">
          <cell r="C1024">
            <v>80241081</v>
          </cell>
          <cell r="D1024" t="str">
            <v>Agency Promotion-Special Projects Reclas</v>
          </cell>
          <cell r="E1024" t="str">
            <v>Promotions</v>
          </cell>
        </row>
        <row r="1025">
          <cell r="C1025">
            <v>80245091</v>
          </cell>
          <cell r="D1025" t="str">
            <v>FI/CO Agency Promo</v>
          </cell>
          <cell r="E1025" t="str">
            <v>Promotions</v>
          </cell>
        </row>
        <row r="1026">
          <cell r="C1026">
            <v>80250001</v>
          </cell>
          <cell r="D1026" t="str">
            <v>Promotion-Tourn Of Roses</v>
          </cell>
          <cell r="E1026" t="str">
            <v>Promotions</v>
          </cell>
        </row>
        <row r="1027">
          <cell r="C1027">
            <v>80250002</v>
          </cell>
          <cell r="D1027" t="str">
            <v>Promotion-Fiesta Bowl Parade</v>
          </cell>
          <cell r="E1027" t="str">
            <v>Promotions</v>
          </cell>
        </row>
        <row r="1028">
          <cell r="C1028">
            <v>80250003</v>
          </cell>
          <cell r="D1028" t="str">
            <v>Promotion-Portland RoseFest</v>
          </cell>
          <cell r="E1028" t="str">
            <v>Promotions</v>
          </cell>
        </row>
        <row r="1029">
          <cell r="C1029">
            <v>80250004</v>
          </cell>
          <cell r="D1029" t="str">
            <v>Promotion-Promotion General</v>
          </cell>
          <cell r="E1029" t="str">
            <v>Promotions</v>
          </cell>
        </row>
        <row r="1030">
          <cell r="C1030">
            <v>80250005</v>
          </cell>
          <cell r="D1030" t="str">
            <v>Mass Media-Friendly Exchange</v>
          </cell>
          <cell r="E1030" t="str">
            <v>Promotions</v>
          </cell>
        </row>
        <row r="1031">
          <cell r="C1031">
            <v>80250007</v>
          </cell>
          <cell r="D1031" t="str">
            <v>Mass Media-Agt Adv-Friendly Exc</v>
          </cell>
          <cell r="E1031" t="str">
            <v>Promotions</v>
          </cell>
        </row>
        <row r="1032">
          <cell r="C1032">
            <v>80250008</v>
          </cell>
          <cell r="D1032" t="str">
            <v>Mass Media-Emblem Flashes-Ho</v>
          </cell>
          <cell r="E1032" t="str">
            <v>Promotions</v>
          </cell>
        </row>
        <row r="1033">
          <cell r="C1033">
            <v>80250009</v>
          </cell>
          <cell r="D1033" t="str">
            <v>Mass Media-Publications</v>
          </cell>
          <cell r="E1033" t="str">
            <v>Promotions</v>
          </cell>
        </row>
        <row r="1034">
          <cell r="C1034">
            <v>80250010</v>
          </cell>
          <cell r="D1034" t="str">
            <v>Mass Media-The Acheiver</v>
          </cell>
          <cell r="E1034" t="str">
            <v>Promotions</v>
          </cell>
        </row>
        <row r="1035">
          <cell r="C1035">
            <v>80250011</v>
          </cell>
          <cell r="D1035" t="str">
            <v>Mass Media-Dm Newsletter</v>
          </cell>
          <cell r="E1035" t="str">
            <v>Promotions</v>
          </cell>
        </row>
        <row r="1036">
          <cell r="C1036">
            <v>80250012</v>
          </cell>
          <cell r="D1036" t="str">
            <v>Mass Media-Special Publications</v>
          </cell>
          <cell r="E1036" t="str">
            <v>Promotions</v>
          </cell>
        </row>
        <row r="1037">
          <cell r="C1037">
            <v>80250013</v>
          </cell>
          <cell r="D1037" t="str">
            <v>Mass Media-Reg Sales Papers</v>
          </cell>
          <cell r="E1037" t="str">
            <v>Promotions</v>
          </cell>
        </row>
        <row r="1038">
          <cell r="C1038">
            <v>80250014</v>
          </cell>
          <cell r="D1038" t="str">
            <v>Mass Media-Promotional Flyers</v>
          </cell>
          <cell r="E1038" t="str">
            <v>Promotions</v>
          </cell>
        </row>
        <row r="1039">
          <cell r="C1039">
            <v>80250015</v>
          </cell>
          <cell r="D1039" t="str">
            <v>Mass Media-Misc Projects</v>
          </cell>
          <cell r="E1039" t="str">
            <v>Promotions</v>
          </cell>
        </row>
        <row r="1040">
          <cell r="C1040">
            <v>80250016</v>
          </cell>
          <cell r="D1040" t="str">
            <v>Mass Media-Books</v>
          </cell>
          <cell r="E1040" t="str">
            <v>Promotions</v>
          </cell>
        </row>
        <row r="1041">
          <cell r="C1041">
            <v>80250017</v>
          </cell>
          <cell r="D1041" t="str">
            <v>Nat Safety Foundation</v>
          </cell>
          <cell r="E1041" t="str">
            <v>Promotions</v>
          </cell>
        </row>
        <row r="1042">
          <cell r="C1042">
            <v>80250018</v>
          </cell>
          <cell r="D1042" t="str">
            <v>Entertain-No Exp Rpt</v>
          </cell>
          <cell r="E1042" t="str">
            <v>Promotions</v>
          </cell>
        </row>
        <row r="1043">
          <cell r="C1043">
            <v>80250019</v>
          </cell>
          <cell r="D1043" t="str">
            <v>Club Dues-NoExpRpt</v>
          </cell>
          <cell r="E1043" t="str">
            <v>Promotions</v>
          </cell>
        </row>
        <row r="1044">
          <cell r="C1044">
            <v>80250020</v>
          </cell>
          <cell r="D1044" t="str">
            <v>Entertain &amp; Promo</v>
          </cell>
          <cell r="E1044" t="str">
            <v>Promotions</v>
          </cell>
        </row>
        <row r="1045">
          <cell r="C1045">
            <v>80250021</v>
          </cell>
          <cell r="D1045" t="str">
            <v>Club Dues-Personal</v>
          </cell>
          <cell r="E1045" t="str">
            <v>Promotions</v>
          </cell>
        </row>
        <row r="1046">
          <cell r="C1046">
            <v>80250022</v>
          </cell>
          <cell r="D1046" t="str">
            <v>Awards&amp;Contests</v>
          </cell>
          <cell r="E1046" t="str">
            <v>Promotions</v>
          </cell>
        </row>
        <row r="1047">
          <cell r="C1047">
            <v>80250023</v>
          </cell>
          <cell r="D1047" t="str">
            <v>Plaques,Bars&amp;Certif</v>
          </cell>
          <cell r="E1047" t="str">
            <v>Promotions</v>
          </cell>
        </row>
        <row r="1048">
          <cell r="C1048">
            <v>80250024</v>
          </cell>
          <cell r="D1048" t="str">
            <v>Unallow Deductions</v>
          </cell>
          <cell r="E1048" t="str">
            <v>Promotions</v>
          </cell>
        </row>
        <row r="1049">
          <cell r="C1049">
            <v>80250025</v>
          </cell>
          <cell r="D1049" t="str">
            <v>Expansion Promotion</v>
          </cell>
          <cell r="E1049" t="str">
            <v>Promotions</v>
          </cell>
        </row>
        <row r="1050">
          <cell r="C1050">
            <v>80250026</v>
          </cell>
          <cell r="D1050" t="str">
            <v>Expan Promo Capitalized</v>
          </cell>
          <cell r="E1050" t="str">
            <v>Promotions</v>
          </cell>
        </row>
        <row r="1051">
          <cell r="C1051">
            <v>80250027</v>
          </cell>
          <cell r="D1051" t="str">
            <v>Partners in Pride</v>
          </cell>
          <cell r="E1051" t="str">
            <v>Promotions</v>
          </cell>
        </row>
        <row r="1052">
          <cell r="C1052">
            <v>80250028</v>
          </cell>
          <cell r="D1052" t="str">
            <v>Club Dues-Business</v>
          </cell>
          <cell r="E1052" t="str">
            <v>Promotions</v>
          </cell>
        </row>
        <row r="1053">
          <cell r="C1053">
            <v>80250029</v>
          </cell>
          <cell r="D1053" t="str">
            <v>Unallowable Deduct</v>
          </cell>
          <cell r="E1053" t="str">
            <v>Promotions</v>
          </cell>
        </row>
        <row r="1054">
          <cell r="C1054">
            <v>80250030</v>
          </cell>
          <cell r="D1054" t="str">
            <v>Strategic Mgmt Conf</v>
          </cell>
          <cell r="E1054" t="str">
            <v>Promotions</v>
          </cell>
        </row>
        <row r="1055">
          <cell r="C1055">
            <v>80250148</v>
          </cell>
          <cell r="D1055" t="str">
            <v>Mobile Home - Advertising / Promotions</v>
          </cell>
          <cell r="E1055" t="str">
            <v>Promotions</v>
          </cell>
        </row>
        <row r="1056">
          <cell r="C1056">
            <v>80250149</v>
          </cell>
          <cell r="D1056" t="str">
            <v>Motor Home-Travel trailer- Advertising /</v>
          </cell>
          <cell r="E1056" t="str">
            <v>Promotions</v>
          </cell>
        </row>
        <row r="1057">
          <cell r="C1057">
            <v>80250151</v>
          </cell>
          <cell r="D1057" t="str">
            <v>Agent Multi. Product - Advertising / Pro</v>
          </cell>
          <cell r="E1057" t="str">
            <v>Promotions</v>
          </cell>
        </row>
        <row r="1058">
          <cell r="C1058">
            <v>80250156</v>
          </cell>
          <cell r="D1058" t="str">
            <v>Farmers Agent  - Advertising / Promotion</v>
          </cell>
          <cell r="E1058" t="str">
            <v>Promotions</v>
          </cell>
        </row>
        <row r="1059">
          <cell r="C1059">
            <v>80250157</v>
          </cell>
          <cell r="D1059" t="str">
            <v>Specialty Dwelling - Advertising / Promo</v>
          </cell>
          <cell r="E1059" t="str">
            <v>Promotions</v>
          </cell>
        </row>
        <row r="1060">
          <cell r="C1060">
            <v>80250158</v>
          </cell>
          <cell r="D1060" t="str">
            <v>Community / Public Relations</v>
          </cell>
          <cell r="E1060" t="str">
            <v>Promotions</v>
          </cell>
        </row>
        <row r="1061">
          <cell r="C1061">
            <v>80250159</v>
          </cell>
          <cell r="D1061" t="str">
            <v>Motor Cycle / ORV - Advertising / Promot</v>
          </cell>
          <cell r="E1061" t="str">
            <v>Promotions</v>
          </cell>
        </row>
        <row r="1062">
          <cell r="C1062">
            <v>80250160</v>
          </cell>
          <cell r="D1062" t="str">
            <v>Specialty Lines Promotions</v>
          </cell>
          <cell r="E1062" t="str">
            <v>Promotions</v>
          </cell>
        </row>
        <row r="1063">
          <cell r="C1063">
            <v>80250162</v>
          </cell>
          <cell r="D1063" t="str">
            <v>Marine-Foremost brand - Advertising / Pr</v>
          </cell>
          <cell r="E1063" t="str">
            <v>Promotions</v>
          </cell>
        </row>
        <row r="1064">
          <cell r="C1064">
            <v>80250163</v>
          </cell>
          <cell r="D1064" t="str">
            <v>Marine-Zurich brand - Advertising / Prom</v>
          </cell>
          <cell r="E1064" t="str">
            <v>Promotions</v>
          </cell>
        </row>
        <row r="1065">
          <cell r="C1065">
            <v>80250164</v>
          </cell>
          <cell r="D1065" t="str">
            <v>Antique Auto - Advertising / Promotions</v>
          </cell>
          <cell r="E1065" t="str">
            <v>Promotions</v>
          </cell>
        </row>
        <row r="1066">
          <cell r="C1066">
            <v>80250165</v>
          </cell>
          <cell r="D1066" t="str">
            <v>Specific Product Events / Sponsorships</v>
          </cell>
          <cell r="E1066" t="str">
            <v>Promotions</v>
          </cell>
        </row>
        <row r="1067">
          <cell r="C1067">
            <v>80250601</v>
          </cell>
          <cell r="D1067" t="str">
            <v>General Promotion Expense</v>
          </cell>
          <cell r="E1067" t="str">
            <v>Promotions</v>
          </cell>
        </row>
        <row r="1068">
          <cell r="C1068">
            <v>80250616</v>
          </cell>
          <cell r="D1068" t="str">
            <v>Books Expense GAAP</v>
          </cell>
          <cell r="E1068" t="str">
            <v>Promotions</v>
          </cell>
        </row>
        <row r="1069">
          <cell r="C1069">
            <v>80252071</v>
          </cell>
          <cell r="D1069" t="str">
            <v>General Promotion Allocation</v>
          </cell>
          <cell r="E1069" t="str">
            <v>Promotions</v>
          </cell>
        </row>
        <row r="1070">
          <cell r="C1070">
            <v>80252081</v>
          </cell>
          <cell r="D1070" t="str">
            <v>General Promotion-Special Projects Recla</v>
          </cell>
          <cell r="E1070" t="str">
            <v>Promotions</v>
          </cell>
        </row>
        <row r="1071">
          <cell r="C1071">
            <v>80255091</v>
          </cell>
          <cell r="D1071" t="str">
            <v>FI/CO Gen Promotion</v>
          </cell>
          <cell r="E1071" t="str">
            <v>Promotions</v>
          </cell>
        </row>
        <row r="1072">
          <cell r="C1072">
            <v>98000038</v>
          </cell>
          <cell r="D1072" t="str">
            <v>IO-S Advertising</v>
          </cell>
          <cell r="E1072" t="str">
            <v>Promotions</v>
          </cell>
        </row>
        <row r="1073">
          <cell r="C1073">
            <v>98000043</v>
          </cell>
          <cell r="D1073" t="str">
            <v>IO-S General Promotion</v>
          </cell>
          <cell r="E1073" t="str">
            <v>Promotions</v>
          </cell>
        </row>
        <row r="1074">
          <cell r="C1074">
            <v>98000044</v>
          </cell>
          <cell r="D1074" t="str">
            <v>IO-S Agency Promotion</v>
          </cell>
          <cell r="E1074" t="str">
            <v>Promotions</v>
          </cell>
        </row>
        <row r="1075">
          <cell r="C1075">
            <v>98100038</v>
          </cell>
          <cell r="D1075" t="str">
            <v>CC-A Advertising</v>
          </cell>
          <cell r="E1075" t="str">
            <v>Promotions</v>
          </cell>
        </row>
        <row r="1076">
          <cell r="C1076">
            <v>98100043</v>
          </cell>
          <cell r="D1076" t="str">
            <v>CC-A General Promotion</v>
          </cell>
          <cell r="E1076" t="str">
            <v>Promotions</v>
          </cell>
        </row>
        <row r="1077">
          <cell r="C1077">
            <v>98100044</v>
          </cell>
          <cell r="D1077" t="str">
            <v>CC-A Agency Promotion</v>
          </cell>
          <cell r="E1077" t="str">
            <v>Promotions</v>
          </cell>
        </row>
        <row r="1078">
          <cell r="C1078">
            <v>98300038</v>
          </cell>
          <cell r="D1078" t="str">
            <v>HO CC-A Advertising</v>
          </cell>
          <cell r="E1078" t="str">
            <v>Promotions</v>
          </cell>
        </row>
        <row r="1079">
          <cell r="C1079">
            <v>98300043</v>
          </cell>
          <cell r="D1079" t="str">
            <v>HO CC-A General Promotion</v>
          </cell>
          <cell r="E1079" t="str">
            <v>Promotions</v>
          </cell>
        </row>
        <row r="1080">
          <cell r="C1080">
            <v>98300044</v>
          </cell>
          <cell r="D1080" t="str">
            <v>HO CC-A Agency Promotion</v>
          </cell>
          <cell r="E1080" t="str">
            <v>Promotions</v>
          </cell>
        </row>
        <row r="1081">
          <cell r="C1081">
            <v>98400038</v>
          </cell>
          <cell r="D1081" t="str">
            <v>FORE Advertising</v>
          </cell>
          <cell r="E1081" t="str">
            <v>Promotions</v>
          </cell>
        </row>
        <row r="1082">
          <cell r="C1082">
            <v>98400043</v>
          </cell>
          <cell r="D1082" t="str">
            <v>FORE General Promotion</v>
          </cell>
          <cell r="E1082" t="str">
            <v>Promotions</v>
          </cell>
        </row>
        <row r="1083">
          <cell r="C1083">
            <v>98400044</v>
          </cell>
          <cell r="D1083" t="str">
            <v>FORE Agency Promotion</v>
          </cell>
          <cell r="E1083" t="str">
            <v>Promotions</v>
          </cell>
        </row>
        <row r="1084">
          <cell r="C1084">
            <v>98500038</v>
          </cell>
          <cell r="D1084" t="str">
            <v>IT PI CCA ADVERTISING</v>
          </cell>
          <cell r="E1084" t="str">
            <v>Promotions</v>
          </cell>
        </row>
        <row r="1085">
          <cell r="C1085">
            <v>98500043</v>
          </cell>
          <cell r="D1085" t="str">
            <v>IT PI CCA GENERAL PROMOT.</v>
          </cell>
          <cell r="E1085" t="str">
            <v>Promotions</v>
          </cell>
        </row>
        <row r="1086">
          <cell r="C1086">
            <v>98500044</v>
          </cell>
          <cell r="D1086" t="str">
            <v>IT PI CCA AGENCY PROMOT.</v>
          </cell>
          <cell r="E1086" t="str">
            <v>Promotions</v>
          </cell>
        </row>
        <row r="1087">
          <cell r="C1087">
            <v>98600038</v>
          </cell>
          <cell r="D1087" t="str">
            <v>IT PO CCA ADVERTISING</v>
          </cell>
          <cell r="E1087" t="str">
            <v>Promotions</v>
          </cell>
        </row>
        <row r="1088">
          <cell r="C1088">
            <v>98600043</v>
          </cell>
          <cell r="D1088" t="str">
            <v>IT PO CCA GENERAL PROMOT.</v>
          </cell>
          <cell r="E1088" t="str">
            <v>Promotions</v>
          </cell>
        </row>
        <row r="1089">
          <cell r="C1089">
            <v>98600044</v>
          </cell>
          <cell r="D1089" t="str">
            <v>IT PO CCA AGENCY PROMOT.</v>
          </cell>
          <cell r="E1089" t="str">
            <v>Promotions</v>
          </cell>
        </row>
        <row r="1090">
          <cell r="C1090">
            <v>99300038</v>
          </cell>
          <cell r="D1090" t="str">
            <v>PL HO CC-A Advertising</v>
          </cell>
          <cell r="E1090" t="str">
            <v>Promotions</v>
          </cell>
        </row>
        <row r="1091">
          <cell r="C1091">
            <v>99300043</v>
          </cell>
          <cell r="D1091" t="str">
            <v>PL HO CC-A General Promotion</v>
          </cell>
          <cell r="E1091" t="str">
            <v>Promotions</v>
          </cell>
        </row>
        <row r="1092">
          <cell r="C1092">
            <v>99300044</v>
          </cell>
          <cell r="D1092" t="str">
            <v>PL HO CC-A Agency Promotion</v>
          </cell>
          <cell r="E1092" t="str">
            <v>Promotions</v>
          </cell>
        </row>
        <row r="1093">
          <cell r="C1093">
            <v>99800038</v>
          </cell>
          <cell r="D1093" t="str">
            <v>UL EA Advertising</v>
          </cell>
          <cell r="E1093" t="str">
            <v>Promotions</v>
          </cell>
        </row>
        <row r="1094">
          <cell r="C1094">
            <v>99800043</v>
          </cell>
          <cell r="D1094" t="str">
            <v>UL EA Gen Promotion</v>
          </cell>
          <cell r="E1094" t="str">
            <v>Promotions</v>
          </cell>
        </row>
        <row r="1095">
          <cell r="C1095">
            <v>99800044</v>
          </cell>
          <cell r="D1095" t="str">
            <v>UL EA Agency Promo</v>
          </cell>
          <cell r="E1095" t="str">
            <v>Promotions</v>
          </cell>
        </row>
        <row r="1096">
          <cell r="C1096">
            <v>99900038</v>
          </cell>
          <cell r="D1096" t="str">
            <v>UL IA Advertising</v>
          </cell>
          <cell r="E1096" t="str">
            <v>Promotions</v>
          </cell>
        </row>
        <row r="1097">
          <cell r="C1097">
            <v>99900043</v>
          </cell>
          <cell r="D1097" t="str">
            <v>UL IA General Promotion</v>
          </cell>
          <cell r="E1097" t="str">
            <v>Promotions</v>
          </cell>
        </row>
        <row r="1098">
          <cell r="C1098">
            <v>99900044</v>
          </cell>
          <cell r="D1098" t="str">
            <v>UL IA Agency Promotion</v>
          </cell>
          <cell r="E1098" t="str">
            <v>Promotions</v>
          </cell>
        </row>
        <row r="1099">
          <cell r="C1099">
            <v>99950038</v>
          </cell>
          <cell r="D1099" t="str">
            <v>IT PI CCA ADVERTISING</v>
          </cell>
          <cell r="E1099" t="str">
            <v>Promotions</v>
          </cell>
        </row>
        <row r="1100">
          <cell r="C1100">
            <v>99950043</v>
          </cell>
          <cell r="D1100" t="str">
            <v>IT PI CCA GENERAL PROMOT.</v>
          </cell>
          <cell r="E1100" t="str">
            <v>Promotions</v>
          </cell>
        </row>
        <row r="1101">
          <cell r="C1101">
            <v>99950044</v>
          </cell>
          <cell r="D1101" t="str">
            <v>IT PI CCA AGENCY PROMOT.</v>
          </cell>
          <cell r="E1101" t="str">
            <v>Promotions</v>
          </cell>
        </row>
        <row r="1102">
          <cell r="C1102">
            <v>99960038</v>
          </cell>
          <cell r="D1102" t="str">
            <v>IT PO CCA ADVERTISING</v>
          </cell>
          <cell r="E1102" t="str">
            <v>Promotions</v>
          </cell>
        </row>
        <row r="1103">
          <cell r="C1103">
            <v>99960043</v>
          </cell>
          <cell r="D1103" t="str">
            <v>IT PO CCA GENERAL PROMOT.</v>
          </cell>
          <cell r="E1103" t="str">
            <v>Promotions</v>
          </cell>
        </row>
        <row r="1104">
          <cell r="C1104">
            <v>99960044</v>
          </cell>
          <cell r="D1104" t="str">
            <v>IT PO CCA AGENCY PROMOT.</v>
          </cell>
          <cell r="E1104" t="str">
            <v>Promotions</v>
          </cell>
        </row>
        <row r="1105">
          <cell r="C1105">
            <v>42200016</v>
          </cell>
          <cell r="D1105" t="str">
            <v>Interest-Edp Invest</v>
          </cell>
          <cell r="E1105" t="str">
            <v>Other</v>
          </cell>
        </row>
        <row r="1106">
          <cell r="C1106">
            <v>42200019</v>
          </cell>
          <cell r="D1106" t="str">
            <v>Int On F &amp; F Invest</v>
          </cell>
          <cell r="E1106" t="str">
            <v>Other</v>
          </cell>
        </row>
        <row r="1107">
          <cell r="C1107">
            <v>42200020</v>
          </cell>
          <cell r="D1107" t="str">
            <v>Intrst On Investment</v>
          </cell>
          <cell r="E1107" t="str">
            <v>Other</v>
          </cell>
        </row>
        <row r="1108">
          <cell r="C1108">
            <v>42400001</v>
          </cell>
          <cell r="D1108" t="str">
            <v>Overhead Alloc</v>
          </cell>
          <cell r="E1108" t="str">
            <v>Other</v>
          </cell>
        </row>
        <row r="1109">
          <cell r="C1109">
            <v>42400002</v>
          </cell>
          <cell r="D1109" t="str">
            <v>Emp Ben Alloc</v>
          </cell>
          <cell r="E1109" t="str">
            <v>Other</v>
          </cell>
        </row>
        <row r="1110">
          <cell r="C1110">
            <v>42400003</v>
          </cell>
          <cell r="D1110" t="str">
            <v>Misc Inc &amp; Exp</v>
          </cell>
          <cell r="E1110" t="str">
            <v>Other</v>
          </cell>
        </row>
        <row r="1111">
          <cell r="C1111">
            <v>42400004</v>
          </cell>
          <cell r="D1111" t="str">
            <v>Rent Exp-St Offices</v>
          </cell>
          <cell r="E1111" t="str">
            <v>Other</v>
          </cell>
        </row>
        <row r="1112">
          <cell r="C1112">
            <v>42400005</v>
          </cell>
          <cell r="D1112" t="str">
            <v>Rent Inc-St Offices</v>
          </cell>
          <cell r="E1112" t="str">
            <v>Other</v>
          </cell>
        </row>
        <row r="1113">
          <cell r="C1113">
            <v>42400103</v>
          </cell>
          <cell r="D1113" t="str">
            <v>Misc Inc&amp;Exp-Fleet</v>
          </cell>
          <cell r="E1113" t="str">
            <v>Other</v>
          </cell>
        </row>
        <row r="1114">
          <cell r="C1114">
            <v>42500611</v>
          </cell>
          <cell r="D1114" t="str">
            <v>Histortical Goodwill Amortization</v>
          </cell>
          <cell r="E1114" t="str">
            <v>Other</v>
          </cell>
        </row>
        <row r="1115">
          <cell r="C1115">
            <v>42500613</v>
          </cell>
          <cell r="D1115" t="str">
            <v>BAT Goodwill Amortization</v>
          </cell>
          <cell r="E1115" t="str">
            <v>Other</v>
          </cell>
        </row>
        <row r="1116">
          <cell r="C1116">
            <v>42500614</v>
          </cell>
          <cell r="D1116" t="str">
            <v>Amortization of Prepaids</v>
          </cell>
          <cell r="E1116" t="str">
            <v>Other</v>
          </cell>
        </row>
        <row r="1117">
          <cell r="C1117">
            <v>42500615</v>
          </cell>
          <cell r="D1117" t="str">
            <v>Amortization of CEA Assets</v>
          </cell>
          <cell r="E1117" t="str">
            <v>Other</v>
          </cell>
        </row>
        <row r="1118">
          <cell r="C1118">
            <v>42505002</v>
          </cell>
          <cell r="D1118" t="str">
            <v>Returned Check Fees</v>
          </cell>
          <cell r="E1118" t="str">
            <v>Other</v>
          </cell>
        </row>
        <row r="1119">
          <cell r="C1119">
            <v>42505004</v>
          </cell>
          <cell r="D1119" t="str">
            <v>Cash over and short</v>
          </cell>
          <cell r="E1119" t="str">
            <v>Other</v>
          </cell>
        </row>
        <row r="1120">
          <cell r="C1120">
            <v>42505005</v>
          </cell>
          <cell r="D1120" t="str">
            <v>Agency Amortization</v>
          </cell>
          <cell r="E1120" t="str">
            <v>Other</v>
          </cell>
        </row>
        <row r="1121">
          <cell r="C1121">
            <v>42505006</v>
          </cell>
          <cell r="D1121" t="str">
            <v>Garnishment administration fee</v>
          </cell>
          <cell r="E1121" t="str">
            <v>Other</v>
          </cell>
        </row>
        <row r="1122">
          <cell r="C1122">
            <v>42505008</v>
          </cell>
          <cell r="D1122" t="str">
            <v>Penalt- Other Taxes</v>
          </cell>
          <cell r="E1122" t="str">
            <v>Other</v>
          </cell>
        </row>
        <row r="1123">
          <cell r="C1123">
            <v>44720001</v>
          </cell>
          <cell r="D1123" t="str">
            <v>Gain On Disp Real Estate Occupied by Com</v>
          </cell>
          <cell r="E1123" t="str">
            <v>Other</v>
          </cell>
        </row>
        <row r="1124">
          <cell r="C1124">
            <v>44720005</v>
          </cell>
          <cell r="D1124" t="str">
            <v>Gain On Disp Land Occupied by Company</v>
          </cell>
          <cell r="E1124" t="str">
            <v>Other</v>
          </cell>
        </row>
        <row r="1125">
          <cell r="C1125">
            <v>45100002</v>
          </cell>
          <cell r="D1125" t="str">
            <v>Loss On Disp Software</v>
          </cell>
          <cell r="E1125" t="str">
            <v>Other</v>
          </cell>
        </row>
        <row r="1126">
          <cell r="C1126">
            <v>45101001</v>
          </cell>
          <cell r="D1126" t="str">
            <v>Gain On Disp EDP Equipment</v>
          </cell>
          <cell r="E1126" t="str">
            <v>Other</v>
          </cell>
        </row>
        <row r="1127">
          <cell r="C1127">
            <v>45101002</v>
          </cell>
          <cell r="D1127" t="str">
            <v>Loss On Disp EDP Equipment</v>
          </cell>
          <cell r="E1127" t="str">
            <v>Other</v>
          </cell>
        </row>
        <row r="1128">
          <cell r="C1128">
            <v>45102001</v>
          </cell>
          <cell r="D1128" t="str">
            <v>Gain On Disp Furniture &amp; Fixtures</v>
          </cell>
          <cell r="E1128" t="str">
            <v>Other</v>
          </cell>
        </row>
        <row r="1129">
          <cell r="C1129">
            <v>45102002</v>
          </cell>
          <cell r="D1129" t="str">
            <v>Loss On Disp Furniture &amp; Fixtures</v>
          </cell>
          <cell r="E1129" t="str">
            <v>Other</v>
          </cell>
        </row>
        <row r="1130">
          <cell r="C1130">
            <v>45103001</v>
          </cell>
          <cell r="D1130" t="str">
            <v>Gain On Disp Autos</v>
          </cell>
          <cell r="E1130" t="str">
            <v>Other</v>
          </cell>
        </row>
        <row r="1131">
          <cell r="C1131">
            <v>45103002</v>
          </cell>
          <cell r="D1131" t="str">
            <v>Loss On Disp Autos</v>
          </cell>
          <cell r="E1131" t="str">
            <v>Other</v>
          </cell>
        </row>
        <row r="1132">
          <cell r="C1132">
            <v>46000001</v>
          </cell>
          <cell r="D1132" t="str">
            <v>Special Projects Expense</v>
          </cell>
          <cell r="E1132" t="str">
            <v>Other</v>
          </cell>
        </row>
        <row r="1133">
          <cell r="C1133">
            <v>46000002</v>
          </cell>
          <cell r="D1133" t="str">
            <v>CEA Amortization Expense</v>
          </cell>
          <cell r="E1133" t="str">
            <v>Other</v>
          </cell>
        </row>
        <row r="1134">
          <cell r="C1134">
            <v>70530001</v>
          </cell>
          <cell r="D1134" t="str">
            <v>Life Perf Bonus-Agnt</v>
          </cell>
          <cell r="E1134" t="str">
            <v>Other</v>
          </cell>
        </row>
        <row r="1135">
          <cell r="C1135">
            <v>70530002</v>
          </cell>
          <cell r="D1135" t="str">
            <v>Life Perf Bonus-Dm</v>
          </cell>
          <cell r="E1135" t="str">
            <v>Other</v>
          </cell>
        </row>
        <row r="1136">
          <cell r="C1136">
            <v>70530003</v>
          </cell>
          <cell r="D1136" t="str">
            <v>Qual Prod Bonus-Agnt</v>
          </cell>
          <cell r="E1136" t="str">
            <v>Other</v>
          </cell>
        </row>
        <row r="1137">
          <cell r="C1137">
            <v>70530004</v>
          </cell>
          <cell r="D1137" t="str">
            <v>Qual Prod Bonus-Dm</v>
          </cell>
          <cell r="E1137" t="str">
            <v>Other</v>
          </cell>
        </row>
        <row r="1138">
          <cell r="C1138">
            <v>70530005</v>
          </cell>
          <cell r="D1138" t="str">
            <v>Life Performance Bonus VUL Agent</v>
          </cell>
          <cell r="E1138" t="str">
            <v>Other</v>
          </cell>
        </row>
        <row r="1139">
          <cell r="C1139">
            <v>70530006</v>
          </cell>
          <cell r="D1139" t="str">
            <v>Life Performance Bonus VUL Dist Mgr</v>
          </cell>
          <cell r="E1139" t="str">
            <v>Other</v>
          </cell>
        </row>
        <row r="1140">
          <cell r="C1140">
            <v>70540001</v>
          </cell>
          <cell r="D1140" t="str">
            <v>Fua Contracts</v>
          </cell>
          <cell r="E1140" t="str">
            <v>Other</v>
          </cell>
        </row>
        <row r="1141">
          <cell r="C1141">
            <v>80090001</v>
          </cell>
          <cell r="D1141" t="str">
            <v>Mailing And Shipping</v>
          </cell>
          <cell r="E1141" t="str">
            <v>Other</v>
          </cell>
        </row>
        <row r="1142">
          <cell r="C1142">
            <v>80090002</v>
          </cell>
          <cell r="D1142" t="str">
            <v>Postage-USPS</v>
          </cell>
          <cell r="E1142" t="str">
            <v>Other</v>
          </cell>
        </row>
        <row r="1143">
          <cell r="C1143">
            <v>80090003</v>
          </cell>
          <cell r="D1143" t="str">
            <v>Outsource&amp;Presorting</v>
          </cell>
          <cell r="E1143" t="str">
            <v>Other</v>
          </cell>
        </row>
        <row r="1144">
          <cell r="C1144">
            <v>80090004</v>
          </cell>
          <cell r="D1144" t="str">
            <v>Overnt Svc Otr Couri</v>
          </cell>
          <cell r="E1144" t="str">
            <v>Other</v>
          </cell>
        </row>
        <row r="1145">
          <cell r="C1145">
            <v>80090005</v>
          </cell>
          <cell r="D1145" t="str">
            <v>Overnight Courier</v>
          </cell>
          <cell r="E1145" t="str">
            <v>Other</v>
          </cell>
        </row>
        <row r="1146">
          <cell r="C1146">
            <v>80090006</v>
          </cell>
          <cell r="D1146" t="str">
            <v>Other Postage Exp</v>
          </cell>
          <cell r="E1146" t="str">
            <v>Other</v>
          </cell>
        </row>
        <row r="1147">
          <cell r="C1147">
            <v>80090007</v>
          </cell>
          <cell r="D1147" t="str">
            <v>Dir.Post-Policy Serv</v>
          </cell>
          <cell r="E1147" t="str">
            <v>Other</v>
          </cell>
        </row>
        <row r="1148">
          <cell r="C1148">
            <v>80090008</v>
          </cell>
          <cell r="D1148" t="str">
            <v>Expansion Postage</v>
          </cell>
          <cell r="E1148" t="str">
            <v>Other</v>
          </cell>
        </row>
        <row r="1149">
          <cell r="C1149">
            <v>80090009</v>
          </cell>
          <cell r="D1149" t="str">
            <v>Expan Teleph Cptlzd</v>
          </cell>
          <cell r="E1149" t="str">
            <v>Other</v>
          </cell>
        </row>
        <row r="1150">
          <cell r="C1150">
            <v>80090071</v>
          </cell>
          <cell r="D1150" t="str">
            <v>Postage Allocation</v>
          </cell>
          <cell r="E1150" t="str">
            <v>Other</v>
          </cell>
        </row>
        <row r="1151">
          <cell r="C1151">
            <v>80090081</v>
          </cell>
          <cell r="D1151" t="str">
            <v>Postage-Special Projects Reclass</v>
          </cell>
          <cell r="E1151" t="str">
            <v>Other</v>
          </cell>
        </row>
        <row r="1152">
          <cell r="C1152">
            <v>80090091</v>
          </cell>
          <cell r="D1152" t="str">
            <v>FI/CO Postage</v>
          </cell>
          <cell r="E1152" t="str">
            <v>Other</v>
          </cell>
        </row>
        <row r="1153">
          <cell r="C1153">
            <v>80090601</v>
          </cell>
          <cell r="D1153" t="str">
            <v>Postage, Express And Freight Expense</v>
          </cell>
          <cell r="E1153" t="str">
            <v>Other</v>
          </cell>
        </row>
        <row r="1154">
          <cell r="C1154">
            <v>80190001</v>
          </cell>
          <cell r="D1154" t="str">
            <v>Insurance-Public Liability Ins</v>
          </cell>
          <cell r="E1154" t="str">
            <v>Other</v>
          </cell>
        </row>
        <row r="1155">
          <cell r="C1155">
            <v>80190002</v>
          </cell>
          <cell r="D1155" t="str">
            <v>Insurance-Property Ins</v>
          </cell>
          <cell r="E1155" t="str">
            <v>Other</v>
          </cell>
        </row>
        <row r="1156">
          <cell r="C1156">
            <v>80190003</v>
          </cell>
          <cell r="D1156" t="str">
            <v>Insurance-Agt N/W Insurance</v>
          </cell>
          <cell r="E1156" t="str">
            <v>Other</v>
          </cell>
        </row>
        <row r="1157">
          <cell r="C1157">
            <v>80190004</v>
          </cell>
          <cell r="D1157" t="str">
            <v>Insurance-Travel Accident Ins</v>
          </cell>
          <cell r="E1157" t="str">
            <v>Other</v>
          </cell>
        </row>
        <row r="1158">
          <cell r="C1158">
            <v>80190005</v>
          </cell>
          <cell r="D1158" t="str">
            <v>Insurance-Pension TrustIns</v>
          </cell>
          <cell r="E1158" t="str">
            <v>Other</v>
          </cell>
        </row>
        <row r="1159">
          <cell r="C1159">
            <v>80190006</v>
          </cell>
          <cell r="D1159" t="str">
            <v>Insurance-Director/Officer Ins</v>
          </cell>
          <cell r="E1159" t="str">
            <v>Other</v>
          </cell>
        </row>
        <row r="1160">
          <cell r="C1160">
            <v>80190007</v>
          </cell>
          <cell r="D1160" t="str">
            <v>Insurance-Employe Fidelity Ins</v>
          </cell>
          <cell r="E1160" t="str">
            <v>Other</v>
          </cell>
        </row>
        <row r="1161">
          <cell r="C1161">
            <v>80190008</v>
          </cell>
          <cell r="D1161" t="str">
            <v>Insurance-Qual FidelityIns</v>
          </cell>
          <cell r="E1161" t="str">
            <v>Other</v>
          </cell>
        </row>
        <row r="1162">
          <cell r="C1162">
            <v>80190009</v>
          </cell>
          <cell r="D1162" t="str">
            <v>Insurance-Workers Comp Ins</v>
          </cell>
          <cell r="E1162" t="str">
            <v>Other</v>
          </cell>
        </row>
        <row r="1163">
          <cell r="C1163">
            <v>80190010</v>
          </cell>
          <cell r="D1163" t="str">
            <v>Insurance-Fidelity Losses</v>
          </cell>
          <cell r="E1163" t="str">
            <v>Other</v>
          </cell>
        </row>
        <row r="1164">
          <cell r="C1164">
            <v>80190011</v>
          </cell>
          <cell r="D1164" t="str">
            <v>Insurance-Agents Bond Premiums</v>
          </cell>
          <cell r="E1164" t="str">
            <v>Other</v>
          </cell>
        </row>
        <row r="1165">
          <cell r="C1165">
            <v>80190012</v>
          </cell>
          <cell r="D1165" t="str">
            <v>Misc Insurance</v>
          </cell>
          <cell r="E1165" t="str">
            <v>Other</v>
          </cell>
        </row>
        <row r="1166">
          <cell r="C1166">
            <v>80190071</v>
          </cell>
          <cell r="D1166" t="str">
            <v>Insurance Allocation</v>
          </cell>
          <cell r="E1166" t="str">
            <v>Other</v>
          </cell>
        </row>
        <row r="1167">
          <cell r="C1167">
            <v>80190081</v>
          </cell>
          <cell r="D1167" t="str">
            <v>Insurance Allocation - Zurich America</v>
          </cell>
          <cell r="E1167" t="str">
            <v>Other</v>
          </cell>
        </row>
        <row r="1168">
          <cell r="C1168">
            <v>80190082</v>
          </cell>
          <cell r="D1168" t="str">
            <v>Insurance-Special Projects Reclass</v>
          </cell>
          <cell r="E1168" t="str">
            <v>Other</v>
          </cell>
        </row>
        <row r="1169">
          <cell r="C1169">
            <v>80190091</v>
          </cell>
          <cell r="D1169" t="str">
            <v>FI/CO Insur Alloc</v>
          </cell>
          <cell r="E1169" t="str">
            <v>Other</v>
          </cell>
        </row>
        <row r="1170">
          <cell r="C1170">
            <v>80190601</v>
          </cell>
          <cell r="D1170" t="str">
            <v>Insurance Expense</v>
          </cell>
          <cell r="E1170" t="str">
            <v>Other</v>
          </cell>
        </row>
        <row r="1171">
          <cell r="C1171">
            <v>80210207</v>
          </cell>
          <cell r="D1171" t="str">
            <v>ZNA Other</v>
          </cell>
          <cell r="E1171" t="str">
            <v>Other</v>
          </cell>
        </row>
        <row r="1172">
          <cell r="C1172">
            <v>80230001</v>
          </cell>
          <cell r="D1172" t="str">
            <v>Med Examination Fees</v>
          </cell>
          <cell r="E1172" t="str">
            <v>Other</v>
          </cell>
        </row>
        <row r="1173">
          <cell r="C1173">
            <v>80230002</v>
          </cell>
          <cell r="D1173" t="str">
            <v>Investiga Report Fee</v>
          </cell>
          <cell r="E1173" t="str">
            <v>Other</v>
          </cell>
        </row>
        <row r="1174">
          <cell r="C1174">
            <v>80230003</v>
          </cell>
          <cell r="D1174" t="str">
            <v>Medical Lab Expenses</v>
          </cell>
          <cell r="E1174" t="str">
            <v>Other</v>
          </cell>
        </row>
        <row r="1175">
          <cell r="C1175">
            <v>80230004</v>
          </cell>
          <cell r="D1175" t="str">
            <v>Attending Phys Stmt</v>
          </cell>
          <cell r="E1175" t="str">
            <v>Other</v>
          </cell>
        </row>
        <row r="1176">
          <cell r="C1176">
            <v>80230005</v>
          </cell>
          <cell r="D1176" t="str">
            <v>Med Inform Bureau</v>
          </cell>
          <cell r="E1176" t="str">
            <v>Other</v>
          </cell>
        </row>
        <row r="1177">
          <cell r="C1177">
            <v>80230006</v>
          </cell>
          <cell r="D1177" t="str">
            <v>Dmv Reports</v>
          </cell>
          <cell r="E1177" t="str">
            <v>Other</v>
          </cell>
        </row>
        <row r="1178">
          <cell r="C1178">
            <v>80230007</v>
          </cell>
          <cell r="D1178" t="str">
            <v>Undwrit Info Bureau</v>
          </cell>
          <cell r="E1178" t="str">
            <v>Other</v>
          </cell>
        </row>
        <row r="1179">
          <cell r="C1179">
            <v>80230008</v>
          </cell>
          <cell r="D1179" t="str">
            <v>Clve Investigations</v>
          </cell>
          <cell r="E1179" t="str">
            <v>Other</v>
          </cell>
        </row>
        <row r="1180">
          <cell r="C1180">
            <v>80230009</v>
          </cell>
          <cell r="D1180" t="str">
            <v>Invest Risk-Photo Cg</v>
          </cell>
          <cell r="E1180" t="str">
            <v>Other</v>
          </cell>
        </row>
        <row r="1181">
          <cell r="C1181">
            <v>80230010</v>
          </cell>
          <cell r="D1181" t="str">
            <v>Inv Risk-Camera Depr</v>
          </cell>
          <cell r="E1181" t="str">
            <v>Other</v>
          </cell>
        </row>
        <row r="1182">
          <cell r="C1182">
            <v>80230011</v>
          </cell>
          <cell r="D1182" t="str">
            <v>Credit Reports</v>
          </cell>
          <cell r="E1182" t="str">
            <v>Other</v>
          </cell>
        </row>
        <row r="1183">
          <cell r="C1183">
            <v>80230012</v>
          </cell>
          <cell r="D1183" t="str">
            <v>Dun&amp;Bradstreet Rpt</v>
          </cell>
          <cell r="E1183" t="str">
            <v>Other</v>
          </cell>
        </row>
        <row r="1184">
          <cell r="C1184">
            <v>80230013</v>
          </cell>
          <cell r="D1184" t="str">
            <v>Inspection Fees</v>
          </cell>
          <cell r="E1184" t="str">
            <v>Other</v>
          </cell>
        </row>
        <row r="1185">
          <cell r="C1185">
            <v>80230014</v>
          </cell>
          <cell r="D1185" t="str">
            <v>Claims Investigations</v>
          </cell>
          <cell r="E1185" t="str">
            <v>Other</v>
          </cell>
        </row>
        <row r="1186">
          <cell r="C1186">
            <v>80230015</v>
          </cell>
          <cell r="D1186" t="str">
            <v>Iso\Est Loss Costs</v>
          </cell>
          <cell r="E1186" t="str">
            <v>Other</v>
          </cell>
        </row>
        <row r="1187">
          <cell r="C1187">
            <v>80230016</v>
          </cell>
          <cell r="D1187" t="str">
            <v>Agent Cameras</v>
          </cell>
          <cell r="E1187" t="str">
            <v>Other</v>
          </cell>
        </row>
        <row r="1188">
          <cell r="C1188">
            <v>80230017</v>
          </cell>
          <cell r="D1188" t="str">
            <v>Personal Lines Unwri</v>
          </cell>
          <cell r="E1188" t="str">
            <v>Other</v>
          </cell>
        </row>
        <row r="1189">
          <cell r="C1189">
            <v>80230018</v>
          </cell>
          <cell r="D1189" t="str">
            <v>Loss Control Fees</v>
          </cell>
          <cell r="E1189" t="str">
            <v>Other</v>
          </cell>
        </row>
        <row r="1190">
          <cell r="C1190">
            <v>80230019</v>
          </cell>
          <cell r="D1190" t="str">
            <v>Expansion IOR</v>
          </cell>
          <cell r="E1190" t="str">
            <v>Other</v>
          </cell>
        </row>
        <row r="1191">
          <cell r="C1191">
            <v>80230020</v>
          </cell>
          <cell r="D1191" t="str">
            <v>Bus Survey/MDUS Report</v>
          </cell>
          <cell r="E1191" t="str">
            <v>Other</v>
          </cell>
        </row>
        <row r="1192">
          <cell r="C1192">
            <v>80230021</v>
          </cell>
          <cell r="D1192" t="str">
            <v>Geographic underwriting systems</v>
          </cell>
          <cell r="E1192" t="str">
            <v>Other</v>
          </cell>
        </row>
        <row r="1193">
          <cell r="C1193">
            <v>80230022</v>
          </cell>
          <cell r="D1193" t="str">
            <v>Medical Data Entry Fees</v>
          </cell>
          <cell r="E1193" t="str">
            <v>Other</v>
          </cell>
        </row>
        <row r="1194">
          <cell r="C1194">
            <v>80230023</v>
          </cell>
          <cell r="D1194" t="str">
            <v>Tele - interview Fees</v>
          </cell>
          <cell r="E1194" t="str">
            <v>Other</v>
          </cell>
        </row>
        <row r="1195">
          <cell r="C1195">
            <v>80230024</v>
          </cell>
          <cell r="D1195" t="str">
            <v>Good Student Discount</v>
          </cell>
          <cell r="E1195" t="str">
            <v>Other</v>
          </cell>
        </row>
        <row r="1196">
          <cell r="C1196">
            <v>80230025</v>
          </cell>
          <cell r="D1196" t="str">
            <v>Property Fire Reinsurance Fees</v>
          </cell>
          <cell r="E1196" t="str">
            <v>Other</v>
          </cell>
        </row>
        <row r="1197">
          <cell r="C1197">
            <v>80230026</v>
          </cell>
          <cell r="D1197" t="str">
            <v>Missouri  Fire Fees</v>
          </cell>
          <cell r="E1197" t="str">
            <v>Other</v>
          </cell>
        </row>
        <row r="1198">
          <cell r="C1198">
            <v>80230071</v>
          </cell>
          <cell r="D1198" t="str">
            <v>Investigation of Risk Allocation</v>
          </cell>
          <cell r="E1198" t="str">
            <v>Other</v>
          </cell>
        </row>
        <row r="1199">
          <cell r="C1199">
            <v>80230081</v>
          </cell>
          <cell r="D1199" t="str">
            <v>Investigation of Risk-Special Projects R</v>
          </cell>
          <cell r="E1199" t="str">
            <v>Other</v>
          </cell>
        </row>
        <row r="1200">
          <cell r="C1200">
            <v>80230091</v>
          </cell>
          <cell r="D1200" t="str">
            <v>FI/CO Investigation of Risk</v>
          </cell>
          <cell r="E1200" t="str">
            <v>Other</v>
          </cell>
        </row>
        <row r="1201">
          <cell r="C1201">
            <v>80230601</v>
          </cell>
          <cell r="D1201" t="str">
            <v>Investigation Of Risks Expense</v>
          </cell>
          <cell r="E1201" t="str">
            <v>Other</v>
          </cell>
        </row>
        <row r="1202">
          <cell r="C1202">
            <v>80230602</v>
          </cell>
          <cell r="D1202" t="str">
            <v>Inspection Report Fees GAAP</v>
          </cell>
          <cell r="E1202" t="str">
            <v>Other</v>
          </cell>
        </row>
        <row r="1203">
          <cell r="C1203">
            <v>80230603</v>
          </cell>
          <cell r="D1203" t="str">
            <v>Med Exam Fees GAAP</v>
          </cell>
          <cell r="E1203" t="str">
            <v>Other</v>
          </cell>
        </row>
        <row r="1204">
          <cell r="C1204">
            <v>80251001</v>
          </cell>
          <cell r="D1204" t="str">
            <v>Donations</v>
          </cell>
          <cell r="E1204" t="str">
            <v>Other</v>
          </cell>
        </row>
        <row r="1205">
          <cell r="C1205">
            <v>80320601</v>
          </cell>
          <cell r="D1205" t="str">
            <v>Miscellaneous Taxes</v>
          </cell>
          <cell r="E1205" t="str">
            <v>Other</v>
          </cell>
        </row>
        <row r="1206">
          <cell r="C1206">
            <v>81060002</v>
          </cell>
          <cell r="D1206" t="str">
            <v>Misc. Income &amp; Exp</v>
          </cell>
          <cell r="E1206" t="str">
            <v>Other</v>
          </cell>
        </row>
        <row r="1207">
          <cell r="C1207">
            <v>81060003</v>
          </cell>
          <cell r="D1207" t="str">
            <v>Prematic Rcc Revenue</v>
          </cell>
          <cell r="E1207" t="str">
            <v>Other</v>
          </cell>
        </row>
        <row r="1208">
          <cell r="C1208">
            <v>81060008</v>
          </cell>
          <cell r="D1208" t="str">
            <v>Penalties- Inc Taxes</v>
          </cell>
          <cell r="E1208" t="str">
            <v>Other</v>
          </cell>
        </row>
        <row r="1209">
          <cell r="C1209">
            <v>81060009</v>
          </cell>
          <cell r="D1209" t="str">
            <v>Penalt- Other Taxes</v>
          </cell>
          <cell r="E1209" t="str">
            <v>Other</v>
          </cell>
        </row>
        <row r="1210">
          <cell r="C1210">
            <v>81060010</v>
          </cell>
          <cell r="D1210" t="str">
            <v>Litigation Proceeds</v>
          </cell>
          <cell r="E1210" t="str">
            <v>Other</v>
          </cell>
        </row>
        <row r="1211">
          <cell r="C1211">
            <v>81060026</v>
          </cell>
          <cell r="D1211" t="str">
            <v>Agency Amortization</v>
          </cell>
          <cell r="E1211" t="str">
            <v>Other</v>
          </cell>
        </row>
        <row r="1212">
          <cell r="C1212">
            <v>81060027</v>
          </cell>
          <cell r="D1212" t="str">
            <v>Cash Over &amp; Short</v>
          </cell>
          <cell r="E1212" t="str">
            <v>Other</v>
          </cell>
        </row>
        <row r="1213">
          <cell r="C1213">
            <v>81060030</v>
          </cell>
          <cell r="D1213" t="str">
            <v>Garnishment Admi Fee</v>
          </cell>
          <cell r="E1213" t="str">
            <v>Other</v>
          </cell>
        </row>
        <row r="1214">
          <cell r="C1214">
            <v>81060033</v>
          </cell>
          <cell r="D1214" t="str">
            <v>Sale-Fully Dep Asset</v>
          </cell>
          <cell r="E1214" t="str">
            <v>Other</v>
          </cell>
        </row>
        <row r="1215">
          <cell r="C1215">
            <v>81060034</v>
          </cell>
          <cell r="D1215" t="str">
            <v>Sale-Fully Dep Asset</v>
          </cell>
          <cell r="E1215" t="str">
            <v>Other</v>
          </cell>
        </row>
        <row r="1216">
          <cell r="C1216">
            <v>81060035</v>
          </cell>
          <cell r="D1216" t="str">
            <v>Special Proj Expenses</v>
          </cell>
          <cell r="E1216" t="str">
            <v>Other</v>
          </cell>
        </row>
        <row r="1217">
          <cell r="C1217">
            <v>81060036</v>
          </cell>
          <cell r="D1217" t="str">
            <v>Cash Discount Taken</v>
          </cell>
          <cell r="E1217" t="str">
            <v>Other</v>
          </cell>
        </row>
        <row r="1218">
          <cell r="C1218">
            <v>81060038</v>
          </cell>
          <cell r="D1218" t="str">
            <v>Easypay Policy Write-offs</v>
          </cell>
          <cell r="E1218" t="str">
            <v>Other</v>
          </cell>
        </row>
        <row r="1219">
          <cell r="C1219">
            <v>81060040</v>
          </cell>
          <cell r="D1219" t="str">
            <v>Waiver-Flexabill Serv Fee</v>
          </cell>
          <cell r="E1219" t="str">
            <v>Other</v>
          </cell>
        </row>
        <row r="1220">
          <cell r="C1220">
            <v>81060041</v>
          </cell>
          <cell r="D1220" t="str">
            <v>E/P In Excess Of Flex Col</v>
          </cell>
          <cell r="E1220" t="str">
            <v>Other</v>
          </cell>
        </row>
        <row r="1221">
          <cell r="C1221">
            <v>81060042</v>
          </cell>
          <cell r="D1221" t="str">
            <v>Small Diff In Agts Bal</v>
          </cell>
          <cell r="E1221" t="str">
            <v>Other</v>
          </cell>
        </row>
        <row r="1222">
          <cell r="C1222">
            <v>81060043</v>
          </cell>
          <cell r="D1222" t="str">
            <v>Admin Policy Write-Offs</v>
          </cell>
          <cell r="E1222" t="str">
            <v>Other</v>
          </cell>
        </row>
        <row r="1223">
          <cell r="C1223">
            <v>81060044</v>
          </cell>
          <cell r="D1223" t="str">
            <v>Rental Inc-Outside Source</v>
          </cell>
          <cell r="E1223" t="str">
            <v>Other</v>
          </cell>
        </row>
        <row r="1224">
          <cell r="C1224">
            <v>81060045</v>
          </cell>
          <cell r="D1224" t="str">
            <v>Rental Inc-Intra-Co</v>
          </cell>
          <cell r="E1224" t="str">
            <v>Other</v>
          </cell>
        </row>
        <row r="1225">
          <cell r="C1225">
            <v>81060046</v>
          </cell>
          <cell r="D1225" t="str">
            <v>Rental Inc-Inter-Co</v>
          </cell>
          <cell r="E1225" t="str">
            <v>Other</v>
          </cell>
        </row>
        <row r="1226">
          <cell r="C1226">
            <v>81060047</v>
          </cell>
          <cell r="D1226" t="str">
            <v>Rental Income-Intra/Clms</v>
          </cell>
          <cell r="E1226" t="str">
            <v>Other</v>
          </cell>
        </row>
        <row r="1227">
          <cell r="C1227">
            <v>81060048</v>
          </cell>
          <cell r="D1227" t="str">
            <v>Chargeback Of Expenses</v>
          </cell>
          <cell r="E1227" t="str">
            <v>Other</v>
          </cell>
        </row>
        <row r="1228">
          <cell r="C1228">
            <v>81060049</v>
          </cell>
          <cell r="D1228" t="str">
            <v>Orig Chg-Off Of Agt Bal</v>
          </cell>
          <cell r="E1228" t="str">
            <v>Other</v>
          </cell>
        </row>
        <row r="1229">
          <cell r="C1229">
            <v>81060101</v>
          </cell>
          <cell r="D1229" t="str">
            <v>I/C Difference</v>
          </cell>
          <cell r="E1229" t="str">
            <v>Other</v>
          </cell>
        </row>
        <row r="1230">
          <cell r="C1230">
            <v>82000005</v>
          </cell>
          <cell r="D1230" t="str">
            <v>SA Administrative Fee Balance Conversion</v>
          </cell>
          <cell r="E1230" t="str">
            <v>Other</v>
          </cell>
        </row>
        <row r="1231">
          <cell r="C1231">
            <v>82000601</v>
          </cell>
          <cell r="D1231" t="str">
            <v>G&amp;A Expenses Accrued GAAP Balance Conver</v>
          </cell>
          <cell r="E1231" t="str">
            <v>Other</v>
          </cell>
        </row>
        <row r="1232">
          <cell r="C1232">
            <v>82000602</v>
          </cell>
          <cell r="D1232" t="str">
            <v>Investment Expense Accrued GAAP Balance</v>
          </cell>
          <cell r="E1232" t="str">
            <v>Other</v>
          </cell>
        </row>
        <row r="1233">
          <cell r="C1233">
            <v>87000001</v>
          </cell>
          <cell r="D1233" t="str">
            <v>Sales Tax</v>
          </cell>
          <cell r="E1233" t="str">
            <v>Other</v>
          </cell>
        </row>
        <row r="1234">
          <cell r="C1234">
            <v>87000002</v>
          </cell>
          <cell r="D1234" t="str">
            <v>Local Business Taxes</v>
          </cell>
          <cell r="E1234" t="str">
            <v>Other</v>
          </cell>
        </row>
        <row r="1235">
          <cell r="C1235">
            <v>87000003</v>
          </cell>
          <cell r="D1235" t="str">
            <v>Personal Property</v>
          </cell>
          <cell r="E1235" t="str">
            <v>Other</v>
          </cell>
        </row>
        <row r="1236">
          <cell r="C1236">
            <v>87000004</v>
          </cell>
          <cell r="D1236" t="str">
            <v>State&amp;Local Insu Tax</v>
          </cell>
          <cell r="E1236" t="str">
            <v>Other</v>
          </cell>
        </row>
        <row r="1237">
          <cell r="C1237">
            <v>87000005</v>
          </cell>
          <cell r="D1237" t="str">
            <v>Real Property</v>
          </cell>
          <cell r="E1237" t="str">
            <v>Other</v>
          </cell>
        </row>
        <row r="1238">
          <cell r="C1238">
            <v>87000006</v>
          </cell>
          <cell r="D1238" t="str">
            <v>Real Prop Tax GAAP</v>
          </cell>
          <cell r="E1238" t="str">
            <v>Other</v>
          </cell>
        </row>
        <row r="1239">
          <cell r="C1239">
            <v>87000007</v>
          </cell>
          <cell r="D1239" t="str">
            <v>Real Prop Tax STAT</v>
          </cell>
          <cell r="E1239" t="str">
            <v>Other</v>
          </cell>
        </row>
        <row r="1240">
          <cell r="C1240">
            <v>87000008</v>
          </cell>
          <cell r="D1240" t="str">
            <v>Payroll Taxes</v>
          </cell>
          <cell r="E1240" t="str">
            <v>Other</v>
          </cell>
        </row>
        <row r="1241">
          <cell r="C1241">
            <v>87000009</v>
          </cell>
          <cell r="D1241" t="str">
            <v>State Unemployment</v>
          </cell>
          <cell r="E1241" t="str">
            <v>Other</v>
          </cell>
        </row>
        <row r="1242">
          <cell r="C1242">
            <v>87000010</v>
          </cell>
          <cell r="D1242" t="str">
            <v>Fed Unemployment</v>
          </cell>
          <cell r="E1242" t="str">
            <v>Other</v>
          </cell>
        </row>
        <row r="1243">
          <cell r="C1243">
            <v>87000011</v>
          </cell>
          <cell r="D1243" t="str">
            <v>Fed Soc Sec</v>
          </cell>
          <cell r="E1243" t="str">
            <v>Other</v>
          </cell>
        </row>
        <row r="1244">
          <cell r="C1244">
            <v>87000012</v>
          </cell>
          <cell r="D1244" t="str">
            <v>Sales Cont Payroll T</v>
          </cell>
          <cell r="E1244" t="str">
            <v>Other</v>
          </cell>
        </row>
        <row r="1245">
          <cell r="C1245">
            <v>87000013</v>
          </cell>
          <cell r="D1245" t="str">
            <v>CA/NE Unemploy Tax</v>
          </cell>
          <cell r="E1245" t="str">
            <v>Other</v>
          </cell>
        </row>
        <row r="1246">
          <cell r="C1246">
            <v>87000014</v>
          </cell>
          <cell r="D1246" t="str">
            <v>State Franchise Tax</v>
          </cell>
          <cell r="E1246" t="str">
            <v>Other</v>
          </cell>
        </row>
        <row r="1247">
          <cell r="C1247">
            <v>87000015</v>
          </cell>
          <cell r="D1247" t="str">
            <v>Federal Excise Tax Exp-Foreign</v>
          </cell>
          <cell r="E1247" t="str">
            <v>Other</v>
          </cell>
        </row>
        <row r="1248">
          <cell r="C1248">
            <v>87000071</v>
          </cell>
          <cell r="D1248" t="str">
            <v>Miscellaneous Taxes Allocation</v>
          </cell>
          <cell r="E1248" t="str">
            <v>Other</v>
          </cell>
        </row>
        <row r="1249">
          <cell r="C1249">
            <v>87000081</v>
          </cell>
          <cell r="D1249" t="str">
            <v>Miscellaneous Taxes-Special Projects Rec</v>
          </cell>
          <cell r="E1249" t="str">
            <v>Other</v>
          </cell>
        </row>
        <row r="1250">
          <cell r="C1250">
            <v>87000082</v>
          </cell>
          <cell r="D1250" t="str">
            <v>Miscellaneous Taxes Investment Allocatio</v>
          </cell>
          <cell r="E1250" t="str">
            <v>Other</v>
          </cell>
        </row>
        <row r="1251">
          <cell r="C1251">
            <v>87000091</v>
          </cell>
          <cell r="D1251" t="str">
            <v>FI/CO Misc Taxes</v>
          </cell>
          <cell r="E1251" t="str">
            <v>Other</v>
          </cell>
        </row>
        <row r="1252">
          <cell r="C1252">
            <v>87000605</v>
          </cell>
          <cell r="D1252" t="str">
            <v>Property Tax Exp GAAP</v>
          </cell>
          <cell r="E1252" t="str">
            <v>Other</v>
          </cell>
        </row>
        <row r="1253">
          <cell r="C1253">
            <v>87100001</v>
          </cell>
          <cell r="D1253" t="str">
            <v>Premium Taxes-Cur Yr</v>
          </cell>
          <cell r="E1253" t="str">
            <v>Other</v>
          </cell>
        </row>
        <row r="1254">
          <cell r="C1254">
            <v>87100002</v>
          </cell>
          <cell r="D1254" t="str">
            <v>Prepay Prm Tx</v>
          </cell>
          <cell r="E1254" t="str">
            <v>Other</v>
          </cell>
        </row>
        <row r="1255">
          <cell r="C1255">
            <v>87100003</v>
          </cell>
          <cell r="D1255" t="str">
            <v>Prem Tax Asm Ota</v>
          </cell>
          <cell r="E1255" t="str">
            <v>Other</v>
          </cell>
        </row>
        <row r="1256">
          <cell r="C1256">
            <v>87100004</v>
          </cell>
          <cell r="D1256" t="str">
            <v>Prem Tax Ced Ota</v>
          </cell>
          <cell r="E1256" t="str">
            <v>Other</v>
          </cell>
        </row>
        <row r="1257">
          <cell r="C1257">
            <v>88100001</v>
          </cell>
          <cell r="D1257" t="str">
            <v>Foreign Income Tax</v>
          </cell>
          <cell r="E1257" t="str">
            <v>Other</v>
          </cell>
        </row>
        <row r="1258">
          <cell r="C1258">
            <v>88100601</v>
          </cell>
          <cell r="D1258" t="str">
            <v>Foreign Income Tax GAAP</v>
          </cell>
          <cell r="E1258" t="str">
            <v>Other</v>
          </cell>
        </row>
        <row r="1259">
          <cell r="C1259">
            <v>88110001</v>
          </cell>
          <cell r="D1259" t="str">
            <v>Foreign Tax Withheld</v>
          </cell>
          <cell r="E1259" t="str">
            <v>Other</v>
          </cell>
        </row>
        <row r="1260">
          <cell r="C1260">
            <v>88200001</v>
          </cell>
          <cell r="D1260" t="str">
            <v>Calif/Nebraska Tax</v>
          </cell>
          <cell r="E1260" t="str">
            <v>Other</v>
          </cell>
        </row>
        <row r="1261">
          <cell r="C1261">
            <v>88200002</v>
          </cell>
          <cell r="D1261" t="str">
            <v>State Franchise Tax</v>
          </cell>
          <cell r="E1261" t="str">
            <v>Other</v>
          </cell>
        </row>
        <row r="1262">
          <cell r="C1262">
            <v>88200003</v>
          </cell>
          <cell r="D1262" t="str">
            <v>Ca Franchise Taxes</v>
          </cell>
          <cell r="E1262" t="str">
            <v>Other</v>
          </cell>
        </row>
        <row r="1263">
          <cell r="C1263">
            <v>88300001</v>
          </cell>
          <cell r="D1263" t="str">
            <v>State Income Taxes-Cur Yr</v>
          </cell>
          <cell r="E1263" t="str">
            <v>Other</v>
          </cell>
        </row>
        <row r="1264">
          <cell r="C1264">
            <v>88300002</v>
          </cell>
          <cell r="D1264" t="str">
            <v>Deferred State Tax</v>
          </cell>
          <cell r="E1264" t="str">
            <v>Other</v>
          </cell>
        </row>
        <row r="1265">
          <cell r="C1265">
            <v>88300003</v>
          </cell>
          <cell r="D1265" t="str">
            <v>St Inc Tax -Prior Yr</v>
          </cell>
          <cell r="E1265" t="str">
            <v>Other</v>
          </cell>
        </row>
        <row r="1266">
          <cell r="C1266">
            <v>88310001</v>
          </cell>
          <cell r="D1266" t="str">
            <v>State Income Taxes-Prior Yr</v>
          </cell>
          <cell r="E1266" t="str">
            <v>Other</v>
          </cell>
        </row>
        <row r="1267">
          <cell r="C1267">
            <v>88900010</v>
          </cell>
          <cell r="D1267" t="str">
            <v>Amortization of Goodwill</v>
          </cell>
          <cell r="E1267" t="str">
            <v>Other</v>
          </cell>
        </row>
        <row r="1268">
          <cell r="C1268">
            <v>88900101</v>
          </cell>
          <cell r="D1268" t="str">
            <v>Amortization of Goodwill</v>
          </cell>
          <cell r="E1268" t="str">
            <v>Other</v>
          </cell>
        </row>
        <row r="1269">
          <cell r="C1269">
            <v>98000031</v>
          </cell>
          <cell r="D1269" t="str">
            <v>IO-S Postage &amp; Freight</v>
          </cell>
          <cell r="E1269" t="str">
            <v>Other</v>
          </cell>
        </row>
        <row r="1270">
          <cell r="C1270">
            <v>98000039</v>
          </cell>
          <cell r="D1270" t="str">
            <v>IO-S Insurance</v>
          </cell>
          <cell r="E1270" t="str">
            <v>Other</v>
          </cell>
        </row>
        <row r="1271">
          <cell r="C1271">
            <v>98000042</v>
          </cell>
          <cell r="D1271" t="str">
            <v>IO-S Inv. of risk</v>
          </cell>
          <cell r="E1271" t="str">
            <v>Other</v>
          </cell>
        </row>
        <row r="1272">
          <cell r="C1272">
            <v>98000046</v>
          </cell>
          <cell r="D1272" t="str">
            <v>IO-S Misc. Taxes</v>
          </cell>
          <cell r="E1272" t="str">
            <v>Other</v>
          </cell>
        </row>
        <row r="1273">
          <cell r="C1273">
            <v>98000047</v>
          </cell>
          <cell r="D1273" t="str">
            <v>IO-S Misc. Income /Expense</v>
          </cell>
          <cell r="E1273" t="str">
            <v>Other</v>
          </cell>
        </row>
        <row r="1274">
          <cell r="C1274">
            <v>98000049</v>
          </cell>
          <cell r="D1274" t="str">
            <v>IO-S Taxes other than FIT</v>
          </cell>
          <cell r="E1274" t="str">
            <v>Other</v>
          </cell>
        </row>
        <row r="1275">
          <cell r="C1275">
            <v>98000050</v>
          </cell>
          <cell r="D1275" t="str">
            <v>IO-S Premium taxes</v>
          </cell>
          <cell r="E1275" t="str">
            <v>Other</v>
          </cell>
        </row>
        <row r="1276">
          <cell r="C1276">
            <v>98000051</v>
          </cell>
          <cell r="D1276" t="str">
            <v>IO-S Donations</v>
          </cell>
          <cell r="E1276" t="str">
            <v>Other</v>
          </cell>
        </row>
        <row r="1277">
          <cell r="C1277">
            <v>98000053</v>
          </cell>
          <cell r="D1277" t="str">
            <v>IO-S Payroll Taxes</v>
          </cell>
          <cell r="E1277" t="str">
            <v>Other</v>
          </cell>
        </row>
        <row r="1278">
          <cell r="C1278">
            <v>98000056</v>
          </cell>
          <cell r="D1278" t="str">
            <v>IO-S Foreign Income Tax</v>
          </cell>
          <cell r="E1278" t="str">
            <v>Other</v>
          </cell>
        </row>
        <row r="1279">
          <cell r="C1279">
            <v>98100031</v>
          </cell>
          <cell r="D1279" t="str">
            <v>CC-A Postage &amp; Freight</v>
          </cell>
          <cell r="E1279" t="str">
            <v>Other</v>
          </cell>
        </row>
        <row r="1280">
          <cell r="C1280">
            <v>98100039</v>
          </cell>
          <cell r="D1280" t="str">
            <v>CC-A Insurance</v>
          </cell>
          <cell r="E1280" t="str">
            <v>Other</v>
          </cell>
        </row>
        <row r="1281">
          <cell r="C1281">
            <v>98100042</v>
          </cell>
          <cell r="D1281" t="str">
            <v>CC-A Inv. of risk</v>
          </cell>
          <cell r="E1281" t="str">
            <v>Other</v>
          </cell>
        </row>
        <row r="1282">
          <cell r="C1282">
            <v>98100046</v>
          </cell>
          <cell r="D1282" t="str">
            <v>CC-A Misc. Taxes</v>
          </cell>
          <cell r="E1282" t="str">
            <v>Other</v>
          </cell>
        </row>
        <row r="1283">
          <cell r="C1283">
            <v>98100047</v>
          </cell>
          <cell r="D1283" t="str">
            <v>CC-A Misc. Income /Expense</v>
          </cell>
          <cell r="E1283" t="str">
            <v>Other</v>
          </cell>
        </row>
        <row r="1284">
          <cell r="C1284">
            <v>98100049</v>
          </cell>
          <cell r="D1284" t="str">
            <v>CC-A Taxes other than FIT</v>
          </cell>
          <cell r="E1284" t="str">
            <v>Other</v>
          </cell>
        </row>
        <row r="1285">
          <cell r="C1285">
            <v>98100050</v>
          </cell>
          <cell r="D1285" t="str">
            <v>CC-A Premium taxes</v>
          </cell>
          <cell r="E1285" t="str">
            <v>Other</v>
          </cell>
        </row>
        <row r="1286">
          <cell r="C1286">
            <v>98100051</v>
          </cell>
          <cell r="D1286" t="str">
            <v>CC-A Donations</v>
          </cell>
          <cell r="E1286" t="str">
            <v>Other</v>
          </cell>
        </row>
        <row r="1287">
          <cell r="C1287">
            <v>98100053</v>
          </cell>
          <cell r="D1287" t="str">
            <v>CC-A Payroll Taxes</v>
          </cell>
          <cell r="E1287" t="str">
            <v>Other</v>
          </cell>
        </row>
        <row r="1288">
          <cell r="C1288">
            <v>98100056</v>
          </cell>
          <cell r="D1288" t="str">
            <v>CC-A Foreign Income Tax</v>
          </cell>
          <cell r="E1288" t="str">
            <v>Other</v>
          </cell>
        </row>
        <row r="1289">
          <cell r="C1289">
            <v>98300031</v>
          </cell>
          <cell r="D1289" t="str">
            <v>HO CC-A Postage &amp; Freight</v>
          </cell>
          <cell r="E1289" t="str">
            <v>Other</v>
          </cell>
        </row>
        <row r="1290">
          <cell r="C1290">
            <v>98300039</v>
          </cell>
          <cell r="D1290" t="str">
            <v>HO CC-A Insurance</v>
          </cell>
          <cell r="E1290" t="str">
            <v>Other</v>
          </cell>
        </row>
        <row r="1291">
          <cell r="C1291">
            <v>98300042</v>
          </cell>
          <cell r="D1291" t="str">
            <v>HO CC-A Inv. of risk</v>
          </cell>
          <cell r="E1291" t="str">
            <v>Other</v>
          </cell>
        </row>
        <row r="1292">
          <cell r="C1292">
            <v>98300046</v>
          </cell>
          <cell r="D1292" t="str">
            <v>HO CC-A Misc. Taxes</v>
          </cell>
          <cell r="E1292" t="str">
            <v>Other</v>
          </cell>
        </row>
        <row r="1293">
          <cell r="C1293">
            <v>98300047</v>
          </cell>
          <cell r="D1293" t="str">
            <v>HO CC-A Misc. Income /Expense</v>
          </cell>
          <cell r="E1293" t="str">
            <v>Other</v>
          </cell>
        </row>
        <row r="1294">
          <cell r="C1294">
            <v>98300049</v>
          </cell>
          <cell r="D1294" t="str">
            <v>HO CC-A Taxes other than FIT</v>
          </cell>
          <cell r="E1294" t="str">
            <v>Other</v>
          </cell>
        </row>
        <row r="1295">
          <cell r="C1295">
            <v>98300050</v>
          </cell>
          <cell r="D1295" t="str">
            <v>HO CC-A Premium taxes</v>
          </cell>
          <cell r="E1295" t="str">
            <v>Other</v>
          </cell>
        </row>
        <row r="1296">
          <cell r="C1296">
            <v>98300051</v>
          </cell>
          <cell r="D1296" t="str">
            <v>HO CC-A Donations</v>
          </cell>
          <cell r="E1296" t="str">
            <v>Other</v>
          </cell>
        </row>
        <row r="1297">
          <cell r="C1297">
            <v>98300053</v>
          </cell>
          <cell r="D1297" t="str">
            <v>HO CC-A Payroll Taxes</v>
          </cell>
          <cell r="E1297" t="str">
            <v>Other</v>
          </cell>
        </row>
        <row r="1298">
          <cell r="C1298">
            <v>98300056</v>
          </cell>
          <cell r="D1298" t="str">
            <v>HO CC-A Foreign Income Tax</v>
          </cell>
          <cell r="E1298" t="str">
            <v>Other</v>
          </cell>
        </row>
        <row r="1299">
          <cell r="C1299">
            <v>98400031</v>
          </cell>
          <cell r="D1299" t="str">
            <v>FORE Postage &amp; Freight</v>
          </cell>
          <cell r="E1299" t="str">
            <v>Other</v>
          </cell>
        </row>
        <row r="1300">
          <cell r="C1300">
            <v>98400039</v>
          </cell>
          <cell r="D1300" t="str">
            <v>FORE Insurance</v>
          </cell>
          <cell r="E1300" t="str">
            <v>Other</v>
          </cell>
        </row>
        <row r="1301">
          <cell r="C1301">
            <v>98400042</v>
          </cell>
          <cell r="D1301" t="str">
            <v>FORE Inv. of risk</v>
          </cell>
          <cell r="E1301" t="str">
            <v>Other</v>
          </cell>
        </row>
        <row r="1302">
          <cell r="C1302">
            <v>98400046</v>
          </cell>
          <cell r="D1302" t="str">
            <v>FORE Misc. Taxes</v>
          </cell>
          <cell r="E1302" t="str">
            <v>Other</v>
          </cell>
        </row>
        <row r="1303">
          <cell r="C1303">
            <v>98400047</v>
          </cell>
          <cell r="D1303" t="str">
            <v>FORE Misc. Income /Expense</v>
          </cell>
          <cell r="E1303" t="str">
            <v>Other</v>
          </cell>
        </row>
        <row r="1304">
          <cell r="C1304">
            <v>98400049</v>
          </cell>
          <cell r="D1304" t="str">
            <v>FORE Taxes other than FIT</v>
          </cell>
          <cell r="E1304" t="str">
            <v>Other</v>
          </cell>
        </row>
        <row r="1305">
          <cell r="C1305">
            <v>98400050</v>
          </cell>
          <cell r="D1305" t="str">
            <v>FORE Premium taxes</v>
          </cell>
          <cell r="E1305" t="str">
            <v>Other</v>
          </cell>
        </row>
        <row r="1306">
          <cell r="C1306">
            <v>98400051</v>
          </cell>
          <cell r="D1306" t="str">
            <v>FORE Donations</v>
          </cell>
          <cell r="E1306" t="str">
            <v>Other</v>
          </cell>
        </row>
        <row r="1307">
          <cell r="C1307">
            <v>98400053</v>
          </cell>
          <cell r="D1307" t="str">
            <v>FORE Payroll Taxes</v>
          </cell>
          <cell r="E1307" t="str">
            <v>Other</v>
          </cell>
        </row>
        <row r="1308">
          <cell r="C1308">
            <v>98400056</v>
          </cell>
          <cell r="D1308" t="str">
            <v>FORE Foreign Income Tax</v>
          </cell>
          <cell r="E1308" t="str">
            <v>Other</v>
          </cell>
        </row>
        <row r="1309">
          <cell r="C1309">
            <v>98500031</v>
          </cell>
          <cell r="D1309" t="str">
            <v>IT PI CCA POSTAGE &amp; FRGT</v>
          </cell>
          <cell r="E1309" t="str">
            <v>Other</v>
          </cell>
        </row>
        <row r="1310">
          <cell r="C1310">
            <v>98500039</v>
          </cell>
          <cell r="D1310" t="str">
            <v>IT PI CCA INSURANCE</v>
          </cell>
          <cell r="E1310" t="str">
            <v>Other</v>
          </cell>
        </row>
        <row r="1311">
          <cell r="C1311">
            <v>98500042</v>
          </cell>
          <cell r="D1311" t="str">
            <v>IT PI CCA INV. OF RISK</v>
          </cell>
          <cell r="E1311" t="str">
            <v>Other</v>
          </cell>
        </row>
        <row r="1312">
          <cell r="C1312">
            <v>98500046</v>
          </cell>
          <cell r="D1312" t="str">
            <v>IT PI CCA MISC. TAXES</v>
          </cell>
          <cell r="E1312" t="str">
            <v>Other</v>
          </cell>
        </row>
        <row r="1313">
          <cell r="C1313">
            <v>98500047</v>
          </cell>
          <cell r="D1313" t="str">
            <v>IT PI CCA MISC. INC. /EXP</v>
          </cell>
          <cell r="E1313" t="str">
            <v>Other</v>
          </cell>
        </row>
        <row r="1314">
          <cell r="C1314">
            <v>98500049</v>
          </cell>
          <cell r="D1314" t="str">
            <v>IT PI CCA TAXES O. T FIT</v>
          </cell>
          <cell r="E1314" t="str">
            <v>Other</v>
          </cell>
        </row>
        <row r="1315">
          <cell r="C1315">
            <v>98500050</v>
          </cell>
          <cell r="D1315" t="str">
            <v>IT PI CCA PREMIUM TAXES</v>
          </cell>
          <cell r="E1315" t="str">
            <v>Other</v>
          </cell>
        </row>
        <row r="1316">
          <cell r="C1316">
            <v>98500051</v>
          </cell>
          <cell r="D1316" t="str">
            <v>IT PI CCA DONATIONS</v>
          </cell>
          <cell r="E1316" t="str">
            <v>Other</v>
          </cell>
        </row>
        <row r="1317">
          <cell r="C1317">
            <v>98500053</v>
          </cell>
          <cell r="D1317" t="str">
            <v>IT PI CCA Payroll Taxes</v>
          </cell>
          <cell r="E1317" t="str">
            <v>Other</v>
          </cell>
        </row>
        <row r="1318">
          <cell r="C1318">
            <v>98500056</v>
          </cell>
          <cell r="D1318" t="str">
            <v>IT PI CCA Foreign Income Tax</v>
          </cell>
          <cell r="E1318" t="str">
            <v>Other</v>
          </cell>
        </row>
        <row r="1319">
          <cell r="C1319">
            <v>98600031</v>
          </cell>
          <cell r="D1319" t="str">
            <v>IT PO CCA POSTAGE &amp; FRGT</v>
          </cell>
          <cell r="E1319" t="str">
            <v>Other</v>
          </cell>
        </row>
        <row r="1320">
          <cell r="C1320">
            <v>98600039</v>
          </cell>
          <cell r="D1320" t="str">
            <v>IT PO CCA INSURANCE</v>
          </cell>
          <cell r="E1320" t="str">
            <v>Other</v>
          </cell>
        </row>
        <row r="1321">
          <cell r="C1321">
            <v>98600042</v>
          </cell>
          <cell r="D1321" t="str">
            <v>IT PO CCA INV. OF RISK</v>
          </cell>
          <cell r="E1321" t="str">
            <v>Other</v>
          </cell>
        </row>
        <row r="1322">
          <cell r="C1322">
            <v>98600046</v>
          </cell>
          <cell r="D1322" t="str">
            <v>IT PO CCA MISC. TAXES</v>
          </cell>
          <cell r="E1322" t="str">
            <v>Other</v>
          </cell>
        </row>
        <row r="1323">
          <cell r="C1323">
            <v>98600047</v>
          </cell>
          <cell r="D1323" t="str">
            <v>IT PO CCA MISC. INC. /EXP</v>
          </cell>
          <cell r="E1323" t="str">
            <v>Other</v>
          </cell>
        </row>
        <row r="1324">
          <cell r="C1324">
            <v>98600049</v>
          </cell>
          <cell r="D1324" t="str">
            <v>IT PO CCA TAXES O. T FIT</v>
          </cell>
          <cell r="E1324" t="str">
            <v>Other</v>
          </cell>
        </row>
        <row r="1325">
          <cell r="C1325">
            <v>98600050</v>
          </cell>
          <cell r="D1325" t="str">
            <v>IT PO CCA PREMIUM TAXES</v>
          </cell>
          <cell r="E1325" t="str">
            <v>Other</v>
          </cell>
        </row>
        <row r="1326">
          <cell r="C1326">
            <v>98600051</v>
          </cell>
          <cell r="D1326" t="str">
            <v>IT PO CCA DONATIONS</v>
          </cell>
          <cell r="E1326" t="str">
            <v>Other</v>
          </cell>
        </row>
        <row r="1327">
          <cell r="C1327">
            <v>98600053</v>
          </cell>
          <cell r="D1327" t="str">
            <v>IT PO CCA Payroll Taxes</v>
          </cell>
          <cell r="E1327" t="str">
            <v>Other</v>
          </cell>
        </row>
        <row r="1328">
          <cell r="C1328">
            <v>98600056</v>
          </cell>
          <cell r="D1328" t="str">
            <v>IT PO CCA Foreign Income Tax</v>
          </cell>
          <cell r="E1328" t="str">
            <v>Other</v>
          </cell>
        </row>
        <row r="1329">
          <cell r="C1329">
            <v>99300031</v>
          </cell>
          <cell r="D1329" t="str">
            <v>PL HO CC-A Postage &amp; Freight</v>
          </cell>
          <cell r="E1329" t="str">
            <v>Other</v>
          </cell>
        </row>
        <row r="1330">
          <cell r="C1330">
            <v>99300039</v>
          </cell>
          <cell r="D1330" t="str">
            <v>PL HO CC-A Insurance</v>
          </cell>
          <cell r="E1330" t="str">
            <v>Other</v>
          </cell>
        </row>
        <row r="1331">
          <cell r="C1331">
            <v>99300042</v>
          </cell>
          <cell r="D1331" t="str">
            <v>PL HO CC-A Inv. of risk</v>
          </cell>
          <cell r="E1331" t="str">
            <v>Other</v>
          </cell>
        </row>
        <row r="1332">
          <cell r="C1332">
            <v>99300046</v>
          </cell>
          <cell r="D1332" t="str">
            <v>PL HO CC-A Misc. Taxes</v>
          </cell>
          <cell r="E1332" t="str">
            <v>Other</v>
          </cell>
        </row>
        <row r="1333">
          <cell r="C1333">
            <v>99300047</v>
          </cell>
          <cell r="D1333" t="str">
            <v>HO CC-A Misc. Income /Expense</v>
          </cell>
          <cell r="E1333" t="str">
            <v>Other</v>
          </cell>
        </row>
        <row r="1334">
          <cell r="C1334">
            <v>99300049</v>
          </cell>
          <cell r="D1334" t="str">
            <v>PL HO CC-A Taxes other than FIT</v>
          </cell>
          <cell r="E1334" t="str">
            <v>Other</v>
          </cell>
        </row>
        <row r="1335">
          <cell r="C1335">
            <v>99300050</v>
          </cell>
          <cell r="D1335" t="str">
            <v>PL HO CC-A Premium taxes</v>
          </cell>
          <cell r="E1335" t="str">
            <v>Other</v>
          </cell>
        </row>
        <row r="1336">
          <cell r="C1336">
            <v>99300051</v>
          </cell>
          <cell r="D1336" t="str">
            <v>PL HO CC-A Donations</v>
          </cell>
          <cell r="E1336" t="str">
            <v>Other</v>
          </cell>
        </row>
        <row r="1337">
          <cell r="C1337">
            <v>99300053</v>
          </cell>
          <cell r="D1337" t="str">
            <v>PL HO CC-A Payroll Taxes</v>
          </cell>
          <cell r="E1337" t="str">
            <v>Other</v>
          </cell>
        </row>
        <row r="1338">
          <cell r="C1338">
            <v>99300056</v>
          </cell>
          <cell r="D1338" t="str">
            <v>PL HO CC-A Foreign Income Tax</v>
          </cell>
          <cell r="E1338" t="str">
            <v>Other</v>
          </cell>
        </row>
        <row r="1339">
          <cell r="C1339">
            <v>99800031</v>
          </cell>
          <cell r="D1339" t="str">
            <v>UL EA Postage</v>
          </cell>
          <cell r="E1339" t="str">
            <v>Other</v>
          </cell>
        </row>
        <row r="1340">
          <cell r="C1340">
            <v>99800039</v>
          </cell>
          <cell r="D1340" t="str">
            <v>UL EA Insur Alloc</v>
          </cell>
          <cell r="E1340" t="str">
            <v>Other</v>
          </cell>
        </row>
        <row r="1341">
          <cell r="C1341">
            <v>99800042</v>
          </cell>
          <cell r="D1341" t="str">
            <v>UL EA Investigation of Risk</v>
          </cell>
          <cell r="E1341" t="str">
            <v>Other</v>
          </cell>
        </row>
        <row r="1342">
          <cell r="C1342">
            <v>99800046</v>
          </cell>
          <cell r="D1342" t="str">
            <v>UL EA Misc Taxes</v>
          </cell>
          <cell r="E1342" t="str">
            <v>Other</v>
          </cell>
        </row>
        <row r="1343">
          <cell r="C1343">
            <v>99800053</v>
          </cell>
          <cell r="D1343" t="str">
            <v>UL EA Payroll Taxes</v>
          </cell>
          <cell r="E1343" t="str">
            <v>Other</v>
          </cell>
        </row>
        <row r="1344">
          <cell r="C1344">
            <v>99900031</v>
          </cell>
          <cell r="D1344" t="str">
            <v>UL IA Postage &amp; Freight</v>
          </cell>
          <cell r="E1344" t="str">
            <v>Other</v>
          </cell>
        </row>
        <row r="1345">
          <cell r="C1345">
            <v>99900039</v>
          </cell>
          <cell r="D1345" t="str">
            <v>UL IA Insurance</v>
          </cell>
          <cell r="E1345" t="str">
            <v>Other</v>
          </cell>
        </row>
        <row r="1346">
          <cell r="C1346">
            <v>99900042</v>
          </cell>
          <cell r="D1346" t="str">
            <v>UL IA Inv. of risk</v>
          </cell>
          <cell r="E1346" t="str">
            <v>Other</v>
          </cell>
        </row>
        <row r="1347">
          <cell r="C1347">
            <v>99900046</v>
          </cell>
          <cell r="D1347" t="str">
            <v>UL IA Misc. Taxes</v>
          </cell>
          <cell r="E1347" t="str">
            <v>Other</v>
          </cell>
        </row>
        <row r="1348">
          <cell r="C1348">
            <v>99900047</v>
          </cell>
          <cell r="D1348" t="str">
            <v>UL IA Misc. Income /Expense</v>
          </cell>
          <cell r="E1348" t="str">
            <v>Other</v>
          </cell>
        </row>
        <row r="1349">
          <cell r="C1349">
            <v>99900049</v>
          </cell>
          <cell r="D1349" t="str">
            <v>UL IA Taxes other than FIT</v>
          </cell>
          <cell r="E1349" t="str">
            <v>Other</v>
          </cell>
        </row>
        <row r="1350">
          <cell r="C1350">
            <v>99900050</v>
          </cell>
          <cell r="D1350" t="str">
            <v>UL IA Premium taxes</v>
          </cell>
          <cell r="E1350" t="str">
            <v>Other</v>
          </cell>
        </row>
        <row r="1351">
          <cell r="C1351">
            <v>99900051</v>
          </cell>
          <cell r="D1351" t="str">
            <v>UL IA Donations</v>
          </cell>
          <cell r="E1351" t="str">
            <v>Other</v>
          </cell>
        </row>
        <row r="1352">
          <cell r="C1352">
            <v>99900053</v>
          </cell>
          <cell r="D1352" t="str">
            <v>UL IA Payroll Taxes</v>
          </cell>
          <cell r="E1352" t="str">
            <v>Other</v>
          </cell>
        </row>
        <row r="1353">
          <cell r="C1353">
            <v>99900056</v>
          </cell>
          <cell r="D1353" t="str">
            <v>UL IA Foreign Income Tax</v>
          </cell>
          <cell r="E1353" t="str">
            <v>Other</v>
          </cell>
        </row>
      </sheetData>
      <sheetData sheetId="15"/>
      <sheetData sheetId="1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 Yr Summary INS P&amp;L"/>
      <sheetName val="5 Yr Summary PS P&amp;L"/>
      <sheetName val="5 Yr Summary OHS P&amp;L"/>
      <sheetName val="Assumptions"/>
      <sheetName val="Student Enrollments"/>
      <sheetName val="Detailed 5 yr Projections"/>
      <sheetName val="Detailed 5 yr Qtrly Proj"/>
      <sheetName val="Existing Public Schools"/>
      <sheetName val="CALA"/>
      <sheetName val="CANB"/>
      <sheetName val="CO"/>
      <sheetName val="ID"/>
      <sheetName val="KS"/>
      <sheetName val="MN"/>
      <sheetName val="NV"/>
      <sheetName val="OR"/>
      <sheetName val="SC"/>
      <sheetName val="WA"/>
      <sheetName val="WI"/>
      <sheetName val="OHS"/>
      <sheetName val="Central Office"/>
      <sheetName val="Phoenix"/>
      <sheetName val="Central Office Staffing"/>
      <sheetName val="New Bus Dev"/>
      <sheetName val="New CA"/>
      <sheetName val="New State"/>
      <sheetName val="Attrition Rates"/>
      <sheetName val="Sheet2"/>
      <sheetName val="Weekly Leads (Pivo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rtification"/>
      <sheetName val=" Summary"/>
      <sheetName val="2nd Interim Detail"/>
      <sheetName val=" MYP"/>
    </sheetNames>
    <sheetDataSet>
      <sheetData sheetId="0" refreshError="1"/>
      <sheetData sheetId="1" refreshError="1"/>
      <sheetData sheetId="2" refreshError="1"/>
      <sheetData sheetId="3" refreshError="1">
        <row r="19">
          <cell r="N19" t="str">
            <v>2006/07</v>
          </cell>
          <cell r="O19" t="str">
            <v>2007/08</v>
          </cell>
          <cell r="P19" t="str">
            <v>2008/09</v>
          </cell>
        </row>
        <row r="20">
          <cell r="N20" t="str">
            <v>2007/08</v>
          </cell>
          <cell r="O20" t="str">
            <v>2008/09</v>
          </cell>
          <cell r="P20" t="str">
            <v>2009/10</v>
          </cell>
        </row>
        <row r="21">
          <cell r="N21" t="str">
            <v>2008/09</v>
          </cell>
          <cell r="O21" t="str">
            <v>2009/10</v>
          </cell>
          <cell r="P21" t="str">
            <v>2010/11</v>
          </cell>
        </row>
        <row r="22">
          <cell r="N22" t="str">
            <v>2009/10</v>
          </cell>
          <cell r="O22" t="str">
            <v>2010/11</v>
          </cell>
          <cell r="P22" t="str">
            <v>2011/12</v>
          </cell>
        </row>
        <row r="23">
          <cell r="N23" t="str">
            <v>2010/11</v>
          </cell>
          <cell r="O23" t="str">
            <v>2011/12</v>
          </cell>
          <cell r="P23" t="str">
            <v>2012/13</v>
          </cell>
        </row>
        <row r="24">
          <cell r="N24" t="str">
            <v>2011/12</v>
          </cell>
          <cell r="O24" t="str">
            <v>2012/13</v>
          </cell>
          <cell r="P24" t="str">
            <v>2013/14</v>
          </cell>
        </row>
        <row r="25">
          <cell r="N25" t="str">
            <v>2011/12</v>
          </cell>
          <cell r="O25" t="str">
            <v>2012/13</v>
          </cell>
          <cell r="P25" t="str">
            <v>2013/14</v>
          </cell>
        </row>
        <row r="26">
          <cell r="N26" t="str">
            <v>2012/13</v>
          </cell>
          <cell r="O26" t="str">
            <v>2013/14</v>
          </cell>
          <cell r="P26" t="str">
            <v>2014/15</v>
          </cell>
        </row>
        <row r="27">
          <cell r="N27" t="str">
            <v>2013/14</v>
          </cell>
          <cell r="O27" t="str">
            <v>2014/15</v>
          </cell>
          <cell r="P27" t="str">
            <v>2015/16</v>
          </cell>
        </row>
        <row r="28">
          <cell r="N28" t="str">
            <v>2014/15</v>
          </cell>
          <cell r="O28" t="str">
            <v>2015/16</v>
          </cell>
          <cell r="P28" t="str">
            <v>2016/17</v>
          </cell>
        </row>
        <row r="29">
          <cell r="N29" t="str">
            <v>2015/16</v>
          </cell>
          <cell r="O29" t="str">
            <v>2016/17</v>
          </cell>
          <cell r="P29" t="str">
            <v>2017/18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rtification"/>
      <sheetName val="GF Summary"/>
      <sheetName val="GF Unrestricted"/>
      <sheetName val="GF Restricted"/>
      <sheetName val="Cafeteria Spec Res"/>
      <sheetName val="Sp Res Non Cap"/>
      <sheetName val="Foundation"/>
      <sheetName val="Cap Fac"/>
      <sheetName val="ADA"/>
      <sheetName val="Cashflow"/>
      <sheetName val="Criteria &amp; Standards"/>
      <sheetName val="Sheet1"/>
    </sheetNames>
    <sheetDataSet>
      <sheetData sheetId="0">
        <row r="11">
          <cell r="M1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>
        <row r="1">
          <cell r="A1" t="str">
            <v>2015/2016</v>
          </cell>
        </row>
        <row r="2">
          <cell r="A2" t="str">
            <v>2016/2017</v>
          </cell>
        </row>
        <row r="3">
          <cell r="A3" t="str">
            <v>2017/2018</v>
          </cell>
        </row>
        <row r="4">
          <cell r="A4" t="str">
            <v>2018/2019</v>
          </cell>
        </row>
        <row r="5">
          <cell r="A5" t="str">
            <v>2019/2020</v>
          </cell>
        </row>
        <row r="6">
          <cell r="A6" t="str">
            <v>2021/2022</v>
          </cell>
        </row>
        <row r="7">
          <cell r="A7" t="str">
            <v>2022/2023</v>
          </cell>
        </row>
        <row r="8">
          <cell r="A8" t="str">
            <v>2023/2024</v>
          </cell>
        </row>
        <row r="9">
          <cell r="A9" t="str">
            <v>2024/2025</v>
          </cell>
        </row>
        <row r="10">
          <cell r="A10" t="str">
            <v>2025/2026</v>
          </cell>
        </row>
        <row r="11">
          <cell r="A11" t="str">
            <v>2026/2027</v>
          </cell>
        </row>
        <row r="12">
          <cell r="A12" t="str">
            <v>2027/2028</v>
          </cell>
        </row>
        <row r="13">
          <cell r="A13" t="str">
            <v>2028/2029</v>
          </cell>
        </row>
        <row r="14">
          <cell r="A14" t="str">
            <v>2029/2030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umptions"/>
      <sheetName val="Admin Staffing"/>
      <sheetName val="Base Case"/>
      <sheetName val="Low Enrollment"/>
      <sheetName val="Low Funding"/>
      <sheetName val="Funding Component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ryAspacia"/>
      <sheetName val="Sheet1"/>
    </sheetNames>
    <sheetDataSet>
      <sheetData sheetId="0" refreshError="1"/>
      <sheetData sheetId="1" refreshError="1">
        <row r="1">
          <cell r="A1" t="str">
            <v xml:space="preserve">Enrolled </v>
          </cell>
        </row>
        <row r="2">
          <cell r="A2" t="str">
            <v xml:space="preserve">Interested </v>
          </cell>
        </row>
        <row r="3">
          <cell r="A3" t="str">
            <v>Test</v>
          </cell>
        </row>
        <row r="4">
          <cell r="A4" t="str">
            <v>Not Reached 1st attempt</v>
          </cell>
        </row>
        <row r="5">
          <cell r="A5" t="str">
            <v>Not Reached 2nd atempt</v>
          </cell>
        </row>
        <row r="6">
          <cell r="A6" t="str">
            <v>New</v>
          </cell>
        </row>
        <row r="7">
          <cell r="A7" t="str">
            <v>Not Reached 3+ attempts</v>
          </cell>
        </row>
        <row r="8">
          <cell r="A8" t="str">
            <v>Not Interested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CODE"/>
      <sheetName val="je form"/>
      <sheetName val="Lookup Tables"/>
      <sheetName val="other lists"/>
    </sheetNames>
    <sheetDataSet>
      <sheetData sheetId="0"/>
      <sheetData sheetId="1" refreshError="1"/>
      <sheetData sheetId="2">
        <row r="4">
          <cell r="B4" t="str">
            <v>01</v>
          </cell>
        </row>
      </sheetData>
      <sheetData sheetId="3">
        <row r="4">
          <cell r="B4" t="str">
            <v>01</v>
          </cell>
        </row>
        <row r="5">
          <cell r="B5" t="str">
            <v>02</v>
          </cell>
        </row>
        <row r="6">
          <cell r="B6" t="str">
            <v>03</v>
          </cell>
        </row>
        <row r="7">
          <cell r="B7" t="str">
            <v>04</v>
          </cell>
        </row>
        <row r="8">
          <cell r="B8" t="str">
            <v>05</v>
          </cell>
        </row>
        <row r="9">
          <cell r="B9" t="str">
            <v>06</v>
          </cell>
        </row>
        <row r="10">
          <cell r="B10" t="str">
            <v>07</v>
          </cell>
        </row>
        <row r="11">
          <cell r="B11" t="str">
            <v>08</v>
          </cell>
        </row>
        <row r="12">
          <cell r="B12" t="str">
            <v>09</v>
          </cell>
        </row>
        <row r="13">
          <cell r="B13">
            <v>11</v>
          </cell>
        </row>
        <row r="14">
          <cell r="B14" t="str">
            <v>12</v>
          </cell>
        </row>
        <row r="15">
          <cell r="B15" t="str">
            <v>13</v>
          </cell>
        </row>
        <row r="16">
          <cell r="B16" t="str">
            <v>14</v>
          </cell>
        </row>
      </sheetData>
      <sheetData sheetId="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ECE Analysis 3"/>
      <sheetName val="ECE Analysis 2"/>
      <sheetName val="CapEx BoardSlide"/>
      <sheetName val="CapEx"/>
      <sheetName val="BS Boardslide"/>
      <sheetName val="CshFlow Boardslide"/>
      <sheetName val="ece graphs"/>
      <sheetName val="OPCO rev ebitda"/>
      <sheetName val="Goodwill not ded"/>
      <sheetName val="Sheet1"/>
      <sheetName val="Monthly Csh Flow"/>
      <sheetName val="Roll-UP"/>
      <sheetName val="ECE"/>
      <sheetName val="SP"/>
      <sheetName val="CCLC-EP"/>
      <sheetName val="5 year plan slides"/>
      <sheetName val="ECE BoardSlide"/>
      <sheetName val="Multi Year Summary"/>
      <sheetName val="PremG&amp;ACost"/>
      <sheetName val="2008 roll-up"/>
      <sheetName val="ECE 5 YR Occupancy"/>
      <sheetName val="5 year Growth ECE"/>
      <sheetName val="5 Year Growth"/>
      <sheetName val="5 Year CAGR ECE"/>
      <sheetName val="5 Year CAGR - 2 Year Objectiv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rmed 0809 Daily Format "/>
      <sheetName val="Daily Format+pvt"/>
      <sheetName val="Data"/>
      <sheetName val="08-09 Enrollment_pvt"/>
      <sheetName val="08-09 Enrollment_clt"/>
      <sheetName val="07-08 Reregistration_pvt"/>
      <sheetName val="07-08 Registration_clt_2"/>
      <sheetName val="Fulltime"/>
      <sheetName val="0809 Confirmed Grade Details"/>
      <sheetName val="0809_Grade Level Detail_pvt_clt"/>
      <sheetName val="Pending Detail"/>
    </sheetNames>
    <sheetDataSet>
      <sheetData sheetId="0" refreshError="1"/>
      <sheetData sheetId="1" refreshError="1"/>
      <sheetData sheetId="2" refreshError="1">
        <row r="46">
          <cell r="X46" t="str">
            <v>Grade 07 (MAP_H)</v>
          </cell>
          <cell r="Y46" t="str">
            <v>Grade 08</v>
          </cell>
        </row>
        <row r="47">
          <cell r="X47" t="str">
            <v>a.K</v>
          </cell>
          <cell r="Y47" t="str">
            <v>b.1st</v>
          </cell>
        </row>
        <row r="48">
          <cell r="X48" t="str">
            <v>b.1st</v>
          </cell>
          <cell r="Y48" t="str">
            <v>c.2nd</v>
          </cell>
        </row>
        <row r="49">
          <cell r="X49" t="str">
            <v>c.2nd</v>
          </cell>
          <cell r="Y49" t="str">
            <v>d.3rd</v>
          </cell>
        </row>
        <row r="50">
          <cell r="X50" t="str">
            <v>d.3rd</v>
          </cell>
          <cell r="Y50" t="str">
            <v>e.4th</v>
          </cell>
        </row>
        <row r="51">
          <cell r="X51" t="str">
            <v>e.4th</v>
          </cell>
          <cell r="Y51" t="str">
            <v>f.5th</v>
          </cell>
        </row>
        <row r="52">
          <cell r="X52" t="str">
            <v>f.5th</v>
          </cell>
          <cell r="Y52" t="str">
            <v>g.6th</v>
          </cell>
        </row>
        <row r="53">
          <cell r="X53" t="str">
            <v>g.6th</v>
          </cell>
          <cell r="Y53" t="str">
            <v>h.7th</v>
          </cell>
        </row>
        <row r="54">
          <cell r="X54" t="str">
            <v>h.7th</v>
          </cell>
          <cell r="Y54" t="str">
            <v>i.8th</v>
          </cell>
        </row>
        <row r="55">
          <cell r="X55" t="str">
            <v>i.8th</v>
          </cell>
          <cell r="Y55" t="str">
            <v>j.9th</v>
          </cell>
        </row>
        <row r="56">
          <cell r="X56" t="str">
            <v>j.9th</v>
          </cell>
          <cell r="Y56" t="str">
            <v>k.10th</v>
          </cell>
        </row>
        <row r="57">
          <cell r="X57" t="str">
            <v>k.10th</v>
          </cell>
          <cell r="Y57" t="str">
            <v>l.11th</v>
          </cell>
        </row>
        <row r="58">
          <cell r="X58" t="str">
            <v>l.11th</v>
          </cell>
          <cell r="Y58" t="str">
            <v>m.12th</v>
          </cell>
        </row>
        <row r="59">
          <cell r="X59" t="str">
            <v>m.12th</v>
          </cell>
          <cell r="Y59" t="str">
            <v>3. NA</v>
          </cell>
        </row>
        <row r="60">
          <cell r="X60" t="str">
            <v>o.Other</v>
          </cell>
          <cell r="Y60" t="str">
            <v>o.Other</v>
          </cell>
        </row>
        <row r="62">
          <cell r="X62" t="str">
            <v>Grade (MAP_T)</v>
          </cell>
          <cell r="Y62" t="str">
            <v>Group 08</v>
          </cell>
        </row>
        <row r="63">
          <cell r="X63" t="str">
            <v>a.K</v>
          </cell>
          <cell r="Y63" t="str">
            <v>1. K-8</v>
          </cell>
        </row>
        <row r="64">
          <cell r="X64" t="str">
            <v>b.1st</v>
          </cell>
          <cell r="Y64" t="str">
            <v>1. K-8</v>
          </cell>
        </row>
        <row r="65">
          <cell r="X65" t="str">
            <v>c.2nd</v>
          </cell>
          <cell r="Y65" t="str">
            <v>1. K-8</v>
          </cell>
        </row>
        <row r="66">
          <cell r="X66" t="str">
            <v>d.3rd</v>
          </cell>
          <cell r="Y66" t="str">
            <v>1. K-8</v>
          </cell>
        </row>
        <row r="67">
          <cell r="X67" t="str">
            <v>e.4th</v>
          </cell>
          <cell r="Y67" t="str">
            <v>1. K-8</v>
          </cell>
        </row>
        <row r="68">
          <cell r="X68" t="str">
            <v>f.5th</v>
          </cell>
          <cell r="Y68" t="str">
            <v>1. K-8</v>
          </cell>
        </row>
        <row r="69">
          <cell r="X69" t="str">
            <v>g.6th</v>
          </cell>
          <cell r="Y69" t="str">
            <v>1. K-8</v>
          </cell>
        </row>
        <row r="70">
          <cell r="X70" t="str">
            <v>h.7th</v>
          </cell>
          <cell r="Y70" t="str">
            <v>1. K-8</v>
          </cell>
        </row>
        <row r="71">
          <cell r="X71" t="str">
            <v>i.8th</v>
          </cell>
          <cell r="Y71" t="str">
            <v>2. HS</v>
          </cell>
        </row>
        <row r="72">
          <cell r="X72" t="str">
            <v>j.9th</v>
          </cell>
          <cell r="Y72" t="str">
            <v>2. HS</v>
          </cell>
        </row>
        <row r="73">
          <cell r="X73" t="str">
            <v>k.10th</v>
          </cell>
          <cell r="Y73" t="str">
            <v>2. HS</v>
          </cell>
        </row>
        <row r="74">
          <cell r="X74" t="str">
            <v>l.11th</v>
          </cell>
          <cell r="Y74" t="str">
            <v>2. HS</v>
          </cell>
        </row>
        <row r="75">
          <cell r="X75" t="str">
            <v>m.12th</v>
          </cell>
          <cell r="Y75" t="str">
            <v>2. HS</v>
          </cell>
        </row>
        <row r="76">
          <cell r="X76" t="str">
            <v>o.Other</v>
          </cell>
          <cell r="Y76" t="str">
            <v>1. K-8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&amp;R"/>
      <sheetName val="DATE"/>
      <sheetName val="REG WORK ORDERS"/>
      <sheetName val="CURRENT UNITS"/>
      <sheetName val="CURRENT $"/>
      <sheetName val="AAOS"/>
      <sheetName val="BOOKS"/>
      <sheetName val="EDIT"/>
      <sheetName val="GR"/>
      <sheetName val="LA STORAGE"/>
      <sheetName val="AMA"/>
      <sheetName val="APA"/>
      <sheetName val="KI"/>
      <sheetName val="COMPAS MEDICAL"/>
      <sheetName val="KP"/>
      <sheetName val="KCOL"/>
      <sheetName val="SCORE"/>
      <sheetName val="IFE"/>
      <sheetName val="SOURCE"/>
      <sheetName val="SBAUTHOR"/>
      <sheetName val="TRIUMPH"/>
      <sheetName val="AAOSINV"/>
      <sheetName val="ALABKINV"/>
      <sheetName val="ALAEDINV"/>
      <sheetName val="ALGRINV"/>
      <sheetName val="AMAINV"/>
      <sheetName val="APAINV"/>
      <sheetName val="IFEINV"/>
      <sheetName val="KIINV"/>
      <sheetName val="KPINV"/>
      <sheetName val="KCINV"/>
      <sheetName val="SCOREINV"/>
      <sheetName val="RRINV"/>
      <sheetName val="SBINV"/>
      <sheetName val="SBAUTHORINV"/>
      <sheetName val="TRIINV"/>
      <sheetName val="PRICE SHEET"/>
      <sheetName val="CHECKSHEET"/>
      <sheetName val="TOTAL ALA"/>
      <sheetName val="SUPANDINV"/>
      <sheetName val="KAPLAN EQUIP"/>
      <sheetName val="KAPLAN EQUIP INV"/>
      <sheetName val="REG_WORK_ORDERS"/>
      <sheetName val="CURRENT_UNITS"/>
      <sheetName val="CURRENT_$"/>
      <sheetName val="LA_STORAGE"/>
      <sheetName val="COMPAS_MEDICAL"/>
      <sheetName val="PRICE_SHEET"/>
      <sheetName val="TOTAL_ALA"/>
      <sheetName val="KAPLAN_EQUIP"/>
      <sheetName val="KAPLAN_EQUIP_IN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puts"/>
      <sheetName val="Product Lifts"/>
      <sheetName val="RegToSubMatix--&gt;"/>
      <sheetName val="Total"/>
      <sheetName val="Total with Yahoo"/>
      <sheetName val="Factors"/>
      <sheetName val="Chart"/>
      <sheetName val="Chart11+mths"/>
      <sheetName val="Direct"/>
      <sheetName val="Organic"/>
      <sheetName val="Brand"/>
      <sheetName val="NonBrand"/>
      <sheetName val="Yahoo"/>
      <sheetName val="MSN"/>
      <sheetName val="AOL"/>
      <sheetName val="Partners"/>
      <sheetName val="Email"/>
      <sheetName val="Facebook"/>
      <sheetName val="Display"/>
      <sheetName val="Incremental"/>
      <sheetName val="Affiliates"/>
      <sheetName val="Mobile"/>
      <sheetName val="Viral"/>
      <sheetName val="CrossSell"/>
      <sheetName val="Calcs---&gt;"/>
      <sheetName val="SubsCapturedToDate"/>
      <sheetName val="PivotTableQueries--&gt;"/>
      <sheetName val="PvtRegs"/>
      <sheetName val="pvtYahooRegs"/>
      <sheetName val="pvtYahooFTS"/>
      <sheetName val="PvtFTS"/>
      <sheetName val="pvtCrossSellRegs"/>
      <sheetName val="pvtCrossSellConv"/>
      <sheetName val="PvtFTSCapture"/>
      <sheetName val="PvtFTSRollingCapture"/>
      <sheetName val="LkUps"/>
      <sheetName val="Analysis"/>
      <sheetName val="Total Excl. Y! &amp; Dire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0">
          <cell r="F10" t="str">
            <v>Affiliate</v>
          </cell>
          <cell r="G10" t="str">
            <v>AOL</v>
          </cell>
          <cell r="H10" t="str">
            <v>Direct Domain</v>
          </cell>
          <cell r="I10" t="str">
            <v>Display</v>
          </cell>
          <cell r="J10" t="str">
            <v>Email</v>
          </cell>
          <cell r="K10" t="str">
            <v>Facebook</v>
          </cell>
          <cell r="L10" t="str">
            <v>Mobile</v>
          </cell>
          <cell r="M10" t="str">
            <v>MSN</v>
          </cell>
          <cell r="N10" t="str">
            <v>Organic Search</v>
          </cell>
          <cell r="O10" t="str">
            <v>Partner</v>
          </cell>
          <cell r="P10" t="str">
            <v>SEM - Brand</v>
          </cell>
          <cell r="Q10" t="str">
            <v>SEM - NonBrand</v>
          </cell>
          <cell r="R10" t="str">
            <v>Viral</v>
          </cell>
        </row>
        <row r="11">
          <cell r="F11">
            <v>18629</v>
          </cell>
          <cell r="G11">
            <v>54640</v>
          </cell>
          <cell r="H11">
            <v>557411</v>
          </cell>
          <cell r="I11">
            <v>42214</v>
          </cell>
          <cell r="J11">
            <v>42</v>
          </cell>
          <cell r="K11">
            <v>0</v>
          </cell>
          <cell r="L11">
            <v>973</v>
          </cell>
          <cell r="M11">
            <v>67807</v>
          </cell>
          <cell r="N11">
            <v>64710</v>
          </cell>
          <cell r="O11">
            <v>16673</v>
          </cell>
          <cell r="P11">
            <v>0</v>
          </cell>
          <cell r="Q11">
            <v>132005</v>
          </cell>
          <cell r="R11">
            <v>0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H6" t="str">
            <v>Affiliate</v>
          </cell>
          <cell r="I6">
            <v>4</v>
          </cell>
        </row>
        <row r="7">
          <cell r="H7" t="str">
            <v>AOL</v>
          </cell>
          <cell r="I7">
            <v>5</v>
          </cell>
        </row>
        <row r="8">
          <cell r="H8" t="str">
            <v>Direct Domain</v>
          </cell>
          <cell r="I8">
            <v>6</v>
          </cell>
        </row>
        <row r="9">
          <cell r="H9" t="str">
            <v>Display</v>
          </cell>
          <cell r="I9">
            <v>7</v>
          </cell>
        </row>
        <row r="10">
          <cell r="H10" t="str">
            <v>Email</v>
          </cell>
          <cell r="I10">
            <v>8</v>
          </cell>
        </row>
        <row r="11">
          <cell r="H11" t="str">
            <v>Facebook</v>
          </cell>
          <cell r="I11">
            <v>9</v>
          </cell>
        </row>
        <row r="12">
          <cell r="H12" t="str">
            <v>Mobile</v>
          </cell>
          <cell r="I12">
            <v>10</v>
          </cell>
        </row>
        <row r="13">
          <cell r="H13" t="str">
            <v>MSN</v>
          </cell>
          <cell r="I13">
            <v>11</v>
          </cell>
        </row>
        <row r="14">
          <cell r="H14" t="str">
            <v>Organic Search</v>
          </cell>
          <cell r="I14">
            <v>12</v>
          </cell>
        </row>
        <row r="15">
          <cell r="H15" t="str">
            <v>Partner</v>
          </cell>
          <cell r="I15">
            <v>13</v>
          </cell>
        </row>
        <row r="16">
          <cell r="H16" t="str">
            <v>SEM - Brand</v>
          </cell>
          <cell r="I16">
            <v>14</v>
          </cell>
        </row>
        <row r="17">
          <cell r="H17" t="str">
            <v>SEM - NonBrand</v>
          </cell>
          <cell r="I17">
            <v>15</v>
          </cell>
        </row>
        <row r="18">
          <cell r="H18" t="str">
            <v>Viral</v>
          </cell>
          <cell r="I18">
            <v>16</v>
          </cell>
        </row>
      </sheetData>
      <sheetData sheetId="37" refreshError="1"/>
      <sheetData sheetId="3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ura's Spreadsheet for July"/>
      <sheetName val="Sheet2"/>
    </sheetNames>
    <sheetDataSet>
      <sheetData sheetId="0"/>
      <sheetData sheetId="1">
        <row r="1">
          <cell r="A1" t="str">
            <v>name</v>
          </cell>
          <cell r="B1" t="str">
            <v>Last Name</v>
          </cell>
          <cell r="C1" t="str">
            <v>First Name</v>
          </cell>
          <cell r="D1" t="str">
            <v>School</v>
          </cell>
          <cell r="E1" t="str">
            <v>Title</v>
          </cell>
          <cell r="F1" t="str">
            <v>FT or PT</v>
          </cell>
          <cell r="G1" t="str">
            <v>Monthly Salary</v>
          </cell>
          <cell r="H1" t="str">
            <v>Additional Monthly Pay</v>
          </cell>
          <cell r="I1" t="str">
            <v>Additional Monthly Pay- Leads</v>
          </cell>
          <cell r="J1" t="str">
            <v>Total</v>
          </cell>
        </row>
        <row r="2">
          <cell r="A2" t="str">
            <v>Jennifer Acevedo</v>
          </cell>
          <cell r="B2" t="str">
            <v>Acevedo</v>
          </cell>
          <cell r="C2" t="str">
            <v>Jennifer</v>
          </cell>
          <cell r="D2" t="str">
            <v>Los Angeles</v>
          </cell>
          <cell r="E2" t="str">
            <v>Teacher</v>
          </cell>
          <cell r="F2" t="str">
            <v>Full</v>
          </cell>
          <cell r="G2">
            <v>3143.53</v>
          </cell>
          <cell r="J2">
            <v>3143.53</v>
          </cell>
        </row>
        <row r="3">
          <cell r="A3" t="str">
            <v>Natalie Ackerman</v>
          </cell>
          <cell r="B3" t="str">
            <v>Ackerman</v>
          </cell>
          <cell r="C3" t="str">
            <v>Natalie</v>
          </cell>
          <cell r="D3" t="str">
            <v>San Mateo</v>
          </cell>
          <cell r="E3" t="str">
            <v>Teacher</v>
          </cell>
          <cell r="F3" t="str">
            <v>Full</v>
          </cell>
          <cell r="G3">
            <v>2851.27</v>
          </cell>
          <cell r="J3">
            <v>2851.27</v>
          </cell>
        </row>
        <row r="4">
          <cell r="A4" t="str">
            <v>Erin Acquaviva</v>
          </cell>
          <cell r="B4" t="str">
            <v>Acquaviva</v>
          </cell>
          <cell r="C4" t="str">
            <v>Erin</v>
          </cell>
          <cell r="D4" t="str">
            <v>Los Angeles</v>
          </cell>
          <cell r="E4" t="str">
            <v>HS Social Science</v>
          </cell>
          <cell r="F4" t="str">
            <v>Full</v>
          </cell>
          <cell r="G4">
            <v>3096.45</v>
          </cell>
          <cell r="H4">
            <v>154.82</v>
          </cell>
          <cell r="J4">
            <v>3251.27</v>
          </cell>
        </row>
        <row r="5">
          <cell r="A5" t="str">
            <v>Carole Adams</v>
          </cell>
          <cell r="B5" t="str">
            <v>Adams</v>
          </cell>
          <cell r="C5" t="str">
            <v>Carole</v>
          </cell>
          <cell r="D5" t="str">
            <v>Los Angeles</v>
          </cell>
          <cell r="E5" t="str">
            <v>Curriculum Specialist</v>
          </cell>
          <cell r="F5" t="str">
            <v>Full</v>
          </cell>
          <cell r="G5">
            <v>3096.45</v>
          </cell>
          <cell r="I5">
            <v>488</v>
          </cell>
          <cell r="J5">
            <v>3584.45</v>
          </cell>
        </row>
        <row r="6">
          <cell r="A6" t="str">
            <v>Tracy Adler</v>
          </cell>
          <cell r="B6" t="str">
            <v>Adler</v>
          </cell>
          <cell r="C6" t="str">
            <v>Tracy</v>
          </cell>
          <cell r="D6" t="str">
            <v>Kings</v>
          </cell>
          <cell r="E6" t="str">
            <v>Teacher</v>
          </cell>
          <cell r="F6" t="str">
            <v>Full</v>
          </cell>
          <cell r="G6">
            <v>3143.53</v>
          </cell>
          <cell r="J6">
            <v>3143.53</v>
          </cell>
        </row>
        <row r="7">
          <cell r="A7" t="str">
            <v>Susan Agbulos</v>
          </cell>
          <cell r="B7" t="str">
            <v>Agbulos</v>
          </cell>
          <cell r="C7" t="str">
            <v>Susan</v>
          </cell>
          <cell r="D7" t="str">
            <v>San Diego</v>
          </cell>
          <cell r="E7" t="str">
            <v>Special Education Teacher HS</v>
          </cell>
          <cell r="F7" t="str">
            <v>Full</v>
          </cell>
          <cell r="G7">
            <v>3096.45</v>
          </cell>
          <cell r="H7">
            <v>309.64999999999998</v>
          </cell>
          <cell r="J7">
            <v>3406.1</v>
          </cell>
        </row>
        <row r="8">
          <cell r="A8" t="str">
            <v>Cynthia Alavezos</v>
          </cell>
          <cell r="B8" t="str">
            <v>Alavezos</v>
          </cell>
          <cell r="C8" t="str">
            <v>Cynthia</v>
          </cell>
          <cell r="D8" t="str">
            <v>San Joaquin</v>
          </cell>
          <cell r="E8" t="str">
            <v>HS Science</v>
          </cell>
          <cell r="F8" t="str">
            <v>Full</v>
          </cell>
          <cell r="G8">
            <v>3096.45</v>
          </cell>
          <cell r="H8">
            <v>154.82</v>
          </cell>
          <cell r="J8">
            <v>3251.27</v>
          </cell>
        </row>
        <row r="9">
          <cell r="A9" t="str">
            <v>Natalie Allen-Wriggle</v>
          </cell>
          <cell r="B9" t="str">
            <v>Allen-Wriggle</v>
          </cell>
          <cell r="C9" t="str">
            <v>Natalie</v>
          </cell>
          <cell r="D9" t="str">
            <v>Los Angeles</v>
          </cell>
          <cell r="E9" t="str">
            <v>Teacher</v>
          </cell>
          <cell r="F9" t="str">
            <v>Full</v>
          </cell>
          <cell r="G9">
            <v>3096.45</v>
          </cell>
          <cell r="J9">
            <v>3096.45</v>
          </cell>
        </row>
        <row r="10">
          <cell r="A10" t="str">
            <v>Heather Alves</v>
          </cell>
          <cell r="B10" t="str">
            <v>Alves</v>
          </cell>
          <cell r="C10" t="str">
            <v>Heather</v>
          </cell>
          <cell r="D10" t="str">
            <v>San Joaquin</v>
          </cell>
          <cell r="E10" t="str">
            <v>Teacher</v>
          </cell>
          <cell r="F10" t="str">
            <v>Full</v>
          </cell>
          <cell r="G10">
            <v>3251.28</v>
          </cell>
          <cell r="J10">
            <v>3251.28</v>
          </cell>
        </row>
        <row r="11">
          <cell r="A11" t="str">
            <v>Amy  Andersen</v>
          </cell>
          <cell r="B11" t="str">
            <v>Andersen</v>
          </cell>
          <cell r="C11" t="str">
            <v xml:space="preserve">Amy </v>
          </cell>
          <cell r="D11" t="str">
            <v>Los Angeles</v>
          </cell>
          <cell r="E11" t="str">
            <v>Master Teacher, Special Education K-8</v>
          </cell>
          <cell r="F11" t="str">
            <v>Full</v>
          </cell>
          <cell r="G11">
            <v>4090.91</v>
          </cell>
          <cell r="H11">
            <v>409.09</v>
          </cell>
          <cell r="J11">
            <v>4500</v>
          </cell>
        </row>
        <row r="12">
          <cell r="A12" t="str">
            <v>Margaret Anderson</v>
          </cell>
          <cell r="B12" t="str">
            <v>Anderson</v>
          </cell>
          <cell r="C12" t="str">
            <v>Margaret</v>
          </cell>
          <cell r="D12" t="str">
            <v>San Diego</v>
          </cell>
          <cell r="E12" t="str">
            <v>Teacher, Community Day Instructor</v>
          </cell>
          <cell r="F12" t="str">
            <v>Full</v>
          </cell>
          <cell r="G12">
            <v>2851.27</v>
          </cell>
          <cell r="J12">
            <v>2851.27</v>
          </cell>
        </row>
        <row r="13">
          <cell r="A13" t="str">
            <v>Cathy Andrew</v>
          </cell>
          <cell r="B13" t="str">
            <v>Andrew</v>
          </cell>
          <cell r="C13" t="str">
            <v>Cathy</v>
          </cell>
          <cell r="D13" t="str">
            <v>Los Angeles</v>
          </cell>
          <cell r="E13" t="str">
            <v>Lead Teacher of Training HS</v>
          </cell>
          <cell r="F13" t="str">
            <v>Full</v>
          </cell>
          <cell r="G13">
            <v>3096.45</v>
          </cell>
          <cell r="H13">
            <v>162.56</v>
          </cell>
          <cell r="I13">
            <v>154.82</v>
          </cell>
          <cell r="J13">
            <v>3413.83</v>
          </cell>
        </row>
        <row r="14">
          <cell r="A14" t="str">
            <v>Nicole Andrus</v>
          </cell>
          <cell r="B14" t="str">
            <v>Andrus</v>
          </cell>
          <cell r="C14" t="str">
            <v>Nicole</v>
          </cell>
          <cell r="D14" t="str">
            <v>San Diego</v>
          </cell>
          <cell r="E14" t="str">
            <v>HS English</v>
          </cell>
          <cell r="F14" t="str">
            <v>Full</v>
          </cell>
          <cell r="G14">
            <v>3096.45</v>
          </cell>
          <cell r="H14">
            <v>154.82</v>
          </cell>
          <cell r="J14">
            <v>3251.27</v>
          </cell>
        </row>
        <row r="15">
          <cell r="A15" t="str">
            <v>Anne Angstenberger</v>
          </cell>
          <cell r="B15" t="str">
            <v>Angstenberger</v>
          </cell>
          <cell r="C15" t="str">
            <v>Anne</v>
          </cell>
          <cell r="D15" t="str">
            <v>Sonoma</v>
          </cell>
          <cell r="E15" t="str">
            <v>HS Social Science</v>
          </cell>
          <cell r="F15" t="str">
            <v>Full</v>
          </cell>
          <cell r="G15">
            <v>3096.45</v>
          </cell>
          <cell r="H15">
            <v>154.82</v>
          </cell>
          <cell r="J15">
            <v>3251.27</v>
          </cell>
        </row>
        <row r="16">
          <cell r="A16" t="str">
            <v>Leah Applegarth</v>
          </cell>
          <cell r="B16" t="str">
            <v>Applegarth</v>
          </cell>
          <cell r="C16" t="str">
            <v>Leah</v>
          </cell>
          <cell r="D16" t="str">
            <v>Sutter</v>
          </cell>
          <cell r="E16" t="str">
            <v>HS Math</v>
          </cell>
          <cell r="F16" t="str">
            <v>Full</v>
          </cell>
          <cell r="G16">
            <v>2993.84</v>
          </cell>
          <cell r="H16">
            <v>149.69</v>
          </cell>
          <cell r="J16">
            <v>3143.53</v>
          </cell>
        </row>
        <row r="17">
          <cell r="A17" t="str">
            <v>Mina Arnold</v>
          </cell>
          <cell r="B17" t="str">
            <v>Arnold</v>
          </cell>
          <cell r="C17" t="str">
            <v>Mina</v>
          </cell>
          <cell r="D17" t="str">
            <v>San Diego</v>
          </cell>
          <cell r="E17" t="str">
            <v>Regional Program Coordinator HS</v>
          </cell>
          <cell r="F17" t="str">
            <v>Full</v>
          </cell>
          <cell r="G17">
            <v>4090.91</v>
          </cell>
          <cell r="J17">
            <v>4090.91</v>
          </cell>
        </row>
        <row r="18">
          <cell r="A18" t="str">
            <v>Susan Arroyave</v>
          </cell>
          <cell r="B18" t="str">
            <v>Arroyave</v>
          </cell>
          <cell r="C18" t="str">
            <v>Susan</v>
          </cell>
          <cell r="D18" t="str">
            <v>San Diego</v>
          </cell>
          <cell r="E18" t="str">
            <v>Teacher</v>
          </cell>
          <cell r="F18" t="str">
            <v>Full</v>
          </cell>
          <cell r="G18">
            <v>3096.45</v>
          </cell>
          <cell r="J18">
            <v>3096.45</v>
          </cell>
        </row>
        <row r="19">
          <cell r="A19" t="str">
            <v>Giovanna Arzaga</v>
          </cell>
          <cell r="B19" t="str">
            <v>Arzaga</v>
          </cell>
          <cell r="C19" t="str">
            <v>Giovanna</v>
          </cell>
          <cell r="D19" t="str">
            <v>Los Angeles</v>
          </cell>
          <cell r="E19" t="str">
            <v>Teacher, Community Day Instructor</v>
          </cell>
          <cell r="F19" t="str">
            <v>Full</v>
          </cell>
          <cell r="G19">
            <v>3096.45</v>
          </cell>
          <cell r="J19">
            <v>3096.45</v>
          </cell>
        </row>
        <row r="20">
          <cell r="A20" t="str">
            <v>Courtney Avilla</v>
          </cell>
          <cell r="B20" t="str">
            <v>Avilla</v>
          </cell>
          <cell r="C20" t="str">
            <v>Courtney</v>
          </cell>
          <cell r="D20" t="str">
            <v>San Diego</v>
          </cell>
          <cell r="E20" t="str">
            <v>Special Education Teacher K-8</v>
          </cell>
          <cell r="F20" t="str">
            <v>Full</v>
          </cell>
          <cell r="G20">
            <v>3096.45</v>
          </cell>
          <cell r="H20">
            <v>309.64999999999998</v>
          </cell>
          <cell r="J20">
            <v>3406.1</v>
          </cell>
        </row>
        <row r="21">
          <cell r="A21" t="str">
            <v>Francine Bailey</v>
          </cell>
          <cell r="B21" t="str">
            <v>Bailey</v>
          </cell>
          <cell r="C21" t="str">
            <v>Francine</v>
          </cell>
          <cell r="D21" t="str">
            <v>Kings</v>
          </cell>
          <cell r="E21" t="str">
            <v>HS English</v>
          </cell>
          <cell r="F21" t="str">
            <v>Full</v>
          </cell>
          <cell r="G21">
            <v>3251.28</v>
          </cell>
          <cell r="H21">
            <v>162.56</v>
          </cell>
          <cell r="J21">
            <v>3413.84</v>
          </cell>
        </row>
        <row r="22">
          <cell r="A22" t="str">
            <v>Stacie Bailey</v>
          </cell>
          <cell r="B22" t="str">
            <v>Bailey</v>
          </cell>
          <cell r="C22" t="str">
            <v>Stacie</v>
          </cell>
          <cell r="D22" t="str">
            <v>Los Angeles</v>
          </cell>
          <cell r="E22" t="str">
            <v>HS Lead Teacher</v>
          </cell>
          <cell r="F22" t="str">
            <v>Full</v>
          </cell>
          <cell r="G22">
            <v>3096.45</v>
          </cell>
          <cell r="H22">
            <v>170.7</v>
          </cell>
          <cell r="I22">
            <v>317.39999999999998</v>
          </cell>
          <cell r="J22">
            <v>3584.5499999999997</v>
          </cell>
        </row>
        <row r="23">
          <cell r="A23" t="str">
            <v>Kendra Bailey</v>
          </cell>
          <cell r="B23" t="str">
            <v>Bailey</v>
          </cell>
          <cell r="C23" t="str">
            <v>Kendra</v>
          </cell>
          <cell r="D23" t="str">
            <v>San Diego</v>
          </cell>
          <cell r="E23" t="str">
            <v>Lead Teacher, Community Day</v>
          </cell>
          <cell r="F23" t="str">
            <v>Full</v>
          </cell>
          <cell r="G23">
            <v>3300.7</v>
          </cell>
          <cell r="I23">
            <v>165.04</v>
          </cell>
          <cell r="J23">
            <v>3465.74</v>
          </cell>
        </row>
        <row r="24">
          <cell r="A24" t="str">
            <v>Nick Baker</v>
          </cell>
          <cell r="B24" t="str">
            <v>Baker</v>
          </cell>
          <cell r="C24" t="str">
            <v>Nick</v>
          </cell>
          <cell r="D24" t="str">
            <v>Los Angeles</v>
          </cell>
          <cell r="E24" t="str">
            <v>Teacher, Community Day Instructor</v>
          </cell>
          <cell r="F24" t="str">
            <v>Full</v>
          </cell>
          <cell r="G24">
            <v>3820.98</v>
          </cell>
          <cell r="J24">
            <v>3820.98</v>
          </cell>
        </row>
        <row r="25">
          <cell r="A25" t="str">
            <v>Symphony Baldwin</v>
          </cell>
          <cell r="B25" t="str">
            <v>Baldwin</v>
          </cell>
          <cell r="C25" t="str">
            <v>Symphony</v>
          </cell>
          <cell r="D25" t="str">
            <v>Kern</v>
          </cell>
          <cell r="E25" t="str">
            <v>Master Teacher, Special Education HS</v>
          </cell>
          <cell r="F25" t="str">
            <v>Full</v>
          </cell>
          <cell r="G25">
            <v>4090.91</v>
          </cell>
          <cell r="H25">
            <v>409.09</v>
          </cell>
          <cell r="J25">
            <v>4500</v>
          </cell>
        </row>
        <row r="26">
          <cell r="A26" t="str">
            <v>Jessica Ballinger</v>
          </cell>
          <cell r="B26" t="str">
            <v>Ballinger</v>
          </cell>
          <cell r="C26" t="str">
            <v>Jessica</v>
          </cell>
          <cell r="D26" t="str">
            <v>San Diego</v>
          </cell>
          <cell r="E26" t="str">
            <v>Teacher</v>
          </cell>
          <cell r="F26" t="str">
            <v>Full</v>
          </cell>
          <cell r="G26">
            <v>2851.27</v>
          </cell>
          <cell r="J26">
            <v>2851.27</v>
          </cell>
        </row>
        <row r="27">
          <cell r="A27" t="str">
            <v>Nicole Barnum</v>
          </cell>
          <cell r="B27" t="str">
            <v>Barnum</v>
          </cell>
          <cell r="C27" t="str">
            <v>Nicole</v>
          </cell>
          <cell r="D27" t="str">
            <v>Sonoma</v>
          </cell>
          <cell r="E27" t="str">
            <v>Teacher</v>
          </cell>
          <cell r="F27" t="str">
            <v>Full</v>
          </cell>
          <cell r="G27">
            <v>2851.27</v>
          </cell>
          <cell r="J27">
            <v>2851.27</v>
          </cell>
        </row>
        <row r="28">
          <cell r="A28" t="str">
            <v>Cynthia Bates</v>
          </cell>
          <cell r="B28" t="str">
            <v>Bates</v>
          </cell>
          <cell r="C28" t="str">
            <v>Cynthia</v>
          </cell>
          <cell r="D28" t="str">
            <v>Sonoma</v>
          </cell>
          <cell r="E28" t="str">
            <v>Teacher, Community Day Instructor</v>
          </cell>
          <cell r="F28" t="str">
            <v>Full</v>
          </cell>
          <cell r="G28">
            <v>3300.7</v>
          </cell>
          <cell r="J28">
            <v>3300.7</v>
          </cell>
        </row>
        <row r="29">
          <cell r="A29" t="str">
            <v>Mary Belanger</v>
          </cell>
          <cell r="B29" t="str">
            <v>Belanger</v>
          </cell>
          <cell r="C29" t="str">
            <v>Mary</v>
          </cell>
          <cell r="D29" t="str">
            <v>Sonoma</v>
          </cell>
          <cell r="E29" t="str">
            <v>HS Science</v>
          </cell>
          <cell r="F29" t="str">
            <v>Full</v>
          </cell>
          <cell r="G29">
            <v>3251.28</v>
          </cell>
          <cell r="H29">
            <v>162.56</v>
          </cell>
          <cell r="J29">
            <v>3413.84</v>
          </cell>
        </row>
        <row r="30">
          <cell r="A30" t="str">
            <v>Kimberly Bennett</v>
          </cell>
          <cell r="B30" t="str">
            <v>Bennett</v>
          </cell>
          <cell r="C30" t="str">
            <v>Kimberly</v>
          </cell>
          <cell r="D30" t="str">
            <v>Los Angeles</v>
          </cell>
          <cell r="E30" t="str">
            <v>Teacher</v>
          </cell>
          <cell r="F30" t="str">
            <v>Full</v>
          </cell>
          <cell r="G30">
            <v>3096.45</v>
          </cell>
          <cell r="J30">
            <v>3096.45</v>
          </cell>
        </row>
        <row r="31">
          <cell r="A31" t="str">
            <v>Diane Beran</v>
          </cell>
          <cell r="B31" t="str">
            <v>Beran</v>
          </cell>
          <cell r="C31" t="str">
            <v>Diane</v>
          </cell>
          <cell r="D31" t="str">
            <v>San Diego</v>
          </cell>
          <cell r="E31" t="str">
            <v>Teacher, Community Day Site Coordinator</v>
          </cell>
          <cell r="F31" t="str">
            <v>Full</v>
          </cell>
          <cell r="G31">
            <v>3763.76</v>
          </cell>
          <cell r="J31">
            <v>3763.76</v>
          </cell>
        </row>
        <row r="32">
          <cell r="A32" t="str">
            <v>Dotty Bergmen</v>
          </cell>
          <cell r="B32" t="str">
            <v>Bergmen</v>
          </cell>
          <cell r="C32" t="str">
            <v>Dotty</v>
          </cell>
          <cell r="D32" t="str">
            <v>Sonoma</v>
          </cell>
          <cell r="E32" t="str">
            <v>Teacher</v>
          </cell>
          <cell r="F32" t="str">
            <v>Full</v>
          </cell>
          <cell r="G32">
            <v>3763.76</v>
          </cell>
          <cell r="J32">
            <v>3763.76</v>
          </cell>
        </row>
        <row r="33">
          <cell r="A33" t="str">
            <v>Manon Berning</v>
          </cell>
          <cell r="B33" t="str">
            <v>Berning</v>
          </cell>
          <cell r="C33" t="str">
            <v>Manon</v>
          </cell>
          <cell r="D33" t="str">
            <v>San Joaquin</v>
          </cell>
          <cell r="E33" t="str">
            <v>HS Science</v>
          </cell>
          <cell r="F33" t="str">
            <v>Full</v>
          </cell>
          <cell r="G33">
            <v>2851.27</v>
          </cell>
          <cell r="H33">
            <v>142.56</v>
          </cell>
          <cell r="J33">
            <v>2993.83</v>
          </cell>
        </row>
        <row r="34">
          <cell r="A34" t="str">
            <v>Michele Berray</v>
          </cell>
          <cell r="B34" t="str">
            <v>Berray</v>
          </cell>
          <cell r="C34" t="str">
            <v>Michele</v>
          </cell>
          <cell r="D34" t="str">
            <v>San Diego</v>
          </cell>
          <cell r="E34" t="str">
            <v>HS Math</v>
          </cell>
          <cell r="F34" t="str">
            <v>Part</v>
          </cell>
          <cell r="G34" t="str">
            <v>650.26 per section</v>
          </cell>
          <cell r="J34" t="e">
            <v>#VALUE!</v>
          </cell>
        </row>
        <row r="35">
          <cell r="A35" t="str">
            <v>Amy  Betten</v>
          </cell>
          <cell r="B35" t="str">
            <v>Betten</v>
          </cell>
          <cell r="C35" t="str">
            <v xml:space="preserve">Amy </v>
          </cell>
          <cell r="D35" t="str">
            <v>San Diego</v>
          </cell>
          <cell r="E35" t="str">
            <v>Teacher, Community Day Instructor</v>
          </cell>
          <cell r="F35" t="str">
            <v>Full</v>
          </cell>
          <cell r="G35">
            <v>2993.84</v>
          </cell>
          <cell r="J35">
            <v>2993.84</v>
          </cell>
        </row>
        <row r="36">
          <cell r="A36" t="str">
            <v>April Bird</v>
          </cell>
          <cell r="B36" t="str">
            <v>Bird</v>
          </cell>
          <cell r="C36" t="str">
            <v>April</v>
          </cell>
          <cell r="D36" t="str">
            <v>Sutter</v>
          </cell>
          <cell r="E36" t="str">
            <v>Teacher</v>
          </cell>
          <cell r="F36" t="str">
            <v>Full</v>
          </cell>
          <cell r="G36">
            <v>2851.27</v>
          </cell>
          <cell r="J36">
            <v>2851.27</v>
          </cell>
        </row>
        <row r="37">
          <cell r="A37" t="str">
            <v>Constance Bisacchi</v>
          </cell>
          <cell r="B37" t="str">
            <v>Bisacchi</v>
          </cell>
          <cell r="C37" t="str">
            <v>Constance</v>
          </cell>
          <cell r="D37" t="str">
            <v>Los Angeles</v>
          </cell>
          <cell r="E37" t="str">
            <v>Teacher, Community Day Instructor</v>
          </cell>
          <cell r="F37" t="str">
            <v>Full</v>
          </cell>
          <cell r="G37">
            <v>2993.84</v>
          </cell>
          <cell r="J37">
            <v>2993.84</v>
          </cell>
        </row>
        <row r="38">
          <cell r="A38" t="str">
            <v>Colleen Blankenship</v>
          </cell>
          <cell r="B38" t="str">
            <v>Blankenship</v>
          </cell>
          <cell r="C38" t="str">
            <v>Colleen</v>
          </cell>
          <cell r="D38" t="str">
            <v>Los Angeles</v>
          </cell>
          <cell r="E38" t="str">
            <v>Teacher</v>
          </cell>
          <cell r="F38" t="str">
            <v>Full</v>
          </cell>
          <cell r="G38">
            <v>2851.27</v>
          </cell>
          <cell r="J38">
            <v>2851.27</v>
          </cell>
        </row>
        <row r="39">
          <cell r="A39" t="str">
            <v>Amber Blodgett</v>
          </cell>
          <cell r="B39" t="str">
            <v>Blodgett</v>
          </cell>
          <cell r="C39" t="str">
            <v>Amber</v>
          </cell>
          <cell r="D39" t="str">
            <v>Kings</v>
          </cell>
          <cell r="E39" t="str">
            <v>HS Guidance Counselor</v>
          </cell>
          <cell r="F39" t="str">
            <v>Part</v>
          </cell>
          <cell r="G39">
            <v>2727.28</v>
          </cell>
          <cell r="J39">
            <v>2727.28</v>
          </cell>
        </row>
        <row r="40">
          <cell r="A40" t="str">
            <v>Stacey Blum</v>
          </cell>
          <cell r="B40" t="str">
            <v>Blum</v>
          </cell>
          <cell r="C40" t="str">
            <v>Stacey</v>
          </cell>
          <cell r="D40" t="str">
            <v>Sonoma</v>
          </cell>
          <cell r="E40" t="str">
            <v>Teacher, Community Day Instructor</v>
          </cell>
          <cell r="F40" t="str">
            <v>Part</v>
          </cell>
          <cell r="G40" t="str">
            <v>80 per student</v>
          </cell>
          <cell r="J40" t="e">
            <v>#VALUE!</v>
          </cell>
        </row>
        <row r="41">
          <cell r="A41" t="str">
            <v>Dyonne Blythe</v>
          </cell>
          <cell r="B41" t="str">
            <v>Blythe</v>
          </cell>
          <cell r="C41" t="str">
            <v>Dyonne</v>
          </cell>
          <cell r="D41" t="str">
            <v>San Diego</v>
          </cell>
          <cell r="E41" t="str">
            <v>Teacher</v>
          </cell>
          <cell r="F41" t="str">
            <v>Full</v>
          </cell>
          <cell r="G41">
            <v>3465.74</v>
          </cell>
          <cell r="J41">
            <v>3465.74</v>
          </cell>
        </row>
        <row r="42">
          <cell r="A42" t="str">
            <v>Kathryn Bock</v>
          </cell>
          <cell r="B42" t="str">
            <v>Bock</v>
          </cell>
          <cell r="C42" t="str">
            <v>Kathryn</v>
          </cell>
          <cell r="D42" t="str">
            <v>San Diego</v>
          </cell>
          <cell r="E42" t="str">
            <v>Teacher</v>
          </cell>
          <cell r="F42" t="str">
            <v>Full</v>
          </cell>
          <cell r="G42">
            <v>2993.84</v>
          </cell>
          <cell r="J42">
            <v>2993.84</v>
          </cell>
        </row>
        <row r="43">
          <cell r="A43" t="str">
            <v>Ryanne Boerem</v>
          </cell>
          <cell r="B43" t="str">
            <v>Boerem</v>
          </cell>
          <cell r="C43" t="str">
            <v>Ryanne</v>
          </cell>
          <cell r="D43" t="str">
            <v>Los Angeles</v>
          </cell>
          <cell r="E43" t="str">
            <v>Special Education Placement Teacher</v>
          </cell>
          <cell r="F43" t="str">
            <v>Full</v>
          </cell>
          <cell r="G43">
            <v>3096.45</v>
          </cell>
          <cell r="H43">
            <v>309.64999999999998</v>
          </cell>
          <cell r="J43">
            <v>3406.1</v>
          </cell>
        </row>
        <row r="44">
          <cell r="A44" t="str">
            <v>Adrienne Bohanan</v>
          </cell>
          <cell r="B44" t="str">
            <v>Bohanan</v>
          </cell>
          <cell r="C44" t="str">
            <v>Adrienne</v>
          </cell>
          <cell r="D44" t="str">
            <v>Los Angeles</v>
          </cell>
          <cell r="E44" t="str">
            <v>Teacher</v>
          </cell>
          <cell r="F44" t="str">
            <v>Full</v>
          </cell>
          <cell r="G44">
            <v>2993.84</v>
          </cell>
          <cell r="J44">
            <v>2993.84</v>
          </cell>
        </row>
        <row r="45">
          <cell r="A45" t="str">
            <v>Leya Booth</v>
          </cell>
          <cell r="B45" t="str">
            <v>Booth</v>
          </cell>
          <cell r="C45" t="str">
            <v>Leya</v>
          </cell>
          <cell r="D45" t="str">
            <v>Los Angeles</v>
          </cell>
          <cell r="E45" t="str">
            <v>Special Education Teacher K-8</v>
          </cell>
          <cell r="F45" t="str">
            <v>Full</v>
          </cell>
          <cell r="G45">
            <v>3251.28</v>
          </cell>
          <cell r="H45">
            <v>325.13</v>
          </cell>
          <cell r="J45">
            <v>3576.4100000000003</v>
          </cell>
        </row>
        <row r="46">
          <cell r="A46" t="str">
            <v>Stephanie Borden</v>
          </cell>
          <cell r="B46" t="str">
            <v>Borden</v>
          </cell>
          <cell r="C46" t="str">
            <v>Stephanie</v>
          </cell>
          <cell r="D46" t="str">
            <v>San Diego</v>
          </cell>
          <cell r="E46" t="str">
            <v>HS Science</v>
          </cell>
          <cell r="F46" t="str">
            <v>Full</v>
          </cell>
          <cell r="G46">
            <v>3251.28</v>
          </cell>
          <cell r="H46">
            <v>162.56</v>
          </cell>
          <cell r="J46">
            <v>3413.84</v>
          </cell>
        </row>
        <row r="47">
          <cell r="A47" t="str">
            <v>Bonnie Bosler</v>
          </cell>
          <cell r="B47" t="str">
            <v>Bosler</v>
          </cell>
          <cell r="C47" t="str">
            <v>Bonnie</v>
          </cell>
          <cell r="D47" t="str">
            <v>Kings</v>
          </cell>
          <cell r="E47" t="str">
            <v>Teacher</v>
          </cell>
          <cell r="F47" t="str">
            <v>Full</v>
          </cell>
          <cell r="G47">
            <v>3820.98</v>
          </cell>
          <cell r="J47">
            <v>3820.98</v>
          </cell>
        </row>
        <row r="48">
          <cell r="A48" t="str">
            <v>Rachel Boylan</v>
          </cell>
          <cell r="B48" t="str">
            <v>Boylan</v>
          </cell>
          <cell r="C48" t="str">
            <v>Rachel</v>
          </cell>
          <cell r="D48" t="str">
            <v>Sonoma</v>
          </cell>
          <cell r="E48" t="str">
            <v>HS Technology</v>
          </cell>
          <cell r="F48" t="str">
            <v>Full</v>
          </cell>
          <cell r="G48">
            <v>3096.45</v>
          </cell>
          <cell r="H48">
            <v>154.82</v>
          </cell>
          <cell r="J48">
            <v>3251.27</v>
          </cell>
        </row>
        <row r="49">
          <cell r="A49" t="str">
            <v>Sandra Bradley</v>
          </cell>
          <cell r="B49" t="str">
            <v>Bradley</v>
          </cell>
          <cell r="C49" t="str">
            <v>Sandra</v>
          </cell>
          <cell r="D49" t="str">
            <v>Los Angeles</v>
          </cell>
          <cell r="E49" t="str">
            <v>Special Education Teacher K-8</v>
          </cell>
          <cell r="F49" t="str">
            <v>Full</v>
          </cell>
          <cell r="G49">
            <v>3096.45</v>
          </cell>
          <cell r="H49">
            <v>309.64999999999998</v>
          </cell>
          <cell r="J49">
            <v>3406.1</v>
          </cell>
        </row>
        <row r="50">
          <cell r="A50" t="str">
            <v>Rolanda Bradley</v>
          </cell>
          <cell r="B50" t="str">
            <v>Bradley</v>
          </cell>
          <cell r="C50" t="str">
            <v>Rolanda</v>
          </cell>
          <cell r="D50" t="str">
            <v>San Diego</v>
          </cell>
          <cell r="E50" t="str">
            <v>Special Education Teacher K-8</v>
          </cell>
          <cell r="F50" t="str">
            <v>Full</v>
          </cell>
          <cell r="G50">
            <v>2851.27</v>
          </cell>
          <cell r="H50">
            <v>285.13</v>
          </cell>
          <cell r="J50">
            <v>3136.4</v>
          </cell>
        </row>
        <row r="51">
          <cell r="A51" t="str">
            <v>Julianne Bran</v>
          </cell>
          <cell r="B51" t="str">
            <v>Bran</v>
          </cell>
          <cell r="C51" t="str">
            <v>Julianne</v>
          </cell>
          <cell r="D51" t="str">
            <v>Los Angeles</v>
          </cell>
          <cell r="E51" t="str">
            <v>Teacher</v>
          </cell>
          <cell r="F51" t="str">
            <v>Full</v>
          </cell>
          <cell r="G51">
            <v>3096.45</v>
          </cell>
          <cell r="J51">
            <v>3096.45</v>
          </cell>
        </row>
        <row r="52">
          <cell r="A52" t="str">
            <v>Jennifer Brannon</v>
          </cell>
          <cell r="B52" t="str">
            <v>Brannon</v>
          </cell>
          <cell r="C52" t="str">
            <v>Jennifer</v>
          </cell>
          <cell r="D52" t="str">
            <v>San Diego</v>
          </cell>
          <cell r="E52" t="str">
            <v>Special Education Teacher K-8</v>
          </cell>
          <cell r="F52" t="str">
            <v>Full</v>
          </cell>
          <cell r="G52">
            <v>3096.45</v>
          </cell>
          <cell r="H52">
            <v>309.64999999999998</v>
          </cell>
          <cell r="J52">
            <v>3406.1</v>
          </cell>
        </row>
        <row r="53">
          <cell r="A53" t="str">
            <v>Cara Bryant</v>
          </cell>
          <cell r="B53" t="str">
            <v>Bryant</v>
          </cell>
          <cell r="C53" t="str">
            <v>Cara</v>
          </cell>
          <cell r="D53" t="str">
            <v>Sonoma</v>
          </cell>
          <cell r="E53" t="str">
            <v>HS Science</v>
          </cell>
          <cell r="F53" t="str">
            <v>Full</v>
          </cell>
          <cell r="G53">
            <v>3143.53</v>
          </cell>
          <cell r="H53">
            <v>157.18</v>
          </cell>
          <cell r="J53">
            <v>3300.71</v>
          </cell>
        </row>
        <row r="54">
          <cell r="A54" t="str">
            <v>Kristin Bryant</v>
          </cell>
          <cell r="B54" t="str">
            <v>Bryant</v>
          </cell>
          <cell r="C54" t="str">
            <v>Kristin</v>
          </cell>
          <cell r="D54" t="str">
            <v>San Diego</v>
          </cell>
          <cell r="E54" t="str">
            <v>HS Social Science</v>
          </cell>
          <cell r="F54" t="str">
            <v>Full</v>
          </cell>
          <cell r="G54">
            <v>3096.45</v>
          </cell>
          <cell r="H54">
            <v>154.82</v>
          </cell>
          <cell r="J54">
            <v>3251.27</v>
          </cell>
        </row>
        <row r="55">
          <cell r="A55" t="str">
            <v>Holly Burke</v>
          </cell>
          <cell r="B55" t="str">
            <v>Burke</v>
          </cell>
          <cell r="C55" t="str">
            <v>Holly</v>
          </cell>
          <cell r="D55" t="str">
            <v>San Diego</v>
          </cell>
          <cell r="E55" t="str">
            <v>HS Guidance Counselor</v>
          </cell>
          <cell r="F55" t="str">
            <v>Full</v>
          </cell>
          <cell r="G55">
            <v>5454.55</v>
          </cell>
          <cell r="J55">
            <v>5454.55</v>
          </cell>
        </row>
        <row r="56">
          <cell r="A56" t="str">
            <v>Sondra Burkhard</v>
          </cell>
          <cell r="B56" t="str">
            <v>Burkhard</v>
          </cell>
          <cell r="C56" t="str">
            <v>Sondra</v>
          </cell>
          <cell r="D56" t="str">
            <v>Kings</v>
          </cell>
          <cell r="E56" t="str">
            <v>Teacher</v>
          </cell>
          <cell r="F56" t="str">
            <v>Full</v>
          </cell>
          <cell r="G56">
            <v>2851.27</v>
          </cell>
          <cell r="J56">
            <v>2851.27</v>
          </cell>
        </row>
        <row r="57">
          <cell r="A57" t="str">
            <v>Marie Butler</v>
          </cell>
          <cell r="B57" t="str">
            <v>Butler</v>
          </cell>
          <cell r="C57" t="str">
            <v>Marie</v>
          </cell>
          <cell r="D57" t="str">
            <v>Sonoma</v>
          </cell>
          <cell r="E57" t="str">
            <v>Teacher</v>
          </cell>
          <cell r="F57" t="str">
            <v>Full</v>
          </cell>
          <cell r="G57">
            <v>3300.7</v>
          </cell>
          <cell r="J57">
            <v>3300.7</v>
          </cell>
        </row>
        <row r="58">
          <cell r="A58" t="str">
            <v>Kimmi Buzzard</v>
          </cell>
          <cell r="B58" t="str">
            <v>Buzzard</v>
          </cell>
          <cell r="C58" t="str">
            <v>Kimmi</v>
          </cell>
          <cell r="D58" t="str">
            <v>Los Angeles</v>
          </cell>
          <cell r="E58" t="str">
            <v>Teacher</v>
          </cell>
          <cell r="F58" t="str">
            <v>Full</v>
          </cell>
          <cell r="G58">
            <v>2851.27</v>
          </cell>
          <cell r="J58">
            <v>2851.27</v>
          </cell>
        </row>
        <row r="59">
          <cell r="A59" t="str">
            <v>Melanie Byron</v>
          </cell>
          <cell r="B59" t="str">
            <v>Byron</v>
          </cell>
          <cell r="C59" t="str">
            <v>Melanie</v>
          </cell>
          <cell r="D59" t="str">
            <v>Los Angeles</v>
          </cell>
          <cell r="E59" t="str">
            <v>Teacher, Community Day Site Coordinator</v>
          </cell>
          <cell r="F59" t="str">
            <v>Full</v>
          </cell>
          <cell r="G59">
            <v>2993.84</v>
          </cell>
          <cell r="J59">
            <v>2993.84</v>
          </cell>
        </row>
        <row r="60">
          <cell r="A60" t="str">
            <v>Rachel Cable</v>
          </cell>
          <cell r="B60" t="str">
            <v>Cable</v>
          </cell>
          <cell r="C60" t="str">
            <v>Rachel</v>
          </cell>
          <cell r="D60" t="str">
            <v>San Mateo</v>
          </cell>
          <cell r="E60" t="str">
            <v>Teacher</v>
          </cell>
          <cell r="F60" t="str">
            <v>Full</v>
          </cell>
          <cell r="G60">
            <v>3096.45</v>
          </cell>
          <cell r="J60">
            <v>3096.45</v>
          </cell>
        </row>
        <row r="61">
          <cell r="A61" t="str">
            <v>Donna Calciana</v>
          </cell>
          <cell r="B61" t="str">
            <v>Calciana</v>
          </cell>
          <cell r="C61" t="str">
            <v>Donna</v>
          </cell>
          <cell r="D61" t="str">
            <v>Los Angeles</v>
          </cell>
          <cell r="E61" t="str">
            <v>HS English</v>
          </cell>
          <cell r="F61" t="str">
            <v>Full</v>
          </cell>
          <cell r="G61">
            <v>3300.7</v>
          </cell>
          <cell r="H61">
            <v>165.04</v>
          </cell>
          <cell r="J61">
            <v>3465.74</v>
          </cell>
        </row>
        <row r="62">
          <cell r="A62" t="str">
            <v>Tammy Calkins</v>
          </cell>
          <cell r="B62" t="str">
            <v>Calkins</v>
          </cell>
          <cell r="C62" t="str">
            <v>Tammy</v>
          </cell>
          <cell r="D62" t="str">
            <v>Sutter</v>
          </cell>
          <cell r="E62" t="str">
            <v>HS Science</v>
          </cell>
          <cell r="F62" t="str">
            <v>Full</v>
          </cell>
          <cell r="G62">
            <v>2851.27</v>
          </cell>
          <cell r="H62">
            <v>142.56</v>
          </cell>
          <cell r="J62">
            <v>2993.83</v>
          </cell>
        </row>
        <row r="63">
          <cell r="A63" t="str">
            <v>Kristen Camacho</v>
          </cell>
          <cell r="B63" t="str">
            <v>Camacho</v>
          </cell>
          <cell r="C63" t="str">
            <v>Kristen</v>
          </cell>
          <cell r="D63" t="str">
            <v>San Mateo</v>
          </cell>
          <cell r="E63" t="str">
            <v>HS Math</v>
          </cell>
          <cell r="F63" t="str">
            <v>Part</v>
          </cell>
          <cell r="G63" t="str">
            <v>650.26 per section</v>
          </cell>
          <cell r="J63" t="e">
            <v>#VALUE!</v>
          </cell>
        </row>
        <row r="64">
          <cell r="A64" t="str">
            <v>Michelle Cancel</v>
          </cell>
          <cell r="B64" t="str">
            <v>Cancel</v>
          </cell>
          <cell r="C64" t="str">
            <v>Michelle</v>
          </cell>
          <cell r="D64" t="str">
            <v>San Diego</v>
          </cell>
          <cell r="E64" t="str">
            <v>HS Math</v>
          </cell>
          <cell r="F64" t="str">
            <v>Full</v>
          </cell>
          <cell r="G64">
            <v>3096.45</v>
          </cell>
          <cell r="H64">
            <v>154.82</v>
          </cell>
          <cell r="J64">
            <v>3251.27</v>
          </cell>
        </row>
        <row r="65">
          <cell r="A65" t="str">
            <v>Anne Cannestra</v>
          </cell>
          <cell r="B65" t="str">
            <v>Cannestra</v>
          </cell>
          <cell r="C65" t="str">
            <v>Anne</v>
          </cell>
          <cell r="D65" t="str">
            <v>San Mateo</v>
          </cell>
          <cell r="E65" t="str">
            <v>Teacher</v>
          </cell>
          <cell r="F65" t="str">
            <v>Full</v>
          </cell>
          <cell r="G65">
            <v>2851.27</v>
          </cell>
          <cell r="J65">
            <v>2851.27</v>
          </cell>
        </row>
        <row r="66">
          <cell r="A66" t="str">
            <v>Melissa Cantu</v>
          </cell>
          <cell r="B66" t="str">
            <v>Cantu</v>
          </cell>
          <cell r="C66" t="str">
            <v>Melissa</v>
          </cell>
          <cell r="D66" t="str">
            <v>Los Angeles</v>
          </cell>
          <cell r="E66" t="str">
            <v>Teacher</v>
          </cell>
          <cell r="F66" t="str">
            <v>Full</v>
          </cell>
          <cell r="G66">
            <v>3251.28</v>
          </cell>
          <cell r="J66">
            <v>3251.28</v>
          </cell>
        </row>
        <row r="67">
          <cell r="A67" t="str">
            <v>Stephanie Carbajal</v>
          </cell>
          <cell r="B67" t="str">
            <v>Carbajal</v>
          </cell>
          <cell r="C67" t="str">
            <v>Stephanie</v>
          </cell>
          <cell r="D67" t="str">
            <v>Jamestown</v>
          </cell>
          <cell r="E67" t="str">
            <v>HS Spanish</v>
          </cell>
          <cell r="F67" t="str">
            <v>Full</v>
          </cell>
          <cell r="G67">
            <v>2851.27</v>
          </cell>
          <cell r="H67">
            <v>142.56</v>
          </cell>
          <cell r="J67">
            <v>2993.83</v>
          </cell>
        </row>
        <row r="68">
          <cell r="A68" t="str">
            <v>Maria Carr</v>
          </cell>
          <cell r="B68" t="str">
            <v>Carr</v>
          </cell>
          <cell r="C68" t="str">
            <v>Maria</v>
          </cell>
          <cell r="D68" t="str">
            <v>Kern</v>
          </cell>
          <cell r="E68" t="str">
            <v>Interim Director of Special Services</v>
          </cell>
          <cell r="F68" t="str">
            <v>Full</v>
          </cell>
          <cell r="G68">
            <v>5727.27</v>
          </cell>
          <cell r="H68">
            <v>572.73</v>
          </cell>
          <cell r="J68">
            <v>6300</v>
          </cell>
        </row>
        <row r="69">
          <cell r="A69" t="str">
            <v>Yvonne Carreno</v>
          </cell>
          <cell r="B69" t="str">
            <v>Carreno</v>
          </cell>
          <cell r="C69" t="str">
            <v>Yvonne</v>
          </cell>
          <cell r="D69" t="str">
            <v>San Diego</v>
          </cell>
          <cell r="E69" t="str">
            <v>Teacher</v>
          </cell>
          <cell r="F69" t="str">
            <v>Full</v>
          </cell>
          <cell r="G69">
            <v>3143.53</v>
          </cell>
          <cell r="J69">
            <v>3143.53</v>
          </cell>
        </row>
        <row r="70">
          <cell r="A70" t="str">
            <v>Linda Carson</v>
          </cell>
          <cell r="B70" t="str">
            <v>Carson</v>
          </cell>
          <cell r="C70" t="str">
            <v>Linda</v>
          </cell>
          <cell r="D70" t="str">
            <v>San Diego</v>
          </cell>
          <cell r="E70" t="str">
            <v>Lead Teacher, Special Education HS</v>
          </cell>
          <cell r="F70" t="str">
            <v>Full</v>
          </cell>
          <cell r="G70">
            <v>3951.95</v>
          </cell>
          <cell r="H70">
            <v>414.96</v>
          </cell>
          <cell r="I70">
            <v>197.6</v>
          </cell>
          <cell r="J70">
            <v>4564.51</v>
          </cell>
        </row>
        <row r="71">
          <cell r="A71" t="str">
            <v>Katelyn Carter</v>
          </cell>
          <cell r="B71" t="str">
            <v>Carter</v>
          </cell>
          <cell r="C71" t="str">
            <v>Katelyn</v>
          </cell>
          <cell r="D71" t="str">
            <v>Kings</v>
          </cell>
          <cell r="E71" t="str">
            <v>Master Teacher, Special Education K-8</v>
          </cell>
          <cell r="F71" t="str">
            <v>Full</v>
          </cell>
          <cell r="G71">
            <v>4090.91</v>
          </cell>
          <cell r="H71">
            <v>409.09</v>
          </cell>
          <cell r="J71">
            <v>4500</v>
          </cell>
        </row>
        <row r="72">
          <cell r="A72" t="str">
            <v>Dana Caruso</v>
          </cell>
          <cell r="B72" t="str">
            <v>Caruso</v>
          </cell>
          <cell r="C72" t="str">
            <v>Dana</v>
          </cell>
          <cell r="D72" t="str">
            <v>Los Angeles</v>
          </cell>
          <cell r="E72" t="str">
            <v>Testing Coordinator</v>
          </cell>
          <cell r="F72" t="str">
            <v>Full</v>
          </cell>
          <cell r="G72">
            <v>4470.25</v>
          </cell>
          <cell r="J72">
            <v>4470.25</v>
          </cell>
        </row>
        <row r="73">
          <cell r="A73" t="str">
            <v>Charlotte Castanos</v>
          </cell>
          <cell r="B73" t="str">
            <v>Castanos</v>
          </cell>
          <cell r="C73" t="str">
            <v>Charlotte</v>
          </cell>
          <cell r="D73" t="str">
            <v>Los Angeles</v>
          </cell>
          <cell r="E73" t="str">
            <v>Teacher</v>
          </cell>
          <cell r="F73" t="str">
            <v>Full</v>
          </cell>
          <cell r="G73">
            <v>3096.45</v>
          </cell>
          <cell r="J73">
            <v>3096.45</v>
          </cell>
        </row>
        <row r="74">
          <cell r="A74" t="str">
            <v>Tracy Cecola</v>
          </cell>
          <cell r="B74" t="str">
            <v>Cecola</v>
          </cell>
          <cell r="C74" t="str">
            <v>Tracy</v>
          </cell>
          <cell r="D74" t="str">
            <v>San Diego</v>
          </cell>
          <cell r="E74" t="str">
            <v>Teacher</v>
          </cell>
          <cell r="F74" t="str">
            <v>Full</v>
          </cell>
          <cell r="G74">
            <v>3096.45</v>
          </cell>
          <cell r="J74">
            <v>3096.45</v>
          </cell>
        </row>
        <row r="75">
          <cell r="A75" t="str">
            <v>Wendy Chambers</v>
          </cell>
          <cell r="B75" t="str">
            <v>Chambers</v>
          </cell>
          <cell r="C75" t="str">
            <v>Wendy</v>
          </cell>
          <cell r="D75" t="str">
            <v>Los Angeles</v>
          </cell>
          <cell r="E75" t="str">
            <v>Teacher</v>
          </cell>
          <cell r="F75" t="str">
            <v>Full</v>
          </cell>
          <cell r="G75">
            <v>2993.84</v>
          </cell>
          <cell r="J75">
            <v>2993.84</v>
          </cell>
        </row>
        <row r="76">
          <cell r="A76" t="str">
            <v>Nicole Chapman</v>
          </cell>
          <cell r="B76" t="str">
            <v>Chapman</v>
          </cell>
          <cell r="C76" t="str">
            <v>Nicole</v>
          </cell>
          <cell r="D76" t="str">
            <v>Sutter</v>
          </cell>
          <cell r="E76" t="str">
            <v>Teacher</v>
          </cell>
          <cell r="F76" t="str">
            <v>Full</v>
          </cell>
          <cell r="G76">
            <v>3096.45</v>
          </cell>
          <cell r="J76">
            <v>3096.45</v>
          </cell>
        </row>
        <row r="77">
          <cell r="A77" t="str">
            <v>Susan Chim</v>
          </cell>
          <cell r="B77" t="str">
            <v>Chim</v>
          </cell>
          <cell r="C77" t="str">
            <v>Susan</v>
          </cell>
          <cell r="D77" t="str">
            <v>Los Angeles</v>
          </cell>
          <cell r="E77" t="str">
            <v>Teacher</v>
          </cell>
          <cell r="F77" t="str">
            <v>Full</v>
          </cell>
          <cell r="G77">
            <v>3096.45</v>
          </cell>
          <cell r="J77">
            <v>3096.45</v>
          </cell>
        </row>
        <row r="78">
          <cell r="A78" t="str">
            <v>Sharon Chivers</v>
          </cell>
          <cell r="B78" t="str">
            <v>Chivers</v>
          </cell>
          <cell r="C78" t="str">
            <v>Sharon</v>
          </cell>
          <cell r="D78" t="str">
            <v>Los Angeles</v>
          </cell>
          <cell r="E78" t="str">
            <v>Teacher</v>
          </cell>
          <cell r="F78" t="str">
            <v>Full</v>
          </cell>
          <cell r="G78">
            <v>2851.27</v>
          </cell>
          <cell r="J78">
            <v>2851.27</v>
          </cell>
        </row>
        <row r="79">
          <cell r="A79" t="str">
            <v>Jennifer Chwialkowski</v>
          </cell>
          <cell r="B79" t="str">
            <v>Chwialkowski</v>
          </cell>
          <cell r="C79" t="str">
            <v>Jennifer</v>
          </cell>
          <cell r="D79" t="str">
            <v>Sonoma</v>
          </cell>
          <cell r="E79" t="str">
            <v>Special Education Teacher Trainer</v>
          </cell>
          <cell r="F79" t="str">
            <v>Full</v>
          </cell>
          <cell r="G79">
            <v>2851.27</v>
          </cell>
          <cell r="H79">
            <v>299.38</v>
          </cell>
          <cell r="I79">
            <v>142.56</v>
          </cell>
          <cell r="J79">
            <v>3293.21</v>
          </cell>
        </row>
        <row r="80">
          <cell r="A80" t="str">
            <v>Braden Clemeshaw</v>
          </cell>
          <cell r="B80" t="str">
            <v>Clemeshaw</v>
          </cell>
          <cell r="C80" t="str">
            <v>Braden</v>
          </cell>
          <cell r="D80" t="str">
            <v>San Diego</v>
          </cell>
          <cell r="E80" t="str">
            <v>Special Education Teacher K-8</v>
          </cell>
          <cell r="F80" t="str">
            <v>Full</v>
          </cell>
          <cell r="G80">
            <v>2993.84</v>
          </cell>
          <cell r="H80">
            <v>299.38</v>
          </cell>
          <cell r="J80">
            <v>3293.2200000000003</v>
          </cell>
        </row>
        <row r="81">
          <cell r="A81" t="str">
            <v>Marilyn Clifton</v>
          </cell>
          <cell r="B81" t="str">
            <v>Clifton</v>
          </cell>
          <cell r="C81" t="str">
            <v>Marilyn</v>
          </cell>
          <cell r="D81" t="str">
            <v>Sonoma</v>
          </cell>
          <cell r="E81" t="str">
            <v>Special Education Teacher HS</v>
          </cell>
          <cell r="F81" t="str">
            <v>Full</v>
          </cell>
          <cell r="G81">
            <v>2851.27</v>
          </cell>
          <cell r="H81">
            <v>285.13</v>
          </cell>
          <cell r="J81">
            <v>3136.4</v>
          </cell>
        </row>
        <row r="82">
          <cell r="A82" t="str">
            <v>Lisa Codianne</v>
          </cell>
          <cell r="B82" t="str">
            <v>Codianne</v>
          </cell>
          <cell r="C82" t="str">
            <v>Lisa</v>
          </cell>
          <cell r="D82" t="str">
            <v>San Mateo</v>
          </cell>
          <cell r="E82" t="str">
            <v>Teacher</v>
          </cell>
          <cell r="F82" t="str">
            <v>Full</v>
          </cell>
          <cell r="G82">
            <v>2851.27</v>
          </cell>
          <cell r="J82">
            <v>2851.27</v>
          </cell>
        </row>
        <row r="83">
          <cell r="A83" t="str">
            <v>Cori Coffey</v>
          </cell>
          <cell r="B83" t="str">
            <v>Coffey</v>
          </cell>
          <cell r="C83" t="str">
            <v>Cori</v>
          </cell>
          <cell r="D83" t="str">
            <v>San Diego</v>
          </cell>
          <cell r="E83" t="str">
            <v>Special Education Teacher K-8</v>
          </cell>
          <cell r="F83" t="str">
            <v>Full</v>
          </cell>
          <cell r="G83">
            <v>3300.7</v>
          </cell>
          <cell r="H83">
            <v>330.07</v>
          </cell>
          <cell r="J83">
            <v>3630.77</v>
          </cell>
        </row>
        <row r="84">
          <cell r="A84" t="str">
            <v>Mary Collier</v>
          </cell>
          <cell r="B84" t="str">
            <v>Collier</v>
          </cell>
          <cell r="C84" t="str">
            <v>Mary</v>
          </cell>
          <cell r="D84" t="str">
            <v>San Diego</v>
          </cell>
          <cell r="E84" t="str">
            <v>Teacher</v>
          </cell>
          <cell r="F84" t="str">
            <v>Full</v>
          </cell>
          <cell r="G84">
            <v>2993.84</v>
          </cell>
          <cell r="J84">
            <v>2993.84</v>
          </cell>
        </row>
        <row r="85">
          <cell r="A85" t="str">
            <v>Kristie Conley</v>
          </cell>
          <cell r="B85" t="str">
            <v>Conley</v>
          </cell>
          <cell r="C85" t="str">
            <v>Kristie</v>
          </cell>
          <cell r="D85" t="str">
            <v>San Mateo</v>
          </cell>
          <cell r="E85" t="str">
            <v>Teacher</v>
          </cell>
          <cell r="F85" t="str">
            <v>Full</v>
          </cell>
          <cell r="G85">
            <v>3096.45</v>
          </cell>
          <cell r="J85">
            <v>3096.45</v>
          </cell>
        </row>
        <row r="86">
          <cell r="A86" t="str">
            <v>Katie Cook</v>
          </cell>
          <cell r="B86" t="str">
            <v>Cook</v>
          </cell>
          <cell r="C86" t="str">
            <v>Katie</v>
          </cell>
          <cell r="D86" t="str">
            <v>Sutter</v>
          </cell>
          <cell r="E86" t="str">
            <v>Regional Lead Teacher</v>
          </cell>
          <cell r="F86" t="str">
            <v>Full</v>
          </cell>
          <cell r="G86">
            <v>3465.74</v>
          </cell>
          <cell r="I86">
            <v>355.24</v>
          </cell>
          <cell r="J86">
            <v>3820.9799999999996</v>
          </cell>
        </row>
        <row r="87">
          <cell r="A87" t="str">
            <v>Laura  Cook</v>
          </cell>
          <cell r="B87" t="str">
            <v>Cook</v>
          </cell>
          <cell r="C87" t="str">
            <v xml:space="preserve">Laura </v>
          </cell>
          <cell r="D87" t="str">
            <v>Sonoma</v>
          </cell>
          <cell r="E87" t="str">
            <v>Teacher</v>
          </cell>
          <cell r="F87" t="str">
            <v>Full</v>
          </cell>
          <cell r="G87">
            <v>2851.27</v>
          </cell>
          <cell r="J87">
            <v>2851.27</v>
          </cell>
        </row>
        <row r="88">
          <cell r="A88" t="str">
            <v>Erica Corioso</v>
          </cell>
          <cell r="B88" t="str">
            <v>Corioso</v>
          </cell>
          <cell r="C88" t="str">
            <v>Erica</v>
          </cell>
          <cell r="D88" t="str">
            <v>San Diego</v>
          </cell>
          <cell r="E88" t="str">
            <v>Teacher</v>
          </cell>
          <cell r="F88" t="str">
            <v>Full</v>
          </cell>
          <cell r="G88">
            <v>3251.28</v>
          </cell>
          <cell r="J88">
            <v>3251.28</v>
          </cell>
        </row>
        <row r="89">
          <cell r="A89" t="str">
            <v>Maria Cottani</v>
          </cell>
          <cell r="B89" t="str">
            <v>Cottani</v>
          </cell>
          <cell r="C89" t="str">
            <v>Maria</v>
          </cell>
          <cell r="D89" t="str">
            <v>San Diego</v>
          </cell>
          <cell r="E89" t="str">
            <v>HS Spanish</v>
          </cell>
          <cell r="F89" t="str">
            <v>Full</v>
          </cell>
          <cell r="G89">
            <v>3096.45</v>
          </cell>
          <cell r="H89">
            <v>154.82</v>
          </cell>
          <cell r="J89">
            <v>3251.27</v>
          </cell>
        </row>
        <row r="90">
          <cell r="A90" t="str">
            <v>Angela Covil</v>
          </cell>
          <cell r="B90" t="str">
            <v>Covil</v>
          </cell>
          <cell r="C90" t="str">
            <v>Angela</v>
          </cell>
          <cell r="D90" t="str">
            <v>Sutter</v>
          </cell>
          <cell r="E90" t="str">
            <v>Lead Teacher, Title 1</v>
          </cell>
          <cell r="F90" t="str">
            <v>Full</v>
          </cell>
          <cell r="G90">
            <v>3300.7</v>
          </cell>
          <cell r="I90">
            <v>165.03</v>
          </cell>
          <cell r="J90">
            <v>3465.73</v>
          </cell>
        </row>
        <row r="91">
          <cell r="A91" t="str">
            <v>Maya Creedman</v>
          </cell>
          <cell r="B91" t="str">
            <v>Creedman</v>
          </cell>
          <cell r="C91" t="str">
            <v>Maya</v>
          </cell>
          <cell r="D91" t="str">
            <v>Sonoma</v>
          </cell>
          <cell r="E91" t="str">
            <v>Teacher</v>
          </cell>
          <cell r="F91" t="str">
            <v>Full</v>
          </cell>
          <cell r="G91">
            <v>3413.84</v>
          </cell>
          <cell r="J91">
            <v>3413.84</v>
          </cell>
        </row>
        <row r="92">
          <cell r="A92" t="str">
            <v>Kristin Crees</v>
          </cell>
          <cell r="B92" t="str">
            <v>Crees</v>
          </cell>
          <cell r="C92" t="str">
            <v>Kristin</v>
          </cell>
          <cell r="D92" t="str">
            <v>Los Angeles</v>
          </cell>
          <cell r="E92" t="str">
            <v>Teacher</v>
          </cell>
          <cell r="F92" t="str">
            <v>Full</v>
          </cell>
          <cell r="G92">
            <v>2851.27</v>
          </cell>
          <cell r="J92">
            <v>2851.27</v>
          </cell>
        </row>
        <row r="93">
          <cell r="A93" t="str">
            <v>Kristin Crenshaw</v>
          </cell>
          <cell r="B93" t="str">
            <v>Crenshaw</v>
          </cell>
          <cell r="C93" t="str">
            <v>Kristin</v>
          </cell>
          <cell r="D93" t="str">
            <v>San Diego</v>
          </cell>
          <cell r="E93" t="str">
            <v>HS Physical Education</v>
          </cell>
          <cell r="F93" t="str">
            <v>Full</v>
          </cell>
          <cell r="G93">
            <v>2851.27</v>
          </cell>
          <cell r="H93">
            <v>142.56</v>
          </cell>
          <cell r="J93">
            <v>2993.83</v>
          </cell>
        </row>
        <row r="94">
          <cell r="A94" t="str">
            <v>Chantelle Crespo</v>
          </cell>
          <cell r="B94" t="str">
            <v>Crespo</v>
          </cell>
          <cell r="C94" t="str">
            <v>Chantelle</v>
          </cell>
          <cell r="D94" t="str">
            <v>San Diego</v>
          </cell>
          <cell r="E94" t="str">
            <v>Teacher</v>
          </cell>
          <cell r="F94" t="str">
            <v>Full</v>
          </cell>
          <cell r="G94">
            <v>2993.84</v>
          </cell>
          <cell r="J94">
            <v>2993.84</v>
          </cell>
        </row>
        <row r="95">
          <cell r="A95" t="str">
            <v>Amy  Crook</v>
          </cell>
          <cell r="B95" t="str">
            <v>Crook</v>
          </cell>
          <cell r="C95" t="str">
            <v xml:space="preserve">Amy </v>
          </cell>
          <cell r="D95" t="str">
            <v>San Diego</v>
          </cell>
          <cell r="E95" t="str">
            <v>HS Math</v>
          </cell>
          <cell r="F95" t="str">
            <v>Full</v>
          </cell>
          <cell r="G95">
            <v>3096.45</v>
          </cell>
          <cell r="H95">
            <v>154.82</v>
          </cell>
          <cell r="J95">
            <v>3251.27</v>
          </cell>
        </row>
        <row r="96">
          <cell r="A96" t="str">
            <v>Emily Cruz</v>
          </cell>
          <cell r="B96" t="str">
            <v>Cruz</v>
          </cell>
          <cell r="C96" t="str">
            <v>Emily</v>
          </cell>
          <cell r="D96" t="str">
            <v>Los Angeles</v>
          </cell>
          <cell r="E96" t="str">
            <v>Teacher</v>
          </cell>
          <cell r="F96" t="str">
            <v>Full</v>
          </cell>
          <cell r="G96">
            <v>2851.27</v>
          </cell>
          <cell r="J96">
            <v>2851.27</v>
          </cell>
        </row>
        <row r="97">
          <cell r="A97" t="str">
            <v>Jill Culver</v>
          </cell>
          <cell r="B97" t="str">
            <v>Culver</v>
          </cell>
          <cell r="C97" t="str">
            <v>Jill</v>
          </cell>
          <cell r="D97" t="str">
            <v>Los Angeles</v>
          </cell>
          <cell r="E97" t="str">
            <v>Teacher</v>
          </cell>
          <cell r="F97" t="str">
            <v>Full</v>
          </cell>
          <cell r="G97">
            <v>2851.27</v>
          </cell>
          <cell r="J97">
            <v>2851.27</v>
          </cell>
        </row>
        <row r="98">
          <cell r="A98" t="str">
            <v>Jennifer Cunha</v>
          </cell>
          <cell r="B98" t="str">
            <v>Cunha</v>
          </cell>
          <cell r="C98" t="str">
            <v>Jennifer</v>
          </cell>
          <cell r="D98" t="str">
            <v>Sonoma</v>
          </cell>
          <cell r="E98" t="str">
            <v>Teacher, Community Day Instructor</v>
          </cell>
          <cell r="F98" t="str">
            <v>Full</v>
          </cell>
          <cell r="G98">
            <v>2851.27</v>
          </cell>
          <cell r="J98">
            <v>2851.27</v>
          </cell>
        </row>
        <row r="99">
          <cell r="A99" t="str">
            <v>Hope Cutter</v>
          </cell>
          <cell r="B99" t="str">
            <v>Cutter</v>
          </cell>
          <cell r="C99" t="str">
            <v>Hope</v>
          </cell>
          <cell r="D99" t="str">
            <v>San Diego</v>
          </cell>
          <cell r="E99" t="str">
            <v>Regional Lead Teacher</v>
          </cell>
          <cell r="F99" t="str">
            <v>Full</v>
          </cell>
          <cell r="G99">
            <v>3143.53</v>
          </cell>
          <cell r="I99">
            <v>322.20999999999998</v>
          </cell>
          <cell r="J99">
            <v>3465.7400000000002</v>
          </cell>
        </row>
        <row r="100">
          <cell r="A100" t="str">
            <v>Amanda DaSilva</v>
          </cell>
          <cell r="B100" t="str">
            <v>DaSilva</v>
          </cell>
          <cell r="C100" t="str">
            <v>Amanda</v>
          </cell>
          <cell r="D100" t="str">
            <v>San Mateo</v>
          </cell>
          <cell r="E100" t="str">
            <v>Teacher</v>
          </cell>
          <cell r="F100" t="str">
            <v>Full</v>
          </cell>
          <cell r="G100">
            <v>2851.27</v>
          </cell>
          <cell r="J100">
            <v>2851.27</v>
          </cell>
        </row>
        <row r="101">
          <cell r="A101" t="str">
            <v>Diana Davis</v>
          </cell>
          <cell r="B101" t="str">
            <v>Davis</v>
          </cell>
          <cell r="C101" t="str">
            <v>Diana</v>
          </cell>
          <cell r="D101" t="str">
            <v>San Mateo</v>
          </cell>
          <cell r="E101" t="str">
            <v>Teacher</v>
          </cell>
          <cell r="F101" t="str">
            <v>Full</v>
          </cell>
          <cell r="G101">
            <v>3300.7</v>
          </cell>
          <cell r="J101">
            <v>3300.7</v>
          </cell>
        </row>
        <row r="102">
          <cell r="A102" t="str">
            <v>Carrie Dawes</v>
          </cell>
          <cell r="B102" t="str">
            <v>Dawes</v>
          </cell>
          <cell r="C102" t="str">
            <v>Carrie</v>
          </cell>
          <cell r="D102" t="str">
            <v>Sutter</v>
          </cell>
          <cell r="E102" t="str">
            <v>HS English</v>
          </cell>
          <cell r="F102" t="str">
            <v>Part</v>
          </cell>
          <cell r="G102" t="str">
            <v>598.77 per section</v>
          </cell>
          <cell r="J102" t="e">
            <v>#VALUE!</v>
          </cell>
        </row>
        <row r="103">
          <cell r="A103" t="str">
            <v>Arlene De Anda</v>
          </cell>
          <cell r="B103" t="str">
            <v>De Anda</v>
          </cell>
          <cell r="C103" t="str">
            <v>Arlene</v>
          </cell>
          <cell r="D103" t="str">
            <v>Los Angeles</v>
          </cell>
          <cell r="E103" t="str">
            <v>Teacher, Title 1</v>
          </cell>
          <cell r="F103" t="str">
            <v>Full</v>
          </cell>
          <cell r="G103">
            <v>3465.74</v>
          </cell>
          <cell r="J103">
            <v>3465.74</v>
          </cell>
        </row>
        <row r="104">
          <cell r="A104" t="str">
            <v>Stephanie Deininger</v>
          </cell>
          <cell r="B104" t="str">
            <v>Deininger</v>
          </cell>
          <cell r="C104" t="str">
            <v>Stephanie</v>
          </cell>
          <cell r="D104" t="str">
            <v>Los Angeles</v>
          </cell>
          <cell r="E104" t="str">
            <v>Lead Teacher of Training K-8</v>
          </cell>
          <cell r="F104" t="str">
            <v>Full</v>
          </cell>
          <cell r="G104">
            <v>3251.28</v>
          </cell>
          <cell r="I104">
            <v>162.56</v>
          </cell>
          <cell r="J104">
            <v>3413.84</v>
          </cell>
        </row>
        <row r="105">
          <cell r="A105" t="str">
            <v>Suzanne Denny</v>
          </cell>
          <cell r="B105" t="str">
            <v>Denny</v>
          </cell>
          <cell r="C105" t="str">
            <v>Suzanne</v>
          </cell>
          <cell r="D105" t="str">
            <v>Los Angeles</v>
          </cell>
          <cell r="E105" t="str">
            <v>Teacher</v>
          </cell>
          <cell r="F105" t="str">
            <v>Full</v>
          </cell>
          <cell r="G105">
            <v>2851.27</v>
          </cell>
          <cell r="J105">
            <v>2851.27</v>
          </cell>
        </row>
        <row r="106">
          <cell r="A106" t="str">
            <v>Corinne DePrater</v>
          </cell>
          <cell r="B106" t="str">
            <v>DePrater</v>
          </cell>
          <cell r="C106" t="str">
            <v>Corinne</v>
          </cell>
          <cell r="D106" t="str">
            <v>San Joaquin</v>
          </cell>
          <cell r="E106" t="str">
            <v>Site Based Enrollment Coordinator</v>
          </cell>
          <cell r="F106" t="str">
            <v>Full</v>
          </cell>
          <cell r="G106">
            <v>4584</v>
          </cell>
          <cell r="H106">
            <v>458.4</v>
          </cell>
          <cell r="J106">
            <v>5042.3999999999996</v>
          </cell>
        </row>
        <row r="107">
          <cell r="A107" t="str">
            <v>Shannon DeSantis</v>
          </cell>
          <cell r="B107" t="str">
            <v>DeSantis</v>
          </cell>
          <cell r="C107" t="str">
            <v>Shannon</v>
          </cell>
          <cell r="D107" t="str">
            <v>Los Angeles</v>
          </cell>
          <cell r="E107" t="str">
            <v>Special Education Teacher K-8</v>
          </cell>
          <cell r="F107" t="str">
            <v>Full</v>
          </cell>
          <cell r="G107">
            <v>2851.27</v>
          </cell>
          <cell r="H107">
            <v>285.13</v>
          </cell>
          <cell r="J107">
            <v>3136.4</v>
          </cell>
        </row>
        <row r="108">
          <cell r="A108" t="str">
            <v>Ryan Di Fede</v>
          </cell>
          <cell r="B108" t="str">
            <v>Di Fede</v>
          </cell>
          <cell r="C108" t="str">
            <v>Ryan</v>
          </cell>
          <cell r="D108" t="str">
            <v>San Diego</v>
          </cell>
          <cell r="E108" t="str">
            <v>Teacher</v>
          </cell>
          <cell r="F108" t="str">
            <v>Part</v>
          </cell>
          <cell r="G108" t="str">
            <v>80 per student</v>
          </cell>
          <cell r="J108" t="e">
            <v>#VALUE!</v>
          </cell>
        </row>
        <row r="109">
          <cell r="A109" t="str">
            <v>Sarah Dias</v>
          </cell>
          <cell r="B109" t="str">
            <v>Dias</v>
          </cell>
          <cell r="C109" t="str">
            <v>Sarah</v>
          </cell>
          <cell r="D109" t="str">
            <v>San Mateo</v>
          </cell>
          <cell r="E109" t="str">
            <v>Teacher</v>
          </cell>
          <cell r="F109" t="str">
            <v>Full</v>
          </cell>
          <cell r="G109">
            <v>2851.27</v>
          </cell>
          <cell r="J109">
            <v>2851.27</v>
          </cell>
        </row>
        <row r="110">
          <cell r="A110" t="str">
            <v>Gretchen Diaz</v>
          </cell>
          <cell r="B110" t="str">
            <v>Diaz</v>
          </cell>
          <cell r="C110" t="str">
            <v>Gretchen</v>
          </cell>
          <cell r="D110" t="str">
            <v>San Diego</v>
          </cell>
          <cell r="E110" t="str">
            <v>Lead Teacher, Special Education K-8</v>
          </cell>
          <cell r="F110" t="str">
            <v>Full</v>
          </cell>
          <cell r="G110">
            <v>3096.45</v>
          </cell>
          <cell r="H110">
            <v>325.13</v>
          </cell>
          <cell r="I110">
            <v>154.82</v>
          </cell>
          <cell r="J110">
            <v>3576.4</v>
          </cell>
        </row>
        <row r="111">
          <cell r="A111" t="str">
            <v>Dakota Diaz</v>
          </cell>
          <cell r="B111" t="str">
            <v>Diaz</v>
          </cell>
          <cell r="C111" t="str">
            <v>Dakota</v>
          </cell>
          <cell r="D111" t="str">
            <v>Los Angeles</v>
          </cell>
          <cell r="E111" t="str">
            <v>Special Education Teacher K-8</v>
          </cell>
          <cell r="F111" t="str">
            <v>Full</v>
          </cell>
          <cell r="G111">
            <v>3096.45</v>
          </cell>
          <cell r="H111">
            <v>309.64999999999998</v>
          </cell>
          <cell r="J111">
            <v>3406.1</v>
          </cell>
        </row>
        <row r="112">
          <cell r="A112" t="str">
            <v>Heather Dieffenbach</v>
          </cell>
          <cell r="B112" t="str">
            <v>Dieffenbach</v>
          </cell>
          <cell r="C112" t="str">
            <v>Heather</v>
          </cell>
          <cell r="D112" t="str">
            <v>Los Angeles</v>
          </cell>
          <cell r="E112" t="str">
            <v>Teacher</v>
          </cell>
          <cell r="F112" t="str">
            <v>Full</v>
          </cell>
          <cell r="G112">
            <v>2993.84</v>
          </cell>
          <cell r="J112">
            <v>2993.84</v>
          </cell>
        </row>
        <row r="113">
          <cell r="A113" t="str">
            <v>Amy  DiGiacomo</v>
          </cell>
          <cell r="B113" t="str">
            <v>DiGiacomo</v>
          </cell>
          <cell r="C113" t="str">
            <v xml:space="preserve">Amy </v>
          </cell>
          <cell r="D113" t="str">
            <v>San Diego</v>
          </cell>
          <cell r="E113" t="str">
            <v>Teacher</v>
          </cell>
          <cell r="F113" t="str">
            <v>Full</v>
          </cell>
          <cell r="G113">
            <v>2851.27</v>
          </cell>
          <cell r="J113">
            <v>2851.27</v>
          </cell>
        </row>
        <row r="114">
          <cell r="A114" t="str">
            <v>Valerie Doby</v>
          </cell>
          <cell r="B114" t="str">
            <v>Doby</v>
          </cell>
          <cell r="C114" t="str">
            <v>Valerie</v>
          </cell>
          <cell r="D114" t="str">
            <v>Los Angeles</v>
          </cell>
          <cell r="E114" t="str">
            <v>Teacher</v>
          </cell>
          <cell r="F114" t="str">
            <v>Full</v>
          </cell>
          <cell r="G114">
            <v>3096.45</v>
          </cell>
          <cell r="J114">
            <v>3096.45</v>
          </cell>
        </row>
        <row r="115">
          <cell r="A115" t="str">
            <v>Christine Dondalski</v>
          </cell>
          <cell r="B115" t="str">
            <v>Dondalski</v>
          </cell>
          <cell r="C115" t="str">
            <v>Christine</v>
          </cell>
          <cell r="D115" t="str">
            <v>San Diego</v>
          </cell>
          <cell r="E115" t="str">
            <v>Special Education Teacher K-8</v>
          </cell>
          <cell r="F115" t="str">
            <v>Full</v>
          </cell>
          <cell r="G115">
            <v>3096.45</v>
          </cell>
          <cell r="H115">
            <v>309.64999999999998</v>
          </cell>
          <cell r="J115">
            <v>3406.1</v>
          </cell>
        </row>
        <row r="116">
          <cell r="A116" t="str">
            <v>Kimberly Dorroh</v>
          </cell>
          <cell r="B116" t="str">
            <v>Dorroh</v>
          </cell>
          <cell r="C116" t="str">
            <v>Kimberly</v>
          </cell>
          <cell r="D116" t="str">
            <v>Los Angeles</v>
          </cell>
          <cell r="E116" t="str">
            <v>Teacher, Community Day Instructor</v>
          </cell>
          <cell r="F116" t="str">
            <v>Full</v>
          </cell>
          <cell r="G116">
            <v>3251.28</v>
          </cell>
          <cell r="J116">
            <v>3251.28</v>
          </cell>
        </row>
        <row r="117">
          <cell r="A117" t="str">
            <v>Kathy Doyle</v>
          </cell>
          <cell r="B117" t="str">
            <v>Doyle</v>
          </cell>
          <cell r="C117" t="str">
            <v>Kathy</v>
          </cell>
          <cell r="D117" t="str">
            <v>San Joaquin</v>
          </cell>
          <cell r="E117" t="str">
            <v>Teacher</v>
          </cell>
          <cell r="F117" t="str">
            <v>Full</v>
          </cell>
          <cell r="G117">
            <v>2851.27</v>
          </cell>
          <cell r="J117">
            <v>2851.27</v>
          </cell>
        </row>
        <row r="118">
          <cell r="A118" t="str">
            <v>Heather Dragoo</v>
          </cell>
          <cell r="B118" t="str">
            <v>Dragoo</v>
          </cell>
          <cell r="C118" t="str">
            <v>Heather</v>
          </cell>
          <cell r="D118" t="str">
            <v>San Joaquin</v>
          </cell>
          <cell r="E118" t="str">
            <v>HS English</v>
          </cell>
          <cell r="F118" t="str">
            <v>Full</v>
          </cell>
          <cell r="G118">
            <v>2851.27</v>
          </cell>
          <cell r="H118">
            <v>142.56</v>
          </cell>
          <cell r="J118">
            <v>2993.83</v>
          </cell>
        </row>
        <row r="119">
          <cell r="A119" t="str">
            <v>Timari Duty</v>
          </cell>
          <cell r="B119" t="str">
            <v>Duty</v>
          </cell>
          <cell r="C119" t="str">
            <v>Timari</v>
          </cell>
          <cell r="D119" t="str">
            <v>Kern</v>
          </cell>
          <cell r="E119" t="str">
            <v>Teacher</v>
          </cell>
          <cell r="F119" t="str">
            <v>Full</v>
          </cell>
          <cell r="G119">
            <v>2851.27</v>
          </cell>
          <cell r="J119">
            <v>2851.27</v>
          </cell>
        </row>
        <row r="120">
          <cell r="A120" t="str">
            <v>Elizabeth Einecke</v>
          </cell>
          <cell r="B120" t="str">
            <v>Einecke</v>
          </cell>
          <cell r="C120" t="str">
            <v>Elizabeth</v>
          </cell>
          <cell r="D120" t="str">
            <v>Kings</v>
          </cell>
          <cell r="E120" t="str">
            <v>Teacher</v>
          </cell>
          <cell r="F120" t="str">
            <v>Full</v>
          </cell>
          <cell r="G120">
            <v>3251.28</v>
          </cell>
          <cell r="J120">
            <v>3251.28</v>
          </cell>
        </row>
        <row r="121">
          <cell r="A121" t="str">
            <v>Shelly Elrod</v>
          </cell>
          <cell r="B121" t="str">
            <v>Elrod</v>
          </cell>
          <cell r="C121" t="str">
            <v>Shelly</v>
          </cell>
          <cell r="D121" t="str">
            <v>Kings</v>
          </cell>
          <cell r="E121" t="str">
            <v>Teacher</v>
          </cell>
          <cell r="F121" t="str">
            <v>Full</v>
          </cell>
          <cell r="G121">
            <v>3820.98</v>
          </cell>
          <cell r="J121">
            <v>3820.98</v>
          </cell>
        </row>
        <row r="122">
          <cell r="A122" t="str">
            <v>Scott Emerson</v>
          </cell>
          <cell r="B122" t="str">
            <v>Emerson</v>
          </cell>
          <cell r="C122" t="str">
            <v>Scott</v>
          </cell>
          <cell r="D122" t="str">
            <v>Sutter</v>
          </cell>
          <cell r="E122" t="str">
            <v>HS Science</v>
          </cell>
          <cell r="F122" t="str">
            <v>Full</v>
          </cell>
          <cell r="G122">
            <v>3096.45</v>
          </cell>
          <cell r="H122">
            <v>154.82</v>
          </cell>
          <cell r="J122">
            <v>3251.27</v>
          </cell>
        </row>
        <row r="123">
          <cell r="A123" t="str">
            <v>Melanie Encinas</v>
          </cell>
          <cell r="B123" t="str">
            <v>Encinas</v>
          </cell>
          <cell r="C123" t="str">
            <v>Melanie</v>
          </cell>
          <cell r="D123" t="str">
            <v>Jamestown</v>
          </cell>
          <cell r="E123" t="str">
            <v>HS Science</v>
          </cell>
          <cell r="F123" t="str">
            <v>Full</v>
          </cell>
          <cell r="G123">
            <v>2851.27</v>
          </cell>
          <cell r="H123">
            <v>142.56</v>
          </cell>
          <cell r="J123">
            <v>2993.83</v>
          </cell>
        </row>
        <row r="124">
          <cell r="A124" t="str">
            <v>Valerie Engelmann</v>
          </cell>
          <cell r="B124" t="str">
            <v>Engelmann</v>
          </cell>
          <cell r="C124" t="str">
            <v>Valerie</v>
          </cell>
          <cell r="D124" t="str">
            <v>Sutter</v>
          </cell>
          <cell r="E124" t="str">
            <v>Teacher</v>
          </cell>
          <cell r="F124" t="str">
            <v>Part</v>
          </cell>
          <cell r="G124" t="str">
            <v>80 per student</v>
          </cell>
          <cell r="J124" t="e">
            <v>#VALUE!</v>
          </cell>
        </row>
        <row r="125">
          <cell r="A125" t="str">
            <v>Ashley English</v>
          </cell>
          <cell r="B125" t="str">
            <v>English</v>
          </cell>
          <cell r="C125" t="str">
            <v>Ashley</v>
          </cell>
          <cell r="D125" t="str">
            <v>San Mateo</v>
          </cell>
          <cell r="E125" t="str">
            <v>Teacher</v>
          </cell>
          <cell r="F125" t="str">
            <v>Full</v>
          </cell>
          <cell r="G125">
            <v>3096.45</v>
          </cell>
          <cell r="J125">
            <v>3096.45</v>
          </cell>
        </row>
        <row r="126">
          <cell r="A126" t="str">
            <v>Michelle Eschenburg</v>
          </cell>
          <cell r="B126" t="str">
            <v>Eschenburg</v>
          </cell>
          <cell r="C126" t="str">
            <v>Michelle</v>
          </cell>
          <cell r="D126" t="str">
            <v>San Diego</v>
          </cell>
          <cell r="E126" t="str">
            <v>Teacher, Community Day Instructor</v>
          </cell>
          <cell r="F126" t="str">
            <v>Full</v>
          </cell>
          <cell r="G126">
            <v>3251.28</v>
          </cell>
          <cell r="J126">
            <v>3251.28</v>
          </cell>
        </row>
        <row r="127">
          <cell r="A127" t="str">
            <v>Deidre Espalin</v>
          </cell>
          <cell r="B127" t="str">
            <v>Espalin</v>
          </cell>
          <cell r="C127" t="str">
            <v>Deidre</v>
          </cell>
          <cell r="D127" t="str">
            <v>Los Angeles</v>
          </cell>
          <cell r="E127" t="str">
            <v>Teacher</v>
          </cell>
          <cell r="F127" t="str">
            <v>Full</v>
          </cell>
          <cell r="G127">
            <v>2851.27</v>
          </cell>
          <cell r="J127">
            <v>2851.27</v>
          </cell>
        </row>
        <row r="128">
          <cell r="A128" t="str">
            <v>Noel Espino</v>
          </cell>
          <cell r="B128" t="str">
            <v>Espino</v>
          </cell>
          <cell r="C128" t="str">
            <v>Noel</v>
          </cell>
          <cell r="D128" t="str">
            <v>Los Angeles</v>
          </cell>
          <cell r="E128" t="str">
            <v>Special Education Placement Counselor</v>
          </cell>
          <cell r="F128" t="str">
            <v>Full</v>
          </cell>
          <cell r="G128">
            <v>3251.28</v>
          </cell>
          <cell r="H128">
            <v>358.45</v>
          </cell>
          <cell r="I128">
            <v>333.26</v>
          </cell>
          <cell r="J128">
            <v>3942.99</v>
          </cell>
        </row>
        <row r="129">
          <cell r="A129" t="str">
            <v>Melissa Esquerra</v>
          </cell>
          <cell r="B129" t="str">
            <v>Esquerra</v>
          </cell>
          <cell r="C129" t="str">
            <v>Melissa</v>
          </cell>
          <cell r="D129" t="str">
            <v>San Diego</v>
          </cell>
          <cell r="E129" t="str">
            <v>HS Math</v>
          </cell>
          <cell r="F129" t="str">
            <v>Full</v>
          </cell>
          <cell r="G129">
            <v>2851.27</v>
          </cell>
          <cell r="H129">
            <v>142.56</v>
          </cell>
          <cell r="J129">
            <v>2993.83</v>
          </cell>
        </row>
        <row r="130">
          <cell r="A130" t="str">
            <v>Julilee Etolle</v>
          </cell>
          <cell r="B130" t="str">
            <v>Etolle</v>
          </cell>
          <cell r="C130" t="str">
            <v>Julilee</v>
          </cell>
          <cell r="D130" t="str">
            <v>Los Angeles</v>
          </cell>
          <cell r="E130" t="str">
            <v>Teacher</v>
          </cell>
          <cell r="F130" t="str">
            <v>Full</v>
          </cell>
          <cell r="G130">
            <v>3300.7</v>
          </cell>
          <cell r="J130">
            <v>3300.7</v>
          </cell>
        </row>
        <row r="131">
          <cell r="A131" t="str">
            <v>Marilyn Evans</v>
          </cell>
          <cell r="B131" t="str">
            <v>Evans</v>
          </cell>
          <cell r="C131" t="str">
            <v>Marilyn</v>
          </cell>
          <cell r="D131" t="str">
            <v>San Diego</v>
          </cell>
          <cell r="E131" t="str">
            <v>Teacher</v>
          </cell>
          <cell r="F131" t="str">
            <v>Full</v>
          </cell>
          <cell r="G131">
            <v>3096.45</v>
          </cell>
          <cell r="J131">
            <v>3096.45</v>
          </cell>
        </row>
        <row r="132">
          <cell r="A132" t="str">
            <v>Jennifer Faber</v>
          </cell>
          <cell r="B132" t="str">
            <v>Faber</v>
          </cell>
          <cell r="C132" t="str">
            <v>Jennifer</v>
          </cell>
          <cell r="D132" t="str">
            <v>San Diego</v>
          </cell>
          <cell r="E132" t="str">
            <v>Teacher, Community Day Site Coordinator</v>
          </cell>
          <cell r="F132" t="str">
            <v>Full</v>
          </cell>
          <cell r="G132">
            <v>3413.84</v>
          </cell>
          <cell r="J132">
            <v>3413.84</v>
          </cell>
        </row>
        <row r="133">
          <cell r="A133" t="str">
            <v>Jennifer Falco</v>
          </cell>
          <cell r="B133" t="str">
            <v>Falco</v>
          </cell>
          <cell r="C133" t="str">
            <v>Jennifer</v>
          </cell>
          <cell r="D133" t="str">
            <v>Kings</v>
          </cell>
          <cell r="E133" t="str">
            <v>Teacher</v>
          </cell>
          <cell r="F133" t="str">
            <v>Full</v>
          </cell>
          <cell r="G133">
            <v>3300.7</v>
          </cell>
          <cell r="J133">
            <v>3300.7</v>
          </cell>
        </row>
        <row r="134">
          <cell r="A134" t="str">
            <v>Leah Fellows</v>
          </cell>
          <cell r="B134" t="str">
            <v>Fellows</v>
          </cell>
          <cell r="C134" t="str">
            <v>Leah</v>
          </cell>
          <cell r="D134" t="str">
            <v>San Diego</v>
          </cell>
          <cell r="E134" t="str">
            <v>Master Teacher of Community Day</v>
          </cell>
          <cell r="F134" t="str">
            <v>Full</v>
          </cell>
          <cell r="G134">
            <v>4340.05</v>
          </cell>
          <cell r="J134">
            <v>4340.05</v>
          </cell>
        </row>
        <row r="135">
          <cell r="A135" t="str">
            <v>Dianne Fernandez</v>
          </cell>
          <cell r="B135" t="str">
            <v>Fernandez</v>
          </cell>
          <cell r="C135" t="str">
            <v>Dianne</v>
          </cell>
          <cell r="D135" t="str">
            <v>Los Angeles</v>
          </cell>
          <cell r="E135" t="str">
            <v>Teacher</v>
          </cell>
          <cell r="F135" t="str">
            <v>Full</v>
          </cell>
          <cell r="G135">
            <v>3096.45</v>
          </cell>
          <cell r="J135">
            <v>3096.45</v>
          </cell>
        </row>
        <row r="136">
          <cell r="A136" t="str">
            <v>Judy Fields</v>
          </cell>
          <cell r="B136" t="str">
            <v>Fields</v>
          </cell>
          <cell r="C136" t="str">
            <v>Judy</v>
          </cell>
          <cell r="D136" t="str">
            <v>Sutter</v>
          </cell>
          <cell r="E136" t="str">
            <v>Teacher</v>
          </cell>
          <cell r="F136" t="str">
            <v>Full</v>
          </cell>
          <cell r="G136">
            <v>2851.27</v>
          </cell>
          <cell r="J136">
            <v>2851.27</v>
          </cell>
        </row>
        <row r="137">
          <cell r="A137" t="str">
            <v>Chris Fioritto</v>
          </cell>
          <cell r="B137" t="str">
            <v>Fioritto</v>
          </cell>
          <cell r="C137" t="str">
            <v>Chris</v>
          </cell>
          <cell r="D137" t="str">
            <v>Sonoma</v>
          </cell>
          <cell r="E137" t="str">
            <v>HS Math</v>
          </cell>
          <cell r="F137" t="str">
            <v>Full</v>
          </cell>
          <cell r="G137">
            <v>2851.27</v>
          </cell>
          <cell r="H137">
            <v>142.56</v>
          </cell>
          <cell r="J137">
            <v>2993.83</v>
          </cell>
        </row>
        <row r="138">
          <cell r="A138" t="str">
            <v>Tobi Fisher</v>
          </cell>
          <cell r="B138" t="str">
            <v>Fisher</v>
          </cell>
          <cell r="C138" t="str">
            <v>Tobi</v>
          </cell>
          <cell r="D138" t="str">
            <v>San Diego</v>
          </cell>
          <cell r="E138" t="str">
            <v>Teacher</v>
          </cell>
          <cell r="F138" t="str">
            <v>Full</v>
          </cell>
          <cell r="G138">
            <v>3251.28</v>
          </cell>
          <cell r="J138">
            <v>3251.28</v>
          </cell>
        </row>
        <row r="139">
          <cell r="A139" t="str">
            <v>Zena Fisher</v>
          </cell>
          <cell r="B139" t="str">
            <v>Fisher</v>
          </cell>
          <cell r="C139" t="str">
            <v>Zena</v>
          </cell>
          <cell r="D139" t="str">
            <v>San Diego</v>
          </cell>
          <cell r="E139" t="str">
            <v>Teacher</v>
          </cell>
          <cell r="F139" t="str">
            <v>Full</v>
          </cell>
          <cell r="G139">
            <v>2851.27</v>
          </cell>
          <cell r="J139">
            <v>2851.27</v>
          </cell>
        </row>
        <row r="140">
          <cell r="A140" t="str">
            <v>Michelene Fitzgerald</v>
          </cell>
          <cell r="B140" t="str">
            <v>Fitzgerald</v>
          </cell>
          <cell r="C140" t="str">
            <v>Michelene</v>
          </cell>
          <cell r="D140" t="str">
            <v>Kings</v>
          </cell>
          <cell r="E140" t="str">
            <v>WASC Coordinator</v>
          </cell>
          <cell r="F140" t="str">
            <v>Full</v>
          </cell>
          <cell r="G140">
            <v>4574.87</v>
          </cell>
          <cell r="J140">
            <v>4574.87</v>
          </cell>
        </row>
        <row r="141">
          <cell r="A141" t="str">
            <v>Sharon Flemmer</v>
          </cell>
          <cell r="B141" t="str">
            <v>Flemmer</v>
          </cell>
          <cell r="C141" t="str">
            <v>Sharon</v>
          </cell>
          <cell r="D141" t="str">
            <v>San Joaquin</v>
          </cell>
          <cell r="E141" t="str">
            <v>Teacher</v>
          </cell>
          <cell r="F141" t="str">
            <v>Full</v>
          </cell>
          <cell r="G141">
            <v>2851.27</v>
          </cell>
          <cell r="J141">
            <v>2851.27</v>
          </cell>
        </row>
        <row r="142">
          <cell r="A142" t="str">
            <v>Brenda Fletcher</v>
          </cell>
          <cell r="B142" t="str">
            <v>Fletcher</v>
          </cell>
          <cell r="C142" t="str">
            <v>Brenda</v>
          </cell>
          <cell r="D142" t="str">
            <v>San Diego</v>
          </cell>
          <cell r="E142" t="str">
            <v>HS Science</v>
          </cell>
          <cell r="F142" t="str">
            <v>Full</v>
          </cell>
          <cell r="G142">
            <v>2851.27</v>
          </cell>
          <cell r="H142">
            <v>142.56</v>
          </cell>
          <cell r="J142">
            <v>2993.83</v>
          </cell>
        </row>
        <row r="143">
          <cell r="A143" t="str">
            <v>Janelle Flora</v>
          </cell>
          <cell r="B143" t="str">
            <v>Flora</v>
          </cell>
          <cell r="C143" t="str">
            <v>Janelle</v>
          </cell>
          <cell r="D143" t="str">
            <v>San Diego</v>
          </cell>
          <cell r="E143" t="str">
            <v>Teacher</v>
          </cell>
          <cell r="F143" t="str">
            <v>Full</v>
          </cell>
          <cell r="G143">
            <v>3096.45</v>
          </cell>
          <cell r="J143">
            <v>3096.45</v>
          </cell>
        </row>
        <row r="144">
          <cell r="A144" t="str">
            <v>Randi Forbey</v>
          </cell>
          <cell r="B144" t="str">
            <v>Forbey</v>
          </cell>
          <cell r="C144" t="str">
            <v>Randi</v>
          </cell>
          <cell r="D144" t="str">
            <v>Kern</v>
          </cell>
          <cell r="E144" t="str">
            <v>HS English</v>
          </cell>
          <cell r="F144" t="str">
            <v>Full</v>
          </cell>
          <cell r="G144">
            <v>3096.45</v>
          </cell>
          <cell r="H144">
            <v>154.82</v>
          </cell>
          <cell r="J144">
            <v>3251.27</v>
          </cell>
        </row>
        <row r="145">
          <cell r="A145" t="str">
            <v>Jacquelyn Ford</v>
          </cell>
          <cell r="B145" t="str">
            <v>Ford</v>
          </cell>
          <cell r="C145" t="str">
            <v>Jacquelyn</v>
          </cell>
          <cell r="D145" t="str">
            <v>Los Angeles</v>
          </cell>
          <cell r="E145" t="str">
            <v>Teacher</v>
          </cell>
          <cell r="F145" t="str">
            <v>Full</v>
          </cell>
          <cell r="G145">
            <v>2851.27</v>
          </cell>
          <cell r="J145">
            <v>2851.27</v>
          </cell>
        </row>
        <row r="146">
          <cell r="A146" t="str">
            <v>Cheri Foreman</v>
          </cell>
          <cell r="B146" t="str">
            <v>Foreman</v>
          </cell>
          <cell r="C146" t="str">
            <v>Cheri</v>
          </cell>
          <cell r="D146" t="str">
            <v>Los Angeles</v>
          </cell>
          <cell r="E146" t="str">
            <v>Teacher</v>
          </cell>
          <cell r="F146" t="str">
            <v>Full</v>
          </cell>
          <cell r="G146">
            <v>3300.7</v>
          </cell>
          <cell r="J146">
            <v>3300.7</v>
          </cell>
        </row>
        <row r="147">
          <cell r="A147" t="str">
            <v>Karla Foster</v>
          </cell>
          <cell r="B147" t="str">
            <v>Foster</v>
          </cell>
          <cell r="C147" t="str">
            <v>Karla</v>
          </cell>
          <cell r="D147" t="str">
            <v>San Diego</v>
          </cell>
          <cell r="E147" t="str">
            <v>Teacher, Community Day Site Coordinator</v>
          </cell>
          <cell r="F147" t="str">
            <v>Full</v>
          </cell>
          <cell r="G147">
            <v>3300.7</v>
          </cell>
          <cell r="J147">
            <v>3300.7</v>
          </cell>
        </row>
        <row r="148">
          <cell r="A148" t="str">
            <v>Shannon Freeland</v>
          </cell>
          <cell r="B148" t="str">
            <v>Freeland</v>
          </cell>
          <cell r="C148" t="str">
            <v>Shannon</v>
          </cell>
          <cell r="D148" t="str">
            <v>Los Angeles</v>
          </cell>
          <cell r="E148" t="str">
            <v>Teacher</v>
          </cell>
          <cell r="F148" t="str">
            <v>Full</v>
          </cell>
          <cell r="G148">
            <v>3251.28</v>
          </cell>
          <cell r="J148">
            <v>3251.28</v>
          </cell>
        </row>
        <row r="149">
          <cell r="A149" t="str">
            <v>Stephanie Fricke</v>
          </cell>
          <cell r="B149" t="str">
            <v>Fricke</v>
          </cell>
          <cell r="C149" t="str">
            <v>Stephanie</v>
          </cell>
          <cell r="D149" t="str">
            <v>San Mateo</v>
          </cell>
          <cell r="E149" t="str">
            <v>Special Education Teacher K-8</v>
          </cell>
          <cell r="F149" t="str">
            <v>Full</v>
          </cell>
          <cell r="G149">
            <v>2851.27</v>
          </cell>
          <cell r="H149">
            <v>285.13</v>
          </cell>
          <cell r="J149">
            <v>3136.4</v>
          </cell>
        </row>
        <row r="150">
          <cell r="A150" t="str">
            <v>Nicole Fryer</v>
          </cell>
          <cell r="B150" t="str">
            <v>Fryer</v>
          </cell>
          <cell r="C150" t="str">
            <v>Nicole</v>
          </cell>
          <cell r="D150" t="str">
            <v>San Diego</v>
          </cell>
          <cell r="E150" t="str">
            <v>HS Math</v>
          </cell>
          <cell r="F150" t="str">
            <v>Full</v>
          </cell>
          <cell r="G150">
            <v>3096.45</v>
          </cell>
          <cell r="H150">
            <v>154.82</v>
          </cell>
          <cell r="J150">
            <v>3251.27</v>
          </cell>
        </row>
        <row r="151">
          <cell r="A151" t="str">
            <v>Lynnae Gaeta</v>
          </cell>
          <cell r="B151" t="str">
            <v>Gaeta</v>
          </cell>
          <cell r="C151" t="str">
            <v>Lynnae</v>
          </cell>
          <cell r="D151" t="str">
            <v>Los Angeles</v>
          </cell>
          <cell r="E151" t="str">
            <v>Regional Lead Teacher</v>
          </cell>
          <cell r="F151" t="str">
            <v>Full</v>
          </cell>
          <cell r="G151">
            <v>3413.84</v>
          </cell>
          <cell r="I151">
            <v>349.92</v>
          </cell>
          <cell r="J151">
            <v>3763.76</v>
          </cell>
        </row>
        <row r="152">
          <cell r="A152" t="str">
            <v>Nicole Gallella</v>
          </cell>
          <cell r="B152" t="str">
            <v>Gallella</v>
          </cell>
          <cell r="C152" t="str">
            <v>Nicole</v>
          </cell>
          <cell r="D152" t="str">
            <v>Kern</v>
          </cell>
          <cell r="E152" t="str">
            <v>Teacher</v>
          </cell>
          <cell r="F152" t="str">
            <v>Full</v>
          </cell>
          <cell r="G152">
            <v>3096.45</v>
          </cell>
          <cell r="J152">
            <v>3096.45</v>
          </cell>
        </row>
        <row r="153">
          <cell r="A153" t="str">
            <v>Pamela Gandy</v>
          </cell>
          <cell r="B153" t="str">
            <v>Gandy</v>
          </cell>
          <cell r="C153" t="str">
            <v>Pamela</v>
          </cell>
          <cell r="D153" t="str">
            <v>Sonoma</v>
          </cell>
          <cell r="E153" t="str">
            <v>Teacher, Community Day Site Coordinator</v>
          </cell>
          <cell r="F153" t="str">
            <v>Full</v>
          </cell>
          <cell r="G153">
            <v>3465.74</v>
          </cell>
          <cell r="J153">
            <v>3465.74</v>
          </cell>
        </row>
        <row r="154">
          <cell r="A154" t="str">
            <v>Melissa Garcia</v>
          </cell>
          <cell r="B154" t="str">
            <v>Garcia</v>
          </cell>
          <cell r="C154" t="str">
            <v>Melissa</v>
          </cell>
          <cell r="D154" t="str">
            <v>Los Angeles</v>
          </cell>
          <cell r="E154" t="str">
            <v>HS English</v>
          </cell>
          <cell r="F154" t="str">
            <v>Full</v>
          </cell>
          <cell r="G154">
            <v>3096.45</v>
          </cell>
          <cell r="H154">
            <v>154.82</v>
          </cell>
          <cell r="J154">
            <v>3251.27</v>
          </cell>
        </row>
        <row r="155">
          <cell r="A155" t="str">
            <v>Aliah Garcia</v>
          </cell>
          <cell r="B155" t="str">
            <v>Garcia</v>
          </cell>
          <cell r="C155" t="str">
            <v>Aliah</v>
          </cell>
          <cell r="D155" t="str">
            <v>San Diego</v>
          </cell>
          <cell r="E155" t="str">
            <v>HS Physical Education</v>
          </cell>
          <cell r="F155" t="str">
            <v>Full</v>
          </cell>
          <cell r="G155">
            <v>2851.27</v>
          </cell>
          <cell r="H155">
            <v>142.56</v>
          </cell>
          <cell r="J155">
            <v>2993.83</v>
          </cell>
        </row>
        <row r="156">
          <cell r="A156" t="str">
            <v>Maggie Garretson</v>
          </cell>
          <cell r="B156" t="str">
            <v>Garretson</v>
          </cell>
          <cell r="C156" t="str">
            <v>Maggie</v>
          </cell>
          <cell r="D156" t="str">
            <v>Los Angeles</v>
          </cell>
          <cell r="E156" t="str">
            <v>Special Education Teacher K-8</v>
          </cell>
          <cell r="F156" t="str">
            <v>Full</v>
          </cell>
          <cell r="G156">
            <v>3465.74</v>
          </cell>
          <cell r="H156">
            <v>346.57</v>
          </cell>
          <cell r="J156">
            <v>3812.31</v>
          </cell>
        </row>
        <row r="157">
          <cell r="A157" t="str">
            <v>Erin Garth</v>
          </cell>
          <cell r="B157" t="str">
            <v>Garth</v>
          </cell>
          <cell r="C157" t="str">
            <v>Erin</v>
          </cell>
          <cell r="D157" t="str">
            <v>San Diego</v>
          </cell>
          <cell r="E157" t="str">
            <v>Teacher</v>
          </cell>
          <cell r="F157" t="str">
            <v>Full</v>
          </cell>
          <cell r="G157">
            <v>3413.84</v>
          </cell>
          <cell r="J157">
            <v>3413.84</v>
          </cell>
        </row>
        <row r="158">
          <cell r="A158" t="str">
            <v>Bill Garvey</v>
          </cell>
          <cell r="B158" t="str">
            <v>Garvey</v>
          </cell>
          <cell r="C158" t="str">
            <v>Bill</v>
          </cell>
          <cell r="D158" t="str">
            <v>Sutter</v>
          </cell>
          <cell r="E158" t="str">
            <v>HS Social Science</v>
          </cell>
          <cell r="F158" t="str">
            <v>Full</v>
          </cell>
          <cell r="G158">
            <v>2993.84</v>
          </cell>
          <cell r="H158">
            <v>149.69</v>
          </cell>
          <cell r="J158">
            <v>3143.53</v>
          </cell>
        </row>
        <row r="159">
          <cell r="A159" t="str">
            <v>Jenny Gass</v>
          </cell>
          <cell r="B159" t="str">
            <v>Gass</v>
          </cell>
          <cell r="C159" t="str">
            <v>Jenny</v>
          </cell>
          <cell r="D159" t="str">
            <v>Sonoma</v>
          </cell>
          <cell r="E159" t="str">
            <v>Teacher</v>
          </cell>
          <cell r="F159" t="str">
            <v>Full</v>
          </cell>
          <cell r="G159">
            <v>2993.84</v>
          </cell>
          <cell r="J159">
            <v>2993.84</v>
          </cell>
        </row>
        <row r="160">
          <cell r="A160" t="str">
            <v>Shannon Gerlach</v>
          </cell>
          <cell r="B160" t="str">
            <v>Gerlach</v>
          </cell>
          <cell r="C160" t="str">
            <v>Shannon</v>
          </cell>
          <cell r="D160" t="str">
            <v>San Diego</v>
          </cell>
          <cell r="E160" t="str">
            <v>HS Social Science</v>
          </cell>
          <cell r="F160" t="str">
            <v>Full</v>
          </cell>
          <cell r="G160">
            <v>3096.45</v>
          </cell>
          <cell r="H160">
            <v>154.82</v>
          </cell>
          <cell r="J160">
            <v>3251.27</v>
          </cell>
        </row>
        <row r="161">
          <cell r="A161" t="str">
            <v>Kristine Geurts</v>
          </cell>
          <cell r="B161" t="str">
            <v>Geurts</v>
          </cell>
          <cell r="C161" t="str">
            <v>Kristine</v>
          </cell>
          <cell r="D161" t="str">
            <v>Los Angeles</v>
          </cell>
          <cell r="E161" t="str">
            <v>HS English</v>
          </cell>
          <cell r="F161" t="str">
            <v>Full</v>
          </cell>
          <cell r="G161">
            <v>3096.45</v>
          </cell>
          <cell r="H161">
            <v>154.82</v>
          </cell>
          <cell r="J161">
            <v>3251.27</v>
          </cell>
        </row>
        <row r="162">
          <cell r="A162" t="str">
            <v>Robert Gibs</v>
          </cell>
          <cell r="B162" t="str">
            <v>Gibs</v>
          </cell>
          <cell r="C162" t="str">
            <v>Robert</v>
          </cell>
          <cell r="D162" t="str">
            <v>Los Angeles</v>
          </cell>
          <cell r="E162" t="str">
            <v>HS Math</v>
          </cell>
          <cell r="F162" t="str">
            <v>Full</v>
          </cell>
          <cell r="G162">
            <v>2851.27</v>
          </cell>
          <cell r="H162">
            <v>142.56</v>
          </cell>
          <cell r="J162">
            <v>2993.83</v>
          </cell>
        </row>
        <row r="163">
          <cell r="A163" t="str">
            <v>Lisa Giesbrecht</v>
          </cell>
          <cell r="B163" t="str">
            <v>Giesbrecht</v>
          </cell>
          <cell r="C163" t="str">
            <v>Lisa</v>
          </cell>
          <cell r="D163" t="str">
            <v>San Diego</v>
          </cell>
          <cell r="E163" t="str">
            <v>HS Math</v>
          </cell>
          <cell r="F163" t="str">
            <v>Full</v>
          </cell>
          <cell r="G163">
            <v>3251.28</v>
          </cell>
          <cell r="H163">
            <v>162.56</v>
          </cell>
          <cell r="J163">
            <v>3413.84</v>
          </cell>
        </row>
        <row r="164">
          <cell r="A164" t="str">
            <v>Kerry Gil</v>
          </cell>
          <cell r="B164" t="str">
            <v>Gil</v>
          </cell>
          <cell r="C164" t="str">
            <v>Kerry</v>
          </cell>
          <cell r="D164" t="str">
            <v>San Mateo</v>
          </cell>
          <cell r="E164" t="str">
            <v>Teacher</v>
          </cell>
          <cell r="F164" t="str">
            <v>Full</v>
          </cell>
          <cell r="G164">
            <v>2851.27</v>
          </cell>
          <cell r="J164">
            <v>2851.27</v>
          </cell>
        </row>
        <row r="165">
          <cell r="A165" t="str">
            <v>Maribeth Gillespie</v>
          </cell>
          <cell r="B165" t="str">
            <v>Gillespie</v>
          </cell>
          <cell r="C165" t="str">
            <v>Maribeth</v>
          </cell>
          <cell r="D165" t="str">
            <v>Los Angeles</v>
          </cell>
          <cell r="E165" t="str">
            <v>Teacher, Community Day Instructor</v>
          </cell>
          <cell r="F165" t="str">
            <v>Full</v>
          </cell>
          <cell r="G165">
            <v>3096.45</v>
          </cell>
          <cell r="J165">
            <v>3096.45</v>
          </cell>
        </row>
        <row r="166">
          <cell r="A166" t="str">
            <v>Allison Glynn-Wilson</v>
          </cell>
          <cell r="B166" t="str">
            <v>Glynn-Wilson</v>
          </cell>
          <cell r="C166" t="str">
            <v>Allison</v>
          </cell>
          <cell r="D166" t="str">
            <v>Sonoma</v>
          </cell>
          <cell r="E166" t="str">
            <v>Teacher</v>
          </cell>
          <cell r="F166" t="str">
            <v>Full</v>
          </cell>
          <cell r="G166">
            <v>3143.53</v>
          </cell>
          <cell r="J166">
            <v>3143.53</v>
          </cell>
        </row>
        <row r="167">
          <cell r="A167" t="str">
            <v>Sara Godfrey</v>
          </cell>
          <cell r="B167" t="str">
            <v>Godfrey</v>
          </cell>
          <cell r="C167" t="str">
            <v>Sara</v>
          </cell>
          <cell r="D167" t="str">
            <v>Los Angeles</v>
          </cell>
          <cell r="E167" t="str">
            <v>HS Math</v>
          </cell>
          <cell r="F167" t="str">
            <v>Full</v>
          </cell>
          <cell r="G167">
            <v>2851.27</v>
          </cell>
          <cell r="H167">
            <v>142.56</v>
          </cell>
          <cell r="J167">
            <v>2993.83</v>
          </cell>
        </row>
        <row r="168">
          <cell r="A168" t="str">
            <v>Sarah Goldstein</v>
          </cell>
          <cell r="B168" t="str">
            <v>Goldstein</v>
          </cell>
          <cell r="C168" t="str">
            <v>Sarah</v>
          </cell>
          <cell r="D168" t="str">
            <v>San Diego</v>
          </cell>
          <cell r="E168" t="str">
            <v>Teacher</v>
          </cell>
          <cell r="F168" t="str">
            <v>Full</v>
          </cell>
          <cell r="G168">
            <v>2851.27</v>
          </cell>
          <cell r="J168">
            <v>2851.27</v>
          </cell>
        </row>
        <row r="169">
          <cell r="A169" t="str">
            <v>Stephanie Gomarko</v>
          </cell>
          <cell r="B169" t="str">
            <v>Gomarko</v>
          </cell>
          <cell r="C169" t="str">
            <v>Stephanie</v>
          </cell>
          <cell r="D169" t="str">
            <v>Los Angeles</v>
          </cell>
          <cell r="E169" t="str">
            <v>Teacher, Community Day Instructor</v>
          </cell>
          <cell r="F169" t="str">
            <v>Full</v>
          </cell>
          <cell r="G169">
            <v>3413.84</v>
          </cell>
          <cell r="J169">
            <v>3413.84</v>
          </cell>
        </row>
        <row r="170">
          <cell r="A170" t="str">
            <v>Jeanelle Goonetilleke</v>
          </cell>
          <cell r="B170" t="str">
            <v>Goonetilleke</v>
          </cell>
          <cell r="C170" t="str">
            <v>Jeanelle</v>
          </cell>
          <cell r="D170" t="str">
            <v>San Diego</v>
          </cell>
          <cell r="E170" t="str">
            <v>HS Physical Education</v>
          </cell>
          <cell r="F170" t="str">
            <v>Full</v>
          </cell>
          <cell r="G170">
            <v>2851.27</v>
          </cell>
          <cell r="H170">
            <v>142.56</v>
          </cell>
          <cell r="J170">
            <v>2993.83</v>
          </cell>
        </row>
        <row r="171">
          <cell r="A171" t="str">
            <v>Lanise Goosby</v>
          </cell>
          <cell r="B171" t="str">
            <v>Goosby</v>
          </cell>
          <cell r="C171" t="str">
            <v>Lanise</v>
          </cell>
          <cell r="D171" t="str">
            <v>San Diego</v>
          </cell>
          <cell r="E171" t="str">
            <v>HS Science</v>
          </cell>
          <cell r="F171" t="str">
            <v>Full</v>
          </cell>
          <cell r="G171">
            <v>3096.45</v>
          </cell>
          <cell r="H171">
            <v>154.82</v>
          </cell>
          <cell r="J171">
            <v>3251.27</v>
          </cell>
        </row>
        <row r="172">
          <cell r="A172" t="str">
            <v>Laura-Lee Gosa</v>
          </cell>
          <cell r="B172" t="str">
            <v>Gosa</v>
          </cell>
          <cell r="C172" t="str">
            <v>Laura-Lee</v>
          </cell>
          <cell r="D172" t="str">
            <v>Los Angeles</v>
          </cell>
          <cell r="E172" t="str">
            <v>Regional Lead Teacher</v>
          </cell>
          <cell r="F172" t="str">
            <v>Full</v>
          </cell>
          <cell r="G172">
            <v>3820.98</v>
          </cell>
          <cell r="I172">
            <v>391.65</v>
          </cell>
          <cell r="J172">
            <v>4212.63</v>
          </cell>
        </row>
        <row r="173">
          <cell r="A173" t="str">
            <v>Leslie Gracia</v>
          </cell>
          <cell r="B173" t="str">
            <v>Gracia</v>
          </cell>
          <cell r="C173" t="str">
            <v>Leslie</v>
          </cell>
          <cell r="D173" t="str">
            <v>Sonoma</v>
          </cell>
          <cell r="E173" t="str">
            <v>Teacher</v>
          </cell>
          <cell r="F173" t="str">
            <v>Full</v>
          </cell>
          <cell r="G173">
            <v>3143.53</v>
          </cell>
          <cell r="J173">
            <v>3143.53</v>
          </cell>
        </row>
        <row r="174">
          <cell r="A174" t="str">
            <v>Rachel Gray</v>
          </cell>
          <cell r="B174" t="str">
            <v>Gray</v>
          </cell>
          <cell r="C174" t="str">
            <v>Rachel</v>
          </cell>
          <cell r="D174" t="str">
            <v>Los Angeles</v>
          </cell>
          <cell r="E174" t="str">
            <v>Teacher, Title 1 HS</v>
          </cell>
          <cell r="F174" t="str">
            <v>Full</v>
          </cell>
          <cell r="G174">
            <v>3300.7</v>
          </cell>
          <cell r="H174">
            <v>165.04</v>
          </cell>
          <cell r="J174">
            <v>3465.74</v>
          </cell>
        </row>
        <row r="175">
          <cell r="A175" t="str">
            <v>Chante  Green</v>
          </cell>
          <cell r="B175" t="str">
            <v>Green</v>
          </cell>
          <cell r="C175" t="str">
            <v xml:space="preserve">Chante </v>
          </cell>
          <cell r="D175" t="str">
            <v>Los Angeles</v>
          </cell>
          <cell r="E175" t="str">
            <v>Teacher</v>
          </cell>
          <cell r="F175" t="str">
            <v>Full</v>
          </cell>
          <cell r="G175">
            <v>3096.45</v>
          </cell>
          <cell r="J175">
            <v>3096.45</v>
          </cell>
        </row>
        <row r="176">
          <cell r="A176" t="str">
            <v>Serenity Greeno</v>
          </cell>
          <cell r="B176" t="str">
            <v>Greeno</v>
          </cell>
          <cell r="C176" t="str">
            <v>Serenity</v>
          </cell>
          <cell r="D176" t="str">
            <v>Los Angeles</v>
          </cell>
          <cell r="E176" t="str">
            <v>Teacher</v>
          </cell>
          <cell r="F176" t="str">
            <v>Full</v>
          </cell>
          <cell r="G176">
            <v>2851.27</v>
          </cell>
          <cell r="J176">
            <v>2851.27</v>
          </cell>
        </row>
        <row r="177">
          <cell r="A177" t="str">
            <v>Cyndee Griffith</v>
          </cell>
          <cell r="B177" t="str">
            <v>Griffith</v>
          </cell>
          <cell r="C177" t="str">
            <v>Cyndee</v>
          </cell>
          <cell r="D177" t="str">
            <v>Los Angeles</v>
          </cell>
          <cell r="E177" t="str">
            <v>Teacher</v>
          </cell>
          <cell r="F177" t="str">
            <v>Full</v>
          </cell>
          <cell r="G177">
            <v>4149.55</v>
          </cell>
          <cell r="J177">
            <v>4149.55</v>
          </cell>
        </row>
        <row r="178">
          <cell r="A178" t="str">
            <v>Mary Grigoli</v>
          </cell>
          <cell r="B178" t="str">
            <v>Grigoli</v>
          </cell>
          <cell r="C178" t="str">
            <v>Mary</v>
          </cell>
          <cell r="D178" t="str">
            <v>San Diego</v>
          </cell>
          <cell r="E178" t="str">
            <v>HS Science</v>
          </cell>
          <cell r="F178" t="str">
            <v>Full</v>
          </cell>
          <cell r="G178">
            <v>2851.27</v>
          </cell>
          <cell r="H178">
            <v>142.56</v>
          </cell>
          <cell r="J178">
            <v>2993.83</v>
          </cell>
        </row>
        <row r="179">
          <cell r="A179" t="str">
            <v>Denise Grissom-Bradford</v>
          </cell>
          <cell r="B179" t="str">
            <v>Grissom-Bradford</v>
          </cell>
          <cell r="C179" t="str">
            <v>Denise</v>
          </cell>
          <cell r="D179" t="str">
            <v>Los Angeles</v>
          </cell>
          <cell r="E179" t="str">
            <v>Teacher</v>
          </cell>
          <cell r="F179" t="str">
            <v>Full</v>
          </cell>
          <cell r="G179">
            <v>4149.55</v>
          </cell>
          <cell r="J179">
            <v>4149.55</v>
          </cell>
        </row>
        <row r="180">
          <cell r="A180" t="str">
            <v>Karin Grutz</v>
          </cell>
          <cell r="B180" t="str">
            <v>Grutz</v>
          </cell>
          <cell r="C180" t="str">
            <v>Karin</v>
          </cell>
          <cell r="D180" t="str">
            <v>San Diego</v>
          </cell>
          <cell r="E180" t="str">
            <v>HS Physical Education</v>
          </cell>
          <cell r="F180" t="str">
            <v>Full</v>
          </cell>
          <cell r="G180">
            <v>2993.84</v>
          </cell>
          <cell r="H180">
            <v>149.69</v>
          </cell>
          <cell r="J180">
            <v>3143.53</v>
          </cell>
        </row>
        <row r="181">
          <cell r="A181" t="str">
            <v>Kelly Guenther</v>
          </cell>
          <cell r="B181" t="str">
            <v>Guenther</v>
          </cell>
          <cell r="C181" t="str">
            <v>Kelly</v>
          </cell>
          <cell r="D181" t="str">
            <v>Kern</v>
          </cell>
          <cell r="E181" t="str">
            <v>Teacher</v>
          </cell>
          <cell r="F181" t="str">
            <v>Full</v>
          </cell>
          <cell r="G181">
            <v>3251.28</v>
          </cell>
          <cell r="J181">
            <v>3251.28</v>
          </cell>
        </row>
        <row r="182">
          <cell r="A182" t="str">
            <v>Angela Guterres</v>
          </cell>
          <cell r="B182" t="str">
            <v>Guterres</v>
          </cell>
          <cell r="C182" t="str">
            <v>Angela</v>
          </cell>
          <cell r="D182" t="str">
            <v>Los Angeles</v>
          </cell>
          <cell r="E182" t="str">
            <v>Special Education Provider Coordinator</v>
          </cell>
          <cell r="F182" t="str">
            <v>Full</v>
          </cell>
          <cell r="G182">
            <v>3820.98</v>
          </cell>
          <cell r="H182">
            <v>382.1</v>
          </cell>
          <cell r="J182">
            <v>4203.08</v>
          </cell>
        </row>
        <row r="183">
          <cell r="A183" t="str">
            <v>Angela Gutierrez</v>
          </cell>
          <cell r="B183" t="str">
            <v>Gutierrez</v>
          </cell>
          <cell r="C183" t="str">
            <v>Angela</v>
          </cell>
          <cell r="D183" t="str">
            <v>Los Angeles</v>
          </cell>
          <cell r="E183" t="str">
            <v>Lead Teacher 504 Plans</v>
          </cell>
          <cell r="F183" t="str">
            <v>Full</v>
          </cell>
          <cell r="G183">
            <v>3300.7</v>
          </cell>
          <cell r="H183">
            <v>330.07</v>
          </cell>
          <cell r="J183">
            <v>3630.77</v>
          </cell>
        </row>
        <row r="184">
          <cell r="A184" t="str">
            <v>Kim Gutierrez</v>
          </cell>
          <cell r="B184" t="str">
            <v>Gutierrez</v>
          </cell>
          <cell r="C184" t="str">
            <v>Kim</v>
          </cell>
          <cell r="D184" t="str">
            <v>San Joaquin</v>
          </cell>
          <cell r="E184" t="str">
            <v>Teacher</v>
          </cell>
          <cell r="F184" t="str">
            <v>Full</v>
          </cell>
          <cell r="G184">
            <v>2851.27</v>
          </cell>
          <cell r="J184">
            <v>2851.27</v>
          </cell>
        </row>
        <row r="185">
          <cell r="A185" t="str">
            <v>Rebecca Gutierrez</v>
          </cell>
          <cell r="B185" t="str">
            <v>Gutierrez</v>
          </cell>
          <cell r="C185" t="str">
            <v>Rebecca</v>
          </cell>
          <cell r="D185" t="str">
            <v>Los Angeles</v>
          </cell>
          <cell r="E185" t="str">
            <v>Teacher, Community Day Instructor</v>
          </cell>
          <cell r="F185" t="str">
            <v>Full</v>
          </cell>
          <cell r="G185">
            <v>3143.53</v>
          </cell>
          <cell r="J185">
            <v>3143.53</v>
          </cell>
        </row>
        <row r="186">
          <cell r="A186" t="str">
            <v>Andrea Hagen</v>
          </cell>
          <cell r="B186" t="str">
            <v>Hagen</v>
          </cell>
          <cell r="C186" t="str">
            <v>Andrea</v>
          </cell>
          <cell r="D186" t="str">
            <v>Kern</v>
          </cell>
          <cell r="E186" t="str">
            <v>HS Guidance Counselor</v>
          </cell>
          <cell r="F186" t="str">
            <v>Full</v>
          </cell>
          <cell r="G186">
            <v>5454.55</v>
          </cell>
          <cell r="J186">
            <v>5454.55</v>
          </cell>
        </row>
        <row r="187">
          <cell r="A187" t="str">
            <v>Kelli Haight</v>
          </cell>
          <cell r="B187" t="str">
            <v>Haight</v>
          </cell>
          <cell r="C187" t="str">
            <v>Kelli</v>
          </cell>
          <cell r="D187" t="str">
            <v>Kings</v>
          </cell>
          <cell r="E187" t="str">
            <v>Teacher</v>
          </cell>
          <cell r="F187" t="str">
            <v>Full</v>
          </cell>
          <cell r="G187">
            <v>2993.84</v>
          </cell>
          <cell r="J187">
            <v>2993.84</v>
          </cell>
        </row>
        <row r="188">
          <cell r="A188" t="str">
            <v>Joseph Haley</v>
          </cell>
          <cell r="B188" t="str">
            <v>Haley</v>
          </cell>
          <cell r="C188" t="str">
            <v>Joseph</v>
          </cell>
          <cell r="D188" t="str">
            <v>Los Angeles</v>
          </cell>
          <cell r="E188" t="str">
            <v>Special Education Teacher K-8</v>
          </cell>
          <cell r="F188" t="str">
            <v>Full</v>
          </cell>
          <cell r="G188">
            <v>3096.45</v>
          </cell>
          <cell r="H188">
            <v>309.64999999999998</v>
          </cell>
          <cell r="J188">
            <v>3406.1</v>
          </cell>
        </row>
        <row r="189">
          <cell r="A189" t="str">
            <v>Melissa Hall</v>
          </cell>
          <cell r="B189" t="str">
            <v>Hall</v>
          </cell>
          <cell r="C189" t="str">
            <v>Melissa</v>
          </cell>
          <cell r="D189" t="str">
            <v>San Mateo</v>
          </cell>
          <cell r="E189" t="str">
            <v>Testing Coordinator</v>
          </cell>
          <cell r="F189" t="str">
            <v>Full</v>
          </cell>
          <cell r="G189">
            <v>4470.25</v>
          </cell>
          <cell r="J189">
            <v>4470.25</v>
          </cell>
        </row>
        <row r="190">
          <cell r="A190" t="str">
            <v xml:space="preserve">Jennifer Hamilton </v>
          </cell>
          <cell r="B190" t="str">
            <v xml:space="preserve">Hamilton </v>
          </cell>
          <cell r="C190" t="str">
            <v>Jennifer</v>
          </cell>
          <cell r="D190" t="str">
            <v>San Mateo</v>
          </cell>
          <cell r="E190" t="str">
            <v>Special Education Teacher HS</v>
          </cell>
          <cell r="F190" t="str">
            <v>Full</v>
          </cell>
          <cell r="G190">
            <v>3143.53</v>
          </cell>
          <cell r="H190">
            <v>314.35000000000002</v>
          </cell>
          <cell r="J190">
            <v>3457.88</v>
          </cell>
        </row>
        <row r="191">
          <cell r="A191" t="str">
            <v>Kathryn Hande</v>
          </cell>
          <cell r="B191" t="str">
            <v>Hande</v>
          </cell>
          <cell r="C191" t="str">
            <v>Kathryn</v>
          </cell>
          <cell r="D191" t="str">
            <v>Los Angeles</v>
          </cell>
          <cell r="E191" t="str">
            <v>Special Education Teacher HS</v>
          </cell>
          <cell r="F191" t="str">
            <v>Full</v>
          </cell>
          <cell r="G191">
            <v>2851.27</v>
          </cell>
          <cell r="H191">
            <v>285.13</v>
          </cell>
          <cell r="J191">
            <v>3136.4</v>
          </cell>
        </row>
        <row r="192">
          <cell r="A192" t="str">
            <v>LaDeane Hansten</v>
          </cell>
          <cell r="B192" t="str">
            <v>Hansten</v>
          </cell>
          <cell r="C192" t="str">
            <v>LaDeane</v>
          </cell>
          <cell r="D192" t="str">
            <v>Jamestown</v>
          </cell>
          <cell r="E192" t="str">
            <v>HS Physical Education</v>
          </cell>
          <cell r="F192" t="str">
            <v>Part</v>
          </cell>
          <cell r="G192" t="str">
            <v>650.26 per section</v>
          </cell>
          <cell r="J192" t="e">
            <v>#VALUE!</v>
          </cell>
        </row>
        <row r="193">
          <cell r="A193" t="str">
            <v>Dina Harney</v>
          </cell>
          <cell r="B193" t="str">
            <v>Harney</v>
          </cell>
          <cell r="C193" t="str">
            <v>Dina</v>
          </cell>
          <cell r="D193" t="str">
            <v>Los Angeles</v>
          </cell>
          <cell r="E193" t="str">
            <v>Teacher</v>
          </cell>
          <cell r="F193" t="str">
            <v>Full</v>
          </cell>
          <cell r="G193">
            <v>3096.45</v>
          </cell>
          <cell r="J193">
            <v>3096.45</v>
          </cell>
        </row>
        <row r="194">
          <cell r="A194" t="str">
            <v>Karri Lynn Harris</v>
          </cell>
          <cell r="B194" t="str">
            <v>Harris</v>
          </cell>
          <cell r="C194" t="str">
            <v>Karri Lynn</v>
          </cell>
          <cell r="D194" t="str">
            <v>Los Angeles</v>
          </cell>
          <cell r="E194" t="str">
            <v>HS English</v>
          </cell>
          <cell r="F194" t="str">
            <v>Full</v>
          </cell>
          <cell r="G194">
            <v>3584.53</v>
          </cell>
          <cell r="H194">
            <v>179.23</v>
          </cell>
          <cell r="J194">
            <v>3763.76</v>
          </cell>
        </row>
        <row r="195">
          <cell r="A195" t="str">
            <v>Christina Harris</v>
          </cell>
          <cell r="B195" t="str">
            <v>Harris</v>
          </cell>
          <cell r="C195" t="str">
            <v>Christina</v>
          </cell>
          <cell r="D195" t="str">
            <v>San Diego</v>
          </cell>
          <cell r="E195" t="str">
            <v>Teacher, Community Day Instructor</v>
          </cell>
          <cell r="F195" t="str">
            <v>Full</v>
          </cell>
          <cell r="G195">
            <v>2851.27</v>
          </cell>
          <cell r="J195">
            <v>2851.27</v>
          </cell>
        </row>
        <row r="196">
          <cell r="A196" t="str">
            <v>Theresa Hawkins-Gilly</v>
          </cell>
          <cell r="B196" t="str">
            <v>Hawkins-Gilly</v>
          </cell>
          <cell r="C196" t="str">
            <v>Theresa</v>
          </cell>
          <cell r="D196" t="str">
            <v>San Diego</v>
          </cell>
          <cell r="E196" t="str">
            <v>HS Lead Teacher</v>
          </cell>
          <cell r="F196" t="str">
            <v>Full</v>
          </cell>
          <cell r="G196">
            <v>3096.45</v>
          </cell>
          <cell r="H196">
            <v>170.7</v>
          </cell>
          <cell r="I196">
            <v>317.39999999999998</v>
          </cell>
          <cell r="J196">
            <v>3584.5499999999997</v>
          </cell>
        </row>
        <row r="197">
          <cell r="A197" t="str">
            <v>Linsey Hayashi</v>
          </cell>
          <cell r="B197" t="str">
            <v>Hayashi</v>
          </cell>
          <cell r="C197" t="str">
            <v>Linsey</v>
          </cell>
          <cell r="D197" t="str">
            <v>San Diego</v>
          </cell>
          <cell r="E197" t="str">
            <v>Teacher</v>
          </cell>
          <cell r="F197" t="str">
            <v>Full</v>
          </cell>
          <cell r="G197">
            <v>2993.84</v>
          </cell>
          <cell r="J197">
            <v>2993.84</v>
          </cell>
        </row>
        <row r="198">
          <cell r="A198" t="str">
            <v>Susan Hays</v>
          </cell>
          <cell r="B198" t="str">
            <v>Hays</v>
          </cell>
          <cell r="C198" t="str">
            <v>Susan</v>
          </cell>
          <cell r="D198" t="str">
            <v>Kings</v>
          </cell>
          <cell r="E198" t="str">
            <v>Teacher</v>
          </cell>
          <cell r="F198" t="str">
            <v>Full</v>
          </cell>
          <cell r="G198">
            <v>2851.27</v>
          </cell>
          <cell r="J198">
            <v>2851.27</v>
          </cell>
        </row>
        <row r="199">
          <cell r="A199" t="str">
            <v>Gloria Henderson</v>
          </cell>
          <cell r="B199" t="str">
            <v>Henderson</v>
          </cell>
          <cell r="C199" t="str">
            <v>Gloria</v>
          </cell>
          <cell r="D199" t="str">
            <v>San Diego</v>
          </cell>
          <cell r="E199" t="str">
            <v>HS Technology</v>
          </cell>
          <cell r="F199" t="str">
            <v>Full</v>
          </cell>
          <cell r="G199">
            <v>3096.45</v>
          </cell>
          <cell r="H199">
            <v>154.82</v>
          </cell>
          <cell r="J199">
            <v>3251.27</v>
          </cell>
        </row>
        <row r="200">
          <cell r="A200" t="str">
            <v>Stacy Henderson</v>
          </cell>
          <cell r="B200" t="str">
            <v>Henderson</v>
          </cell>
          <cell r="C200" t="str">
            <v>Stacy</v>
          </cell>
          <cell r="D200" t="str">
            <v>Los Angeles</v>
          </cell>
          <cell r="E200" t="str">
            <v>Regional Lead Teacher</v>
          </cell>
          <cell r="F200" t="str">
            <v>Full</v>
          </cell>
          <cell r="G200">
            <v>3300.7</v>
          </cell>
          <cell r="I200">
            <v>338.33</v>
          </cell>
          <cell r="J200">
            <v>3639.0299999999997</v>
          </cell>
        </row>
        <row r="201">
          <cell r="A201" t="str">
            <v>Danielle Hernandez</v>
          </cell>
          <cell r="B201" t="str">
            <v>Hernandez</v>
          </cell>
          <cell r="C201" t="str">
            <v>Danielle</v>
          </cell>
          <cell r="D201" t="str">
            <v>Los Angeles</v>
          </cell>
          <cell r="E201" t="str">
            <v>Teacher</v>
          </cell>
          <cell r="F201" t="str">
            <v>Full</v>
          </cell>
          <cell r="G201">
            <v>2993.84</v>
          </cell>
          <cell r="J201">
            <v>2993.84</v>
          </cell>
        </row>
        <row r="202">
          <cell r="A202" t="str">
            <v>Sharon Hernandez</v>
          </cell>
          <cell r="B202" t="str">
            <v>Hernandez</v>
          </cell>
          <cell r="C202" t="str">
            <v>Sharon</v>
          </cell>
          <cell r="D202" t="str">
            <v>Los Angeles</v>
          </cell>
          <cell r="E202" t="str">
            <v>Teacher</v>
          </cell>
          <cell r="F202" t="str">
            <v>Full</v>
          </cell>
          <cell r="G202">
            <v>2851.27</v>
          </cell>
          <cell r="J202">
            <v>2851.27</v>
          </cell>
        </row>
        <row r="203">
          <cell r="A203" t="str">
            <v>Jalene Hillery</v>
          </cell>
          <cell r="B203" t="str">
            <v>Hillery</v>
          </cell>
          <cell r="C203" t="str">
            <v>Jalene</v>
          </cell>
          <cell r="D203" t="str">
            <v>San Diego</v>
          </cell>
          <cell r="E203" t="str">
            <v>HS Physical Education</v>
          </cell>
          <cell r="F203" t="str">
            <v>Part</v>
          </cell>
          <cell r="G203" t="str">
            <v>650.26 per section</v>
          </cell>
          <cell r="J203" t="e">
            <v>#VALUE!</v>
          </cell>
        </row>
        <row r="204">
          <cell r="A204" t="str">
            <v>Michele Hines</v>
          </cell>
          <cell r="B204" t="str">
            <v>Hines</v>
          </cell>
          <cell r="C204" t="str">
            <v>Michele</v>
          </cell>
          <cell r="D204" t="str">
            <v>Kings</v>
          </cell>
          <cell r="E204" t="str">
            <v>HS Social Science</v>
          </cell>
          <cell r="F204" t="str">
            <v>Full</v>
          </cell>
          <cell r="G204">
            <v>2851.27</v>
          </cell>
          <cell r="H204">
            <v>142.56</v>
          </cell>
          <cell r="J204">
            <v>2993.83</v>
          </cell>
        </row>
        <row r="205">
          <cell r="A205" t="str">
            <v>Christine Hinkle</v>
          </cell>
          <cell r="B205" t="str">
            <v>Hinkle</v>
          </cell>
          <cell r="C205" t="str">
            <v>Christine</v>
          </cell>
          <cell r="D205" t="str">
            <v>San Diego</v>
          </cell>
          <cell r="E205" t="str">
            <v>Teacher, Community Day Instructor</v>
          </cell>
          <cell r="F205" t="str">
            <v>Full</v>
          </cell>
          <cell r="G205">
            <v>3096.45</v>
          </cell>
          <cell r="J205">
            <v>3096.45</v>
          </cell>
        </row>
        <row r="206">
          <cell r="A206" t="str">
            <v>Paulina Ho</v>
          </cell>
          <cell r="B206" t="str">
            <v>Ho</v>
          </cell>
          <cell r="C206" t="str">
            <v>Paulina</v>
          </cell>
          <cell r="D206" t="str">
            <v>Los Angeles</v>
          </cell>
          <cell r="E206" t="str">
            <v>Lead Teacher, Special Education HS</v>
          </cell>
          <cell r="F206" t="str">
            <v>Full</v>
          </cell>
          <cell r="G206">
            <v>3251.28</v>
          </cell>
          <cell r="H206">
            <v>341.38</v>
          </cell>
          <cell r="I206">
            <v>162.56</v>
          </cell>
          <cell r="J206">
            <v>3755.2200000000003</v>
          </cell>
        </row>
        <row r="207">
          <cell r="A207" t="str">
            <v>Kim Hodgkinson</v>
          </cell>
          <cell r="B207" t="str">
            <v>Hodgkinson</v>
          </cell>
          <cell r="C207" t="str">
            <v>Kim</v>
          </cell>
          <cell r="D207" t="str">
            <v>San Diego</v>
          </cell>
          <cell r="E207" t="str">
            <v>Teacher</v>
          </cell>
          <cell r="F207" t="str">
            <v>Full</v>
          </cell>
          <cell r="G207">
            <v>3251.28</v>
          </cell>
          <cell r="J207">
            <v>3251.28</v>
          </cell>
        </row>
        <row r="208">
          <cell r="A208" t="str">
            <v>David Hollaway</v>
          </cell>
          <cell r="B208" t="str">
            <v>Hollaway</v>
          </cell>
          <cell r="C208" t="str">
            <v>David</v>
          </cell>
          <cell r="D208" t="str">
            <v>San Diego</v>
          </cell>
          <cell r="E208" t="str">
            <v>HS Physical Education</v>
          </cell>
          <cell r="F208" t="str">
            <v>Full</v>
          </cell>
          <cell r="G208">
            <v>3096.45</v>
          </cell>
          <cell r="H208">
            <v>154.82</v>
          </cell>
          <cell r="J208">
            <v>3251.27</v>
          </cell>
        </row>
        <row r="209">
          <cell r="A209" t="str">
            <v>Suzanne Hollaway</v>
          </cell>
          <cell r="B209" t="str">
            <v>Hollaway</v>
          </cell>
          <cell r="C209" t="str">
            <v>Suzanne</v>
          </cell>
          <cell r="D209" t="str">
            <v>San Diego</v>
          </cell>
          <cell r="E209" t="str">
            <v>Teacher</v>
          </cell>
          <cell r="F209" t="str">
            <v>Full</v>
          </cell>
          <cell r="G209">
            <v>3300.7</v>
          </cell>
          <cell r="J209">
            <v>3300.7</v>
          </cell>
        </row>
        <row r="210">
          <cell r="A210" t="str">
            <v>Larry Hooper</v>
          </cell>
          <cell r="B210" t="str">
            <v>Hooper</v>
          </cell>
          <cell r="C210" t="str">
            <v>Larry</v>
          </cell>
          <cell r="D210" t="str">
            <v>San Diego</v>
          </cell>
          <cell r="E210" t="str">
            <v>HS German</v>
          </cell>
          <cell r="F210" t="str">
            <v>Part</v>
          </cell>
          <cell r="G210" t="str">
            <v>650.26 per section</v>
          </cell>
          <cell r="J210" t="e">
            <v>#VALUE!</v>
          </cell>
        </row>
        <row r="211">
          <cell r="A211" t="str">
            <v>Sara Horsley</v>
          </cell>
          <cell r="B211" t="str">
            <v>Horsley</v>
          </cell>
          <cell r="C211" t="str">
            <v>Sara</v>
          </cell>
          <cell r="D211" t="str">
            <v>Los Angeles</v>
          </cell>
          <cell r="E211" t="str">
            <v>Teacher, Community Day Instructor</v>
          </cell>
          <cell r="F211" t="str">
            <v>Full</v>
          </cell>
          <cell r="G211">
            <v>3096.45</v>
          </cell>
          <cell r="J211">
            <v>3096.45</v>
          </cell>
        </row>
        <row r="212">
          <cell r="A212" t="str">
            <v>Victoria Horton</v>
          </cell>
          <cell r="B212" t="str">
            <v>Horton</v>
          </cell>
          <cell r="C212" t="str">
            <v>Victoria</v>
          </cell>
          <cell r="D212" t="str">
            <v>San Diego</v>
          </cell>
          <cell r="E212" t="str">
            <v>Academic Administrator HS</v>
          </cell>
          <cell r="F212" t="str">
            <v>Full</v>
          </cell>
          <cell r="G212">
            <v>5833.33</v>
          </cell>
          <cell r="J212">
            <v>5833.33</v>
          </cell>
        </row>
        <row r="213">
          <cell r="A213" t="str">
            <v>Stacey Houdyshell</v>
          </cell>
          <cell r="B213" t="str">
            <v>Houdyshell</v>
          </cell>
          <cell r="C213" t="str">
            <v>Stacey</v>
          </cell>
          <cell r="D213" t="str">
            <v>San Diego</v>
          </cell>
          <cell r="E213" t="str">
            <v>Special Education Teacher HS</v>
          </cell>
          <cell r="F213" t="str">
            <v>Full</v>
          </cell>
          <cell r="G213">
            <v>3251.28</v>
          </cell>
          <cell r="H213">
            <v>325.13</v>
          </cell>
          <cell r="J213">
            <v>3576.4100000000003</v>
          </cell>
        </row>
        <row r="214">
          <cell r="A214" t="str">
            <v>Nathan Howard</v>
          </cell>
          <cell r="B214" t="str">
            <v>Howard</v>
          </cell>
          <cell r="C214" t="str">
            <v>Nathan</v>
          </cell>
          <cell r="D214" t="str">
            <v>San Diego</v>
          </cell>
          <cell r="E214" t="str">
            <v>HS Spanish</v>
          </cell>
          <cell r="F214" t="str">
            <v>Part</v>
          </cell>
          <cell r="G214" t="str">
            <v>628.71 per section</v>
          </cell>
          <cell r="J214" t="e">
            <v>#VALUE!</v>
          </cell>
        </row>
        <row r="215">
          <cell r="A215" t="str">
            <v>Jennifer Hubbard</v>
          </cell>
          <cell r="B215" t="str">
            <v>Hubbard</v>
          </cell>
          <cell r="C215" t="str">
            <v>Jennifer</v>
          </cell>
          <cell r="D215" t="str">
            <v>Los Angeles</v>
          </cell>
          <cell r="E215" t="str">
            <v>Special Education Transitional Specialist</v>
          </cell>
          <cell r="F215" t="str">
            <v>Part</v>
          </cell>
          <cell r="G215">
            <v>2380.9499999999998</v>
          </cell>
          <cell r="J215">
            <v>2380.9499999999998</v>
          </cell>
        </row>
        <row r="216">
          <cell r="A216" t="str">
            <v>Denise Huffstutler</v>
          </cell>
          <cell r="B216" t="str">
            <v>Huffstutler</v>
          </cell>
          <cell r="C216" t="str">
            <v>Denise</v>
          </cell>
          <cell r="D216" t="str">
            <v>San Joaquin</v>
          </cell>
          <cell r="E216" t="str">
            <v>Teacher</v>
          </cell>
          <cell r="F216" t="str">
            <v>Full</v>
          </cell>
          <cell r="G216">
            <v>3096.45</v>
          </cell>
          <cell r="J216">
            <v>3096.45</v>
          </cell>
        </row>
        <row r="217">
          <cell r="A217" t="str">
            <v>Michele Hutchison</v>
          </cell>
          <cell r="B217" t="str">
            <v>Hutchison</v>
          </cell>
          <cell r="C217" t="str">
            <v>Michele</v>
          </cell>
          <cell r="D217" t="str">
            <v>Kern</v>
          </cell>
          <cell r="E217" t="str">
            <v>Teacher</v>
          </cell>
          <cell r="F217" t="str">
            <v>Full</v>
          </cell>
          <cell r="G217">
            <v>3251.28</v>
          </cell>
          <cell r="J217">
            <v>3251.28</v>
          </cell>
        </row>
        <row r="218">
          <cell r="A218" t="str">
            <v>Cherie Ichinose</v>
          </cell>
          <cell r="B218" t="str">
            <v>Ichinose</v>
          </cell>
          <cell r="C218" t="str">
            <v>Cherie</v>
          </cell>
          <cell r="D218" t="str">
            <v>Los Angeles</v>
          </cell>
          <cell r="E218" t="str">
            <v>Teacher, Title 1 HS</v>
          </cell>
          <cell r="F218" t="str">
            <v>Full</v>
          </cell>
          <cell r="G218">
            <v>3584.53</v>
          </cell>
          <cell r="H218">
            <v>179.23</v>
          </cell>
          <cell r="J218">
            <v>3763.76</v>
          </cell>
        </row>
        <row r="219">
          <cell r="A219" t="str">
            <v>Kirsten Ingbretsen</v>
          </cell>
          <cell r="B219" t="str">
            <v>Ingbretsen</v>
          </cell>
          <cell r="C219" t="str">
            <v>Kirsten</v>
          </cell>
          <cell r="D219" t="str">
            <v>San Diego</v>
          </cell>
          <cell r="E219" t="str">
            <v>Teacher</v>
          </cell>
          <cell r="F219" t="str">
            <v>Part</v>
          </cell>
          <cell r="G219" t="str">
            <v>80 per student</v>
          </cell>
          <cell r="J219" t="e">
            <v>#VALUE!</v>
          </cell>
        </row>
        <row r="220">
          <cell r="A220" t="str">
            <v>Pamela Jackson</v>
          </cell>
          <cell r="B220" t="str">
            <v>Jackson</v>
          </cell>
          <cell r="C220" t="str">
            <v>Pamela</v>
          </cell>
          <cell r="D220" t="str">
            <v>Los Angeles</v>
          </cell>
          <cell r="E220" t="str">
            <v>HS English</v>
          </cell>
          <cell r="F220" t="str">
            <v>Full</v>
          </cell>
          <cell r="G220">
            <v>2851.27</v>
          </cell>
          <cell r="H220">
            <v>142.56</v>
          </cell>
          <cell r="J220">
            <v>2993.83</v>
          </cell>
        </row>
        <row r="221">
          <cell r="A221" t="str">
            <v>Heidi Jacobson</v>
          </cell>
          <cell r="B221" t="str">
            <v>Jacobson</v>
          </cell>
          <cell r="C221" t="str">
            <v>Heidi</v>
          </cell>
          <cell r="D221" t="str">
            <v>San Mateo</v>
          </cell>
          <cell r="E221" t="str">
            <v>Regional Lead Teacher</v>
          </cell>
          <cell r="F221" t="str">
            <v>Full</v>
          </cell>
          <cell r="G221">
            <v>3251.28</v>
          </cell>
          <cell r="I221">
            <v>333.26</v>
          </cell>
          <cell r="J221">
            <v>3584.54</v>
          </cell>
        </row>
        <row r="222">
          <cell r="A222" t="str">
            <v>Aaron James</v>
          </cell>
          <cell r="B222" t="str">
            <v>James</v>
          </cell>
          <cell r="C222" t="str">
            <v>Aaron</v>
          </cell>
          <cell r="D222" t="str">
            <v>Sutter</v>
          </cell>
          <cell r="E222" t="str">
            <v>HS Social Science</v>
          </cell>
          <cell r="F222" t="str">
            <v>Full</v>
          </cell>
          <cell r="G222">
            <v>3096.45</v>
          </cell>
          <cell r="H222">
            <v>154.82</v>
          </cell>
          <cell r="J222">
            <v>3251.27</v>
          </cell>
        </row>
        <row r="223">
          <cell r="A223" t="str">
            <v>Jene James</v>
          </cell>
          <cell r="B223" t="str">
            <v>James</v>
          </cell>
          <cell r="C223" t="str">
            <v>Jene</v>
          </cell>
          <cell r="D223" t="str">
            <v>Los Angeles</v>
          </cell>
          <cell r="E223" t="str">
            <v>HS Social Science</v>
          </cell>
          <cell r="F223" t="str">
            <v>Full</v>
          </cell>
          <cell r="G223">
            <v>3584.53</v>
          </cell>
          <cell r="H223">
            <v>179.23</v>
          </cell>
          <cell r="J223">
            <v>3763.76</v>
          </cell>
        </row>
        <row r="224">
          <cell r="A224" t="str">
            <v>Rosio Jaquez</v>
          </cell>
          <cell r="B224" t="str">
            <v>Jaquez</v>
          </cell>
          <cell r="C224" t="str">
            <v>Rosio</v>
          </cell>
          <cell r="D224" t="str">
            <v>Los Angeles</v>
          </cell>
          <cell r="E224" t="str">
            <v>Teacher</v>
          </cell>
          <cell r="F224" t="str">
            <v>Full</v>
          </cell>
          <cell r="G224">
            <v>3143.53</v>
          </cell>
          <cell r="J224">
            <v>3143.53</v>
          </cell>
        </row>
        <row r="225">
          <cell r="A225" t="str">
            <v>Jamie Jardim</v>
          </cell>
          <cell r="B225" t="str">
            <v>Jardim</v>
          </cell>
          <cell r="C225" t="str">
            <v>Jamie</v>
          </cell>
          <cell r="D225" t="str">
            <v>San Diego</v>
          </cell>
          <cell r="E225" t="str">
            <v>Teacher</v>
          </cell>
          <cell r="F225" t="str">
            <v>Full</v>
          </cell>
          <cell r="G225">
            <v>3763.76</v>
          </cell>
          <cell r="J225">
            <v>3763.76</v>
          </cell>
        </row>
        <row r="226">
          <cell r="A226" t="str">
            <v>Andrea Jensen</v>
          </cell>
          <cell r="B226" t="str">
            <v>Jensen</v>
          </cell>
          <cell r="C226" t="str">
            <v>Andrea</v>
          </cell>
          <cell r="D226" t="str">
            <v>Los Angeles</v>
          </cell>
          <cell r="E226" t="str">
            <v>Teacher</v>
          </cell>
          <cell r="F226" t="str">
            <v>Full</v>
          </cell>
          <cell r="G226">
            <v>3820.98</v>
          </cell>
          <cell r="J226">
            <v>3820.98</v>
          </cell>
        </row>
        <row r="227">
          <cell r="A227" t="str">
            <v>Kelli Jensen</v>
          </cell>
          <cell r="B227" t="str">
            <v>Jensen</v>
          </cell>
          <cell r="C227" t="str">
            <v>Kelli</v>
          </cell>
          <cell r="D227" t="str">
            <v>San Diego</v>
          </cell>
          <cell r="E227" t="str">
            <v>Teacher</v>
          </cell>
          <cell r="F227" t="str">
            <v>Full</v>
          </cell>
          <cell r="G227">
            <v>3413.84</v>
          </cell>
          <cell r="J227">
            <v>3413.84</v>
          </cell>
        </row>
        <row r="228">
          <cell r="A228" t="str">
            <v>Michelle Jimenez</v>
          </cell>
          <cell r="B228" t="str">
            <v>Jimenez</v>
          </cell>
          <cell r="C228" t="str">
            <v>Michelle</v>
          </cell>
          <cell r="D228" t="str">
            <v>Sonoma</v>
          </cell>
          <cell r="E228" t="str">
            <v>Teacher</v>
          </cell>
          <cell r="F228" t="str">
            <v>Full</v>
          </cell>
          <cell r="G228">
            <v>2851.27</v>
          </cell>
          <cell r="J228">
            <v>2851.27</v>
          </cell>
        </row>
        <row r="229">
          <cell r="A229" t="str">
            <v>Stephanie Johnson</v>
          </cell>
          <cell r="B229" t="str">
            <v>Johnson</v>
          </cell>
          <cell r="C229" t="str">
            <v>Stephanie</v>
          </cell>
          <cell r="D229" t="str">
            <v>Los Angeles</v>
          </cell>
          <cell r="E229" t="str">
            <v>HS English</v>
          </cell>
          <cell r="F229" t="str">
            <v>Full</v>
          </cell>
          <cell r="G229">
            <v>3096.45</v>
          </cell>
          <cell r="H229">
            <v>154.82</v>
          </cell>
          <cell r="J229">
            <v>3251.27</v>
          </cell>
        </row>
        <row r="230">
          <cell r="A230" t="str">
            <v>Brian Johnson</v>
          </cell>
          <cell r="B230" t="str">
            <v>Johnson</v>
          </cell>
          <cell r="C230" t="str">
            <v>Brian</v>
          </cell>
          <cell r="D230" t="str">
            <v>Jamestown</v>
          </cell>
          <cell r="E230" t="str">
            <v>HS Social Science</v>
          </cell>
          <cell r="F230" t="str">
            <v>Full</v>
          </cell>
          <cell r="G230">
            <v>2851.27</v>
          </cell>
          <cell r="H230">
            <v>142.56</v>
          </cell>
          <cell r="J230">
            <v>2993.83</v>
          </cell>
        </row>
        <row r="231">
          <cell r="A231" t="str">
            <v>Java Johnson</v>
          </cell>
          <cell r="B231" t="str">
            <v>Johnson</v>
          </cell>
          <cell r="C231" t="str">
            <v>Java</v>
          </cell>
          <cell r="D231" t="str">
            <v>Sutter</v>
          </cell>
          <cell r="E231" t="str">
            <v>HS Technology</v>
          </cell>
          <cell r="F231" t="str">
            <v>Full</v>
          </cell>
          <cell r="G231">
            <v>3096.45</v>
          </cell>
          <cell r="H231">
            <v>154.82</v>
          </cell>
          <cell r="J231">
            <v>3251.27</v>
          </cell>
        </row>
        <row r="232">
          <cell r="A232" t="str">
            <v>Kim  Johnson</v>
          </cell>
          <cell r="B232" t="str">
            <v>Johnson</v>
          </cell>
          <cell r="C232" t="str">
            <v xml:space="preserve">Kim </v>
          </cell>
          <cell r="D232" t="str">
            <v>San Diego</v>
          </cell>
          <cell r="E232" t="str">
            <v>Teacher</v>
          </cell>
          <cell r="F232" t="str">
            <v>Full</v>
          </cell>
          <cell r="G232">
            <v>3251.28</v>
          </cell>
          <cell r="J232">
            <v>3251.28</v>
          </cell>
        </row>
        <row r="233">
          <cell r="A233" t="str">
            <v>Stevi Jones</v>
          </cell>
          <cell r="B233" t="str">
            <v>Jones</v>
          </cell>
          <cell r="C233" t="str">
            <v>Stevi</v>
          </cell>
          <cell r="D233" t="str">
            <v>Los Angeles</v>
          </cell>
          <cell r="E233" t="str">
            <v>HS Social Science</v>
          </cell>
          <cell r="F233" t="str">
            <v>Full</v>
          </cell>
          <cell r="G233">
            <v>3096.45</v>
          </cell>
          <cell r="H233">
            <v>154.82</v>
          </cell>
          <cell r="J233">
            <v>3251.27</v>
          </cell>
        </row>
        <row r="234">
          <cell r="A234" t="str">
            <v>Victoria Jones</v>
          </cell>
          <cell r="B234" t="str">
            <v>Jones</v>
          </cell>
          <cell r="C234" t="str">
            <v>Victoria</v>
          </cell>
          <cell r="D234" t="str">
            <v>San Diego</v>
          </cell>
          <cell r="E234" t="str">
            <v>Teacher, Title 1</v>
          </cell>
          <cell r="F234" t="str">
            <v>Full</v>
          </cell>
          <cell r="G234">
            <v>3251.28</v>
          </cell>
          <cell r="J234">
            <v>3251.28</v>
          </cell>
        </row>
        <row r="235">
          <cell r="A235" t="str">
            <v>Anne Kahn</v>
          </cell>
          <cell r="B235" t="str">
            <v>Kahn</v>
          </cell>
          <cell r="C235" t="str">
            <v>Anne</v>
          </cell>
          <cell r="D235" t="str">
            <v>Los Angeles</v>
          </cell>
          <cell r="E235" t="str">
            <v>HS Guidance Counselor, Content Lead</v>
          </cell>
          <cell r="F235" t="str">
            <v>Full</v>
          </cell>
          <cell r="G235">
            <v>5727.27</v>
          </cell>
          <cell r="I235">
            <v>286.36</v>
          </cell>
          <cell r="J235">
            <v>6013.63</v>
          </cell>
        </row>
        <row r="236">
          <cell r="A236" t="str">
            <v>Leo Kahn</v>
          </cell>
          <cell r="B236" t="str">
            <v>Kahn</v>
          </cell>
          <cell r="C236" t="str">
            <v>Leo</v>
          </cell>
          <cell r="D236" t="str">
            <v>Kings</v>
          </cell>
          <cell r="E236" t="str">
            <v>HS Math</v>
          </cell>
          <cell r="F236" t="str">
            <v>Full</v>
          </cell>
          <cell r="G236">
            <v>3251.28</v>
          </cell>
          <cell r="H236">
            <v>162.56</v>
          </cell>
          <cell r="J236">
            <v>3413.84</v>
          </cell>
        </row>
        <row r="237">
          <cell r="A237" t="str">
            <v>Renee Kanoti</v>
          </cell>
          <cell r="B237" t="str">
            <v>Kanoti</v>
          </cell>
          <cell r="C237" t="str">
            <v>Renee</v>
          </cell>
          <cell r="D237" t="str">
            <v>San Diego</v>
          </cell>
          <cell r="E237" t="str">
            <v>Regional Program Coordinator K-8</v>
          </cell>
          <cell r="F237" t="str">
            <v>Full</v>
          </cell>
          <cell r="G237">
            <v>4090.91</v>
          </cell>
          <cell r="J237">
            <v>4090.91</v>
          </cell>
        </row>
        <row r="238">
          <cell r="A238" t="str">
            <v>Susan Kaplar</v>
          </cell>
          <cell r="B238" t="str">
            <v>Kaplar</v>
          </cell>
          <cell r="C238" t="str">
            <v>Susan</v>
          </cell>
          <cell r="D238" t="str">
            <v>Los Angeles</v>
          </cell>
          <cell r="E238" t="str">
            <v>Teacher</v>
          </cell>
          <cell r="F238" t="str">
            <v>Full</v>
          </cell>
          <cell r="G238">
            <v>3096.45</v>
          </cell>
          <cell r="J238">
            <v>3096.45</v>
          </cell>
        </row>
        <row r="239">
          <cell r="A239" t="str">
            <v>Kristen Karr</v>
          </cell>
          <cell r="B239" t="str">
            <v>Karr</v>
          </cell>
          <cell r="C239" t="str">
            <v>Kristen</v>
          </cell>
          <cell r="D239" t="str">
            <v>Kings</v>
          </cell>
          <cell r="E239" t="str">
            <v>Teacher</v>
          </cell>
          <cell r="F239" t="str">
            <v>Full</v>
          </cell>
          <cell r="G239">
            <v>2851.27</v>
          </cell>
          <cell r="J239">
            <v>2851.27</v>
          </cell>
        </row>
        <row r="240">
          <cell r="A240" t="str">
            <v>Brenda Katsandris</v>
          </cell>
          <cell r="B240" t="str">
            <v>Katsandris</v>
          </cell>
          <cell r="C240" t="str">
            <v>Brenda</v>
          </cell>
          <cell r="D240" t="str">
            <v>San Diego</v>
          </cell>
          <cell r="E240" t="str">
            <v>Recruiter</v>
          </cell>
          <cell r="F240" t="str">
            <v>Full</v>
          </cell>
          <cell r="G240">
            <v>3300.7</v>
          </cell>
          <cell r="J240">
            <v>3300.7</v>
          </cell>
        </row>
        <row r="241">
          <cell r="A241" t="str">
            <v>Lori Kavanaugh</v>
          </cell>
          <cell r="B241" t="str">
            <v>Kavanaugh</v>
          </cell>
          <cell r="C241" t="str">
            <v>Lori</v>
          </cell>
          <cell r="D241" t="str">
            <v>Los Angeles</v>
          </cell>
          <cell r="E241" t="str">
            <v>Teacher, Community Day Site Coordinator</v>
          </cell>
          <cell r="F241" t="str">
            <v>Full</v>
          </cell>
          <cell r="G241">
            <v>3584.53</v>
          </cell>
          <cell r="J241">
            <v>3584.53</v>
          </cell>
        </row>
        <row r="242">
          <cell r="A242" t="str">
            <v xml:space="preserve">Jennifer Kaylor </v>
          </cell>
          <cell r="B242" t="str">
            <v xml:space="preserve">Kaylor </v>
          </cell>
          <cell r="C242" t="str">
            <v>Jennifer</v>
          </cell>
          <cell r="D242" t="str">
            <v>San Diego</v>
          </cell>
          <cell r="E242" t="str">
            <v>Teacher</v>
          </cell>
          <cell r="F242" t="str">
            <v>Full</v>
          </cell>
          <cell r="G242">
            <v>3413.84</v>
          </cell>
          <cell r="J242">
            <v>3413.84</v>
          </cell>
        </row>
        <row r="243">
          <cell r="A243" t="str">
            <v>Misty Keith</v>
          </cell>
          <cell r="B243" t="str">
            <v>Keith</v>
          </cell>
          <cell r="C243" t="str">
            <v>Misty</v>
          </cell>
          <cell r="D243" t="str">
            <v>Los Angeles</v>
          </cell>
          <cell r="E243" t="str">
            <v>Teacher, Community Day Instructor</v>
          </cell>
          <cell r="F243" t="str">
            <v>Full</v>
          </cell>
          <cell r="G243">
            <v>3584.53</v>
          </cell>
          <cell r="J243">
            <v>3584.53</v>
          </cell>
        </row>
        <row r="244">
          <cell r="A244" t="str">
            <v>Miriah Kellison</v>
          </cell>
          <cell r="B244" t="str">
            <v>Kellison</v>
          </cell>
          <cell r="C244" t="str">
            <v>Miriah</v>
          </cell>
          <cell r="D244" t="str">
            <v>Sonoma</v>
          </cell>
          <cell r="E244" t="str">
            <v>Teacher</v>
          </cell>
          <cell r="F244" t="str">
            <v>Full</v>
          </cell>
          <cell r="G244">
            <v>4149.55</v>
          </cell>
          <cell r="J244">
            <v>4149.55</v>
          </cell>
        </row>
        <row r="245">
          <cell r="A245" t="str">
            <v>Jeanne Kerney</v>
          </cell>
          <cell r="B245" t="str">
            <v>Kerney</v>
          </cell>
          <cell r="C245" t="str">
            <v>Jeanne</v>
          </cell>
          <cell r="D245" t="str">
            <v>Kings</v>
          </cell>
          <cell r="E245" t="str">
            <v>Teacher</v>
          </cell>
          <cell r="F245" t="str">
            <v>Full</v>
          </cell>
          <cell r="G245">
            <v>2993.84</v>
          </cell>
          <cell r="J245">
            <v>2993.84</v>
          </cell>
        </row>
        <row r="246">
          <cell r="A246" t="str">
            <v>Daniel  Kirkpatrick</v>
          </cell>
          <cell r="B246" t="str">
            <v>Kirkpatrick</v>
          </cell>
          <cell r="C246" t="str">
            <v xml:space="preserve">Daniel </v>
          </cell>
          <cell r="D246" t="str">
            <v>San Diego</v>
          </cell>
          <cell r="E246" t="str">
            <v>HS Math</v>
          </cell>
          <cell r="F246" t="str">
            <v>Full</v>
          </cell>
          <cell r="G246">
            <v>2851.27</v>
          </cell>
          <cell r="H246">
            <v>142.56</v>
          </cell>
          <cell r="J246">
            <v>2993.83</v>
          </cell>
        </row>
        <row r="247">
          <cell r="A247" t="str">
            <v>Stephanie Knapp</v>
          </cell>
          <cell r="B247" t="str">
            <v>Knapp</v>
          </cell>
          <cell r="C247" t="str">
            <v>Stephanie</v>
          </cell>
          <cell r="D247" t="str">
            <v>Kings</v>
          </cell>
          <cell r="E247" t="str">
            <v>HS English</v>
          </cell>
          <cell r="F247" t="str">
            <v>Full</v>
          </cell>
          <cell r="G247">
            <v>3096.45</v>
          </cell>
          <cell r="H247">
            <v>154.82</v>
          </cell>
          <cell r="J247">
            <v>3251.27</v>
          </cell>
        </row>
        <row r="248">
          <cell r="A248" t="str">
            <v>Kasey Koehler</v>
          </cell>
          <cell r="B248" t="str">
            <v>Koehler</v>
          </cell>
          <cell r="C248" t="str">
            <v>Kasey</v>
          </cell>
          <cell r="D248" t="str">
            <v>Los Angeles</v>
          </cell>
          <cell r="E248" t="str">
            <v>Special Education Transitional Specialist</v>
          </cell>
          <cell r="F248" t="str">
            <v>Part</v>
          </cell>
          <cell r="G248">
            <v>2380.9499999999998</v>
          </cell>
          <cell r="J248">
            <v>2380.9499999999998</v>
          </cell>
        </row>
        <row r="249">
          <cell r="A249" t="str">
            <v>Amy  Koller</v>
          </cell>
          <cell r="B249" t="str">
            <v>Koller</v>
          </cell>
          <cell r="C249" t="str">
            <v xml:space="preserve">Amy </v>
          </cell>
          <cell r="D249" t="str">
            <v>Los Angeles</v>
          </cell>
          <cell r="E249" t="str">
            <v>Teacher, Community Day Instructor</v>
          </cell>
          <cell r="F249" t="str">
            <v>Full</v>
          </cell>
          <cell r="G249">
            <v>2851.27</v>
          </cell>
          <cell r="J249">
            <v>2851.27</v>
          </cell>
        </row>
        <row r="250">
          <cell r="A250" t="str">
            <v>Marleigh Korpus</v>
          </cell>
          <cell r="B250" t="str">
            <v>Korpus</v>
          </cell>
          <cell r="C250" t="str">
            <v>Marleigh</v>
          </cell>
          <cell r="D250" t="str">
            <v>Los Angeles</v>
          </cell>
          <cell r="E250" t="str">
            <v>Teacher</v>
          </cell>
          <cell r="F250" t="str">
            <v>Full</v>
          </cell>
          <cell r="G250">
            <v>3096.45</v>
          </cell>
          <cell r="J250">
            <v>3096.45</v>
          </cell>
        </row>
        <row r="251">
          <cell r="A251" t="str">
            <v>Jeanne Kosten</v>
          </cell>
          <cell r="B251" t="str">
            <v>Kosten</v>
          </cell>
          <cell r="C251" t="str">
            <v>Jeanne</v>
          </cell>
          <cell r="D251" t="str">
            <v>Sonoma</v>
          </cell>
          <cell r="E251" t="str">
            <v>Teacher</v>
          </cell>
          <cell r="F251" t="str">
            <v>Full</v>
          </cell>
          <cell r="G251">
            <v>2993.84</v>
          </cell>
          <cell r="J251">
            <v>2993.84</v>
          </cell>
        </row>
        <row r="252">
          <cell r="A252" t="str">
            <v>Katherine Laag</v>
          </cell>
          <cell r="B252" t="str">
            <v>Laag</v>
          </cell>
          <cell r="C252" t="str">
            <v>Katherine</v>
          </cell>
          <cell r="D252" t="str">
            <v>San Diego</v>
          </cell>
          <cell r="E252" t="str">
            <v>Regional Lead Teacher</v>
          </cell>
          <cell r="F252" t="str">
            <v>Full</v>
          </cell>
          <cell r="G252">
            <v>3251.28</v>
          </cell>
          <cell r="I252">
            <v>333.25</v>
          </cell>
          <cell r="J252">
            <v>3584.53</v>
          </cell>
        </row>
        <row r="253">
          <cell r="A253" t="str">
            <v>Carol Lamb</v>
          </cell>
          <cell r="B253" t="str">
            <v>Lamb</v>
          </cell>
          <cell r="C253" t="str">
            <v>Carol</v>
          </cell>
          <cell r="D253" t="str">
            <v>Jamestown</v>
          </cell>
          <cell r="E253" t="str">
            <v>Teacher</v>
          </cell>
          <cell r="F253" t="str">
            <v>Full</v>
          </cell>
          <cell r="G253">
            <v>2993.84</v>
          </cell>
          <cell r="J253">
            <v>2993.84</v>
          </cell>
        </row>
        <row r="254">
          <cell r="A254" t="str">
            <v>Becki Larsen</v>
          </cell>
          <cell r="B254" t="str">
            <v>Larsen</v>
          </cell>
          <cell r="C254" t="str">
            <v>Becki</v>
          </cell>
          <cell r="D254" t="str">
            <v>Sonoma</v>
          </cell>
          <cell r="E254" t="str">
            <v>Teacher</v>
          </cell>
          <cell r="F254" t="str">
            <v>Full</v>
          </cell>
          <cell r="G254">
            <v>2851.27</v>
          </cell>
          <cell r="J254">
            <v>2851.27</v>
          </cell>
        </row>
        <row r="255">
          <cell r="A255" t="str">
            <v>Kristin Lassonde</v>
          </cell>
          <cell r="B255" t="str">
            <v>Lassonde</v>
          </cell>
          <cell r="C255" t="str">
            <v>Kristin</v>
          </cell>
          <cell r="D255" t="str">
            <v>Los Angeles</v>
          </cell>
          <cell r="E255" t="str">
            <v>HS Math</v>
          </cell>
          <cell r="F255" t="str">
            <v>Part</v>
          </cell>
          <cell r="G255" t="str">
            <v>650.26 per section</v>
          </cell>
          <cell r="J255" t="e">
            <v>#VALUE!</v>
          </cell>
        </row>
        <row r="256">
          <cell r="A256" t="str">
            <v>Grace Lee</v>
          </cell>
          <cell r="B256" t="str">
            <v>Lee</v>
          </cell>
          <cell r="C256" t="str">
            <v>Grace</v>
          </cell>
          <cell r="D256" t="str">
            <v>Los Angeles</v>
          </cell>
          <cell r="E256" t="str">
            <v>Teacher</v>
          </cell>
          <cell r="F256" t="str">
            <v>Full</v>
          </cell>
          <cell r="G256">
            <v>3413.84</v>
          </cell>
          <cell r="J256">
            <v>3413.84</v>
          </cell>
        </row>
        <row r="257">
          <cell r="A257" t="str">
            <v>Christina LeMaster</v>
          </cell>
          <cell r="B257" t="str">
            <v>LeMaster</v>
          </cell>
          <cell r="C257" t="str">
            <v>Christina</v>
          </cell>
          <cell r="D257" t="str">
            <v>Los Angeles</v>
          </cell>
          <cell r="E257" t="str">
            <v>HS English</v>
          </cell>
          <cell r="F257" t="str">
            <v>Full</v>
          </cell>
          <cell r="G257">
            <v>3096.45</v>
          </cell>
          <cell r="H257">
            <v>154.53</v>
          </cell>
          <cell r="J257">
            <v>3250.98</v>
          </cell>
        </row>
        <row r="258">
          <cell r="A258" t="str">
            <v>Melissa Lenhart</v>
          </cell>
          <cell r="B258" t="str">
            <v>Lenhart</v>
          </cell>
          <cell r="C258" t="str">
            <v>Melissa</v>
          </cell>
          <cell r="D258" t="str">
            <v>San Diego</v>
          </cell>
          <cell r="E258" t="str">
            <v>Teacher</v>
          </cell>
          <cell r="F258" t="str">
            <v>Full</v>
          </cell>
          <cell r="G258">
            <v>2993.84</v>
          </cell>
          <cell r="J258">
            <v>2993.84</v>
          </cell>
        </row>
        <row r="259">
          <cell r="A259" t="str">
            <v>Julie Leroux</v>
          </cell>
          <cell r="B259" t="str">
            <v>Leroux</v>
          </cell>
          <cell r="C259" t="str">
            <v>Julie</v>
          </cell>
          <cell r="D259" t="str">
            <v>Los Angeles</v>
          </cell>
          <cell r="E259" t="str">
            <v>Teacher, Community Day Instructor</v>
          </cell>
          <cell r="F259" t="str">
            <v>Full</v>
          </cell>
          <cell r="G259">
            <v>2851.27</v>
          </cell>
          <cell r="J259">
            <v>2851.27</v>
          </cell>
        </row>
        <row r="260">
          <cell r="A260" t="str">
            <v>Merry Lervold-Hislop</v>
          </cell>
          <cell r="B260" t="str">
            <v>Lervold-Hislop</v>
          </cell>
          <cell r="C260" t="str">
            <v>Merry</v>
          </cell>
          <cell r="D260" t="str">
            <v>Ravendale</v>
          </cell>
          <cell r="E260" t="str">
            <v>Teacher</v>
          </cell>
          <cell r="F260" t="str">
            <v>Full</v>
          </cell>
          <cell r="G260">
            <v>2993.84</v>
          </cell>
          <cell r="J260">
            <v>2993.84</v>
          </cell>
        </row>
        <row r="261">
          <cell r="A261" t="str">
            <v>Karen Lewers</v>
          </cell>
          <cell r="B261" t="str">
            <v>Lewers</v>
          </cell>
          <cell r="C261" t="str">
            <v>Karen</v>
          </cell>
          <cell r="D261" t="str">
            <v>Los Angeles</v>
          </cell>
          <cell r="E261" t="str">
            <v>HS Math</v>
          </cell>
          <cell r="F261" t="str">
            <v>Part</v>
          </cell>
          <cell r="G261" t="str">
            <v>650.26 per section</v>
          </cell>
          <cell r="J261" t="e">
            <v>#VALUE!</v>
          </cell>
        </row>
        <row r="262">
          <cell r="A262" t="str">
            <v>Joe Libin</v>
          </cell>
          <cell r="B262" t="str">
            <v>Libin</v>
          </cell>
          <cell r="C262" t="str">
            <v>Joe</v>
          </cell>
          <cell r="D262" t="str">
            <v>San Mateo</v>
          </cell>
          <cell r="E262" t="str">
            <v>Teacher</v>
          </cell>
          <cell r="F262" t="str">
            <v>Full</v>
          </cell>
          <cell r="G262">
            <v>2851.27</v>
          </cell>
          <cell r="J262">
            <v>2851.27</v>
          </cell>
        </row>
        <row r="263">
          <cell r="A263" t="str">
            <v>Jessica Lingenfelter</v>
          </cell>
          <cell r="B263" t="str">
            <v>Lingenfelter</v>
          </cell>
          <cell r="C263" t="str">
            <v>Jessica</v>
          </cell>
          <cell r="D263" t="str">
            <v>Los Angeles</v>
          </cell>
          <cell r="E263" t="str">
            <v>Regional Program Coordinator HS</v>
          </cell>
          <cell r="F263" t="str">
            <v>Full</v>
          </cell>
          <cell r="G263">
            <v>4090.91</v>
          </cell>
          <cell r="J263">
            <v>4090.91</v>
          </cell>
        </row>
        <row r="264">
          <cell r="A264" t="str">
            <v>Kerstin Litvak</v>
          </cell>
          <cell r="B264" t="str">
            <v>Litvak</v>
          </cell>
          <cell r="C264" t="str">
            <v>Kerstin</v>
          </cell>
          <cell r="D264" t="str">
            <v>Los Angeles</v>
          </cell>
          <cell r="E264" t="str">
            <v>Teacher</v>
          </cell>
          <cell r="F264" t="str">
            <v>Full</v>
          </cell>
          <cell r="G264">
            <v>3143.53</v>
          </cell>
          <cell r="J264">
            <v>3143.53</v>
          </cell>
        </row>
        <row r="265">
          <cell r="A265" t="str">
            <v>Maryl Lorencz</v>
          </cell>
          <cell r="B265" t="str">
            <v>Lorencz</v>
          </cell>
          <cell r="C265" t="str">
            <v>Maryl</v>
          </cell>
          <cell r="D265" t="str">
            <v>Los Angeles</v>
          </cell>
          <cell r="E265" t="str">
            <v>Teacher</v>
          </cell>
          <cell r="F265" t="str">
            <v>Full</v>
          </cell>
          <cell r="G265">
            <v>2851.27</v>
          </cell>
          <cell r="J265">
            <v>2851.27</v>
          </cell>
        </row>
        <row r="266">
          <cell r="A266" t="str">
            <v>Melody Lotter</v>
          </cell>
          <cell r="B266" t="str">
            <v>Lotter</v>
          </cell>
          <cell r="C266" t="str">
            <v>Melody</v>
          </cell>
          <cell r="D266" t="str">
            <v>Kern</v>
          </cell>
          <cell r="E266" t="str">
            <v>Teacher</v>
          </cell>
          <cell r="F266" t="str">
            <v>Full</v>
          </cell>
          <cell r="G266">
            <v>2993.84</v>
          </cell>
          <cell r="J266">
            <v>2993.84</v>
          </cell>
        </row>
        <row r="267">
          <cell r="A267" t="str">
            <v>Amy  Loveland</v>
          </cell>
          <cell r="B267" t="str">
            <v>Loveland</v>
          </cell>
          <cell r="C267" t="str">
            <v xml:space="preserve">Amy </v>
          </cell>
          <cell r="D267" t="str">
            <v>Los Angeles</v>
          </cell>
          <cell r="E267" t="str">
            <v>Teacher</v>
          </cell>
          <cell r="F267" t="str">
            <v>Full</v>
          </cell>
          <cell r="G267">
            <v>3096.45</v>
          </cell>
          <cell r="J267">
            <v>3096.45</v>
          </cell>
        </row>
        <row r="268">
          <cell r="A268" t="str">
            <v>Trina Lovio</v>
          </cell>
          <cell r="B268" t="str">
            <v>Lovio</v>
          </cell>
          <cell r="C268" t="str">
            <v>Trina</v>
          </cell>
          <cell r="D268" t="str">
            <v>Kern</v>
          </cell>
          <cell r="E268" t="str">
            <v>Teacher</v>
          </cell>
          <cell r="F268" t="str">
            <v>Full</v>
          </cell>
          <cell r="G268">
            <v>3251.28</v>
          </cell>
          <cell r="J268">
            <v>3251.28</v>
          </cell>
        </row>
        <row r="269">
          <cell r="A269" t="str">
            <v>Mary Lowe</v>
          </cell>
          <cell r="B269" t="str">
            <v>Lowe</v>
          </cell>
          <cell r="C269" t="str">
            <v>Mary</v>
          </cell>
          <cell r="D269" t="str">
            <v>Kings</v>
          </cell>
          <cell r="E269" t="str">
            <v>Teacher</v>
          </cell>
          <cell r="F269" t="str">
            <v>Full</v>
          </cell>
          <cell r="G269">
            <v>3251.28</v>
          </cell>
          <cell r="J269">
            <v>3251.28</v>
          </cell>
        </row>
        <row r="270">
          <cell r="A270" t="str">
            <v>Kylee Luchetti</v>
          </cell>
          <cell r="B270" t="str">
            <v>Luchetti</v>
          </cell>
          <cell r="C270" t="str">
            <v>Kylee</v>
          </cell>
          <cell r="D270" t="str">
            <v>Kings</v>
          </cell>
          <cell r="E270" t="str">
            <v>Special Education Teacher K-8</v>
          </cell>
          <cell r="F270" t="str">
            <v>Full</v>
          </cell>
          <cell r="G270">
            <v>3096.45</v>
          </cell>
          <cell r="H270">
            <v>309.64999999999998</v>
          </cell>
          <cell r="J270">
            <v>3406.1</v>
          </cell>
        </row>
        <row r="271">
          <cell r="A271" t="str">
            <v>Jennifer Lum</v>
          </cell>
          <cell r="B271" t="str">
            <v>Lum</v>
          </cell>
          <cell r="C271" t="str">
            <v>Jennifer</v>
          </cell>
          <cell r="D271" t="str">
            <v>Los Angeles</v>
          </cell>
          <cell r="E271" t="str">
            <v>Teacher</v>
          </cell>
          <cell r="F271" t="str">
            <v>Full</v>
          </cell>
          <cell r="G271">
            <v>3096.45</v>
          </cell>
          <cell r="J271">
            <v>3096.45</v>
          </cell>
        </row>
        <row r="272">
          <cell r="A272" t="str">
            <v>Christine Luttrell</v>
          </cell>
          <cell r="B272" t="str">
            <v>Luttrell</v>
          </cell>
          <cell r="C272" t="str">
            <v>Christine</v>
          </cell>
          <cell r="D272" t="str">
            <v>San Diego</v>
          </cell>
          <cell r="E272" t="str">
            <v>HS Science</v>
          </cell>
          <cell r="F272" t="str">
            <v>Full</v>
          </cell>
          <cell r="G272">
            <v>2851.27</v>
          </cell>
          <cell r="H272">
            <v>142.56</v>
          </cell>
          <cell r="J272">
            <v>2993.83</v>
          </cell>
        </row>
        <row r="273">
          <cell r="A273" t="str">
            <v>Barbara Lynch</v>
          </cell>
          <cell r="B273" t="str">
            <v>Lynch</v>
          </cell>
          <cell r="C273" t="str">
            <v>Barbara</v>
          </cell>
          <cell r="D273" t="str">
            <v>Jamestown</v>
          </cell>
          <cell r="E273" t="str">
            <v>Teacher</v>
          </cell>
          <cell r="F273" t="str">
            <v>Full</v>
          </cell>
          <cell r="G273">
            <v>3143.53</v>
          </cell>
          <cell r="J273">
            <v>3143.53</v>
          </cell>
        </row>
        <row r="274">
          <cell r="A274" t="str">
            <v>Candice Madison</v>
          </cell>
          <cell r="B274" t="str">
            <v>Madison</v>
          </cell>
          <cell r="C274" t="str">
            <v>Candice</v>
          </cell>
          <cell r="D274" t="str">
            <v>San Diego</v>
          </cell>
          <cell r="E274" t="str">
            <v>HS Math</v>
          </cell>
          <cell r="F274" t="str">
            <v>Full</v>
          </cell>
          <cell r="G274">
            <v>2851.27</v>
          </cell>
          <cell r="H274">
            <v>142.56</v>
          </cell>
          <cell r="J274">
            <v>2993.83</v>
          </cell>
        </row>
        <row r="275">
          <cell r="A275" t="str">
            <v>Paula Mallano</v>
          </cell>
          <cell r="B275" t="str">
            <v>Mallano</v>
          </cell>
          <cell r="C275" t="str">
            <v>Paula</v>
          </cell>
          <cell r="D275" t="str">
            <v>Los Angeles</v>
          </cell>
          <cell r="E275" t="str">
            <v>Teacher</v>
          </cell>
          <cell r="F275" t="str">
            <v>Full</v>
          </cell>
          <cell r="G275">
            <v>3300.7</v>
          </cell>
          <cell r="J275">
            <v>3300.7</v>
          </cell>
        </row>
        <row r="276">
          <cell r="A276" t="str">
            <v>Heather Mann</v>
          </cell>
          <cell r="B276" t="str">
            <v>Mann</v>
          </cell>
          <cell r="C276" t="str">
            <v>Heather</v>
          </cell>
          <cell r="D276" t="str">
            <v>Sonoma</v>
          </cell>
          <cell r="E276" t="str">
            <v>Teacher</v>
          </cell>
          <cell r="F276" t="str">
            <v>Full</v>
          </cell>
          <cell r="G276">
            <v>2993.84</v>
          </cell>
          <cell r="J276">
            <v>2993.84</v>
          </cell>
        </row>
        <row r="277">
          <cell r="A277" t="str">
            <v>Lilian Marmon</v>
          </cell>
          <cell r="B277" t="str">
            <v>Marmon</v>
          </cell>
          <cell r="C277" t="str">
            <v>Lilian</v>
          </cell>
          <cell r="D277" t="str">
            <v>Jamestown</v>
          </cell>
          <cell r="E277" t="str">
            <v>HS Spanish</v>
          </cell>
          <cell r="F277" t="str">
            <v>Full</v>
          </cell>
          <cell r="G277">
            <v>3096.45</v>
          </cell>
          <cell r="H277">
            <v>154.82</v>
          </cell>
          <cell r="J277">
            <v>3251.27</v>
          </cell>
        </row>
        <row r="278">
          <cell r="A278" t="str">
            <v>Janet Maronde</v>
          </cell>
          <cell r="B278" t="str">
            <v>Maronde</v>
          </cell>
          <cell r="C278" t="str">
            <v>Janet</v>
          </cell>
          <cell r="D278" t="str">
            <v>San Diego</v>
          </cell>
          <cell r="E278" t="str">
            <v>Teacher</v>
          </cell>
          <cell r="F278" t="str">
            <v>Full</v>
          </cell>
          <cell r="G278">
            <v>3251.28</v>
          </cell>
          <cell r="J278">
            <v>3251.28</v>
          </cell>
        </row>
        <row r="279">
          <cell r="A279" t="str">
            <v>Blossom Marshall</v>
          </cell>
          <cell r="B279" t="str">
            <v>Marshall</v>
          </cell>
          <cell r="C279" t="str">
            <v>Blossom</v>
          </cell>
          <cell r="D279" t="str">
            <v>San Diego</v>
          </cell>
          <cell r="E279" t="str">
            <v>Teacher, Community Day Instructor</v>
          </cell>
          <cell r="F279" t="str">
            <v>Full</v>
          </cell>
          <cell r="G279">
            <v>3096.45</v>
          </cell>
          <cell r="J279">
            <v>3096.45</v>
          </cell>
        </row>
        <row r="280">
          <cell r="A280" t="str">
            <v>Wendy Marshall</v>
          </cell>
          <cell r="B280" t="str">
            <v>Marshall</v>
          </cell>
          <cell r="C280" t="str">
            <v>Wendy</v>
          </cell>
          <cell r="D280" t="str">
            <v>San Diego</v>
          </cell>
          <cell r="E280" t="str">
            <v>Teacher, Community Day Instructor</v>
          </cell>
          <cell r="F280" t="str">
            <v>Full</v>
          </cell>
          <cell r="G280">
            <v>3096.45</v>
          </cell>
          <cell r="J280">
            <v>3096.45</v>
          </cell>
        </row>
        <row r="281">
          <cell r="A281" t="str">
            <v>Lisa Martinez</v>
          </cell>
          <cell r="B281" t="str">
            <v>Martinez</v>
          </cell>
          <cell r="C281" t="str">
            <v>Lisa</v>
          </cell>
          <cell r="D281" t="str">
            <v>Los Angeles</v>
          </cell>
          <cell r="E281" t="str">
            <v>HS Guidance Counselor</v>
          </cell>
          <cell r="F281" t="str">
            <v>Full</v>
          </cell>
          <cell r="G281">
            <v>5727.27</v>
          </cell>
          <cell r="J281">
            <v>5727.27</v>
          </cell>
        </row>
        <row r="282">
          <cell r="A282" t="str">
            <v>Carissa Martinez</v>
          </cell>
          <cell r="B282" t="str">
            <v>Martinez</v>
          </cell>
          <cell r="C282" t="str">
            <v>Carissa</v>
          </cell>
          <cell r="D282" t="str">
            <v>Sutter</v>
          </cell>
          <cell r="E282" t="str">
            <v>Teacher</v>
          </cell>
          <cell r="F282" t="str">
            <v>Full</v>
          </cell>
          <cell r="G282">
            <v>2851.27</v>
          </cell>
          <cell r="J282">
            <v>2851.27</v>
          </cell>
        </row>
        <row r="283">
          <cell r="A283" t="str">
            <v>Robyn Mathison</v>
          </cell>
          <cell r="B283" t="str">
            <v>Mathison</v>
          </cell>
          <cell r="C283" t="str">
            <v>Robyn</v>
          </cell>
          <cell r="D283" t="str">
            <v>Sutter</v>
          </cell>
          <cell r="E283" t="str">
            <v>HS Social Science</v>
          </cell>
          <cell r="F283" t="str">
            <v>Part</v>
          </cell>
          <cell r="G283" t="str">
            <v>650.26 per section</v>
          </cell>
          <cell r="J283" t="e">
            <v>#VALUE!</v>
          </cell>
        </row>
        <row r="284">
          <cell r="A284" t="str">
            <v>Jennifer Matsumoto</v>
          </cell>
          <cell r="B284" t="str">
            <v>Matsumoto</v>
          </cell>
          <cell r="C284" t="str">
            <v>Jennifer</v>
          </cell>
          <cell r="D284" t="str">
            <v>San Diego</v>
          </cell>
          <cell r="E284" t="str">
            <v>Lead Teacher of Training HS</v>
          </cell>
          <cell r="F284" t="str">
            <v>Full</v>
          </cell>
          <cell r="G284">
            <v>2993.84</v>
          </cell>
          <cell r="H284">
            <v>157.18</v>
          </cell>
          <cell r="I284">
            <v>149.69</v>
          </cell>
          <cell r="J284">
            <v>3300.71</v>
          </cell>
        </row>
        <row r="285">
          <cell r="A285" t="str">
            <v>Carleen Maurer</v>
          </cell>
          <cell r="B285" t="str">
            <v>Maurer</v>
          </cell>
          <cell r="C285" t="str">
            <v>Carleen</v>
          </cell>
          <cell r="D285" t="str">
            <v>Los Angeles</v>
          </cell>
          <cell r="E285" t="str">
            <v>Lead Teacher, Special Education K-8</v>
          </cell>
          <cell r="F285" t="str">
            <v>Full</v>
          </cell>
          <cell r="G285">
            <v>3096.45</v>
          </cell>
          <cell r="H285">
            <v>325.13</v>
          </cell>
          <cell r="I285">
            <v>154.82</v>
          </cell>
          <cell r="J285">
            <v>3576.4</v>
          </cell>
        </row>
        <row r="286">
          <cell r="A286" t="str">
            <v>Nancy Mauri</v>
          </cell>
          <cell r="B286" t="str">
            <v>Mauri</v>
          </cell>
          <cell r="C286" t="str">
            <v>Nancy</v>
          </cell>
          <cell r="D286" t="str">
            <v>Sonoma</v>
          </cell>
          <cell r="E286" t="str">
            <v>Teacher</v>
          </cell>
          <cell r="F286" t="str">
            <v>Full</v>
          </cell>
          <cell r="G286">
            <v>2851.27</v>
          </cell>
          <cell r="J286">
            <v>2851.27</v>
          </cell>
        </row>
        <row r="287">
          <cell r="A287" t="str">
            <v>Amy  Maxwell</v>
          </cell>
          <cell r="B287" t="str">
            <v>Maxwell</v>
          </cell>
          <cell r="C287" t="str">
            <v xml:space="preserve">Amy </v>
          </cell>
          <cell r="D287" t="str">
            <v>San Diego</v>
          </cell>
          <cell r="E287" t="str">
            <v>Regional Lead Teacher</v>
          </cell>
          <cell r="F287" t="str">
            <v>Full</v>
          </cell>
          <cell r="G287">
            <v>3143.53</v>
          </cell>
          <cell r="I287">
            <v>322.20999999999998</v>
          </cell>
          <cell r="J287">
            <v>3465.7400000000002</v>
          </cell>
        </row>
        <row r="288">
          <cell r="A288" t="str">
            <v>Robbin Mayville</v>
          </cell>
          <cell r="B288" t="str">
            <v>Mayville</v>
          </cell>
          <cell r="C288" t="str">
            <v>Robbin</v>
          </cell>
          <cell r="D288" t="str">
            <v>Los Angeles</v>
          </cell>
          <cell r="E288" t="str">
            <v>HS Social Science</v>
          </cell>
          <cell r="F288" t="str">
            <v>Part</v>
          </cell>
          <cell r="G288" t="str">
            <v>598.77 per section</v>
          </cell>
          <cell r="J288" t="e">
            <v>#VALUE!</v>
          </cell>
        </row>
        <row r="289">
          <cell r="A289" t="str">
            <v>Annie Mazur</v>
          </cell>
          <cell r="B289" t="str">
            <v>Mazur</v>
          </cell>
          <cell r="C289" t="str">
            <v>Annie</v>
          </cell>
          <cell r="D289" t="str">
            <v>Los Angeles</v>
          </cell>
          <cell r="E289" t="str">
            <v>HS English</v>
          </cell>
          <cell r="F289" t="str">
            <v>Full</v>
          </cell>
          <cell r="G289">
            <v>3096.45</v>
          </cell>
          <cell r="H289">
            <v>154.82</v>
          </cell>
          <cell r="J289">
            <v>3251.27</v>
          </cell>
        </row>
        <row r="290">
          <cell r="A290" t="str">
            <v>Leslie McAleenan</v>
          </cell>
          <cell r="B290" t="str">
            <v>McAleenan</v>
          </cell>
          <cell r="C290" t="str">
            <v>Leslie</v>
          </cell>
          <cell r="D290" t="str">
            <v>Los Angeles</v>
          </cell>
          <cell r="E290" t="str">
            <v>HS Guidance Counselor</v>
          </cell>
          <cell r="F290" t="str">
            <v>Full</v>
          </cell>
          <cell r="G290">
            <v>5454.55</v>
          </cell>
          <cell r="J290">
            <v>5454.55</v>
          </cell>
        </row>
        <row r="291">
          <cell r="A291" t="str">
            <v>Annabelle McBride</v>
          </cell>
          <cell r="B291" t="str">
            <v>McBride</v>
          </cell>
          <cell r="C291" t="str">
            <v>Annabelle</v>
          </cell>
          <cell r="D291" t="str">
            <v>Los Angeles</v>
          </cell>
          <cell r="E291" t="str">
            <v>Teacher</v>
          </cell>
          <cell r="F291" t="str">
            <v>Full</v>
          </cell>
          <cell r="G291">
            <v>3143.53</v>
          </cell>
          <cell r="J291">
            <v>3143.53</v>
          </cell>
        </row>
        <row r="292">
          <cell r="A292" t="str">
            <v>Margaret McBride</v>
          </cell>
          <cell r="B292" t="str">
            <v>McBride</v>
          </cell>
          <cell r="C292" t="str">
            <v>Margaret</v>
          </cell>
          <cell r="D292" t="str">
            <v>Los Angeles</v>
          </cell>
          <cell r="E292" t="str">
            <v>Teacher</v>
          </cell>
          <cell r="F292" t="str">
            <v>Full</v>
          </cell>
          <cell r="G292">
            <v>2851.27</v>
          </cell>
          <cell r="J292">
            <v>2851.27</v>
          </cell>
        </row>
        <row r="293">
          <cell r="A293" t="str">
            <v>Suzanne McCarty</v>
          </cell>
          <cell r="B293" t="str">
            <v>McCarty</v>
          </cell>
          <cell r="C293" t="str">
            <v>Suzanne</v>
          </cell>
          <cell r="D293" t="str">
            <v>San Diego</v>
          </cell>
          <cell r="E293" t="str">
            <v>Regional Lead Teacher</v>
          </cell>
          <cell r="F293" t="str">
            <v>Full</v>
          </cell>
          <cell r="G293">
            <v>3584.53</v>
          </cell>
          <cell r="I293">
            <v>367.41</v>
          </cell>
          <cell r="J293">
            <v>3951.94</v>
          </cell>
        </row>
        <row r="294">
          <cell r="A294" t="str">
            <v>Melanie McCauley</v>
          </cell>
          <cell r="B294" t="str">
            <v>McCauley</v>
          </cell>
          <cell r="C294" t="str">
            <v>Melanie</v>
          </cell>
          <cell r="D294" t="str">
            <v>Sonoma</v>
          </cell>
          <cell r="E294" t="str">
            <v>HS Social Science</v>
          </cell>
          <cell r="F294" t="str">
            <v>Full</v>
          </cell>
          <cell r="G294">
            <v>3096.45</v>
          </cell>
          <cell r="H294">
            <v>154.82</v>
          </cell>
          <cell r="J294">
            <v>3251.27</v>
          </cell>
        </row>
        <row r="295">
          <cell r="A295" t="str">
            <v>Christina McCawley</v>
          </cell>
          <cell r="B295" t="str">
            <v>McCawley</v>
          </cell>
          <cell r="C295" t="str">
            <v>Christina</v>
          </cell>
          <cell r="D295" t="str">
            <v>Sutter</v>
          </cell>
          <cell r="E295" t="str">
            <v>HS Science</v>
          </cell>
          <cell r="F295" t="str">
            <v>Full</v>
          </cell>
          <cell r="G295">
            <v>3096.45</v>
          </cell>
          <cell r="H295">
            <v>154.82</v>
          </cell>
          <cell r="J295">
            <v>3251.27</v>
          </cell>
        </row>
        <row r="296">
          <cell r="A296" t="str">
            <v>Lisa McClaine</v>
          </cell>
          <cell r="B296" t="str">
            <v>McClaine</v>
          </cell>
          <cell r="C296" t="str">
            <v>Lisa</v>
          </cell>
          <cell r="D296" t="str">
            <v>San Mateo</v>
          </cell>
          <cell r="E296" t="str">
            <v>Teacher</v>
          </cell>
          <cell r="F296" t="str">
            <v>Part</v>
          </cell>
          <cell r="G296" t="str">
            <v>80 per student</v>
          </cell>
          <cell r="J296" t="e">
            <v>#VALUE!</v>
          </cell>
        </row>
        <row r="297">
          <cell r="A297" t="str">
            <v>Jeff McClune</v>
          </cell>
          <cell r="B297" t="str">
            <v>McClune</v>
          </cell>
          <cell r="C297" t="str">
            <v>Jeff</v>
          </cell>
          <cell r="D297" t="str">
            <v>Los Angeles</v>
          </cell>
          <cell r="E297" t="str">
            <v>Teacher</v>
          </cell>
          <cell r="F297" t="str">
            <v>Full</v>
          </cell>
          <cell r="G297">
            <v>3465.74</v>
          </cell>
          <cell r="J297">
            <v>3465.74</v>
          </cell>
        </row>
        <row r="298">
          <cell r="A298" t="str">
            <v>Nicole McCreery</v>
          </cell>
          <cell r="B298" t="str">
            <v>McCreery</v>
          </cell>
          <cell r="C298" t="str">
            <v>Nicole</v>
          </cell>
          <cell r="D298" t="str">
            <v>Los Angeles</v>
          </cell>
          <cell r="E298" t="str">
            <v>Teacher</v>
          </cell>
          <cell r="F298" t="str">
            <v>Full</v>
          </cell>
          <cell r="G298">
            <v>3413.84</v>
          </cell>
          <cell r="J298">
            <v>3413.84</v>
          </cell>
        </row>
        <row r="299">
          <cell r="A299" t="str">
            <v>Terrasa McGuire</v>
          </cell>
          <cell r="B299" t="str">
            <v>McGuire</v>
          </cell>
          <cell r="C299" t="str">
            <v>Terrasa</v>
          </cell>
          <cell r="D299" t="str">
            <v>San Joaquin</v>
          </cell>
          <cell r="E299" t="str">
            <v>HS Math</v>
          </cell>
          <cell r="F299" t="str">
            <v>Full</v>
          </cell>
          <cell r="G299">
            <v>2851.27</v>
          </cell>
          <cell r="H299">
            <v>142.56</v>
          </cell>
          <cell r="J299">
            <v>2993.83</v>
          </cell>
        </row>
        <row r="300">
          <cell r="A300" t="str">
            <v>Bettina McKee</v>
          </cell>
          <cell r="B300" t="str">
            <v>McKee</v>
          </cell>
          <cell r="C300" t="str">
            <v>Bettina</v>
          </cell>
          <cell r="D300" t="str">
            <v>Kings</v>
          </cell>
          <cell r="E300" t="str">
            <v>Teacher</v>
          </cell>
          <cell r="F300" t="str">
            <v>Full</v>
          </cell>
          <cell r="G300">
            <v>2851.27</v>
          </cell>
          <cell r="J300">
            <v>2851.27</v>
          </cell>
        </row>
        <row r="301">
          <cell r="A301" t="str">
            <v>Brendan McMullin</v>
          </cell>
          <cell r="B301" t="str">
            <v>McMullin</v>
          </cell>
          <cell r="C301" t="str">
            <v>Brendan</v>
          </cell>
          <cell r="D301" t="str">
            <v>Los Angeles</v>
          </cell>
          <cell r="E301" t="str">
            <v>HS Music</v>
          </cell>
          <cell r="F301" t="str">
            <v>Full</v>
          </cell>
          <cell r="G301">
            <v>3096.45</v>
          </cell>
          <cell r="H301">
            <v>154.82</v>
          </cell>
          <cell r="J301">
            <v>3251.27</v>
          </cell>
        </row>
        <row r="302">
          <cell r="A302" t="str">
            <v>Christy McNurlan</v>
          </cell>
          <cell r="B302" t="str">
            <v>McNurlan</v>
          </cell>
          <cell r="C302" t="str">
            <v>Christy</v>
          </cell>
          <cell r="D302" t="str">
            <v>San Diego</v>
          </cell>
          <cell r="E302" t="str">
            <v>Special Education Teacher K-8</v>
          </cell>
          <cell r="F302" t="str">
            <v>Full</v>
          </cell>
          <cell r="G302">
            <v>3096.45</v>
          </cell>
          <cell r="H302">
            <v>309.64999999999998</v>
          </cell>
          <cell r="J302">
            <v>3406.1</v>
          </cell>
        </row>
        <row r="303">
          <cell r="A303" t="str">
            <v>Joey Mearig</v>
          </cell>
          <cell r="B303" t="str">
            <v>Mearig</v>
          </cell>
          <cell r="C303" t="str">
            <v>Joey</v>
          </cell>
          <cell r="D303" t="str">
            <v>Los Angeles</v>
          </cell>
          <cell r="E303" t="str">
            <v>HS Math</v>
          </cell>
          <cell r="F303" t="str">
            <v>Full</v>
          </cell>
          <cell r="G303">
            <v>2851.27</v>
          </cell>
          <cell r="H303">
            <v>142.56</v>
          </cell>
          <cell r="J303">
            <v>2993.83</v>
          </cell>
        </row>
        <row r="304">
          <cell r="A304" t="str">
            <v>Armita Mehrabi-Hashemi</v>
          </cell>
          <cell r="B304" t="str">
            <v>Mehrabi-Hashemi</v>
          </cell>
          <cell r="C304" t="str">
            <v>Armita</v>
          </cell>
          <cell r="D304" t="str">
            <v>Los Angeles</v>
          </cell>
          <cell r="E304" t="str">
            <v>HS Math</v>
          </cell>
          <cell r="F304" t="str">
            <v>Full</v>
          </cell>
          <cell r="G304">
            <v>3251.28</v>
          </cell>
          <cell r="H304">
            <v>162.56</v>
          </cell>
          <cell r="J304">
            <v>3413.84</v>
          </cell>
        </row>
        <row r="305">
          <cell r="A305" t="str">
            <v>Rebecca Metoyer</v>
          </cell>
          <cell r="B305" t="str">
            <v>Metoyer</v>
          </cell>
          <cell r="C305" t="str">
            <v>Rebecca</v>
          </cell>
          <cell r="D305" t="str">
            <v>San Diego</v>
          </cell>
          <cell r="E305" t="str">
            <v>Master Teacher, Special Education K-8</v>
          </cell>
          <cell r="F305" t="str">
            <v>Full</v>
          </cell>
          <cell r="G305">
            <v>4090.91</v>
          </cell>
          <cell r="H305">
            <v>409.09</v>
          </cell>
          <cell r="J305">
            <v>4500</v>
          </cell>
        </row>
        <row r="306">
          <cell r="A306" t="str">
            <v>Melissa Meyer</v>
          </cell>
          <cell r="B306" t="str">
            <v>Meyer</v>
          </cell>
          <cell r="C306" t="str">
            <v>Melissa</v>
          </cell>
          <cell r="D306" t="str">
            <v>Sonoma</v>
          </cell>
          <cell r="E306" t="str">
            <v>Teacher</v>
          </cell>
          <cell r="F306" t="str">
            <v>Full</v>
          </cell>
          <cell r="G306">
            <v>2851.27</v>
          </cell>
          <cell r="J306">
            <v>2851.27</v>
          </cell>
        </row>
        <row r="307">
          <cell r="A307" t="str">
            <v>Lorraine Miguel</v>
          </cell>
          <cell r="B307" t="str">
            <v>Miguel</v>
          </cell>
          <cell r="C307" t="str">
            <v>Lorraine</v>
          </cell>
          <cell r="D307" t="str">
            <v>Los Angeles</v>
          </cell>
          <cell r="E307" t="str">
            <v>Teacher</v>
          </cell>
          <cell r="F307" t="str">
            <v>Full</v>
          </cell>
          <cell r="G307">
            <v>3096.45</v>
          </cell>
          <cell r="J307">
            <v>3096.45</v>
          </cell>
        </row>
        <row r="308">
          <cell r="A308" t="str">
            <v>Erin Mike</v>
          </cell>
          <cell r="B308" t="str">
            <v>Mike</v>
          </cell>
          <cell r="C308" t="str">
            <v>Erin</v>
          </cell>
          <cell r="D308" t="str">
            <v>San Diego</v>
          </cell>
          <cell r="E308" t="str">
            <v>Teacher, Community Day Instructor</v>
          </cell>
          <cell r="F308" t="str">
            <v>Part</v>
          </cell>
          <cell r="G308" t="str">
            <v>80 per student</v>
          </cell>
          <cell r="J308" t="e">
            <v>#VALUE!</v>
          </cell>
        </row>
        <row r="309">
          <cell r="A309" t="str">
            <v>Stacey Millar de Barrios</v>
          </cell>
          <cell r="B309" t="str">
            <v>Millar de Barrios</v>
          </cell>
          <cell r="C309" t="str">
            <v>Stacey</v>
          </cell>
          <cell r="D309" t="str">
            <v>Sutter</v>
          </cell>
          <cell r="E309" t="str">
            <v>HS Science</v>
          </cell>
          <cell r="F309" t="str">
            <v>Full</v>
          </cell>
          <cell r="G309">
            <v>2993.84</v>
          </cell>
          <cell r="H309">
            <v>149.69</v>
          </cell>
          <cell r="J309">
            <v>3143.53</v>
          </cell>
        </row>
        <row r="310">
          <cell r="A310" t="str">
            <v>Darcy Miller</v>
          </cell>
          <cell r="B310" t="str">
            <v>Miller</v>
          </cell>
          <cell r="C310" t="str">
            <v>Darcy</v>
          </cell>
          <cell r="D310" t="str">
            <v>Los Angeles</v>
          </cell>
          <cell r="E310" t="str">
            <v>Teacher</v>
          </cell>
          <cell r="F310" t="str">
            <v>Full</v>
          </cell>
          <cell r="G310">
            <v>3763.76</v>
          </cell>
          <cell r="J310">
            <v>3763.76</v>
          </cell>
        </row>
        <row r="311">
          <cell r="A311" t="str">
            <v>Dawn Miller</v>
          </cell>
          <cell r="B311" t="str">
            <v>Miller</v>
          </cell>
          <cell r="C311" t="str">
            <v>Dawn</v>
          </cell>
          <cell r="D311" t="str">
            <v>San Joaquin</v>
          </cell>
          <cell r="E311" t="str">
            <v>Teacher</v>
          </cell>
          <cell r="F311" t="str">
            <v>Full</v>
          </cell>
          <cell r="G311">
            <v>3300.7</v>
          </cell>
          <cell r="J311">
            <v>3300.7</v>
          </cell>
        </row>
        <row r="312">
          <cell r="A312" t="str">
            <v>Megan Miller</v>
          </cell>
          <cell r="B312" t="str">
            <v>Miller</v>
          </cell>
          <cell r="C312" t="str">
            <v>Megan</v>
          </cell>
          <cell r="D312" t="str">
            <v>Los Angeles</v>
          </cell>
          <cell r="E312" t="str">
            <v>Teacher, Community Day Instructor</v>
          </cell>
          <cell r="F312" t="str">
            <v>Full</v>
          </cell>
          <cell r="G312">
            <v>2851.27</v>
          </cell>
          <cell r="J312">
            <v>2851.27</v>
          </cell>
        </row>
        <row r="313">
          <cell r="A313" t="str">
            <v>Kelly Mills</v>
          </cell>
          <cell r="B313" t="str">
            <v>Mills</v>
          </cell>
          <cell r="C313" t="str">
            <v>Kelly</v>
          </cell>
          <cell r="D313" t="str">
            <v>San Diego</v>
          </cell>
          <cell r="E313" t="str">
            <v>HS Guidance Counselor</v>
          </cell>
          <cell r="F313" t="str">
            <v>Full</v>
          </cell>
          <cell r="G313">
            <v>5454.55</v>
          </cell>
          <cell r="J313">
            <v>5454.55</v>
          </cell>
        </row>
        <row r="314">
          <cell r="A314" t="str">
            <v>Lynn Minnala</v>
          </cell>
          <cell r="B314" t="str">
            <v>Minnala</v>
          </cell>
          <cell r="C314" t="str">
            <v>Lynn</v>
          </cell>
          <cell r="D314" t="str">
            <v>Los Angeles</v>
          </cell>
          <cell r="E314" t="str">
            <v>Teacher, Community Day Instructor</v>
          </cell>
          <cell r="F314" t="str">
            <v>Part</v>
          </cell>
          <cell r="G314" t="str">
            <v>80 per student</v>
          </cell>
          <cell r="J314" t="e">
            <v>#VALUE!</v>
          </cell>
        </row>
        <row r="315">
          <cell r="A315" t="str">
            <v>Karen Moe</v>
          </cell>
          <cell r="B315" t="str">
            <v>Moe</v>
          </cell>
          <cell r="C315" t="str">
            <v>Karen</v>
          </cell>
          <cell r="D315" t="str">
            <v>Sonoma</v>
          </cell>
          <cell r="E315" t="str">
            <v>Regional Lead Teacher</v>
          </cell>
          <cell r="F315" t="str">
            <v>Full</v>
          </cell>
          <cell r="G315">
            <v>3413.84</v>
          </cell>
          <cell r="I315">
            <v>349.92</v>
          </cell>
          <cell r="J315">
            <v>3763.76</v>
          </cell>
        </row>
        <row r="316">
          <cell r="A316" t="str">
            <v>Arlene Monroe</v>
          </cell>
          <cell r="B316" t="str">
            <v>Monroe</v>
          </cell>
          <cell r="C316" t="str">
            <v>Arlene</v>
          </cell>
          <cell r="D316" t="str">
            <v>San Diego</v>
          </cell>
          <cell r="E316" t="str">
            <v>HS English</v>
          </cell>
          <cell r="F316" t="str">
            <v>Full</v>
          </cell>
          <cell r="G316">
            <v>3096.45</v>
          </cell>
          <cell r="H316">
            <v>154.82</v>
          </cell>
          <cell r="J316">
            <v>3251.27</v>
          </cell>
        </row>
        <row r="317">
          <cell r="A317" t="str">
            <v>Kristin Moore</v>
          </cell>
          <cell r="B317" t="str">
            <v>Moore</v>
          </cell>
          <cell r="C317" t="str">
            <v>Kristin</v>
          </cell>
          <cell r="D317" t="str">
            <v>San Mateo</v>
          </cell>
          <cell r="E317" t="str">
            <v>Teacher</v>
          </cell>
          <cell r="F317" t="str">
            <v>Full</v>
          </cell>
          <cell r="G317">
            <v>2993.84</v>
          </cell>
          <cell r="J317">
            <v>2993.84</v>
          </cell>
        </row>
        <row r="318">
          <cell r="A318" t="str">
            <v>Linda Moreno</v>
          </cell>
          <cell r="B318" t="str">
            <v>Moreno</v>
          </cell>
          <cell r="C318" t="str">
            <v>Linda</v>
          </cell>
          <cell r="D318" t="str">
            <v>San Diego</v>
          </cell>
          <cell r="E318" t="str">
            <v>Teacher</v>
          </cell>
          <cell r="F318" t="str">
            <v>Full</v>
          </cell>
          <cell r="G318">
            <v>3096.45</v>
          </cell>
          <cell r="J318">
            <v>3096.45</v>
          </cell>
        </row>
        <row r="319">
          <cell r="A319" t="str">
            <v>Monica Morgan</v>
          </cell>
          <cell r="B319" t="str">
            <v>Morgan</v>
          </cell>
          <cell r="C319" t="str">
            <v>Monica</v>
          </cell>
          <cell r="D319" t="str">
            <v>San Diego</v>
          </cell>
          <cell r="E319" t="str">
            <v>HS Social Science</v>
          </cell>
          <cell r="F319" t="str">
            <v>Full</v>
          </cell>
          <cell r="G319">
            <v>3413.84</v>
          </cell>
          <cell r="H319">
            <v>170.69</v>
          </cell>
          <cell r="J319">
            <v>3584.53</v>
          </cell>
        </row>
        <row r="320">
          <cell r="A320" t="str">
            <v>Laurie Moses</v>
          </cell>
          <cell r="B320" t="str">
            <v>Moses</v>
          </cell>
          <cell r="C320" t="str">
            <v>Laurie</v>
          </cell>
          <cell r="D320" t="str">
            <v>Los Angeles</v>
          </cell>
          <cell r="E320" t="str">
            <v>Teacher</v>
          </cell>
          <cell r="F320" t="str">
            <v>Full</v>
          </cell>
          <cell r="G320">
            <v>2851.27</v>
          </cell>
          <cell r="J320">
            <v>2851.27</v>
          </cell>
        </row>
        <row r="321">
          <cell r="A321" t="str">
            <v>Krista Mount</v>
          </cell>
          <cell r="B321" t="str">
            <v>Mount</v>
          </cell>
          <cell r="C321" t="str">
            <v>Krista</v>
          </cell>
          <cell r="D321" t="str">
            <v>Sutter</v>
          </cell>
          <cell r="E321" t="str">
            <v>Master Teacher, Title 1</v>
          </cell>
          <cell r="F321" t="str">
            <v>Full</v>
          </cell>
          <cell r="G321">
            <v>4090.91</v>
          </cell>
          <cell r="J321">
            <v>4090.91</v>
          </cell>
        </row>
        <row r="322">
          <cell r="A322" t="str">
            <v>Brandi Murphy</v>
          </cell>
          <cell r="B322" t="str">
            <v>Murphy</v>
          </cell>
          <cell r="C322" t="str">
            <v>Brandi</v>
          </cell>
          <cell r="D322" t="str">
            <v>San Diego</v>
          </cell>
          <cell r="E322" t="str">
            <v xml:space="preserve">HS Social Science </v>
          </cell>
          <cell r="F322" t="str">
            <v>Full</v>
          </cell>
          <cell r="G322">
            <v>3413.84</v>
          </cell>
          <cell r="H322">
            <v>170.69</v>
          </cell>
          <cell r="J322">
            <v>3584.53</v>
          </cell>
        </row>
        <row r="323">
          <cell r="A323" t="str">
            <v>Kiersten Myers</v>
          </cell>
          <cell r="B323" t="str">
            <v>Myers</v>
          </cell>
          <cell r="C323" t="str">
            <v>Kiersten</v>
          </cell>
          <cell r="D323" t="str">
            <v>Los Angeles</v>
          </cell>
          <cell r="E323" t="str">
            <v>Teacher</v>
          </cell>
          <cell r="F323" t="str">
            <v>Full</v>
          </cell>
          <cell r="G323">
            <v>3143.53</v>
          </cell>
          <cell r="J323">
            <v>3143.53</v>
          </cell>
        </row>
        <row r="324">
          <cell r="A324" t="str">
            <v>David Nadler</v>
          </cell>
          <cell r="B324" t="str">
            <v>Nadler</v>
          </cell>
          <cell r="C324" t="str">
            <v>David</v>
          </cell>
          <cell r="D324" t="str">
            <v>Los Angeles</v>
          </cell>
          <cell r="E324" t="str">
            <v>HS English</v>
          </cell>
          <cell r="F324" t="str">
            <v>Full</v>
          </cell>
          <cell r="G324">
            <v>3096.45</v>
          </cell>
          <cell r="H324">
            <v>154.82</v>
          </cell>
          <cell r="J324">
            <v>3251.27</v>
          </cell>
        </row>
        <row r="325">
          <cell r="A325" t="str">
            <v>Janet Nathan</v>
          </cell>
          <cell r="B325" t="str">
            <v>Nathan</v>
          </cell>
          <cell r="C325" t="str">
            <v>Janet</v>
          </cell>
          <cell r="D325" t="str">
            <v>Sonoma</v>
          </cell>
          <cell r="E325" t="str">
            <v>Teacher, Title 1</v>
          </cell>
          <cell r="F325" t="str">
            <v>Full</v>
          </cell>
          <cell r="G325">
            <v>3465.74</v>
          </cell>
          <cell r="J325">
            <v>3465.74</v>
          </cell>
        </row>
        <row r="326">
          <cell r="A326" t="str">
            <v>Leslie Nebeker</v>
          </cell>
          <cell r="B326" t="str">
            <v>Nebeker</v>
          </cell>
          <cell r="C326" t="str">
            <v>Leslie</v>
          </cell>
          <cell r="D326" t="str">
            <v>Jamestown</v>
          </cell>
          <cell r="E326" t="str">
            <v>Teacher</v>
          </cell>
          <cell r="F326" t="str">
            <v>Full</v>
          </cell>
          <cell r="G326">
            <v>3143.53</v>
          </cell>
          <cell r="J326">
            <v>3143.53</v>
          </cell>
        </row>
        <row r="327">
          <cell r="A327" t="str">
            <v>Jennifer Neil</v>
          </cell>
          <cell r="B327" t="str">
            <v>Neil</v>
          </cell>
          <cell r="C327" t="str">
            <v>Jennifer</v>
          </cell>
          <cell r="D327" t="str">
            <v>Kern</v>
          </cell>
          <cell r="E327" t="str">
            <v>Teacher</v>
          </cell>
          <cell r="F327" t="str">
            <v>Full</v>
          </cell>
          <cell r="G327">
            <v>3413.84</v>
          </cell>
          <cell r="J327">
            <v>3413.84</v>
          </cell>
        </row>
        <row r="328">
          <cell r="A328" t="str">
            <v>Gail Nelson</v>
          </cell>
          <cell r="B328" t="str">
            <v>Nelson</v>
          </cell>
          <cell r="C328" t="str">
            <v>Gail</v>
          </cell>
          <cell r="D328" t="str">
            <v>Los Angeles</v>
          </cell>
          <cell r="E328" t="str">
            <v>Teacher</v>
          </cell>
          <cell r="F328" t="str">
            <v>Full</v>
          </cell>
          <cell r="G328">
            <v>2993.84</v>
          </cell>
          <cell r="J328">
            <v>2993.84</v>
          </cell>
        </row>
        <row r="329">
          <cell r="A329" t="str">
            <v>Sarah Neuenschwander</v>
          </cell>
          <cell r="B329" t="str">
            <v>Neuenschwander</v>
          </cell>
          <cell r="C329" t="str">
            <v>Sarah</v>
          </cell>
          <cell r="D329" t="str">
            <v>Los Angeles</v>
          </cell>
          <cell r="E329" t="str">
            <v>Regional Lead Teacher</v>
          </cell>
          <cell r="F329" t="str">
            <v>Full</v>
          </cell>
          <cell r="G329">
            <v>3300.7</v>
          </cell>
          <cell r="I329">
            <v>338.33</v>
          </cell>
          <cell r="J329">
            <v>3639.0299999999997</v>
          </cell>
        </row>
        <row r="330">
          <cell r="A330" t="str">
            <v>Tammany Newton</v>
          </cell>
          <cell r="B330" t="str">
            <v>Newton</v>
          </cell>
          <cell r="C330" t="str">
            <v>Tammany</v>
          </cell>
          <cell r="D330" t="str">
            <v>Kern</v>
          </cell>
          <cell r="E330" t="str">
            <v>HS Lead Teacher</v>
          </cell>
          <cell r="F330" t="str">
            <v>Full</v>
          </cell>
          <cell r="G330">
            <v>3096.45</v>
          </cell>
          <cell r="H330">
            <v>170.7</v>
          </cell>
          <cell r="I330">
            <v>317.39999999999998</v>
          </cell>
          <cell r="J330">
            <v>3584.5499999999997</v>
          </cell>
        </row>
        <row r="331">
          <cell r="A331" t="str">
            <v>Elizabeth Nilsson</v>
          </cell>
          <cell r="B331" t="str">
            <v>Nilsson</v>
          </cell>
          <cell r="C331" t="str">
            <v>Elizabeth</v>
          </cell>
          <cell r="D331" t="str">
            <v>Los Angeles</v>
          </cell>
          <cell r="E331" t="str">
            <v>Teacher</v>
          </cell>
          <cell r="F331" t="str">
            <v>Part</v>
          </cell>
          <cell r="G331" t="str">
            <v>80 per student</v>
          </cell>
          <cell r="J331" t="e">
            <v>#VALUE!</v>
          </cell>
        </row>
        <row r="332">
          <cell r="A332" t="str">
            <v>Katherine Nissen</v>
          </cell>
          <cell r="B332" t="str">
            <v>Nissen</v>
          </cell>
          <cell r="C332" t="str">
            <v>Katherine</v>
          </cell>
          <cell r="D332" t="str">
            <v>San Mateo</v>
          </cell>
          <cell r="E332" t="str">
            <v>Teacher</v>
          </cell>
          <cell r="F332" t="str">
            <v>Full</v>
          </cell>
          <cell r="G332">
            <v>3096.45</v>
          </cell>
          <cell r="J332">
            <v>3096.45</v>
          </cell>
        </row>
        <row r="333">
          <cell r="A333" t="str">
            <v>Hannah Noble</v>
          </cell>
          <cell r="B333" t="str">
            <v>Noble</v>
          </cell>
          <cell r="C333" t="str">
            <v>Hannah</v>
          </cell>
          <cell r="D333" t="str">
            <v>Ravendale</v>
          </cell>
          <cell r="E333" t="str">
            <v>Teacher</v>
          </cell>
          <cell r="F333" t="str">
            <v>Full</v>
          </cell>
          <cell r="G333">
            <v>2851.27</v>
          </cell>
          <cell r="J333">
            <v>2851.27</v>
          </cell>
        </row>
        <row r="334">
          <cell r="A334" t="str">
            <v>Holly Noble</v>
          </cell>
          <cell r="B334" t="str">
            <v>Noble</v>
          </cell>
          <cell r="C334" t="str">
            <v>Holly</v>
          </cell>
          <cell r="D334" t="str">
            <v>Los Angeles</v>
          </cell>
          <cell r="E334" t="str">
            <v>Teacher</v>
          </cell>
          <cell r="F334" t="str">
            <v>Full</v>
          </cell>
          <cell r="G334">
            <v>3413.84</v>
          </cell>
          <cell r="J334">
            <v>3413.84</v>
          </cell>
        </row>
        <row r="335">
          <cell r="A335" t="str">
            <v>Isabella Nwankwo</v>
          </cell>
          <cell r="B335" t="str">
            <v>Nwankwo</v>
          </cell>
          <cell r="C335" t="str">
            <v>Isabella</v>
          </cell>
          <cell r="D335" t="str">
            <v>Los Angeles</v>
          </cell>
          <cell r="E335" t="str">
            <v>Teacher</v>
          </cell>
          <cell r="F335" t="str">
            <v>Part</v>
          </cell>
          <cell r="G335" t="str">
            <v>80 per student</v>
          </cell>
          <cell r="J335" t="e">
            <v>#VALUE!</v>
          </cell>
        </row>
        <row r="336">
          <cell r="A336" t="str">
            <v>Cyla O'Brien</v>
          </cell>
          <cell r="B336" t="str">
            <v>O'Brien</v>
          </cell>
          <cell r="C336" t="str">
            <v>Cyla</v>
          </cell>
          <cell r="D336" t="str">
            <v>Los Angeles</v>
          </cell>
          <cell r="E336" t="str">
            <v>Teacher, Community Day Instructor</v>
          </cell>
          <cell r="F336" t="str">
            <v>Full</v>
          </cell>
          <cell r="G336">
            <v>3413.84</v>
          </cell>
          <cell r="J336">
            <v>3413.84</v>
          </cell>
        </row>
        <row r="337">
          <cell r="A337" t="str">
            <v>Elizabeth Odenthal</v>
          </cell>
          <cell r="B337" t="str">
            <v>Odenthal</v>
          </cell>
          <cell r="C337" t="str">
            <v>Elizabeth</v>
          </cell>
          <cell r="D337" t="str">
            <v>San Diego</v>
          </cell>
          <cell r="E337" t="str">
            <v>Special Education Teacher HS</v>
          </cell>
          <cell r="F337" t="str">
            <v>Full</v>
          </cell>
          <cell r="G337">
            <v>2993.84</v>
          </cell>
          <cell r="H337">
            <v>299.38</v>
          </cell>
          <cell r="J337">
            <v>3293.2200000000003</v>
          </cell>
        </row>
        <row r="338">
          <cell r="A338" t="str">
            <v>Alicia Olson</v>
          </cell>
          <cell r="B338" t="str">
            <v>Olson</v>
          </cell>
          <cell r="C338" t="str">
            <v>Alicia</v>
          </cell>
          <cell r="D338" t="str">
            <v>Los Angeles</v>
          </cell>
          <cell r="E338" t="str">
            <v>HS English</v>
          </cell>
          <cell r="F338" t="str">
            <v>Full</v>
          </cell>
          <cell r="G338">
            <v>2851.27</v>
          </cell>
          <cell r="H338">
            <v>142.56</v>
          </cell>
          <cell r="J338">
            <v>2993.83</v>
          </cell>
        </row>
        <row r="339">
          <cell r="A339" t="str">
            <v>Joy Olson</v>
          </cell>
          <cell r="B339" t="str">
            <v>Olson</v>
          </cell>
          <cell r="C339" t="str">
            <v>Joy</v>
          </cell>
          <cell r="D339" t="str">
            <v>San Diego</v>
          </cell>
          <cell r="E339" t="str">
            <v>Teacher, Community Day Instructor</v>
          </cell>
          <cell r="F339" t="str">
            <v>Full</v>
          </cell>
          <cell r="G339">
            <v>3096.45</v>
          </cell>
          <cell r="J339">
            <v>3096.45</v>
          </cell>
        </row>
        <row r="340">
          <cell r="A340" t="str">
            <v>Diane Oquist</v>
          </cell>
          <cell r="B340" t="str">
            <v>Oquist</v>
          </cell>
          <cell r="C340" t="str">
            <v>Diane</v>
          </cell>
          <cell r="D340" t="str">
            <v>Los Angeles</v>
          </cell>
          <cell r="E340" t="str">
            <v>Teacher</v>
          </cell>
          <cell r="F340" t="str">
            <v>Full</v>
          </cell>
          <cell r="G340">
            <v>2851.27</v>
          </cell>
          <cell r="J340">
            <v>2851.27</v>
          </cell>
        </row>
        <row r="341">
          <cell r="A341" t="str">
            <v>Mici Orona</v>
          </cell>
          <cell r="B341" t="str">
            <v>Orona</v>
          </cell>
          <cell r="C341" t="str">
            <v>Mici</v>
          </cell>
          <cell r="D341" t="str">
            <v>Los Angeles</v>
          </cell>
          <cell r="E341" t="str">
            <v>HS Science</v>
          </cell>
          <cell r="F341" t="str">
            <v>Full</v>
          </cell>
          <cell r="G341">
            <v>3763.76</v>
          </cell>
          <cell r="H341">
            <v>188.19</v>
          </cell>
          <cell r="J341">
            <v>3951.9500000000003</v>
          </cell>
        </row>
        <row r="342">
          <cell r="A342" t="str">
            <v>Yolanda Osborne</v>
          </cell>
          <cell r="B342" t="str">
            <v>Osborne</v>
          </cell>
          <cell r="C342" t="str">
            <v>Yolanda</v>
          </cell>
          <cell r="D342" t="str">
            <v>San Diego</v>
          </cell>
          <cell r="E342" t="str">
            <v>Teacher, Community Day Instructor</v>
          </cell>
          <cell r="F342" t="str">
            <v>Full</v>
          </cell>
          <cell r="G342">
            <v>3096.45</v>
          </cell>
          <cell r="J342">
            <v>3096.45</v>
          </cell>
        </row>
        <row r="343">
          <cell r="A343" t="str">
            <v>Lisa Ostertag</v>
          </cell>
          <cell r="B343" t="str">
            <v>Ostertag</v>
          </cell>
          <cell r="C343" t="str">
            <v>Lisa</v>
          </cell>
          <cell r="D343" t="str">
            <v>Sonoma</v>
          </cell>
          <cell r="E343" t="str">
            <v>Special Education Teacher K-8</v>
          </cell>
          <cell r="F343" t="str">
            <v>Full</v>
          </cell>
          <cell r="G343">
            <v>3096.45</v>
          </cell>
          <cell r="H343">
            <v>154.82</v>
          </cell>
          <cell r="J343">
            <v>3251.27</v>
          </cell>
        </row>
        <row r="344">
          <cell r="A344" t="str">
            <v>Kristin Ostly</v>
          </cell>
          <cell r="B344" t="str">
            <v>Ostly</v>
          </cell>
          <cell r="C344" t="str">
            <v>Kristin</v>
          </cell>
          <cell r="D344" t="str">
            <v>Kern</v>
          </cell>
          <cell r="E344" t="str">
            <v>Teacher</v>
          </cell>
          <cell r="F344" t="str">
            <v>Full</v>
          </cell>
          <cell r="G344">
            <v>3251.28</v>
          </cell>
          <cell r="J344">
            <v>3251.28</v>
          </cell>
        </row>
        <row r="345">
          <cell r="A345" t="str">
            <v>Samantha Palmer</v>
          </cell>
          <cell r="B345" t="str">
            <v>Palmer</v>
          </cell>
          <cell r="C345" t="str">
            <v>Samantha</v>
          </cell>
          <cell r="D345" t="str">
            <v>Sonoma</v>
          </cell>
          <cell r="E345" t="str">
            <v>Teacher</v>
          </cell>
          <cell r="F345" t="str">
            <v>Full</v>
          </cell>
          <cell r="G345">
            <v>3465.74</v>
          </cell>
          <cell r="J345">
            <v>3465.74</v>
          </cell>
        </row>
        <row r="346">
          <cell r="A346" t="str">
            <v>Liz Palmiter</v>
          </cell>
          <cell r="B346" t="str">
            <v>Palmiter</v>
          </cell>
          <cell r="C346" t="str">
            <v>Liz</v>
          </cell>
          <cell r="D346" t="str">
            <v>San Diego</v>
          </cell>
          <cell r="E346" t="str">
            <v>HS English</v>
          </cell>
          <cell r="F346" t="str">
            <v>Full</v>
          </cell>
          <cell r="G346">
            <v>2851.27</v>
          </cell>
          <cell r="H346">
            <v>142.56</v>
          </cell>
          <cell r="J346">
            <v>2993.83</v>
          </cell>
        </row>
        <row r="347">
          <cell r="A347" t="str">
            <v>Nicole Paraiso</v>
          </cell>
          <cell r="B347" t="str">
            <v>Paraiso</v>
          </cell>
          <cell r="C347" t="str">
            <v>Nicole</v>
          </cell>
          <cell r="D347" t="str">
            <v>San Diego</v>
          </cell>
          <cell r="E347" t="str">
            <v>HS Math</v>
          </cell>
          <cell r="F347" t="str">
            <v>Part</v>
          </cell>
          <cell r="G347" t="str">
            <v>598.77 per section</v>
          </cell>
          <cell r="J347" t="e">
            <v>#VALUE!</v>
          </cell>
        </row>
        <row r="348">
          <cell r="A348" t="str">
            <v>Heather Paraiso</v>
          </cell>
          <cell r="B348" t="str">
            <v>Paraiso</v>
          </cell>
          <cell r="C348" t="str">
            <v>Heather</v>
          </cell>
          <cell r="D348" t="str">
            <v>San Diego</v>
          </cell>
          <cell r="E348" t="str">
            <v>HS Science</v>
          </cell>
          <cell r="F348" t="str">
            <v>Full</v>
          </cell>
          <cell r="G348">
            <v>3096.45</v>
          </cell>
          <cell r="H348">
            <v>154.82</v>
          </cell>
          <cell r="J348">
            <v>3251.27</v>
          </cell>
        </row>
        <row r="349">
          <cell r="A349" t="str">
            <v>Elizabeth Pasquale</v>
          </cell>
          <cell r="B349" t="str">
            <v>Pasquale</v>
          </cell>
          <cell r="C349" t="str">
            <v>Elizabeth</v>
          </cell>
          <cell r="D349" t="str">
            <v>Sonoma</v>
          </cell>
          <cell r="E349" t="str">
            <v>Lead Teacher, Special Education K-8</v>
          </cell>
          <cell r="F349" t="str">
            <v>Full</v>
          </cell>
          <cell r="G349">
            <v>3251.28</v>
          </cell>
          <cell r="H349">
            <v>341.38</v>
          </cell>
          <cell r="I349">
            <v>162.56</v>
          </cell>
          <cell r="J349">
            <v>3755.2200000000003</v>
          </cell>
        </row>
        <row r="350">
          <cell r="A350" t="str">
            <v>Alyssa Patten</v>
          </cell>
          <cell r="B350" t="str">
            <v>Patten</v>
          </cell>
          <cell r="C350" t="str">
            <v>Alyssa</v>
          </cell>
          <cell r="D350" t="str">
            <v>Los Angeles</v>
          </cell>
          <cell r="E350" t="str">
            <v>Teacher</v>
          </cell>
          <cell r="F350" t="str">
            <v>Full</v>
          </cell>
          <cell r="G350">
            <v>3251.28</v>
          </cell>
          <cell r="J350">
            <v>3251.28</v>
          </cell>
        </row>
        <row r="351">
          <cell r="A351" t="str">
            <v>Andrea Peacock</v>
          </cell>
          <cell r="B351" t="str">
            <v>Peacock</v>
          </cell>
          <cell r="C351" t="str">
            <v>Andrea</v>
          </cell>
          <cell r="D351" t="str">
            <v>Sonoma</v>
          </cell>
          <cell r="E351" t="str">
            <v>Teacher</v>
          </cell>
          <cell r="F351" t="str">
            <v>Full</v>
          </cell>
          <cell r="G351">
            <v>3300.7</v>
          </cell>
          <cell r="J351">
            <v>3300.7</v>
          </cell>
        </row>
        <row r="352">
          <cell r="A352" t="str">
            <v>Catherine Pearson</v>
          </cell>
          <cell r="B352" t="str">
            <v>Pearson</v>
          </cell>
          <cell r="C352" t="str">
            <v>Catherine</v>
          </cell>
          <cell r="D352" t="str">
            <v>San Diego</v>
          </cell>
          <cell r="E352" t="str">
            <v>Teacher, Title 1</v>
          </cell>
          <cell r="F352" t="str">
            <v>Full</v>
          </cell>
          <cell r="G352">
            <v>3820.98</v>
          </cell>
          <cell r="J352">
            <v>3820.98</v>
          </cell>
        </row>
        <row r="353">
          <cell r="A353" t="str">
            <v>Ronni Peck</v>
          </cell>
          <cell r="B353" t="str">
            <v>Peck</v>
          </cell>
          <cell r="C353" t="str">
            <v>Ronni</v>
          </cell>
          <cell r="D353" t="str">
            <v>Los Angeles</v>
          </cell>
          <cell r="E353" t="str">
            <v>Teacher</v>
          </cell>
          <cell r="F353" t="str">
            <v>Full</v>
          </cell>
          <cell r="G353">
            <v>3096.45</v>
          </cell>
          <cell r="J353">
            <v>3096.45</v>
          </cell>
        </row>
        <row r="354">
          <cell r="A354" t="str">
            <v>Christina Perez</v>
          </cell>
          <cell r="B354" t="str">
            <v>Perez</v>
          </cell>
          <cell r="C354" t="str">
            <v>Christina</v>
          </cell>
          <cell r="D354" t="str">
            <v>Los Angeles</v>
          </cell>
          <cell r="E354" t="str">
            <v>Lead Teacher, Special Education K-8</v>
          </cell>
          <cell r="F354" t="str">
            <v>Full</v>
          </cell>
          <cell r="G354">
            <v>2993.84</v>
          </cell>
          <cell r="H354">
            <v>314.35000000000002</v>
          </cell>
          <cell r="I354">
            <v>149.69</v>
          </cell>
          <cell r="J354">
            <v>3457.88</v>
          </cell>
        </row>
        <row r="355">
          <cell r="A355" t="str">
            <v>Lindsay Peters</v>
          </cell>
          <cell r="B355" t="str">
            <v>Peters</v>
          </cell>
          <cell r="C355" t="str">
            <v>Lindsay</v>
          </cell>
          <cell r="D355" t="str">
            <v>Los Angeles</v>
          </cell>
          <cell r="E355" t="str">
            <v>Teacher</v>
          </cell>
          <cell r="F355" t="str">
            <v>Full</v>
          </cell>
          <cell r="G355">
            <v>3300.7</v>
          </cell>
          <cell r="J355">
            <v>3300.7</v>
          </cell>
        </row>
        <row r="356">
          <cell r="A356" t="str">
            <v>Crystal Petersen</v>
          </cell>
          <cell r="B356" t="str">
            <v>Petersen</v>
          </cell>
          <cell r="C356" t="str">
            <v>Crystal</v>
          </cell>
          <cell r="D356" t="str">
            <v>San Joaquin</v>
          </cell>
          <cell r="E356" t="str">
            <v>Teacher</v>
          </cell>
          <cell r="F356" t="str">
            <v>Full</v>
          </cell>
          <cell r="G356">
            <v>2851.27</v>
          </cell>
          <cell r="J356">
            <v>2851.27</v>
          </cell>
        </row>
        <row r="357">
          <cell r="A357" t="str">
            <v>Kelly Peterson</v>
          </cell>
          <cell r="B357" t="str">
            <v>Peterson</v>
          </cell>
          <cell r="C357" t="str">
            <v>Kelly</v>
          </cell>
          <cell r="D357" t="str">
            <v>Jamestown</v>
          </cell>
          <cell r="E357" t="str">
            <v>Teacher</v>
          </cell>
          <cell r="F357" t="str">
            <v>Full</v>
          </cell>
          <cell r="G357">
            <v>2851.27</v>
          </cell>
          <cell r="J357">
            <v>2851.27</v>
          </cell>
        </row>
        <row r="358">
          <cell r="A358" t="str">
            <v>Stephen Peterson</v>
          </cell>
          <cell r="B358" t="str">
            <v>Peterson</v>
          </cell>
          <cell r="C358" t="str">
            <v>Stephen</v>
          </cell>
          <cell r="D358" t="str">
            <v>San Diego</v>
          </cell>
          <cell r="E358" t="str">
            <v>Teacher</v>
          </cell>
          <cell r="F358" t="str">
            <v>Full</v>
          </cell>
          <cell r="G358">
            <v>2851.27</v>
          </cell>
          <cell r="J358">
            <v>2851.27</v>
          </cell>
        </row>
        <row r="359">
          <cell r="A359" t="str">
            <v>Lisa Pillsbury</v>
          </cell>
          <cell r="B359" t="str">
            <v>Pillsbury</v>
          </cell>
          <cell r="C359" t="str">
            <v>Lisa</v>
          </cell>
          <cell r="D359" t="str">
            <v>Sonoma</v>
          </cell>
          <cell r="E359" t="str">
            <v>Special Education Teacher K-8</v>
          </cell>
          <cell r="F359" t="str">
            <v>Full</v>
          </cell>
          <cell r="G359">
            <v>2851.27</v>
          </cell>
          <cell r="H359">
            <v>285.13</v>
          </cell>
          <cell r="J359">
            <v>3136.4</v>
          </cell>
        </row>
        <row r="360">
          <cell r="A360" t="str">
            <v>Erin Pletsch</v>
          </cell>
          <cell r="B360" t="str">
            <v>Pletsch</v>
          </cell>
          <cell r="C360" t="str">
            <v>Erin</v>
          </cell>
          <cell r="D360" t="str">
            <v>Los Angeles</v>
          </cell>
          <cell r="E360" t="str">
            <v>Regional Program Coordinator K-8</v>
          </cell>
          <cell r="F360" t="str">
            <v>Full</v>
          </cell>
          <cell r="G360">
            <v>4090.91</v>
          </cell>
          <cell r="J360">
            <v>4090.91</v>
          </cell>
        </row>
        <row r="361">
          <cell r="A361" t="str">
            <v>Rachel Posadas</v>
          </cell>
          <cell r="B361" t="str">
            <v>Posadas</v>
          </cell>
          <cell r="C361" t="str">
            <v>Rachel</v>
          </cell>
          <cell r="D361" t="str">
            <v>Sutter</v>
          </cell>
          <cell r="E361" t="str">
            <v>Special Education Teacher K-8</v>
          </cell>
          <cell r="F361" t="str">
            <v>Full</v>
          </cell>
          <cell r="G361">
            <v>3096.45</v>
          </cell>
          <cell r="H361">
            <v>309.64999999999998</v>
          </cell>
          <cell r="J361">
            <v>3406.1</v>
          </cell>
        </row>
        <row r="362">
          <cell r="A362" t="str">
            <v>Stacey Preach</v>
          </cell>
          <cell r="B362" t="str">
            <v>Preach</v>
          </cell>
          <cell r="C362" t="str">
            <v>Stacey</v>
          </cell>
          <cell r="D362" t="str">
            <v>Kings</v>
          </cell>
          <cell r="E362" t="str">
            <v>HS Art</v>
          </cell>
          <cell r="F362" t="str">
            <v>Full</v>
          </cell>
          <cell r="G362">
            <v>3251.28</v>
          </cell>
          <cell r="H362">
            <v>162.56</v>
          </cell>
          <cell r="J362">
            <v>3413.84</v>
          </cell>
        </row>
        <row r="363">
          <cell r="A363" t="str">
            <v>Maggie Pulley</v>
          </cell>
          <cell r="B363" t="str">
            <v>Pulley</v>
          </cell>
          <cell r="C363" t="str">
            <v>Maggie</v>
          </cell>
          <cell r="D363" t="str">
            <v>Los Angeles</v>
          </cell>
          <cell r="E363" t="str">
            <v>Teacher</v>
          </cell>
          <cell r="F363" t="str">
            <v>Full</v>
          </cell>
          <cell r="G363">
            <v>3096.45</v>
          </cell>
          <cell r="J363">
            <v>3096.45</v>
          </cell>
        </row>
        <row r="364">
          <cell r="A364" t="str">
            <v>Teresa Radsick</v>
          </cell>
          <cell r="B364" t="str">
            <v>Radsick</v>
          </cell>
          <cell r="C364" t="str">
            <v>Teresa</v>
          </cell>
          <cell r="D364" t="str">
            <v>Los Angeles</v>
          </cell>
          <cell r="E364" t="str">
            <v>Teacher</v>
          </cell>
          <cell r="F364" t="str">
            <v>Full</v>
          </cell>
          <cell r="G364">
            <v>3300.7</v>
          </cell>
          <cell r="J364">
            <v>3300.7</v>
          </cell>
        </row>
        <row r="365">
          <cell r="A365" t="str">
            <v>Krista Radsick</v>
          </cell>
          <cell r="B365" t="str">
            <v>Radsick</v>
          </cell>
          <cell r="C365" t="str">
            <v>Krista</v>
          </cell>
          <cell r="D365" t="str">
            <v>Los Angeles</v>
          </cell>
          <cell r="E365" t="str">
            <v>Teacher, Community Day Instructor</v>
          </cell>
          <cell r="F365" t="str">
            <v>Full</v>
          </cell>
          <cell r="G365">
            <v>3251.28</v>
          </cell>
          <cell r="J365">
            <v>3251.28</v>
          </cell>
        </row>
        <row r="366">
          <cell r="A366" t="str">
            <v>James Radulovich</v>
          </cell>
          <cell r="B366" t="str">
            <v>Radulovich</v>
          </cell>
          <cell r="C366" t="str">
            <v>James</v>
          </cell>
          <cell r="D366" t="str">
            <v>Sutter</v>
          </cell>
          <cell r="E366" t="str">
            <v>HS Math</v>
          </cell>
          <cell r="F366" t="str">
            <v>Full</v>
          </cell>
          <cell r="G366">
            <v>3096.45</v>
          </cell>
          <cell r="H366">
            <v>154.82</v>
          </cell>
          <cell r="J366">
            <v>3251.27</v>
          </cell>
        </row>
        <row r="367">
          <cell r="A367" t="str">
            <v>Suzanne Rake</v>
          </cell>
          <cell r="B367" t="str">
            <v>Rake</v>
          </cell>
          <cell r="C367" t="str">
            <v>Suzanne</v>
          </cell>
          <cell r="D367" t="str">
            <v>Los Angeles</v>
          </cell>
          <cell r="E367" t="str">
            <v>Teacher, Community Day Instructor</v>
          </cell>
          <cell r="F367" t="str">
            <v>Full</v>
          </cell>
          <cell r="G367">
            <v>3143.53</v>
          </cell>
          <cell r="J367">
            <v>3143.53</v>
          </cell>
        </row>
        <row r="368">
          <cell r="A368" t="str">
            <v>Veda Ray</v>
          </cell>
          <cell r="B368" t="str">
            <v>Ray</v>
          </cell>
          <cell r="C368" t="str">
            <v>Veda</v>
          </cell>
          <cell r="D368" t="str">
            <v>Los Angeles</v>
          </cell>
          <cell r="E368" t="str">
            <v>Teacher</v>
          </cell>
          <cell r="F368" t="str">
            <v>Full</v>
          </cell>
          <cell r="G368">
            <v>3096.45</v>
          </cell>
          <cell r="J368">
            <v>3096.45</v>
          </cell>
        </row>
        <row r="369">
          <cell r="A369" t="str">
            <v>Olga Redrado-Giner</v>
          </cell>
          <cell r="B369" t="str">
            <v>Redrado-Giner</v>
          </cell>
          <cell r="C369" t="str">
            <v>Olga</v>
          </cell>
          <cell r="D369" t="str">
            <v>Los Angeles</v>
          </cell>
          <cell r="E369" t="str">
            <v>HS Science</v>
          </cell>
          <cell r="F369" t="str">
            <v>Full</v>
          </cell>
          <cell r="G369">
            <v>3096.45</v>
          </cell>
          <cell r="H369">
            <v>154.82</v>
          </cell>
          <cell r="J369">
            <v>3251.27</v>
          </cell>
        </row>
        <row r="370">
          <cell r="A370" t="str">
            <v>Leah Reeve</v>
          </cell>
          <cell r="B370" t="str">
            <v>Reeve</v>
          </cell>
          <cell r="C370" t="str">
            <v>Leah</v>
          </cell>
          <cell r="D370" t="str">
            <v>Sutter</v>
          </cell>
          <cell r="E370" t="str">
            <v>Teacher</v>
          </cell>
          <cell r="F370" t="str">
            <v>Full</v>
          </cell>
          <cell r="G370">
            <v>3143.53</v>
          </cell>
          <cell r="J370">
            <v>3143.53</v>
          </cell>
        </row>
        <row r="371">
          <cell r="A371" t="str">
            <v>Leanne Repetto</v>
          </cell>
          <cell r="B371" t="str">
            <v>Repetto</v>
          </cell>
          <cell r="C371" t="str">
            <v>Leanne</v>
          </cell>
          <cell r="D371" t="str">
            <v>Sonoma</v>
          </cell>
          <cell r="E371" t="str">
            <v>Teacher</v>
          </cell>
          <cell r="F371" t="str">
            <v>Full</v>
          </cell>
          <cell r="G371">
            <v>2851.27</v>
          </cell>
          <cell r="J371">
            <v>2851.27</v>
          </cell>
        </row>
        <row r="372">
          <cell r="A372" t="str">
            <v>Erin Reyes</v>
          </cell>
          <cell r="B372" t="str">
            <v>Reyes</v>
          </cell>
          <cell r="C372" t="str">
            <v>Erin</v>
          </cell>
          <cell r="D372" t="str">
            <v>Kern</v>
          </cell>
          <cell r="E372" t="str">
            <v>Teacher</v>
          </cell>
          <cell r="F372" t="str">
            <v>Full</v>
          </cell>
          <cell r="G372">
            <v>3584.53</v>
          </cell>
          <cell r="J372">
            <v>3584.53</v>
          </cell>
        </row>
        <row r="373">
          <cell r="A373" t="str">
            <v>Amy  Ricabal</v>
          </cell>
          <cell r="B373" t="str">
            <v>Ricabal</v>
          </cell>
          <cell r="C373" t="str">
            <v xml:space="preserve">Amy </v>
          </cell>
          <cell r="D373" t="str">
            <v>Sutter</v>
          </cell>
          <cell r="E373" t="str">
            <v>Curriculum Specialist</v>
          </cell>
          <cell r="F373" t="str">
            <v>Full</v>
          </cell>
          <cell r="G373">
            <v>3096.45</v>
          </cell>
          <cell r="I373">
            <v>488</v>
          </cell>
          <cell r="J373">
            <v>3584.45</v>
          </cell>
        </row>
        <row r="374">
          <cell r="A374" t="str">
            <v>Maureen Richards</v>
          </cell>
          <cell r="B374" t="str">
            <v>Richards</v>
          </cell>
          <cell r="C374" t="str">
            <v>Maureen</v>
          </cell>
          <cell r="D374" t="str">
            <v>San Diego</v>
          </cell>
          <cell r="E374" t="str">
            <v>Teacher, Community Day Instructor</v>
          </cell>
          <cell r="F374" t="str">
            <v>Full</v>
          </cell>
          <cell r="G374">
            <v>3584.53</v>
          </cell>
          <cell r="J374">
            <v>3584.53</v>
          </cell>
        </row>
        <row r="375">
          <cell r="A375" t="str">
            <v>Lorinda Riffel</v>
          </cell>
          <cell r="B375" t="str">
            <v>Riffel</v>
          </cell>
          <cell r="C375" t="str">
            <v>Lorinda</v>
          </cell>
          <cell r="D375" t="str">
            <v>Kings</v>
          </cell>
          <cell r="E375" t="str">
            <v>Teacher</v>
          </cell>
          <cell r="F375" t="str">
            <v>Full</v>
          </cell>
          <cell r="G375">
            <v>3251.28</v>
          </cell>
          <cell r="J375">
            <v>3251.28</v>
          </cell>
        </row>
        <row r="376">
          <cell r="A376" t="str">
            <v>Kathy Roberts</v>
          </cell>
          <cell r="B376" t="str">
            <v>Roberts</v>
          </cell>
          <cell r="C376" t="str">
            <v>Kathy</v>
          </cell>
          <cell r="D376" t="str">
            <v>San Diego</v>
          </cell>
          <cell r="E376" t="str">
            <v>HS English</v>
          </cell>
          <cell r="F376" t="str">
            <v>Full</v>
          </cell>
          <cell r="G376">
            <v>2851.27</v>
          </cell>
          <cell r="H376">
            <v>142.56</v>
          </cell>
          <cell r="J376">
            <v>2993.83</v>
          </cell>
        </row>
        <row r="377">
          <cell r="A377" t="str">
            <v>Kelly Robinson</v>
          </cell>
          <cell r="B377" t="str">
            <v>Robinson</v>
          </cell>
          <cell r="C377" t="str">
            <v>Kelly</v>
          </cell>
          <cell r="D377" t="str">
            <v>San Diego</v>
          </cell>
          <cell r="E377" t="str">
            <v>Teacher</v>
          </cell>
          <cell r="F377" t="str">
            <v>Full</v>
          </cell>
          <cell r="G377">
            <v>3584.53</v>
          </cell>
          <cell r="J377">
            <v>3584.53</v>
          </cell>
        </row>
        <row r="378">
          <cell r="A378" t="str">
            <v>Mary Jo Robinson</v>
          </cell>
          <cell r="B378" t="str">
            <v>Robinson</v>
          </cell>
          <cell r="C378" t="str">
            <v>Mary Jo</v>
          </cell>
          <cell r="D378" t="str">
            <v>Los Angeles</v>
          </cell>
          <cell r="E378" t="str">
            <v>Teacher, Community Day Instructor</v>
          </cell>
          <cell r="F378" t="str">
            <v>Part</v>
          </cell>
          <cell r="G378" t="str">
            <v>80 per student</v>
          </cell>
          <cell r="J378" t="e">
            <v>#VALUE!</v>
          </cell>
        </row>
        <row r="379">
          <cell r="A379" t="str">
            <v>Sara  Rocha</v>
          </cell>
          <cell r="B379" t="str">
            <v>Rocha</v>
          </cell>
          <cell r="C379" t="str">
            <v xml:space="preserve">Sara </v>
          </cell>
          <cell r="D379" t="str">
            <v>Los Angeles</v>
          </cell>
          <cell r="E379" t="str">
            <v>Teacher</v>
          </cell>
          <cell r="F379" t="str">
            <v>Full</v>
          </cell>
          <cell r="G379">
            <v>2851.27</v>
          </cell>
          <cell r="J379">
            <v>2851.27</v>
          </cell>
        </row>
        <row r="380">
          <cell r="A380" t="str">
            <v>Heather Rodda</v>
          </cell>
          <cell r="B380" t="str">
            <v>Rodda</v>
          </cell>
          <cell r="C380" t="str">
            <v>Heather</v>
          </cell>
          <cell r="D380" t="str">
            <v>Sutter</v>
          </cell>
          <cell r="E380" t="str">
            <v>Teacher</v>
          </cell>
          <cell r="F380" t="str">
            <v>Full</v>
          </cell>
          <cell r="G380">
            <v>3096.45</v>
          </cell>
          <cell r="J380">
            <v>3096.45</v>
          </cell>
        </row>
        <row r="381">
          <cell r="A381" t="str">
            <v>Christine Rodgers</v>
          </cell>
          <cell r="B381" t="str">
            <v>Rodgers</v>
          </cell>
          <cell r="C381" t="str">
            <v>Christine</v>
          </cell>
          <cell r="D381" t="str">
            <v>Sonoma</v>
          </cell>
          <cell r="E381" t="str">
            <v>HS Lead Teacher</v>
          </cell>
          <cell r="F381" t="str">
            <v>Full</v>
          </cell>
          <cell r="G381">
            <v>2851.27</v>
          </cell>
          <cell r="H381">
            <v>157.18</v>
          </cell>
          <cell r="I381">
            <v>292.26</v>
          </cell>
          <cell r="J381">
            <v>3300.71</v>
          </cell>
        </row>
        <row r="382">
          <cell r="A382" t="str">
            <v>Ava Rodgers</v>
          </cell>
          <cell r="B382" t="str">
            <v>Rodgers</v>
          </cell>
          <cell r="C382" t="str">
            <v>Ava</v>
          </cell>
          <cell r="D382" t="str">
            <v>San Mateo</v>
          </cell>
          <cell r="E382" t="str">
            <v>Teacher</v>
          </cell>
          <cell r="F382" t="str">
            <v>Full</v>
          </cell>
          <cell r="G382">
            <v>2851.27</v>
          </cell>
          <cell r="J382">
            <v>2851.27</v>
          </cell>
        </row>
        <row r="383">
          <cell r="A383" t="str">
            <v>Julie Rodriguez</v>
          </cell>
          <cell r="B383" t="str">
            <v>Rodriguez</v>
          </cell>
          <cell r="C383" t="str">
            <v>Julie</v>
          </cell>
          <cell r="D383" t="str">
            <v>San Diego</v>
          </cell>
          <cell r="E383" t="str">
            <v>Teacher</v>
          </cell>
          <cell r="F383" t="str">
            <v>Part</v>
          </cell>
          <cell r="G383" t="str">
            <v>80 per student</v>
          </cell>
          <cell r="J383" t="e">
            <v>#VALUE!</v>
          </cell>
        </row>
        <row r="384">
          <cell r="A384" t="str">
            <v>Kristy Roediger</v>
          </cell>
          <cell r="B384" t="str">
            <v>Roediger</v>
          </cell>
          <cell r="C384" t="str">
            <v>Kristy</v>
          </cell>
          <cell r="D384" t="str">
            <v>Los Angeles</v>
          </cell>
          <cell r="E384" t="str">
            <v>Teacher, Community Day Instructor</v>
          </cell>
          <cell r="F384" t="str">
            <v>Full</v>
          </cell>
          <cell r="G384">
            <v>2993.84</v>
          </cell>
          <cell r="J384">
            <v>2993.84</v>
          </cell>
        </row>
        <row r="385">
          <cell r="A385" t="str">
            <v>Nichola Roensch</v>
          </cell>
          <cell r="B385" t="str">
            <v>Roensch</v>
          </cell>
          <cell r="C385" t="str">
            <v>Nichola</v>
          </cell>
          <cell r="D385" t="str">
            <v>Los Angeles</v>
          </cell>
          <cell r="E385" t="str">
            <v>Special Education Teacher K-8</v>
          </cell>
          <cell r="F385" t="str">
            <v>Full</v>
          </cell>
          <cell r="G385">
            <v>3951.95</v>
          </cell>
          <cell r="H385">
            <v>395.2</v>
          </cell>
          <cell r="J385">
            <v>4347.1499999999996</v>
          </cell>
        </row>
        <row r="386">
          <cell r="A386" t="str">
            <v>Lisa Rogers</v>
          </cell>
          <cell r="B386" t="str">
            <v>Rogers</v>
          </cell>
          <cell r="C386" t="str">
            <v>Lisa</v>
          </cell>
          <cell r="D386" t="str">
            <v>Los Angeles</v>
          </cell>
          <cell r="E386" t="str">
            <v>Teacher</v>
          </cell>
          <cell r="F386" t="str">
            <v>Full</v>
          </cell>
          <cell r="G386">
            <v>2993.84</v>
          </cell>
          <cell r="J386">
            <v>2993.84</v>
          </cell>
        </row>
        <row r="387">
          <cell r="A387" t="str">
            <v>Rachael Rogers</v>
          </cell>
          <cell r="B387" t="str">
            <v>Rogers</v>
          </cell>
          <cell r="C387" t="str">
            <v>Rachael</v>
          </cell>
          <cell r="D387" t="str">
            <v>Los Angeles</v>
          </cell>
          <cell r="E387" t="str">
            <v>Teacher</v>
          </cell>
          <cell r="F387" t="str">
            <v>Full</v>
          </cell>
          <cell r="G387">
            <v>3251.28</v>
          </cell>
          <cell r="J387">
            <v>3251.28</v>
          </cell>
        </row>
        <row r="388">
          <cell r="A388" t="str">
            <v>Alison Rose</v>
          </cell>
          <cell r="B388" t="str">
            <v>Rose</v>
          </cell>
          <cell r="C388" t="str">
            <v>Alison</v>
          </cell>
          <cell r="D388" t="str">
            <v>San Mateo</v>
          </cell>
          <cell r="E388" t="str">
            <v>Lead Teacher, Special Education K-8</v>
          </cell>
          <cell r="F388" t="str">
            <v>Full</v>
          </cell>
          <cell r="G388">
            <v>3096.45</v>
          </cell>
          <cell r="H388">
            <v>325.13</v>
          </cell>
          <cell r="I388">
            <v>154.82</v>
          </cell>
          <cell r="J388">
            <v>3576.4</v>
          </cell>
        </row>
        <row r="389">
          <cell r="A389" t="str">
            <v xml:space="preserve">Kristen Ross </v>
          </cell>
          <cell r="B389" t="str">
            <v xml:space="preserve">Ross </v>
          </cell>
          <cell r="C389" t="str">
            <v>Kristen</v>
          </cell>
          <cell r="D389" t="str">
            <v>San Diego</v>
          </cell>
          <cell r="E389" t="str">
            <v>HS Art</v>
          </cell>
          <cell r="F389" t="str">
            <v>Full</v>
          </cell>
          <cell r="G389">
            <v>2851.27</v>
          </cell>
          <cell r="H389">
            <v>142.56</v>
          </cell>
          <cell r="J389">
            <v>2993.83</v>
          </cell>
        </row>
        <row r="390">
          <cell r="A390" t="str">
            <v>Estefana Rossler</v>
          </cell>
          <cell r="B390" t="str">
            <v>Rossler</v>
          </cell>
          <cell r="C390" t="str">
            <v>Estefana</v>
          </cell>
          <cell r="D390" t="str">
            <v>Kern</v>
          </cell>
          <cell r="E390" t="str">
            <v>Teacher</v>
          </cell>
          <cell r="F390" t="str">
            <v>Full</v>
          </cell>
          <cell r="G390">
            <v>3820.98</v>
          </cell>
          <cell r="J390">
            <v>3820.98</v>
          </cell>
        </row>
        <row r="391">
          <cell r="A391" t="str">
            <v>Beverly Rosten</v>
          </cell>
          <cell r="B391" t="str">
            <v>Rosten</v>
          </cell>
          <cell r="C391" t="str">
            <v>Beverly</v>
          </cell>
          <cell r="D391" t="str">
            <v>Los Angeles</v>
          </cell>
          <cell r="E391" t="str">
            <v>Teacher</v>
          </cell>
          <cell r="F391" t="str">
            <v>Full</v>
          </cell>
          <cell r="G391">
            <v>3584.53</v>
          </cell>
          <cell r="J391">
            <v>3584.53</v>
          </cell>
        </row>
        <row r="392">
          <cell r="A392" t="str">
            <v>Michael Rumley</v>
          </cell>
          <cell r="B392" t="str">
            <v>Rumley</v>
          </cell>
          <cell r="C392" t="str">
            <v>Michael</v>
          </cell>
          <cell r="D392" t="str">
            <v>Kings</v>
          </cell>
          <cell r="E392" t="str">
            <v>HS Social Science</v>
          </cell>
          <cell r="F392" t="str">
            <v>Full</v>
          </cell>
          <cell r="G392">
            <v>2820</v>
          </cell>
          <cell r="J392">
            <v>2820</v>
          </cell>
        </row>
        <row r="393">
          <cell r="A393" t="str">
            <v>Nicole Rusin</v>
          </cell>
          <cell r="B393" t="str">
            <v>Rusin</v>
          </cell>
          <cell r="C393" t="str">
            <v>Nicole</v>
          </cell>
          <cell r="D393" t="str">
            <v>San Diego</v>
          </cell>
          <cell r="E393" t="str">
            <v>Teacher</v>
          </cell>
          <cell r="F393" t="str">
            <v>Full</v>
          </cell>
          <cell r="G393">
            <v>3096.45</v>
          </cell>
          <cell r="J393">
            <v>3096.45</v>
          </cell>
        </row>
        <row r="394">
          <cell r="A394" t="str">
            <v>Amber Russell</v>
          </cell>
          <cell r="B394" t="str">
            <v>Russell</v>
          </cell>
          <cell r="C394" t="str">
            <v>Amber</v>
          </cell>
          <cell r="D394" t="str">
            <v>Kings</v>
          </cell>
          <cell r="E394" t="str">
            <v>HS Guidance Counselor</v>
          </cell>
          <cell r="F394" t="str">
            <v>Part</v>
          </cell>
          <cell r="G394">
            <v>2863.64</v>
          </cell>
          <cell r="J394">
            <v>2863.64</v>
          </cell>
        </row>
        <row r="395">
          <cell r="A395" t="str">
            <v>Kelly Russo</v>
          </cell>
          <cell r="B395" t="str">
            <v>Russo</v>
          </cell>
          <cell r="C395" t="str">
            <v>Kelly</v>
          </cell>
          <cell r="D395" t="str">
            <v>San Diego</v>
          </cell>
          <cell r="E395" t="str">
            <v>Teacher</v>
          </cell>
          <cell r="F395" t="str">
            <v>Full</v>
          </cell>
          <cell r="G395">
            <v>3584.53</v>
          </cell>
          <cell r="J395">
            <v>3584.53</v>
          </cell>
        </row>
        <row r="396">
          <cell r="A396" t="str">
            <v>Erin Ryan</v>
          </cell>
          <cell r="B396" t="str">
            <v>Ryan</v>
          </cell>
          <cell r="C396" t="str">
            <v>Erin</v>
          </cell>
          <cell r="D396" t="str">
            <v>Los Angeles</v>
          </cell>
          <cell r="E396" t="str">
            <v>Teacher</v>
          </cell>
          <cell r="F396" t="str">
            <v>Full</v>
          </cell>
          <cell r="G396">
            <v>2993.84</v>
          </cell>
          <cell r="J396">
            <v>2993.84</v>
          </cell>
        </row>
        <row r="397">
          <cell r="A397" t="str">
            <v>Kelly Rydjord</v>
          </cell>
          <cell r="B397" t="str">
            <v>Rydjord</v>
          </cell>
          <cell r="C397" t="str">
            <v>Kelly</v>
          </cell>
          <cell r="D397" t="str">
            <v>Sonoma</v>
          </cell>
          <cell r="E397" t="str">
            <v>Teacher, Title 1 ELD</v>
          </cell>
          <cell r="F397" t="str">
            <v>Full</v>
          </cell>
          <cell r="G397">
            <v>3143.53</v>
          </cell>
          <cell r="J397">
            <v>3143.53</v>
          </cell>
        </row>
        <row r="398">
          <cell r="A398" t="str">
            <v>Lisa Salazar</v>
          </cell>
          <cell r="B398" t="str">
            <v>Salazar</v>
          </cell>
          <cell r="C398" t="str">
            <v>Lisa</v>
          </cell>
          <cell r="D398" t="str">
            <v>Los Angeles</v>
          </cell>
          <cell r="E398" t="str">
            <v>Teacher, Community Day Instructor</v>
          </cell>
          <cell r="F398" t="str">
            <v>Full</v>
          </cell>
          <cell r="G398">
            <v>2851.27</v>
          </cell>
          <cell r="J398">
            <v>2851.27</v>
          </cell>
        </row>
        <row r="399">
          <cell r="A399" t="str">
            <v>Kameron Salo</v>
          </cell>
          <cell r="B399" t="str">
            <v>Salo</v>
          </cell>
          <cell r="C399" t="str">
            <v>Kameron</v>
          </cell>
          <cell r="D399" t="str">
            <v>San Diego</v>
          </cell>
          <cell r="E399" t="str">
            <v>504 Coordinator HS</v>
          </cell>
          <cell r="F399" t="str">
            <v>Full</v>
          </cell>
          <cell r="G399">
            <v>3096.45</v>
          </cell>
          <cell r="H399">
            <v>309.64999999999998</v>
          </cell>
          <cell r="J399">
            <v>3406.1</v>
          </cell>
        </row>
        <row r="400">
          <cell r="A400" t="str">
            <v>Jennifer Sanchez</v>
          </cell>
          <cell r="B400" t="str">
            <v>Sanchez</v>
          </cell>
          <cell r="C400" t="str">
            <v>Jennifer</v>
          </cell>
          <cell r="D400" t="str">
            <v>Los Angeles</v>
          </cell>
          <cell r="E400" t="str">
            <v>Teacher</v>
          </cell>
          <cell r="F400" t="str">
            <v>Full</v>
          </cell>
          <cell r="G400">
            <v>2851.27</v>
          </cell>
          <cell r="J400">
            <v>2851.27</v>
          </cell>
        </row>
        <row r="401">
          <cell r="A401" t="str">
            <v>Colleen Sanden</v>
          </cell>
          <cell r="B401" t="str">
            <v>Sanden</v>
          </cell>
          <cell r="C401" t="str">
            <v>Colleen</v>
          </cell>
          <cell r="D401" t="str">
            <v>San Diego</v>
          </cell>
          <cell r="E401" t="str">
            <v>Teacher</v>
          </cell>
          <cell r="F401" t="str">
            <v>Full</v>
          </cell>
          <cell r="G401">
            <v>2851.27</v>
          </cell>
          <cell r="J401">
            <v>2851.27</v>
          </cell>
        </row>
        <row r="402">
          <cell r="A402" t="str">
            <v>Sandra Santacreu</v>
          </cell>
          <cell r="B402" t="str">
            <v>Santacreu</v>
          </cell>
          <cell r="C402" t="str">
            <v>Sandra</v>
          </cell>
          <cell r="D402" t="str">
            <v>Los Angeles</v>
          </cell>
          <cell r="E402" t="str">
            <v>HS French</v>
          </cell>
          <cell r="F402" t="str">
            <v>Full</v>
          </cell>
          <cell r="G402">
            <v>2993.84</v>
          </cell>
          <cell r="H402">
            <v>149.69</v>
          </cell>
          <cell r="J402">
            <v>3143.53</v>
          </cell>
        </row>
        <row r="403">
          <cell r="A403" t="str">
            <v>Sandy Scarbrough</v>
          </cell>
          <cell r="B403" t="str">
            <v>Scarbrough</v>
          </cell>
          <cell r="C403" t="str">
            <v>Sandy</v>
          </cell>
          <cell r="D403" t="str">
            <v>Los Angeles</v>
          </cell>
          <cell r="E403" t="str">
            <v>Teacher</v>
          </cell>
          <cell r="F403" t="str">
            <v>Full</v>
          </cell>
          <cell r="G403">
            <v>3096.45</v>
          </cell>
          <cell r="J403">
            <v>3096.45</v>
          </cell>
        </row>
        <row r="404">
          <cell r="A404" t="str">
            <v>Zoe Schellenberg</v>
          </cell>
          <cell r="B404" t="str">
            <v>Schellenberg</v>
          </cell>
          <cell r="C404" t="str">
            <v>Zoe</v>
          </cell>
          <cell r="D404" t="str">
            <v>San Diego</v>
          </cell>
          <cell r="E404" t="str">
            <v>Teacher, Community Day Instructor</v>
          </cell>
          <cell r="F404" t="str">
            <v>Full</v>
          </cell>
          <cell r="G404">
            <v>3413.84</v>
          </cell>
          <cell r="J404">
            <v>3413.84</v>
          </cell>
        </row>
        <row r="405">
          <cell r="A405" t="str">
            <v>Kristi Scherzinger</v>
          </cell>
          <cell r="B405" t="str">
            <v>Scherzinger</v>
          </cell>
          <cell r="C405" t="str">
            <v>Kristi</v>
          </cell>
          <cell r="D405" t="str">
            <v>San Joaquin</v>
          </cell>
          <cell r="E405" t="str">
            <v>Teacher</v>
          </cell>
          <cell r="F405" t="str">
            <v>Full</v>
          </cell>
          <cell r="G405">
            <v>2993.84</v>
          </cell>
          <cell r="J405">
            <v>2993.84</v>
          </cell>
        </row>
        <row r="406">
          <cell r="A406" t="str">
            <v>Brianna Schuchardt</v>
          </cell>
          <cell r="B406" t="str">
            <v>Schuchardt</v>
          </cell>
          <cell r="C406" t="str">
            <v>Brianna</v>
          </cell>
          <cell r="D406" t="str">
            <v>Los Angeles</v>
          </cell>
          <cell r="E406" t="str">
            <v>HS Social Science</v>
          </cell>
          <cell r="F406" t="str">
            <v>Full</v>
          </cell>
          <cell r="G406">
            <v>3096.45</v>
          </cell>
          <cell r="H406">
            <v>154.82</v>
          </cell>
          <cell r="J406">
            <v>3251.27</v>
          </cell>
        </row>
        <row r="407">
          <cell r="A407" t="str">
            <v>Brian Schwarzmann</v>
          </cell>
          <cell r="B407" t="str">
            <v>Schwarzmann</v>
          </cell>
          <cell r="C407" t="str">
            <v>Brian</v>
          </cell>
          <cell r="D407" t="str">
            <v>San Mateo</v>
          </cell>
          <cell r="E407" t="str">
            <v>HS Science</v>
          </cell>
          <cell r="F407" t="str">
            <v>Full</v>
          </cell>
          <cell r="G407">
            <v>2851.27</v>
          </cell>
          <cell r="H407">
            <v>142.56</v>
          </cell>
          <cell r="J407">
            <v>2993.83</v>
          </cell>
        </row>
        <row r="408">
          <cell r="A408" t="str">
            <v>Debbie Scoltock</v>
          </cell>
          <cell r="B408" t="str">
            <v>Scoltock</v>
          </cell>
          <cell r="C408" t="str">
            <v>Debbie</v>
          </cell>
          <cell r="D408" t="str">
            <v>San Diego</v>
          </cell>
          <cell r="E408" t="str">
            <v>HS Technology</v>
          </cell>
          <cell r="F408" t="str">
            <v>Full</v>
          </cell>
          <cell r="G408">
            <v>3096.45</v>
          </cell>
          <cell r="H408">
            <v>154.82</v>
          </cell>
          <cell r="J408">
            <v>3251.27</v>
          </cell>
        </row>
        <row r="409">
          <cell r="A409" t="str">
            <v>Brandy Sharpe</v>
          </cell>
          <cell r="B409" t="str">
            <v>Sharpe</v>
          </cell>
          <cell r="C409" t="str">
            <v>Brandy</v>
          </cell>
          <cell r="D409" t="str">
            <v>San Diego</v>
          </cell>
          <cell r="E409" t="str">
            <v>Teacher</v>
          </cell>
          <cell r="F409" t="str">
            <v>Full</v>
          </cell>
          <cell r="G409">
            <v>3096.45</v>
          </cell>
          <cell r="J409">
            <v>3096.45</v>
          </cell>
        </row>
        <row r="410">
          <cell r="A410" t="str">
            <v>Jamie Shea</v>
          </cell>
          <cell r="B410" t="str">
            <v>Shea</v>
          </cell>
          <cell r="C410" t="str">
            <v>Jamie</v>
          </cell>
          <cell r="D410" t="str">
            <v>Los Angeles</v>
          </cell>
          <cell r="E410" t="str">
            <v>Special Education Teacher K-8</v>
          </cell>
          <cell r="F410" t="str">
            <v>Full</v>
          </cell>
          <cell r="G410">
            <v>2851.27</v>
          </cell>
          <cell r="H410">
            <v>285.13</v>
          </cell>
          <cell r="J410">
            <v>3136.4</v>
          </cell>
        </row>
        <row r="411">
          <cell r="A411" t="str">
            <v>Michele Sherer</v>
          </cell>
          <cell r="B411" t="str">
            <v>Sherer</v>
          </cell>
          <cell r="C411" t="str">
            <v>Michele</v>
          </cell>
          <cell r="D411" t="str">
            <v>San Mateo</v>
          </cell>
          <cell r="E411" t="str">
            <v>Special Education Teacher K-8</v>
          </cell>
          <cell r="F411" t="str">
            <v>Full</v>
          </cell>
          <cell r="G411">
            <v>3096.45</v>
          </cell>
          <cell r="H411">
            <v>309.64999999999998</v>
          </cell>
          <cell r="J411">
            <v>3406.1</v>
          </cell>
        </row>
        <row r="412">
          <cell r="A412" t="str">
            <v>Michelle Sheridan</v>
          </cell>
          <cell r="B412" t="str">
            <v>Sheridan</v>
          </cell>
          <cell r="C412" t="str">
            <v>Michelle</v>
          </cell>
          <cell r="D412" t="str">
            <v>San Diego</v>
          </cell>
          <cell r="E412" t="str">
            <v>Teacher</v>
          </cell>
          <cell r="F412" t="str">
            <v>Full</v>
          </cell>
          <cell r="G412">
            <v>3096.45</v>
          </cell>
          <cell r="J412">
            <v>3096.45</v>
          </cell>
        </row>
        <row r="413">
          <cell r="A413" t="str">
            <v>Kristen Shill</v>
          </cell>
          <cell r="B413" t="str">
            <v>Shill</v>
          </cell>
          <cell r="C413" t="str">
            <v>Kristen</v>
          </cell>
          <cell r="D413" t="str">
            <v>Sutter</v>
          </cell>
          <cell r="E413" t="str">
            <v>Teacher</v>
          </cell>
          <cell r="F413" t="str">
            <v>Full</v>
          </cell>
          <cell r="G413">
            <v>3096.45</v>
          </cell>
          <cell r="J413">
            <v>3096.45</v>
          </cell>
        </row>
        <row r="414">
          <cell r="A414" t="str">
            <v>Katherine Short</v>
          </cell>
          <cell r="B414" t="str">
            <v>Short</v>
          </cell>
          <cell r="C414" t="str">
            <v>Katherine</v>
          </cell>
          <cell r="D414" t="str">
            <v>Kings</v>
          </cell>
          <cell r="E414" t="str">
            <v>Teacher</v>
          </cell>
          <cell r="F414" t="str">
            <v>Full</v>
          </cell>
          <cell r="G414">
            <v>3820.98</v>
          </cell>
          <cell r="J414">
            <v>3820.98</v>
          </cell>
        </row>
        <row r="415">
          <cell r="A415" t="str">
            <v>Matthew Shupper</v>
          </cell>
          <cell r="B415" t="str">
            <v>Shupper</v>
          </cell>
          <cell r="C415" t="str">
            <v>Matthew</v>
          </cell>
          <cell r="D415" t="str">
            <v>Los Angeles</v>
          </cell>
          <cell r="E415" t="str">
            <v>Teacher</v>
          </cell>
          <cell r="F415" t="str">
            <v>Full</v>
          </cell>
          <cell r="G415">
            <v>3096.45</v>
          </cell>
          <cell r="J415">
            <v>3096.45</v>
          </cell>
        </row>
        <row r="416">
          <cell r="A416" t="str">
            <v>Holly Sieber</v>
          </cell>
          <cell r="B416" t="str">
            <v>Sieber</v>
          </cell>
          <cell r="C416" t="str">
            <v>Holly</v>
          </cell>
          <cell r="D416" t="str">
            <v>Los Angeles</v>
          </cell>
          <cell r="E416" t="str">
            <v>Teacher</v>
          </cell>
          <cell r="F416" t="str">
            <v>Full</v>
          </cell>
          <cell r="G416">
            <v>3143.53</v>
          </cell>
          <cell r="J416">
            <v>3143.53</v>
          </cell>
        </row>
        <row r="417">
          <cell r="A417" t="str">
            <v>Lori Silvio</v>
          </cell>
          <cell r="B417" t="str">
            <v>Silvio</v>
          </cell>
          <cell r="C417" t="str">
            <v>Lori</v>
          </cell>
          <cell r="D417" t="str">
            <v>San Diego</v>
          </cell>
          <cell r="E417" t="str">
            <v>Teacher</v>
          </cell>
          <cell r="F417" t="str">
            <v>Full</v>
          </cell>
          <cell r="G417">
            <v>3300.7</v>
          </cell>
          <cell r="J417">
            <v>3300.7</v>
          </cell>
        </row>
        <row r="418">
          <cell r="A418" t="str">
            <v>Deanna Simmerman</v>
          </cell>
          <cell r="B418" t="str">
            <v>Simmerman</v>
          </cell>
          <cell r="C418" t="str">
            <v>Deanna</v>
          </cell>
          <cell r="D418" t="str">
            <v>Sutter</v>
          </cell>
          <cell r="E418" t="str">
            <v>Senior Regional Program Coordinator K-8</v>
          </cell>
          <cell r="F418" t="str">
            <v>Full</v>
          </cell>
          <cell r="G418">
            <v>4213.6400000000003</v>
          </cell>
          <cell r="I418">
            <v>421.36</v>
          </cell>
          <cell r="J418">
            <v>4635</v>
          </cell>
        </row>
        <row r="419">
          <cell r="A419" t="str">
            <v>Chris Simpson</v>
          </cell>
          <cell r="B419" t="str">
            <v>Simpson</v>
          </cell>
          <cell r="C419" t="str">
            <v>Chris</v>
          </cell>
          <cell r="D419" t="str">
            <v>Sutter</v>
          </cell>
          <cell r="E419" t="str">
            <v>Special Education Teacher HS</v>
          </cell>
          <cell r="F419" t="str">
            <v>Full</v>
          </cell>
          <cell r="G419">
            <v>3413.84</v>
          </cell>
          <cell r="H419">
            <v>341.38</v>
          </cell>
          <cell r="J419">
            <v>3755.2200000000003</v>
          </cell>
        </row>
        <row r="420">
          <cell r="A420" t="str">
            <v>Roxi Slakey</v>
          </cell>
          <cell r="B420" t="str">
            <v>Slakey</v>
          </cell>
          <cell r="C420" t="str">
            <v>Roxi</v>
          </cell>
          <cell r="D420" t="str">
            <v>Kings</v>
          </cell>
          <cell r="E420" t="str">
            <v>Teacher</v>
          </cell>
          <cell r="F420" t="str">
            <v>Full</v>
          </cell>
          <cell r="G420">
            <v>2993.84</v>
          </cell>
          <cell r="J420">
            <v>2993.84</v>
          </cell>
        </row>
        <row r="421">
          <cell r="A421" t="str">
            <v>Kali Slusser</v>
          </cell>
          <cell r="B421" t="str">
            <v>Slusser</v>
          </cell>
          <cell r="C421" t="str">
            <v>Kali</v>
          </cell>
          <cell r="D421" t="str">
            <v>Sonoma</v>
          </cell>
          <cell r="E421" t="str">
            <v>Teacher</v>
          </cell>
          <cell r="F421" t="str">
            <v>Full</v>
          </cell>
          <cell r="G421">
            <v>3096.45</v>
          </cell>
          <cell r="J421">
            <v>3096.45</v>
          </cell>
        </row>
        <row r="422">
          <cell r="A422" t="str">
            <v>Christine Smart</v>
          </cell>
          <cell r="B422" t="str">
            <v>Smart</v>
          </cell>
          <cell r="C422" t="str">
            <v>Christine</v>
          </cell>
          <cell r="D422" t="str">
            <v>Sutter</v>
          </cell>
          <cell r="E422" t="str">
            <v>Teacher</v>
          </cell>
          <cell r="F422" t="str">
            <v>Full</v>
          </cell>
          <cell r="G422">
            <v>3413.84</v>
          </cell>
          <cell r="J422">
            <v>3413.84</v>
          </cell>
        </row>
        <row r="423">
          <cell r="A423" t="str">
            <v>Shauna Smith</v>
          </cell>
          <cell r="B423" t="str">
            <v>Smith</v>
          </cell>
          <cell r="C423" t="str">
            <v>Shauna</v>
          </cell>
          <cell r="D423" t="str">
            <v>San Diego</v>
          </cell>
          <cell r="E423" t="str">
            <v>Attendance Coordinator</v>
          </cell>
          <cell r="F423" t="str">
            <v>Full</v>
          </cell>
          <cell r="G423">
            <v>4213.6400000000003</v>
          </cell>
          <cell r="J423">
            <v>4213.6400000000003</v>
          </cell>
        </row>
        <row r="424">
          <cell r="A424" t="str">
            <v>Carrie Smith</v>
          </cell>
          <cell r="B424" t="str">
            <v>Smith</v>
          </cell>
          <cell r="C424" t="str">
            <v>Carrie</v>
          </cell>
          <cell r="D424" t="str">
            <v>Sonoma</v>
          </cell>
          <cell r="E424" t="str">
            <v>HS Operations Support</v>
          </cell>
          <cell r="F424" t="str">
            <v>Part</v>
          </cell>
          <cell r="G424" t="str">
            <v>628.71 per section</v>
          </cell>
          <cell r="J424" t="e">
            <v>#VALUE!</v>
          </cell>
        </row>
        <row r="425">
          <cell r="A425" t="str">
            <v>Kristy Smith</v>
          </cell>
          <cell r="B425" t="str">
            <v>Smith</v>
          </cell>
          <cell r="C425" t="str">
            <v>Kristy</v>
          </cell>
          <cell r="D425" t="str">
            <v>Los Angeles</v>
          </cell>
          <cell r="E425" t="str">
            <v>HS Spanish</v>
          </cell>
          <cell r="F425" t="str">
            <v>Full</v>
          </cell>
          <cell r="G425">
            <v>3251.28</v>
          </cell>
          <cell r="H425">
            <v>162.56</v>
          </cell>
          <cell r="J425">
            <v>3413.84</v>
          </cell>
        </row>
        <row r="426">
          <cell r="A426" t="str">
            <v>Stacee Smith</v>
          </cell>
          <cell r="B426" t="str">
            <v>Smith</v>
          </cell>
          <cell r="C426" t="str">
            <v>Stacee</v>
          </cell>
          <cell r="D426" t="str">
            <v>Los Angeles</v>
          </cell>
          <cell r="E426" t="str">
            <v>Teacher, Community Day Site Coordinator</v>
          </cell>
          <cell r="F426" t="str">
            <v>Full</v>
          </cell>
          <cell r="G426">
            <v>2851.27</v>
          </cell>
          <cell r="J426">
            <v>2851.27</v>
          </cell>
        </row>
        <row r="427">
          <cell r="A427" t="str">
            <v>Gwen Smith</v>
          </cell>
          <cell r="B427" t="str">
            <v>Smith</v>
          </cell>
          <cell r="C427" t="str">
            <v>Gwen</v>
          </cell>
          <cell r="D427" t="str">
            <v>San Diego</v>
          </cell>
          <cell r="E427" t="str">
            <v>Teacher, Title 1</v>
          </cell>
          <cell r="F427" t="str">
            <v>Full</v>
          </cell>
          <cell r="G427">
            <v>3251.28</v>
          </cell>
          <cell r="J427">
            <v>3251.28</v>
          </cell>
        </row>
        <row r="428">
          <cell r="A428" t="str">
            <v>Holly Snyder</v>
          </cell>
          <cell r="B428" t="str">
            <v>Snyder</v>
          </cell>
          <cell r="C428" t="str">
            <v>Holly</v>
          </cell>
          <cell r="D428" t="str">
            <v>San Mateo</v>
          </cell>
          <cell r="E428" t="str">
            <v>Teacher</v>
          </cell>
          <cell r="F428" t="str">
            <v>Full</v>
          </cell>
          <cell r="G428">
            <v>3096.45</v>
          </cell>
          <cell r="J428">
            <v>3096.45</v>
          </cell>
        </row>
        <row r="429">
          <cell r="A429" t="str">
            <v>Sheila Soleau</v>
          </cell>
          <cell r="B429" t="str">
            <v>Soleau</v>
          </cell>
          <cell r="C429" t="str">
            <v>Sheila</v>
          </cell>
          <cell r="D429" t="str">
            <v>Los Angeles</v>
          </cell>
          <cell r="E429" t="str">
            <v xml:space="preserve">HS Math </v>
          </cell>
          <cell r="F429" t="str">
            <v>Full</v>
          </cell>
          <cell r="G429">
            <v>3143.53</v>
          </cell>
          <cell r="H429">
            <v>157.18</v>
          </cell>
          <cell r="J429">
            <v>3300.71</v>
          </cell>
        </row>
        <row r="430">
          <cell r="A430" t="str">
            <v>Tina Solorzano</v>
          </cell>
          <cell r="B430" t="str">
            <v>Solorzano</v>
          </cell>
          <cell r="C430" t="str">
            <v>Tina</v>
          </cell>
          <cell r="D430" t="str">
            <v>Los Angeles</v>
          </cell>
          <cell r="E430" t="str">
            <v>HS Technology</v>
          </cell>
          <cell r="F430" t="str">
            <v>Part</v>
          </cell>
          <cell r="G430" t="str">
            <v>650.26 per section</v>
          </cell>
          <cell r="J430" t="e">
            <v>#VALUE!</v>
          </cell>
        </row>
        <row r="431">
          <cell r="A431" t="str">
            <v>Kelley Springer</v>
          </cell>
          <cell r="B431" t="str">
            <v>Springer</v>
          </cell>
          <cell r="C431" t="str">
            <v>Kelley</v>
          </cell>
          <cell r="D431" t="str">
            <v>Los Angeles</v>
          </cell>
          <cell r="E431" t="str">
            <v>HS English</v>
          </cell>
          <cell r="F431" t="str">
            <v>Full</v>
          </cell>
          <cell r="G431">
            <v>3096.45</v>
          </cell>
          <cell r="H431">
            <v>154.82</v>
          </cell>
          <cell r="J431">
            <v>3251.27</v>
          </cell>
        </row>
        <row r="432">
          <cell r="A432" t="str">
            <v>Valerie Stam</v>
          </cell>
          <cell r="B432" t="str">
            <v>Stam</v>
          </cell>
          <cell r="C432" t="str">
            <v>Valerie</v>
          </cell>
          <cell r="D432" t="str">
            <v>San Diego</v>
          </cell>
          <cell r="E432" t="str">
            <v>HS Social Science</v>
          </cell>
          <cell r="F432" t="str">
            <v>Full</v>
          </cell>
          <cell r="G432">
            <v>3096.45</v>
          </cell>
          <cell r="H432">
            <v>154.82</v>
          </cell>
          <cell r="J432">
            <v>3251.27</v>
          </cell>
        </row>
        <row r="433">
          <cell r="A433" t="str">
            <v>Jennifer Standage</v>
          </cell>
          <cell r="B433" t="str">
            <v>Standage</v>
          </cell>
          <cell r="C433" t="str">
            <v>Jennifer</v>
          </cell>
          <cell r="D433" t="str">
            <v>Los Angeles</v>
          </cell>
          <cell r="E433" t="str">
            <v>Teacher</v>
          </cell>
          <cell r="F433" t="str">
            <v>Full</v>
          </cell>
          <cell r="G433">
            <v>3763.76</v>
          </cell>
          <cell r="J433">
            <v>3763.76</v>
          </cell>
        </row>
        <row r="434">
          <cell r="A434" t="str">
            <v>Meghan Stanzione</v>
          </cell>
          <cell r="B434" t="str">
            <v>Stanzione</v>
          </cell>
          <cell r="C434" t="str">
            <v>Meghan</v>
          </cell>
          <cell r="D434" t="str">
            <v>San Diego</v>
          </cell>
          <cell r="E434" t="str">
            <v>Teacher, Community Day Instructor</v>
          </cell>
          <cell r="F434" t="str">
            <v>Full</v>
          </cell>
          <cell r="G434">
            <v>2851.27</v>
          </cell>
          <cell r="J434">
            <v>2851.27</v>
          </cell>
        </row>
        <row r="435">
          <cell r="A435" t="str">
            <v>Janice Stark</v>
          </cell>
          <cell r="B435" t="str">
            <v>Stark</v>
          </cell>
          <cell r="C435" t="str">
            <v>Janice</v>
          </cell>
          <cell r="D435" t="str">
            <v>San Joaquin</v>
          </cell>
          <cell r="E435" t="str">
            <v>HS French</v>
          </cell>
          <cell r="F435" t="str">
            <v>Part</v>
          </cell>
          <cell r="G435">
            <v>1848</v>
          </cell>
          <cell r="J435">
            <v>462</v>
          </cell>
        </row>
        <row r="436">
          <cell r="A436" t="str">
            <v>Rachel Stephan</v>
          </cell>
          <cell r="B436" t="str">
            <v>Stephan</v>
          </cell>
          <cell r="C436" t="str">
            <v>Rachel</v>
          </cell>
          <cell r="D436" t="str">
            <v>Los Angeles</v>
          </cell>
          <cell r="E436" t="str">
            <v>Teacher</v>
          </cell>
          <cell r="F436" t="str">
            <v>Full</v>
          </cell>
          <cell r="G436">
            <v>3143.53</v>
          </cell>
          <cell r="J436">
            <v>3143.53</v>
          </cell>
        </row>
        <row r="437">
          <cell r="A437" t="str">
            <v>Patricia Stewart</v>
          </cell>
          <cell r="B437" t="str">
            <v>Stewart</v>
          </cell>
          <cell r="C437" t="str">
            <v>Patricia</v>
          </cell>
          <cell r="D437" t="str">
            <v>San Diego</v>
          </cell>
          <cell r="E437" t="str">
            <v>Teacher</v>
          </cell>
          <cell r="F437" t="str">
            <v>Full</v>
          </cell>
          <cell r="G437">
            <v>3300.7</v>
          </cell>
          <cell r="J437">
            <v>3300.7</v>
          </cell>
        </row>
        <row r="438">
          <cell r="A438" t="str">
            <v>Corina Stout</v>
          </cell>
          <cell r="B438" t="str">
            <v>Stout</v>
          </cell>
          <cell r="C438" t="str">
            <v>Corina</v>
          </cell>
          <cell r="D438" t="str">
            <v>Sutter</v>
          </cell>
          <cell r="E438" t="str">
            <v>Teacher, Title 1 HS</v>
          </cell>
          <cell r="F438" t="str">
            <v>Full</v>
          </cell>
          <cell r="G438">
            <v>3096.45</v>
          </cell>
          <cell r="H438">
            <v>154.82</v>
          </cell>
          <cell r="J438">
            <v>3251.27</v>
          </cell>
        </row>
        <row r="439">
          <cell r="A439" t="str">
            <v>Suzanne Strey</v>
          </cell>
          <cell r="B439" t="str">
            <v>Strey</v>
          </cell>
          <cell r="C439" t="str">
            <v>Suzanne</v>
          </cell>
          <cell r="D439" t="str">
            <v>San Mateo</v>
          </cell>
          <cell r="E439" t="str">
            <v>Teacher</v>
          </cell>
          <cell r="F439" t="str">
            <v>Full</v>
          </cell>
          <cell r="G439">
            <v>3143.53</v>
          </cell>
          <cell r="J439">
            <v>3143.53</v>
          </cell>
        </row>
        <row r="440">
          <cell r="A440" t="str">
            <v>Lindsay Sueldo</v>
          </cell>
          <cell r="B440" t="str">
            <v>Sueldo</v>
          </cell>
          <cell r="C440" t="str">
            <v>Lindsay</v>
          </cell>
          <cell r="D440" t="str">
            <v>Sutter</v>
          </cell>
          <cell r="E440" t="str">
            <v>Teacher</v>
          </cell>
          <cell r="F440" t="str">
            <v>Full</v>
          </cell>
          <cell r="G440">
            <v>3096.45</v>
          </cell>
          <cell r="J440">
            <v>3096.45</v>
          </cell>
        </row>
        <row r="441">
          <cell r="A441" t="str">
            <v>Jennifer Swedlund</v>
          </cell>
          <cell r="B441" t="str">
            <v>Swedlund</v>
          </cell>
          <cell r="C441" t="str">
            <v>Jennifer</v>
          </cell>
          <cell r="D441" t="str">
            <v>Los Angeles</v>
          </cell>
          <cell r="E441" t="str">
            <v>Teacher</v>
          </cell>
          <cell r="F441" t="str">
            <v>Full</v>
          </cell>
          <cell r="G441">
            <v>2851.27</v>
          </cell>
          <cell r="J441">
            <v>2851.27</v>
          </cell>
        </row>
        <row r="442">
          <cell r="A442" t="str">
            <v>Diana Sweet</v>
          </cell>
          <cell r="B442" t="str">
            <v>Sweet</v>
          </cell>
          <cell r="C442" t="str">
            <v>Diana</v>
          </cell>
          <cell r="D442" t="str">
            <v>San Diego</v>
          </cell>
          <cell r="E442" t="str">
            <v>Teacher</v>
          </cell>
          <cell r="F442" t="str">
            <v>Full</v>
          </cell>
          <cell r="G442">
            <v>3143.53</v>
          </cell>
          <cell r="J442">
            <v>3143.53</v>
          </cell>
        </row>
        <row r="443">
          <cell r="A443" t="str">
            <v>Tracy Taber</v>
          </cell>
          <cell r="B443" t="str">
            <v>Taber</v>
          </cell>
          <cell r="C443" t="str">
            <v>Tracy</v>
          </cell>
          <cell r="D443" t="str">
            <v>San Diego</v>
          </cell>
          <cell r="E443" t="str">
            <v>HS Art</v>
          </cell>
          <cell r="F443" t="str">
            <v>Full</v>
          </cell>
          <cell r="G443">
            <v>3096.45</v>
          </cell>
          <cell r="H443">
            <v>154.82</v>
          </cell>
          <cell r="J443">
            <v>3251.27</v>
          </cell>
        </row>
        <row r="444">
          <cell r="A444" t="str">
            <v>Julie Taflinger</v>
          </cell>
          <cell r="B444" t="str">
            <v>Taflinger</v>
          </cell>
          <cell r="C444" t="str">
            <v>Julie</v>
          </cell>
          <cell r="D444" t="str">
            <v>Los Angeles</v>
          </cell>
          <cell r="E444" t="str">
            <v>Special Education Teacher K-8</v>
          </cell>
          <cell r="F444" t="str">
            <v>Full</v>
          </cell>
          <cell r="G444">
            <v>3096.45</v>
          </cell>
          <cell r="H444">
            <v>309.64999999999998</v>
          </cell>
          <cell r="J444">
            <v>3406.1</v>
          </cell>
        </row>
        <row r="445">
          <cell r="A445" t="str">
            <v>Samara Tal</v>
          </cell>
          <cell r="B445" t="str">
            <v>Tal</v>
          </cell>
          <cell r="C445" t="str">
            <v>Samara</v>
          </cell>
          <cell r="D445" t="str">
            <v>San Diego</v>
          </cell>
          <cell r="E445" t="str">
            <v>Special Education Teacher K-8</v>
          </cell>
          <cell r="F445" t="str">
            <v>Full</v>
          </cell>
          <cell r="G445">
            <v>3096.45</v>
          </cell>
          <cell r="H445">
            <v>309.64999999999998</v>
          </cell>
          <cell r="J445">
            <v>3406.1</v>
          </cell>
        </row>
        <row r="446">
          <cell r="A446" t="str">
            <v>Jennifer Tate</v>
          </cell>
          <cell r="B446" t="str">
            <v>Tate</v>
          </cell>
          <cell r="C446" t="str">
            <v>Jennifer</v>
          </cell>
          <cell r="D446" t="str">
            <v>Sonoma</v>
          </cell>
          <cell r="E446" t="str">
            <v>Teacher</v>
          </cell>
          <cell r="F446" t="str">
            <v>Full</v>
          </cell>
          <cell r="G446">
            <v>3300.7</v>
          </cell>
          <cell r="J446">
            <v>3300.7</v>
          </cell>
        </row>
        <row r="447">
          <cell r="A447" t="str">
            <v>Darrielle Tennenbaum</v>
          </cell>
          <cell r="B447" t="str">
            <v>Tennenbaum</v>
          </cell>
          <cell r="C447" t="str">
            <v>Darrielle</v>
          </cell>
          <cell r="D447" t="str">
            <v>San Mateo</v>
          </cell>
          <cell r="E447" t="str">
            <v>Special Education Teacher K-8</v>
          </cell>
          <cell r="F447" t="str">
            <v>Full</v>
          </cell>
          <cell r="G447">
            <v>3465.74</v>
          </cell>
          <cell r="H447">
            <v>346.57</v>
          </cell>
          <cell r="J447">
            <v>3812.31</v>
          </cell>
        </row>
        <row r="448">
          <cell r="A448" t="str">
            <v>Laura  Terrazas</v>
          </cell>
          <cell r="B448" t="str">
            <v>Terrazas</v>
          </cell>
          <cell r="C448" t="str">
            <v xml:space="preserve">Laura </v>
          </cell>
          <cell r="D448" t="str">
            <v>Los Angeles</v>
          </cell>
          <cell r="E448" t="str">
            <v>Dean of Student Services</v>
          </cell>
          <cell r="F448" t="str">
            <v>Part</v>
          </cell>
          <cell r="G448">
            <v>6666.65</v>
          </cell>
          <cell r="J448">
            <v>6666.65</v>
          </cell>
        </row>
        <row r="449">
          <cell r="A449" t="str">
            <v>Nicol  Thebaut</v>
          </cell>
          <cell r="B449" t="str">
            <v>Thebaut</v>
          </cell>
          <cell r="C449" t="str">
            <v xml:space="preserve">Nicol </v>
          </cell>
          <cell r="D449" t="str">
            <v>Sonoma</v>
          </cell>
          <cell r="E449" t="str">
            <v>HS Spanish</v>
          </cell>
          <cell r="F449" t="str">
            <v>Full</v>
          </cell>
          <cell r="G449">
            <v>2851.27</v>
          </cell>
          <cell r="H449">
            <v>142.56</v>
          </cell>
          <cell r="J449">
            <v>2993.83</v>
          </cell>
        </row>
        <row r="450">
          <cell r="A450" t="str">
            <v>Megan Thomas</v>
          </cell>
          <cell r="B450" t="str">
            <v>Thomas</v>
          </cell>
          <cell r="C450" t="str">
            <v>Megan</v>
          </cell>
          <cell r="D450" t="str">
            <v>San Diego</v>
          </cell>
          <cell r="E450" t="str">
            <v>HS English</v>
          </cell>
          <cell r="F450" t="str">
            <v>Full</v>
          </cell>
          <cell r="G450">
            <v>3096.45</v>
          </cell>
          <cell r="H450">
            <v>154.82</v>
          </cell>
          <cell r="J450">
            <v>3251.27</v>
          </cell>
        </row>
        <row r="451">
          <cell r="A451" t="str">
            <v>Anna Thomas</v>
          </cell>
          <cell r="B451" t="str">
            <v>Thomas</v>
          </cell>
          <cell r="C451" t="str">
            <v>Anna</v>
          </cell>
          <cell r="D451" t="str">
            <v>San Diego</v>
          </cell>
          <cell r="E451" t="str">
            <v>Teacher</v>
          </cell>
          <cell r="F451" t="str">
            <v>Full</v>
          </cell>
          <cell r="G451">
            <v>2851.27</v>
          </cell>
          <cell r="J451">
            <v>2851.27</v>
          </cell>
        </row>
        <row r="452">
          <cell r="A452" t="str">
            <v>Karri Thompson</v>
          </cell>
          <cell r="B452" t="str">
            <v>Thompson</v>
          </cell>
          <cell r="C452" t="str">
            <v>Karri</v>
          </cell>
          <cell r="D452" t="str">
            <v>Kings</v>
          </cell>
          <cell r="E452" t="str">
            <v>Teacher</v>
          </cell>
          <cell r="F452" t="str">
            <v>Full</v>
          </cell>
          <cell r="G452">
            <v>3820.98</v>
          </cell>
          <cell r="J452">
            <v>3820.98</v>
          </cell>
        </row>
        <row r="453">
          <cell r="A453" t="str">
            <v>Michelle Thompson</v>
          </cell>
          <cell r="B453" t="str">
            <v>Thompson</v>
          </cell>
          <cell r="C453" t="str">
            <v>Michelle</v>
          </cell>
          <cell r="D453" t="str">
            <v>Kings</v>
          </cell>
          <cell r="E453" t="str">
            <v>Teacher</v>
          </cell>
          <cell r="F453" t="str">
            <v>Full</v>
          </cell>
          <cell r="G453">
            <v>3300.7</v>
          </cell>
          <cell r="J453">
            <v>3300.7</v>
          </cell>
        </row>
        <row r="454">
          <cell r="A454" t="str">
            <v>Patricia Thron</v>
          </cell>
          <cell r="B454" t="str">
            <v>Thron</v>
          </cell>
          <cell r="C454" t="str">
            <v>Patricia</v>
          </cell>
          <cell r="D454" t="str">
            <v>Kings</v>
          </cell>
          <cell r="E454" t="str">
            <v>Special Education Teacher K-8</v>
          </cell>
          <cell r="F454" t="str">
            <v>Part</v>
          </cell>
          <cell r="G454" t="str">
            <v>110 per student</v>
          </cell>
          <cell r="J454" t="e">
            <v>#VALUE!</v>
          </cell>
        </row>
        <row r="455">
          <cell r="A455" t="str">
            <v>Jennifer Tisdale</v>
          </cell>
          <cell r="B455" t="str">
            <v>Tisdale</v>
          </cell>
          <cell r="C455" t="str">
            <v>Jennifer</v>
          </cell>
          <cell r="D455" t="str">
            <v>Los Angeles</v>
          </cell>
          <cell r="E455" t="str">
            <v>Teacher</v>
          </cell>
          <cell r="F455" t="str">
            <v>Full</v>
          </cell>
          <cell r="G455">
            <v>2851.27</v>
          </cell>
          <cell r="J455">
            <v>2851.27</v>
          </cell>
        </row>
        <row r="456">
          <cell r="A456" t="str">
            <v>Lara Titizian</v>
          </cell>
          <cell r="B456" t="str">
            <v>Titizian</v>
          </cell>
          <cell r="C456" t="str">
            <v>Lara</v>
          </cell>
          <cell r="D456" t="str">
            <v>Los Angeles</v>
          </cell>
          <cell r="E456" t="str">
            <v>Regional Lead Teacher</v>
          </cell>
          <cell r="F456" t="str">
            <v>Full</v>
          </cell>
          <cell r="G456">
            <v>3096.45</v>
          </cell>
          <cell r="I456">
            <v>317.39</v>
          </cell>
          <cell r="J456">
            <v>3413.8399999999997</v>
          </cell>
        </row>
        <row r="457">
          <cell r="A457" t="str">
            <v>Cynthia Tkalec</v>
          </cell>
          <cell r="B457" t="str">
            <v>Tkalec</v>
          </cell>
          <cell r="C457" t="str">
            <v>Cynthia</v>
          </cell>
          <cell r="D457" t="str">
            <v>San Diego</v>
          </cell>
          <cell r="E457" t="str">
            <v>Teacher, Community Day Site Coordinator</v>
          </cell>
          <cell r="F457" t="str">
            <v>Full</v>
          </cell>
          <cell r="G457">
            <v>3300.7</v>
          </cell>
          <cell r="J457">
            <v>3300.7</v>
          </cell>
        </row>
        <row r="458">
          <cell r="A458" t="str">
            <v>Jennifer Todd</v>
          </cell>
          <cell r="B458" t="str">
            <v>Todd</v>
          </cell>
          <cell r="C458" t="str">
            <v>Jennifer</v>
          </cell>
          <cell r="D458" t="str">
            <v>Los Angeles</v>
          </cell>
          <cell r="E458" t="str">
            <v>Teacher</v>
          </cell>
          <cell r="F458" t="str">
            <v>Full</v>
          </cell>
          <cell r="G458">
            <v>2851.27</v>
          </cell>
          <cell r="J458">
            <v>2851.27</v>
          </cell>
        </row>
        <row r="459">
          <cell r="A459" t="str">
            <v>Katie Torosian</v>
          </cell>
          <cell r="B459" t="str">
            <v>Torosian</v>
          </cell>
          <cell r="C459" t="str">
            <v>Katie</v>
          </cell>
          <cell r="D459" t="str">
            <v>Kings</v>
          </cell>
          <cell r="E459" t="str">
            <v>Teacher</v>
          </cell>
          <cell r="F459" t="str">
            <v>Full</v>
          </cell>
          <cell r="G459">
            <v>3143.53</v>
          </cell>
          <cell r="J459">
            <v>3143.53</v>
          </cell>
        </row>
        <row r="460">
          <cell r="A460" t="str">
            <v>Edgar Torosyan</v>
          </cell>
          <cell r="B460" t="str">
            <v>Torosyan</v>
          </cell>
          <cell r="C460" t="str">
            <v>Edgar</v>
          </cell>
          <cell r="D460" t="str">
            <v>Los Angeles</v>
          </cell>
          <cell r="E460" t="str">
            <v>HS Social Science</v>
          </cell>
          <cell r="F460" t="str">
            <v>Full</v>
          </cell>
          <cell r="G460">
            <v>2851.27</v>
          </cell>
          <cell r="H460">
            <v>142.56</v>
          </cell>
          <cell r="J460">
            <v>2993.83</v>
          </cell>
        </row>
        <row r="461">
          <cell r="A461" t="str">
            <v>Diane Totten</v>
          </cell>
          <cell r="B461" t="str">
            <v>Totten</v>
          </cell>
          <cell r="C461" t="str">
            <v>Diane</v>
          </cell>
          <cell r="D461" t="str">
            <v>Los Angeles</v>
          </cell>
          <cell r="E461" t="str">
            <v>Teacher</v>
          </cell>
          <cell r="F461" t="str">
            <v>Full</v>
          </cell>
          <cell r="G461">
            <v>3465.74</v>
          </cell>
          <cell r="J461">
            <v>3465.74</v>
          </cell>
        </row>
        <row r="462">
          <cell r="A462" t="str">
            <v>Johanna Trask</v>
          </cell>
          <cell r="B462" t="str">
            <v>Trask</v>
          </cell>
          <cell r="C462" t="str">
            <v>Johanna</v>
          </cell>
          <cell r="D462" t="str">
            <v>San Diego</v>
          </cell>
          <cell r="E462" t="str">
            <v>Special Education Teacher HS</v>
          </cell>
          <cell r="F462" t="str">
            <v>Full</v>
          </cell>
          <cell r="G462">
            <v>3096.45</v>
          </cell>
          <cell r="H462">
            <v>309.64999999999998</v>
          </cell>
          <cell r="J462">
            <v>3406.1</v>
          </cell>
        </row>
        <row r="463">
          <cell r="A463" t="str">
            <v>Jessica Trent</v>
          </cell>
          <cell r="B463" t="str">
            <v>Trent</v>
          </cell>
          <cell r="C463" t="str">
            <v>Jessica</v>
          </cell>
          <cell r="D463" t="str">
            <v>Los Angeles</v>
          </cell>
          <cell r="E463" t="str">
            <v>Teacher</v>
          </cell>
          <cell r="F463" t="str">
            <v>Full</v>
          </cell>
          <cell r="G463">
            <v>2851.27</v>
          </cell>
          <cell r="J463">
            <v>2851.27</v>
          </cell>
        </row>
        <row r="464">
          <cell r="A464" t="str">
            <v>Sharon Trom</v>
          </cell>
          <cell r="B464" t="str">
            <v>Trom</v>
          </cell>
          <cell r="C464" t="str">
            <v>Sharon</v>
          </cell>
          <cell r="D464" t="str">
            <v>San Diego</v>
          </cell>
          <cell r="E464" t="str">
            <v>Teacher</v>
          </cell>
          <cell r="F464" t="str">
            <v>Full</v>
          </cell>
          <cell r="G464">
            <v>3584.53</v>
          </cell>
          <cell r="J464">
            <v>3584.53</v>
          </cell>
        </row>
        <row r="465">
          <cell r="A465" t="str">
            <v>Melissa Truchsess</v>
          </cell>
          <cell r="B465" t="str">
            <v>Truchsess</v>
          </cell>
          <cell r="C465" t="str">
            <v>Melissa</v>
          </cell>
          <cell r="D465" t="str">
            <v>Los Angeles</v>
          </cell>
          <cell r="E465" t="str">
            <v>Teacher</v>
          </cell>
          <cell r="F465" t="str">
            <v>Full</v>
          </cell>
          <cell r="G465">
            <v>2993.84</v>
          </cell>
          <cell r="J465">
            <v>2993.84</v>
          </cell>
        </row>
        <row r="466">
          <cell r="A466" t="str">
            <v>Stephanie Tschetter</v>
          </cell>
          <cell r="B466" t="str">
            <v>Tschetter</v>
          </cell>
          <cell r="C466" t="str">
            <v>Stephanie</v>
          </cell>
          <cell r="D466" t="str">
            <v>Los Angeles</v>
          </cell>
          <cell r="E466" t="str">
            <v>Teacher, Community Day Instructor</v>
          </cell>
          <cell r="F466" t="str">
            <v>Full</v>
          </cell>
          <cell r="G466">
            <v>3584.53</v>
          </cell>
          <cell r="J466">
            <v>3584.53</v>
          </cell>
        </row>
        <row r="467">
          <cell r="A467" t="str">
            <v>Sonia H. Tucker</v>
          </cell>
          <cell r="B467" t="str">
            <v>Tucker</v>
          </cell>
          <cell r="C467" t="str">
            <v>Sonia H.</v>
          </cell>
          <cell r="D467" t="str">
            <v>San Mateo</v>
          </cell>
          <cell r="E467" t="str">
            <v>Teacher</v>
          </cell>
          <cell r="F467" t="str">
            <v>Full</v>
          </cell>
          <cell r="G467">
            <v>3300.7</v>
          </cell>
          <cell r="J467">
            <v>3300.7</v>
          </cell>
        </row>
        <row r="468">
          <cell r="A468" t="str">
            <v>Melanie Turquand</v>
          </cell>
          <cell r="B468" t="str">
            <v>Turquand</v>
          </cell>
          <cell r="C468" t="str">
            <v>Melanie</v>
          </cell>
          <cell r="D468" t="str">
            <v>Los Angeles</v>
          </cell>
          <cell r="E468" t="str">
            <v>Teacher</v>
          </cell>
          <cell r="F468" t="str">
            <v>Full</v>
          </cell>
          <cell r="G468">
            <v>2993.84</v>
          </cell>
          <cell r="J468">
            <v>2993.84</v>
          </cell>
        </row>
        <row r="469">
          <cell r="A469" t="str">
            <v>Karen Tuttle</v>
          </cell>
          <cell r="B469" t="str">
            <v>Tuttle</v>
          </cell>
          <cell r="C469" t="str">
            <v>Karen</v>
          </cell>
          <cell r="D469" t="str">
            <v>San Mateo</v>
          </cell>
          <cell r="E469" t="str">
            <v>Teacher</v>
          </cell>
          <cell r="F469" t="str">
            <v>Full</v>
          </cell>
          <cell r="G469">
            <v>3300.7</v>
          </cell>
          <cell r="J469">
            <v>3300.7</v>
          </cell>
        </row>
        <row r="470">
          <cell r="A470" t="str">
            <v>Tera Ulbert</v>
          </cell>
          <cell r="B470" t="str">
            <v>Ulbert</v>
          </cell>
          <cell r="C470" t="str">
            <v>Tera</v>
          </cell>
          <cell r="D470" t="str">
            <v>San Diego</v>
          </cell>
          <cell r="E470" t="str">
            <v>HS Science</v>
          </cell>
          <cell r="F470" t="str">
            <v>Full</v>
          </cell>
          <cell r="G470">
            <v>3096.45</v>
          </cell>
          <cell r="H470">
            <v>154.82</v>
          </cell>
          <cell r="J470">
            <v>3251.27</v>
          </cell>
        </row>
        <row r="471">
          <cell r="A471" t="str">
            <v>Natasha Ulibarri</v>
          </cell>
          <cell r="B471" t="str">
            <v>Ulibarri</v>
          </cell>
          <cell r="C471" t="str">
            <v>Natasha</v>
          </cell>
          <cell r="D471" t="str">
            <v>San Diego</v>
          </cell>
          <cell r="E471" t="str">
            <v>HS French</v>
          </cell>
          <cell r="F471" t="str">
            <v>Full</v>
          </cell>
          <cell r="G471">
            <v>2851.27</v>
          </cell>
          <cell r="H471">
            <v>142.56</v>
          </cell>
          <cell r="J471">
            <v>2993.83</v>
          </cell>
        </row>
        <row r="472">
          <cell r="A472" t="str">
            <v>Marie Valentine</v>
          </cell>
          <cell r="B472" t="str">
            <v>Valentine</v>
          </cell>
          <cell r="C472" t="str">
            <v>Marie</v>
          </cell>
          <cell r="D472" t="str">
            <v>Sonoma</v>
          </cell>
          <cell r="E472" t="str">
            <v>Teacher</v>
          </cell>
          <cell r="F472" t="str">
            <v>Full</v>
          </cell>
          <cell r="G472">
            <v>3096.45</v>
          </cell>
          <cell r="J472">
            <v>3096.45</v>
          </cell>
        </row>
        <row r="473">
          <cell r="A473" t="str">
            <v>Julie van der Zeeuw</v>
          </cell>
          <cell r="B473" t="str">
            <v>van der Zeeuw</v>
          </cell>
          <cell r="C473" t="str">
            <v>Julie</v>
          </cell>
          <cell r="D473" t="str">
            <v>Sutter</v>
          </cell>
          <cell r="E473" t="str">
            <v>HS English</v>
          </cell>
          <cell r="F473" t="str">
            <v>Full</v>
          </cell>
          <cell r="G473">
            <v>2993.84</v>
          </cell>
          <cell r="H473">
            <v>149.69</v>
          </cell>
          <cell r="J473">
            <v>3143.53</v>
          </cell>
        </row>
        <row r="474">
          <cell r="A474" t="str">
            <v>Connie Van Dyke</v>
          </cell>
          <cell r="B474" t="str">
            <v>Van Dyke</v>
          </cell>
          <cell r="C474" t="str">
            <v>Connie</v>
          </cell>
          <cell r="D474" t="str">
            <v>Sonoma</v>
          </cell>
          <cell r="E474" t="str">
            <v>Teacher</v>
          </cell>
          <cell r="F474" t="str">
            <v>Full</v>
          </cell>
          <cell r="G474">
            <v>3143.53</v>
          </cell>
          <cell r="J474">
            <v>3143.53</v>
          </cell>
        </row>
        <row r="475">
          <cell r="A475" t="str">
            <v>Jamie Van Kleeck</v>
          </cell>
          <cell r="B475" t="str">
            <v>Van Kleeck</v>
          </cell>
          <cell r="C475" t="str">
            <v>Jamie</v>
          </cell>
          <cell r="D475" t="str">
            <v>San Mateo</v>
          </cell>
          <cell r="E475" t="str">
            <v>Regional Lead Teacher</v>
          </cell>
          <cell r="F475" t="str">
            <v>Full</v>
          </cell>
          <cell r="G475">
            <v>2993.84</v>
          </cell>
          <cell r="I475">
            <v>306.87</v>
          </cell>
          <cell r="J475">
            <v>3300.71</v>
          </cell>
        </row>
        <row r="476">
          <cell r="A476" t="str">
            <v>Erika Vanderspek</v>
          </cell>
          <cell r="B476" t="str">
            <v>Vanderspek</v>
          </cell>
          <cell r="C476" t="str">
            <v>Erika</v>
          </cell>
          <cell r="D476" t="str">
            <v>San Diego</v>
          </cell>
          <cell r="E476" t="str">
            <v>Teacher</v>
          </cell>
          <cell r="F476" t="str">
            <v>Full</v>
          </cell>
          <cell r="G476">
            <v>3584.53</v>
          </cell>
          <cell r="J476">
            <v>3584.53</v>
          </cell>
        </row>
        <row r="477">
          <cell r="A477" t="str">
            <v>Andrea Varner</v>
          </cell>
          <cell r="B477" t="str">
            <v>Varner</v>
          </cell>
          <cell r="C477" t="str">
            <v>Andrea</v>
          </cell>
          <cell r="D477" t="str">
            <v>Kings</v>
          </cell>
          <cell r="E477" t="str">
            <v>HS Spanish</v>
          </cell>
          <cell r="F477" t="str">
            <v>Full</v>
          </cell>
          <cell r="G477">
            <v>3251.28</v>
          </cell>
          <cell r="H477">
            <v>162.56</v>
          </cell>
          <cell r="J477">
            <v>3413.84</v>
          </cell>
        </row>
        <row r="478">
          <cell r="A478" t="str">
            <v>Nancy Vasko</v>
          </cell>
          <cell r="B478" t="str">
            <v>Vasko</v>
          </cell>
          <cell r="C478" t="str">
            <v>Nancy</v>
          </cell>
          <cell r="D478" t="str">
            <v>San Mateo</v>
          </cell>
          <cell r="E478" t="str">
            <v>Teacher</v>
          </cell>
          <cell r="F478" t="str">
            <v>Full</v>
          </cell>
          <cell r="G478">
            <v>2993.84</v>
          </cell>
          <cell r="J478">
            <v>2993.84</v>
          </cell>
        </row>
        <row r="479">
          <cell r="A479" t="str">
            <v>Amber Verdi</v>
          </cell>
          <cell r="B479" t="str">
            <v>Verdi</v>
          </cell>
          <cell r="C479" t="str">
            <v>Amber</v>
          </cell>
          <cell r="D479" t="str">
            <v>Los Angeles</v>
          </cell>
          <cell r="E479" t="str">
            <v>Lead Teacher, Special Education K-8</v>
          </cell>
          <cell r="F479" t="str">
            <v>Full</v>
          </cell>
          <cell r="G479">
            <v>3096.45</v>
          </cell>
          <cell r="H479">
            <v>325.13</v>
          </cell>
          <cell r="I479">
            <v>154.82</v>
          </cell>
          <cell r="J479">
            <v>3576.4</v>
          </cell>
        </row>
        <row r="480">
          <cell r="A480" t="str">
            <v>Arlene Vigil</v>
          </cell>
          <cell r="B480" t="str">
            <v>Vigil</v>
          </cell>
          <cell r="C480" t="str">
            <v>Arlene</v>
          </cell>
          <cell r="D480" t="str">
            <v>San Diego</v>
          </cell>
          <cell r="E480" t="str">
            <v>HS Health</v>
          </cell>
          <cell r="F480" t="str">
            <v>Full</v>
          </cell>
          <cell r="G480">
            <v>2851.27</v>
          </cell>
          <cell r="H480">
            <v>154.82</v>
          </cell>
          <cell r="J480">
            <v>3006.09</v>
          </cell>
        </row>
        <row r="481">
          <cell r="A481" t="str">
            <v>Sarah Vigrass</v>
          </cell>
          <cell r="B481" t="str">
            <v>Vigrass</v>
          </cell>
          <cell r="C481" t="str">
            <v>Sarah</v>
          </cell>
          <cell r="D481" t="str">
            <v>Los Angeles</v>
          </cell>
          <cell r="E481" t="str">
            <v>Teacher, Community Day Site Coordinator</v>
          </cell>
          <cell r="F481" t="str">
            <v>Full</v>
          </cell>
          <cell r="G481">
            <v>3143.53</v>
          </cell>
          <cell r="J481">
            <v>3143.53</v>
          </cell>
        </row>
        <row r="482">
          <cell r="A482" t="str">
            <v>Axelle Villanueva</v>
          </cell>
          <cell r="B482" t="str">
            <v>Villanueva</v>
          </cell>
          <cell r="C482" t="str">
            <v>Axelle</v>
          </cell>
          <cell r="D482" t="str">
            <v>San Diego</v>
          </cell>
          <cell r="E482" t="str">
            <v>HS Spanish</v>
          </cell>
          <cell r="F482" t="str">
            <v>Full</v>
          </cell>
          <cell r="G482">
            <v>2851.27</v>
          </cell>
          <cell r="H482">
            <v>142.56</v>
          </cell>
          <cell r="J482">
            <v>2993.83</v>
          </cell>
        </row>
        <row r="483">
          <cell r="A483" t="str">
            <v>Jasmine Viveros</v>
          </cell>
          <cell r="B483" t="str">
            <v>Viveros</v>
          </cell>
          <cell r="C483" t="str">
            <v>Jasmine</v>
          </cell>
          <cell r="D483" t="str">
            <v>Los Angeles</v>
          </cell>
          <cell r="E483" t="str">
            <v>Teacher</v>
          </cell>
          <cell r="F483" t="str">
            <v>Full</v>
          </cell>
          <cell r="G483">
            <v>2851.27</v>
          </cell>
          <cell r="J483">
            <v>2851.27</v>
          </cell>
        </row>
        <row r="484">
          <cell r="A484" t="str">
            <v>Jody Voelker</v>
          </cell>
          <cell r="B484" t="str">
            <v>Voelker</v>
          </cell>
          <cell r="C484" t="str">
            <v>Jody</v>
          </cell>
          <cell r="D484" t="str">
            <v>Kings</v>
          </cell>
          <cell r="E484" t="str">
            <v>Teacher</v>
          </cell>
          <cell r="F484" t="str">
            <v>Full</v>
          </cell>
          <cell r="G484">
            <v>3143.53</v>
          </cell>
          <cell r="J484">
            <v>3143.53</v>
          </cell>
        </row>
        <row r="485">
          <cell r="A485" t="str">
            <v>Denise Voth</v>
          </cell>
          <cell r="B485" t="str">
            <v>Voth</v>
          </cell>
          <cell r="C485" t="str">
            <v>Denise</v>
          </cell>
          <cell r="D485" t="str">
            <v>Kings</v>
          </cell>
          <cell r="E485" t="str">
            <v>Teacher, Title 1 HS</v>
          </cell>
          <cell r="F485" t="str">
            <v>Full</v>
          </cell>
          <cell r="G485">
            <v>2851.27</v>
          </cell>
          <cell r="H485">
            <v>142.56</v>
          </cell>
          <cell r="J485">
            <v>2993.83</v>
          </cell>
        </row>
        <row r="486">
          <cell r="A486" t="str">
            <v>Ellen Wahhab</v>
          </cell>
          <cell r="B486" t="str">
            <v>Wahhab</v>
          </cell>
          <cell r="C486" t="str">
            <v>Ellen</v>
          </cell>
          <cell r="D486" t="str">
            <v>Los Angeles</v>
          </cell>
          <cell r="E486" t="str">
            <v>Teacher</v>
          </cell>
          <cell r="F486" t="str">
            <v>Full</v>
          </cell>
          <cell r="G486">
            <v>3143.53</v>
          </cell>
          <cell r="J486">
            <v>3143.53</v>
          </cell>
        </row>
        <row r="487">
          <cell r="A487" t="str">
            <v>Kimberly Walker</v>
          </cell>
          <cell r="B487" t="str">
            <v>Walker</v>
          </cell>
          <cell r="C487" t="str">
            <v>Kimberly</v>
          </cell>
          <cell r="D487" t="str">
            <v>Kings</v>
          </cell>
          <cell r="E487" t="str">
            <v>Teacher</v>
          </cell>
          <cell r="F487" t="str">
            <v>Full</v>
          </cell>
          <cell r="G487">
            <v>3096.45</v>
          </cell>
          <cell r="J487">
            <v>3096.45</v>
          </cell>
        </row>
        <row r="488">
          <cell r="A488" t="str">
            <v>Julie Walsh</v>
          </cell>
          <cell r="B488" t="str">
            <v>Walsh</v>
          </cell>
          <cell r="C488" t="str">
            <v>Julie</v>
          </cell>
          <cell r="D488" t="str">
            <v>San Diego</v>
          </cell>
          <cell r="E488" t="str">
            <v>Regional Program Coordinator K-8</v>
          </cell>
          <cell r="F488" t="str">
            <v>Full</v>
          </cell>
          <cell r="G488">
            <v>4090.91</v>
          </cell>
          <cell r="J488">
            <v>4090.91</v>
          </cell>
        </row>
        <row r="489">
          <cell r="A489" t="str">
            <v>April Warren</v>
          </cell>
          <cell r="B489" t="str">
            <v>Warren</v>
          </cell>
          <cell r="C489" t="str">
            <v>April</v>
          </cell>
          <cell r="D489" t="str">
            <v>San Diego</v>
          </cell>
          <cell r="E489" t="str">
            <v>Academic Administrator K-8</v>
          </cell>
          <cell r="F489" t="str">
            <v>Full</v>
          </cell>
          <cell r="G489">
            <v>5833.33</v>
          </cell>
          <cell r="J489">
            <v>5833.33</v>
          </cell>
        </row>
        <row r="490">
          <cell r="A490" t="str">
            <v>Bonney Waters</v>
          </cell>
          <cell r="B490" t="str">
            <v>Waters</v>
          </cell>
          <cell r="C490" t="str">
            <v>Bonney</v>
          </cell>
          <cell r="D490" t="str">
            <v>San Diego</v>
          </cell>
          <cell r="E490" t="str">
            <v>HS Math</v>
          </cell>
          <cell r="F490" t="str">
            <v>Full</v>
          </cell>
          <cell r="G490">
            <v>3096.45</v>
          </cell>
          <cell r="H490">
            <v>154.82</v>
          </cell>
          <cell r="J490">
            <v>3251.27</v>
          </cell>
        </row>
        <row r="491">
          <cell r="A491" t="str">
            <v>Nicole Waters</v>
          </cell>
          <cell r="B491" t="str">
            <v>Waters</v>
          </cell>
          <cell r="C491" t="str">
            <v>Nicole</v>
          </cell>
          <cell r="D491" t="str">
            <v>Los Angeles</v>
          </cell>
          <cell r="E491" t="str">
            <v>Teacher</v>
          </cell>
          <cell r="F491" t="str">
            <v>Full</v>
          </cell>
          <cell r="G491">
            <v>2851.27</v>
          </cell>
          <cell r="J491">
            <v>2851.27</v>
          </cell>
        </row>
        <row r="492">
          <cell r="A492" t="str">
            <v>Kimberly Watkins</v>
          </cell>
          <cell r="B492" t="str">
            <v>Watkins</v>
          </cell>
          <cell r="C492" t="str">
            <v>Kimberly</v>
          </cell>
          <cell r="D492" t="str">
            <v>Los Angeles</v>
          </cell>
          <cell r="E492" t="str">
            <v>HS English</v>
          </cell>
          <cell r="F492" t="str">
            <v>Part</v>
          </cell>
          <cell r="G492" t="str">
            <v>650.26 per section</v>
          </cell>
          <cell r="J492" t="e">
            <v>#VALUE!</v>
          </cell>
        </row>
        <row r="493">
          <cell r="A493" t="str">
            <v>Lisa Watson</v>
          </cell>
          <cell r="B493" t="str">
            <v>Watson</v>
          </cell>
          <cell r="C493" t="str">
            <v>Lisa</v>
          </cell>
          <cell r="D493" t="str">
            <v>San Diego</v>
          </cell>
          <cell r="E493" t="str">
            <v>Teacher</v>
          </cell>
          <cell r="F493" t="str">
            <v>Full</v>
          </cell>
          <cell r="G493">
            <v>3300.7</v>
          </cell>
          <cell r="J493">
            <v>3300.7</v>
          </cell>
        </row>
        <row r="494">
          <cell r="A494" t="str">
            <v>Julie Webb</v>
          </cell>
          <cell r="B494" t="str">
            <v>Webb</v>
          </cell>
          <cell r="C494" t="str">
            <v>Julie</v>
          </cell>
          <cell r="D494" t="str">
            <v>Los Angeles</v>
          </cell>
          <cell r="E494" t="str">
            <v>Teacher</v>
          </cell>
          <cell r="F494" t="str">
            <v>Full</v>
          </cell>
          <cell r="G494">
            <v>3143.53</v>
          </cell>
          <cell r="J494">
            <v>3143.53</v>
          </cell>
        </row>
        <row r="495">
          <cell r="A495" t="str">
            <v>Stacy Webb</v>
          </cell>
          <cell r="B495" t="str">
            <v>Webb</v>
          </cell>
          <cell r="C495" t="str">
            <v>Stacy</v>
          </cell>
          <cell r="D495" t="str">
            <v>Sutter</v>
          </cell>
          <cell r="E495" t="str">
            <v>Teacher</v>
          </cell>
          <cell r="F495" t="str">
            <v>Full</v>
          </cell>
          <cell r="G495">
            <v>2851.27</v>
          </cell>
          <cell r="J495">
            <v>2851.27</v>
          </cell>
        </row>
        <row r="496">
          <cell r="A496" t="str">
            <v>Soung Wegenka</v>
          </cell>
          <cell r="B496" t="str">
            <v>Wegenka</v>
          </cell>
          <cell r="C496" t="str">
            <v>Soung</v>
          </cell>
          <cell r="D496" t="str">
            <v>San Diego</v>
          </cell>
          <cell r="E496" t="str">
            <v>Teacher</v>
          </cell>
          <cell r="F496" t="str">
            <v>Full</v>
          </cell>
          <cell r="G496">
            <v>3096.45</v>
          </cell>
          <cell r="J496">
            <v>3096.45</v>
          </cell>
        </row>
        <row r="497">
          <cell r="A497" t="str">
            <v>Jessica Weidmann</v>
          </cell>
          <cell r="B497" t="str">
            <v>Weidmann</v>
          </cell>
          <cell r="C497" t="str">
            <v>Jessica</v>
          </cell>
          <cell r="D497" t="str">
            <v>San Joaquin</v>
          </cell>
          <cell r="E497" t="str">
            <v>Teacher</v>
          </cell>
          <cell r="F497" t="str">
            <v>Full</v>
          </cell>
          <cell r="G497">
            <v>3096.45</v>
          </cell>
          <cell r="J497">
            <v>3096.45</v>
          </cell>
        </row>
        <row r="498">
          <cell r="A498" t="str">
            <v>Amy  Wellard</v>
          </cell>
          <cell r="B498" t="str">
            <v>Wellard</v>
          </cell>
          <cell r="C498" t="str">
            <v xml:space="preserve">Amy </v>
          </cell>
          <cell r="D498" t="str">
            <v>Los Angeles</v>
          </cell>
          <cell r="E498" t="str">
            <v>Teacher</v>
          </cell>
          <cell r="F498" t="str">
            <v>Full</v>
          </cell>
          <cell r="G498">
            <v>2993.84</v>
          </cell>
          <cell r="J498">
            <v>2993.84</v>
          </cell>
        </row>
        <row r="499">
          <cell r="A499" t="str">
            <v>Stacy Werner</v>
          </cell>
          <cell r="B499" t="str">
            <v>Werner</v>
          </cell>
          <cell r="C499" t="str">
            <v>Stacy</v>
          </cell>
          <cell r="D499" t="str">
            <v>San Joaquin</v>
          </cell>
          <cell r="E499" t="str">
            <v>Regional Lead Teacher</v>
          </cell>
          <cell r="F499" t="str">
            <v>Full</v>
          </cell>
          <cell r="G499">
            <v>3300.7</v>
          </cell>
          <cell r="I499">
            <v>338.33</v>
          </cell>
          <cell r="J499">
            <v>3639.0299999999997</v>
          </cell>
        </row>
        <row r="500">
          <cell r="A500" t="str">
            <v>Lisa Westcott</v>
          </cell>
          <cell r="B500" t="str">
            <v>Westcott</v>
          </cell>
          <cell r="C500" t="str">
            <v>Lisa</v>
          </cell>
          <cell r="D500" t="str">
            <v>San Diego</v>
          </cell>
          <cell r="E500" t="str">
            <v>Teacher</v>
          </cell>
          <cell r="F500" t="str">
            <v>Full</v>
          </cell>
          <cell r="G500">
            <v>2851.27</v>
          </cell>
          <cell r="J500">
            <v>2851.27</v>
          </cell>
        </row>
        <row r="501">
          <cell r="A501" t="str">
            <v>Jennifer Wharton</v>
          </cell>
          <cell r="B501" t="str">
            <v>Wharton</v>
          </cell>
          <cell r="C501" t="str">
            <v>Jennifer</v>
          </cell>
          <cell r="D501" t="str">
            <v>Los Angeles</v>
          </cell>
          <cell r="E501" t="str">
            <v>HS English</v>
          </cell>
          <cell r="F501" t="str">
            <v>Full</v>
          </cell>
          <cell r="G501">
            <v>3413.84</v>
          </cell>
          <cell r="H501">
            <v>170.69</v>
          </cell>
          <cell r="J501">
            <v>3584.53</v>
          </cell>
        </row>
        <row r="502">
          <cell r="A502" t="str">
            <v>Jennifer Wheeler</v>
          </cell>
          <cell r="B502" t="str">
            <v>Wheeler</v>
          </cell>
          <cell r="C502" t="str">
            <v>Jennifer</v>
          </cell>
          <cell r="D502" t="str">
            <v>San Diego</v>
          </cell>
          <cell r="E502" t="str">
            <v>HS Physical Education</v>
          </cell>
          <cell r="F502" t="str">
            <v>Part</v>
          </cell>
          <cell r="G502" t="str">
            <v>628.71 per section</v>
          </cell>
          <cell r="J502" t="e">
            <v>#VALUE!</v>
          </cell>
        </row>
        <row r="503">
          <cell r="A503" t="str">
            <v>Christina Whitmire</v>
          </cell>
          <cell r="B503" t="str">
            <v>Whitmire</v>
          </cell>
          <cell r="C503" t="str">
            <v>Christina</v>
          </cell>
          <cell r="D503" t="str">
            <v>Sonoma</v>
          </cell>
          <cell r="E503" t="str">
            <v>HS Lead Teacher</v>
          </cell>
          <cell r="F503" t="str">
            <v>Full</v>
          </cell>
          <cell r="G503">
            <v>3251.82</v>
          </cell>
          <cell r="H503">
            <v>179.28</v>
          </cell>
          <cell r="I503">
            <v>333.32</v>
          </cell>
          <cell r="J503">
            <v>3764.4200000000005</v>
          </cell>
        </row>
        <row r="504">
          <cell r="A504" t="str">
            <v>Mary Wilbur</v>
          </cell>
          <cell r="B504" t="str">
            <v>Wilbur</v>
          </cell>
          <cell r="C504" t="str">
            <v>Mary</v>
          </cell>
          <cell r="D504" t="str">
            <v>San Diego</v>
          </cell>
          <cell r="E504" t="str">
            <v>HS Math</v>
          </cell>
          <cell r="F504" t="str">
            <v>Full</v>
          </cell>
          <cell r="G504">
            <v>3096.45</v>
          </cell>
          <cell r="H504">
            <v>154.82</v>
          </cell>
          <cell r="J504">
            <v>3251.27</v>
          </cell>
        </row>
        <row r="505">
          <cell r="A505" t="str">
            <v>Mark Wilby</v>
          </cell>
          <cell r="B505" t="str">
            <v>Wilby</v>
          </cell>
          <cell r="C505" t="str">
            <v>Mark</v>
          </cell>
          <cell r="D505" t="str">
            <v>Kings</v>
          </cell>
          <cell r="E505" t="str">
            <v>HS Math</v>
          </cell>
          <cell r="F505" t="str">
            <v>Full</v>
          </cell>
          <cell r="G505">
            <v>2851.27</v>
          </cell>
          <cell r="H505">
            <v>142.56</v>
          </cell>
          <cell r="J505">
            <v>2993.83</v>
          </cell>
        </row>
        <row r="506">
          <cell r="A506" t="str">
            <v>Laura Wilde</v>
          </cell>
          <cell r="B506" t="str">
            <v>Wilde</v>
          </cell>
          <cell r="C506" t="str">
            <v>Laura</v>
          </cell>
          <cell r="D506" t="str">
            <v>Los Angeles</v>
          </cell>
          <cell r="E506" t="str">
            <v>Teacher</v>
          </cell>
          <cell r="F506" t="str">
            <v>Full</v>
          </cell>
          <cell r="G506">
            <v>3251.28</v>
          </cell>
          <cell r="J506">
            <v>3251.28</v>
          </cell>
        </row>
        <row r="507">
          <cell r="A507" t="str">
            <v>Raquel Wilkins</v>
          </cell>
          <cell r="B507" t="str">
            <v>Wilkins</v>
          </cell>
          <cell r="C507" t="str">
            <v>Raquel</v>
          </cell>
          <cell r="D507" t="str">
            <v>San Diego</v>
          </cell>
          <cell r="E507" t="str">
            <v>HS Science</v>
          </cell>
          <cell r="F507" t="str">
            <v>Full</v>
          </cell>
          <cell r="G507">
            <v>2851.27</v>
          </cell>
          <cell r="H507">
            <v>142.56</v>
          </cell>
          <cell r="J507">
            <v>2993.83</v>
          </cell>
        </row>
        <row r="508">
          <cell r="A508" t="str">
            <v>Lael Williams</v>
          </cell>
          <cell r="B508" t="str">
            <v>Williams</v>
          </cell>
          <cell r="C508" t="str">
            <v>Lael</v>
          </cell>
          <cell r="D508" t="str">
            <v>Los Angeles</v>
          </cell>
          <cell r="E508" t="str">
            <v>Special Education Teacher K-8</v>
          </cell>
          <cell r="F508" t="str">
            <v>Full</v>
          </cell>
          <cell r="G508">
            <v>2851.27</v>
          </cell>
          <cell r="H508">
            <v>285.13</v>
          </cell>
          <cell r="J508">
            <v>3136.4</v>
          </cell>
        </row>
        <row r="509">
          <cell r="A509" t="str">
            <v>Stephanie Williams</v>
          </cell>
          <cell r="B509" t="str">
            <v>Williams</v>
          </cell>
          <cell r="C509" t="str">
            <v>Stephanie</v>
          </cell>
          <cell r="D509" t="str">
            <v>Kings</v>
          </cell>
          <cell r="E509" t="str">
            <v>Teacher</v>
          </cell>
          <cell r="F509" t="str">
            <v>Part</v>
          </cell>
          <cell r="G509" t="str">
            <v>80 per student</v>
          </cell>
          <cell r="J509" t="e">
            <v>#VALUE!</v>
          </cell>
        </row>
        <row r="510">
          <cell r="A510" t="str">
            <v>Heather Wilson</v>
          </cell>
          <cell r="B510" t="str">
            <v>Wilson</v>
          </cell>
          <cell r="C510" t="str">
            <v>Heather</v>
          </cell>
          <cell r="D510" t="str">
            <v>Sonoma</v>
          </cell>
          <cell r="E510" t="str">
            <v>HS English</v>
          </cell>
          <cell r="F510" t="str">
            <v>Full</v>
          </cell>
          <cell r="G510">
            <v>2851.27</v>
          </cell>
          <cell r="J510">
            <v>2851.27</v>
          </cell>
        </row>
        <row r="511">
          <cell r="A511" t="str">
            <v>Wendy Wilson</v>
          </cell>
          <cell r="B511" t="str">
            <v>Wilson</v>
          </cell>
          <cell r="C511" t="str">
            <v>Wendy</v>
          </cell>
          <cell r="D511" t="str">
            <v>San Diego</v>
          </cell>
          <cell r="E511" t="str">
            <v>Regional Program Coordinator K-8</v>
          </cell>
          <cell r="F511" t="str">
            <v>Full</v>
          </cell>
          <cell r="G511">
            <v>4090.91</v>
          </cell>
          <cell r="J511">
            <v>4090.91</v>
          </cell>
        </row>
        <row r="512">
          <cell r="A512" t="str">
            <v>Michele Winchester</v>
          </cell>
          <cell r="B512" t="str">
            <v>Winchester</v>
          </cell>
          <cell r="C512" t="str">
            <v>Michele</v>
          </cell>
          <cell r="D512" t="str">
            <v>San Mateo</v>
          </cell>
          <cell r="E512" t="str">
            <v>Teacher</v>
          </cell>
          <cell r="F512" t="str">
            <v>Full</v>
          </cell>
          <cell r="G512">
            <v>2851.27</v>
          </cell>
          <cell r="J512">
            <v>2851.27</v>
          </cell>
        </row>
        <row r="513">
          <cell r="A513" t="str">
            <v>Kristen Winter</v>
          </cell>
          <cell r="B513" t="str">
            <v>Winter</v>
          </cell>
          <cell r="C513" t="str">
            <v>Kristen</v>
          </cell>
          <cell r="D513" t="str">
            <v>San Mateo</v>
          </cell>
          <cell r="E513" t="str">
            <v>HS Physical Education</v>
          </cell>
          <cell r="F513" t="str">
            <v>Full</v>
          </cell>
          <cell r="G513">
            <v>2993.84</v>
          </cell>
          <cell r="H513">
            <v>149.69</v>
          </cell>
          <cell r="J513">
            <v>3143.53</v>
          </cell>
        </row>
        <row r="514">
          <cell r="A514" t="str">
            <v>Ashley Winton</v>
          </cell>
          <cell r="B514" t="str">
            <v>Winton</v>
          </cell>
          <cell r="C514" t="str">
            <v>Ashley</v>
          </cell>
          <cell r="D514" t="str">
            <v>San Diego</v>
          </cell>
          <cell r="E514" t="str">
            <v>HS Technology</v>
          </cell>
          <cell r="F514" t="str">
            <v>Part</v>
          </cell>
          <cell r="G514" t="str">
            <v>650.26 per section</v>
          </cell>
          <cell r="J514" t="e">
            <v>#VALUE!</v>
          </cell>
        </row>
        <row r="515">
          <cell r="A515" t="str">
            <v>Leilani Worthington</v>
          </cell>
          <cell r="B515" t="str">
            <v>Worthington</v>
          </cell>
          <cell r="C515" t="str">
            <v>Leilani</v>
          </cell>
          <cell r="D515" t="str">
            <v>San Diego</v>
          </cell>
          <cell r="E515" t="str">
            <v>HS Science</v>
          </cell>
          <cell r="F515" t="str">
            <v>Full</v>
          </cell>
          <cell r="G515">
            <v>3143.53</v>
          </cell>
          <cell r="H515">
            <v>157.18</v>
          </cell>
          <cell r="J515">
            <v>3300.71</v>
          </cell>
        </row>
        <row r="516">
          <cell r="A516" t="str">
            <v>Sandra Wortman</v>
          </cell>
          <cell r="B516" t="str">
            <v>Wortman</v>
          </cell>
          <cell r="C516" t="str">
            <v>Sandra</v>
          </cell>
          <cell r="D516" t="str">
            <v>Los Angeles</v>
          </cell>
          <cell r="E516" t="str">
            <v>Teacher</v>
          </cell>
          <cell r="F516" t="str">
            <v>Full</v>
          </cell>
          <cell r="G516">
            <v>4357.0200000000004</v>
          </cell>
          <cell r="J516">
            <v>4357.0200000000004</v>
          </cell>
        </row>
        <row r="517">
          <cell r="A517" t="str">
            <v>Claudia Wright</v>
          </cell>
          <cell r="B517" t="str">
            <v>Wright</v>
          </cell>
          <cell r="C517" t="str">
            <v>Claudia</v>
          </cell>
          <cell r="D517" t="str">
            <v>Los Angeles</v>
          </cell>
          <cell r="E517" t="str">
            <v>Teacher</v>
          </cell>
          <cell r="F517" t="str">
            <v>Full</v>
          </cell>
          <cell r="G517">
            <v>3251.28</v>
          </cell>
          <cell r="J517">
            <v>3251.28</v>
          </cell>
        </row>
        <row r="518">
          <cell r="A518" t="str">
            <v>Dawn Wynne</v>
          </cell>
          <cell r="B518" t="str">
            <v>Wynne</v>
          </cell>
          <cell r="C518" t="str">
            <v>Dawn</v>
          </cell>
          <cell r="D518" t="str">
            <v>Los Angeles</v>
          </cell>
          <cell r="E518" t="str">
            <v>Teacher</v>
          </cell>
          <cell r="F518" t="str">
            <v>Full</v>
          </cell>
          <cell r="G518">
            <v>3096.45</v>
          </cell>
          <cell r="J518">
            <v>3096.45</v>
          </cell>
        </row>
        <row r="519">
          <cell r="A519" t="str">
            <v>Amy  Yost</v>
          </cell>
          <cell r="B519" t="str">
            <v>Yost</v>
          </cell>
          <cell r="C519" t="str">
            <v xml:space="preserve">Amy </v>
          </cell>
          <cell r="D519" t="str">
            <v>Sutter</v>
          </cell>
          <cell r="E519" t="str">
            <v>Teacher</v>
          </cell>
          <cell r="F519" t="str">
            <v>Full</v>
          </cell>
          <cell r="G519">
            <v>3413.84</v>
          </cell>
          <cell r="J519">
            <v>3413.84</v>
          </cell>
        </row>
        <row r="520">
          <cell r="A520" t="str">
            <v>Katie Zachariou</v>
          </cell>
          <cell r="B520" t="str">
            <v>Zachariou</v>
          </cell>
          <cell r="C520" t="str">
            <v>Katie</v>
          </cell>
          <cell r="D520" t="str">
            <v>San Joaquin</v>
          </cell>
          <cell r="E520" t="str">
            <v>Teacher</v>
          </cell>
          <cell r="F520" t="str">
            <v>Full</v>
          </cell>
          <cell r="G520">
            <v>2993.84</v>
          </cell>
          <cell r="J520">
            <v>2993.84</v>
          </cell>
        </row>
        <row r="521">
          <cell r="A521" t="str">
            <v>Erin Zeidan</v>
          </cell>
          <cell r="B521" t="str">
            <v>Zeidan</v>
          </cell>
          <cell r="C521" t="str">
            <v>Erin</v>
          </cell>
          <cell r="D521" t="str">
            <v>San Diego</v>
          </cell>
          <cell r="E521" t="str">
            <v>Teacher</v>
          </cell>
          <cell r="F521" t="str">
            <v>Full</v>
          </cell>
          <cell r="G521">
            <v>3584.53</v>
          </cell>
          <cell r="J521">
            <v>3584.53</v>
          </cell>
        </row>
        <row r="522">
          <cell r="A522" t="str">
            <v>Erica Zide</v>
          </cell>
          <cell r="B522" t="str">
            <v>Zide</v>
          </cell>
          <cell r="C522" t="str">
            <v>Erica</v>
          </cell>
          <cell r="D522" t="str">
            <v>Los Angeles</v>
          </cell>
          <cell r="E522" t="str">
            <v>HS Guidance Counselor</v>
          </cell>
          <cell r="F522" t="str">
            <v>Full</v>
          </cell>
          <cell r="G522">
            <v>5454.55</v>
          </cell>
          <cell r="J522">
            <v>5454.55</v>
          </cell>
        </row>
        <row r="523">
          <cell r="A523" t="str">
            <v>Darcy Zloczewski</v>
          </cell>
          <cell r="B523" t="str">
            <v>Zloczewski</v>
          </cell>
          <cell r="C523" t="str">
            <v>Darcy</v>
          </cell>
          <cell r="D523" t="str">
            <v>Sutter</v>
          </cell>
          <cell r="E523" t="str">
            <v>Teacher</v>
          </cell>
          <cell r="F523" t="str">
            <v>Full</v>
          </cell>
          <cell r="G523">
            <v>2851.27</v>
          </cell>
          <cell r="J523">
            <v>2851.27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econd Interim"/>
      <sheetName val="Second Interim (2)"/>
      <sheetName val="Multi-Year"/>
      <sheetName val="Cash Flow"/>
      <sheetName val="P-2 Budget vs Actual"/>
    </sheetNames>
    <sheetDataSet>
      <sheetData sheetId="0" refreshError="1">
        <row r="2">
          <cell r="C2">
            <v>0.16002886857028825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put Page"/>
      <sheetName val="Assumptions"/>
      <sheetName val="School Days"/>
      <sheetName val="School Budget Temp"/>
      <sheetName val="4-8 File"/>
      <sheetName val="Enrollment Assumptions"/>
      <sheetName val="# of Teachers"/>
      <sheetName val="Fall Enrollment"/>
      <sheetName val="Spring Enrollment"/>
      <sheetName val="Revenue"/>
      <sheetName val="NV"/>
      <sheetName val="WA"/>
      <sheetName val="CA"/>
      <sheetName val="WI"/>
      <sheetName val="MN"/>
      <sheetName val="CO"/>
      <sheetName val="KS"/>
      <sheetName val="Insight Budget Temp (2)"/>
      <sheetName val="Insight Budget Temp"/>
      <sheetName val="65-06001"/>
      <sheetName val="Forecast"/>
      <sheetName val="Base Funding"/>
      <sheetName val="Special Education Funding"/>
      <sheetName val="Grants and Other Funding"/>
      <sheetName val="Oversight Fees"/>
      <sheetName val="Non Profit Expenses"/>
      <sheetName val="Master Payroll File"/>
      <sheetName val="Full Time Instruction"/>
      <sheetName val="Part Time Instruction"/>
      <sheetName val="ADMIN Wages Salaries &amp; Bonuses2"/>
      <sheetName val="Sped Wages &amp; Salaries2"/>
      <sheetName val="Admin Wages Salaries &amp; Bonuses"/>
      <sheetName val="Sped Wages &amp; Salaries"/>
      <sheetName val="Imentors"/>
      <sheetName val="I Mentors2"/>
      <sheetName val="Temp Labor"/>
      <sheetName val="T &amp; E"/>
      <sheetName val="T &amp; E2"/>
      <sheetName val="Supplies"/>
      <sheetName val="Dues &amp; Subscrip"/>
      <sheetName val="ISP Reimbursement"/>
      <sheetName val="Postage &amp; Delivery"/>
      <sheetName val="Repairs &amp; Maintenance"/>
      <sheetName val="Curriculum"/>
      <sheetName val="Platform"/>
      <sheetName val="Computers"/>
      <sheetName val="Books and Materials"/>
      <sheetName val="Enrollment Marketing"/>
      <sheetName val="Legal, Audit &amp; Insur"/>
      <sheetName val="EVENTS"/>
      <sheetName val="Outside Prof Svcs"/>
      <sheetName val="Fixed Rent"/>
      <sheetName val="Telephone"/>
      <sheetName val="Bad Debt"/>
      <sheetName val="Depr &amp; Amort"/>
      <sheetName val="Taxes, Lic, Contrib"/>
      <sheetName val="Other Exp"/>
      <sheetName val="Fringes"/>
      <sheetName val="Fringe"/>
      <sheetName val="Budget Template - ISWA Review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4">
          <cell r="H14">
            <v>1416197.4027071714</v>
          </cell>
          <cell r="I14">
            <v>1658114.9590326298</v>
          </cell>
          <cell r="J14">
            <v>1259639.689832557</v>
          </cell>
          <cell r="K14">
            <v>797906.52553576301</v>
          </cell>
          <cell r="L14">
            <v>924990.30357641017</v>
          </cell>
          <cell r="M14">
            <v>1323300.0591231217</v>
          </cell>
          <cell r="N14">
            <v>1853221.3383697935</v>
          </cell>
          <cell r="O14">
            <v>1191701.8954125759</v>
          </cell>
          <cell r="P14">
            <v>1146258.7831601461</v>
          </cell>
          <cell r="Q14">
            <v>687755.26989608759</v>
          </cell>
          <cell r="R14">
            <v>0</v>
          </cell>
          <cell r="S14">
            <v>0</v>
          </cell>
        </row>
        <row r="15">
          <cell r="H15">
            <v>20000</v>
          </cell>
          <cell r="I15">
            <v>20000</v>
          </cell>
          <cell r="J15">
            <v>20000</v>
          </cell>
          <cell r="K15">
            <v>25000</v>
          </cell>
          <cell r="L15">
            <v>25000</v>
          </cell>
          <cell r="M15">
            <v>25000</v>
          </cell>
          <cell r="N15">
            <v>25000</v>
          </cell>
          <cell r="O15">
            <v>25000</v>
          </cell>
          <cell r="P15">
            <v>25000</v>
          </cell>
          <cell r="Q15">
            <v>25000</v>
          </cell>
          <cell r="R15">
            <v>25000</v>
          </cell>
          <cell r="S15">
            <v>25000</v>
          </cell>
        </row>
        <row r="16">
          <cell r="H16">
            <v>97788</v>
          </cell>
          <cell r="I16">
            <v>97788</v>
          </cell>
          <cell r="J16">
            <v>89392</v>
          </cell>
          <cell r="K16">
            <v>97788</v>
          </cell>
          <cell r="L16">
            <v>97788</v>
          </cell>
          <cell r="M16">
            <v>97788</v>
          </cell>
          <cell r="N16">
            <v>97788</v>
          </cell>
          <cell r="O16">
            <v>97788</v>
          </cell>
          <cell r="P16">
            <v>89392</v>
          </cell>
          <cell r="Q16">
            <v>90592</v>
          </cell>
          <cell r="R16">
            <v>100097</v>
          </cell>
          <cell r="S16">
            <v>100097</v>
          </cell>
        </row>
        <row r="17">
          <cell r="H17">
            <v>-92039.124162430278</v>
          </cell>
          <cell r="I17">
            <v>-106554.17754195779</v>
          </cell>
          <cell r="J17">
            <v>-82141.901389953418</v>
          </cell>
          <cell r="K17">
            <v>-55241.671532145781</v>
          </cell>
          <cell r="L17">
            <v>-62866.698214584605</v>
          </cell>
          <cell r="M17">
            <v>-86765.283547387298</v>
          </cell>
          <cell r="N17">
            <v>-118560.5603021876</v>
          </cell>
          <cell r="O17">
            <v>-78869.393724754555</v>
          </cell>
          <cell r="P17">
            <v>-75639.04698960876</v>
          </cell>
          <cell r="Q17">
            <v>-48200.836193765252</v>
          </cell>
          <cell r="R17">
            <v>-7505.82</v>
          </cell>
          <cell r="S17">
            <v>-7505.82</v>
          </cell>
        </row>
        <row r="18">
          <cell r="H18">
            <v>-14260</v>
          </cell>
          <cell r="I18">
            <v>-14260</v>
          </cell>
          <cell r="J18">
            <v>-14260</v>
          </cell>
          <cell r="K18">
            <v>-14260</v>
          </cell>
          <cell r="L18">
            <v>-14260</v>
          </cell>
          <cell r="M18">
            <v>-14260</v>
          </cell>
          <cell r="N18">
            <v>-14260</v>
          </cell>
          <cell r="O18">
            <v>-14260</v>
          </cell>
          <cell r="P18">
            <v>-14260</v>
          </cell>
          <cell r="Q18">
            <v>-14260</v>
          </cell>
          <cell r="R18">
            <v>-14260</v>
          </cell>
          <cell r="S18">
            <v>-14260</v>
          </cell>
        </row>
        <row r="19">
          <cell r="H19">
            <v>1427686.2785447412</v>
          </cell>
          <cell r="I19">
            <v>1655088.7814906721</v>
          </cell>
          <cell r="J19">
            <v>1272629.7884426035</v>
          </cell>
          <cell r="K19">
            <v>851192.85400361719</v>
          </cell>
          <cell r="L19">
            <v>970651.60536182555</v>
          </cell>
          <cell r="M19">
            <v>1345062.7755757344</v>
          </cell>
          <cell r="N19">
            <v>1843188.7780676058</v>
          </cell>
          <cell r="O19">
            <v>1221360.5016878215</v>
          </cell>
          <cell r="P19">
            <v>1170751.7361705373</v>
          </cell>
          <cell r="Q19">
            <v>740886.43370232231</v>
          </cell>
          <cell r="R19">
            <v>103331.18</v>
          </cell>
          <cell r="S19">
            <v>103331.18</v>
          </cell>
        </row>
        <row r="25">
          <cell r="H25">
            <v>107138.20008797692</v>
          </cell>
          <cell r="I25">
            <v>107165.48227037692</v>
          </cell>
          <cell r="J25">
            <v>107209.12917917692</v>
          </cell>
          <cell r="K25">
            <v>107451.75457076922</v>
          </cell>
          <cell r="L25">
            <v>107736.61402707499</v>
          </cell>
          <cell r="M25">
            <v>107831.90651119928</v>
          </cell>
          <cell r="N25">
            <v>108075.84594930083</v>
          </cell>
          <cell r="O25">
            <v>108171.70874314698</v>
          </cell>
          <cell r="P25">
            <v>108442.87813698544</v>
          </cell>
          <cell r="Q25">
            <v>108489.35356246236</v>
          </cell>
          <cell r="R25">
            <v>109121.87149938545</v>
          </cell>
          <cell r="S25">
            <v>109820.76263707754</v>
          </cell>
        </row>
        <row r="26">
          <cell r="H26">
            <v>531717.95217267517</v>
          </cell>
          <cell r="I26">
            <v>454269.48962937988</v>
          </cell>
          <cell r="J26">
            <v>454269.48962937988</v>
          </cell>
          <cell r="K26">
            <v>454361.00848876452</v>
          </cell>
          <cell r="L26">
            <v>475388.45645961066</v>
          </cell>
          <cell r="M26">
            <v>454551.22013931064</v>
          </cell>
          <cell r="N26">
            <v>464223.53182609915</v>
          </cell>
          <cell r="O26">
            <v>464223.53182609915</v>
          </cell>
          <cell r="P26">
            <v>454623.53182609915</v>
          </cell>
          <cell r="Q26">
            <v>510863.33548314951</v>
          </cell>
          <cell r="R26">
            <v>201991.81975445198</v>
          </cell>
          <cell r="S26">
            <v>205369.32874108362</v>
          </cell>
        </row>
        <row r="27">
          <cell r="H27">
            <v>24658.928064892069</v>
          </cell>
          <cell r="I27">
            <v>24658.928064892069</v>
          </cell>
          <cell r="J27">
            <v>24658.928064892069</v>
          </cell>
          <cell r="K27">
            <v>24663.504007861298</v>
          </cell>
          <cell r="L27">
            <v>24664.876406403608</v>
          </cell>
          <cell r="M27">
            <v>24673.014590388608</v>
          </cell>
          <cell r="N27">
            <v>24676.63017472803</v>
          </cell>
          <cell r="O27">
            <v>24676.63017472803</v>
          </cell>
          <cell r="P27">
            <v>24701.341996329953</v>
          </cell>
          <cell r="Q27">
            <v>24705.195563853027</v>
          </cell>
          <cell r="R27">
            <v>12137.293004507595</v>
          </cell>
          <cell r="S27">
            <v>12295.181640683317</v>
          </cell>
        </row>
        <row r="28">
          <cell r="H28">
            <v>98711.600267009853</v>
          </cell>
          <cell r="I28">
            <v>90972.237731342713</v>
          </cell>
          <cell r="J28">
            <v>90981.010760011515</v>
          </cell>
          <cell r="K28">
            <v>91049.093518994705</v>
          </cell>
          <cell r="L28">
            <v>93212.143163959248</v>
          </cell>
          <cell r="M28">
            <v>91165.648227868907</v>
          </cell>
          <cell r="N28">
            <v>92189.941436424022</v>
          </cell>
          <cell r="O28">
            <v>92209.209857987094</v>
          </cell>
          <cell r="P28">
            <v>91308.681982290611</v>
          </cell>
          <cell r="Q28">
            <v>96946.410137281273</v>
          </cell>
          <cell r="R28">
            <v>64973.447835927356</v>
          </cell>
          <cell r="S28">
            <v>65824.539876787749</v>
          </cell>
        </row>
        <row r="29">
          <cell r="H29">
            <v>10000</v>
          </cell>
          <cell r="I29">
            <v>10000</v>
          </cell>
          <cell r="J29">
            <v>0</v>
          </cell>
          <cell r="K29">
            <v>0</v>
          </cell>
          <cell r="L29">
            <v>0</v>
          </cell>
          <cell r="M29">
            <v>5000</v>
          </cell>
          <cell r="N29">
            <v>10000</v>
          </cell>
          <cell r="O29">
            <v>0</v>
          </cell>
          <cell r="P29">
            <v>0</v>
          </cell>
          <cell r="Q29">
            <v>0</v>
          </cell>
          <cell r="R29">
            <v>10000</v>
          </cell>
          <cell r="S29">
            <v>10000</v>
          </cell>
        </row>
        <row r="37">
          <cell r="H37">
            <v>8914.5</v>
          </cell>
          <cell r="I37">
            <v>5672</v>
          </cell>
          <cell r="J37">
            <v>2359.5</v>
          </cell>
          <cell r="K37">
            <v>2902</v>
          </cell>
          <cell r="L37">
            <v>8922</v>
          </cell>
          <cell r="M37">
            <v>3622</v>
          </cell>
          <cell r="N37">
            <v>10002</v>
          </cell>
          <cell r="O37">
            <v>11484.5</v>
          </cell>
          <cell r="P37">
            <v>8697</v>
          </cell>
          <cell r="Q37">
            <v>8402</v>
          </cell>
          <cell r="R37">
            <v>4418</v>
          </cell>
          <cell r="S37">
            <v>15015</v>
          </cell>
        </row>
        <row r="38">
          <cell r="H38">
            <v>1432.73</v>
          </cell>
          <cell r="I38">
            <v>1080.47</v>
          </cell>
          <cell r="J38">
            <v>1904.47</v>
          </cell>
          <cell r="K38">
            <v>8703.11</v>
          </cell>
          <cell r="L38">
            <v>1432.73</v>
          </cell>
          <cell r="M38">
            <v>1432.73</v>
          </cell>
          <cell r="N38">
            <v>4462.99</v>
          </cell>
          <cell r="O38">
            <v>12981.91</v>
          </cell>
          <cell r="P38">
            <v>5223</v>
          </cell>
          <cell r="Q38">
            <v>4105</v>
          </cell>
          <cell r="R38">
            <v>3297.93</v>
          </cell>
          <cell r="S38">
            <v>2297.9299999999998</v>
          </cell>
        </row>
        <row r="39">
          <cell r="H39">
            <v>1030</v>
          </cell>
          <cell r="I39">
            <v>509</v>
          </cell>
          <cell r="J39">
            <v>1667.57</v>
          </cell>
          <cell r="K39">
            <v>4202.4000000000005</v>
          </cell>
          <cell r="L39">
            <v>2640.07</v>
          </cell>
          <cell r="M39">
            <v>1751</v>
          </cell>
          <cell r="N39">
            <v>1706.71</v>
          </cell>
          <cell r="O39">
            <v>1731.6100000000001</v>
          </cell>
          <cell r="P39">
            <v>1030</v>
          </cell>
          <cell r="Q39">
            <v>1030</v>
          </cell>
          <cell r="R39">
            <v>200</v>
          </cell>
          <cell r="S39">
            <v>0</v>
          </cell>
        </row>
        <row r="40">
          <cell r="H40">
            <v>680.83</v>
          </cell>
          <cell r="I40">
            <v>680.83</v>
          </cell>
          <cell r="J40">
            <v>680.83</v>
          </cell>
          <cell r="K40">
            <v>998.07</v>
          </cell>
          <cell r="L40">
            <v>680.83</v>
          </cell>
          <cell r="M40">
            <v>680.83</v>
          </cell>
          <cell r="N40">
            <v>680.83</v>
          </cell>
          <cell r="O40">
            <v>361.53000000000003</v>
          </cell>
          <cell r="P40">
            <v>680.83</v>
          </cell>
          <cell r="Q40">
            <v>680.83</v>
          </cell>
          <cell r="R40">
            <v>680.83</v>
          </cell>
          <cell r="S40">
            <v>680.83</v>
          </cell>
        </row>
        <row r="41">
          <cell r="H41">
            <v>44209.751885867357</v>
          </cell>
          <cell r="I41">
            <v>44209.751885867357</v>
          </cell>
          <cell r="J41">
            <v>44209.751885867357</v>
          </cell>
          <cell r="K41">
            <v>44209.751885867357</v>
          </cell>
          <cell r="L41">
            <v>44209.751885867357</v>
          </cell>
          <cell r="M41">
            <v>44209.751885867357</v>
          </cell>
          <cell r="N41">
            <v>44209.751885867357</v>
          </cell>
          <cell r="O41">
            <v>44209.751885867357</v>
          </cell>
          <cell r="P41">
            <v>44209.751885867357</v>
          </cell>
          <cell r="Q41">
            <v>44209.751885867357</v>
          </cell>
          <cell r="R41">
            <v>0</v>
          </cell>
          <cell r="S41">
            <v>0</v>
          </cell>
        </row>
        <row r="42">
          <cell r="H42">
            <v>3269.4774135480816</v>
          </cell>
          <cell r="I42">
            <v>3282.2675452392232</v>
          </cell>
          <cell r="J42">
            <v>3282.2675452392232</v>
          </cell>
          <cell r="K42">
            <v>16569.615605873994</v>
          </cell>
          <cell r="L42">
            <v>5733.1765305542394</v>
          </cell>
          <cell r="M42">
            <v>39128.210376125062</v>
          </cell>
          <cell r="N42">
            <v>24173.348896257696</v>
          </cell>
          <cell r="O42">
            <v>7717.5459251539551</v>
          </cell>
          <cell r="P42">
            <v>6932.551592610138</v>
          </cell>
          <cell r="Q42">
            <v>3432.5515926101375</v>
          </cell>
          <cell r="R42">
            <v>959.87664613927052</v>
          </cell>
          <cell r="S42">
            <v>4159.8766461392706</v>
          </cell>
        </row>
        <row r="43">
          <cell r="H43">
            <v>0</v>
          </cell>
          <cell r="I43">
            <v>248.23000000000002</v>
          </cell>
          <cell r="J43">
            <v>0</v>
          </cell>
          <cell r="K43">
            <v>1733.49</v>
          </cell>
          <cell r="L43">
            <v>0</v>
          </cell>
          <cell r="M43">
            <v>993.95</v>
          </cell>
          <cell r="N43">
            <v>106.09</v>
          </cell>
          <cell r="O43">
            <v>2304.11</v>
          </cell>
          <cell r="P43">
            <v>647.87</v>
          </cell>
          <cell r="Q43">
            <v>2192.87</v>
          </cell>
          <cell r="R43">
            <v>647.87</v>
          </cell>
          <cell r="S43">
            <v>1471.8700000000001</v>
          </cell>
        </row>
        <row r="44">
          <cell r="H44">
            <v>134569.93329859973</v>
          </cell>
          <cell r="I44">
            <v>134569.93329859973</v>
          </cell>
          <cell r="J44">
            <v>134569.93329859973</v>
          </cell>
          <cell r="K44">
            <v>134569.93329859973</v>
          </cell>
          <cell r="L44">
            <v>134569.93329859973</v>
          </cell>
          <cell r="M44">
            <v>134569.93329859973</v>
          </cell>
          <cell r="N44">
            <v>134569.93329859973</v>
          </cell>
          <cell r="O44">
            <v>134569.93329859973</v>
          </cell>
          <cell r="P44">
            <v>134569.93329859973</v>
          </cell>
          <cell r="Q44">
            <v>134569.93329859973</v>
          </cell>
          <cell r="R44">
            <v>0</v>
          </cell>
          <cell r="S44">
            <v>0</v>
          </cell>
        </row>
        <row r="45">
          <cell r="H45">
            <v>0</v>
          </cell>
          <cell r="I45">
            <v>0</v>
          </cell>
          <cell r="J45">
            <v>0</v>
          </cell>
          <cell r="K45">
            <v>12147.427573661771</v>
          </cell>
          <cell r="L45">
            <v>0</v>
          </cell>
          <cell r="M45">
            <v>2003.2543761250593</v>
          </cell>
          <cell r="N45">
            <v>0</v>
          </cell>
          <cell r="O45">
            <v>2083.1926991946943</v>
          </cell>
          <cell r="P45">
            <v>1039.1981999052582</v>
          </cell>
          <cell r="Q45">
            <v>5835.4975840833731</v>
          </cell>
          <cell r="R45">
            <v>1039.1981999052582</v>
          </cell>
          <cell r="S45">
            <v>1039.1981999052582</v>
          </cell>
        </row>
        <row r="46">
          <cell r="H46">
            <v>7200</v>
          </cell>
          <cell r="I46">
            <v>12100</v>
          </cell>
          <cell r="J46">
            <v>3500</v>
          </cell>
          <cell r="K46">
            <v>8000</v>
          </cell>
          <cell r="L46">
            <v>9200</v>
          </cell>
          <cell r="M46">
            <v>3500</v>
          </cell>
          <cell r="N46">
            <v>8500</v>
          </cell>
          <cell r="O46">
            <v>10000</v>
          </cell>
          <cell r="P46">
            <v>13000</v>
          </cell>
          <cell r="Q46">
            <v>9500</v>
          </cell>
          <cell r="R46">
            <v>6500</v>
          </cell>
          <cell r="S46">
            <v>19400</v>
          </cell>
        </row>
        <row r="47"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5000</v>
          </cell>
          <cell r="R47">
            <v>5000</v>
          </cell>
          <cell r="S47">
            <v>5000</v>
          </cell>
        </row>
        <row r="48">
          <cell r="H48">
            <v>10484.679493122218</v>
          </cell>
          <cell r="I48">
            <v>10484.679493122218</v>
          </cell>
          <cell r="J48">
            <v>10484.679493122218</v>
          </cell>
          <cell r="K48">
            <v>10484.679493122218</v>
          </cell>
          <cell r="L48">
            <v>10484.679493122218</v>
          </cell>
          <cell r="M48">
            <v>10484.679493122218</v>
          </cell>
          <cell r="N48">
            <v>10484.679493122218</v>
          </cell>
          <cell r="O48">
            <v>10484.679493122218</v>
          </cell>
          <cell r="P48">
            <v>10484.679493122218</v>
          </cell>
          <cell r="Q48">
            <v>10484.679493122218</v>
          </cell>
          <cell r="R48">
            <v>10484.679493122218</v>
          </cell>
          <cell r="S48">
            <v>10484.679493122218</v>
          </cell>
        </row>
        <row r="49">
          <cell r="H49">
            <v>7428.6399999999994</v>
          </cell>
          <cell r="I49">
            <v>7428.6399999999994</v>
          </cell>
          <cell r="J49">
            <v>7428.6399999999994</v>
          </cell>
          <cell r="K49">
            <v>7428.6399999999994</v>
          </cell>
          <cell r="L49">
            <v>7428.6399999999994</v>
          </cell>
          <cell r="M49">
            <v>7428.6399999999994</v>
          </cell>
          <cell r="N49">
            <v>7428.6399999999994</v>
          </cell>
          <cell r="O49">
            <v>7428.6399999999994</v>
          </cell>
          <cell r="P49">
            <v>7428.6399999999994</v>
          </cell>
          <cell r="Q49">
            <v>7428.6399999999994</v>
          </cell>
          <cell r="R49">
            <v>7428.6399999999994</v>
          </cell>
          <cell r="S49">
            <v>7428.6399999999994</v>
          </cell>
        </row>
        <row r="50">
          <cell r="H50">
            <v>4750</v>
          </cell>
          <cell r="I50">
            <v>1500</v>
          </cell>
          <cell r="J50">
            <v>0</v>
          </cell>
          <cell r="K50">
            <v>0</v>
          </cell>
          <cell r="L50">
            <v>4000</v>
          </cell>
          <cell r="M50">
            <v>0</v>
          </cell>
          <cell r="N50">
            <v>17500</v>
          </cell>
          <cell r="O50">
            <v>21000</v>
          </cell>
          <cell r="P50">
            <v>8500</v>
          </cell>
          <cell r="Q50">
            <v>4000</v>
          </cell>
          <cell r="R50">
            <v>0</v>
          </cell>
          <cell r="S50">
            <v>7700</v>
          </cell>
        </row>
        <row r="51">
          <cell r="H51">
            <v>4770.6521739130449</v>
          </cell>
          <cell r="I51">
            <v>4770.6521739130449</v>
          </cell>
          <cell r="J51">
            <v>38165.217391304359</v>
          </cell>
          <cell r="K51">
            <v>71559.782608695648</v>
          </cell>
          <cell r="L51">
            <v>119266.3043478261</v>
          </cell>
          <cell r="M51">
            <v>3161.8469999999988</v>
          </cell>
          <cell r="N51">
            <v>6323.6939999999977</v>
          </cell>
          <cell r="O51">
            <v>31618.46999999999</v>
          </cell>
          <cell r="P51">
            <v>53751.398999999983</v>
          </cell>
          <cell r="Q51">
            <v>31618.46999999999</v>
          </cell>
          <cell r="R51">
            <v>126473.87999999996</v>
          </cell>
          <cell r="S51">
            <v>63236.939999999981</v>
          </cell>
        </row>
        <row r="52">
          <cell r="H52">
            <v>61566.560844837782</v>
          </cell>
          <cell r="I52">
            <v>77411.758389026756</v>
          </cell>
          <cell r="J52">
            <v>83213.963493305724</v>
          </cell>
          <cell r="K52">
            <v>11728.429476720923</v>
          </cell>
          <cell r="L52">
            <v>116743.82074709405</v>
          </cell>
          <cell r="M52">
            <v>89974.728300302682</v>
          </cell>
          <cell r="N52">
            <v>-227065.18166231926</v>
          </cell>
          <cell r="O52">
            <v>28207.18419198399</v>
          </cell>
          <cell r="P52">
            <v>27117.422709224727</v>
          </cell>
          <cell r="Q52">
            <v>20502.776505534835</v>
          </cell>
          <cell r="R52">
            <v>2245.2177000000001</v>
          </cell>
          <cell r="S52">
            <v>1549.9676999999999</v>
          </cell>
        </row>
        <row r="53">
          <cell r="H53">
            <v>25717</v>
          </cell>
          <cell r="I53">
            <v>25825.000000000004</v>
          </cell>
          <cell r="J53">
            <v>25825.000000000004</v>
          </cell>
          <cell r="K53">
            <v>26014</v>
          </cell>
          <cell r="L53">
            <v>26654.999999999996</v>
          </cell>
          <cell r="M53">
            <v>28862</v>
          </cell>
          <cell r="N53">
            <v>26188.000000000004</v>
          </cell>
          <cell r="O53">
            <v>26959</v>
          </cell>
          <cell r="P53">
            <v>26486</v>
          </cell>
          <cell r="Q53">
            <v>26486</v>
          </cell>
          <cell r="R53">
            <v>26486</v>
          </cell>
          <cell r="S53">
            <v>26486</v>
          </cell>
        </row>
        <row r="55">
          <cell r="H55">
            <v>13499.984</v>
          </cell>
          <cell r="I55">
            <v>13499.984</v>
          </cell>
          <cell r="J55">
            <v>13499.984</v>
          </cell>
          <cell r="K55">
            <v>13499.984</v>
          </cell>
          <cell r="L55">
            <v>13499.984</v>
          </cell>
          <cell r="M55">
            <v>13499.984</v>
          </cell>
          <cell r="N55">
            <v>13499.984</v>
          </cell>
          <cell r="O55">
            <v>13499.984</v>
          </cell>
          <cell r="P55">
            <v>13499.984</v>
          </cell>
          <cell r="Q55">
            <v>13499.984</v>
          </cell>
          <cell r="R55">
            <v>13499.984</v>
          </cell>
          <cell r="S55">
            <v>13499.984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Employee Data"/>
      <sheetName val="Calculations"/>
      <sheetName val="HR data"/>
      <sheetName val="allok_staffList"/>
      <sheetName val="PSW_Sheet"/>
      <sheetName val="enrollment pivot"/>
      <sheetName val="omnibus"/>
      <sheetName val="enrollment calc"/>
      <sheetName val="Sheet6"/>
      <sheetName val="Employee_Data"/>
      <sheetName val="HR_data"/>
      <sheetName val="enrollment_pivot"/>
      <sheetName val="enrollment_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card"/>
      <sheetName val="06-07Goals"/>
      <sheetName val="net_pending_pivot"/>
      <sheetName val="rec_this_wk_pivot"/>
      <sheetName val="app_this_wk_pivot"/>
      <sheetName val="wd_thiswk_pivot"/>
      <sheetName val="AVG_DAYS_pivot"/>
      <sheetName val="reg_status_pivot"/>
      <sheetName val="overall_status_pivot"/>
      <sheetName val="status_pivot"/>
      <sheetName val="spec_ed_pivot"/>
      <sheetName val="iep_rec_pivot"/>
      <sheetName val="iep_rec_overall_pivot"/>
      <sheetName val="spec_ed_overall_pivot"/>
      <sheetName val="iep_pivot"/>
      <sheetName val="iep_overall_pivot"/>
      <sheetName val="wdreason_pivot"/>
      <sheetName val="cancellation_pivot"/>
      <sheetName val="Charts"/>
      <sheetName val="source data"/>
      <sheetName val="age_status_pivot"/>
      <sheetName val="Reg_data"/>
      <sheetName val="CAVA_wd"/>
      <sheetName val="wd_data"/>
      <sheetName val="data"/>
      <sheetName val="100506"/>
      <sheetName val="AFR-Brd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A1" t="str">
            <v>STUDENTID</v>
          </cell>
          <cell r="B1" t="str">
            <v>STUDENTGENDER</v>
          </cell>
          <cell r="C1" t="str">
            <v>GRADE</v>
          </cell>
          <cell r="D1" t="str">
            <v>BIRTHDAY</v>
          </cell>
          <cell r="E1" t="str">
            <v>ENROLLRECEIVEDDATE</v>
          </cell>
          <cell r="F1" t="str">
            <v>ENROLLAPPROVEDDATE</v>
          </cell>
          <cell r="G1" t="str">
            <v>SCHOOLENROLLDATE</v>
          </cell>
          <cell r="H1" t="str">
            <v>SCHOOL</v>
          </cell>
          <cell r="I1" t="str">
            <v>REGISTRATION STATUS</v>
          </cell>
          <cell r="J1" t="str">
            <v>REGISTRATION SCHOOL YEAR</v>
          </cell>
          <cell r="K1" t="str">
            <v>REGISTRATION LAST CHANGE</v>
          </cell>
          <cell r="L1" t="str">
            <v>IS FULL TIME STUDENT</v>
          </cell>
          <cell r="M1" t="str">
            <v>Approved?</v>
          </cell>
          <cell r="N1" t="str">
            <v>Grade Group</v>
          </cell>
        </row>
        <row r="2">
          <cell r="A2">
            <v>1069</v>
          </cell>
        </row>
        <row r="3">
          <cell r="A3">
            <v>1305</v>
          </cell>
        </row>
        <row r="4">
          <cell r="A4">
            <v>1600</v>
          </cell>
        </row>
        <row r="5">
          <cell r="A5">
            <v>1715</v>
          </cell>
        </row>
        <row r="6">
          <cell r="A6">
            <v>1986</v>
          </cell>
        </row>
        <row r="7">
          <cell r="A7">
            <v>6117</v>
          </cell>
        </row>
        <row r="8">
          <cell r="A8">
            <v>6226</v>
          </cell>
        </row>
        <row r="9">
          <cell r="A9">
            <v>11568</v>
          </cell>
        </row>
        <row r="10">
          <cell r="A10">
            <v>11586</v>
          </cell>
        </row>
        <row r="11">
          <cell r="A11">
            <v>12055</v>
          </cell>
        </row>
        <row r="12">
          <cell r="A12">
            <v>12681</v>
          </cell>
        </row>
        <row r="13">
          <cell r="A13">
            <v>12690</v>
          </cell>
        </row>
        <row r="14">
          <cell r="A14">
            <v>13012</v>
          </cell>
        </row>
        <row r="15">
          <cell r="A15">
            <v>13020</v>
          </cell>
        </row>
        <row r="16">
          <cell r="A16">
            <v>13022</v>
          </cell>
        </row>
        <row r="17">
          <cell r="A17">
            <v>13043</v>
          </cell>
        </row>
        <row r="18">
          <cell r="A18">
            <v>13918</v>
          </cell>
        </row>
        <row r="19">
          <cell r="A19">
            <v>16122</v>
          </cell>
        </row>
        <row r="20">
          <cell r="A20">
            <v>16796</v>
          </cell>
        </row>
        <row r="21">
          <cell r="A21">
            <v>16813</v>
          </cell>
        </row>
        <row r="22">
          <cell r="A22">
            <v>16969</v>
          </cell>
        </row>
        <row r="23">
          <cell r="A23">
            <v>17027</v>
          </cell>
        </row>
        <row r="24">
          <cell r="A24">
            <v>17799</v>
          </cell>
        </row>
        <row r="25">
          <cell r="A25">
            <v>17882</v>
          </cell>
        </row>
        <row r="26">
          <cell r="A26">
            <v>17884</v>
          </cell>
        </row>
        <row r="27">
          <cell r="A27">
            <v>18544</v>
          </cell>
        </row>
        <row r="28">
          <cell r="A28">
            <v>18781</v>
          </cell>
        </row>
        <row r="29">
          <cell r="A29">
            <v>25081</v>
          </cell>
        </row>
        <row r="30">
          <cell r="A30">
            <v>25432</v>
          </cell>
        </row>
        <row r="31">
          <cell r="A31">
            <v>25493</v>
          </cell>
        </row>
        <row r="32">
          <cell r="A32">
            <v>25497</v>
          </cell>
        </row>
        <row r="33">
          <cell r="A33">
            <v>25510</v>
          </cell>
        </row>
        <row r="34">
          <cell r="A34">
            <v>25520</v>
          </cell>
        </row>
        <row r="35">
          <cell r="A35">
            <v>25522</v>
          </cell>
        </row>
        <row r="36">
          <cell r="A36">
            <v>25538</v>
          </cell>
        </row>
        <row r="37">
          <cell r="A37">
            <v>25541</v>
          </cell>
        </row>
        <row r="38">
          <cell r="A38">
            <v>25543</v>
          </cell>
        </row>
        <row r="39">
          <cell r="A39">
            <v>25567</v>
          </cell>
        </row>
        <row r="40">
          <cell r="A40">
            <v>25588</v>
          </cell>
        </row>
        <row r="41">
          <cell r="A41">
            <v>25595</v>
          </cell>
        </row>
        <row r="42">
          <cell r="A42">
            <v>25598</v>
          </cell>
        </row>
        <row r="43">
          <cell r="A43">
            <v>25615</v>
          </cell>
        </row>
        <row r="44">
          <cell r="A44">
            <v>25631</v>
          </cell>
        </row>
        <row r="45">
          <cell r="A45">
            <v>25632</v>
          </cell>
        </row>
        <row r="46">
          <cell r="A46">
            <v>25633</v>
          </cell>
        </row>
        <row r="47">
          <cell r="A47">
            <v>25685</v>
          </cell>
        </row>
        <row r="48">
          <cell r="A48">
            <v>25689</v>
          </cell>
        </row>
        <row r="49">
          <cell r="A49">
            <v>25700</v>
          </cell>
        </row>
        <row r="50">
          <cell r="A50">
            <v>25702</v>
          </cell>
        </row>
        <row r="51">
          <cell r="A51">
            <v>25706</v>
          </cell>
        </row>
        <row r="52">
          <cell r="A52">
            <v>25720</v>
          </cell>
        </row>
        <row r="53">
          <cell r="A53">
            <v>25747</v>
          </cell>
        </row>
        <row r="54">
          <cell r="A54">
            <v>25756</v>
          </cell>
        </row>
        <row r="55">
          <cell r="A55">
            <v>25801</v>
          </cell>
        </row>
        <row r="56">
          <cell r="A56">
            <v>25805</v>
          </cell>
        </row>
        <row r="57">
          <cell r="A57">
            <v>25807</v>
          </cell>
        </row>
        <row r="58">
          <cell r="A58">
            <v>25813</v>
          </cell>
        </row>
        <row r="59">
          <cell r="A59">
            <v>25847</v>
          </cell>
        </row>
        <row r="60">
          <cell r="A60">
            <v>25876</v>
          </cell>
        </row>
        <row r="61">
          <cell r="A61">
            <v>25878</v>
          </cell>
        </row>
        <row r="62">
          <cell r="A62">
            <v>25911</v>
          </cell>
        </row>
        <row r="63">
          <cell r="A63">
            <v>25915</v>
          </cell>
        </row>
        <row r="64">
          <cell r="A64">
            <v>25917</v>
          </cell>
        </row>
        <row r="65">
          <cell r="A65">
            <v>25945</v>
          </cell>
        </row>
        <row r="66">
          <cell r="A66">
            <v>25977</v>
          </cell>
        </row>
        <row r="67">
          <cell r="A67">
            <v>25986</v>
          </cell>
        </row>
        <row r="68">
          <cell r="A68">
            <v>25994</v>
          </cell>
        </row>
        <row r="69">
          <cell r="A69">
            <v>26000</v>
          </cell>
        </row>
        <row r="70">
          <cell r="A70">
            <v>26024</v>
          </cell>
        </row>
        <row r="71">
          <cell r="A71">
            <v>26035</v>
          </cell>
        </row>
        <row r="72">
          <cell r="A72">
            <v>26045</v>
          </cell>
        </row>
        <row r="73">
          <cell r="A73">
            <v>26047</v>
          </cell>
        </row>
        <row r="74">
          <cell r="A74">
            <v>26082</v>
          </cell>
        </row>
        <row r="75">
          <cell r="A75">
            <v>26088</v>
          </cell>
        </row>
        <row r="76">
          <cell r="A76">
            <v>26090</v>
          </cell>
        </row>
        <row r="77">
          <cell r="A77">
            <v>26091</v>
          </cell>
        </row>
        <row r="78">
          <cell r="A78">
            <v>26097</v>
          </cell>
        </row>
        <row r="79">
          <cell r="A79">
            <v>26101</v>
          </cell>
        </row>
        <row r="80">
          <cell r="A80">
            <v>26112</v>
          </cell>
        </row>
        <row r="81">
          <cell r="A81">
            <v>26117</v>
          </cell>
        </row>
        <row r="82">
          <cell r="A82">
            <v>26123</v>
          </cell>
        </row>
        <row r="83">
          <cell r="A83">
            <v>26126</v>
          </cell>
        </row>
        <row r="84">
          <cell r="A84">
            <v>26133</v>
          </cell>
        </row>
        <row r="85">
          <cell r="A85">
            <v>26140</v>
          </cell>
        </row>
        <row r="86">
          <cell r="A86">
            <v>26162</v>
          </cell>
        </row>
        <row r="87">
          <cell r="A87">
            <v>26168</v>
          </cell>
        </row>
        <row r="88">
          <cell r="A88">
            <v>26172</v>
          </cell>
        </row>
        <row r="89">
          <cell r="A89">
            <v>26173</v>
          </cell>
        </row>
        <row r="90">
          <cell r="A90">
            <v>26186</v>
          </cell>
        </row>
        <row r="91">
          <cell r="A91">
            <v>26189</v>
          </cell>
        </row>
        <row r="92">
          <cell r="A92">
            <v>26190</v>
          </cell>
        </row>
        <row r="93">
          <cell r="A93">
            <v>26191</v>
          </cell>
        </row>
        <row r="94">
          <cell r="A94">
            <v>26193</v>
          </cell>
        </row>
        <row r="95">
          <cell r="A95">
            <v>26195</v>
          </cell>
        </row>
        <row r="96">
          <cell r="A96">
            <v>26196</v>
          </cell>
        </row>
        <row r="97">
          <cell r="A97">
            <v>26203</v>
          </cell>
        </row>
        <row r="98">
          <cell r="A98">
            <v>26228</v>
          </cell>
        </row>
        <row r="99">
          <cell r="A99">
            <v>26232</v>
          </cell>
        </row>
        <row r="100">
          <cell r="A100">
            <v>26233</v>
          </cell>
        </row>
        <row r="101">
          <cell r="A101">
            <v>26234</v>
          </cell>
        </row>
        <row r="102">
          <cell r="A102">
            <v>26249</v>
          </cell>
        </row>
        <row r="103">
          <cell r="A103">
            <v>26262</v>
          </cell>
        </row>
        <row r="104">
          <cell r="A104">
            <v>26275</v>
          </cell>
        </row>
        <row r="105">
          <cell r="A105">
            <v>26277</v>
          </cell>
        </row>
        <row r="106">
          <cell r="A106">
            <v>26278</v>
          </cell>
        </row>
        <row r="107">
          <cell r="A107">
            <v>26287</v>
          </cell>
        </row>
        <row r="108">
          <cell r="A108">
            <v>26294</v>
          </cell>
        </row>
        <row r="109">
          <cell r="A109">
            <v>26295</v>
          </cell>
        </row>
        <row r="110">
          <cell r="A110">
            <v>26297</v>
          </cell>
        </row>
        <row r="111">
          <cell r="A111">
            <v>26298</v>
          </cell>
        </row>
        <row r="112">
          <cell r="A112">
            <v>26307</v>
          </cell>
        </row>
        <row r="113">
          <cell r="A113">
            <v>26314</v>
          </cell>
        </row>
        <row r="114">
          <cell r="A114">
            <v>26316</v>
          </cell>
        </row>
        <row r="115">
          <cell r="A115">
            <v>26321</v>
          </cell>
        </row>
        <row r="116">
          <cell r="A116">
            <v>26324</v>
          </cell>
        </row>
        <row r="117">
          <cell r="A117">
            <v>26326</v>
          </cell>
        </row>
        <row r="118">
          <cell r="A118">
            <v>26335</v>
          </cell>
        </row>
        <row r="119">
          <cell r="A119">
            <v>26342</v>
          </cell>
        </row>
        <row r="120">
          <cell r="A120">
            <v>26343</v>
          </cell>
        </row>
        <row r="121">
          <cell r="A121">
            <v>26352</v>
          </cell>
        </row>
        <row r="122">
          <cell r="A122">
            <v>26353</v>
          </cell>
        </row>
        <row r="123">
          <cell r="A123">
            <v>26372</v>
          </cell>
        </row>
        <row r="124">
          <cell r="A124">
            <v>26374</v>
          </cell>
        </row>
        <row r="125">
          <cell r="A125">
            <v>26379</v>
          </cell>
        </row>
        <row r="126">
          <cell r="A126">
            <v>26386</v>
          </cell>
        </row>
        <row r="127">
          <cell r="A127">
            <v>26389</v>
          </cell>
        </row>
        <row r="128">
          <cell r="A128">
            <v>26392</v>
          </cell>
        </row>
        <row r="129">
          <cell r="A129">
            <v>26398</v>
          </cell>
        </row>
        <row r="130">
          <cell r="A130">
            <v>26413</v>
          </cell>
        </row>
        <row r="131">
          <cell r="A131">
            <v>26419</v>
          </cell>
        </row>
        <row r="132">
          <cell r="A132">
            <v>26424</v>
          </cell>
        </row>
        <row r="133">
          <cell r="A133">
            <v>26426</v>
          </cell>
        </row>
        <row r="134">
          <cell r="A134">
            <v>26449</v>
          </cell>
        </row>
        <row r="135">
          <cell r="A135">
            <v>26454</v>
          </cell>
        </row>
        <row r="136">
          <cell r="A136">
            <v>26457</v>
          </cell>
        </row>
        <row r="137">
          <cell r="A137">
            <v>26459</v>
          </cell>
        </row>
        <row r="138">
          <cell r="A138">
            <v>26462</v>
          </cell>
        </row>
        <row r="139">
          <cell r="A139">
            <v>26467</v>
          </cell>
        </row>
        <row r="140">
          <cell r="A140">
            <v>26475</v>
          </cell>
        </row>
        <row r="141">
          <cell r="A141">
            <v>26484</v>
          </cell>
        </row>
        <row r="142">
          <cell r="A142">
            <v>26490</v>
          </cell>
        </row>
        <row r="143">
          <cell r="A143">
            <v>26498</v>
          </cell>
        </row>
        <row r="144">
          <cell r="A144">
            <v>26507</v>
          </cell>
        </row>
        <row r="145">
          <cell r="A145">
            <v>26509</v>
          </cell>
        </row>
        <row r="146">
          <cell r="A146">
            <v>26510</v>
          </cell>
        </row>
        <row r="147">
          <cell r="A147">
            <v>26512</v>
          </cell>
        </row>
        <row r="148">
          <cell r="A148">
            <v>26522</v>
          </cell>
        </row>
        <row r="149">
          <cell r="A149">
            <v>26538</v>
          </cell>
        </row>
        <row r="150">
          <cell r="A150">
            <v>26558</v>
          </cell>
        </row>
        <row r="151">
          <cell r="A151">
            <v>26569</v>
          </cell>
        </row>
        <row r="152">
          <cell r="A152">
            <v>26570</v>
          </cell>
        </row>
        <row r="153">
          <cell r="A153">
            <v>26620</v>
          </cell>
        </row>
        <row r="154">
          <cell r="A154">
            <v>26621</v>
          </cell>
        </row>
        <row r="155">
          <cell r="A155">
            <v>26635</v>
          </cell>
        </row>
        <row r="156">
          <cell r="A156">
            <v>26647</v>
          </cell>
        </row>
        <row r="157">
          <cell r="A157">
            <v>26659</v>
          </cell>
        </row>
        <row r="158">
          <cell r="A158">
            <v>26660</v>
          </cell>
        </row>
        <row r="159">
          <cell r="A159">
            <v>26665</v>
          </cell>
        </row>
        <row r="160">
          <cell r="A160">
            <v>26667</v>
          </cell>
        </row>
        <row r="161">
          <cell r="A161">
            <v>26671</v>
          </cell>
        </row>
        <row r="162">
          <cell r="A162">
            <v>26676</v>
          </cell>
        </row>
        <row r="163">
          <cell r="A163">
            <v>26679</v>
          </cell>
        </row>
        <row r="164">
          <cell r="A164">
            <v>26680</v>
          </cell>
        </row>
        <row r="165">
          <cell r="A165">
            <v>26693</v>
          </cell>
        </row>
        <row r="166">
          <cell r="A166">
            <v>26697</v>
          </cell>
        </row>
        <row r="167">
          <cell r="A167">
            <v>26716</v>
          </cell>
        </row>
        <row r="168">
          <cell r="A168">
            <v>26720</v>
          </cell>
        </row>
        <row r="169">
          <cell r="A169">
            <v>26741</v>
          </cell>
        </row>
        <row r="170">
          <cell r="A170">
            <v>26742</v>
          </cell>
        </row>
        <row r="171">
          <cell r="A171">
            <v>26756</v>
          </cell>
        </row>
        <row r="172">
          <cell r="A172">
            <v>26758</v>
          </cell>
        </row>
        <row r="173">
          <cell r="A173">
            <v>26761</v>
          </cell>
        </row>
        <row r="174">
          <cell r="A174">
            <v>26764</v>
          </cell>
        </row>
        <row r="175">
          <cell r="A175">
            <v>26769</v>
          </cell>
        </row>
        <row r="176">
          <cell r="A176">
            <v>26771</v>
          </cell>
        </row>
        <row r="177">
          <cell r="A177">
            <v>26773</v>
          </cell>
        </row>
        <row r="178">
          <cell r="A178">
            <v>26790</v>
          </cell>
        </row>
        <row r="179">
          <cell r="A179">
            <v>26799</v>
          </cell>
        </row>
        <row r="180">
          <cell r="A180">
            <v>26804</v>
          </cell>
        </row>
        <row r="181">
          <cell r="A181">
            <v>26806</v>
          </cell>
        </row>
        <row r="182">
          <cell r="A182">
            <v>26821</v>
          </cell>
        </row>
        <row r="183">
          <cell r="A183">
            <v>26832</v>
          </cell>
        </row>
        <row r="184">
          <cell r="A184">
            <v>26837</v>
          </cell>
        </row>
        <row r="185">
          <cell r="A185">
            <v>26859</v>
          </cell>
        </row>
        <row r="186">
          <cell r="A186">
            <v>26880</v>
          </cell>
        </row>
        <row r="187">
          <cell r="A187">
            <v>26886</v>
          </cell>
        </row>
        <row r="188">
          <cell r="A188">
            <v>26898</v>
          </cell>
        </row>
        <row r="189">
          <cell r="A189">
            <v>26908</v>
          </cell>
        </row>
        <row r="190">
          <cell r="A190">
            <v>26924</v>
          </cell>
        </row>
        <row r="191">
          <cell r="A191">
            <v>26927</v>
          </cell>
        </row>
        <row r="192">
          <cell r="A192">
            <v>26956</v>
          </cell>
        </row>
        <row r="193">
          <cell r="A193">
            <v>26968</v>
          </cell>
        </row>
        <row r="194">
          <cell r="A194">
            <v>27008</v>
          </cell>
        </row>
        <row r="195">
          <cell r="A195">
            <v>27018</v>
          </cell>
        </row>
        <row r="196">
          <cell r="A196">
            <v>27080</v>
          </cell>
        </row>
        <row r="197">
          <cell r="A197">
            <v>27081</v>
          </cell>
        </row>
        <row r="198">
          <cell r="A198">
            <v>27087</v>
          </cell>
        </row>
        <row r="199">
          <cell r="A199">
            <v>27108</v>
          </cell>
        </row>
        <row r="200">
          <cell r="A200">
            <v>27109</v>
          </cell>
        </row>
        <row r="201">
          <cell r="A201">
            <v>27112</v>
          </cell>
        </row>
        <row r="202">
          <cell r="A202">
            <v>27120</v>
          </cell>
        </row>
        <row r="203">
          <cell r="A203">
            <v>27121</v>
          </cell>
        </row>
        <row r="204">
          <cell r="A204">
            <v>27125</v>
          </cell>
        </row>
        <row r="205">
          <cell r="A205">
            <v>27128</v>
          </cell>
        </row>
        <row r="206">
          <cell r="A206">
            <v>27134</v>
          </cell>
        </row>
        <row r="207">
          <cell r="A207">
            <v>27145</v>
          </cell>
        </row>
        <row r="208">
          <cell r="A208">
            <v>27160</v>
          </cell>
        </row>
        <row r="209">
          <cell r="A209">
            <v>27169</v>
          </cell>
        </row>
        <row r="210">
          <cell r="A210">
            <v>27170</v>
          </cell>
        </row>
        <row r="211">
          <cell r="A211">
            <v>27172</v>
          </cell>
        </row>
        <row r="212">
          <cell r="A212">
            <v>27173</v>
          </cell>
        </row>
        <row r="213">
          <cell r="A213">
            <v>27175</v>
          </cell>
        </row>
        <row r="214">
          <cell r="A214">
            <v>27195</v>
          </cell>
        </row>
        <row r="215">
          <cell r="A215">
            <v>27198</v>
          </cell>
        </row>
        <row r="216">
          <cell r="A216">
            <v>27217</v>
          </cell>
        </row>
        <row r="217">
          <cell r="A217">
            <v>27233</v>
          </cell>
        </row>
        <row r="218">
          <cell r="A218">
            <v>27299</v>
          </cell>
        </row>
        <row r="219">
          <cell r="A219">
            <v>27306</v>
          </cell>
        </row>
        <row r="220">
          <cell r="A220">
            <v>27315</v>
          </cell>
        </row>
        <row r="221">
          <cell r="A221">
            <v>27323</v>
          </cell>
        </row>
        <row r="222">
          <cell r="A222">
            <v>27324</v>
          </cell>
        </row>
        <row r="223">
          <cell r="A223">
            <v>27330</v>
          </cell>
        </row>
        <row r="224">
          <cell r="A224">
            <v>27346</v>
          </cell>
        </row>
        <row r="225">
          <cell r="A225">
            <v>27359</v>
          </cell>
        </row>
        <row r="226">
          <cell r="A226">
            <v>27363</v>
          </cell>
        </row>
        <row r="227">
          <cell r="A227">
            <v>27366</v>
          </cell>
        </row>
        <row r="228">
          <cell r="A228">
            <v>27367</v>
          </cell>
        </row>
        <row r="229">
          <cell r="A229">
            <v>27371</v>
          </cell>
        </row>
        <row r="230">
          <cell r="A230">
            <v>27373</v>
          </cell>
        </row>
        <row r="231">
          <cell r="A231">
            <v>27375</v>
          </cell>
        </row>
        <row r="232">
          <cell r="A232">
            <v>27380</v>
          </cell>
        </row>
        <row r="233">
          <cell r="A233">
            <v>27399</v>
          </cell>
        </row>
        <row r="234">
          <cell r="A234">
            <v>27400</v>
          </cell>
        </row>
        <row r="235">
          <cell r="A235">
            <v>27408</v>
          </cell>
        </row>
        <row r="236">
          <cell r="A236">
            <v>27411</v>
          </cell>
        </row>
        <row r="237">
          <cell r="A237">
            <v>27420</v>
          </cell>
        </row>
        <row r="238">
          <cell r="A238">
            <v>27427</v>
          </cell>
        </row>
        <row r="239">
          <cell r="A239">
            <v>27429</v>
          </cell>
        </row>
        <row r="240">
          <cell r="A240">
            <v>27450</v>
          </cell>
        </row>
        <row r="241">
          <cell r="A241">
            <v>27453</v>
          </cell>
        </row>
        <row r="242">
          <cell r="A242">
            <v>27479</v>
          </cell>
        </row>
        <row r="243">
          <cell r="A243">
            <v>27493</v>
          </cell>
        </row>
        <row r="244">
          <cell r="A244">
            <v>27517</v>
          </cell>
        </row>
        <row r="245">
          <cell r="A245">
            <v>27527</v>
          </cell>
        </row>
        <row r="246">
          <cell r="A246">
            <v>27538</v>
          </cell>
        </row>
        <row r="247">
          <cell r="A247">
            <v>27565</v>
          </cell>
        </row>
        <row r="248">
          <cell r="A248">
            <v>27573</v>
          </cell>
        </row>
        <row r="249">
          <cell r="A249">
            <v>27574</v>
          </cell>
        </row>
        <row r="250">
          <cell r="A250">
            <v>27581</v>
          </cell>
        </row>
        <row r="251">
          <cell r="A251">
            <v>27583</v>
          </cell>
        </row>
        <row r="252">
          <cell r="A252">
            <v>27584</v>
          </cell>
        </row>
        <row r="253">
          <cell r="A253">
            <v>27585</v>
          </cell>
        </row>
        <row r="254">
          <cell r="A254">
            <v>27639</v>
          </cell>
        </row>
        <row r="255">
          <cell r="A255">
            <v>27642</v>
          </cell>
        </row>
        <row r="256">
          <cell r="A256">
            <v>27643</v>
          </cell>
        </row>
        <row r="257">
          <cell r="A257">
            <v>27648</v>
          </cell>
        </row>
        <row r="258">
          <cell r="A258">
            <v>27654</v>
          </cell>
        </row>
        <row r="259">
          <cell r="A259">
            <v>27657</v>
          </cell>
        </row>
        <row r="260">
          <cell r="A260">
            <v>27659</v>
          </cell>
        </row>
        <row r="261">
          <cell r="A261">
            <v>27662</v>
          </cell>
        </row>
        <row r="262">
          <cell r="A262">
            <v>27664</v>
          </cell>
        </row>
        <row r="263">
          <cell r="A263">
            <v>27665</v>
          </cell>
        </row>
        <row r="264">
          <cell r="A264">
            <v>27685</v>
          </cell>
        </row>
        <row r="265">
          <cell r="A265">
            <v>27686</v>
          </cell>
        </row>
        <row r="266">
          <cell r="A266">
            <v>27706</v>
          </cell>
        </row>
        <row r="267">
          <cell r="A267">
            <v>27712</v>
          </cell>
        </row>
        <row r="268">
          <cell r="A268">
            <v>27714</v>
          </cell>
        </row>
        <row r="269">
          <cell r="A269">
            <v>27720</v>
          </cell>
        </row>
        <row r="270">
          <cell r="A270">
            <v>27724</v>
          </cell>
        </row>
        <row r="271">
          <cell r="A271">
            <v>27743</v>
          </cell>
        </row>
        <row r="272">
          <cell r="A272">
            <v>27747</v>
          </cell>
        </row>
        <row r="273">
          <cell r="A273">
            <v>27748</v>
          </cell>
        </row>
        <row r="274">
          <cell r="A274">
            <v>27755</v>
          </cell>
        </row>
        <row r="275">
          <cell r="A275">
            <v>27766</v>
          </cell>
        </row>
        <row r="276">
          <cell r="A276">
            <v>27769</v>
          </cell>
        </row>
        <row r="277">
          <cell r="A277">
            <v>27786</v>
          </cell>
        </row>
        <row r="278">
          <cell r="A278">
            <v>27787</v>
          </cell>
        </row>
        <row r="279">
          <cell r="A279">
            <v>27788</v>
          </cell>
        </row>
        <row r="280">
          <cell r="A280">
            <v>27790</v>
          </cell>
        </row>
        <row r="281">
          <cell r="A281">
            <v>27793</v>
          </cell>
        </row>
        <row r="282">
          <cell r="A282">
            <v>27795</v>
          </cell>
        </row>
        <row r="283">
          <cell r="A283">
            <v>27803</v>
          </cell>
        </row>
        <row r="284">
          <cell r="A284">
            <v>27804</v>
          </cell>
        </row>
        <row r="285">
          <cell r="A285">
            <v>27824</v>
          </cell>
        </row>
        <row r="286">
          <cell r="A286">
            <v>27831</v>
          </cell>
        </row>
        <row r="287">
          <cell r="A287">
            <v>27833</v>
          </cell>
        </row>
        <row r="288">
          <cell r="A288">
            <v>27835</v>
          </cell>
        </row>
        <row r="289">
          <cell r="A289">
            <v>27837</v>
          </cell>
        </row>
        <row r="290">
          <cell r="A290">
            <v>27838</v>
          </cell>
        </row>
        <row r="291">
          <cell r="A291">
            <v>27842</v>
          </cell>
        </row>
        <row r="292">
          <cell r="A292">
            <v>27845</v>
          </cell>
        </row>
        <row r="293">
          <cell r="A293">
            <v>27866</v>
          </cell>
        </row>
        <row r="294">
          <cell r="A294">
            <v>27867</v>
          </cell>
        </row>
        <row r="295">
          <cell r="A295">
            <v>27870</v>
          </cell>
        </row>
        <row r="296">
          <cell r="A296">
            <v>27872</v>
          </cell>
        </row>
        <row r="297">
          <cell r="A297">
            <v>27874</v>
          </cell>
        </row>
        <row r="298">
          <cell r="A298">
            <v>27877</v>
          </cell>
        </row>
        <row r="299">
          <cell r="A299">
            <v>27883</v>
          </cell>
        </row>
        <row r="300">
          <cell r="A300">
            <v>27912</v>
          </cell>
        </row>
        <row r="301">
          <cell r="A301">
            <v>27916</v>
          </cell>
        </row>
        <row r="302">
          <cell r="A302">
            <v>27918</v>
          </cell>
        </row>
        <row r="303">
          <cell r="A303">
            <v>27935</v>
          </cell>
        </row>
        <row r="304">
          <cell r="A304">
            <v>27938</v>
          </cell>
        </row>
        <row r="305">
          <cell r="A305">
            <v>27953</v>
          </cell>
        </row>
        <row r="306">
          <cell r="A306">
            <v>27957</v>
          </cell>
        </row>
        <row r="307">
          <cell r="A307">
            <v>27967</v>
          </cell>
        </row>
        <row r="308">
          <cell r="A308">
            <v>27982</v>
          </cell>
        </row>
        <row r="309">
          <cell r="A309">
            <v>27986</v>
          </cell>
        </row>
        <row r="310">
          <cell r="A310">
            <v>27988</v>
          </cell>
        </row>
        <row r="311">
          <cell r="A311">
            <v>28021</v>
          </cell>
        </row>
        <row r="312">
          <cell r="A312">
            <v>28028</v>
          </cell>
        </row>
        <row r="313">
          <cell r="A313">
            <v>28065</v>
          </cell>
        </row>
        <row r="314">
          <cell r="A314">
            <v>28096</v>
          </cell>
        </row>
        <row r="315">
          <cell r="A315">
            <v>28114</v>
          </cell>
        </row>
        <row r="316">
          <cell r="A316">
            <v>28116</v>
          </cell>
        </row>
        <row r="317">
          <cell r="A317">
            <v>28125</v>
          </cell>
        </row>
        <row r="318">
          <cell r="A318">
            <v>28130</v>
          </cell>
        </row>
        <row r="319">
          <cell r="A319">
            <v>28141</v>
          </cell>
        </row>
        <row r="320">
          <cell r="A320">
            <v>28147</v>
          </cell>
        </row>
        <row r="321">
          <cell r="A321">
            <v>28148</v>
          </cell>
        </row>
        <row r="322">
          <cell r="A322">
            <v>28166</v>
          </cell>
        </row>
        <row r="323">
          <cell r="A323">
            <v>28172</v>
          </cell>
        </row>
        <row r="324">
          <cell r="A324">
            <v>28177</v>
          </cell>
        </row>
        <row r="325">
          <cell r="A325">
            <v>28197</v>
          </cell>
        </row>
        <row r="326">
          <cell r="A326">
            <v>28207</v>
          </cell>
        </row>
        <row r="327">
          <cell r="A327">
            <v>28214</v>
          </cell>
        </row>
        <row r="328">
          <cell r="A328">
            <v>28246</v>
          </cell>
        </row>
        <row r="329">
          <cell r="A329">
            <v>28250</v>
          </cell>
        </row>
        <row r="330">
          <cell r="A330">
            <v>28260</v>
          </cell>
        </row>
        <row r="331">
          <cell r="A331">
            <v>28270</v>
          </cell>
        </row>
        <row r="332">
          <cell r="A332">
            <v>28304</v>
          </cell>
        </row>
        <row r="333">
          <cell r="A333">
            <v>28310</v>
          </cell>
        </row>
        <row r="334">
          <cell r="A334">
            <v>28313</v>
          </cell>
        </row>
        <row r="335">
          <cell r="A335">
            <v>28316</v>
          </cell>
        </row>
        <row r="336">
          <cell r="A336">
            <v>28328</v>
          </cell>
        </row>
        <row r="337">
          <cell r="A337">
            <v>28338</v>
          </cell>
        </row>
        <row r="338">
          <cell r="A338">
            <v>28346</v>
          </cell>
        </row>
        <row r="339">
          <cell r="A339">
            <v>28349</v>
          </cell>
        </row>
        <row r="340">
          <cell r="A340">
            <v>28350</v>
          </cell>
        </row>
        <row r="341">
          <cell r="A341">
            <v>28353</v>
          </cell>
        </row>
        <row r="342">
          <cell r="A342">
            <v>28365</v>
          </cell>
        </row>
        <row r="343">
          <cell r="A343">
            <v>28367</v>
          </cell>
        </row>
        <row r="344">
          <cell r="A344">
            <v>28368</v>
          </cell>
        </row>
        <row r="345">
          <cell r="A345">
            <v>28369</v>
          </cell>
        </row>
        <row r="346">
          <cell r="A346">
            <v>28371</v>
          </cell>
        </row>
        <row r="347">
          <cell r="A347">
            <v>28372</v>
          </cell>
        </row>
        <row r="348">
          <cell r="A348">
            <v>28399</v>
          </cell>
        </row>
        <row r="349">
          <cell r="A349">
            <v>28406</v>
          </cell>
        </row>
        <row r="350">
          <cell r="A350">
            <v>28413</v>
          </cell>
        </row>
        <row r="351">
          <cell r="A351">
            <v>28422</v>
          </cell>
        </row>
        <row r="352">
          <cell r="A352">
            <v>28468</v>
          </cell>
        </row>
        <row r="353">
          <cell r="A353">
            <v>28473</v>
          </cell>
        </row>
        <row r="354">
          <cell r="A354">
            <v>28480</v>
          </cell>
        </row>
        <row r="355">
          <cell r="A355">
            <v>28503</v>
          </cell>
        </row>
        <row r="356">
          <cell r="A356">
            <v>28515</v>
          </cell>
        </row>
        <row r="357">
          <cell r="A357">
            <v>28518</v>
          </cell>
        </row>
        <row r="358">
          <cell r="A358">
            <v>28526</v>
          </cell>
        </row>
        <row r="359">
          <cell r="A359">
            <v>28542</v>
          </cell>
        </row>
        <row r="360">
          <cell r="A360">
            <v>28544</v>
          </cell>
        </row>
        <row r="361">
          <cell r="A361">
            <v>28563</v>
          </cell>
        </row>
        <row r="362">
          <cell r="A362">
            <v>28601</v>
          </cell>
        </row>
        <row r="363">
          <cell r="A363">
            <v>28605</v>
          </cell>
        </row>
        <row r="364">
          <cell r="A364">
            <v>28609</v>
          </cell>
        </row>
        <row r="365">
          <cell r="A365">
            <v>28631</v>
          </cell>
        </row>
        <row r="366">
          <cell r="A366">
            <v>28637</v>
          </cell>
        </row>
        <row r="367">
          <cell r="A367">
            <v>28643</v>
          </cell>
        </row>
        <row r="368">
          <cell r="A368">
            <v>28708</v>
          </cell>
        </row>
        <row r="369">
          <cell r="A369">
            <v>28716</v>
          </cell>
        </row>
        <row r="370">
          <cell r="A370">
            <v>28720</v>
          </cell>
        </row>
        <row r="371">
          <cell r="A371">
            <v>28725</v>
          </cell>
        </row>
        <row r="372">
          <cell r="A372">
            <v>28733</v>
          </cell>
        </row>
        <row r="373">
          <cell r="A373">
            <v>28754</v>
          </cell>
        </row>
        <row r="374">
          <cell r="A374">
            <v>28759</v>
          </cell>
        </row>
        <row r="375">
          <cell r="A375">
            <v>28839</v>
          </cell>
        </row>
        <row r="376">
          <cell r="A376">
            <v>28843</v>
          </cell>
        </row>
        <row r="377">
          <cell r="A377">
            <v>28865</v>
          </cell>
        </row>
        <row r="378">
          <cell r="A378">
            <v>28869</v>
          </cell>
        </row>
        <row r="379">
          <cell r="A379">
            <v>28882</v>
          </cell>
        </row>
        <row r="380">
          <cell r="A380">
            <v>28893</v>
          </cell>
        </row>
        <row r="381">
          <cell r="A381">
            <v>28913</v>
          </cell>
        </row>
        <row r="382">
          <cell r="A382">
            <v>28917</v>
          </cell>
        </row>
        <row r="383">
          <cell r="A383">
            <v>28949</v>
          </cell>
        </row>
        <row r="384">
          <cell r="A384">
            <v>28955</v>
          </cell>
        </row>
        <row r="385">
          <cell r="A385">
            <v>28956</v>
          </cell>
        </row>
        <row r="386">
          <cell r="A386">
            <v>28958</v>
          </cell>
        </row>
        <row r="387">
          <cell r="A387">
            <v>28968</v>
          </cell>
        </row>
        <row r="388">
          <cell r="A388">
            <v>28974</v>
          </cell>
        </row>
        <row r="389">
          <cell r="A389">
            <v>28987</v>
          </cell>
        </row>
        <row r="390">
          <cell r="A390">
            <v>28995</v>
          </cell>
        </row>
        <row r="391">
          <cell r="A391">
            <v>28996</v>
          </cell>
        </row>
        <row r="392">
          <cell r="A392">
            <v>29016</v>
          </cell>
        </row>
        <row r="393">
          <cell r="A393">
            <v>29019</v>
          </cell>
        </row>
        <row r="394">
          <cell r="A394">
            <v>29025</v>
          </cell>
        </row>
        <row r="395">
          <cell r="A395">
            <v>29028</v>
          </cell>
        </row>
        <row r="396">
          <cell r="A396">
            <v>29033</v>
          </cell>
        </row>
        <row r="397">
          <cell r="A397">
            <v>29034</v>
          </cell>
        </row>
        <row r="398">
          <cell r="A398">
            <v>29057</v>
          </cell>
        </row>
        <row r="399">
          <cell r="A399">
            <v>29062</v>
          </cell>
        </row>
        <row r="400">
          <cell r="A400">
            <v>29077</v>
          </cell>
        </row>
        <row r="401">
          <cell r="A401">
            <v>29088</v>
          </cell>
        </row>
        <row r="402">
          <cell r="A402">
            <v>29103</v>
          </cell>
        </row>
        <row r="403">
          <cell r="A403">
            <v>29104</v>
          </cell>
        </row>
        <row r="404">
          <cell r="A404">
            <v>29117</v>
          </cell>
        </row>
        <row r="405">
          <cell r="A405">
            <v>29129</v>
          </cell>
        </row>
        <row r="406">
          <cell r="A406">
            <v>29140</v>
          </cell>
        </row>
        <row r="407">
          <cell r="A407">
            <v>29144</v>
          </cell>
        </row>
        <row r="408">
          <cell r="A408">
            <v>29148</v>
          </cell>
        </row>
        <row r="409">
          <cell r="A409">
            <v>29149</v>
          </cell>
        </row>
        <row r="410">
          <cell r="A410">
            <v>29150</v>
          </cell>
        </row>
        <row r="411">
          <cell r="A411">
            <v>29152</v>
          </cell>
        </row>
        <row r="412">
          <cell r="A412">
            <v>29177</v>
          </cell>
        </row>
        <row r="413">
          <cell r="A413">
            <v>29182</v>
          </cell>
        </row>
        <row r="414">
          <cell r="A414">
            <v>29187</v>
          </cell>
        </row>
        <row r="415">
          <cell r="A415">
            <v>29189</v>
          </cell>
        </row>
        <row r="416">
          <cell r="A416">
            <v>29193</v>
          </cell>
        </row>
        <row r="417">
          <cell r="A417">
            <v>29218</v>
          </cell>
        </row>
        <row r="418">
          <cell r="A418">
            <v>29233</v>
          </cell>
        </row>
        <row r="419">
          <cell r="A419">
            <v>29238</v>
          </cell>
        </row>
        <row r="420">
          <cell r="A420">
            <v>29371</v>
          </cell>
        </row>
        <row r="421">
          <cell r="A421">
            <v>29373</v>
          </cell>
        </row>
        <row r="422">
          <cell r="A422">
            <v>29390</v>
          </cell>
        </row>
        <row r="423">
          <cell r="A423">
            <v>29391</v>
          </cell>
        </row>
        <row r="424">
          <cell r="A424">
            <v>29410</v>
          </cell>
        </row>
        <row r="425">
          <cell r="A425">
            <v>29411</v>
          </cell>
        </row>
        <row r="426">
          <cell r="A426">
            <v>29471</v>
          </cell>
        </row>
        <row r="427">
          <cell r="A427">
            <v>29487</v>
          </cell>
        </row>
        <row r="428">
          <cell r="A428">
            <v>29489</v>
          </cell>
        </row>
        <row r="429">
          <cell r="A429">
            <v>29496</v>
          </cell>
        </row>
        <row r="430">
          <cell r="A430">
            <v>29500</v>
          </cell>
        </row>
        <row r="431">
          <cell r="A431">
            <v>29506</v>
          </cell>
        </row>
        <row r="432">
          <cell r="A432">
            <v>29510</v>
          </cell>
        </row>
        <row r="433">
          <cell r="A433">
            <v>29513</v>
          </cell>
        </row>
        <row r="434">
          <cell r="A434">
            <v>29528</v>
          </cell>
        </row>
        <row r="435">
          <cell r="A435">
            <v>29549</v>
          </cell>
        </row>
        <row r="436">
          <cell r="A436">
            <v>29605</v>
          </cell>
        </row>
        <row r="437">
          <cell r="A437">
            <v>29619</v>
          </cell>
        </row>
        <row r="438">
          <cell r="A438">
            <v>29620</v>
          </cell>
        </row>
        <row r="439">
          <cell r="A439">
            <v>29659</v>
          </cell>
        </row>
        <row r="440">
          <cell r="A440">
            <v>29671</v>
          </cell>
        </row>
        <row r="441">
          <cell r="A441">
            <v>29673</v>
          </cell>
        </row>
        <row r="442">
          <cell r="A442">
            <v>29709</v>
          </cell>
        </row>
        <row r="443">
          <cell r="A443">
            <v>29711</v>
          </cell>
        </row>
        <row r="444">
          <cell r="A444">
            <v>29868</v>
          </cell>
        </row>
        <row r="445">
          <cell r="A445">
            <v>29876</v>
          </cell>
        </row>
        <row r="446">
          <cell r="A446">
            <v>29883</v>
          </cell>
        </row>
        <row r="447">
          <cell r="A447">
            <v>29902</v>
          </cell>
        </row>
        <row r="448">
          <cell r="A448">
            <v>29907</v>
          </cell>
        </row>
        <row r="449">
          <cell r="A449">
            <v>29913</v>
          </cell>
        </row>
        <row r="450">
          <cell r="A450">
            <v>29919</v>
          </cell>
        </row>
        <row r="451">
          <cell r="A451">
            <v>29926</v>
          </cell>
        </row>
        <row r="452">
          <cell r="A452">
            <v>29930</v>
          </cell>
        </row>
        <row r="453">
          <cell r="A453">
            <v>29961</v>
          </cell>
        </row>
        <row r="454">
          <cell r="A454">
            <v>29971</v>
          </cell>
        </row>
        <row r="455">
          <cell r="A455">
            <v>29980</v>
          </cell>
        </row>
        <row r="456">
          <cell r="A456">
            <v>29983</v>
          </cell>
        </row>
        <row r="457">
          <cell r="A457">
            <v>29993</v>
          </cell>
        </row>
        <row r="458">
          <cell r="A458">
            <v>30009</v>
          </cell>
        </row>
        <row r="459">
          <cell r="A459">
            <v>30037</v>
          </cell>
        </row>
        <row r="460">
          <cell r="A460">
            <v>30038</v>
          </cell>
        </row>
        <row r="461">
          <cell r="A461">
            <v>30099</v>
          </cell>
        </row>
        <row r="462">
          <cell r="A462">
            <v>30100</v>
          </cell>
        </row>
        <row r="463">
          <cell r="A463">
            <v>30173</v>
          </cell>
        </row>
        <row r="464">
          <cell r="A464">
            <v>30176</v>
          </cell>
        </row>
        <row r="465">
          <cell r="A465">
            <v>30185</v>
          </cell>
        </row>
        <row r="466">
          <cell r="A466">
            <v>30197</v>
          </cell>
        </row>
        <row r="467">
          <cell r="A467">
            <v>30214</v>
          </cell>
        </row>
        <row r="468">
          <cell r="A468">
            <v>30233</v>
          </cell>
        </row>
        <row r="469">
          <cell r="A469">
            <v>30234</v>
          </cell>
        </row>
        <row r="470">
          <cell r="A470">
            <v>30258</v>
          </cell>
        </row>
        <row r="471">
          <cell r="A471">
            <v>30265</v>
          </cell>
        </row>
        <row r="472">
          <cell r="A472">
            <v>30280</v>
          </cell>
        </row>
        <row r="473">
          <cell r="A473">
            <v>30321</v>
          </cell>
        </row>
        <row r="474">
          <cell r="A474">
            <v>30330</v>
          </cell>
        </row>
        <row r="475">
          <cell r="A475">
            <v>30344</v>
          </cell>
        </row>
        <row r="476">
          <cell r="A476">
            <v>30352</v>
          </cell>
        </row>
        <row r="477">
          <cell r="A477">
            <v>30361</v>
          </cell>
        </row>
        <row r="478">
          <cell r="A478">
            <v>30381</v>
          </cell>
        </row>
        <row r="479">
          <cell r="A479">
            <v>30400</v>
          </cell>
        </row>
        <row r="480">
          <cell r="A480">
            <v>30406</v>
          </cell>
        </row>
        <row r="481">
          <cell r="A481">
            <v>30408</v>
          </cell>
        </row>
        <row r="482">
          <cell r="A482">
            <v>30419</v>
          </cell>
        </row>
        <row r="483">
          <cell r="A483">
            <v>30459</v>
          </cell>
        </row>
        <row r="484">
          <cell r="A484">
            <v>30468</v>
          </cell>
        </row>
        <row r="485">
          <cell r="A485">
            <v>30487</v>
          </cell>
        </row>
        <row r="486">
          <cell r="A486">
            <v>30499</v>
          </cell>
        </row>
        <row r="487">
          <cell r="A487">
            <v>30503</v>
          </cell>
        </row>
        <row r="488">
          <cell r="A488">
            <v>30518</v>
          </cell>
        </row>
        <row r="489">
          <cell r="A489">
            <v>30598</v>
          </cell>
        </row>
        <row r="490">
          <cell r="A490">
            <v>30686</v>
          </cell>
        </row>
        <row r="491">
          <cell r="A491">
            <v>30687</v>
          </cell>
        </row>
        <row r="492">
          <cell r="A492">
            <v>30694</v>
          </cell>
        </row>
        <row r="493">
          <cell r="A493">
            <v>30696</v>
          </cell>
        </row>
        <row r="494">
          <cell r="A494">
            <v>30711</v>
          </cell>
        </row>
        <row r="495">
          <cell r="A495">
            <v>30730</v>
          </cell>
        </row>
        <row r="496">
          <cell r="A496">
            <v>30733</v>
          </cell>
        </row>
        <row r="497">
          <cell r="A497">
            <v>30744</v>
          </cell>
        </row>
        <row r="498">
          <cell r="A498">
            <v>30764</v>
          </cell>
        </row>
        <row r="499">
          <cell r="A499">
            <v>30787</v>
          </cell>
        </row>
        <row r="500">
          <cell r="A500">
            <v>30811</v>
          </cell>
        </row>
        <row r="501">
          <cell r="A501">
            <v>30851</v>
          </cell>
        </row>
        <row r="502">
          <cell r="A502">
            <v>30858</v>
          </cell>
        </row>
        <row r="503">
          <cell r="A503">
            <v>30866</v>
          </cell>
        </row>
        <row r="504">
          <cell r="A504">
            <v>30875</v>
          </cell>
        </row>
        <row r="505">
          <cell r="A505">
            <v>30931</v>
          </cell>
        </row>
        <row r="506">
          <cell r="A506">
            <v>30949</v>
          </cell>
        </row>
        <row r="507">
          <cell r="A507">
            <v>30963</v>
          </cell>
        </row>
        <row r="508">
          <cell r="A508">
            <v>30981</v>
          </cell>
        </row>
        <row r="509">
          <cell r="A509">
            <v>31003</v>
          </cell>
        </row>
        <row r="510">
          <cell r="A510">
            <v>31056</v>
          </cell>
        </row>
        <row r="511">
          <cell r="A511">
            <v>31088</v>
          </cell>
        </row>
        <row r="512">
          <cell r="A512">
            <v>31144</v>
          </cell>
        </row>
        <row r="513">
          <cell r="A513">
            <v>31170</v>
          </cell>
        </row>
        <row r="514">
          <cell r="A514">
            <v>31175</v>
          </cell>
        </row>
        <row r="515">
          <cell r="A515">
            <v>31176</v>
          </cell>
        </row>
        <row r="516">
          <cell r="A516">
            <v>31182</v>
          </cell>
        </row>
        <row r="517">
          <cell r="A517">
            <v>31183</v>
          </cell>
        </row>
        <row r="518">
          <cell r="A518">
            <v>31206</v>
          </cell>
        </row>
        <row r="519">
          <cell r="A519">
            <v>31212</v>
          </cell>
        </row>
        <row r="520">
          <cell r="A520">
            <v>31229</v>
          </cell>
        </row>
        <row r="521">
          <cell r="A521">
            <v>31256</v>
          </cell>
        </row>
        <row r="522">
          <cell r="A522">
            <v>31292</v>
          </cell>
        </row>
        <row r="523">
          <cell r="A523">
            <v>31299</v>
          </cell>
        </row>
        <row r="524">
          <cell r="A524">
            <v>31308</v>
          </cell>
        </row>
        <row r="525">
          <cell r="A525">
            <v>31479</v>
          </cell>
        </row>
        <row r="526">
          <cell r="A526">
            <v>31483</v>
          </cell>
        </row>
        <row r="527">
          <cell r="A527">
            <v>31495</v>
          </cell>
        </row>
        <row r="528">
          <cell r="A528">
            <v>31553</v>
          </cell>
        </row>
        <row r="529">
          <cell r="A529">
            <v>31566</v>
          </cell>
        </row>
        <row r="530">
          <cell r="A530">
            <v>31684</v>
          </cell>
        </row>
        <row r="531">
          <cell r="A531">
            <v>31688</v>
          </cell>
        </row>
        <row r="532">
          <cell r="A532">
            <v>31698</v>
          </cell>
        </row>
        <row r="533">
          <cell r="A533">
            <v>31718</v>
          </cell>
        </row>
        <row r="534">
          <cell r="A534">
            <v>31734</v>
          </cell>
        </row>
        <row r="535">
          <cell r="A535">
            <v>31738</v>
          </cell>
        </row>
        <row r="536">
          <cell r="A536">
            <v>31739</v>
          </cell>
        </row>
        <row r="537">
          <cell r="A537">
            <v>31764</v>
          </cell>
        </row>
        <row r="538">
          <cell r="A538">
            <v>31772</v>
          </cell>
        </row>
        <row r="539">
          <cell r="A539">
            <v>31786</v>
          </cell>
        </row>
        <row r="540">
          <cell r="A540">
            <v>31953</v>
          </cell>
        </row>
        <row r="541">
          <cell r="A541">
            <v>32134</v>
          </cell>
        </row>
        <row r="542">
          <cell r="A542">
            <v>32191</v>
          </cell>
        </row>
        <row r="543">
          <cell r="A543">
            <v>32224</v>
          </cell>
        </row>
        <row r="544">
          <cell r="A544">
            <v>32237</v>
          </cell>
        </row>
        <row r="545">
          <cell r="A545">
            <v>32516</v>
          </cell>
        </row>
        <row r="546">
          <cell r="A546">
            <v>32522</v>
          </cell>
        </row>
        <row r="547">
          <cell r="A547">
            <v>32525</v>
          </cell>
        </row>
        <row r="548">
          <cell r="A548">
            <v>32652</v>
          </cell>
        </row>
        <row r="549">
          <cell r="A549">
            <v>32660</v>
          </cell>
        </row>
        <row r="550">
          <cell r="A550">
            <v>32669</v>
          </cell>
        </row>
        <row r="551">
          <cell r="A551">
            <v>32675</v>
          </cell>
        </row>
        <row r="552">
          <cell r="A552">
            <v>32680</v>
          </cell>
        </row>
        <row r="553">
          <cell r="A553">
            <v>32700</v>
          </cell>
        </row>
        <row r="554">
          <cell r="A554">
            <v>32711</v>
          </cell>
        </row>
        <row r="555">
          <cell r="A555">
            <v>32739</v>
          </cell>
        </row>
        <row r="556">
          <cell r="A556">
            <v>32782</v>
          </cell>
        </row>
        <row r="557">
          <cell r="A557">
            <v>32923</v>
          </cell>
        </row>
        <row r="558">
          <cell r="A558">
            <v>32972</v>
          </cell>
        </row>
        <row r="559">
          <cell r="A559">
            <v>32992</v>
          </cell>
        </row>
        <row r="560">
          <cell r="A560">
            <v>33106</v>
          </cell>
        </row>
        <row r="561">
          <cell r="A561">
            <v>33152</v>
          </cell>
        </row>
        <row r="562">
          <cell r="A562">
            <v>33178</v>
          </cell>
        </row>
        <row r="563">
          <cell r="A563">
            <v>33197</v>
          </cell>
        </row>
        <row r="564">
          <cell r="A564">
            <v>33219</v>
          </cell>
        </row>
        <row r="565">
          <cell r="A565">
            <v>33224</v>
          </cell>
        </row>
        <row r="566">
          <cell r="A566">
            <v>33228</v>
          </cell>
        </row>
        <row r="567">
          <cell r="A567">
            <v>33317</v>
          </cell>
        </row>
        <row r="568">
          <cell r="A568">
            <v>33330</v>
          </cell>
        </row>
        <row r="569">
          <cell r="A569">
            <v>33334</v>
          </cell>
        </row>
        <row r="570">
          <cell r="A570">
            <v>33351</v>
          </cell>
        </row>
        <row r="571">
          <cell r="A571">
            <v>33360</v>
          </cell>
        </row>
        <row r="572">
          <cell r="A572">
            <v>33361</v>
          </cell>
        </row>
        <row r="573">
          <cell r="A573">
            <v>33369</v>
          </cell>
        </row>
        <row r="574">
          <cell r="A574">
            <v>33373</v>
          </cell>
        </row>
        <row r="575">
          <cell r="A575">
            <v>33416</v>
          </cell>
        </row>
        <row r="576">
          <cell r="A576">
            <v>33429</v>
          </cell>
        </row>
        <row r="577">
          <cell r="A577">
            <v>33440</v>
          </cell>
        </row>
        <row r="578">
          <cell r="A578">
            <v>33459</v>
          </cell>
        </row>
        <row r="579">
          <cell r="A579">
            <v>33591</v>
          </cell>
        </row>
        <row r="580">
          <cell r="A580">
            <v>33655</v>
          </cell>
        </row>
        <row r="581">
          <cell r="A581">
            <v>33661</v>
          </cell>
        </row>
        <row r="582">
          <cell r="A582">
            <v>33666</v>
          </cell>
        </row>
        <row r="583">
          <cell r="A583">
            <v>33726</v>
          </cell>
        </row>
        <row r="584">
          <cell r="A584">
            <v>33732</v>
          </cell>
        </row>
        <row r="585">
          <cell r="A585">
            <v>33767</v>
          </cell>
        </row>
        <row r="586">
          <cell r="A586">
            <v>33885</v>
          </cell>
        </row>
        <row r="587">
          <cell r="A587">
            <v>33890</v>
          </cell>
        </row>
        <row r="588">
          <cell r="A588">
            <v>33913</v>
          </cell>
        </row>
        <row r="589">
          <cell r="A589">
            <v>33918</v>
          </cell>
        </row>
        <row r="590">
          <cell r="A590">
            <v>34028</v>
          </cell>
        </row>
        <row r="591">
          <cell r="A591">
            <v>34084</v>
          </cell>
        </row>
        <row r="592">
          <cell r="A592">
            <v>34114</v>
          </cell>
        </row>
        <row r="593">
          <cell r="A593">
            <v>34146</v>
          </cell>
        </row>
        <row r="594">
          <cell r="A594">
            <v>34183</v>
          </cell>
        </row>
        <row r="595">
          <cell r="A595">
            <v>34195</v>
          </cell>
        </row>
        <row r="596">
          <cell r="A596">
            <v>34277</v>
          </cell>
        </row>
        <row r="597">
          <cell r="A597">
            <v>34295</v>
          </cell>
        </row>
        <row r="598">
          <cell r="A598">
            <v>34318</v>
          </cell>
        </row>
        <row r="599">
          <cell r="A599">
            <v>34418</v>
          </cell>
        </row>
        <row r="600">
          <cell r="A600">
            <v>34433</v>
          </cell>
        </row>
        <row r="601">
          <cell r="A601">
            <v>34480</v>
          </cell>
        </row>
        <row r="602">
          <cell r="A602">
            <v>34517</v>
          </cell>
        </row>
        <row r="603">
          <cell r="A603">
            <v>34622</v>
          </cell>
        </row>
        <row r="604">
          <cell r="A604">
            <v>34624</v>
          </cell>
        </row>
        <row r="605">
          <cell r="A605">
            <v>34663</v>
          </cell>
        </row>
        <row r="606">
          <cell r="A606">
            <v>34693</v>
          </cell>
        </row>
        <row r="607">
          <cell r="A607">
            <v>34730</v>
          </cell>
        </row>
        <row r="608">
          <cell r="A608">
            <v>34878</v>
          </cell>
        </row>
        <row r="609">
          <cell r="A609">
            <v>34900</v>
          </cell>
        </row>
        <row r="610">
          <cell r="A610">
            <v>34920</v>
          </cell>
        </row>
        <row r="611">
          <cell r="A611">
            <v>34921</v>
          </cell>
        </row>
        <row r="612">
          <cell r="A612">
            <v>34943</v>
          </cell>
        </row>
        <row r="613">
          <cell r="A613">
            <v>34979</v>
          </cell>
        </row>
        <row r="614">
          <cell r="A614">
            <v>35691</v>
          </cell>
        </row>
        <row r="615">
          <cell r="A615">
            <v>35749</v>
          </cell>
        </row>
        <row r="616">
          <cell r="A616">
            <v>35815</v>
          </cell>
        </row>
        <row r="617">
          <cell r="A617">
            <v>36180</v>
          </cell>
        </row>
        <row r="618">
          <cell r="A618">
            <v>36186</v>
          </cell>
        </row>
        <row r="619">
          <cell r="A619">
            <v>36188</v>
          </cell>
        </row>
        <row r="620">
          <cell r="A620">
            <v>36210</v>
          </cell>
        </row>
        <row r="621">
          <cell r="A621">
            <v>36235</v>
          </cell>
        </row>
        <row r="622">
          <cell r="A622">
            <v>36264</v>
          </cell>
        </row>
        <row r="623">
          <cell r="A623">
            <v>36271</v>
          </cell>
        </row>
        <row r="624">
          <cell r="A624">
            <v>36407</v>
          </cell>
        </row>
        <row r="625">
          <cell r="A625">
            <v>36437</v>
          </cell>
        </row>
        <row r="626">
          <cell r="A626">
            <v>36448</v>
          </cell>
        </row>
        <row r="627">
          <cell r="A627">
            <v>36478</v>
          </cell>
        </row>
        <row r="628">
          <cell r="A628">
            <v>36513</v>
          </cell>
        </row>
        <row r="629">
          <cell r="A629">
            <v>36527</v>
          </cell>
        </row>
        <row r="630">
          <cell r="A630">
            <v>36611</v>
          </cell>
        </row>
        <row r="631">
          <cell r="A631">
            <v>36644</v>
          </cell>
        </row>
        <row r="632">
          <cell r="A632">
            <v>36651</v>
          </cell>
        </row>
        <row r="633">
          <cell r="A633">
            <v>36787</v>
          </cell>
        </row>
        <row r="634">
          <cell r="A634">
            <v>36798</v>
          </cell>
        </row>
        <row r="635">
          <cell r="A635">
            <v>36822</v>
          </cell>
        </row>
        <row r="636">
          <cell r="A636">
            <v>36876</v>
          </cell>
        </row>
        <row r="637">
          <cell r="A637">
            <v>36877</v>
          </cell>
        </row>
        <row r="638">
          <cell r="A638">
            <v>36997</v>
          </cell>
        </row>
        <row r="639">
          <cell r="A639">
            <v>37055</v>
          </cell>
        </row>
        <row r="640">
          <cell r="A640">
            <v>37147</v>
          </cell>
        </row>
        <row r="641">
          <cell r="A641">
            <v>37151</v>
          </cell>
        </row>
        <row r="642">
          <cell r="A642">
            <v>37374</v>
          </cell>
        </row>
        <row r="643">
          <cell r="A643">
            <v>37447</v>
          </cell>
        </row>
        <row r="644">
          <cell r="A644">
            <v>37468</v>
          </cell>
        </row>
        <row r="645">
          <cell r="A645">
            <v>37495</v>
          </cell>
        </row>
        <row r="646">
          <cell r="A646">
            <v>37538</v>
          </cell>
        </row>
        <row r="647">
          <cell r="A647">
            <v>37539</v>
          </cell>
        </row>
        <row r="648">
          <cell r="A648">
            <v>37552</v>
          </cell>
        </row>
        <row r="649">
          <cell r="A649">
            <v>38181</v>
          </cell>
        </row>
        <row r="650">
          <cell r="A650">
            <v>38217</v>
          </cell>
        </row>
        <row r="651">
          <cell r="A651">
            <v>38372</v>
          </cell>
        </row>
        <row r="652">
          <cell r="A652">
            <v>38448</v>
          </cell>
        </row>
        <row r="653">
          <cell r="A653">
            <v>38588</v>
          </cell>
        </row>
        <row r="654">
          <cell r="A654">
            <v>38615</v>
          </cell>
        </row>
        <row r="655">
          <cell r="A655">
            <v>38616</v>
          </cell>
        </row>
        <row r="656">
          <cell r="A656">
            <v>38622</v>
          </cell>
        </row>
        <row r="657">
          <cell r="A657">
            <v>38633</v>
          </cell>
        </row>
        <row r="658">
          <cell r="A658">
            <v>38670</v>
          </cell>
        </row>
        <row r="659">
          <cell r="A659">
            <v>38776</v>
          </cell>
        </row>
        <row r="660">
          <cell r="A660">
            <v>38828</v>
          </cell>
        </row>
        <row r="661">
          <cell r="A661">
            <v>38831</v>
          </cell>
        </row>
        <row r="662">
          <cell r="A662">
            <v>38832</v>
          </cell>
        </row>
        <row r="663">
          <cell r="A663">
            <v>38909</v>
          </cell>
        </row>
        <row r="664">
          <cell r="A664">
            <v>38968</v>
          </cell>
        </row>
        <row r="665">
          <cell r="A665">
            <v>39212</v>
          </cell>
        </row>
        <row r="666">
          <cell r="A666">
            <v>39219</v>
          </cell>
        </row>
        <row r="667">
          <cell r="A667">
            <v>39307</v>
          </cell>
        </row>
        <row r="668">
          <cell r="A668">
            <v>39310</v>
          </cell>
        </row>
        <row r="669">
          <cell r="A669">
            <v>39315</v>
          </cell>
        </row>
        <row r="670">
          <cell r="A670">
            <v>39326</v>
          </cell>
        </row>
        <row r="671">
          <cell r="A671">
            <v>39472</v>
          </cell>
        </row>
        <row r="672">
          <cell r="A672">
            <v>39479</v>
          </cell>
        </row>
        <row r="673">
          <cell r="A673">
            <v>39489</v>
          </cell>
        </row>
        <row r="674">
          <cell r="A674">
            <v>39598</v>
          </cell>
        </row>
        <row r="675">
          <cell r="A675">
            <v>39701</v>
          </cell>
        </row>
        <row r="676">
          <cell r="A676">
            <v>39711</v>
          </cell>
        </row>
        <row r="677">
          <cell r="A677">
            <v>39773</v>
          </cell>
        </row>
        <row r="678">
          <cell r="A678">
            <v>39868</v>
          </cell>
        </row>
        <row r="679">
          <cell r="A679">
            <v>40071</v>
          </cell>
        </row>
        <row r="680">
          <cell r="A680">
            <v>40222</v>
          </cell>
        </row>
        <row r="681">
          <cell r="A681">
            <v>40273</v>
          </cell>
        </row>
        <row r="682">
          <cell r="A682">
            <v>40276</v>
          </cell>
        </row>
        <row r="683">
          <cell r="A683">
            <v>40461</v>
          </cell>
        </row>
        <row r="684">
          <cell r="A684">
            <v>40610</v>
          </cell>
        </row>
        <row r="685">
          <cell r="A685">
            <v>40615</v>
          </cell>
        </row>
        <row r="686">
          <cell r="A686">
            <v>40743</v>
          </cell>
        </row>
        <row r="687">
          <cell r="A687">
            <v>40761</v>
          </cell>
        </row>
        <row r="688">
          <cell r="A688">
            <v>40763</v>
          </cell>
        </row>
        <row r="689">
          <cell r="A689">
            <v>40815</v>
          </cell>
        </row>
        <row r="690">
          <cell r="A690">
            <v>40834</v>
          </cell>
        </row>
        <row r="691">
          <cell r="A691">
            <v>40839</v>
          </cell>
        </row>
        <row r="692">
          <cell r="A692">
            <v>40897</v>
          </cell>
        </row>
        <row r="693">
          <cell r="A693">
            <v>41053</v>
          </cell>
        </row>
        <row r="694">
          <cell r="A694">
            <v>41057</v>
          </cell>
        </row>
        <row r="695">
          <cell r="A695">
            <v>41111</v>
          </cell>
        </row>
        <row r="696">
          <cell r="A696">
            <v>41119</v>
          </cell>
        </row>
        <row r="697">
          <cell r="A697">
            <v>41160</v>
          </cell>
        </row>
        <row r="698">
          <cell r="A698">
            <v>41203</v>
          </cell>
        </row>
        <row r="699">
          <cell r="A699">
            <v>41255</v>
          </cell>
        </row>
        <row r="700">
          <cell r="A700">
            <v>41300</v>
          </cell>
        </row>
        <row r="701">
          <cell r="A701">
            <v>41352</v>
          </cell>
        </row>
        <row r="702">
          <cell r="A702">
            <v>41375</v>
          </cell>
        </row>
        <row r="703">
          <cell r="A703">
            <v>41412</v>
          </cell>
        </row>
        <row r="704">
          <cell r="A704">
            <v>41422</v>
          </cell>
        </row>
        <row r="705">
          <cell r="A705">
            <v>41432</v>
          </cell>
        </row>
        <row r="706">
          <cell r="A706">
            <v>41443</v>
          </cell>
        </row>
        <row r="707">
          <cell r="A707">
            <v>41447</v>
          </cell>
        </row>
        <row r="708">
          <cell r="A708">
            <v>41479</v>
          </cell>
        </row>
        <row r="709">
          <cell r="A709">
            <v>41484</v>
          </cell>
        </row>
        <row r="710">
          <cell r="A710">
            <v>41491</v>
          </cell>
        </row>
        <row r="711">
          <cell r="A711">
            <v>41511</v>
          </cell>
        </row>
        <row r="712">
          <cell r="A712">
            <v>41540</v>
          </cell>
        </row>
        <row r="713">
          <cell r="A713">
            <v>41568</v>
          </cell>
        </row>
        <row r="714">
          <cell r="A714">
            <v>41590</v>
          </cell>
        </row>
        <row r="715">
          <cell r="A715">
            <v>41624</v>
          </cell>
        </row>
        <row r="716">
          <cell r="A716">
            <v>41645</v>
          </cell>
        </row>
        <row r="717">
          <cell r="A717">
            <v>41748</v>
          </cell>
        </row>
        <row r="718">
          <cell r="A718">
            <v>41756</v>
          </cell>
        </row>
        <row r="719">
          <cell r="A719">
            <v>41759</v>
          </cell>
        </row>
        <row r="720">
          <cell r="A720">
            <v>41882</v>
          </cell>
        </row>
        <row r="721">
          <cell r="A721">
            <v>41885</v>
          </cell>
        </row>
        <row r="722">
          <cell r="A722">
            <v>41921</v>
          </cell>
        </row>
        <row r="723">
          <cell r="A723">
            <v>41924</v>
          </cell>
        </row>
        <row r="724">
          <cell r="A724">
            <v>41958</v>
          </cell>
        </row>
        <row r="725">
          <cell r="A725">
            <v>41964</v>
          </cell>
        </row>
        <row r="726">
          <cell r="A726">
            <v>41967</v>
          </cell>
        </row>
        <row r="727">
          <cell r="A727">
            <v>41969</v>
          </cell>
        </row>
        <row r="728">
          <cell r="A728">
            <v>41991</v>
          </cell>
        </row>
        <row r="729">
          <cell r="A729">
            <v>42041</v>
          </cell>
        </row>
        <row r="730">
          <cell r="A730">
            <v>42092</v>
          </cell>
        </row>
        <row r="731">
          <cell r="A731">
            <v>42237</v>
          </cell>
        </row>
        <row r="732">
          <cell r="A732">
            <v>42276</v>
          </cell>
        </row>
        <row r="733">
          <cell r="A733">
            <v>42284</v>
          </cell>
        </row>
        <row r="734">
          <cell r="A734">
            <v>42291</v>
          </cell>
        </row>
        <row r="735">
          <cell r="A735">
            <v>42305</v>
          </cell>
        </row>
        <row r="736">
          <cell r="A736">
            <v>42325</v>
          </cell>
        </row>
        <row r="737">
          <cell r="A737">
            <v>42360</v>
          </cell>
        </row>
        <row r="738">
          <cell r="A738">
            <v>42367</v>
          </cell>
        </row>
        <row r="739">
          <cell r="A739">
            <v>42373</v>
          </cell>
        </row>
        <row r="740">
          <cell r="A740">
            <v>42422</v>
          </cell>
        </row>
        <row r="741">
          <cell r="A741">
            <v>42462</v>
          </cell>
        </row>
        <row r="742">
          <cell r="A742">
            <v>42514</v>
          </cell>
        </row>
        <row r="743">
          <cell r="A743">
            <v>42534</v>
          </cell>
        </row>
        <row r="744">
          <cell r="A744">
            <v>42550</v>
          </cell>
        </row>
        <row r="745">
          <cell r="A745">
            <v>42674</v>
          </cell>
        </row>
        <row r="746">
          <cell r="A746">
            <v>42715</v>
          </cell>
        </row>
        <row r="747">
          <cell r="A747">
            <v>42738</v>
          </cell>
        </row>
        <row r="748">
          <cell r="A748">
            <v>42749</v>
          </cell>
        </row>
        <row r="749">
          <cell r="A749">
            <v>42768</v>
          </cell>
        </row>
        <row r="750">
          <cell r="A750">
            <v>42781</v>
          </cell>
        </row>
        <row r="751">
          <cell r="A751">
            <v>42796</v>
          </cell>
        </row>
        <row r="752">
          <cell r="A752">
            <v>42802</v>
          </cell>
        </row>
        <row r="753">
          <cell r="A753">
            <v>42830</v>
          </cell>
        </row>
        <row r="754">
          <cell r="A754">
            <v>42864</v>
          </cell>
        </row>
        <row r="755">
          <cell r="A755">
            <v>42979</v>
          </cell>
        </row>
        <row r="756">
          <cell r="A756">
            <v>43031</v>
          </cell>
        </row>
        <row r="757">
          <cell r="A757">
            <v>43037</v>
          </cell>
        </row>
        <row r="758">
          <cell r="A758">
            <v>43083</v>
          </cell>
        </row>
        <row r="759">
          <cell r="A759">
            <v>43101</v>
          </cell>
        </row>
        <row r="760">
          <cell r="A760">
            <v>43127</v>
          </cell>
        </row>
        <row r="761">
          <cell r="A761">
            <v>43156</v>
          </cell>
        </row>
        <row r="762">
          <cell r="A762">
            <v>43218</v>
          </cell>
        </row>
        <row r="763">
          <cell r="A763">
            <v>43225</v>
          </cell>
        </row>
        <row r="764">
          <cell r="A764">
            <v>43331</v>
          </cell>
        </row>
        <row r="765">
          <cell r="A765">
            <v>43335</v>
          </cell>
        </row>
        <row r="766">
          <cell r="A766">
            <v>43344</v>
          </cell>
        </row>
        <row r="767">
          <cell r="A767">
            <v>43363</v>
          </cell>
        </row>
        <row r="768">
          <cell r="A768">
            <v>43404</v>
          </cell>
        </row>
        <row r="769">
          <cell r="A769">
            <v>43409</v>
          </cell>
        </row>
        <row r="770">
          <cell r="A770">
            <v>43453</v>
          </cell>
        </row>
        <row r="771">
          <cell r="A771">
            <v>43456</v>
          </cell>
        </row>
        <row r="772">
          <cell r="A772">
            <v>43459</v>
          </cell>
        </row>
        <row r="773">
          <cell r="A773">
            <v>43515</v>
          </cell>
        </row>
        <row r="774">
          <cell r="A774">
            <v>43541</v>
          </cell>
        </row>
        <row r="775">
          <cell r="A775">
            <v>43577</v>
          </cell>
        </row>
        <row r="776">
          <cell r="A776">
            <v>43596</v>
          </cell>
        </row>
        <row r="777">
          <cell r="A777">
            <v>43704</v>
          </cell>
        </row>
        <row r="778">
          <cell r="A778">
            <v>43768</v>
          </cell>
        </row>
        <row r="779">
          <cell r="A779">
            <v>43788</v>
          </cell>
        </row>
        <row r="780">
          <cell r="A780">
            <v>43893</v>
          </cell>
        </row>
        <row r="781">
          <cell r="A781">
            <v>43910</v>
          </cell>
        </row>
        <row r="782">
          <cell r="A782">
            <v>44019</v>
          </cell>
        </row>
        <row r="783">
          <cell r="A783">
            <v>44022</v>
          </cell>
        </row>
        <row r="784">
          <cell r="A784">
            <v>44027</v>
          </cell>
        </row>
        <row r="785">
          <cell r="A785">
            <v>44130</v>
          </cell>
        </row>
        <row r="786">
          <cell r="A786">
            <v>44146</v>
          </cell>
        </row>
        <row r="787">
          <cell r="A787">
            <v>44154</v>
          </cell>
        </row>
        <row r="788">
          <cell r="A788">
            <v>44195</v>
          </cell>
        </row>
        <row r="789">
          <cell r="A789">
            <v>44231</v>
          </cell>
        </row>
        <row r="790">
          <cell r="A790">
            <v>44245</v>
          </cell>
        </row>
        <row r="791">
          <cell r="A791">
            <v>44246</v>
          </cell>
        </row>
        <row r="792">
          <cell r="A792">
            <v>44264</v>
          </cell>
        </row>
        <row r="793">
          <cell r="A793">
            <v>44265</v>
          </cell>
        </row>
        <row r="794">
          <cell r="A794">
            <v>44359</v>
          </cell>
        </row>
        <row r="795">
          <cell r="A795">
            <v>44407</v>
          </cell>
        </row>
        <row r="796">
          <cell r="A796">
            <v>44434</v>
          </cell>
        </row>
        <row r="797">
          <cell r="A797">
            <v>44437</v>
          </cell>
        </row>
        <row r="798">
          <cell r="A798">
            <v>44438</v>
          </cell>
        </row>
        <row r="799">
          <cell r="A799">
            <v>44448</v>
          </cell>
        </row>
        <row r="800">
          <cell r="A800">
            <v>44461</v>
          </cell>
        </row>
        <row r="801">
          <cell r="A801">
            <v>44537</v>
          </cell>
        </row>
        <row r="802">
          <cell r="A802">
            <v>44541</v>
          </cell>
        </row>
        <row r="803">
          <cell r="A803">
            <v>44586</v>
          </cell>
        </row>
        <row r="804">
          <cell r="A804">
            <v>44625</v>
          </cell>
        </row>
        <row r="805">
          <cell r="A805">
            <v>44627</v>
          </cell>
        </row>
        <row r="806">
          <cell r="A806">
            <v>44723</v>
          </cell>
        </row>
        <row r="807">
          <cell r="A807">
            <v>44739</v>
          </cell>
        </row>
        <row r="808">
          <cell r="A808">
            <v>44748</v>
          </cell>
        </row>
        <row r="809">
          <cell r="A809">
            <v>44773</v>
          </cell>
        </row>
        <row r="810">
          <cell r="A810">
            <v>44784</v>
          </cell>
        </row>
        <row r="811">
          <cell r="A811">
            <v>44809</v>
          </cell>
        </row>
        <row r="812">
          <cell r="A812">
            <v>44839</v>
          </cell>
        </row>
        <row r="813">
          <cell r="A813">
            <v>44861</v>
          </cell>
        </row>
        <row r="814">
          <cell r="A814">
            <v>44950</v>
          </cell>
        </row>
        <row r="815">
          <cell r="A815">
            <v>44990</v>
          </cell>
        </row>
        <row r="816">
          <cell r="A816">
            <v>44994</v>
          </cell>
        </row>
        <row r="817">
          <cell r="A817">
            <v>45000</v>
          </cell>
        </row>
        <row r="818">
          <cell r="A818">
            <v>45019</v>
          </cell>
        </row>
        <row r="819">
          <cell r="A819">
            <v>45081</v>
          </cell>
        </row>
        <row r="820">
          <cell r="A820">
            <v>45115</v>
          </cell>
        </row>
        <row r="821">
          <cell r="A821">
            <v>45124</v>
          </cell>
        </row>
        <row r="822">
          <cell r="A822">
            <v>45154</v>
          </cell>
        </row>
        <row r="823">
          <cell r="A823">
            <v>45155</v>
          </cell>
        </row>
        <row r="824">
          <cell r="A824">
            <v>45168</v>
          </cell>
        </row>
        <row r="825">
          <cell r="A825">
            <v>45171</v>
          </cell>
        </row>
        <row r="826">
          <cell r="A826">
            <v>45190</v>
          </cell>
        </row>
        <row r="827">
          <cell r="A827">
            <v>45196</v>
          </cell>
        </row>
        <row r="828">
          <cell r="A828">
            <v>45210</v>
          </cell>
        </row>
        <row r="829">
          <cell r="A829">
            <v>45225</v>
          </cell>
        </row>
        <row r="830">
          <cell r="A830">
            <v>45333</v>
          </cell>
        </row>
        <row r="831">
          <cell r="A831">
            <v>45372</v>
          </cell>
        </row>
        <row r="832">
          <cell r="A832">
            <v>45379</v>
          </cell>
        </row>
        <row r="833">
          <cell r="A833">
            <v>45427</v>
          </cell>
        </row>
        <row r="834">
          <cell r="A834">
            <v>45452</v>
          </cell>
        </row>
        <row r="835">
          <cell r="A835">
            <v>45601</v>
          </cell>
        </row>
        <row r="836">
          <cell r="A836">
            <v>45656</v>
          </cell>
        </row>
        <row r="837">
          <cell r="A837">
            <v>45694</v>
          </cell>
        </row>
        <row r="838">
          <cell r="A838">
            <v>45720</v>
          </cell>
        </row>
        <row r="839">
          <cell r="A839">
            <v>45796</v>
          </cell>
        </row>
        <row r="840">
          <cell r="A840">
            <v>45808</v>
          </cell>
        </row>
        <row r="841">
          <cell r="A841">
            <v>45835</v>
          </cell>
        </row>
        <row r="842">
          <cell r="A842">
            <v>45869</v>
          </cell>
        </row>
        <row r="843">
          <cell r="A843">
            <v>45919</v>
          </cell>
        </row>
        <row r="844">
          <cell r="A844">
            <v>45942</v>
          </cell>
        </row>
        <row r="845">
          <cell r="A845">
            <v>45989</v>
          </cell>
        </row>
        <row r="846">
          <cell r="A846">
            <v>45996</v>
          </cell>
        </row>
        <row r="847">
          <cell r="A847">
            <v>45998</v>
          </cell>
        </row>
        <row r="848">
          <cell r="A848">
            <v>46050</v>
          </cell>
        </row>
        <row r="849">
          <cell r="A849">
            <v>46211</v>
          </cell>
        </row>
        <row r="850">
          <cell r="A850">
            <v>46240</v>
          </cell>
        </row>
        <row r="851">
          <cell r="A851">
            <v>46258</v>
          </cell>
        </row>
        <row r="852">
          <cell r="A852">
            <v>46260</v>
          </cell>
        </row>
        <row r="853">
          <cell r="A853">
            <v>46311</v>
          </cell>
        </row>
        <row r="854">
          <cell r="A854">
            <v>46318</v>
          </cell>
        </row>
        <row r="855">
          <cell r="A855">
            <v>46349</v>
          </cell>
        </row>
        <row r="856">
          <cell r="A856">
            <v>46351</v>
          </cell>
        </row>
        <row r="857">
          <cell r="A857">
            <v>46372</v>
          </cell>
        </row>
        <row r="858">
          <cell r="A858">
            <v>46436</v>
          </cell>
        </row>
        <row r="859">
          <cell r="A859">
            <v>46450</v>
          </cell>
        </row>
        <row r="860">
          <cell r="A860">
            <v>46530</v>
          </cell>
        </row>
        <row r="861">
          <cell r="A861">
            <v>46532</v>
          </cell>
        </row>
        <row r="862">
          <cell r="A862">
            <v>46569</v>
          </cell>
        </row>
        <row r="863">
          <cell r="A863">
            <v>46606</v>
          </cell>
        </row>
        <row r="864">
          <cell r="A864">
            <v>46629</v>
          </cell>
        </row>
        <row r="865">
          <cell r="A865">
            <v>46630</v>
          </cell>
        </row>
        <row r="866">
          <cell r="A866">
            <v>46708</v>
          </cell>
        </row>
        <row r="867">
          <cell r="A867">
            <v>46712</v>
          </cell>
        </row>
        <row r="868">
          <cell r="A868">
            <v>46761</v>
          </cell>
        </row>
        <row r="869">
          <cell r="A869">
            <v>46824</v>
          </cell>
        </row>
        <row r="870">
          <cell r="A870">
            <v>46878</v>
          </cell>
        </row>
        <row r="871">
          <cell r="A871">
            <v>46898</v>
          </cell>
        </row>
        <row r="872">
          <cell r="A872">
            <v>46919</v>
          </cell>
        </row>
        <row r="873">
          <cell r="A873">
            <v>46922</v>
          </cell>
        </row>
        <row r="874">
          <cell r="A874">
            <v>46925</v>
          </cell>
        </row>
        <row r="875">
          <cell r="A875">
            <v>46930</v>
          </cell>
        </row>
        <row r="876">
          <cell r="A876">
            <v>46938</v>
          </cell>
        </row>
        <row r="877">
          <cell r="A877">
            <v>46962</v>
          </cell>
        </row>
        <row r="878">
          <cell r="A878">
            <v>46969</v>
          </cell>
        </row>
        <row r="879">
          <cell r="A879">
            <v>46972</v>
          </cell>
        </row>
        <row r="880">
          <cell r="A880">
            <v>47045</v>
          </cell>
        </row>
        <row r="881">
          <cell r="A881">
            <v>47069</v>
          </cell>
        </row>
        <row r="882">
          <cell r="A882">
            <v>47072</v>
          </cell>
        </row>
        <row r="883">
          <cell r="A883">
            <v>47088</v>
          </cell>
        </row>
        <row r="884">
          <cell r="A884">
            <v>47121</v>
          </cell>
        </row>
        <row r="885">
          <cell r="A885">
            <v>47133</v>
          </cell>
        </row>
        <row r="886">
          <cell r="A886">
            <v>47202</v>
          </cell>
        </row>
        <row r="887">
          <cell r="A887">
            <v>47216</v>
          </cell>
        </row>
        <row r="888">
          <cell r="A888">
            <v>47265</v>
          </cell>
        </row>
        <row r="889">
          <cell r="A889">
            <v>47283</v>
          </cell>
        </row>
        <row r="890">
          <cell r="A890">
            <v>47298</v>
          </cell>
        </row>
        <row r="891">
          <cell r="A891">
            <v>47300</v>
          </cell>
        </row>
        <row r="892">
          <cell r="A892">
            <v>47326</v>
          </cell>
        </row>
        <row r="893">
          <cell r="A893">
            <v>47330</v>
          </cell>
        </row>
        <row r="894">
          <cell r="A894">
            <v>47370</v>
          </cell>
        </row>
        <row r="895">
          <cell r="A895">
            <v>47394</v>
          </cell>
        </row>
        <row r="896">
          <cell r="A896">
            <v>47509</v>
          </cell>
        </row>
        <row r="897">
          <cell r="A897">
            <v>47513</v>
          </cell>
        </row>
        <row r="898">
          <cell r="A898">
            <v>47549</v>
          </cell>
        </row>
        <row r="899">
          <cell r="A899">
            <v>47593</v>
          </cell>
        </row>
        <row r="900">
          <cell r="A900">
            <v>47618</v>
          </cell>
        </row>
        <row r="901">
          <cell r="A901">
            <v>47665</v>
          </cell>
        </row>
        <row r="902">
          <cell r="A902">
            <v>47677</v>
          </cell>
        </row>
        <row r="903">
          <cell r="A903">
            <v>47696</v>
          </cell>
        </row>
        <row r="904">
          <cell r="A904">
            <v>47704</v>
          </cell>
        </row>
        <row r="905">
          <cell r="A905">
            <v>47794</v>
          </cell>
        </row>
        <row r="906">
          <cell r="A906">
            <v>47810</v>
          </cell>
        </row>
        <row r="907">
          <cell r="A907">
            <v>47887</v>
          </cell>
        </row>
        <row r="908">
          <cell r="A908">
            <v>47926</v>
          </cell>
        </row>
        <row r="909">
          <cell r="A909">
            <v>47989</v>
          </cell>
        </row>
        <row r="910">
          <cell r="A910">
            <v>47995</v>
          </cell>
        </row>
        <row r="911">
          <cell r="A911">
            <v>48038</v>
          </cell>
        </row>
        <row r="912">
          <cell r="A912">
            <v>48056</v>
          </cell>
        </row>
        <row r="913">
          <cell r="A913">
            <v>48064</v>
          </cell>
        </row>
        <row r="914">
          <cell r="A914">
            <v>48099</v>
          </cell>
        </row>
        <row r="915">
          <cell r="A915">
            <v>48102</v>
          </cell>
        </row>
        <row r="916">
          <cell r="A916">
            <v>48127</v>
          </cell>
        </row>
        <row r="917">
          <cell r="A917">
            <v>48136</v>
          </cell>
        </row>
        <row r="918">
          <cell r="A918">
            <v>48201</v>
          </cell>
        </row>
        <row r="919">
          <cell r="A919">
            <v>48219</v>
          </cell>
        </row>
        <row r="920">
          <cell r="A920">
            <v>48265</v>
          </cell>
        </row>
        <row r="921">
          <cell r="A921">
            <v>48336</v>
          </cell>
        </row>
        <row r="922">
          <cell r="A922">
            <v>48360</v>
          </cell>
        </row>
        <row r="923">
          <cell r="A923">
            <v>48383</v>
          </cell>
        </row>
        <row r="924">
          <cell r="A924">
            <v>48411</v>
          </cell>
        </row>
        <row r="925">
          <cell r="A925">
            <v>48439</v>
          </cell>
        </row>
        <row r="926">
          <cell r="A926">
            <v>48451</v>
          </cell>
        </row>
        <row r="927">
          <cell r="A927">
            <v>48479</v>
          </cell>
        </row>
        <row r="928">
          <cell r="A928">
            <v>48514</v>
          </cell>
        </row>
        <row r="929">
          <cell r="A929">
            <v>48591</v>
          </cell>
        </row>
        <row r="930">
          <cell r="A930">
            <v>48592</v>
          </cell>
        </row>
        <row r="931">
          <cell r="A931">
            <v>48645</v>
          </cell>
        </row>
        <row r="932">
          <cell r="A932">
            <v>48646</v>
          </cell>
        </row>
        <row r="933">
          <cell r="A933">
            <v>48666</v>
          </cell>
        </row>
        <row r="934">
          <cell r="A934">
            <v>48667</v>
          </cell>
        </row>
        <row r="935">
          <cell r="A935">
            <v>48710</v>
          </cell>
        </row>
        <row r="936">
          <cell r="A936">
            <v>48727</v>
          </cell>
        </row>
        <row r="937">
          <cell r="A937">
            <v>48736</v>
          </cell>
        </row>
        <row r="938">
          <cell r="A938">
            <v>48742</v>
          </cell>
        </row>
        <row r="939">
          <cell r="A939">
            <v>48815</v>
          </cell>
        </row>
        <row r="940">
          <cell r="A940">
            <v>48817</v>
          </cell>
        </row>
        <row r="941">
          <cell r="A941">
            <v>48844</v>
          </cell>
        </row>
        <row r="942">
          <cell r="A942">
            <v>48903</v>
          </cell>
        </row>
        <row r="943">
          <cell r="A943">
            <v>48930</v>
          </cell>
        </row>
        <row r="944">
          <cell r="A944">
            <v>48955</v>
          </cell>
        </row>
        <row r="945">
          <cell r="A945">
            <v>48974</v>
          </cell>
        </row>
        <row r="946">
          <cell r="A946">
            <v>48988</v>
          </cell>
        </row>
        <row r="947">
          <cell r="A947">
            <v>49037</v>
          </cell>
        </row>
        <row r="948">
          <cell r="A948">
            <v>49042</v>
          </cell>
        </row>
        <row r="949">
          <cell r="A949">
            <v>49054</v>
          </cell>
        </row>
        <row r="950">
          <cell r="A950">
            <v>49141</v>
          </cell>
        </row>
        <row r="951">
          <cell r="A951">
            <v>49177</v>
          </cell>
        </row>
        <row r="952">
          <cell r="A952">
            <v>49181</v>
          </cell>
        </row>
        <row r="953">
          <cell r="A953">
            <v>49212</v>
          </cell>
        </row>
        <row r="954">
          <cell r="A954">
            <v>49231</v>
          </cell>
        </row>
        <row r="955">
          <cell r="A955">
            <v>49282</v>
          </cell>
        </row>
        <row r="956">
          <cell r="A956">
            <v>49291</v>
          </cell>
        </row>
        <row r="957">
          <cell r="A957">
            <v>49319</v>
          </cell>
        </row>
        <row r="958">
          <cell r="A958">
            <v>49337</v>
          </cell>
        </row>
        <row r="959">
          <cell r="A959">
            <v>49393</v>
          </cell>
        </row>
        <row r="960">
          <cell r="A960">
            <v>49435</v>
          </cell>
        </row>
        <row r="961">
          <cell r="A961">
            <v>49628</v>
          </cell>
        </row>
        <row r="962">
          <cell r="A962">
            <v>49631</v>
          </cell>
        </row>
        <row r="963">
          <cell r="A963">
            <v>49636</v>
          </cell>
        </row>
        <row r="964">
          <cell r="A964">
            <v>49666</v>
          </cell>
        </row>
        <row r="965">
          <cell r="A965">
            <v>49674</v>
          </cell>
        </row>
        <row r="966">
          <cell r="A966">
            <v>49708</v>
          </cell>
        </row>
        <row r="967">
          <cell r="A967">
            <v>49761</v>
          </cell>
        </row>
        <row r="968">
          <cell r="A968">
            <v>49765</v>
          </cell>
        </row>
        <row r="969">
          <cell r="A969">
            <v>49809</v>
          </cell>
        </row>
        <row r="970">
          <cell r="A970">
            <v>49853</v>
          </cell>
        </row>
        <row r="971">
          <cell r="A971">
            <v>49910</v>
          </cell>
        </row>
        <row r="972">
          <cell r="A972">
            <v>49941</v>
          </cell>
        </row>
        <row r="973">
          <cell r="A973">
            <v>49974</v>
          </cell>
        </row>
        <row r="974">
          <cell r="A974">
            <v>49988</v>
          </cell>
        </row>
        <row r="975">
          <cell r="A975">
            <v>50063</v>
          </cell>
        </row>
        <row r="976">
          <cell r="A976">
            <v>50078</v>
          </cell>
        </row>
        <row r="977">
          <cell r="A977">
            <v>50085</v>
          </cell>
        </row>
        <row r="978">
          <cell r="A978">
            <v>50111</v>
          </cell>
        </row>
        <row r="979">
          <cell r="A979">
            <v>50133</v>
          </cell>
        </row>
        <row r="980">
          <cell r="A980">
            <v>50257</v>
          </cell>
        </row>
        <row r="981">
          <cell r="A981">
            <v>50259</v>
          </cell>
        </row>
        <row r="982">
          <cell r="A982">
            <v>50303</v>
          </cell>
        </row>
        <row r="983">
          <cell r="A983">
            <v>50322</v>
          </cell>
        </row>
        <row r="984">
          <cell r="A984">
            <v>50399</v>
          </cell>
        </row>
        <row r="985">
          <cell r="A985">
            <v>50400</v>
          </cell>
        </row>
        <row r="986">
          <cell r="A986">
            <v>50411</v>
          </cell>
        </row>
        <row r="987">
          <cell r="A987">
            <v>50423</v>
          </cell>
        </row>
        <row r="988">
          <cell r="A988">
            <v>50526</v>
          </cell>
        </row>
        <row r="989">
          <cell r="A989">
            <v>50572</v>
          </cell>
        </row>
        <row r="990">
          <cell r="A990">
            <v>50621</v>
          </cell>
        </row>
        <row r="991">
          <cell r="A991">
            <v>50632</v>
          </cell>
        </row>
        <row r="992">
          <cell r="A992">
            <v>50661</v>
          </cell>
        </row>
        <row r="993">
          <cell r="A993">
            <v>50725</v>
          </cell>
        </row>
        <row r="994">
          <cell r="A994">
            <v>50728</v>
          </cell>
        </row>
        <row r="995">
          <cell r="A995">
            <v>50743</v>
          </cell>
        </row>
        <row r="996">
          <cell r="A996">
            <v>50750</v>
          </cell>
        </row>
        <row r="997">
          <cell r="A997">
            <v>50751</v>
          </cell>
        </row>
        <row r="998">
          <cell r="A998">
            <v>50772</v>
          </cell>
        </row>
        <row r="999">
          <cell r="A999">
            <v>50785</v>
          </cell>
        </row>
        <row r="1000">
          <cell r="A1000">
            <v>51028</v>
          </cell>
        </row>
        <row r="1001">
          <cell r="A1001">
            <v>51036</v>
          </cell>
        </row>
        <row r="1002">
          <cell r="A1002">
            <v>51040</v>
          </cell>
        </row>
        <row r="1003">
          <cell r="A1003">
            <v>51048</v>
          </cell>
        </row>
        <row r="1004">
          <cell r="A1004">
            <v>51080</v>
          </cell>
        </row>
        <row r="1005">
          <cell r="A1005">
            <v>51097</v>
          </cell>
        </row>
        <row r="1006">
          <cell r="A1006">
            <v>51115</v>
          </cell>
        </row>
        <row r="1007">
          <cell r="A1007">
            <v>51118</v>
          </cell>
        </row>
        <row r="1008">
          <cell r="A1008">
            <v>51121</v>
          </cell>
        </row>
        <row r="1009">
          <cell r="A1009">
            <v>51122</v>
          </cell>
        </row>
        <row r="1010">
          <cell r="A1010">
            <v>51131</v>
          </cell>
        </row>
        <row r="1011">
          <cell r="A1011">
            <v>51313</v>
          </cell>
        </row>
        <row r="1012">
          <cell r="A1012">
            <v>51430</v>
          </cell>
        </row>
        <row r="1013">
          <cell r="A1013">
            <v>51525</v>
          </cell>
        </row>
        <row r="1014">
          <cell r="A1014">
            <v>51780</v>
          </cell>
        </row>
        <row r="1015">
          <cell r="A1015">
            <v>51833</v>
          </cell>
        </row>
        <row r="1016">
          <cell r="A1016">
            <v>51873</v>
          </cell>
        </row>
        <row r="1017">
          <cell r="A1017">
            <v>52006</v>
          </cell>
        </row>
        <row r="1018">
          <cell r="A1018">
            <v>52063</v>
          </cell>
        </row>
        <row r="1019">
          <cell r="A1019">
            <v>52105</v>
          </cell>
        </row>
        <row r="1020">
          <cell r="A1020">
            <v>52147</v>
          </cell>
        </row>
        <row r="1021">
          <cell r="A1021">
            <v>52195</v>
          </cell>
        </row>
        <row r="1022">
          <cell r="A1022">
            <v>52247</v>
          </cell>
        </row>
        <row r="1023">
          <cell r="A1023">
            <v>52258</v>
          </cell>
        </row>
        <row r="1024">
          <cell r="A1024">
            <v>52278</v>
          </cell>
        </row>
        <row r="1025">
          <cell r="A1025">
            <v>52344</v>
          </cell>
        </row>
        <row r="1026">
          <cell r="A1026">
            <v>52433</v>
          </cell>
        </row>
        <row r="1027">
          <cell r="A1027">
            <v>52474</v>
          </cell>
        </row>
        <row r="1028">
          <cell r="A1028">
            <v>52499</v>
          </cell>
        </row>
        <row r="1029">
          <cell r="A1029">
            <v>52507</v>
          </cell>
        </row>
        <row r="1030">
          <cell r="A1030">
            <v>52545</v>
          </cell>
        </row>
        <row r="1031">
          <cell r="A1031">
            <v>52584</v>
          </cell>
        </row>
        <row r="1032">
          <cell r="A1032">
            <v>52645</v>
          </cell>
        </row>
        <row r="1033">
          <cell r="A1033">
            <v>52708</v>
          </cell>
        </row>
        <row r="1034">
          <cell r="A1034">
            <v>52904</v>
          </cell>
        </row>
        <row r="1035">
          <cell r="A1035">
            <v>52910</v>
          </cell>
        </row>
        <row r="1036">
          <cell r="A1036">
            <v>52912</v>
          </cell>
        </row>
        <row r="1037">
          <cell r="A1037">
            <v>52936</v>
          </cell>
        </row>
        <row r="1038">
          <cell r="A1038">
            <v>52964</v>
          </cell>
        </row>
        <row r="1039">
          <cell r="A1039">
            <v>52993</v>
          </cell>
        </row>
        <row r="1040">
          <cell r="A1040">
            <v>53129</v>
          </cell>
        </row>
        <row r="1041">
          <cell r="A1041">
            <v>53146</v>
          </cell>
        </row>
        <row r="1042">
          <cell r="A1042">
            <v>53292</v>
          </cell>
        </row>
        <row r="1043">
          <cell r="A1043">
            <v>53427</v>
          </cell>
        </row>
        <row r="1044">
          <cell r="A1044">
            <v>53700</v>
          </cell>
        </row>
        <row r="1045">
          <cell r="A1045">
            <v>53764</v>
          </cell>
        </row>
        <row r="1046">
          <cell r="A1046">
            <v>53798</v>
          </cell>
        </row>
        <row r="1047">
          <cell r="A1047">
            <v>53825</v>
          </cell>
        </row>
        <row r="1048">
          <cell r="A1048">
            <v>53835</v>
          </cell>
        </row>
        <row r="1049">
          <cell r="A1049">
            <v>53950</v>
          </cell>
        </row>
        <row r="1050">
          <cell r="A1050">
            <v>53956</v>
          </cell>
        </row>
        <row r="1051">
          <cell r="A1051">
            <v>53997</v>
          </cell>
        </row>
        <row r="1052">
          <cell r="A1052">
            <v>54003</v>
          </cell>
        </row>
        <row r="1053">
          <cell r="A1053">
            <v>54111</v>
          </cell>
        </row>
        <row r="1054">
          <cell r="A1054">
            <v>54257</v>
          </cell>
        </row>
        <row r="1055">
          <cell r="A1055">
            <v>54362</v>
          </cell>
        </row>
        <row r="1056">
          <cell r="A1056">
            <v>54380</v>
          </cell>
        </row>
        <row r="1057">
          <cell r="A1057">
            <v>54473</v>
          </cell>
        </row>
        <row r="1058">
          <cell r="A1058">
            <v>54487</v>
          </cell>
        </row>
        <row r="1059">
          <cell r="A1059">
            <v>54498</v>
          </cell>
        </row>
        <row r="1060">
          <cell r="A1060">
            <v>54778</v>
          </cell>
        </row>
        <row r="1061">
          <cell r="A1061">
            <v>54836</v>
          </cell>
        </row>
        <row r="1062">
          <cell r="A1062">
            <v>54839</v>
          </cell>
        </row>
        <row r="1063">
          <cell r="A1063">
            <v>54857</v>
          </cell>
        </row>
        <row r="1064">
          <cell r="A1064">
            <v>54874</v>
          </cell>
        </row>
        <row r="1065">
          <cell r="A1065">
            <v>54875</v>
          </cell>
        </row>
        <row r="1066">
          <cell r="A1066">
            <v>54892</v>
          </cell>
        </row>
        <row r="1067">
          <cell r="A1067">
            <v>54897</v>
          </cell>
        </row>
        <row r="1068">
          <cell r="A1068">
            <v>54942</v>
          </cell>
        </row>
        <row r="1069">
          <cell r="A1069">
            <v>54943</v>
          </cell>
        </row>
        <row r="1070">
          <cell r="A1070">
            <v>54965</v>
          </cell>
        </row>
        <row r="1071">
          <cell r="A1071">
            <v>55147</v>
          </cell>
        </row>
        <row r="1072">
          <cell r="A1072">
            <v>55191</v>
          </cell>
        </row>
        <row r="1073">
          <cell r="A1073">
            <v>55414</v>
          </cell>
        </row>
        <row r="1074">
          <cell r="A1074">
            <v>55416</v>
          </cell>
        </row>
        <row r="1075">
          <cell r="A1075">
            <v>55418</v>
          </cell>
        </row>
        <row r="1076">
          <cell r="A1076">
            <v>55419</v>
          </cell>
        </row>
        <row r="1077">
          <cell r="A1077">
            <v>55483</v>
          </cell>
        </row>
        <row r="1078">
          <cell r="A1078">
            <v>55622</v>
          </cell>
        </row>
        <row r="1079">
          <cell r="A1079">
            <v>55836</v>
          </cell>
        </row>
        <row r="1080">
          <cell r="A1080">
            <v>55838</v>
          </cell>
        </row>
        <row r="1081">
          <cell r="A1081">
            <v>56147</v>
          </cell>
        </row>
        <row r="1082">
          <cell r="A1082">
            <v>56165</v>
          </cell>
        </row>
        <row r="1083">
          <cell r="A1083">
            <v>56194</v>
          </cell>
        </row>
        <row r="1084">
          <cell r="A1084">
            <v>56244</v>
          </cell>
        </row>
        <row r="1085">
          <cell r="A1085">
            <v>56273</v>
          </cell>
        </row>
        <row r="1086">
          <cell r="A1086">
            <v>56278</v>
          </cell>
        </row>
        <row r="1087">
          <cell r="A1087">
            <v>56349</v>
          </cell>
        </row>
        <row r="1088">
          <cell r="A1088">
            <v>56361</v>
          </cell>
        </row>
        <row r="1089">
          <cell r="A1089">
            <v>56365</v>
          </cell>
        </row>
        <row r="1090">
          <cell r="A1090">
            <v>56366</v>
          </cell>
        </row>
        <row r="1091">
          <cell r="A1091">
            <v>56376</v>
          </cell>
        </row>
        <row r="1092">
          <cell r="A1092">
            <v>56406</v>
          </cell>
        </row>
        <row r="1093">
          <cell r="A1093">
            <v>56475</v>
          </cell>
        </row>
        <row r="1094">
          <cell r="A1094">
            <v>56480</v>
          </cell>
        </row>
        <row r="1095">
          <cell r="A1095">
            <v>56579</v>
          </cell>
        </row>
        <row r="1096">
          <cell r="A1096">
            <v>56632</v>
          </cell>
        </row>
        <row r="1097">
          <cell r="A1097">
            <v>56773</v>
          </cell>
        </row>
        <row r="1098">
          <cell r="A1098">
            <v>56833</v>
          </cell>
        </row>
        <row r="1099">
          <cell r="A1099">
            <v>56835</v>
          </cell>
        </row>
        <row r="1100">
          <cell r="A1100">
            <v>56856</v>
          </cell>
        </row>
        <row r="1101">
          <cell r="A1101">
            <v>56905</v>
          </cell>
        </row>
        <row r="1102">
          <cell r="A1102">
            <v>56958</v>
          </cell>
        </row>
        <row r="1103">
          <cell r="A1103">
            <v>56993</v>
          </cell>
        </row>
        <row r="1104">
          <cell r="A1104">
            <v>56999</v>
          </cell>
        </row>
        <row r="1105">
          <cell r="A1105">
            <v>57018</v>
          </cell>
        </row>
        <row r="1106">
          <cell r="A1106">
            <v>57069</v>
          </cell>
        </row>
        <row r="1107">
          <cell r="A1107">
            <v>57105</v>
          </cell>
        </row>
        <row r="1108">
          <cell r="A1108">
            <v>57106</v>
          </cell>
        </row>
        <row r="1109">
          <cell r="A1109">
            <v>57150</v>
          </cell>
        </row>
        <row r="1110">
          <cell r="A1110">
            <v>57222</v>
          </cell>
        </row>
        <row r="1111">
          <cell r="A1111">
            <v>57376</v>
          </cell>
        </row>
        <row r="1112">
          <cell r="A1112">
            <v>57643</v>
          </cell>
        </row>
        <row r="1113">
          <cell r="A1113">
            <v>57644</v>
          </cell>
        </row>
        <row r="1114">
          <cell r="A1114">
            <v>57689</v>
          </cell>
        </row>
        <row r="1115">
          <cell r="A1115">
            <v>58940</v>
          </cell>
        </row>
        <row r="1116">
          <cell r="A1116">
            <v>60539</v>
          </cell>
        </row>
        <row r="1117">
          <cell r="A1117">
            <v>63510</v>
          </cell>
        </row>
        <row r="1118">
          <cell r="A1118">
            <v>63520</v>
          </cell>
        </row>
        <row r="1119">
          <cell r="A1119">
            <v>63531</v>
          </cell>
        </row>
        <row r="1120">
          <cell r="A1120">
            <v>63800</v>
          </cell>
        </row>
        <row r="1121">
          <cell r="A1121">
            <v>63899</v>
          </cell>
        </row>
        <row r="1122">
          <cell r="A1122">
            <v>64902</v>
          </cell>
        </row>
        <row r="1123">
          <cell r="A1123">
            <v>64942</v>
          </cell>
        </row>
        <row r="1124">
          <cell r="A1124">
            <v>65002</v>
          </cell>
        </row>
        <row r="1125">
          <cell r="A1125">
            <v>65027</v>
          </cell>
        </row>
        <row r="1126">
          <cell r="A1126">
            <v>65148</v>
          </cell>
        </row>
        <row r="1127">
          <cell r="A1127">
            <v>65191</v>
          </cell>
        </row>
        <row r="1128">
          <cell r="A1128">
            <v>65354</v>
          </cell>
        </row>
        <row r="1129">
          <cell r="A1129">
            <v>65366</v>
          </cell>
        </row>
        <row r="1130">
          <cell r="A1130">
            <v>65378</v>
          </cell>
        </row>
        <row r="1131">
          <cell r="A1131">
            <v>65437</v>
          </cell>
        </row>
        <row r="1132">
          <cell r="A1132">
            <v>65449</v>
          </cell>
        </row>
        <row r="1133">
          <cell r="A1133">
            <v>65526</v>
          </cell>
        </row>
        <row r="1134">
          <cell r="A1134">
            <v>65532</v>
          </cell>
        </row>
        <row r="1135">
          <cell r="A1135">
            <v>65539</v>
          </cell>
        </row>
        <row r="1136">
          <cell r="A1136">
            <v>65541</v>
          </cell>
        </row>
        <row r="1137">
          <cell r="A1137">
            <v>65643</v>
          </cell>
        </row>
        <row r="1138">
          <cell r="A1138">
            <v>65644</v>
          </cell>
        </row>
        <row r="1139">
          <cell r="A1139">
            <v>65680</v>
          </cell>
        </row>
        <row r="1140">
          <cell r="A1140">
            <v>65682</v>
          </cell>
        </row>
        <row r="1141">
          <cell r="A1141">
            <v>65973</v>
          </cell>
        </row>
        <row r="1142">
          <cell r="A1142">
            <v>66203</v>
          </cell>
        </row>
        <row r="1143">
          <cell r="A1143">
            <v>66215</v>
          </cell>
        </row>
        <row r="1144">
          <cell r="A1144">
            <v>66251</v>
          </cell>
        </row>
        <row r="1145">
          <cell r="A1145">
            <v>66254</v>
          </cell>
        </row>
        <row r="1146">
          <cell r="A1146">
            <v>66293</v>
          </cell>
        </row>
        <row r="1147">
          <cell r="A1147">
            <v>66294</v>
          </cell>
        </row>
        <row r="1148">
          <cell r="A1148">
            <v>66297</v>
          </cell>
        </row>
        <row r="1149">
          <cell r="A1149">
            <v>66757</v>
          </cell>
        </row>
        <row r="1150">
          <cell r="A1150">
            <v>66760</v>
          </cell>
        </row>
        <row r="1151">
          <cell r="A1151">
            <v>66763</v>
          </cell>
        </row>
        <row r="1152">
          <cell r="A1152">
            <v>66770</v>
          </cell>
        </row>
        <row r="1153">
          <cell r="A1153">
            <v>66784</v>
          </cell>
        </row>
        <row r="1154">
          <cell r="A1154">
            <v>66832</v>
          </cell>
        </row>
        <row r="1155">
          <cell r="A1155">
            <v>66910</v>
          </cell>
        </row>
        <row r="1156">
          <cell r="A1156">
            <v>66945</v>
          </cell>
        </row>
        <row r="1157">
          <cell r="A1157">
            <v>66960</v>
          </cell>
        </row>
        <row r="1158">
          <cell r="A1158">
            <v>67159</v>
          </cell>
        </row>
        <row r="1159">
          <cell r="A1159">
            <v>67196</v>
          </cell>
        </row>
        <row r="1160">
          <cell r="A1160">
            <v>67210</v>
          </cell>
        </row>
        <row r="1161">
          <cell r="A1161">
            <v>67224</v>
          </cell>
        </row>
        <row r="1162">
          <cell r="A1162">
            <v>67233</v>
          </cell>
        </row>
        <row r="1163">
          <cell r="A1163">
            <v>67309</v>
          </cell>
        </row>
        <row r="1164">
          <cell r="A1164">
            <v>67366</v>
          </cell>
        </row>
        <row r="1165">
          <cell r="A1165">
            <v>67464</v>
          </cell>
        </row>
        <row r="1166">
          <cell r="A1166">
            <v>67495</v>
          </cell>
        </row>
        <row r="1167">
          <cell r="A1167">
            <v>67509</v>
          </cell>
        </row>
        <row r="1168">
          <cell r="A1168">
            <v>67516</v>
          </cell>
        </row>
        <row r="1169">
          <cell r="A1169">
            <v>67736</v>
          </cell>
        </row>
        <row r="1170">
          <cell r="A1170">
            <v>67750</v>
          </cell>
        </row>
        <row r="1171">
          <cell r="A1171">
            <v>67816</v>
          </cell>
        </row>
        <row r="1172">
          <cell r="A1172">
            <v>67835</v>
          </cell>
        </row>
        <row r="1173">
          <cell r="A1173">
            <v>68122</v>
          </cell>
        </row>
        <row r="1174">
          <cell r="A1174">
            <v>68130</v>
          </cell>
        </row>
        <row r="1175">
          <cell r="A1175">
            <v>68149</v>
          </cell>
        </row>
        <row r="1176">
          <cell r="A1176">
            <v>68153</v>
          </cell>
        </row>
        <row r="1177">
          <cell r="A1177">
            <v>68215</v>
          </cell>
        </row>
        <row r="1178">
          <cell r="A1178">
            <v>68312</v>
          </cell>
        </row>
        <row r="1179">
          <cell r="A1179">
            <v>68358</v>
          </cell>
        </row>
        <row r="1180">
          <cell r="A1180">
            <v>68476</v>
          </cell>
        </row>
        <row r="1181">
          <cell r="A1181">
            <v>68509</v>
          </cell>
        </row>
        <row r="1182">
          <cell r="A1182">
            <v>68542</v>
          </cell>
        </row>
        <row r="1183">
          <cell r="A1183">
            <v>68719</v>
          </cell>
        </row>
        <row r="1184">
          <cell r="A1184">
            <v>68819</v>
          </cell>
        </row>
        <row r="1185">
          <cell r="A1185">
            <v>68920</v>
          </cell>
        </row>
        <row r="1186">
          <cell r="A1186">
            <v>68930</v>
          </cell>
        </row>
        <row r="1187">
          <cell r="A1187">
            <v>68946</v>
          </cell>
        </row>
        <row r="1188">
          <cell r="A1188">
            <v>68972</v>
          </cell>
        </row>
        <row r="1189">
          <cell r="A1189">
            <v>68977</v>
          </cell>
        </row>
        <row r="1190">
          <cell r="A1190">
            <v>68984</v>
          </cell>
        </row>
        <row r="1191">
          <cell r="A1191">
            <v>69057</v>
          </cell>
        </row>
        <row r="1192">
          <cell r="A1192">
            <v>69069</v>
          </cell>
        </row>
        <row r="1193">
          <cell r="A1193">
            <v>69123</v>
          </cell>
        </row>
        <row r="1194">
          <cell r="A1194">
            <v>69227</v>
          </cell>
        </row>
        <row r="1195">
          <cell r="A1195">
            <v>69230</v>
          </cell>
        </row>
        <row r="1196">
          <cell r="A1196">
            <v>69309</v>
          </cell>
        </row>
        <row r="1197">
          <cell r="A1197">
            <v>69315</v>
          </cell>
        </row>
        <row r="1198">
          <cell r="A1198">
            <v>69420</v>
          </cell>
        </row>
        <row r="1199">
          <cell r="A1199">
            <v>69466</v>
          </cell>
        </row>
        <row r="1200">
          <cell r="A1200">
            <v>69539</v>
          </cell>
        </row>
        <row r="1201">
          <cell r="A1201">
            <v>69581</v>
          </cell>
        </row>
        <row r="1202">
          <cell r="A1202">
            <v>69712</v>
          </cell>
        </row>
        <row r="1203">
          <cell r="A1203">
            <v>69762</v>
          </cell>
        </row>
        <row r="1204">
          <cell r="A1204">
            <v>69834</v>
          </cell>
        </row>
        <row r="1205">
          <cell r="A1205">
            <v>69940</v>
          </cell>
        </row>
        <row r="1206">
          <cell r="A1206">
            <v>69946</v>
          </cell>
        </row>
        <row r="1207">
          <cell r="A1207">
            <v>69951</v>
          </cell>
        </row>
        <row r="1208">
          <cell r="A1208">
            <v>69962</v>
          </cell>
        </row>
        <row r="1209">
          <cell r="A1209">
            <v>69975</v>
          </cell>
        </row>
        <row r="1210">
          <cell r="A1210">
            <v>70000</v>
          </cell>
        </row>
        <row r="1211">
          <cell r="A1211">
            <v>70001</v>
          </cell>
        </row>
        <row r="1212">
          <cell r="A1212">
            <v>70043</v>
          </cell>
        </row>
        <row r="1213">
          <cell r="A1213">
            <v>70105</v>
          </cell>
        </row>
        <row r="1214">
          <cell r="A1214">
            <v>70122</v>
          </cell>
        </row>
        <row r="1215">
          <cell r="A1215">
            <v>70316</v>
          </cell>
        </row>
        <row r="1216">
          <cell r="A1216">
            <v>70322</v>
          </cell>
        </row>
        <row r="1217">
          <cell r="A1217">
            <v>70419</v>
          </cell>
        </row>
        <row r="1218">
          <cell r="A1218">
            <v>70487</v>
          </cell>
        </row>
        <row r="1219">
          <cell r="A1219">
            <v>70529</v>
          </cell>
        </row>
        <row r="1220">
          <cell r="A1220">
            <v>70631</v>
          </cell>
        </row>
        <row r="1221">
          <cell r="A1221">
            <v>70774</v>
          </cell>
        </row>
        <row r="1222">
          <cell r="A1222">
            <v>70822</v>
          </cell>
        </row>
        <row r="1223">
          <cell r="A1223">
            <v>70837</v>
          </cell>
        </row>
        <row r="1224">
          <cell r="A1224">
            <v>70849</v>
          </cell>
        </row>
        <row r="1225">
          <cell r="A1225">
            <v>70852</v>
          </cell>
        </row>
        <row r="1226">
          <cell r="A1226">
            <v>70858</v>
          </cell>
        </row>
        <row r="1227">
          <cell r="A1227">
            <v>70860</v>
          </cell>
        </row>
        <row r="1228">
          <cell r="A1228">
            <v>70899</v>
          </cell>
        </row>
        <row r="1229">
          <cell r="A1229">
            <v>70911</v>
          </cell>
        </row>
        <row r="1230">
          <cell r="A1230">
            <v>70990</v>
          </cell>
        </row>
        <row r="1231">
          <cell r="A1231">
            <v>71042</v>
          </cell>
        </row>
        <row r="1232">
          <cell r="A1232">
            <v>71058</v>
          </cell>
        </row>
        <row r="1233">
          <cell r="A1233">
            <v>71086</v>
          </cell>
        </row>
        <row r="1234">
          <cell r="A1234">
            <v>71091</v>
          </cell>
        </row>
        <row r="1235">
          <cell r="A1235">
            <v>71092</v>
          </cell>
        </row>
        <row r="1236">
          <cell r="A1236">
            <v>71245</v>
          </cell>
        </row>
        <row r="1237">
          <cell r="A1237">
            <v>71329</v>
          </cell>
        </row>
        <row r="1238">
          <cell r="A1238">
            <v>71344</v>
          </cell>
        </row>
        <row r="1239">
          <cell r="A1239">
            <v>71350</v>
          </cell>
        </row>
        <row r="1240">
          <cell r="A1240">
            <v>71353</v>
          </cell>
        </row>
        <row r="1241">
          <cell r="A1241">
            <v>71357</v>
          </cell>
        </row>
        <row r="1242">
          <cell r="A1242">
            <v>71383</v>
          </cell>
        </row>
        <row r="1243">
          <cell r="A1243">
            <v>71451</v>
          </cell>
        </row>
        <row r="1244">
          <cell r="A1244">
            <v>71501</v>
          </cell>
        </row>
        <row r="1245">
          <cell r="A1245">
            <v>71506</v>
          </cell>
        </row>
        <row r="1246">
          <cell r="A1246">
            <v>71511</v>
          </cell>
        </row>
        <row r="1247">
          <cell r="A1247">
            <v>71538</v>
          </cell>
        </row>
        <row r="1248">
          <cell r="A1248">
            <v>71547</v>
          </cell>
        </row>
        <row r="1249">
          <cell r="A1249">
            <v>71589</v>
          </cell>
        </row>
        <row r="1250">
          <cell r="A1250">
            <v>71648</v>
          </cell>
        </row>
        <row r="1251">
          <cell r="A1251">
            <v>71733</v>
          </cell>
        </row>
        <row r="1252">
          <cell r="A1252">
            <v>71807</v>
          </cell>
        </row>
        <row r="1253">
          <cell r="A1253">
            <v>71858</v>
          </cell>
        </row>
        <row r="1254">
          <cell r="A1254">
            <v>71871</v>
          </cell>
        </row>
        <row r="1255">
          <cell r="A1255">
            <v>71889</v>
          </cell>
        </row>
        <row r="1256">
          <cell r="A1256">
            <v>71899</v>
          </cell>
        </row>
        <row r="1257">
          <cell r="A1257">
            <v>71913</v>
          </cell>
        </row>
        <row r="1258">
          <cell r="A1258">
            <v>71936</v>
          </cell>
        </row>
        <row r="1259">
          <cell r="A1259">
            <v>71971</v>
          </cell>
        </row>
        <row r="1260">
          <cell r="A1260">
            <v>72147</v>
          </cell>
        </row>
        <row r="1261">
          <cell r="A1261">
            <v>72177</v>
          </cell>
        </row>
        <row r="1262">
          <cell r="A1262">
            <v>72227</v>
          </cell>
        </row>
        <row r="1263">
          <cell r="A1263">
            <v>72249</v>
          </cell>
        </row>
        <row r="1264">
          <cell r="A1264">
            <v>72299</v>
          </cell>
        </row>
        <row r="1265">
          <cell r="A1265">
            <v>72306</v>
          </cell>
        </row>
        <row r="1266">
          <cell r="A1266">
            <v>72317</v>
          </cell>
        </row>
        <row r="1267">
          <cell r="A1267">
            <v>72340</v>
          </cell>
        </row>
        <row r="1268">
          <cell r="A1268">
            <v>72343</v>
          </cell>
        </row>
        <row r="1269">
          <cell r="A1269">
            <v>72351</v>
          </cell>
        </row>
        <row r="1270">
          <cell r="A1270">
            <v>72413</v>
          </cell>
        </row>
        <row r="1271">
          <cell r="A1271">
            <v>72521</v>
          </cell>
        </row>
        <row r="1272">
          <cell r="A1272">
            <v>72536</v>
          </cell>
        </row>
        <row r="1273">
          <cell r="A1273">
            <v>72547</v>
          </cell>
        </row>
        <row r="1274">
          <cell r="A1274">
            <v>72550</v>
          </cell>
        </row>
        <row r="1275">
          <cell r="A1275">
            <v>72730</v>
          </cell>
        </row>
        <row r="1276">
          <cell r="A1276">
            <v>72752</v>
          </cell>
        </row>
        <row r="1277">
          <cell r="A1277">
            <v>72862</v>
          </cell>
        </row>
        <row r="1278">
          <cell r="A1278">
            <v>72914</v>
          </cell>
        </row>
        <row r="1279">
          <cell r="A1279">
            <v>72915</v>
          </cell>
        </row>
        <row r="1280">
          <cell r="A1280">
            <v>72924</v>
          </cell>
        </row>
        <row r="1281">
          <cell r="A1281">
            <v>73144</v>
          </cell>
        </row>
        <row r="1282">
          <cell r="A1282">
            <v>73176</v>
          </cell>
        </row>
        <row r="1283">
          <cell r="A1283">
            <v>73393</v>
          </cell>
        </row>
        <row r="1284">
          <cell r="A1284">
            <v>73405</v>
          </cell>
        </row>
        <row r="1285">
          <cell r="A1285">
            <v>73760</v>
          </cell>
        </row>
        <row r="1286">
          <cell r="A1286">
            <v>74004</v>
          </cell>
        </row>
        <row r="1287">
          <cell r="A1287">
            <v>74020</v>
          </cell>
        </row>
        <row r="1288">
          <cell r="A1288">
            <v>74058</v>
          </cell>
        </row>
        <row r="1289">
          <cell r="A1289">
            <v>74331</v>
          </cell>
        </row>
        <row r="1290">
          <cell r="A1290">
            <v>74538</v>
          </cell>
        </row>
        <row r="1291">
          <cell r="A1291">
            <v>74885</v>
          </cell>
        </row>
        <row r="1292">
          <cell r="A1292">
            <v>77879</v>
          </cell>
        </row>
        <row r="1293">
          <cell r="A1293">
            <v>56507</v>
          </cell>
        </row>
        <row r="1294">
          <cell r="A1294">
            <v>56976</v>
          </cell>
        </row>
        <row r="1295">
          <cell r="A1295">
            <v>57091</v>
          </cell>
        </row>
        <row r="1296">
          <cell r="A1296">
            <v>65233</v>
          </cell>
        </row>
        <row r="1297">
          <cell r="A1297">
            <v>66199</v>
          </cell>
        </row>
        <row r="1298">
          <cell r="A1298">
            <v>76056</v>
          </cell>
        </row>
        <row r="1299">
          <cell r="A1299">
            <v>78374</v>
          </cell>
        </row>
        <row r="1300">
          <cell r="A1300">
            <v>92337</v>
          </cell>
        </row>
        <row r="1301">
          <cell r="A1301">
            <v>1064</v>
          </cell>
        </row>
        <row r="1302">
          <cell r="A1302">
            <v>1076</v>
          </cell>
        </row>
        <row r="1303">
          <cell r="A1303">
            <v>1077</v>
          </cell>
        </row>
        <row r="1304">
          <cell r="A1304">
            <v>1087</v>
          </cell>
        </row>
        <row r="1305">
          <cell r="A1305">
            <v>1089</v>
          </cell>
        </row>
        <row r="1306">
          <cell r="A1306">
            <v>1097</v>
          </cell>
        </row>
        <row r="1307">
          <cell r="A1307">
            <v>1100</v>
          </cell>
        </row>
        <row r="1308">
          <cell r="A1308">
            <v>1120</v>
          </cell>
        </row>
        <row r="1309">
          <cell r="A1309">
            <v>1125</v>
          </cell>
        </row>
        <row r="1310">
          <cell r="A1310">
            <v>1131</v>
          </cell>
        </row>
        <row r="1311">
          <cell r="A1311">
            <v>1138</v>
          </cell>
        </row>
        <row r="1312">
          <cell r="A1312">
            <v>1149</v>
          </cell>
        </row>
        <row r="1313">
          <cell r="A1313">
            <v>1167</v>
          </cell>
        </row>
        <row r="1314">
          <cell r="A1314">
            <v>1172</v>
          </cell>
        </row>
        <row r="1315">
          <cell r="A1315">
            <v>1177</v>
          </cell>
        </row>
        <row r="1316">
          <cell r="A1316">
            <v>1183</v>
          </cell>
        </row>
        <row r="1317">
          <cell r="A1317">
            <v>1188</v>
          </cell>
        </row>
        <row r="1318">
          <cell r="A1318">
            <v>1190</v>
          </cell>
        </row>
        <row r="1319">
          <cell r="A1319">
            <v>1194</v>
          </cell>
        </row>
        <row r="1320">
          <cell r="A1320">
            <v>1197</v>
          </cell>
        </row>
        <row r="1321">
          <cell r="A1321">
            <v>1200</v>
          </cell>
        </row>
        <row r="1322">
          <cell r="A1322">
            <v>1207</v>
          </cell>
        </row>
        <row r="1323">
          <cell r="A1323">
            <v>1235</v>
          </cell>
        </row>
        <row r="1324">
          <cell r="A1324">
            <v>1239</v>
          </cell>
        </row>
        <row r="1325">
          <cell r="A1325">
            <v>1244</v>
          </cell>
        </row>
        <row r="1326">
          <cell r="A1326">
            <v>1251</v>
          </cell>
        </row>
        <row r="1327">
          <cell r="A1327">
            <v>1252</v>
          </cell>
        </row>
        <row r="1328">
          <cell r="A1328">
            <v>1257</v>
          </cell>
        </row>
        <row r="1329">
          <cell r="A1329">
            <v>1269</v>
          </cell>
        </row>
        <row r="1330">
          <cell r="A1330">
            <v>1270</v>
          </cell>
        </row>
        <row r="1331">
          <cell r="A1331">
            <v>1296</v>
          </cell>
        </row>
        <row r="1332">
          <cell r="A1332">
            <v>1302</v>
          </cell>
        </row>
        <row r="1333">
          <cell r="A1333">
            <v>1311</v>
          </cell>
        </row>
        <row r="1334">
          <cell r="A1334">
            <v>1339</v>
          </cell>
        </row>
        <row r="1335">
          <cell r="A1335">
            <v>1342</v>
          </cell>
        </row>
        <row r="1336">
          <cell r="A1336">
            <v>1390</v>
          </cell>
        </row>
        <row r="1337">
          <cell r="A1337">
            <v>1397</v>
          </cell>
        </row>
        <row r="1338">
          <cell r="A1338">
            <v>1399</v>
          </cell>
        </row>
        <row r="1339">
          <cell r="A1339">
            <v>1407</v>
          </cell>
        </row>
        <row r="1340">
          <cell r="A1340">
            <v>1426</v>
          </cell>
        </row>
        <row r="1341">
          <cell r="A1341">
            <v>1428</v>
          </cell>
        </row>
        <row r="1342">
          <cell r="A1342">
            <v>1430</v>
          </cell>
        </row>
        <row r="1343">
          <cell r="A1343">
            <v>1440</v>
          </cell>
        </row>
        <row r="1344">
          <cell r="A1344">
            <v>1442</v>
          </cell>
        </row>
        <row r="1345">
          <cell r="A1345">
            <v>1449</v>
          </cell>
        </row>
        <row r="1346">
          <cell r="A1346">
            <v>1451</v>
          </cell>
        </row>
        <row r="1347">
          <cell r="A1347">
            <v>1470</v>
          </cell>
        </row>
        <row r="1348">
          <cell r="A1348">
            <v>1475</v>
          </cell>
        </row>
        <row r="1349">
          <cell r="A1349">
            <v>1487</v>
          </cell>
        </row>
        <row r="1350">
          <cell r="A1350">
            <v>1503</v>
          </cell>
        </row>
        <row r="1351">
          <cell r="A1351">
            <v>1511</v>
          </cell>
        </row>
        <row r="1352">
          <cell r="A1352">
            <v>1524</v>
          </cell>
        </row>
        <row r="1353">
          <cell r="A1353">
            <v>1526</v>
          </cell>
        </row>
        <row r="1354">
          <cell r="A1354">
            <v>1545</v>
          </cell>
        </row>
        <row r="1355">
          <cell r="A1355">
            <v>1574</v>
          </cell>
        </row>
        <row r="1356">
          <cell r="A1356">
            <v>1588</v>
          </cell>
        </row>
        <row r="1357">
          <cell r="A1357">
            <v>1589</v>
          </cell>
        </row>
        <row r="1358">
          <cell r="A1358">
            <v>1590</v>
          </cell>
        </row>
        <row r="1359">
          <cell r="A1359">
            <v>1597</v>
          </cell>
        </row>
        <row r="1360">
          <cell r="A1360">
            <v>1604</v>
          </cell>
        </row>
        <row r="1361">
          <cell r="A1361">
            <v>1613</v>
          </cell>
        </row>
        <row r="1362">
          <cell r="A1362">
            <v>1619</v>
          </cell>
        </row>
        <row r="1363">
          <cell r="A1363">
            <v>1623</v>
          </cell>
        </row>
        <row r="1364">
          <cell r="A1364">
            <v>1654</v>
          </cell>
        </row>
        <row r="1365">
          <cell r="A1365">
            <v>1661</v>
          </cell>
        </row>
        <row r="1366">
          <cell r="A1366">
            <v>1690</v>
          </cell>
        </row>
        <row r="1367">
          <cell r="A1367">
            <v>1704</v>
          </cell>
        </row>
        <row r="1368">
          <cell r="A1368">
            <v>1712</v>
          </cell>
        </row>
        <row r="1369">
          <cell r="A1369">
            <v>1745</v>
          </cell>
        </row>
        <row r="1370">
          <cell r="A1370">
            <v>1763</v>
          </cell>
        </row>
        <row r="1371">
          <cell r="A1371">
            <v>1771</v>
          </cell>
        </row>
        <row r="1372">
          <cell r="A1372">
            <v>1778</v>
          </cell>
        </row>
        <row r="1373">
          <cell r="A1373">
            <v>1812</v>
          </cell>
        </row>
        <row r="1374">
          <cell r="A1374">
            <v>1814</v>
          </cell>
        </row>
        <row r="1375">
          <cell r="A1375">
            <v>1816</v>
          </cell>
        </row>
        <row r="1376">
          <cell r="A1376">
            <v>1827</v>
          </cell>
        </row>
        <row r="1377">
          <cell r="A1377">
            <v>1831</v>
          </cell>
        </row>
        <row r="1378">
          <cell r="A1378">
            <v>1838</v>
          </cell>
        </row>
        <row r="1379">
          <cell r="A1379">
            <v>1853</v>
          </cell>
        </row>
        <row r="1380">
          <cell r="A1380">
            <v>1865</v>
          </cell>
        </row>
        <row r="1381">
          <cell r="A1381">
            <v>1877</v>
          </cell>
        </row>
        <row r="1382">
          <cell r="A1382">
            <v>1878</v>
          </cell>
        </row>
        <row r="1383">
          <cell r="A1383">
            <v>1879</v>
          </cell>
        </row>
        <row r="1384">
          <cell r="A1384">
            <v>1890</v>
          </cell>
        </row>
        <row r="1385">
          <cell r="A1385">
            <v>1913</v>
          </cell>
        </row>
        <row r="1386">
          <cell r="A1386">
            <v>1915</v>
          </cell>
        </row>
        <row r="1387">
          <cell r="A1387">
            <v>1939</v>
          </cell>
        </row>
        <row r="1388">
          <cell r="A1388">
            <v>1949</v>
          </cell>
        </row>
        <row r="1389">
          <cell r="A1389">
            <v>2004</v>
          </cell>
        </row>
        <row r="1390">
          <cell r="A1390">
            <v>2081</v>
          </cell>
        </row>
        <row r="1391">
          <cell r="A1391">
            <v>2082</v>
          </cell>
        </row>
        <row r="1392">
          <cell r="A1392">
            <v>2087</v>
          </cell>
        </row>
        <row r="1393">
          <cell r="A1393">
            <v>2120</v>
          </cell>
        </row>
        <row r="1394">
          <cell r="A1394">
            <v>2136</v>
          </cell>
        </row>
        <row r="1395">
          <cell r="A1395">
            <v>2141</v>
          </cell>
        </row>
        <row r="1396">
          <cell r="A1396">
            <v>2157</v>
          </cell>
        </row>
        <row r="1397">
          <cell r="A1397">
            <v>2172</v>
          </cell>
        </row>
        <row r="1398">
          <cell r="A1398">
            <v>2174</v>
          </cell>
        </row>
        <row r="1399">
          <cell r="A1399">
            <v>2186</v>
          </cell>
        </row>
        <row r="1400">
          <cell r="A1400">
            <v>2227</v>
          </cell>
        </row>
        <row r="1401">
          <cell r="A1401">
            <v>2268</v>
          </cell>
        </row>
        <row r="1402">
          <cell r="A1402">
            <v>2272</v>
          </cell>
        </row>
        <row r="1403">
          <cell r="A1403">
            <v>2296</v>
          </cell>
        </row>
        <row r="1404">
          <cell r="A1404">
            <v>2305</v>
          </cell>
        </row>
        <row r="1405">
          <cell r="A1405">
            <v>2356</v>
          </cell>
        </row>
        <row r="1406">
          <cell r="A1406">
            <v>2386</v>
          </cell>
        </row>
        <row r="1407">
          <cell r="A1407">
            <v>2394</v>
          </cell>
        </row>
        <row r="1408">
          <cell r="A1408">
            <v>2406</v>
          </cell>
        </row>
        <row r="1409">
          <cell r="A1409">
            <v>2408</v>
          </cell>
        </row>
        <row r="1410">
          <cell r="A1410">
            <v>2422</v>
          </cell>
        </row>
        <row r="1411">
          <cell r="A1411">
            <v>2426</v>
          </cell>
        </row>
        <row r="1412">
          <cell r="A1412">
            <v>2433</v>
          </cell>
        </row>
        <row r="1413">
          <cell r="A1413">
            <v>2484</v>
          </cell>
        </row>
        <row r="1414">
          <cell r="A1414">
            <v>2498</v>
          </cell>
        </row>
        <row r="1415">
          <cell r="A1415">
            <v>2503</v>
          </cell>
        </row>
        <row r="1416">
          <cell r="A1416">
            <v>2508</v>
          </cell>
        </row>
        <row r="1417">
          <cell r="A1417">
            <v>2515</v>
          </cell>
        </row>
        <row r="1418">
          <cell r="A1418">
            <v>2526</v>
          </cell>
        </row>
        <row r="1419">
          <cell r="A1419">
            <v>2535</v>
          </cell>
        </row>
        <row r="1420">
          <cell r="A1420">
            <v>2547</v>
          </cell>
        </row>
        <row r="1421">
          <cell r="A1421">
            <v>2556</v>
          </cell>
        </row>
        <row r="1422">
          <cell r="A1422">
            <v>2558</v>
          </cell>
        </row>
        <row r="1423">
          <cell r="A1423">
            <v>2566</v>
          </cell>
        </row>
        <row r="1424">
          <cell r="A1424">
            <v>2576</v>
          </cell>
        </row>
        <row r="1425">
          <cell r="A1425">
            <v>2590</v>
          </cell>
        </row>
        <row r="1426">
          <cell r="A1426">
            <v>2603</v>
          </cell>
        </row>
        <row r="1427">
          <cell r="A1427">
            <v>2825</v>
          </cell>
        </row>
        <row r="1428">
          <cell r="A1428">
            <v>3347</v>
          </cell>
        </row>
        <row r="1429">
          <cell r="A1429">
            <v>3531</v>
          </cell>
        </row>
        <row r="1430">
          <cell r="A1430">
            <v>4196</v>
          </cell>
        </row>
        <row r="1431">
          <cell r="A1431">
            <v>4269</v>
          </cell>
        </row>
        <row r="1432">
          <cell r="A1432">
            <v>4357</v>
          </cell>
        </row>
        <row r="1433">
          <cell r="A1433">
            <v>5140</v>
          </cell>
        </row>
        <row r="1434">
          <cell r="A1434">
            <v>5397</v>
          </cell>
        </row>
        <row r="1435">
          <cell r="A1435">
            <v>5403</v>
          </cell>
        </row>
        <row r="1436">
          <cell r="A1436">
            <v>5632</v>
          </cell>
        </row>
        <row r="1437">
          <cell r="A1437">
            <v>5699</v>
          </cell>
        </row>
        <row r="1438">
          <cell r="A1438">
            <v>5754</v>
          </cell>
        </row>
        <row r="1439">
          <cell r="A1439">
            <v>5786</v>
          </cell>
        </row>
        <row r="1440">
          <cell r="A1440">
            <v>5854</v>
          </cell>
        </row>
        <row r="1441">
          <cell r="A1441">
            <v>5859</v>
          </cell>
        </row>
        <row r="1442">
          <cell r="A1442">
            <v>6111</v>
          </cell>
        </row>
        <row r="1443">
          <cell r="A1443">
            <v>7430</v>
          </cell>
        </row>
        <row r="1444">
          <cell r="A1444">
            <v>7596</v>
          </cell>
        </row>
        <row r="1445">
          <cell r="A1445">
            <v>7790</v>
          </cell>
        </row>
        <row r="1446">
          <cell r="A1446">
            <v>8198</v>
          </cell>
        </row>
        <row r="1447">
          <cell r="A1447">
            <v>8201</v>
          </cell>
        </row>
        <row r="1448">
          <cell r="A1448">
            <v>8204</v>
          </cell>
        </row>
        <row r="1449">
          <cell r="A1449">
            <v>8410</v>
          </cell>
        </row>
        <row r="1450">
          <cell r="A1450">
            <v>8439</v>
          </cell>
        </row>
        <row r="1451">
          <cell r="A1451">
            <v>8692</v>
          </cell>
        </row>
        <row r="1452">
          <cell r="A1452">
            <v>9413</v>
          </cell>
        </row>
        <row r="1453">
          <cell r="A1453">
            <v>9504</v>
          </cell>
        </row>
        <row r="1454">
          <cell r="A1454">
            <v>9564</v>
          </cell>
        </row>
        <row r="1455">
          <cell r="A1455">
            <v>9794</v>
          </cell>
        </row>
        <row r="1456">
          <cell r="A1456">
            <v>11269</v>
          </cell>
        </row>
        <row r="1457">
          <cell r="A1457">
            <v>11275</v>
          </cell>
        </row>
        <row r="1458">
          <cell r="A1458">
            <v>11287</v>
          </cell>
        </row>
        <row r="1459">
          <cell r="A1459">
            <v>11306</v>
          </cell>
        </row>
        <row r="1460">
          <cell r="A1460">
            <v>11318</v>
          </cell>
        </row>
        <row r="1461">
          <cell r="A1461">
            <v>11359</v>
          </cell>
        </row>
        <row r="1462">
          <cell r="A1462">
            <v>11366</v>
          </cell>
        </row>
        <row r="1463">
          <cell r="A1463">
            <v>11367</v>
          </cell>
        </row>
        <row r="1464">
          <cell r="A1464">
            <v>11368</v>
          </cell>
        </row>
        <row r="1465">
          <cell r="A1465">
            <v>11399</v>
          </cell>
        </row>
        <row r="1466">
          <cell r="A1466">
            <v>11438</v>
          </cell>
        </row>
        <row r="1467">
          <cell r="A1467">
            <v>11456</v>
          </cell>
        </row>
        <row r="1468">
          <cell r="A1468">
            <v>11458</v>
          </cell>
        </row>
        <row r="1469">
          <cell r="A1469">
            <v>11491</v>
          </cell>
        </row>
        <row r="1470">
          <cell r="A1470">
            <v>11499</v>
          </cell>
        </row>
        <row r="1471">
          <cell r="A1471">
            <v>11523</v>
          </cell>
        </row>
        <row r="1472">
          <cell r="A1472">
            <v>11524</v>
          </cell>
        </row>
        <row r="1473">
          <cell r="A1473">
            <v>11530</v>
          </cell>
        </row>
        <row r="1474">
          <cell r="A1474">
            <v>11531</v>
          </cell>
        </row>
        <row r="1475">
          <cell r="A1475">
            <v>11555</v>
          </cell>
        </row>
        <row r="1476">
          <cell r="A1476">
            <v>11567</v>
          </cell>
        </row>
        <row r="1477">
          <cell r="A1477">
            <v>11583</v>
          </cell>
        </row>
        <row r="1478">
          <cell r="A1478">
            <v>11591</v>
          </cell>
        </row>
        <row r="1479">
          <cell r="A1479">
            <v>11595</v>
          </cell>
        </row>
        <row r="1480">
          <cell r="A1480">
            <v>11596</v>
          </cell>
        </row>
        <row r="1481">
          <cell r="A1481">
            <v>11619</v>
          </cell>
        </row>
        <row r="1482">
          <cell r="A1482">
            <v>11631</v>
          </cell>
        </row>
        <row r="1483">
          <cell r="A1483">
            <v>11633</v>
          </cell>
        </row>
        <row r="1484">
          <cell r="A1484">
            <v>11634</v>
          </cell>
        </row>
        <row r="1485">
          <cell r="A1485">
            <v>11637</v>
          </cell>
        </row>
        <row r="1486">
          <cell r="A1486">
            <v>11645</v>
          </cell>
        </row>
        <row r="1487">
          <cell r="A1487">
            <v>11650</v>
          </cell>
        </row>
        <row r="1488">
          <cell r="A1488">
            <v>11651</v>
          </cell>
        </row>
        <row r="1489">
          <cell r="A1489">
            <v>11685</v>
          </cell>
        </row>
        <row r="1490">
          <cell r="A1490">
            <v>11687</v>
          </cell>
        </row>
        <row r="1491">
          <cell r="A1491">
            <v>11693</v>
          </cell>
        </row>
        <row r="1492">
          <cell r="A1492">
            <v>11697</v>
          </cell>
        </row>
        <row r="1493">
          <cell r="A1493">
            <v>11706</v>
          </cell>
        </row>
        <row r="1494">
          <cell r="A1494">
            <v>11710</v>
          </cell>
        </row>
        <row r="1495">
          <cell r="A1495">
            <v>11712</v>
          </cell>
        </row>
        <row r="1496">
          <cell r="A1496">
            <v>11716</v>
          </cell>
        </row>
        <row r="1497">
          <cell r="A1497">
            <v>11721</v>
          </cell>
        </row>
        <row r="1498">
          <cell r="A1498">
            <v>11752</v>
          </cell>
        </row>
        <row r="1499">
          <cell r="A1499">
            <v>11775</v>
          </cell>
        </row>
        <row r="1500">
          <cell r="A1500">
            <v>11782</v>
          </cell>
        </row>
        <row r="1501">
          <cell r="A1501">
            <v>11797</v>
          </cell>
        </row>
        <row r="1502">
          <cell r="A1502">
            <v>11825</v>
          </cell>
        </row>
        <row r="1503">
          <cell r="A1503">
            <v>11841</v>
          </cell>
        </row>
        <row r="1504">
          <cell r="A1504">
            <v>11843</v>
          </cell>
        </row>
        <row r="1505">
          <cell r="A1505">
            <v>11863</v>
          </cell>
        </row>
        <row r="1506">
          <cell r="A1506">
            <v>11886</v>
          </cell>
        </row>
        <row r="1507">
          <cell r="A1507">
            <v>11888</v>
          </cell>
        </row>
        <row r="1508">
          <cell r="A1508">
            <v>11918</v>
          </cell>
        </row>
        <row r="1509">
          <cell r="A1509">
            <v>11933</v>
          </cell>
        </row>
        <row r="1510">
          <cell r="A1510">
            <v>11936</v>
          </cell>
        </row>
        <row r="1511">
          <cell r="A1511">
            <v>11972</v>
          </cell>
        </row>
        <row r="1512">
          <cell r="A1512">
            <v>12004</v>
          </cell>
        </row>
        <row r="1513">
          <cell r="A1513">
            <v>12019</v>
          </cell>
        </row>
        <row r="1514">
          <cell r="A1514">
            <v>12028</v>
          </cell>
        </row>
        <row r="1515">
          <cell r="A1515">
            <v>12039</v>
          </cell>
        </row>
        <row r="1516">
          <cell r="A1516">
            <v>12041</v>
          </cell>
        </row>
        <row r="1517">
          <cell r="A1517">
            <v>12056</v>
          </cell>
        </row>
        <row r="1518">
          <cell r="A1518">
            <v>12071</v>
          </cell>
        </row>
        <row r="1519">
          <cell r="A1519">
            <v>12076</v>
          </cell>
        </row>
        <row r="1520">
          <cell r="A1520">
            <v>12082</v>
          </cell>
        </row>
        <row r="1521">
          <cell r="A1521">
            <v>12106</v>
          </cell>
        </row>
        <row r="1522">
          <cell r="A1522">
            <v>12116</v>
          </cell>
        </row>
        <row r="1523">
          <cell r="A1523">
            <v>12137</v>
          </cell>
        </row>
        <row r="1524">
          <cell r="A1524">
            <v>12155</v>
          </cell>
        </row>
        <row r="1525">
          <cell r="A1525">
            <v>12177</v>
          </cell>
        </row>
        <row r="1526">
          <cell r="A1526">
            <v>12208</v>
          </cell>
        </row>
        <row r="1527">
          <cell r="A1527">
            <v>12228</v>
          </cell>
        </row>
        <row r="1528">
          <cell r="A1528">
            <v>12248</v>
          </cell>
        </row>
        <row r="1529">
          <cell r="A1529">
            <v>12284</v>
          </cell>
        </row>
        <row r="1530">
          <cell r="A1530">
            <v>12314</v>
          </cell>
        </row>
        <row r="1531">
          <cell r="A1531">
            <v>12325</v>
          </cell>
        </row>
        <row r="1532">
          <cell r="A1532">
            <v>12331</v>
          </cell>
        </row>
        <row r="1533">
          <cell r="A1533">
            <v>12349</v>
          </cell>
        </row>
        <row r="1534">
          <cell r="A1534">
            <v>12350</v>
          </cell>
        </row>
        <row r="1535">
          <cell r="A1535">
            <v>12359</v>
          </cell>
        </row>
        <row r="1536">
          <cell r="A1536">
            <v>12360</v>
          </cell>
        </row>
        <row r="1537">
          <cell r="A1537">
            <v>12364</v>
          </cell>
        </row>
        <row r="1538">
          <cell r="A1538">
            <v>12372</v>
          </cell>
        </row>
        <row r="1539">
          <cell r="A1539">
            <v>12374</v>
          </cell>
        </row>
        <row r="1540">
          <cell r="A1540">
            <v>12395</v>
          </cell>
        </row>
        <row r="1541">
          <cell r="A1541">
            <v>12402</v>
          </cell>
        </row>
        <row r="1542">
          <cell r="A1542">
            <v>12411</v>
          </cell>
        </row>
        <row r="1543">
          <cell r="A1543">
            <v>12423</v>
          </cell>
        </row>
        <row r="1544">
          <cell r="A1544">
            <v>12444</v>
          </cell>
        </row>
        <row r="1545">
          <cell r="A1545">
            <v>12492</v>
          </cell>
        </row>
        <row r="1546">
          <cell r="A1546">
            <v>12497</v>
          </cell>
        </row>
        <row r="1547">
          <cell r="A1547">
            <v>12512</v>
          </cell>
        </row>
        <row r="1548">
          <cell r="A1548">
            <v>12519</v>
          </cell>
        </row>
        <row r="1549">
          <cell r="A1549">
            <v>12520</v>
          </cell>
        </row>
        <row r="1550">
          <cell r="A1550">
            <v>12521</v>
          </cell>
        </row>
        <row r="1551">
          <cell r="A1551">
            <v>12523</v>
          </cell>
        </row>
        <row r="1552">
          <cell r="A1552">
            <v>12527</v>
          </cell>
        </row>
        <row r="1553">
          <cell r="A1553">
            <v>12539</v>
          </cell>
        </row>
        <row r="1554">
          <cell r="A1554">
            <v>12540</v>
          </cell>
        </row>
        <row r="1555">
          <cell r="A1555">
            <v>12557</v>
          </cell>
        </row>
        <row r="1556">
          <cell r="A1556">
            <v>12558</v>
          </cell>
        </row>
        <row r="1557">
          <cell r="A1557">
            <v>12572</v>
          </cell>
        </row>
        <row r="1558">
          <cell r="A1558">
            <v>12577</v>
          </cell>
        </row>
        <row r="1559">
          <cell r="A1559">
            <v>12580</v>
          </cell>
        </row>
        <row r="1560">
          <cell r="A1560">
            <v>12614</v>
          </cell>
        </row>
        <row r="1561">
          <cell r="A1561">
            <v>12621</v>
          </cell>
        </row>
        <row r="1562">
          <cell r="A1562">
            <v>12665</v>
          </cell>
        </row>
        <row r="1563">
          <cell r="A1563">
            <v>12697</v>
          </cell>
        </row>
        <row r="1564">
          <cell r="A1564">
            <v>12704</v>
          </cell>
        </row>
        <row r="1565">
          <cell r="A1565">
            <v>12705</v>
          </cell>
        </row>
        <row r="1566">
          <cell r="A1566">
            <v>12711</v>
          </cell>
        </row>
        <row r="1567">
          <cell r="A1567">
            <v>12722</v>
          </cell>
        </row>
        <row r="1568">
          <cell r="A1568">
            <v>12729</v>
          </cell>
        </row>
        <row r="1569">
          <cell r="A1569">
            <v>12731</v>
          </cell>
        </row>
        <row r="1570">
          <cell r="A1570">
            <v>12738</v>
          </cell>
        </row>
        <row r="1571">
          <cell r="A1571">
            <v>12739</v>
          </cell>
        </row>
        <row r="1572">
          <cell r="A1572">
            <v>12751</v>
          </cell>
        </row>
        <row r="1573">
          <cell r="A1573">
            <v>12754</v>
          </cell>
        </row>
        <row r="1574">
          <cell r="A1574">
            <v>12762</v>
          </cell>
        </row>
        <row r="1575">
          <cell r="A1575">
            <v>12768</v>
          </cell>
        </row>
        <row r="1576">
          <cell r="A1576">
            <v>12803</v>
          </cell>
        </row>
        <row r="1577">
          <cell r="A1577">
            <v>12810</v>
          </cell>
        </row>
        <row r="1578">
          <cell r="A1578">
            <v>12834</v>
          </cell>
        </row>
        <row r="1579">
          <cell r="A1579">
            <v>12857</v>
          </cell>
        </row>
        <row r="1580">
          <cell r="A1580">
            <v>12865</v>
          </cell>
        </row>
        <row r="1581">
          <cell r="A1581">
            <v>12869</v>
          </cell>
        </row>
        <row r="1582">
          <cell r="A1582">
            <v>12872</v>
          </cell>
        </row>
        <row r="1583">
          <cell r="A1583">
            <v>12875</v>
          </cell>
        </row>
        <row r="1584">
          <cell r="A1584">
            <v>12877</v>
          </cell>
        </row>
        <row r="1585">
          <cell r="A1585">
            <v>12882</v>
          </cell>
        </row>
        <row r="1586">
          <cell r="A1586">
            <v>12893</v>
          </cell>
        </row>
        <row r="1587">
          <cell r="A1587">
            <v>12896</v>
          </cell>
        </row>
        <row r="1588">
          <cell r="A1588">
            <v>12909</v>
          </cell>
        </row>
        <row r="1589">
          <cell r="A1589">
            <v>12922</v>
          </cell>
        </row>
        <row r="1590">
          <cell r="A1590">
            <v>12940</v>
          </cell>
        </row>
        <row r="1591">
          <cell r="A1591">
            <v>12958</v>
          </cell>
        </row>
        <row r="1592">
          <cell r="A1592">
            <v>12963</v>
          </cell>
        </row>
        <row r="1593">
          <cell r="A1593">
            <v>12978</v>
          </cell>
        </row>
        <row r="1594">
          <cell r="A1594">
            <v>12988</v>
          </cell>
        </row>
        <row r="1595">
          <cell r="A1595">
            <v>13009</v>
          </cell>
        </row>
        <row r="1596">
          <cell r="A1596">
            <v>13014</v>
          </cell>
        </row>
        <row r="1597">
          <cell r="A1597">
            <v>13015</v>
          </cell>
        </row>
        <row r="1598">
          <cell r="A1598">
            <v>13053</v>
          </cell>
        </row>
        <row r="1599">
          <cell r="A1599">
            <v>13054</v>
          </cell>
        </row>
        <row r="1600">
          <cell r="A1600">
            <v>13055</v>
          </cell>
        </row>
        <row r="1601">
          <cell r="A1601">
            <v>13066</v>
          </cell>
        </row>
        <row r="1602">
          <cell r="A1602">
            <v>13069</v>
          </cell>
        </row>
        <row r="1603">
          <cell r="A1603">
            <v>13080</v>
          </cell>
        </row>
        <row r="1604">
          <cell r="A1604">
            <v>13104</v>
          </cell>
        </row>
        <row r="1605">
          <cell r="A1605">
            <v>13107</v>
          </cell>
        </row>
        <row r="1606">
          <cell r="A1606">
            <v>13142</v>
          </cell>
        </row>
        <row r="1607">
          <cell r="A1607">
            <v>13163</v>
          </cell>
        </row>
        <row r="1608">
          <cell r="A1608">
            <v>13170</v>
          </cell>
        </row>
        <row r="1609">
          <cell r="A1609">
            <v>13205</v>
          </cell>
        </row>
        <row r="1610">
          <cell r="A1610">
            <v>13237</v>
          </cell>
        </row>
        <row r="1611">
          <cell r="A1611">
            <v>13248</v>
          </cell>
        </row>
        <row r="1612">
          <cell r="A1612">
            <v>13256</v>
          </cell>
        </row>
        <row r="1613">
          <cell r="A1613">
            <v>13270</v>
          </cell>
        </row>
        <row r="1614">
          <cell r="A1614">
            <v>13271</v>
          </cell>
        </row>
        <row r="1615">
          <cell r="A1615">
            <v>13291</v>
          </cell>
        </row>
        <row r="1616">
          <cell r="A1616">
            <v>13315</v>
          </cell>
        </row>
        <row r="1617">
          <cell r="A1617">
            <v>13318</v>
          </cell>
        </row>
        <row r="1618">
          <cell r="A1618">
            <v>13341</v>
          </cell>
        </row>
        <row r="1619">
          <cell r="A1619">
            <v>13353</v>
          </cell>
        </row>
        <row r="1620">
          <cell r="A1620">
            <v>13416</v>
          </cell>
        </row>
        <row r="1621">
          <cell r="A1621">
            <v>13422</v>
          </cell>
        </row>
        <row r="1622">
          <cell r="A1622">
            <v>13455</v>
          </cell>
        </row>
        <row r="1623">
          <cell r="A1623">
            <v>13465</v>
          </cell>
        </row>
        <row r="1624">
          <cell r="A1624">
            <v>13472</v>
          </cell>
        </row>
        <row r="1625">
          <cell r="A1625">
            <v>13477</v>
          </cell>
        </row>
        <row r="1626">
          <cell r="A1626">
            <v>13485</v>
          </cell>
        </row>
        <row r="1627">
          <cell r="A1627">
            <v>13516</v>
          </cell>
        </row>
        <row r="1628">
          <cell r="A1628">
            <v>13530</v>
          </cell>
        </row>
        <row r="1629">
          <cell r="A1629">
            <v>13570</v>
          </cell>
        </row>
        <row r="1630">
          <cell r="A1630">
            <v>13585</v>
          </cell>
        </row>
        <row r="1631">
          <cell r="A1631">
            <v>13590</v>
          </cell>
        </row>
        <row r="1632">
          <cell r="A1632">
            <v>13608</v>
          </cell>
        </row>
        <row r="1633">
          <cell r="A1633">
            <v>13633</v>
          </cell>
        </row>
        <row r="1634">
          <cell r="A1634">
            <v>13642</v>
          </cell>
        </row>
        <row r="1635">
          <cell r="A1635">
            <v>13643</v>
          </cell>
        </row>
        <row r="1636">
          <cell r="A1636">
            <v>13656</v>
          </cell>
        </row>
        <row r="1637">
          <cell r="A1637">
            <v>13669</v>
          </cell>
        </row>
        <row r="1638">
          <cell r="A1638">
            <v>13676</v>
          </cell>
        </row>
        <row r="1639">
          <cell r="A1639">
            <v>13681</v>
          </cell>
        </row>
        <row r="1640">
          <cell r="A1640">
            <v>13693</v>
          </cell>
        </row>
        <row r="1641">
          <cell r="A1641">
            <v>13699</v>
          </cell>
        </row>
        <row r="1642">
          <cell r="A1642">
            <v>13716</v>
          </cell>
        </row>
        <row r="1643">
          <cell r="A1643">
            <v>13726</v>
          </cell>
        </row>
        <row r="1644">
          <cell r="A1644">
            <v>13727</v>
          </cell>
        </row>
        <row r="1645">
          <cell r="A1645">
            <v>13732</v>
          </cell>
        </row>
        <row r="1646">
          <cell r="A1646">
            <v>13770</v>
          </cell>
        </row>
        <row r="1647">
          <cell r="A1647">
            <v>13783</v>
          </cell>
        </row>
        <row r="1648">
          <cell r="A1648">
            <v>13803</v>
          </cell>
        </row>
        <row r="1649">
          <cell r="A1649">
            <v>13831</v>
          </cell>
        </row>
        <row r="1650">
          <cell r="A1650">
            <v>13898</v>
          </cell>
        </row>
        <row r="1651">
          <cell r="A1651">
            <v>13920</v>
          </cell>
        </row>
        <row r="1652">
          <cell r="A1652">
            <v>13925</v>
          </cell>
        </row>
        <row r="1653">
          <cell r="A1653">
            <v>13928</v>
          </cell>
        </row>
        <row r="1654">
          <cell r="A1654">
            <v>13952</v>
          </cell>
        </row>
        <row r="1655">
          <cell r="A1655">
            <v>13957</v>
          </cell>
        </row>
        <row r="1656">
          <cell r="A1656">
            <v>13990</v>
          </cell>
        </row>
        <row r="1657">
          <cell r="A1657">
            <v>14007</v>
          </cell>
        </row>
        <row r="1658">
          <cell r="A1658">
            <v>14014</v>
          </cell>
        </row>
        <row r="1659">
          <cell r="A1659">
            <v>14088</v>
          </cell>
        </row>
        <row r="1660">
          <cell r="A1660">
            <v>14106</v>
          </cell>
        </row>
        <row r="1661">
          <cell r="A1661">
            <v>14138</v>
          </cell>
        </row>
        <row r="1662">
          <cell r="A1662">
            <v>14146</v>
          </cell>
        </row>
        <row r="1663">
          <cell r="A1663">
            <v>14148</v>
          </cell>
        </row>
        <row r="1664">
          <cell r="A1664">
            <v>14167</v>
          </cell>
        </row>
        <row r="1665">
          <cell r="A1665">
            <v>14180</v>
          </cell>
        </row>
        <row r="1666">
          <cell r="A1666">
            <v>14190</v>
          </cell>
        </row>
        <row r="1667">
          <cell r="A1667">
            <v>14196</v>
          </cell>
        </row>
        <row r="1668">
          <cell r="A1668">
            <v>14203</v>
          </cell>
        </row>
        <row r="1669">
          <cell r="A1669">
            <v>14229</v>
          </cell>
        </row>
        <row r="1670">
          <cell r="A1670">
            <v>14233</v>
          </cell>
        </row>
        <row r="1671">
          <cell r="A1671">
            <v>14289</v>
          </cell>
        </row>
        <row r="1672">
          <cell r="A1672">
            <v>14336</v>
          </cell>
        </row>
        <row r="1673">
          <cell r="A1673">
            <v>14337</v>
          </cell>
        </row>
        <row r="1674">
          <cell r="A1674">
            <v>14375</v>
          </cell>
        </row>
        <row r="1675">
          <cell r="A1675">
            <v>14401</v>
          </cell>
        </row>
        <row r="1676">
          <cell r="A1676">
            <v>14412</v>
          </cell>
        </row>
        <row r="1677">
          <cell r="A1677">
            <v>14415</v>
          </cell>
        </row>
        <row r="1678">
          <cell r="A1678">
            <v>14427</v>
          </cell>
        </row>
        <row r="1679">
          <cell r="A1679">
            <v>14433</v>
          </cell>
        </row>
        <row r="1680">
          <cell r="A1680">
            <v>14434</v>
          </cell>
        </row>
        <row r="1681">
          <cell r="A1681">
            <v>14435</v>
          </cell>
        </row>
        <row r="1682">
          <cell r="A1682">
            <v>14494</v>
          </cell>
        </row>
        <row r="1683">
          <cell r="A1683">
            <v>14519</v>
          </cell>
        </row>
        <row r="1684">
          <cell r="A1684">
            <v>14569</v>
          </cell>
        </row>
        <row r="1685">
          <cell r="A1685">
            <v>14605</v>
          </cell>
        </row>
        <row r="1686">
          <cell r="A1686">
            <v>14626</v>
          </cell>
        </row>
        <row r="1687">
          <cell r="A1687">
            <v>14655</v>
          </cell>
        </row>
        <row r="1688">
          <cell r="A1688">
            <v>14673</v>
          </cell>
        </row>
        <row r="1689">
          <cell r="A1689">
            <v>14705</v>
          </cell>
        </row>
        <row r="1690">
          <cell r="A1690">
            <v>14735</v>
          </cell>
        </row>
        <row r="1691">
          <cell r="A1691">
            <v>14747</v>
          </cell>
        </row>
        <row r="1692">
          <cell r="A1692">
            <v>14750</v>
          </cell>
        </row>
        <row r="1693">
          <cell r="A1693">
            <v>14782</v>
          </cell>
        </row>
        <row r="1694">
          <cell r="A1694">
            <v>14797</v>
          </cell>
        </row>
        <row r="1695">
          <cell r="A1695">
            <v>14840</v>
          </cell>
        </row>
        <row r="1696">
          <cell r="A1696">
            <v>14853</v>
          </cell>
        </row>
        <row r="1697">
          <cell r="A1697">
            <v>14869</v>
          </cell>
        </row>
        <row r="1698">
          <cell r="A1698">
            <v>14884</v>
          </cell>
        </row>
        <row r="1699">
          <cell r="A1699">
            <v>14983</v>
          </cell>
        </row>
        <row r="1700">
          <cell r="A1700">
            <v>14989</v>
          </cell>
        </row>
        <row r="1701">
          <cell r="A1701">
            <v>15032</v>
          </cell>
        </row>
        <row r="1702">
          <cell r="A1702">
            <v>15045</v>
          </cell>
        </row>
        <row r="1703">
          <cell r="A1703">
            <v>15047</v>
          </cell>
        </row>
        <row r="1704">
          <cell r="A1704">
            <v>15058</v>
          </cell>
        </row>
        <row r="1705">
          <cell r="A1705">
            <v>15169</v>
          </cell>
        </row>
        <row r="1706">
          <cell r="A1706">
            <v>15178</v>
          </cell>
        </row>
        <row r="1707">
          <cell r="A1707">
            <v>15186</v>
          </cell>
        </row>
        <row r="1708">
          <cell r="A1708">
            <v>15196</v>
          </cell>
        </row>
        <row r="1709">
          <cell r="A1709">
            <v>15285</v>
          </cell>
        </row>
        <row r="1710">
          <cell r="A1710">
            <v>15298</v>
          </cell>
        </row>
        <row r="1711">
          <cell r="A1711">
            <v>15315</v>
          </cell>
        </row>
        <row r="1712">
          <cell r="A1712">
            <v>15332</v>
          </cell>
        </row>
        <row r="1713">
          <cell r="A1713">
            <v>15340</v>
          </cell>
        </row>
        <row r="1714">
          <cell r="A1714">
            <v>15365</v>
          </cell>
        </row>
        <row r="1715">
          <cell r="A1715">
            <v>15508</v>
          </cell>
        </row>
        <row r="1716">
          <cell r="A1716">
            <v>15553</v>
          </cell>
        </row>
        <row r="1717">
          <cell r="A1717">
            <v>15597</v>
          </cell>
        </row>
        <row r="1718">
          <cell r="A1718">
            <v>15606</v>
          </cell>
        </row>
        <row r="1719">
          <cell r="A1719">
            <v>15608</v>
          </cell>
        </row>
        <row r="1720">
          <cell r="A1720">
            <v>15614</v>
          </cell>
        </row>
        <row r="1721">
          <cell r="A1721">
            <v>15631</v>
          </cell>
        </row>
        <row r="1722">
          <cell r="A1722">
            <v>15642</v>
          </cell>
        </row>
        <row r="1723">
          <cell r="A1723">
            <v>15677</v>
          </cell>
        </row>
        <row r="1724">
          <cell r="A1724">
            <v>15700</v>
          </cell>
        </row>
        <row r="1725">
          <cell r="A1725">
            <v>15716</v>
          </cell>
        </row>
        <row r="1726">
          <cell r="A1726">
            <v>15725</v>
          </cell>
        </row>
        <row r="1727">
          <cell r="A1727">
            <v>15748</v>
          </cell>
        </row>
        <row r="1728">
          <cell r="A1728">
            <v>15765</v>
          </cell>
        </row>
        <row r="1729">
          <cell r="A1729">
            <v>15853</v>
          </cell>
        </row>
        <row r="1730">
          <cell r="A1730">
            <v>15875</v>
          </cell>
        </row>
        <row r="1731">
          <cell r="A1731">
            <v>15906</v>
          </cell>
        </row>
        <row r="1732">
          <cell r="A1732">
            <v>15926</v>
          </cell>
        </row>
        <row r="1733">
          <cell r="A1733">
            <v>15940</v>
          </cell>
        </row>
        <row r="1734">
          <cell r="A1734">
            <v>15958</v>
          </cell>
        </row>
        <row r="1735">
          <cell r="A1735">
            <v>15979</v>
          </cell>
        </row>
        <row r="1736">
          <cell r="A1736">
            <v>16000</v>
          </cell>
        </row>
        <row r="1737">
          <cell r="A1737">
            <v>16026</v>
          </cell>
        </row>
        <row r="1738">
          <cell r="A1738">
            <v>16055</v>
          </cell>
        </row>
        <row r="1739">
          <cell r="A1739">
            <v>16132</v>
          </cell>
        </row>
        <row r="1740">
          <cell r="A1740">
            <v>16148</v>
          </cell>
        </row>
        <row r="1741">
          <cell r="A1741">
            <v>16150</v>
          </cell>
        </row>
        <row r="1742">
          <cell r="A1742">
            <v>16178</v>
          </cell>
        </row>
        <row r="1743">
          <cell r="A1743">
            <v>16180</v>
          </cell>
        </row>
        <row r="1744">
          <cell r="A1744">
            <v>16195</v>
          </cell>
        </row>
        <row r="1745">
          <cell r="A1745">
            <v>16200</v>
          </cell>
        </row>
        <row r="1746">
          <cell r="A1746">
            <v>16201</v>
          </cell>
        </row>
        <row r="1747">
          <cell r="A1747">
            <v>16281</v>
          </cell>
        </row>
        <row r="1748">
          <cell r="A1748">
            <v>16328</v>
          </cell>
        </row>
        <row r="1749">
          <cell r="A1749">
            <v>16368</v>
          </cell>
        </row>
        <row r="1750">
          <cell r="A1750">
            <v>16370</v>
          </cell>
        </row>
        <row r="1751">
          <cell r="A1751">
            <v>16377</v>
          </cell>
        </row>
        <row r="1752">
          <cell r="A1752">
            <v>16406</v>
          </cell>
        </row>
        <row r="1753">
          <cell r="A1753">
            <v>16434</v>
          </cell>
        </row>
        <row r="1754">
          <cell r="A1754">
            <v>16465</v>
          </cell>
        </row>
        <row r="1755">
          <cell r="A1755">
            <v>16502</v>
          </cell>
        </row>
        <row r="1756">
          <cell r="A1756">
            <v>16503</v>
          </cell>
        </row>
        <row r="1757">
          <cell r="A1757">
            <v>16508</v>
          </cell>
        </row>
        <row r="1758">
          <cell r="A1758">
            <v>16510</v>
          </cell>
        </row>
        <row r="1759">
          <cell r="A1759">
            <v>16519</v>
          </cell>
        </row>
        <row r="1760">
          <cell r="A1760">
            <v>16565</v>
          </cell>
        </row>
        <row r="1761">
          <cell r="A1761">
            <v>16584</v>
          </cell>
        </row>
        <row r="1762">
          <cell r="A1762">
            <v>16593</v>
          </cell>
        </row>
        <row r="1763">
          <cell r="A1763">
            <v>16623</v>
          </cell>
        </row>
        <row r="1764">
          <cell r="A1764">
            <v>16654</v>
          </cell>
        </row>
        <row r="1765">
          <cell r="A1765">
            <v>16657</v>
          </cell>
        </row>
        <row r="1766">
          <cell r="A1766">
            <v>16659</v>
          </cell>
        </row>
        <row r="1767">
          <cell r="A1767">
            <v>16673</v>
          </cell>
        </row>
        <row r="1768">
          <cell r="A1768">
            <v>16695</v>
          </cell>
        </row>
        <row r="1769">
          <cell r="A1769">
            <v>16739</v>
          </cell>
        </row>
        <row r="1770">
          <cell r="A1770">
            <v>16760</v>
          </cell>
        </row>
        <row r="1771">
          <cell r="A1771">
            <v>16762</v>
          </cell>
        </row>
        <row r="1772">
          <cell r="A1772">
            <v>16768</v>
          </cell>
        </row>
        <row r="1773">
          <cell r="A1773">
            <v>16770</v>
          </cell>
        </row>
        <row r="1774">
          <cell r="A1774">
            <v>16773</v>
          </cell>
        </row>
        <row r="1775">
          <cell r="A1775">
            <v>16819</v>
          </cell>
        </row>
        <row r="1776">
          <cell r="A1776">
            <v>16820</v>
          </cell>
        </row>
        <row r="1777">
          <cell r="A1777">
            <v>16836</v>
          </cell>
        </row>
        <row r="1778">
          <cell r="A1778">
            <v>16850</v>
          </cell>
        </row>
        <row r="1779">
          <cell r="A1779">
            <v>16913</v>
          </cell>
        </row>
        <row r="1780">
          <cell r="A1780">
            <v>16952</v>
          </cell>
        </row>
        <row r="1781">
          <cell r="A1781">
            <v>17051</v>
          </cell>
        </row>
        <row r="1782">
          <cell r="A1782">
            <v>17059</v>
          </cell>
        </row>
        <row r="1783">
          <cell r="A1783">
            <v>17075</v>
          </cell>
        </row>
        <row r="1784">
          <cell r="A1784">
            <v>17109</v>
          </cell>
        </row>
        <row r="1785">
          <cell r="A1785">
            <v>17114</v>
          </cell>
        </row>
        <row r="1786">
          <cell r="A1786">
            <v>17129</v>
          </cell>
        </row>
        <row r="1787">
          <cell r="A1787">
            <v>17133</v>
          </cell>
        </row>
        <row r="1788">
          <cell r="A1788">
            <v>17227</v>
          </cell>
        </row>
        <row r="1789">
          <cell r="A1789">
            <v>17299</v>
          </cell>
        </row>
        <row r="1790">
          <cell r="A1790">
            <v>17337</v>
          </cell>
        </row>
        <row r="1791">
          <cell r="A1791">
            <v>17462</v>
          </cell>
        </row>
        <row r="1792">
          <cell r="A1792">
            <v>17501</v>
          </cell>
        </row>
        <row r="1793">
          <cell r="A1793">
            <v>17515</v>
          </cell>
        </row>
        <row r="1794">
          <cell r="A1794">
            <v>17528</v>
          </cell>
        </row>
        <row r="1795">
          <cell r="A1795">
            <v>17532</v>
          </cell>
        </row>
        <row r="1796">
          <cell r="A1796">
            <v>17547</v>
          </cell>
        </row>
        <row r="1797">
          <cell r="A1797">
            <v>17588</v>
          </cell>
        </row>
        <row r="1798">
          <cell r="A1798">
            <v>17629</v>
          </cell>
        </row>
        <row r="1799">
          <cell r="A1799">
            <v>17638</v>
          </cell>
        </row>
        <row r="1800">
          <cell r="A1800">
            <v>17671</v>
          </cell>
        </row>
        <row r="1801">
          <cell r="A1801">
            <v>17681</v>
          </cell>
        </row>
        <row r="1802">
          <cell r="A1802">
            <v>17794</v>
          </cell>
        </row>
        <row r="1803">
          <cell r="A1803">
            <v>17840</v>
          </cell>
        </row>
        <row r="1804">
          <cell r="A1804">
            <v>17873</v>
          </cell>
        </row>
        <row r="1805">
          <cell r="A1805">
            <v>17907</v>
          </cell>
        </row>
        <row r="1806">
          <cell r="A1806">
            <v>17912</v>
          </cell>
        </row>
        <row r="1807">
          <cell r="A1807">
            <v>17941</v>
          </cell>
        </row>
        <row r="1808">
          <cell r="A1808">
            <v>17969</v>
          </cell>
        </row>
        <row r="1809">
          <cell r="A1809">
            <v>18034</v>
          </cell>
        </row>
        <row r="1810">
          <cell r="A1810">
            <v>18591</v>
          </cell>
        </row>
        <row r="1811">
          <cell r="A1811">
            <v>18649</v>
          </cell>
        </row>
        <row r="1812">
          <cell r="A1812">
            <v>18653</v>
          </cell>
        </row>
        <row r="1813">
          <cell r="A1813">
            <v>18753</v>
          </cell>
        </row>
        <row r="1814">
          <cell r="A1814">
            <v>18972</v>
          </cell>
        </row>
        <row r="1815">
          <cell r="A1815">
            <v>18973</v>
          </cell>
        </row>
        <row r="1816">
          <cell r="A1816">
            <v>19006</v>
          </cell>
        </row>
        <row r="1817">
          <cell r="A1817">
            <v>19037</v>
          </cell>
        </row>
        <row r="1818">
          <cell r="A1818">
            <v>19090</v>
          </cell>
        </row>
        <row r="1819">
          <cell r="A1819">
            <v>19105</v>
          </cell>
        </row>
        <row r="1820">
          <cell r="A1820">
            <v>19189</v>
          </cell>
        </row>
        <row r="1821">
          <cell r="A1821">
            <v>19220</v>
          </cell>
        </row>
        <row r="1822">
          <cell r="A1822">
            <v>24253</v>
          </cell>
        </row>
        <row r="1823">
          <cell r="A1823">
            <v>24359</v>
          </cell>
        </row>
        <row r="1824">
          <cell r="A1824">
            <v>24502</v>
          </cell>
        </row>
        <row r="1825">
          <cell r="A1825">
            <v>24572</v>
          </cell>
        </row>
        <row r="1826">
          <cell r="A1826">
            <v>24612</v>
          </cell>
        </row>
        <row r="1827">
          <cell r="A1827">
            <v>24815</v>
          </cell>
        </row>
        <row r="1828">
          <cell r="A1828">
            <v>24958</v>
          </cell>
        </row>
        <row r="1829">
          <cell r="A1829">
            <v>25080</v>
          </cell>
        </row>
        <row r="1830">
          <cell r="A1830">
            <v>25112</v>
          </cell>
        </row>
        <row r="1831">
          <cell r="A1831">
            <v>25176</v>
          </cell>
        </row>
        <row r="1832">
          <cell r="A1832">
            <v>25202</v>
          </cell>
        </row>
        <row r="1833">
          <cell r="A1833">
            <v>25272</v>
          </cell>
        </row>
        <row r="1834">
          <cell r="A1834">
            <v>25433</v>
          </cell>
        </row>
        <row r="1835">
          <cell r="A1835">
            <v>25452</v>
          </cell>
        </row>
        <row r="1836">
          <cell r="A1836">
            <v>25544</v>
          </cell>
        </row>
        <row r="1837">
          <cell r="A1837">
            <v>25549</v>
          </cell>
        </row>
        <row r="1838">
          <cell r="A1838">
            <v>25560</v>
          </cell>
        </row>
        <row r="1839">
          <cell r="A1839">
            <v>25566</v>
          </cell>
        </row>
        <row r="1840">
          <cell r="A1840">
            <v>25575</v>
          </cell>
        </row>
        <row r="1841">
          <cell r="A1841">
            <v>25583</v>
          </cell>
        </row>
        <row r="1842">
          <cell r="A1842">
            <v>25601</v>
          </cell>
        </row>
        <row r="1843">
          <cell r="A1843">
            <v>25627</v>
          </cell>
        </row>
        <row r="1844">
          <cell r="A1844">
            <v>25628</v>
          </cell>
        </row>
        <row r="1845">
          <cell r="A1845">
            <v>25673</v>
          </cell>
        </row>
        <row r="1846">
          <cell r="A1846">
            <v>25674</v>
          </cell>
        </row>
        <row r="1847">
          <cell r="A1847">
            <v>25699</v>
          </cell>
        </row>
        <row r="1848">
          <cell r="A1848">
            <v>25701</v>
          </cell>
        </row>
        <row r="1849">
          <cell r="A1849">
            <v>25707</v>
          </cell>
        </row>
        <row r="1850">
          <cell r="A1850">
            <v>25734</v>
          </cell>
        </row>
        <row r="1851">
          <cell r="A1851">
            <v>25755</v>
          </cell>
        </row>
        <row r="1852">
          <cell r="A1852">
            <v>25758</v>
          </cell>
        </row>
        <row r="1853">
          <cell r="A1853">
            <v>25759</v>
          </cell>
        </row>
        <row r="1854">
          <cell r="A1854">
            <v>25820</v>
          </cell>
        </row>
        <row r="1855">
          <cell r="A1855">
            <v>25908</v>
          </cell>
        </row>
        <row r="1856">
          <cell r="A1856">
            <v>25916</v>
          </cell>
        </row>
        <row r="1857">
          <cell r="A1857">
            <v>25947</v>
          </cell>
        </row>
        <row r="1858">
          <cell r="A1858">
            <v>25957</v>
          </cell>
        </row>
        <row r="1859">
          <cell r="A1859">
            <v>25959</v>
          </cell>
        </row>
        <row r="1860">
          <cell r="A1860">
            <v>25972</v>
          </cell>
        </row>
        <row r="1861">
          <cell r="A1861">
            <v>25978</v>
          </cell>
        </row>
        <row r="1862">
          <cell r="A1862">
            <v>26043</v>
          </cell>
        </row>
        <row r="1863">
          <cell r="A1863">
            <v>26139</v>
          </cell>
        </row>
        <row r="1864">
          <cell r="A1864">
            <v>26142</v>
          </cell>
        </row>
        <row r="1865">
          <cell r="A1865">
            <v>26157</v>
          </cell>
        </row>
        <row r="1866">
          <cell r="A1866">
            <v>26178</v>
          </cell>
        </row>
        <row r="1867">
          <cell r="A1867">
            <v>26183</v>
          </cell>
        </row>
        <row r="1868">
          <cell r="A1868">
            <v>26194</v>
          </cell>
        </row>
        <row r="1869">
          <cell r="A1869">
            <v>26325</v>
          </cell>
        </row>
        <row r="1870">
          <cell r="A1870">
            <v>26334</v>
          </cell>
        </row>
        <row r="1871">
          <cell r="A1871">
            <v>26340</v>
          </cell>
        </row>
        <row r="1872">
          <cell r="A1872">
            <v>26341</v>
          </cell>
        </row>
        <row r="1873">
          <cell r="A1873">
            <v>26388</v>
          </cell>
        </row>
        <row r="1874">
          <cell r="A1874">
            <v>26422</v>
          </cell>
        </row>
        <row r="1875">
          <cell r="A1875">
            <v>26423</v>
          </cell>
        </row>
        <row r="1876">
          <cell r="A1876">
            <v>26444</v>
          </cell>
        </row>
        <row r="1877">
          <cell r="A1877">
            <v>26492</v>
          </cell>
        </row>
        <row r="1878">
          <cell r="A1878">
            <v>26546</v>
          </cell>
        </row>
        <row r="1879">
          <cell r="A1879">
            <v>26556</v>
          </cell>
        </row>
        <row r="1880">
          <cell r="A1880">
            <v>26571</v>
          </cell>
        </row>
        <row r="1881">
          <cell r="A1881">
            <v>26643</v>
          </cell>
        </row>
        <row r="1882">
          <cell r="A1882">
            <v>26673</v>
          </cell>
        </row>
        <row r="1883">
          <cell r="A1883">
            <v>26701</v>
          </cell>
        </row>
        <row r="1884">
          <cell r="A1884">
            <v>26722</v>
          </cell>
        </row>
        <row r="1885">
          <cell r="A1885">
            <v>26748</v>
          </cell>
        </row>
        <row r="1886">
          <cell r="A1886">
            <v>26754</v>
          </cell>
        </row>
        <row r="1887">
          <cell r="A1887">
            <v>26781</v>
          </cell>
        </row>
        <row r="1888">
          <cell r="A1888">
            <v>26789</v>
          </cell>
        </row>
        <row r="1889">
          <cell r="A1889">
            <v>26805</v>
          </cell>
        </row>
        <row r="1890">
          <cell r="A1890">
            <v>26807</v>
          </cell>
        </row>
        <row r="1891">
          <cell r="A1891">
            <v>26829</v>
          </cell>
        </row>
        <row r="1892">
          <cell r="A1892">
            <v>26843</v>
          </cell>
        </row>
        <row r="1893">
          <cell r="A1893">
            <v>26865</v>
          </cell>
        </row>
        <row r="1894">
          <cell r="A1894">
            <v>26870</v>
          </cell>
        </row>
        <row r="1895">
          <cell r="A1895">
            <v>26881</v>
          </cell>
        </row>
        <row r="1896">
          <cell r="A1896">
            <v>26885</v>
          </cell>
        </row>
        <row r="1897">
          <cell r="A1897">
            <v>26920</v>
          </cell>
        </row>
        <row r="1898">
          <cell r="A1898">
            <v>26945</v>
          </cell>
        </row>
        <row r="1899">
          <cell r="A1899">
            <v>27047</v>
          </cell>
        </row>
        <row r="1900">
          <cell r="A1900">
            <v>27089</v>
          </cell>
        </row>
        <row r="1901">
          <cell r="A1901">
            <v>27091</v>
          </cell>
        </row>
        <row r="1902">
          <cell r="A1902">
            <v>27093</v>
          </cell>
        </row>
        <row r="1903">
          <cell r="A1903">
            <v>27127</v>
          </cell>
        </row>
        <row r="1904">
          <cell r="A1904">
            <v>27163</v>
          </cell>
        </row>
        <row r="1905">
          <cell r="A1905">
            <v>27282</v>
          </cell>
        </row>
        <row r="1906">
          <cell r="A1906">
            <v>27312</v>
          </cell>
        </row>
        <row r="1907">
          <cell r="A1907">
            <v>27351</v>
          </cell>
        </row>
        <row r="1908">
          <cell r="A1908">
            <v>27413</v>
          </cell>
        </row>
        <row r="1909">
          <cell r="A1909">
            <v>27455</v>
          </cell>
        </row>
        <row r="1910">
          <cell r="A1910">
            <v>27456</v>
          </cell>
        </row>
        <row r="1911">
          <cell r="A1911">
            <v>27483</v>
          </cell>
        </row>
        <row r="1912">
          <cell r="A1912">
            <v>27492</v>
          </cell>
        </row>
        <row r="1913">
          <cell r="A1913">
            <v>27513</v>
          </cell>
        </row>
        <row r="1914">
          <cell r="A1914">
            <v>27548</v>
          </cell>
        </row>
        <row r="1915">
          <cell r="A1915">
            <v>27555</v>
          </cell>
        </row>
        <row r="1916">
          <cell r="A1916">
            <v>27568</v>
          </cell>
        </row>
        <row r="1917">
          <cell r="A1917">
            <v>27580</v>
          </cell>
        </row>
        <row r="1918">
          <cell r="A1918">
            <v>27653</v>
          </cell>
        </row>
        <row r="1919">
          <cell r="A1919">
            <v>27681</v>
          </cell>
        </row>
        <row r="1920">
          <cell r="A1920">
            <v>27736</v>
          </cell>
        </row>
        <row r="1921">
          <cell r="A1921">
            <v>27739</v>
          </cell>
        </row>
        <row r="1922">
          <cell r="A1922">
            <v>27746</v>
          </cell>
        </row>
        <row r="1923">
          <cell r="A1923">
            <v>27860</v>
          </cell>
        </row>
        <row r="1924">
          <cell r="A1924">
            <v>27879</v>
          </cell>
        </row>
        <row r="1925">
          <cell r="A1925">
            <v>27881</v>
          </cell>
        </row>
        <row r="1926">
          <cell r="A1926">
            <v>27904</v>
          </cell>
        </row>
        <row r="1927">
          <cell r="A1927">
            <v>27969</v>
          </cell>
        </row>
        <row r="1928">
          <cell r="A1928">
            <v>27987</v>
          </cell>
        </row>
        <row r="1929">
          <cell r="A1929">
            <v>28003</v>
          </cell>
        </row>
        <row r="1930">
          <cell r="A1930">
            <v>28020</v>
          </cell>
        </row>
        <row r="1931">
          <cell r="A1931">
            <v>28038</v>
          </cell>
        </row>
        <row r="1932">
          <cell r="A1932">
            <v>28076</v>
          </cell>
        </row>
        <row r="1933">
          <cell r="A1933">
            <v>28122</v>
          </cell>
        </row>
        <row r="1934">
          <cell r="A1934">
            <v>28123</v>
          </cell>
        </row>
        <row r="1935">
          <cell r="A1935">
            <v>28134</v>
          </cell>
        </row>
        <row r="1936">
          <cell r="A1936">
            <v>28143</v>
          </cell>
        </row>
        <row r="1937">
          <cell r="A1937">
            <v>28237</v>
          </cell>
        </row>
        <row r="1938">
          <cell r="A1938">
            <v>28255</v>
          </cell>
        </row>
        <row r="1939">
          <cell r="A1939">
            <v>28275</v>
          </cell>
        </row>
        <row r="1940">
          <cell r="A1940">
            <v>28305</v>
          </cell>
        </row>
        <row r="1941">
          <cell r="A1941">
            <v>28308</v>
          </cell>
        </row>
        <row r="1942">
          <cell r="A1942">
            <v>28315</v>
          </cell>
        </row>
        <row r="1943">
          <cell r="A1943">
            <v>28329</v>
          </cell>
        </row>
        <row r="1944">
          <cell r="A1944">
            <v>28333</v>
          </cell>
        </row>
        <row r="1945">
          <cell r="A1945">
            <v>28336</v>
          </cell>
        </row>
        <row r="1946">
          <cell r="A1946">
            <v>28355</v>
          </cell>
        </row>
        <row r="1947">
          <cell r="A1947">
            <v>28436</v>
          </cell>
        </row>
        <row r="1948">
          <cell r="A1948">
            <v>28451</v>
          </cell>
        </row>
        <row r="1949">
          <cell r="A1949">
            <v>28519</v>
          </cell>
        </row>
        <row r="1950">
          <cell r="A1950">
            <v>28538</v>
          </cell>
        </row>
        <row r="1951">
          <cell r="A1951">
            <v>28540</v>
          </cell>
        </row>
        <row r="1952">
          <cell r="A1952">
            <v>28654</v>
          </cell>
        </row>
        <row r="1953">
          <cell r="A1953">
            <v>28698</v>
          </cell>
        </row>
        <row r="1954">
          <cell r="A1954">
            <v>28723</v>
          </cell>
        </row>
        <row r="1955">
          <cell r="A1955">
            <v>28760</v>
          </cell>
        </row>
        <row r="1956">
          <cell r="A1956">
            <v>28767</v>
          </cell>
        </row>
        <row r="1957">
          <cell r="A1957">
            <v>28871</v>
          </cell>
        </row>
        <row r="1958">
          <cell r="A1958">
            <v>28948</v>
          </cell>
        </row>
        <row r="1959">
          <cell r="A1959">
            <v>28998</v>
          </cell>
        </row>
        <row r="1960">
          <cell r="A1960">
            <v>29008</v>
          </cell>
        </row>
        <row r="1961">
          <cell r="A1961">
            <v>29023</v>
          </cell>
        </row>
        <row r="1962">
          <cell r="A1962">
            <v>29096</v>
          </cell>
        </row>
        <row r="1963">
          <cell r="A1963">
            <v>29155</v>
          </cell>
        </row>
        <row r="1964">
          <cell r="A1964">
            <v>29165</v>
          </cell>
        </row>
        <row r="1965">
          <cell r="A1965">
            <v>29173</v>
          </cell>
        </row>
        <row r="1966">
          <cell r="A1966">
            <v>29239</v>
          </cell>
        </row>
        <row r="1967">
          <cell r="A1967">
            <v>29252</v>
          </cell>
        </row>
        <row r="1968">
          <cell r="A1968">
            <v>29389</v>
          </cell>
        </row>
        <row r="1969">
          <cell r="A1969">
            <v>29400</v>
          </cell>
        </row>
        <row r="1970">
          <cell r="A1970">
            <v>29401</v>
          </cell>
        </row>
        <row r="1971">
          <cell r="A1971">
            <v>29412</v>
          </cell>
        </row>
        <row r="1972">
          <cell r="A1972">
            <v>29511</v>
          </cell>
        </row>
        <row r="1973">
          <cell r="A1973">
            <v>29517</v>
          </cell>
        </row>
        <row r="1974">
          <cell r="A1974">
            <v>29531</v>
          </cell>
        </row>
        <row r="1975">
          <cell r="A1975">
            <v>29532</v>
          </cell>
        </row>
        <row r="1976">
          <cell r="A1976">
            <v>29545</v>
          </cell>
        </row>
        <row r="1977">
          <cell r="A1977">
            <v>29589</v>
          </cell>
        </row>
        <row r="1978">
          <cell r="A1978">
            <v>29643</v>
          </cell>
        </row>
        <row r="1979">
          <cell r="A1979">
            <v>29647</v>
          </cell>
        </row>
        <row r="1980">
          <cell r="A1980">
            <v>29656</v>
          </cell>
        </row>
        <row r="1981">
          <cell r="A1981">
            <v>29706</v>
          </cell>
        </row>
        <row r="1982">
          <cell r="A1982">
            <v>29874</v>
          </cell>
        </row>
        <row r="1983">
          <cell r="A1983">
            <v>29884</v>
          </cell>
        </row>
        <row r="1984">
          <cell r="A1984">
            <v>29922</v>
          </cell>
        </row>
        <row r="1985">
          <cell r="A1985">
            <v>29942</v>
          </cell>
        </row>
        <row r="1986">
          <cell r="A1986">
            <v>29972</v>
          </cell>
        </row>
        <row r="1987">
          <cell r="A1987">
            <v>29974</v>
          </cell>
        </row>
        <row r="1988">
          <cell r="A1988">
            <v>30007</v>
          </cell>
        </row>
        <row r="1989">
          <cell r="A1989">
            <v>30041</v>
          </cell>
        </row>
        <row r="1990">
          <cell r="A1990">
            <v>30046</v>
          </cell>
        </row>
        <row r="1991">
          <cell r="A1991">
            <v>30089</v>
          </cell>
        </row>
        <row r="1992">
          <cell r="A1992">
            <v>30094</v>
          </cell>
        </row>
        <row r="1993">
          <cell r="A1993">
            <v>30109</v>
          </cell>
        </row>
        <row r="1994">
          <cell r="A1994">
            <v>30121</v>
          </cell>
        </row>
        <row r="1995">
          <cell r="A1995">
            <v>30138</v>
          </cell>
        </row>
        <row r="1996">
          <cell r="A1996">
            <v>30139</v>
          </cell>
        </row>
        <row r="1997">
          <cell r="A1997">
            <v>30183</v>
          </cell>
        </row>
        <row r="1998">
          <cell r="A1998">
            <v>30211</v>
          </cell>
        </row>
        <row r="1999">
          <cell r="A1999">
            <v>30246</v>
          </cell>
        </row>
        <row r="2000">
          <cell r="A2000">
            <v>30271</v>
          </cell>
        </row>
        <row r="2001">
          <cell r="A2001">
            <v>30428</v>
          </cell>
        </row>
        <row r="2002">
          <cell r="A2002">
            <v>30466</v>
          </cell>
        </row>
        <row r="2003">
          <cell r="A2003">
            <v>30513</v>
          </cell>
        </row>
        <row r="2004">
          <cell r="A2004">
            <v>30546</v>
          </cell>
        </row>
        <row r="2005">
          <cell r="A2005">
            <v>30559</v>
          </cell>
        </row>
        <row r="2006">
          <cell r="A2006">
            <v>30570</v>
          </cell>
        </row>
        <row r="2007">
          <cell r="A2007">
            <v>30789</v>
          </cell>
        </row>
        <row r="2008">
          <cell r="A2008">
            <v>30808</v>
          </cell>
        </row>
        <row r="2009">
          <cell r="A2009">
            <v>30860</v>
          </cell>
        </row>
        <row r="2010">
          <cell r="A2010">
            <v>30870</v>
          </cell>
        </row>
        <row r="2011">
          <cell r="A2011">
            <v>31071</v>
          </cell>
        </row>
        <row r="2012">
          <cell r="A2012">
            <v>31074</v>
          </cell>
        </row>
        <row r="2013">
          <cell r="A2013">
            <v>31178</v>
          </cell>
        </row>
        <row r="2014">
          <cell r="A2014">
            <v>31252</v>
          </cell>
        </row>
        <row r="2015">
          <cell r="A2015">
            <v>31258</v>
          </cell>
        </row>
        <row r="2016">
          <cell r="A2016">
            <v>31263</v>
          </cell>
        </row>
        <row r="2017">
          <cell r="A2017">
            <v>31288</v>
          </cell>
        </row>
        <row r="2018">
          <cell r="A2018">
            <v>31298</v>
          </cell>
        </row>
        <row r="2019">
          <cell r="A2019">
            <v>31304</v>
          </cell>
        </row>
        <row r="2020">
          <cell r="A2020">
            <v>31319</v>
          </cell>
        </row>
        <row r="2021">
          <cell r="A2021">
            <v>31567</v>
          </cell>
        </row>
        <row r="2022">
          <cell r="A2022">
            <v>31585</v>
          </cell>
        </row>
        <row r="2023">
          <cell r="A2023">
            <v>31690</v>
          </cell>
        </row>
        <row r="2024">
          <cell r="A2024">
            <v>31741</v>
          </cell>
        </row>
        <row r="2025">
          <cell r="A2025">
            <v>31754</v>
          </cell>
        </row>
        <row r="2026">
          <cell r="A2026">
            <v>31777</v>
          </cell>
        </row>
        <row r="2027">
          <cell r="A2027">
            <v>31787</v>
          </cell>
        </row>
        <row r="2028">
          <cell r="A2028">
            <v>32066</v>
          </cell>
        </row>
        <row r="2029">
          <cell r="A2029">
            <v>32174</v>
          </cell>
        </row>
        <row r="2030">
          <cell r="A2030">
            <v>32193</v>
          </cell>
        </row>
        <row r="2031">
          <cell r="A2031">
            <v>32221</v>
          </cell>
        </row>
        <row r="2032">
          <cell r="A2032">
            <v>32554</v>
          </cell>
        </row>
        <row r="2033">
          <cell r="A2033">
            <v>32617</v>
          </cell>
        </row>
        <row r="2034">
          <cell r="A2034">
            <v>32666</v>
          </cell>
        </row>
        <row r="2035">
          <cell r="A2035">
            <v>32687</v>
          </cell>
        </row>
        <row r="2036">
          <cell r="A2036">
            <v>32703</v>
          </cell>
        </row>
        <row r="2037">
          <cell r="A2037">
            <v>32715</v>
          </cell>
        </row>
        <row r="2038">
          <cell r="A2038">
            <v>32720</v>
          </cell>
        </row>
        <row r="2039">
          <cell r="A2039">
            <v>32736</v>
          </cell>
        </row>
        <row r="2040">
          <cell r="A2040">
            <v>32783</v>
          </cell>
        </row>
        <row r="2041">
          <cell r="A2041">
            <v>32813</v>
          </cell>
        </row>
        <row r="2042">
          <cell r="A2042">
            <v>32961</v>
          </cell>
        </row>
        <row r="2043">
          <cell r="A2043">
            <v>33009</v>
          </cell>
        </row>
        <row r="2044">
          <cell r="A2044">
            <v>33029</v>
          </cell>
        </row>
        <row r="2045">
          <cell r="A2045">
            <v>33049</v>
          </cell>
        </row>
        <row r="2046">
          <cell r="A2046">
            <v>33059</v>
          </cell>
        </row>
        <row r="2047">
          <cell r="A2047">
            <v>33062</v>
          </cell>
        </row>
        <row r="2048">
          <cell r="A2048">
            <v>33074</v>
          </cell>
        </row>
        <row r="2049">
          <cell r="A2049">
            <v>33114</v>
          </cell>
        </row>
        <row r="2050">
          <cell r="A2050">
            <v>33132</v>
          </cell>
        </row>
        <row r="2051">
          <cell r="A2051">
            <v>33142</v>
          </cell>
        </row>
        <row r="2052">
          <cell r="A2052">
            <v>33175</v>
          </cell>
        </row>
        <row r="2053">
          <cell r="A2053">
            <v>33192</v>
          </cell>
        </row>
        <row r="2054">
          <cell r="A2054">
            <v>33234</v>
          </cell>
        </row>
        <row r="2055">
          <cell r="A2055">
            <v>33390</v>
          </cell>
        </row>
        <row r="2056">
          <cell r="A2056">
            <v>33424</v>
          </cell>
        </row>
        <row r="2057">
          <cell r="A2057">
            <v>33430</v>
          </cell>
        </row>
        <row r="2058">
          <cell r="A2058">
            <v>33464</v>
          </cell>
        </row>
        <row r="2059">
          <cell r="A2059">
            <v>33467</v>
          </cell>
        </row>
        <row r="2060">
          <cell r="A2060">
            <v>33488</v>
          </cell>
        </row>
        <row r="2061">
          <cell r="A2061">
            <v>33517</v>
          </cell>
        </row>
        <row r="2062">
          <cell r="A2062">
            <v>33642</v>
          </cell>
        </row>
        <row r="2063">
          <cell r="A2063">
            <v>33643</v>
          </cell>
        </row>
        <row r="2064">
          <cell r="A2064">
            <v>33645</v>
          </cell>
        </row>
        <row r="2065">
          <cell r="A2065">
            <v>33647</v>
          </cell>
        </row>
        <row r="2066">
          <cell r="A2066">
            <v>33665</v>
          </cell>
        </row>
        <row r="2067">
          <cell r="A2067">
            <v>33712</v>
          </cell>
        </row>
        <row r="2068">
          <cell r="A2068">
            <v>33739</v>
          </cell>
        </row>
        <row r="2069">
          <cell r="A2069">
            <v>33863</v>
          </cell>
        </row>
        <row r="2070">
          <cell r="A2070">
            <v>33896</v>
          </cell>
        </row>
        <row r="2071">
          <cell r="A2071">
            <v>33900</v>
          </cell>
        </row>
        <row r="2072">
          <cell r="A2072">
            <v>33935</v>
          </cell>
        </row>
        <row r="2073">
          <cell r="A2073">
            <v>34031</v>
          </cell>
        </row>
        <row r="2074">
          <cell r="A2074">
            <v>34036</v>
          </cell>
        </row>
        <row r="2075">
          <cell r="A2075">
            <v>34119</v>
          </cell>
        </row>
        <row r="2076">
          <cell r="A2076">
            <v>34157</v>
          </cell>
        </row>
        <row r="2077">
          <cell r="A2077">
            <v>34296</v>
          </cell>
        </row>
        <row r="2078">
          <cell r="A2078">
            <v>34429</v>
          </cell>
        </row>
        <row r="2079">
          <cell r="A2079">
            <v>34432</v>
          </cell>
        </row>
        <row r="2080">
          <cell r="A2080">
            <v>34451</v>
          </cell>
        </row>
        <row r="2081">
          <cell r="A2081">
            <v>34457</v>
          </cell>
        </row>
        <row r="2082">
          <cell r="A2082">
            <v>34544</v>
          </cell>
        </row>
        <row r="2083">
          <cell r="A2083">
            <v>34606</v>
          </cell>
        </row>
        <row r="2084">
          <cell r="A2084">
            <v>34611</v>
          </cell>
        </row>
        <row r="2085">
          <cell r="A2085">
            <v>34613</v>
          </cell>
        </row>
        <row r="2086">
          <cell r="A2086">
            <v>34615</v>
          </cell>
        </row>
        <row r="2087">
          <cell r="A2087">
            <v>34669</v>
          </cell>
        </row>
        <row r="2088">
          <cell r="A2088">
            <v>34825</v>
          </cell>
        </row>
        <row r="2089">
          <cell r="A2089">
            <v>34891</v>
          </cell>
        </row>
        <row r="2090">
          <cell r="A2090">
            <v>35674</v>
          </cell>
        </row>
        <row r="2091">
          <cell r="A2091">
            <v>35705</v>
          </cell>
        </row>
        <row r="2092">
          <cell r="A2092">
            <v>35714</v>
          </cell>
        </row>
        <row r="2093">
          <cell r="A2093">
            <v>35768</v>
          </cell>
        </row>
        <row r="2094">
          <cell r="A2094">
            <v>35771</v>
          </cell>
        </row>
        <row r="2095">
          <cell r="A2095">
            <v>35773</v>
          </cell>
        </row>
        <row r="2096">
          <cell r="A2096">
            <v>35799</v>
          </cell>
        </row>
        <row r="2097">
          <cell r="A2097">
            <v>35809</v>
          </cell>
        </row>
        <row r="2098">
          <cell r="A2098">
            <v>35932</v>
          </cell>
        </row>
        <row r="2099">
          <cell r="A2099">
            <v>35958</v>
          </cell>
        </row>
        <row r="2100">
          <cell r="A2100">
            <v>36219</v>
          </cell>
        </row>
        <row r="2101">
          <cell r="A2101">
            <v>36290</v>
          </cell>
        </row>
        <row r="2102">
          <cell r="A2102">
            <v>36463</v>
          </cell>
        </row>
        <row r="2103">
          <cell r="A2103">
            <v>36486</v>
          </cell>
        </row>
        <row r="2104">
          <cell r="A2104">
            <v>36487</v>
          </cell>
        </row>
        <row r="2105">
          <cell r="A2105">
            <v>36550</v>
          </cell>
        </row>
        <row r="2106">
          <cell r="A2106">
            <v>36639</v>
          </cell>
        </row>
        <row r="2107">
          <cell r="A2107">
            <v>36656</v>
          </cell>
        </row>
        <row r="2108">
          <cell r="A2108">
            <v>36746</v>
          </cell>
        </row>
        <row r="2109">
          <cell r="A2109">
            <v>36815</v>
          </cell>
        </row>
        <row r="2110">
          <cell r="A2110">
            <v>36882</v>
          </cell>
        </row>
        <row r="2111">
          <cell r="A2111">
            <v>36921</v>
          </cell>
        </row>
        <row r="2112">
          <cell r="A2112">
            <v>36944</v>
          </cell>
        </row>
        <row r="2113">
          <cell r="A2113">
            <v>36998</v>
          </cell>
        </row>
        <row r="2114">
          <cell r="A2114">
            <v>37008</v>
          </cell>
        </row>
        <row r="2115">
          <cell r="A2115">
            <v>37049</v>
          </cell>
        </row>
        <row r="2116">
          <cell r="A2116">
            <v>37058</v>
          </cell>
        </row>
        <row r="2117">
          <cell r="A2117">
            <v>37059</v>
          </cell>
        </row>
        <row r="2118">
          <cell r="A2118">
            <v>37097</v>
          </cell>
        </row>
        <row r="2119">
          <cell r="A2119">
            <v>37142</v>
          </cell>
        </row>
        <row r="2120">
          <cell r="A2120">
            <v>37167</v>
          </cell>
        </row>
        <row r="2121">
          <cell r="A2121">
            <v>37176</v>
          </cell>
        </row>
        <row r="2122">
          <cell r="A2122">
            <v>37215</v>
          </cell>
        </row>
        <row r="2123">
          <cell r="A2123">
            <v>37269</v>
          </cell>
        </row>
        <row r="2124">
          <cell r="A2124">
            <v>37284</v>
          </cell>
        </row>
        <row r="2125">
          <cell r="A2125">
            <v>37441</v>
          </cell>
        </row>
        <row r="2126">
          <cell r="A2126">
            <v>37477</v>
          </cell>
        </row>
        <row r="2127">
          <cell r="A2127">
            <v>37525</v>
          </cell>
        </row>
        <row r="2128">
          <cell r="A2128">
            <v>37555</v>
          </cell>
        </row>
        <row r="2129">
          <cell r="A2129">
            <v>38221</v>
          </cell>
        </row>
        <row r="2130">
          <cell r="A2130">
            <v>38229</v>
          </cell>
        </row>
        <row r="2131">
          <cell r="A2131">
            <v>38445</v>
          </cell>
        </row>
        <row r="2132">
          <cell r="A2132">
            <v>38517</v>
          </cell>
        </row>
        <row r="2133">
          <cell r="A2133">
            <v>38518</v>
          </cell>
        </row>
        <row r="2134">
          <cell r="A2134">
            <v>38568</v>
          </cell>
        </row>
        <row r="2135">
          <cell r="A2135">
            <v>38592</v>
          </cell>
        </row>
        <row r="2136">
          <cell r="A2136">
            <v>38724</v>
          </cell>
        </row>
        <row r="2137">
          <cell r="A2137">
            <v>38733</v>
          </cell>
        </row>
        <row r="2138">
          <cell r="A2138">
            <v>38829</v>
          </cell>
        </row>
        <row r="2139">
          <cell r="A2139">
            <v>38870</v>
          </cell>
        </row>
        <row r="2140">
          <cell r="A2140">
            <v>38935</v>
          </cell>
        </row>
        <row r="2141">
          <cell r="A2141">
            <v>38958</v>
          </cell>
        </row>
        <row r="2142">
          <cell r="A2142">
            <v>38969</v>
          </cell>
        </row>
        <row r="2143">
          <cell r="A2143">
            <v>39352</v>
          </cell>
        </row>
        <row r="2144">
          <cell r="A2144">
            <v>39568</v>
          </cell>
        </row>
        <row r="2145">
          <cell r="A2145">
            <v>39710</v>
          </cell>
        </row>
        <row r="2146">
          <cell r="A2146">
            <v>39893</v>
          </cell>
        </row>
        <row r="2147">
          <cell r="A2147">
            <v>39960</v>
          </cell>
        </row>
        <row r="2148">
          <cell r="A2148">
            <v>40116</v>
          </cell>
        </row>
        <row r="2149">
          <cell r="A2149">
            <v>40234</v>
          </cell>
        </row>
        <row r="2150">
          <cell r="A2150">
            <v>40283</v>
          </cell>
        </row>
        <row r="2151">
          <cell r="A2151">
            <v>40324</v>
          </cell>
        </row>
        <row r="2152">
          <cell r="A2152">
            <v>40426</v>
          </cell>
        </row>
        <row r="2153">
          <cell r="A2153">
            <v>40447</v>
          </cell>
        </row>
        <row r="2154">
          <cell r="A2154">
            <v>40633</v>
          </cell>
        </row>
        <row r="2155">
          <cell r="A2155">
            <v>40636</v>
          </cell>
        </row>
        <row r="2156">
          <cell r="A2156">
            <v>40638</v>
          </cell>
        </row>
        <row r="2157">
          <cell r="A2157">
            <v>40676</v>
          </cell>
        </row>
        <row r="2158">
          <cell r="A2158">
            <v>40713</v>
          </cell>
        </row>
        <row r="2159">
          <cell r="A2159">
            <v>40721</v>
          </cell>
        </row>
        <row r="2160">
          <cell r="A2160">
            <v>40777</v>
          </cell>
        </row>
        <row r="2161">
          <cell r="A2161">
            <v>40789</v>
          </cell>
        </row>
        <row r="2162">
          <cell r="A2162">
            <v>40838</v>
          </cell>
        </row>
        <row r="2163">
          <cell r="A2163">
            <v>40914</v>
          </cell>
        </row>
        <row r="2164">
          <cell r="A2164">
            <v>40920</v>
          </cell>
        </row>
        <row r="2165">
          <cell r="A2165">
            <v>41047</v>
          </cell>
        </row>
        <row r="2166">
          <cell r="A2166">
            <v>41070</v>
          </cell>
        </row>
        <row r="2167">
          <cell r="A2167">
            <v>41078</v>
          </cell>
        </row>
        <row r="2168">
          <cell r="A2168">
            <v>41147</v>
          </cell>
        </row>
        <row r="2169">
          <cell r="A2169">
            <v>41149</v>
          </cell>
        </row>
        <row r="2170">
          <cell r="A2170">
            <v>41152</v>
          </cell>
        </row>
        <row r="2171">
          <cell r="A2171">
            <v>41154</v>
          </cell>
        </row>
        <row r="2172">
          <cell r="A2172">
            <v>41177</v>
          </cell>
        </row>
        <row r="2173">
          <cell r="A2173">
            <v>41330</v>
          </cell>
        </row>
        <row r="2174">
          <cell r="A2174">
            <v>41369</v>
          </cell>
        </row>
        <row r="2175">
          <cell r="A2175">
            <v>41371</v>
          </cell>
        </row>
        <row r="2176">
          <cell r="A2176">
            <v>41472</v>
          </cell>
        </row>
        <row r="2177">
          <cell r="A2177">
            <v>41507</v>
          </cell>
        </row>
        <row r="2178">
          <cell r="A2178">
            <v>41509</v>
          </cell>
        </row>
        <row r="2179">
          <cell r="A2179">
            <v>41512</v>
          </cell>
        </row>
        <row r="2180">
          <cell r="A2180">
            <v>41553</v>
          </cell>
        </row>
        <row r="2181">
          <cell r="A2181">
            <v>41560</v>
          </cell>
        </row>
        <row r="2182">
          <cell r="A2182">
            <v>41562</v>
          </cell>
        </row>
        <row r="2183">
          <cell r="A2183">
            <v>41613</v>
          </cell>
        </row>
        <row r="2184">
          <cell r="A2184">
            <v>41640</v>
          </cell>
        </row>
        <row r="2185">
          <cell r="A2185">
            <v>41707</v>
          </cell>
        </row>
        <row r="2186">
          <cell r="A2186">
            <v>41714</v>
          </cell>
        </row>
        <row r="2187">
          <cell r="A2187">
            <v>41750</v>
          </cell>
        </row>
        <row r="2188">
          <cell r="A2188">
            <v>41754</v>
          </cell>
        </row>
        <row r="2189">
          <cell r="A2189">
            <v>41770</v>
          </cell>
        </row>
        <row r="2190">
          <cell r="A2190">
            <v>41821</v>
          </cell>
        </row>
        <row r="2191">
          <cell r="A2191">
            <v>41892</v>
          </cell>
        </row>
        <row r="2192">
          <cell r="A2192">
            <v>41945</v>
          </cell>
        </row>
        <row r="2193">
          <cell r="A2193">
            <v>41961</v>
          </cell>
        </row>
        <row r="2194">
          <cell r="A2194">
            <v>42214</v>
          </cell>
        </row>
        <row r="2195">
          <cell r="A2195">
            <v>42316</v>
          </cell>
        </row>
        <row r="2196">
          <cell r="A2196">
            <v>42356</v>
          </cell>
        </row>
        <row r="2197">
          <cell r="A2197">
            <v>42379</v>
          </cell>
        </row>
        <row r="2198">
          <cell r="A2198">
            <v>42380</v>
          </cell>
        </row>
        <row r="2199">
          <cell r="A2199">
            <v>42389</v>
          </cell>
        </row>
        <row r="2200">
          <cell r="A2200">
            <v>42478</v>
          </cell>
        </row>
        <row r="2201">
          <cell r="A2201">
            <v>42509</v>
          </cell>
        </row>
        <row r="2202">
          <cell r="A2202">
            <v>42527</v>
          </cell>
        </row>
        <row r="2203">
          <cell r="A2203">
            <v>42597</v>
          </cell>
        </row>
        <row r="2204">
          <cell r="A2204">
            <v>42616</v>
          </cell>
        </row>
        <row r="2205">
          <cell r="A2205">
            <v>42765</v>
          </cell>
        </row>
        <row r="2206">
          <cell r="A2206">
            <v>42791</v>
          </cell>
        </row>
        <row r="2207">
          <cell r="A2207">
            <v>42824</v>
          </cell>
        </row>
        <row r="2208">
          <cell r="A2208">
            <v>42837</v>
          </cell>
        </row>
        <row r="2209">
          <cell r="A2209">
            <v>42961</v>
          </cell>
        </row>
        <row r="2210">
          <cell r="A2210">
            <v>42966</v>
          </cell>
        </row>
        <row r="2211">
          <cell r="A2211">
            <v>42974</v>
          </cell>
        </row>
        <row r="2212">
          <cell r="A2212">
            <v>43028</v>
          </cell>
        </row>
        <row r="2213">
          <cell r="A2213">
            <v>43177</v>
          </cell>
        </row>
        <row r="2214">
          <cell r="A2214">
            <v>43195</v>
          </cell>
        </row>
        <row r="2215">
          <cell r="A2215">
            <v>43199</v>
          </cell>
        </row>
        <row r="2216">
          <cell r="A2216">
            <v>43325</v>
          </cell>
        </row>
        <row r="2217">
          <cell r="A2217">
            <v>43385</v>
          </cell>
        </row>
        <row r="2218">
          <cell r="A2218">
            <v>43389</v>
          </cell>
        </row>
        <row r="2219">
          <cell r="A2219">
            <v>43457</v>
          </cell>
        </row>
        <row r="2220">
          <cell r="A2220">
            <v>43538</v>
          </cell>
        </row>
        <row r="2221">
          <cell r="A2221">
            <v>43554</v>
          </cell>
        </row>
        <row r="2222">
          <cell r="A2222">
            <v>43562</v>
          </cell>
        </row>
        <row r="2223">
          <cell r="A2223">
            <v>43564</v>
          </cell>
        </row>
        <row r="2224">
          <cell r="A2224">
            <v>43828</v>
          </cell>
        </row>
        <row r="2225">
          <cell r="A2225">
            <v>43847</v>
          </cell>
        </row>
        <row r="2226">
          <cell r="A2226">
            <v>43897</v>
          </cell>
        </row>
        <row r="2227">
          <cell r="A2227">
            <v>43957</v>
          </cell>
        </row>
        <row r="2228">
          <cell r="A2228">
            <v>44048</v>
          </cell>
        </row>
        <row r="2229">
          <cell r="A2229">
            <v>44096</v>
          </cell>
        </row>
        <row r="2230">
          <cell r="A2230">
            <v>44200</v>
          </cell>
        </row>
        <row r="2231">
          <cell r="A2231">
            <v>44233</v>
          </cell>
        </row>
        <row r="2232">
          <cell r="A2232">
            <v>44331</v>
          </cell>
        </row>
        <row r="2233">
          <cell r="A2233">
            <v>44354</v>
          </cell>
        </row>
        <row r="2234">
          <cell r="A2234">
            <v>44442</v>
          </cell>
        </row>
        <row r="2235">
          <cell r="A2235">
            <v>44453</v>
          </cell>
        </row>
        <row r="2236">
          <cell r="A2236">
            <v>44525</v>
          </cell>
        </row>
        <row r="2237">
          <cell r="A2237">
            <v>44549</v>
          </cell>
        </row>
        <row r="2238">
          <cell r="A2238">
            <v>44554</v>
          </cell>
        </row>
        <row r="2239">
          <cell r="A2239">
            <v>44560</v>
          </cell>
        </row>
        <row r="2240">
          <cell r="A2240">
            <v>44640</v>
          </cell>
        </row>
        <row r="2241">
          <cell r="A2241">
            <v>44663</v>
          </cell>
        </row>
        <row r="2242">
          <cell r="A2242">
            <v>44685</v>
          </cell>
        </row>
        <row r="2243">
          <cell r="A2243">
            <v>44707</v>
          </cell>
        </row>
        <row r="2244">
          <cell r="A2244">
            <v>44722</v>
          </cell>
        </row>
        <row r="2245">
          <cell r="A2245">
            <v>44864</v>
          </cell>
        </row>
        <row r="2246">
          <cell r="A2246">
            <v>44900</v>
          </cell>
        </row>
        <row r="2247">
          <cell r="A2247">
            <v>44931</v>
          </cell>
        </row>
        <row r="2248">
          <cell r="A2248">
            <v>45112</v>
          </cell>
        </row>
        <row r="2249">
          <cell r="A2249">
            <v>45125</v>
          </cell>
        </row>
        <row r="2250">
          <cell r="A2250">
            <v>45150</v>
          </cell>
        </row>
        <row r="2251">
          <cell r="A2251">
            <v>45261</v>
          </cell>
        </row>
        <row r="2252">
          <cell r="A2252">
            <v>45294</v>
          </cell>
        </row>
        <row r="2253">
          <cell r="A2253">
            <v>45335</v>
          </cell>
        </row>
        <row r="2254">
          <cell r="A2254">
            <v>45406</v>
          </cell>
        </row>
        <row r="2255">
          <cell r="A2255">
            <v>45407</v>
          </cell>
        </row>
        <row r="2256">
          <cell r="A2256">
            <v>45445</v>
          </cell>
        </row>
        <row r="2257">
          <cell r="A2257">
            <v>45451</v>
          </cell>
        </row>
        <row r="2258">
          <cell r="A2258">
            <v>45733</v>
          </cell>
        </row>
        <row r="2259">
          <cell r="A2259">
            <v>45757</v>
          </cell>
        </row>
        <row r="2260">
          <cell r="A2260">
            <v>45827</v>
          </cell>
        </row>
        <row r="2261">
          <cell r="A2261">
            <v>45848</v>
          </cell>
        </row>
        <row r="2262">
          <cell r="A2262">
            <v>45854</v>
          </cell>
        </row>
        <row r="2263">
          <cell r="A2263">
            <v>45871</v>
          </cell>
        </row>
        <row r="2264">
          <cell r="A2264">
            <v>45912</v>
          </cell>
        </row>
        <row r="2265">
          <cell r="A2265">
            <v>45915</v>
          </cell>
        </row>
        <row r="2266">
          <cell r="A2266">
            <v>45936</v>
          </cell>
        </row>
        <row r="2267">
          <cell r="A2267">
            <v>45944</v>
          </cell>
        </row>
        <row r="2268">
          <cell r="A2268">
            <v>46021</v>
          </cell>
        </row>
        <row r="2269">
          <cell r="A2269">
            <v>46027</v>
          </cell>
        </row>
        <row r="2270">
          <cell r="A2270">
            <v>46030</v>
          </cell>
        </row>
        <row r="2271">
          <cell r="A2271">
            <v>46065</v>
          </cell>
        </row>
        <row r="2272">
          <cell r="A2272">
            <v>46089</v>
          </cell>
        </row>
        <row r="2273">
          <cell r="A2273">
            <v>46115</v>
          </cell>
        </row>
        <row r="2274">
          <cell r="A2274">
            <v>46174</v>
          </cell>
        </row>
        <row r="2275">
          <cell r="A2275">
            <v>46179</v>
          </cell>
        </row>
        <row r="2276">
          <cell r="A2276">
            <v>46185</v>
          </cell>
        </row>
        <row r="2277">
          <cell r="A2277">
            <v>46189</v>
          </cell>
        </row>
        <row r="2278">
          <cell r="A2278">
            <v>46195</v>
          </cell>
        </row>
        <row r="2279">
          <cell r="A2279">
            <v>46202</v>
          </cell>
        </row>
        <row r="2280">
          <cell r="A2280">
            <v>46250</v>
          </cell>
        </row>
        <row r="2281">
          <cell r="A2281">
            <v>46259</v>
          </cell>
        </row>
        <row r="2282">
          <cell r="A2282">
            <v>46290</v>
          </cell>
        </row>
        <row r="2283">
          <cell r="A2283">
            <v>46342</v>
          </cell>
        </row>
        <row r="2284">
          <cell r="A2284">
            <v>46348</v>
          </cell>
        </row>
        <row r="2285">
          <cell r="A2285">
            <v>46362</v>
          </cell>
        </row>
        <row r="2286">
          <cell r="A2286">
            <v>46377</v>
          </cell>
        </row>
        <row r="2287">
          <cell r="A2287">
            <v>46398</v>
          </cell>
        </row>
        <row r="2288">
          <cell r="A2288">
            <v>46474</v>
          </cell>
        </row>
        <row r="2289">
          <cell r="A2289">
            <v>46488</v>
          </cell>
        </row>
        <row r="2290">
          <cell r="A2290">
            <v>46525</v>
          </cell>
        </row>
        <row r="2291">
          <cell r="A2291">
            <v>46537</v>
          </cell>
        </row>
        <row r="2292">
          <cell r="A2292">
            <v>46585</v>
          </cell>
        </row>
        <row r="2293">
          <cell r="A2293">
            <v>46620</v>
          </cell>
        </row>
        <row r="2294">
          <cell r="A2294">
            <v>46621</v>
          </cell>
        </row>
        <row r="2295">
          <cell r="A2295">
            <v>46688</v>
          </cell>
        </row>
        <row r="2296">
          <cell r="A2296">
            <v>46716</v>
          </cell>
        </row>
        <row r="2297">
          <cell r="A2297">
            <v>46760</v>
          </cell>
        </row>
        <row r="2298">
          <cell r="A2298">
            <v>46774</v>
          </cell>
        </row>
        <row r="2299">
          <cell r="A2299">
            <v>46850</v>
          </cell>
        </row>
        <row r="2300">
          <cell r="A2300">
            <v>46867</v>
          </cell>
        </row>
        <row r="2301">
          <cell r="A2301">
            <v>46900</v>
          </cell>
        </row>
        <row r="2302">
          <cell r="A2302">
            <v>46920</v>
          </cell>
        </row>
        <row r="2303">
          <cell r="A2303">
            <v>46950</v>
          </cell>
        </row>
        <row r="2304">
          <cell r="A2304">
            <v>46994</v>
          </cell>
        </row>
        <row r="2305">
          <cell r="A2305">
            <v>47049</v>
          </cell>
        </row>
        <row r="2306">
          <cell r="A2306">
            <v>47063</v>
          </cell>
        </row>
        <row r="2307">
          <cell r="A2307">
            <v>47124</v>
          </cell>
        </row>
        <row r="2308">
          <cell r="A2308">
            <v>47229</v>
          </cell>
        </row>
        <row r="2309">
          <cell r="A2309">
            <v>47240</v>
          </cell>
        </row>
        <row r="2310">
          <cell r="A2310">
            <v>47250</v>
          </cell>
        </row>
        <row r="2311">
          <cell r="A2311">
            <v>47254</v>
          </cell>
        </row>
        <row r="2312">
          <cell r="A2312">
            <v>47294</v>
          </cell>
        </row>
        <row r="2313">
          <cell r="A2313">
            <v>47340</v>
          </cell>
        </row>
        <row r="2314">
          <cell r="A2314">
            <v>47352</v>
          </cell>
        </row>
        <row r="2315">
          <cell r="A2315">
            <v>47374</v>
          </cell>
        </row>
        <row r="2316">
          <cell r="A2316">
            <v>47412</v>
          </cell>
        </row>
        <row r="2317">
          <cell r="A2317">
            <v>47431</v>
          </cell>
        </row>
        <row r="2318">
          <cell r="A2318">
            <v>47432</v>
          </cell>
        </row>
        <row r="2319">
          <cell r="A2319">
            <v>47454</v>
          </cell>
        </row>
        <row r="2320">
          <cell r="A2320">
            <v>47461</v>
          </cell>
        </row>
        <row r="2321">
          <cell r="A2321">
            <v>47462</v>
          </cell>
        </row>
        <row r="2322">
          <cell r="A2322">
            <v>47521</v>
          </cell>
        </row>
        <row r="2323">
          <cell r="A2323">
            <v>47530</v>
          </cell>
        </row>
        <row r="2324">
          <cell r="A2324">
            <v>47559</v>
          </cell>
        </row>
        <row r="2325">
          <cell r="A2325">
            <v>47617</v>
          </cell>
        </row>
        <row r="2326">
          <cell r="A2326">
            <v>47621</v>
          </cell>
        </row>
        <row r="2327">
          <cell r="A2327">
            <v>47633</v>
          </cell>
        </row>
        <row r="2328">
          <cell r="A2328">
            <v>47641</v>
          </cell>
        </row>
        <row r="2329">
          <cell r="A2329">
            <v>47780</v>
          </cell>
        </row>
        <row r="2330">
          <cell r="A2330">
            <v>47793</v>
          </cell>
        </row>
        <row r="2331">
          <cell r="A2331">
            <v>47811</v>
          </cell>
        </row>
        <row r="2332">
          <cell r="A2332">
            <v>47831</v>
          </cell>
        </row>
        <row r="2333">
          <cell r="A2333">
            <v>47886</v>
          </cell>
        </row>
        <row r="2334">
          <cell r="A2334">
            <v>47964</v>
          </cell>
        </row>
        <row r="2335">
          <cell r="A2335">
            <v>47979</v>
          </cell>
        </row>
        <row r="2336">
          <cell r="A2336">
            <v>48016</v>
          </cell>
        </row>
        <row r="2337">
          <cell r="A2337">
            <v>48030</v>
          </cell>
        </row>
        <row r="2338">
          <cell r="A2338">
            <v>48091</v>
          </cell>
        </row>
        <row r="2339">
          <cell r="A2339">
            <v>48111</v>
          </cell>
        </row>
        <row r="2340">
          <cell r="A2340">
            <v>48121</v>
          </cell>
        </row>
        <row r="2341">
          <cell r="A2341">
            <v>48123</v>
          </cell>
        </row>
        <row r="2342">
          <cell r="A2342">
            <v>48248</v>
          </cell>
        </row>
        <row r="2343">
          <cell r="A2343">
            <v>48310</v>
          </cell>
        </row>
        <row r="2344">
          <cell r="A2344">
            <v>48335</v>
          </cell>
        </row>
        <row r="2345">
          <cell r="A2345">
            <v>48340</v>
          </cell>
        </row>
        <row r="2346">
          <cell r="A2346">
            <v>48351</v>
          </cell>
        </row>
        <row r="2347">
          <cell r="A2347">
            <v>48393</v>
          </cell>
        </row>
        <row r="2348">
          <cell r="A2348">
            <v>48415</v>
          </cell>
        </row>
        <row r="2349">
          <cell r="A2349">
            <v>48485</v>
          </cell>
        </row>
        <row r="2350">
          <cell r="A2350">
            <v>48509</v>
          </cell>
        </row>
        <row r="2351">
          <cell r="A2351">
            <v>48543</v>
          </cell>
        </row>
        <row r="2352">
          <cell r="A2352">
            <v>48626</v>
          </cell>
        </row>
        <row r="2353">
          <cell r="A2353">
            <v>48634</v>
          </cell>
        </row>
        <row r="2354">
          <cell r="A2354">
            <v>48680</v>
          </cell>
        </row>
        <row r="2355">
          <cell r="A2355">
            <v>48689</v>
          </cell>
        </row>
        <row r="2356">
          <cell r="A2356">
            <v>48721</v>
          </cell>
        </row>
        <row r="2357">
          <cell r="A2357">
            <v>48729</v>
          </cell>
        </row>
        <row r="2358">
          <cell r="A2358">
            <v>48779</v>
          </cell>
        </row>
        <row r="2359">
          <cell r="A2359">
            <v>48784</v>
          </cell>
        </row>
        <row r="2360">
          <cell r="A2360">
            <v>48789</v>
          </cell>
        </row>
        <row r="2361">
          <cell r="A2361">
            <v>48923</v>
          </cell>
        </row>
        <row r="2362">
          <cell r="A2362">
            <v>48960</v>
          </cell>
        </row>
        <row r="2363">
          <cell r="A2363">
            <v>48961</v>
          </cell>
        </row>
        <row r="2364">
          <cell r="A2364">
            <v>48962</v>
          </cell>
        </row>
        <row r="2365">
          <cell r="A2365">
            <v>49053</v>
          </cell>
        </row>
        <row r="2366">
          <cell r="A2366">
            <v>49064</v>
          </cell>
        </row>
        <row r="2367">
          <cell r="A2367">
            <v>49137</v>
          </cell>
        </row>
        <row r="2368">
          <cell r="A2368">
            <v>49213</v>
          </cell>
        </row>
        <row r="2369">
          <cell r="A2369">
            <v>49218</v>
          </cell>
        </row>
        <row r="2370">
          <cell r="A2370">
            <v>49285</v>
          </cell>
        </row>
        <row r="2371">
          <cell r="A2371">
            <v>49293</v>
          </cell>
        </row>
        <row r="2372">
          <cell r="A2372">
            <v>49321</v>
          </cell>
        </row>
        <row r="2373">
          <cell r="A2373">
            <v>49329</v>
          </cell>
        </row>
        <row r="2374">
          <cell r="A2374">
            <v>49360</v>
          </cell>
        </row>
        <row r="2375">
          <cell r="A2375">
            <v>49398</v>
          </cell>
        </row>
        <row r="2376">
          <cell r="A2376">
            <v>49429</v>
          </cell>
        </row>
        <row r="2377">
          <cell r="A2377">
            <v>49626</v>
          </cell>
        </row>
        <row r="2378">
          <cell r="A2378">
            <v>49651</v>
          </cell>
        </row>
        <row r="2379">
          <cell r="A2379">
            <v>49720</v>
          </cell>
        </row>
        <row r="2380">
          <cell r="A2380">
            <v>49766</v>
          </cell>
        </row>
        <row r="2381">
          <cell r="A2381">
            <v>49855</v>
          </cell>
        </row>
        <row r="2382">
          <cell r="A2382">
            <v>49878</v>
          </cell>
        </row>
        <row r="2383">
          <cell r="A2383">
            <v>49890</v>
          </cell>
        </row>
        <row r="2384">
          <cell r="A2384">
            <v>49899</v>
          </cell>
        </row>
        <row r="2385">
          <cell r="A2385">
            <v>49905</v>
          </cell>
        </row>
        <row r="2386">
          <cell r="A2386">
            <v>49940</v>
          </cell>
        </row>
        <row r="2387">
          <cell r="A2387">
            <v>49970</v>
          </cell>
        </row>
        <row r="2388">
          <cell r="A2388">
            <v>50084</v>
          </cell>
        </row>
        <row r="2389">
          <cell r="A2389">
            <v>50108</v>
          </cell>
        </row>
        <row r="2390">
          <cell r="A2390">
            <v>50110</v>
          </cell>
        </row>
        <row r="2391">
          <cell r="A2391">
            <v>50158</v>
          </cell>
        </row>
        <row r="2392">
          <cell r="A2392">
            <v>50203</v>
          </cell>
        </row>
        <row r="2393">
          <cell r="A2393">
            <v>50221</v>
          </cell>
        </row>
        <row r="2394">
          <cell r="A2394">
            <v>50468</v>
          </cell>
        </row>
        <row r="2395">
          <cell r="A2395">
            <v>50492</v>
          </cell>
        </row>
        <row r="2396">
          <cell r="A2396">
            <v>50520</v>
          </cell>
        </row>
        <row r="2397">
          <cell r="A2397">
            <v>50571</v>
          </cell>
        </row>
        <row r="2398">
          <cell r="A2398">
            <v>50644</v>
          </cell>
        </row>
        <row r="2399">
          <cell r="A2399">
            <v>50707</v>
          </cell>
        </row>
        <row r="2400">
          <cell r="A2400">
            <v>50823</v>
          </cell>
        </row>
        <row r="2401">
          <cell r="A2401">
            <v>50828</v>
          </cell>
        </row>
        <row r="2402">
          <cell r="A2402">
            <v>50871</v>
          </cell>
        </row>
        <row r="2403">
          <cell r="A2403">
            <v>51061</v>
          </cell>
        </row>
        <row r="2404">
          <cell r="A2404">
            <v>51093</v>
          </cell>
        </row>
        <row r="2405">
          <cell r="A2405">
            <v>51098</v>
          </cell>
        </row>
        <row r="2406">
          <cell r="A2406">
            <v>51110</v>
          </cell>
        </row>
        <row r="2407">
          <cell r="A2407">
            <v>51128</v>
          </cell>
        </row>
        <row r="2408">
          <cell r="A2408">
            <v>51140</v>
          </cell>
        </row>
        <row r="2409">
          <cell r="A2409">
            <v>51186</v>
          </cell>
        </row>
        <row r="2410">
          <cell r="A2410">
            <v>51204</v>
          </cell>
        </row>
        <row r="2411">
          <cell r="A2411">
            <v>51269</v>
          </cell>
        </row>
        <row r="2412">
          <cell r="A2412">
            <v>51270</v>
          </cell>
        </row>
        <row r="2413">
          <cell r="A2413">
            <v>51277</v>
          </cell>
        </row>
        <row r="2414">
          <cell r="A2414">
            <v>51335</v>
          </cell>
        </row>
        <row r="2415">
          <cell r="A2415">
            <v>51397</v>
          </cell>
        </row>
        <row r="2416">
          <cell r="A2416">
            <v>51406</v>
          </cell>
        </row>
        <row r="2417">
          <cell r="A2417">
            <v>51429</v>
          </cell>
        </row>
        <row r="2418">
          <cell r="A2418">
            <v>51431</v>
          </cell>
        </row>
        <row r="2419">
          <cell r="A2419">
            <v>51507</v>
          </cell>
        </row>
        <row r="2420">
          <cell r="A2420">
            <v>51625</v>
          </cell>
        </row>
        <row r="2421">
          <cell r="A2421">
            <v>51630</v>
          </cell>
        </row>
        <row r="2422">
          <cell r="A2422">
            <v>51713</v>
          </cell>
        </row>
        <row r="2423">
          <cell r="A2423">
            <v>51860</v>
          </cell>
        </row>
        <row r="2424">
          <cell r="A2424">
            <v>51968</v>
          </cell>
        </row>
        <row r="2425">
          <cell r="A2425">
            <v>52119</v>
          </cell>
        </row>
        <row r="2426">
          <cell r="A2426">
            <v>52152</v>
          </cell>
        </row>
        <row r="2427">
          <cell r="A2427">
            <v>52206</v>
          </cell>
        </row>
        <row r="2428">
          <cell r="A2428">
            <v>52248</v>
          </cell>
        </row>
        <row r="2429">
          <cell r="A2429">
            <v>52306</v>
          </cell>
        </row>
        <row r="2430">
          <cell r="A2430">
            <v>52339</v>
          </cell>
        </row>
        <row r="2431">
          <cell r="A2431">
            <v>52383</v>
          </cell>
        </row>
        <row r="2432">
          <cell r="A2432">
            <v>52458</v>
          </cell>
        </row>
        <row r="2433">
          <cell r="A2433">
            <v>52529</v>
          </cell>
        </row>
        <row r="2434">
          <cell r="A2434">
            <v>52542</v>
          </cell>
        </row>
        <row r="2435">
          <cell r="A2435">
            <v>52559</v>
          </cell>
        </row>
        <row r="2436">
          <cell r="A2436">
            <v>52664</v>
          </cell>
        </row>
        <row r="2437">
          <cell r="A2437">
            <v>52675</v>
          </cell>
        </row>
        <row r="2438">
          <cell r="A2438">
            <v>52988</v>
          </cell>
        </row>
        <row r="2439">
          <cell r="A2439">
            <v>52995</v>
          </cell>
        </row>
        <row r="2440">
          <cell r="A2440">
            <v>53127</v>
          </cell>
        </row>
        <row r="2441">
          <cell r="A2441">
            <v>53400</v>
          </cell>
        </row>
        <row r="2442">
          <cell r="A2442">
            <v>53404</v>
          </cell>
        </row>
        <row r="2443">
          <cell r="A2443">
            <v>53417</v>
          </cell>
        </row>
        <row r="2444">
          <cell r="A2444">
            <v>53509</v>
          </cell>
        </row>
        <row r="2445">
          <cell r="A2445">
            <v>53526</v>
          </cell>
        </row>
        <row r="2446">
          <cell r="A2446">
            <v>53538</v>
          </cell>
        </row>
        <row r="2447">
          <cell r="A2447">
            <v>53540</v>
          </cell>
        </row>
        <row r="2448">
          <cell r="A2448">
            <v>53591</v>
          </cell>
        </row>
        <row r="2449">
          <cell r="A2449">
            <v>53726</v>
          </cell>
        </row>
        <row r="2450">
          <cell r="A2450">
            <v>53861</v>
          </cell>
        </row>
        <row r="2451">
          <cell r="A2451">
            <v>53889</v>
          </cell>
        </row>
        <row r="2452">
          <cell r="A2452">
            <v>53890</v>
          </cell>
        </row>
        <row r="2453">
          <cell r="A2453">
            <v>53925</v>
          </cell>
        </row>
        <row r="2454">
          <cell r="A2454">
            <v>53949</v>
          </cell>
        </row>
        <row r="2455">
          <cell r="A2455">
            <v>53979</v>
          </cell>
        </row>
        <row r="2456">
          <cell r="A2456">
            <v>53986</v>
          </cell>
        </row>
        <row r="2457">
          <cell r="A2457">
            <v>53987</v>
          </cell>
        </row>
        <row r="2458">
          <cell r="A2458">
            <v>54102</v>
          </cell>
        </row>
        <row r="2459">
          <cell r="A2459">
            <v>54169</v>
          </cell>
        </row>
        <row r="2460">
          <cell r="A2460">
            <v>54429</v>
          </cell>
        </row>
        <row r="2461">
          <cell r="A2461">
            <v>54489</v>
          </cell>
        </row>
        <row r="2462">
          <cell r="A2462">
            <v>54495</v>
          </cell>
        </row>
        <row r="2463">
          <cell r="A2463">
            <v>54546</v>
          </cell>
        </row>
        <row r="2464">
          <cell r="A2464">
            <v>54645</v>
          </cell>
        </row>
        <row r="2465">
          <cell r="A2465">
            <v>54715</v>
          </cell>
        </row>
        <row r="2466">
          <cell r="A2466">
            <v>54721</v>
          </cell>
        </row>
        <row r="2467">
          <cell r="A2467">
            <v>54766</v>
          </cell>
        </row>
        <row r="2468">
          <cell r="A2468">
            <v>54801</v>
          </cell>
        </row>
        <row r="2469">
          <cell r="A2469">
            <v>54916</v>
          </cell>
        </row>
        <row r="2470">
          <cell r="A2470">
            <v>54930</v>
          </cell>
        </row>
        <row r="2471">
          <cell r="A2471">
            <v>54945</v>
          </cell>
        </row>
        <row r="2472">
          <cell r="A2472">
            <v>55016</v>
          </cell>
        </row>
        <row r="2473">
          <cell r="A2473">
            <v>55074</v>
          </cell>
        </row>
        <row r="2474">
          <cell r="A2474">
            <v>55088</v>
          </cell>
        </row>
        <row r="2475">
          <cell r="A2475">
            <v>55093</v>
          </cell>
        </row>
        <row r="2476">
          <cell r="A2476">
            <v>55097</v>
          </cell>
        </row>
        <row r="2477">
          <cell r="A2477">
            <v>55188</v>
          </cell>
        </row>
        <row r="2478">
          <cell r="A2478">
            <v>55189</v>
          </cell>
        </row>
        <row r="2479">
          <cell r="A2479">
            <v>55259</v>
          </cell>
        </row>
        <row r="2480">
          <cell r="A2480">
            <v>55324</v>
          </cell>
        </row>
        <row r="2481">
          <cell r="A2481">
            <v>55388</v>
          </cell>
        </row>
        <row r="2482">
          <cell r="A2482">
            <v>55428</v>
          </cell>
        </row>
        <row r="2483">
          <cell r="A2483">
            <v>55538</v>
          </cell>
        </row>
        <row r="2484">
          <cell r="A2484">
            <v>55569</v>
          </cell>
        </row>
        <row r="2485">
          <cell r="A2485">
            <v>55762</v>
          </cell>
        </row>
        <row r="2486">
          <cell r="A2486">
            <v>55950</v>
          </cell>
        </row>
        <row r="2487">
          <cell r="A2487">
            <v>56096</v>
          </cell>
        </row>
        <row r="2488">
          <cell r="A2488">
            <v>56114</v>
          </cell>
        </row>
        <row r="2489">
          <cell r="A2489">
            <v>56145</v>
          </cell>
        </row>
        <row r="2490">
          <cell r="A2490">
            <v>56150</v>
          </cell>
        </row>
        <row r="2491">
          <cell r="A2491">
            <v>56176</v>
          </cell>
        </row>
        <row r="2492">
          <cell r="A2492">
            <v>56188</v>
          </cell>
        </row>
        <row r="2493">
          <cell r="A2493">
            <v>56232</v>
          </cell>
        </row>
        <row r="2494">
          <cell r="A2494">
            <v>56368</v>
          </cell>
        </row>
        <row r="2495">
          <cell r="A2495">
            <v>56466</v>
          </cell>
        </row>
        <row r="2496">
          <cell r="A2496">
            <v>56574</v>
          </cell>
        </row>
        <row r="2497">
          <cell r="A2497">
            <v>56624</v>
          </cell>
        </row>
        <row r="2498">
          <cell r="A2498">
            <v>56712</v>
          </cell>
        </row>
        <row r="2499">
          <cell r="A2499">
            <v>56759</v>
          </cell>
        </row>
        <row r="2500">
          <cell r="A2500">
            <v>56826</v>
          </cell>
        </row>
        <row r="2501">
          <cell r="A2501">
            <v>56868</v>
          </cell>
        </row>
        <row r="2502">
          <cell r="A2502">
            <v>57006</v>
          </cell>
        </row>
        <row r="2503">
          <cell r="A2503">
            <v>57039</v>
          </cell>
        </row>
        <row r="2504">
          <cell r="A2504">
            <v>57044</v>
          </cell>
        </row>
        <row r="2505">
          <cell r="A2505">
            <v>57123</v>
          </cell>
        </row>
        <row r="2506">
          <cell r="A2506">
            <v>57142</v>
          </cell>
        </row>
        <row r="2507">
          <cell r="A2507">
            <v>57144</v>
          </cell>
        </row>
        <row r="2508">
          <cell r="A2508">
            <v>57170</v>
          </cell>
        </row>
        <row r="2509">
          <cell r="A2509">
            <v>57278</v>
          </cell>
        </row>
        <row r="2510">
          <cell r="A2510">
            <v>57459</v>
          </cell>
        </row>
        <row r="2511">
          <cell r="A2511">
            <v>57633</v>
          </cell>
        </row>
        <row r="2512">
          <cell r="A2512">
            <v>57647</v>
          </cell>
        </row>
        <row r="2513">
          <cell r="A2513">
            <v>57702</v>
          </cell>
        </row>
        <row r="2514">
          <cell r="A2514">
            <v>57722</v>
          </cell>
        </row>
        <row r="2515">
          <cell r="A2515">
            <v>58695</v>
          </cell>
        </row>
        <row r="2516">
          <cell r="A2516">
            <v>58710</v>
          </cell>
        </row>
        <row r="2517">
          <cell r="A2517">
            <v>62158</v>
          </cell>
        </row>
        <row r="2518">
          <cell r="A2518">
            <v>63418</v>
          </cell>
        </row>
        <row r="2519">
          <cell r="A2519">
            <v>63574</v>
          </cell>
        </row>
        <row r="2520">
          <cell r="A2520">
            <v>63633</v>
          </cell>
        </row>
        <row r="2521">
          <cell r="A2521">
            <v>63851</v>
          </cell>
        </row>
        <row r="2522">
          <cell r="A2522">
            <v>63881</v>
          </cell>
        </row>
        <row r="2523">
          <cell r="A2523">
            <v>63888</v>
          </cell>
        </row>
        <row r="2524">
          <cell r="A2524">
            <v>65004</v>
          </cell>
        </row>
        <row r="2525">
          <cell r="A2525">
            <v>65151</v>
          </cell>
        </row>
        <row r="2526">
          <cell r="A2526">
            <v>65179</v>
          </cell>
        </row>
        <row r="2527">
          <cell r="A2527">
            <v>65182</v>
          </cell>
        </row>
        <row r="2528">
          <cell r="A2528">
            <v>65207</v>
          </cell>
        </row>
        <row r="2529">
          <cell r="A2529">
            <v>65208</v>
          </cell>
        </row>
        <row r="2530">
          <cell r="A2530">
            <v>65220</v>
          </cell>
        </row>
        <row r="2531">
          <cell r="A2531">
            <v>65622</v>
          </cell>
        </row>
        <row r="2532">
          <cell r="A2532">
            <v>65679</v>
          </cell>
        </row>
        <row r="2533">
          <cell r="A2533">
            <v>65699</v>
          </cell>
        </row>
        <row r="2534">
          <cell r="A2534">
            <v>66236</v>
          </cell>
        </row>
        <row r="2535">
          <cell r="A2535">
            <v>66352</v>
          </cell>
        </row>
        <row r="2536">
          <cell r="A2536">
            <v>66695</v>
          </cell>
        </row>
        <row r="2537">
          <cell r="A2537">
            <v>66714</v>
          </cell>
        </row>
        <row r="2538">
          <cell r="A2538">
            <v>66778</v>
          </cell>
        </row>
        <row r="2539">
          <cell r="A2539">
            <v>66801</v>
          </cell>
        </row>
        <row r="2540">
          <cell r="A2540">
            <v>66808</v>
          </cell>
        </row>
        <row r="2541">
          <cell r="A2541">
            <v>66897</v>
          </cell>
        </row>
        <row r="2542">
          <cell r="A2542">
            <v>66906</v>
          </cell>
        </row>
        <row r="2543">
          <cell r="A2543">
            <v>66926</v>
          </cell>
        </row>
        <row r="2544">
          <cell r="A2544">
            <v>67222</v>
          </cell>
        </row>
        <row r="2545">
          <cell r="A2545">
            <v>67268</v>
          </cell>
        </row>
        <row r="2546">
          <cell r="A2546">
            <v>67358</v>
          </cell>
        </row>
        <row r="2547">
          <cell r="A2547">
            <v>67365</v>
          </cell>
        </row>
        <row r="2548">
          <cell r="A2548">
            <v>67425</v>
          </cell>
        </row>
        <row r="2549">
          <cell r="A2549">
            <v>67499</v>
          </cell>
        </row>
        <row r="2550">
          <cell r="A2550">
            <v>67508</v>
          </cell>
        </row>
        <row r="2551">
          <cell r="A2551">
            <v>67798</v>
          </cell>
        </row>
        <row r="2552">
          <cell r="A2552">
            <v>67819</v>
          </cell>
        </row>
        <row r="2553">
          <cell r="A2553">
            <v>67884</v>
          </cell>
        </row>
        <row r="2554">
          <cell r="A2554">
            <v>68140</v>
          </cell>
        </row>
        <row r="2555">
          <cell r="A2555">
            <v>68187</v>
          </cell>
        </row>
        <row r="2556">
          <cell r="A2556">
            <v>68189</v>
          </cell>
        </row>
        <row r="2557">
          <cell r="A2557">
            <v>68313</v>
          </cell>
        </row>
        <row r="2558">
          <cell r="A2558">
            <v>68349</v>
          </cell>
        </row>
        <row r="2559">
          <cell r="A2559">
            <v>68609</v>
          </cell>
        </row>
        <row r="2560">
          <cell r="A2560">
            <v>68616</v>
          </cell>
        </row>
        <row r="2561">
          <cell r="A2561">
            <v>68715</v>
          </cell>
        </row>
        <row r="2562">
          <cell r="A2562">
            <v>68726</v>
          </cell>
        </row>
        <row r="2563">
          <cell r="A2563">
            <v>68846</v>
          </cell>
        </row>
        <row r="2564">
          <cell r="A2564">
            <v>68949</v>
          </cell>
        </row>
        <row r="2565">
          <cell r="A2565">
            <v>68973</v>
          </cell>
        </row>
        <row r="2566">
          <cell r="A2566">
            <v>68976</v>
          </cell>
        </row>
        <row r="2567">
          <cell r="A2567">
            <v>69061</v>
          </cell>
        </row>
        <row r="2568">
          <cell r="A2568">
            <v>69142</v>
          </cell>
        </row>
        <row r="2569">
          <cell r="A2569">
            <v>69199</v>
          </cell>
        </row>
        <row r="2570">
          <cell r="A2570">
            <v>69255</v>
          </cell>
        </row>
        <row r="2571">
          <cell r="A2571">
            <v>69330</v>
          </cell>
        </row>
        <row r="2572">
          <cell r="A2572">
            <v>69364</v>
          </cell>
        </row>
        <row r="2573">
          <cell r="A2573">
            <v>69395</v>
          </cell>
        </row>
        <row r="2574">
          <cell r="A2574">
            <v>69434</v>
          </cell>
        </row>
        <row r="2575">
          <cell r="A2575">
            <v>69680</v>
          </cell>
        </row>
        <row r="2576">
          <cell r="A2576">
            <v>69735</v>
          </cell>
        </row>
        <row r="2577">
          <cell r="A2577">
            <v>69852</v>
          </cell>
        </row>
        <row r="2578">
          <cell r="A2578">
            <v>69879</v>
          </cell>
        </row>
        <row r="2579">
          <cell r="A2579">
            <v>69898</v>
          </cell>
        </row>
        <row r="2580">
          <cell r="A2580">
            <v>69902</v>
          </cell>
        </row>
        <row r="2581">
          <cell r="A2581">
            <v>69985</v>
          </cell>
        </row>
        <row r="2582">
          <cell r="A2582">
            <v>70020</v>
          </cell>
        </row>
        <row r="2583">
          <cell r="A2583">
            <v>70060</v>
          </cell>
        </row>
        <row r="2584">
          <cell r="A2584">
            <v>70540</v>
          </cell>
        </row>
        <row r="2585">
          <cell r="A2585">
            <v>70564</v>
          </cell>
        </row>
        <row r="2586">
          <cell r="A2586">
            <v>70594</v>
          </cell>
        </row>
        <row r="2587">
          <cell r="A2587">
            <v>70605</v>
          </cell>
        </row>
        <row r="2588">
          <cell r="A2588">
            <v>70610</v>
          </cell>
        </row>
        <row r="2589">
          <cell r="A2589">
            <v>70614</v>
          </cell>
        </row>
        <row r="2590">
          <cell r="A2590">
            <v>70748</v>
          </cell>
        </row>
        <row r="2591">
          <cell r="A2591">
            <v>70847</v>
          </cell>
        </row>
        <row r="2592">
          <cell r="A2592">
            <v>70866</v>
          </cell>
        </row>
        <row r="2593">
          <cell r="A2593">
            <v>70893</v>
          </cell>
        </row>
        <row r="2594">
          <cell r="A2594">
            <v>70894</v>
          </cell>
        </row>
        <row r="2595">
          <cell r="A2595">
            <v>70938</v>
          </cell>
        </row>
        <row r="2596">
          <cell r="A2596">
            <v>70991</v>
          </cell>
        </row>
        <row r="2597">
          <cell r="A2597">
            <v>71008</v>
          </cell>
        </row>
        <row r="2598">
          <cell r="A2598">
            <v>71012</v>
          </cell>
        </row>
        <row r="2599">
          <cell r="A2599">
            <v>71070</v>
          </cell>
        </row>
        <row r="2600">
          <cell r="A2600">
            <v>71130</v>
          </cell>
        </row>
        <row r="2601">
          <cell r="A2601">
            <v>71155</v>
          </cell>
        </row>
        <row r="2602">
          <cell r="A2602">
            <v>71238</v>
          </cell>
        </row>
        <row r="2603">
          <cell r="A2603">
            <v>71446</v>
          </cell>
        </row>
        <row r="2604">
          <cell r="A2604">
            <v>71573</v>
          </cell>
        </row>
        <row r="2605">
          <cell r="A2605">
            <v>71662</v>
          </cell>
        </row>
        <row r="2606">
          <cell r="A2606">
            <v>71716</v>
          </cell>
        </row>
        <row r="2607">
          <cell r="A2607">
            <v>71743</v>
          </cell>
        </row>
        <row r="2608">
          <cell r="A2608">
            <v>71845</v>
          </cell>
        </row>
        <row r="2609">
          <cell r="A2609">
            <v>71856</v>
          </cell>
        </row>
        <row r="2610">
          <cell r="A2610">
            <v>71900</v>
          </cell>
        </row>
        <row r="2611">
          <cell r="A2611">
            <v>71911</v>
          </cell>
        </row>
        <row r="2612">
          <cell r="A2612">
            <v>71958</v>
          </cell>
        </row>
        <row r="2613">
          <cell r="A2613">
            <v>72012</v>
          </cell>
        </row>
        <row r="2614">
          <cell r="A2614">
            <v>72067</v>
          </cell>
        </row>
        <row r="2615">
          <cell r="A2615">
            <v>72082</v>
          </cell>
        </row>
        <row r="2616">
          <cell r="A2616">
            <v>72143</v>
          </cell>
        </row>
        <row r="2617">
          <cell r="A2617">
            <v>72157</v>
          </cell>
        </row>
        <row r="2618">
          <cell r="A2618">
            <v>72161</v>
          </cell>
        </row>
        <row r="2619">
          <cell r="A2619">
            <v>72195</v>
          </cell>
        </row>
        <row r="2620">
          <cell r="A2620">
            <v>72214</v>
          </cell>
        </row>
        <row r="2621">
          <cell r="A2621">
            <v>72256</v>
          </cell>
        </row>
        <row r="2622">
          <cell r="A2622">
            <v>72279</v>
          </cell>
        </row>
        <row r="2623">
          <cell r="A2623">
            <v>72282</v>
          </cell>
        </row>
        <row r="2624">
          <cell r="A2624">
            <v>72315</v>
          </cell>
        </row>
        <row r="2625">
          <cell r="A2625">
            <v>72443</v>
          </cell>
        </row>
        <row r="2626">
          <cell r="A2626">
            <v>72498</v>
          </cell>
        </row>
        <row r="2627">
          <cell r="A2627">
            <v>72636</v>
          </cell>
        </row>
        <row r="2628">
          <cell r="A2628">
            <v>72650</v>
          </cell>
        </row>
        <row r="2629">
          <cell r="A2629">
            <v>72726</v>
          </cell>
        </row>
        <row r="2630">
          <cell r="A2630">
            <v>72755</v>
          </cell>
        </row>
        <row r="2631">
          <cell r="A2631">
            <v>72772</v>
          </cell>
        </row>
        <row r="2632">
          <cell r="A2632">
            <v>72790</v>
          </cell>
        </row>
        <row r="2633">
          <cell r="A2633">
            <v>72794</v>
          </cell>
        </row>
        <row r="2634">
          <cell r="A2634">
            <v>72833</v>
          </cell>
        </row>
        <row r="2635">
          <cell r="A2635">
            <v>72957</v>
          </cell>
        </row>
        <row r="2636">
          <cell r="A2636">
            <v>72976</v>
          </cell>
        </row>
        <row r="2637">
          <cell r="A2637">
            <v>72986</v>
          </cell>
        </row>
        <row r="2638">
          <cell r="A2638">
            <v>73033</v>
          </cell>
        </row>
        <row r="2639">
          <cell r="A2639">
            <v>73037</v>
          </cell>
        </row>
        <row r="2640">
          <cell r="A2640">
            <v>73135</v>
          </cell>
        </row>
        <row r="2641">
          <cell r="A2641">
            <v>73316</v>
          </cell>
        </row>
        <row r="2642">
          <cell r="A2642">
            <v>73402</v>
          </cell>
        </row>
        <row r="2643">
          <cell r="A2643">
            <v>73511</v>
          </cell>
        </row>
        <row r="2644">
          <cell r="A2644">
            <v>73513</v>
          </cell>
        </row>
        <row r="2645">
          <cell r="A2645">
            <v>74041</v>
          </cell>
        </row>
        <row r="2646">
          <cell r="A2646">
            <v>74057</v>
          </cell>
        </row>
        <row r="2647">
          <cell r="A2647">
            <v>74102</v>
          </cell>
        </row>
        <row r="2648">
          <cell r="A2648">
            <v>74106</v>
          </cell>
        </row>
        <row r="2649">
          <cell r="A2649">
            <v>74403</v>
          </cell>
        </row>
        <row r="2650">
          <cell r="A2650">
            <v>75979</v>
          </cell>
        </row>
        <row r="2651">
          <cell r="A2651">
            <v>76263</v>
          </cell>
        </row>
        <row r="2652">
          <cell r="A2652">
            <v>76564</v>
          </cell>
        </row>
        <row r="2653">
          <cell r="A2653">
            <v>16245</v>
          </cell>
        </row>
        <row r="2654">
          <cell r="A2654">
            <v>56951</v>
          </cell>
        </row>
        <row r="2655">
          <cell r="A2655">
            <v>61757</v>
          </cell>
        </row>
        <row r="2656">
          <cell r="A2656">
            <v>66200</v>
          </cell>
        </row>
        <row r="2657">
          <cell r="A2657">
            <v>1038</v>
          </cell>
        </row>
        <row r="2658">
          <cell r="A2658">
            <v>1051</v>
          </cell>
        </row>
        <row r="2659">
          <cell r="A2659">
            <v>1074</v>
          </cell>
        </row>
        <row r="2660">
          <cell r="A2660">
            <v>1137</v>
          </cell>
        </row>
        <row r="2661">
          <cell r="A2661">
            <v>1178</v>
          </cell>
        </row>
        <row r="2662">
          <cell r="A2662">
            <v>1182</v>
          </cell>
        </row>
        <row r="2663">
          <cell r="A2663">
            <v>1199</v>
          </cell>
        </row>
        <row r="2664">
          <cell r="A2664">
            <v>1203</v>
          </cell>
        </row>
        <row r="2665">
          <cell r="A2665">
            <v>1204</v>
          </cell>
        </row>
        <row r="2666">
          <cell r="A2666">
            <v>1232</v>
          </cell>
        </row>
        <row r="2667">
          <cell r="A2667">
            <v>1233</v>
          </cell>
        </row>
        <row r="2668">
          <cell r="A2668">
            <v>1309</v>
          </cell>
        </row>
        <row r="2669">
          <cell r="A2669">
            <v>1345</v>
          </cell>
        </row>
        <row r="2670">
          <cell r="A2670">
            <v>1404</v>
          </cell>
        </row>
        <row r="2671">
          <cell r="A2671">
            <v>1476</v>
          </cell>
        </row>
        <row r="2672">
          <cell r="A2672">
            <v>1481</v>
          </cell>
        </row>
        <row r="2673">
          <cell r="A2673">
            <v>1532</v>
          </cell>
        </row>
        <row r="2674">
          <cell r="A2674">
            <v>1539</v>
          </cell>
        </row>
        <row r="2675">
          <cell r="A2675">
            <v>1544</v>
          </cell>
        </row>
        <row r="2676">
          <cell r="A2676">
            <v>1599</v>
          </cell>
        </row>
        <row r="2677">
          <cell r="A2677">
            <v>1628</v>
          </cell>
        </row>
        <row r="2678">
          <cell r="A2678">
            <v>1716</v>
          </cell>
        </row>
        <row r="2679">
          <cell r="A2679">
            <v>1727</v>
          </cell>
        </row>
        <row r="2680">
          <cell r="A2680">
            <v>1748</v>
          </cell>
        </row>
        <row r="2681">
          <cell r="A2681">
            <v>1781</v>
          </cell>
        </row>
        <row r="2682">
          <cell r="A2682">
            <v>1782</v>
          </cell>
        </row>
        <row r="2683">
          <cell r="A2683">
            <v>1854</v>
          </cell>
        </row>
        <row r="2684">
          <cell r="A2684">
            <v>1885</v>
          </cell>
        </row>
        <row r="2685">
          <cell r="A2685">
            <v>1960</v>
          </cell>
        </row>
        <row r="2686">
          <cell r="A2686">
            <v>1975</v>
          </cell>
        </row>
        <row r="2687">
          <cell r="A2687">
            <v>1977</v>
          </cell>
        </row>
        <row r="2688">
          <cell r="A2688">
            <v>1984</v>
          </cell>
        </row>
        <row r="2689">
          <cell r="A2689">
            <v>2093</v>
          </cell>
        </row>
        <row r="2690">
          <cell r="A2690">
            <v>2103</v>
          </cell>
        </row>
        <row r="2691">
          <cell r="A2691">
            <v>2105</v>
          </cell>
        </row>
        <row r="2692">
          <cell r="A2692">
            <v>2127</v>
          </cell>
        </row>
        <row r="2693">
          <cell r="A2693">
            <v>2142</v>
          </cell>
        </row>
        <row r="2694">
          <cell r="A2694">
            <v>2159</v>
          </cell>
        </row>
        <row r="2695">
          <cell r="A2695">
            <v>2185</v>
          </cell>
        </row>
        <row r="2696">
          <cell r="A2696">
            <v>2210</v>
          </cell>
        </row>
        <row r="2697">
          <cell r="A2697">
            <v>2219</v>
          </cell>
        </row>
        <row r="2698">
          <cell r="A2698">
            <v>2221</v>
          </cell>
        </row>
        <row r="2699">
          <cell r="A2699">
            <v>2276</v>
          </cell>
        </row>
        <row r="2700">
          <cell r="A2700">
            <v>2288</v>
          </cell>
        </row>
        <row r="2701">
          <cell r="A2701">
            <v>2289</v>
          </cell>
        </row>
        <row r="2702">
          <cell r="A2702">
            <v>2307</v>
          </cell>
        </row>
        <row r="2703">
          <cell r="A2703">
            <v>2370</v>
          </cell>
        </row>
        <row r="2704">
          <cell r="A2704">
            <v>2427</v>
          </cell>
        </row>
        <row r="2705">
          <cell r="A2705">
            <v>2457</v>
          </cell>
        </row>
        <row r="2706">
          <cell r="A2706">
            <v>2468</v>
          </cell>
        </row>
        <row r="2707">
          <cell r="A2707">
            <v>2482</v>
          </cell>
        </row>
        <row r="2708">
          <cell r="A2708">
            <v>2542</v>
          </cell>
        </row>
        <row r="2709">
          <cell r="A2709">
            <v>2552</v>
          </cell>
        </row>
        <row r="2710">
          <cell r="A2710">
            <v>2623</v>
          </cell>
        </row>
        <row r="2711">
          <cell r="A2711">
            <v>2860</v>
          </cell>
        </row>
        <row r="2712">
          <cell r="A2712">
            <v>2926</v>
          </cell>
        </row>
        <row r="2713">
          <cell r="A2713">
            <v>2930</v>
          </cell>
        </row>
        <row r="2714">
          <cell r="A2714">
            <v>2931</v>
          </cell>
        </row>
        <row r="2715">
          <cell r="A2715">
            <v>2946</v>
          </cell>
        </row>
        <row r="2716">
          <cell r="A2716">
            <v>2951</v>
          </cell>
        </row>
        <row r="2717">
          <cell r="A2717">
            <v>2953</v>
          </cell>
        </row>
        <row r="2718">
          <cell r="A2718">
            <v>2955</v>
          </cell>
        </row>
        <row r="2719">
          <cell r="A2719">
            <v>2974</v>
          </cell>
        </row>
        <row r="2720">
          <cell r="A2720">
            <v>2996</v>
          </cell>
        </row>
        <row r="2721">
          <cell r="A2721">
            <v>3022</v>
          </cell>
        </row>
        <row r="2722">
          <cell r="A2722">
            <v>3046</v>
          </cell>
        </row>
        <row r="2723">
          <cell r="A2723">
            <v>3084</v>
          </cell>
        </row>
        <row r="2724">
          <cell r="A2724">
            <v>3095</v>
          </cell>
        </row>
        <row r="2725">
          <cell r="A2725">
            <v>3128</v>
          </cell>
        </row>
        <row r="2726">
          <cell r="A2726">
            <v>3131</v>
          </cell>
        </row>
        <row r="2727">
          <cell r="A2727">
            <v>3150</v>
          </cell>
        </row>
        <row r="2728">
          <cell r="A2728">
            <v>3166</v>
          </cell>
        </row>
        <row r="2729">
          <cell r="A2729">
            <v>3172</v>
          </cell>
        </row>
        <row r="2730">
          <cell r="A2730">
            <v>3176</v>
          </cell>
        </row>
        <row r="2731">
          <cell r="A2731">
            <v>3177</v>
          </cell>
        </row>
        <row r="2732">
          <cell r="A2732">
            <v>3181</v>
          </cell>
        </row>
        <row r="2733">
          <cell r="A2733">
            <v>3225</v>
          </cell>
        </row>
        <row r="2734">
          <cell r="A2734">
            <v>3260</v>
          </cell>
        </row>
        <row r="2735">
          <cell r="A2735">
            <v>3268</v>
          </cell>
        </row>
        <row r="2736">
          <cell r="A2736">
            <v>3276</v>
          </cell>
        </row>
        <row r="2737">
          <cell r="A2737">
            <v>3294</v>
          </cell>
        </row>
        <row r="2738">
          <cell r="A2738">
            <v>3297</v>
          </cell>
        </row>
        <row r="2739">
          <cell r="A2739">
            <v>3298</v>
          </cell>
        </row>
        <row r="2740">
          <cell r="A2740">
            <v>3344</v>
          </cell>
        </row>
        <row r="2741">
          <cell r="A2741">
            <v>3375</v>
          </cell>
        </row>
        <row r="2742">
          <cell r="A2742">
            <v>3389</v>
          </cell>
        </row>
        <row r="2743">
          <cell r="A2743">
            <v>3406</v>
          </cell>
        </row>
        <row r="2744">
          <cell r="A2744">
            <v>3407</v>
          </cell>
        </row>
        <row r="2745">
          <cell r="A2745">
            <v>3410</v>
          </cell>
        </row>
        <row r="2746">
          <cell r="A2746">
            <v>3452</v>
          </cell>
        </row>
        <row r="2747">
          <cell r="A2747">
            <v>3459</v>
          </cell>
        </row>
        <row r="2748">
          <cell r="A2748">
            <v>3469</v>
          </cell>
        </row>
        <row r="2749">
          <cell r="A2749">
            <v>3473</v>
          </cell>
        </row>
        <row r="2750">
          <cell r="A2750">
            <v>3520</v>
          </cell>
        </row>
        <row r="2751">
          <cell r="A2751">
            <v>3541</v>
          </cell>
        </row>
        <row r="2752">
          <cell r="A2752">
            <v>3547</v>
          </cell>
        </row>
        <row r="2753">
          <cell r="A2753">
            <v>3557</v>
          </cell>
        </row>
        <row r="2754">
          <cell r="A2754">
            <v>3568</v>
          </cell>
        </row>
        <row r="2755">
          <cell r="A2755">
            <v>3602</v>
          </cell>
        </row>
        <row r="2756">
          <cell r="A2756">
            <v>3607</v>
          </cell>
        </row>
        <row r="2757">
          <cell r="A2757">
            <v>3610</v>
          </cell>
        </row>
        <row r="2758">
          <cell r="A2758">
            <v>3615</v>
          </cell>
        </row>
        <row r="2759">
          <cell r="A2759">
            <v>3623</v>
          </cell>
        </row>
        <row r="2760">
          <cell r="A2760">
            <v>3645</v>
          </cell>
        </row>
        <row r="2761">
          <cell r="A2761">
            <v>3762</v>
          </cell>
        </row>
        <row r="2762">
          <cell r="A2762">
            <v>3783</v>
          </cell>
        </row>
        <row r="2763">
          <cell r="A2763">
            <v>3801</v>
          </cell>
        </row>
        <row r="2764">
          <cell r="A2764">
            <v>3809</v>
          </cell>
        </row>
        <row r="2765">
          <cell r="A2765">
            <v>3811</v>
          </cell>
        </row>
        <row r="2766">
          <cell r="A2766">
            <v>3840</v>
          </cell>
        </row>
        <row r="2767">
          <cell r="A2767">
            <v>3865</v>
          </cell>
        </row>
        <row r="2768">
          <cell r="A2768">
            <v>3891</v>
          </cell>
        </row>
        <row r="2769">
          <cell r="A2769">
            <v>3898</v>
          </cell>
        </row>
        <row r="2770">
          <cell r="A2770">
            <v>3963</v>
          </cell>
        </row>
        <row r="2771">
          <cell r="A2771">
            <v>3967</v>
          </cell>
        </row>
        <row r="2772">
          <cell r="A2772">
            <v>4016</v>
          </cell>
        </row>
        <row r="2773">
          <cell r="A2773">
            <v>4018</v>
          </cell>
        </row>
        <row r="2774">
          <cell r="A2774">
            <v>4034</v>
          </cell>
        </row>
        <row r="2775">
          <cell r="A2775">
            <v>4170</v>
          </cell>
        </row>
        <row r="2776">
          <cell r="A2776">
            <v>4177</v>
          </cell>
        </row>
        <row r="2777">
          <cell r="A2777">
            <v>4189</v>
          </cell>
        </row>
        <row r="2778">
          <cell r="A2778">
            <v>4215</v>
          </cell>
        </row>
        <row r="2779">
          <cell r="A2779">
            <v>4219</v>
          </cell>
        </row>
        <row r="2780">
          <cell r="A2780">
            <v>4236</v>
          </cell>
        </row>
        <row r="2781">
          <cell r="A2781">
            <v>4289</v>
          </cell>
        </row>
        <row r="2782">
          <cell r="A2782">
            <v>4320</v>
          </cell>
        </row>
        <row r="2783">
          <cell r="A2783">
            <v>4342</v>
          </cell>
        </row>
        <row r="2784">
          <cell r="A2784">
            <v>4356</v>
          </cell>
        </row>
        <row r="2785">
          <cell r="A2785">
            <v>4375</v>
          </cell>
        </row>
        <row r="2786">
          <cell r="A2786">
            <v>4379</v>
          </cell>
        </row>
        <row r="2787">
          <cell r="A2787">
            <v>4433</v>
          </cell>
        </row>
        <row r="2788">
          <cell r="A2788">
            <v>4434</v>
          </cell>
        </row>
        <row r="2789">
          <cell r="A2789">
            <v>5103</v>
          </cell>
        </row>
        <row r="2790">
          <cell r="A2790">
            <v>5117</v>
          </cell>
        </row>
        <row r="2791">
          <cell r="A2791">
            <v>5119</v>
          </cell>
        </row>
        <row r="2792">
          <cell r="A2792">
            <v>5124</v>
          </cell>
        </row>
        <row r="2793">
          <cell r="A2793">
            <v>5151</v>
          </cell>
        </row>
        <row r="2794">
          <cell r="A2794">
            <v>5201</v>
          </cell>
        </row>
        <row r="2795">
          <cell r="A2795">
            <v>5259</v>
          </cell>
        </row>
        <row r="2796">
          <cell r="A2796">
            <v>5262</v>
          </cell>
        </row>
        <row r="2797">
          <cell r="A2797">
            <v>5297</v>
          </cell>
        </row>
        <row r="2798">
          <cell r="A2798">
            <v>5355</v>
          </cell>
        </row>
        <row r="2799">
          <cell r="A2799">
            <v>5391</v>
          </cell>
        </row>
        <row r="2800">
          <cell r="A2800">
            <v>5395</v>
          </cell>
        </row>
        <row r="2801">
          <cell r="A2801">
            <v>5396</v>
          </cell>
        </row>
        <row r="2802">
          <cell r="A2802">
            <v>5409</v>
          </cell>
        </row>
        <row r="2803">
          <cell r="A2803">
            <v>5417</v>
          </cell>
        </row>
        <row r="2804">
          <cell r="A2804">
            <v>5425</v>
          </cell>
        </row>
        <row r="2805">
          <cell r="A2805">
            <v>5426</v>
          </cell>
        </row>
        <row r="2806">
          <cell r="A2806">
            <v>5429</v>
          </cell>
        </row>
        <row r="2807">
          <cell r="A2807">
            <v>5430</v>
          </cell>
        </row>
        <row r="2808">
          <cell r="A2808">
            <v>5442</v>
          </cell>
        </row>
        <row r="2809">
          <cell r="A2809">
            <v>5447</v>
          </cell>
        </row>
        <row r="2810">
          <cell r="A2810">
            <v>5464</v>
          </cell>
        </row>
        <row r="2811">
          <cell r="A2811">
            <v>5470</v>
          </cell>
        </row>
        <row r="2812">
          <cell r="A2812">
            <v>5480</v>
          </cell>
        </row>
        <row r="2813">
          <cell r="A2813">
            <v>5515</v>
          </cell>
        </row>
        <row r="2814">
          <cell r="A2814">
            <v>5528</v>
          </cell>
        </row>
        <row r="2815">
          <cell r="A2815">
            <v>5548</v>
          </cell>
        </row>
        <row r="2816">
          <cell r="A2816">
            <v>5585</v>
          </cell>
        </row>
        <row r="2817">
          <cell r="A2817">
            <v>5604</v>
          </cell>
        </row>
        <row r="2818">
          <cell r="A2818">
            <v>5615</v>
          </cell>
        </row>
        <row r="2819">
          <cell r="A2819">
            <v>5649</v>
          </cell>
        </row>
        <row r="2820">
          <cell r="A2820">
            <v>5720</v>
          </cell>
        </row>
        <row r="2821">
          <cell r="A2821">
            <v>5744</v>
          </cell>
        </row>
        <row r="2822">
          <cell r="A2822">
            <v>5749</v>
          </cell>
        </row>
        <row r="2823">
          <cell r="A2823">
            <v>5853</v>
          </cell>
        </row>
        <row r="2824">
          <cell r="A2824">
            <v>5863</v>
          </cell>
        </row>
        <row r="2825">
          <cell r="A2825">
            <v>5870</v>
          </cell>
        </row>
        <row r="2826">
          <cell r="A2826">
            <v>5926</v>
          </cell>
        </row>
        <row r="2827">
          <cell r="A2827">
            <v>5948</v>
          </cell>
        </row>
        <row r="2828">
          <cell r="A2828">
            <v>5958</v>
          </cell>
        </row>
        <row r="2829">
          <cell r="A2829">
            <v>5959</v>
          </cell>
        </row>
        <row r="2830">
          <cell r="A2830">
            <v>5965</v>
          </cell>
        </row>
        <row r="2831">
          <cell r="A2831">
            <v>5977</v>
          </cell>
        </row>
        <row r="2832">
          <cell r="A2832">
            <v>5984</v>
          </cell>
        </row>
        <row r="2833">
          <cell r="A2833">
            <v>5997</v>
          </cell>
        </row>
        <row r="2834">
          <cell r="A2834">
            <v>6007</v>
          </cell>
        </row>
        <row r="2835">
          <cell r="A2835">
            <v>6018</v>
          </cell>
        </row>
        <row r="2836">
          <cell r="A2836">
            <v>6020</v>
          </cell>
        </row>
        <row r="2837">
          <cell r="A2837">
            <v>6056</v>
          </cell>
        </row>
        <row r="2838">
          <cell r="A2838">
            <v>6059</v>
          </cell>
        </row>
        <row r="2839">
          <cell r="A2839">
            <v>6076</v>
          </cell>
        </row>
        <row r="2840">
          <cell r="A2840">
            <v>6080</v>
          </cell>
        </row>
        <row r="2841">
          <cell r="A2841">
            <v>6097</v>
          </cell>
        </row>
        <row r="2842">
          <cell r="A2842">
            <v>6118</v>
          </cell>
        </row>
        <row r="2843">
          <cell r="A2843">
            <v>6130</v>
          </cell>
        </row>
        <row r="2844">
          <cell r="A2844">
            <v>6553</v>
          </cell>
        </row>
        <row r="2845">
          <cell r="A2845">
            <v>6570</v>
          </cell>
        </row>
        <row r="2846">
          <cell r="A2846">
            <v>6766</v>
          </cell>
        </row>
        <row r="2847">
          <cell r="A2847">
            <v>6768</v>
          </cell>
        </row>
        <row r="2848">
          <cell r="A2848">
            <v>6772</v>
          </cell>
        </row>
        <row r="2849">
          <cell r="A2849">
            <v>6813</v>
          </cell>
        </row>
        <row r="2850">
          <cell r="A2850">
            <v>6839</v>
          </cell>
        </row>
        <row r="2851">
          <cell r="A2851">
            <v>6844</v>
          </cell>
        </row>
        <row r="2852">
          <cell r="A2852">
            <v>6899</v>
          </cell>
        </row>
        <row r="2853">
          <cell r="A2853">
            <v>6922</v>
          </cell>
        </row>
        <row r="2854">
          <cell r="A2854">
            <v>6926</v>
          </cell>
        </row>
        <row r="2855">
          <cell r="A2855">
            <v>6935</v>
          </cell>
        </row>
        <row r="2856">
          <cell r="A2856">
            <v>6955</v>
          </cell>
        </row>
        <row r="2857">
          <cell r="A2857">
            <v>6983</v>
          </cell>
        </row>
        <row r="2858">
          <cell r="A2858">
            <v>6990</v>
          </cell>
        </row>
        <row r="2859">
          <cell r="A2859">
            <v>7006</v>
          </cell>
        </row>
        <row r="2860">
          <cell r="A2860">
            <v>7007</v>
          </cell>
        </row>
        <row r="2861">
          <cell r="A2861">
            <v>7053</v>
          </cell>
        </row>
        <row r="2862">
          <cell r="A2862">
            <v>7075</v>
          </cell>
        </row>
        <row r="2863">
          <cell r="A2863">
            <v>7120</v>
          </cell>
        </row>
        <row r="2864">
          <cell r="A2864">
            <v>7125</v>
          </cell>
        </row>
        <row r="2865">
          <cell r="A2865">
            <v>7167</v>
          </cell>
        </row>
        <row r="2866">
          <cell r="A2866">
            <v>7178</v>
          </cell>
        </row>
        <row r="2867">
          <cell r="A2867">
            <v>7185</v>
          </cell>
        </row>
        <row r="2868">
          <cell r="A2868">
            <v>7212</v>
          </cell>
        </row>
        <row r="2869">
          <cell r="A2869">
            <v>7218</v>
          </cell>
        </row>
        <row r="2870">
          <cell r="A2870">
            <v>7301</v>
          </cell>
        </row>
        <row r="2871">
          <cell r="A2871">
            <v>7317</v>
          </cell>
        </row>
        <row r="2872">
          <cell r="A2872">
            <v>7349</v>
          </cell>
        </row>
        <row r="2873">
          <cell r="A2873">
            <v>7382</v>
          </cell>
        </row>
        <row r="2874">
          <cell r="A2874">
            <v>7401</v>
          </cell>
        </row>
        <row r="2875">
          <cell r="A2875">
            <v>7412</v>
          </cell>
        </row>
        <row r="2876">
          <cell r="A2876">
            <v>7450</v>
          </cell>
        </row>
        <row r="2877">
          <cell r="A2877">
            <v>7454</v>
          </cell>
        </row>
        <row r="2878">
          <cell r="A2878">
            <v>7504</v>
          </cell>
        </row>
        <row r="2879">
          <cell r="A2879">
            <v>7533</v>
          </cell>
        </row>
        <row r="2880">
          <cell r="A2880">
            <v>7534</v>
          </cell>
        </row>
        <row r="2881">
          <cell r="A2881">
            <v>7536</v>
          </cell>
        </row>
        <row r="2882">
          <cell r="A2882">
            <v>7537</v>
          </cell>
        </row>
        <row r="2883">
          <cell r="A2883">
            <v>7558</v>
          </cell>
        </row>
        <row r="2884">
          <cell r="A2884">
            <v>7603</v>
          </cell>
        </row>
        <row r="2885">
          <cell r="A2885">
            <v>7609</v>
          </cell>
        </row>
        <row r="2886">
          <cell r="A2886">
            <v>7620</v>
          </cell>
        </row>
        <row r="2887">
          <cell r="A2887">
            <v>7624</v>
          </cell>
        </row>
        <row r="2888">
          <cell r="A2888">
            <v>7626</v>
          </cell>
        </row>
        <row r="2889">
          <cell r="A2889">
            <v>7639</v>
          </cell>
        </row>
        <row r="2890">
          <cell r="A2890">
            <v>7660</v>
          </cell>
        </row>
        <row r="2891">
          <cell r="A2891">
            <v>7687</v>
          </cell>
        </row>
        <row r="2892">
          <cell r="A2892">
            <v>7711</v>
          </cell>
        </row>
        <row r="2893">
          <cell r="A2893">
            <v>7714</v>
          </cell>
        </row>
        <row r="2894">
          <cell r="A2894">
            <v>7772</v>
          </cell>
        </row>
        <row r="2895">
          <cell r="A2895">
            <v>7798</v>
          </cell>
        </row>
        <row r="2896">
          <cell r="A2896">
            <v>7815</v>
          </cell>
        </row>
        <row r="2897">
          <cell r="A2897">
            <v>7824</v>
          </cell>
        </row>
        <row r="2898">
          <cell r="A2898">
            <v>7842</v>
          </cell>
        </row>
        <row r="2899">
          <cell r="A2899">
            <v>7847</v>
          </cell>
        </row>
        <row r="2900">
          <cell r="A2900">
            <v>7848</v>
          </cell>
        </row>
        <row r="2901">
          <cell r="A2901">
            <v>7856</v>
          </cell>
        </row>
        <row r="2902">
          <cell r="A2902">
            <v>7869</v>
          </cell>
        </row>
        <row r="2903">
          <cell r="A2903">
            <v>8121</v>
          </cell>
        </row>
        <row r="2904">
          <cell r="A2904">
            <v>8401</v>
          </cell>
        </row>
        <row r="2905">
          <cell r="A2905">
            <v>8431</v>
          </cell>
        </row>
        <row r="2906">
          <cell r="A2906">
            <v>8593</v>
          </cell>
        </row>
        <row r="2907">
          <cell r="A2907">
            <v>8606</v>
          </cell>
        </row>
        <row r="2908">
          <cell r="A2908">
            <v>8655</v>
          </cell>
        </row>
        <row r="2909">
          <cell r="A2909">
            <v>8656</v>
          </cell>
        </row>
        <row r="2910">
          <cell r="A2910">
            <v>8670</v>
          </cell>
        </row>
        <row r="2911">
          <cell r="A2911">
            <v>8745</v>
          </cell>
        </row>
        <row r="2912">
          <cell r="A2912">
            <v>8750</v>
          </cell>
        </row>
        <row r="2913">
          <cell r="A2913">
            <v>8763</v>
          </cell>
        </row>
        <row r="2914">
          <cell r="A2914">
            <v>8797</v>
          </cell>
        </row>
        <row r="2915">
          <cell r="A2915">
            <v>8807</v>
          </cell>
        </row>
        <row r="2916">
          <cell r="A2916">
            <v>8833</v>
          </cell>
        </row>
        <row r="2917">
          <cell r="A2917">
            <v>8848</v>
          </cell>
        </row>
        <row r="2918">
          <cell r="A2918">
            <v>8849</v>
          </cell>
        </row>
        <row r="2919">
          <cell r="A2919">
            <v>8852</v>
          </cell>
        </row>
        <row r="2920">
          <cell r="A2920">
            <v>8855</v>
          </cell>
        </row>
        <row r="2921">
          <cell r="A2921">
            <v>8860</v>
          </cell>
        </row>
        <row r="2922">
          <cell r="A2922">
            <v>8968</v>
          </cell>
        </row>
        <row r="2923">
          <cell r="A2923">
            <v>9045</v>
          </cell>
        </row>
        <row r="2924">
          <cell r="A2924">
            <v>9077</v>
          </cell>
        </row>
        <row r="2925">
          <cell r="A2925">
            <v>9103</v>
          </cell>
        </row>
        <row r="2926">
          <cell r="A2926">
            <v>9120</v>
          </cell>
        </row>
        <row r="2927">
          <cell r="A2927">
            <v>9122</v>
          </cell>
        </row>
        <row r="2928">
          <cell r="A2928">
            <v>9123</v>
          </cell>
        </row>
        <row r="2929">
          <cell r="A2929">
            <v>9154</v>
          </cell>
        </row>
        <row r="2930">
          <cell r="A2930">
            <v>9155</v>
          </cell>
        </row>
        <row r="2931">
          <cell r="A2931">
            <v>9245</v>
          </cell>
        </row>
        <row r="2932">
          <cell r="A2932">
            <v>9364</v>
          </cell>
        </row>
        <row r="2933">
          <cell r="A2933">
            <v>9377</v>
          </cell>
        </row>
        <row r="2934">
          <cell r="A2934">
            <v>9414</v>
          </cell>
        </row>
        <row r="2935">
          <cell r="A2935">
            <v>9432</v>
          </cell>
        </row>
        <row r="2936">
          <cell r="A2936">
            <v>9449</v>
          </cell>
        </row>
        <row r="2937">
          <cell r="A2937">
            <v>9473</v>
          </cell>
        </row>
        <row r="2938">
          <cell r="A2938">
            <v>9476</v>
          </cell>
        </row>
        <row r="2939">
          <cell r="A2939">
            <v>9508</v>
          </cell>
        </row>
        <row r="2940">
          <cell r="A2940">
            <v>9540</v>
          </cell>
        </row>
        <row r="2941">
          <cell r="A2941">
            <v>9572</v>
          </cell>
        </row>
        <row r="2942">
          <cell r="A2942">
            <v>9611</v>
          </cell>
        </row>
        <row r="2943">
          <cell r="A2943">
            <v>9621</v>
          </cell>
        </row>
        <row r="2944">
          <cell r="A2944">
            <v>9625</v>
          </cell>
        </row>
        <row r="2945">
          <cell r="A2945">
            <v>9695</v>
          </cell>
        </row>
        <row r="2946">
          <cell r="A2946">
            <v>9714</v>
          </cell>
        </row>
        <row r="2947">
          <cell r="A2947">
            <v>9736</v>
          </cell>
        </row>
        <row r="2948">
          <cell r="A2948">
            <v>9753</v>
          </cell>
        </row>
        <row r="2949">
          <cell r="A2949">
            <v>9795</v>
          </cell>
        </row>
        <row r="2950">
          <cell r="A2950">
            <v>9841</v>
          </cell>
        </row>
        <row r="2951">
          <cell r="A2951">
            <v>9887</v>
          </cell>
        </row>
        <row r="2952">
          <cell r="A2952">
            <v>9941</v>
          </cell>
        </row>
        <row r="2953">
          <cell r="A2953">
            <v>9957</v>
          </cell>
        </row>
        <row r="2954">
          <cell r="A2954">
            <v>9979</v>
          </cell>
        </row>
        <row r="2955">
          <cell r="A2955">
            <v>10020</v>
          </cell>
        </row>
        <row r="2956">
          <cell r="A2956">
            <v>10047</v>
          </cell>
        </row>
        <row r="2957">
          <cell r="A2957">
            <v>10104</v>
          </cell>
        </row>
        <row r="2958">
          <cell r="A2958">
            <v>10112</v>
          </cell>
        </row>
        <row r="2959">
          <cell r="A2959">
            <v>10193</v>
          </cell>
        </row>
        <row r="2960">
          <cell r="A2960">
            <v>10273</v>
          </cell>
        </row>
        <row r="2961">
          <cell r="A2961">
            <v>10292</v>
          </cell>
        </row>
        <row r="2962">
          <cell r="A2962">
            <v>10294</v>
          </cell>
        </row>
        <row r="2963">
          <cell r="A2963">
            <v>10317</v>
          </cell>
        </row>
        <row r="2964">
          <cell r="A2964">
            <v>10327</v>
          </cell>
        </row>
        <row r="2965">
          <cell r="A2965">
            <v>10337</v>
          </cell>
        </row>
        <row r="2966">
          <cell r="A2966">
            <v>10390</v>
          </cell>
        </row>
        <row r="2967">
          <cell r="A2967">
            <v>10439</v>
          </cell>
        </row>
        <row r="2968">
          <cell r="A2968">
            <v>10906</v>
          </cell>
        </row>
        <row r="2969">
          <cell r="A2969">
            <v>10941</v>
          </cell>
        </row>
        <row r="2970">
          <cell r="A2970">
            <v>10949</v>
          </cell>
        </row>
        <row r="2971">
          <cell r="A2971">
            <v>11011</v>
          </cell>
        </row>
        <row r="2972">
          <cell r="A2972">
            <v>11026</v>
          </cell>
        </row>
        <row r="2973">
          <cell r="A2973">
            <v>11033</v>
          </cell>
        </row>
        <row r="2974">
          <cell r="A2974">
            <v>11072</v>
          </cell>
        </row>
        <row r="2975">
          <cell r="A2975">
            <v>11091</v>
          </cell>
        </row>
        <row r="2976">
          <cell r="A2976">
            <v>11113</v>
          </cell>
        </row>
        <row r="2977">
          <cell r="A2977">
            <v>11144</v>
          </cell>
        </row>
        <row r="2978">
          <cell r="A2978">
            <v>11162</v>
          </cell>
        </row>
        <row r="2979">
          <cell r="A2979">
            <v>11305</v>
          </cell>
        </row>
        <row r="2980">
          <cell r="A2980">
            <v>11343</v>
          </cell>
        </row>
        <row r="2981">
          <cell r="A2981">
            <v>11347</v>
          </cell>
        </row>
        <row r="2982">
          <cell r="A2982">
            <v>11376</v>
          </cell>
        </row>
        <row r="2983">
          <cell r="A2983">
            <v>11377</v>
          </cell>
        </row>
        <row r="2984">
          <cell r="A2984">
            <v>11446</v>
          </cell>
        </row>
        <row r="2985">
          <cell r="A2985">
            <v>11459</v>
          </cell>
        </row>
        <row r="2986">
          <cell r="A2986">
            <v>11462</v>
          </cell>
        </row>
        <row r="2987">
          <cell r="A2987">
            <v>11503</v>
          </cell>
        </row>
        <row r="2988">
          <cell r="A2988">
            <v>11553</v>
          </cell>
        </row>
        <row r="2989">
          <cell r="A2989">
            <v>11570</v>
          </cell>
        </row>
        <row r="2990">
          <cell r="A2990">
            <v>11598</v>
          </cell>
        </row>
        <row r="2991">
          <cell r="A2991">
            <v>11624</v>
          </cell>
        </row>
        <row r="2992">
          <cell r="A2992">
            <v>11708</v>
          </cell>
        </row>
        <row r="2993">
          <cell r="A2993">
            <v>11807</v>
          </cell>
        </row>
        <row r="2994">
          <cell r="A2994">
            <v>11823</v>
          </cell>
        </row>
        <row r="2995">
          <cell r="A2995">
            <v>11845</v>
          </cell>
        </row>
        <row r="2996">
          <cell r="A2996">
            <v>11925</v>
          </cell>
        </row>
        <row r="2997">
          <cell r="A2997">
            <v>11932</v>
          </cell>
        </row>
        <row r="2998">
          <cell r="A2998">
            <v>11969</v>
          </cell>
        </row>
        <row r="2999">
          <cell r="A2999">
            <v>11976</v>
          </cell>
        </row>
        <row r="3000">
          <cell r="A3000">
            <v>11990</v>
          </cell>
        </row>
        <row r="3001">
          <cell r="A3001">
            <v>12033</v>
          </cell>
        </row>
        <row r="3002">
          <cell r="A3002">
            <v>12062</v>
          </cell>
        </row>
        <row r="3003">
          <cell r="A3003">
            <v>12088</v>
          </cell>
        </row>
        <row r="3004">
          <cell r="A3004">
            <v>12128</v>
          </cell>
        </row>
        <row r="3005">
          <cell r="A3005">
            <v>12176</v>
          </cell>
        </row>
        <row r="3006">
          <cell r="A3006">
            <v>12225</v>
          </cell>
        </row>
        <row r="3007">
          <cell r="A3007">
            <v>12407</v>
          </cell>
        </row>
        <row r="3008">
          <cell r="A3008">
            <v>12500</v>
          </cell>
        </row>
        <row r="3009">
          <cell r="A3009">
            <v>12555</v>
          </cell>
        </row>
        <row r="3010">
          <cell r="A3010">
            <v>12588</v>
          </cell>
        </row>
        <row r="3011">
          <cell r="A3011">
            <v>12613</v>
          </cell>
        </row>
        <row r="3012">
          <cell r="A3012">
            <v>12658</v>
          </cell>
        </row>
        <row r="3013">
          <cell r="A3013">
            <v>12688</v>
          </cell>
        </row>
        <row r="3014">
          <cell r="A3014">
            <v>12708</v>
          </cell>
        </row>
        <row r="3015">
          <cell r="A3015">
            <v>12733</v>
          </cell>
        </row>
        <row r="3016">
          <cell r="A3016">
            <v>12788</v>
          </cell>
        </row>
        <row r="3017">
          <cell r="A3017">
            <v>12837</v>
          </cell>
        </row>
        <row r="3018">
          <cell r="A3018">
            <v>12944</v>
          </cell>
        </row>
        <row r="3019">
          <cell r="A3019">
            <v>12965</v>
          </cell>
        </row>
        <row r="3020">
          <cell r="A3020">
            <v>12968</v>
          </cell>
        </row>
        <row r="3021">
          <cell r="A3021">
            <v>12982</v>
          </cell>
        </row>
        <row r="3022">
          <cell r="A3022">
            <v>12986</v>
          </cell>
        </row>
        <row r="3023">
          <cell r="A3023">
            <v>12991</v>
          </cell>
        </row>
        <row r="3024">
          <cell r="A3024">
            <v>13033</v>
          </cell>
        </row>
        <row r="3025">
          <cell r="A3025">
            <v>13060</v>
          </cell>
        </row>
        <row r="3026">
          <cell r="A3026">
            <v>13086</v>
          </cell>
        </row>
        <row r="3027">
          <cell r="A3027">
            <v>13093</v>
          </cell>
        </row>
        <row r="3028">
          <cell r="A3028">
            <v>13096</v>
          </cell>
        </row>
        <row r="3029">
          <cell r="A3029">
            <v>13101</v>
          </cell>
        </row>
        <row r="3030">
          <cell r="A3030">
            <v>13109</v>
          </cell>
        </row>
        <row r="3031">
          <cell r="A3031">
            <v>13166</v>
          </cell>
        </row>
        <row r="3032">
          <cell r="A3032">
            <v>13196</v>
          </cell>
        </row>
        <row r="3033">
          <cell r="A3033">
            <v>13249</v>
          </cell>
        </row>
        <row r="3034">
          <cell r="A3034">
            <v>13309</v>
          </cell>
        </row>
        <row r="3035">
          <cell r="A3035">
            <v>13652</v>
          </cell>
        </row>
        <row r="3036">
          <cell r="A3036">
            <v>13658</v>
          </cell>
        </row>
        <row r="3037">
          <cell r="A3037">
            <v>13688</v>
          </cell>
        </row>
        <row r="3038">
          <cell r="A3038">
            <v>13700</v>
          </cell>
        </row>
        <row r="3039">
          <cell r="A3039">
            <v>13746</v>
          </cell>
        </row>
        <row r="3040">
          <cell r="A3040">
            <v>13852</v>
          </cell>
        </row>
        <row r="3041">
          <cell r="A3041">
            <v>13853</v>
          </cell>
        </row>
        <row r="3042">
          <cell r="A3042">
            <v>13926</v>
          </cell>
        </row>
        <row r="3043">
          <cell r="A3043">
            <v>13961</v>
          </cell>
        </row>
        <row r="3044">
          <cell r="A3044">
            <v>13970</v>
          </cell>
        </row>
        <row r="3045">
          <cell r="A3045">
            <v>13973</v>
          </cell>
        </row>
        <row r="3046">
          <cell r="A3046">
            <v>13999</v>
          </cell>
        </row>
        <row r="3047">
          <cell r="A3047">
            <v>14005</v>
          </cell>
        </row>
        <row r="3048">
          <cell r="A3048">
            <v>14011</v>
          </cell>
        </row>
        <row r="3049">
          <cell r="A3049">
            <v>14054</v>
          </cell>
        </row>
        <row r="3050">
          <cell r="A3050">
            <v>14157</v>
          </cell>
        </row>
        <row r="3051">
          <cell r="A3051">
            <v>14245</v>
          </cell>
        </row>
        <row r="3052">
          <cell r="A3052">
            <v>14358</v>
          </cell>
        </row>
        <row r="3053">
          <cell r="A3053">
            <v>14518</v>
          </cell>
        </row>
        <row r="3054">
          <cell r="A3054">
            <v>14591</v>
          </cell>
        </row>
        <row r="3055">
          <cell r="A3055">
            <v>14627</v>
          </cell>
        </row>
        <row r="3056">
          <cell r="A3056">
            <v>14667</v>
          </cell>
        </row>
        <row r="3057">
          <cell r="A3057">
            <v>14674</v>
          </cell>
        </row>
        <row r="3058">
          <cell r="A3058">
            <v>14683</v>
          </cell>
        </row>
        <row r="3059">
          <cell r="A3059">
            <v>14730</v>
          </cell>
        </row>
        <row r="3060">
          <cell r="A3060">
            <v>14777</v>
          </cell>
        </row>
        <row r="3061">
          <cell r="A3061">
            <v>14803</v>
          </cell>
        </row>
        <row r="3062">
          <cell r="A3062">
            <v>14808</v>
          </cell>
        </row>
        <row r="3063">
          <cell r="A3063">
            <v>14832</v>
          </cell>
        </row>
        <row r="3064">
          <cell r="A3064">
            <v>14881</v>
          </cell>
        </row>
        <row r="3065">
          <cell r="A3065">
            <v>14912</v>
          </cell>
        </row>
        <row r="3066">
          <cell r="A3066">
            <v>14927</v>
          </cell>
        </row>
        <row r="3067">
          <cell r="A3067">
            <v>14956</v>
          </cell>
        </row>
        <row r="3068">
          <cell r="A3068">
            <v>14972</v>
          </cell>
        </row>
        <row r="3069">
          <cell r="A3069">
            <v>15126</v>
          </cell>
        </row>
        <row r="3070">
          <cell r="A3070">
            <v>15157</v>
          </cell>
        </row>
        <row r="3071">
          <cell r="A3071">
            <v>15159</v>
          </cell>
        </row>
        <row r="3072">
          <cell r="A3072">
            <v>15193</v>
          </cell>
        </row>
        <row r="3073">
          <cell r="A3073">
            <v>15199</v>
          </cell>
        </row>
        <row r="3074">
          <cell r="A3074">
            <v>15206</v>
          </cell>
        </row>
        <row r="3075">
          <cell r="A3075">
            <v>15251</v>
          </cell>
        </row>
        <row r="3076">
          <cell r="A3076">
            <v>15269</v>
          </cell>
        </row>
        <row r="3077">
          <cell r="A3077">
            <v>15299</v>
          </cell>
        </row>
        <row r="3078">
          <cell r="A3078">
            <v>15326</v>
          </cell>
        </row>
        <row r="3079">
          <cell r="A3079">
            <v>15333</v>
          </cell>
        </row>
        <row r="3080">
          <cell r="A3080">
            <v>15355</v>
          </cell>
        </row>
        <row r="3081">
          <cell r="A3081">
            <v>15411</v>
          </cell>
        </row>
        <row r="3082">
          <cell r="A3082">
            <v>15458</v>
          </cell>
        </row>
        <row r="3083">
          <cell r="A3083">
            <v>15494</v>
          </cell>
        </row>
        <row r="3084">
          <cell r="A3084">
            <v>15513</v>
          </cell>
        </row>
        <row r="3085">
          <cell r="A3085">
            <v>15519</v>
          </cell>
        </row>
        <row r="3086">
          <cell r="A3086">
            <v>15520</v>
          </cell>
        </row>
        <row r="3087">
          <cell r="A3087">
            <v>15528</v>
          </cell>
        </row>
        <row r="3088">
          <cell r="A3088">
            <v>15590</v>
          </cell>
        </row>
        <row r="3089">
          <cell r="A3089">
            <v>15618</v>
          </cell>
        </row>
        <row r="3090">
          <cell r="A3090">
            <v>15648</v>
          </cell>
        </row>
        <row r="3091">
          <cell r="A3091">
            <v>15687</v>
          </cell>
        </row>
        <row r="3092">
          <cell r="A3092">
            <v>15690</v>
          </cell>
        </row>
        <row r="3093">
          <cell r="A3093">
            <v>15694</v>
          </cell>
        </row>
        <row r="3094">
          <cell r="A3094">
            <v>15701</v>
          </cell>
        </row>
        <row r="3095">
          <cell r="A3095">
            <v>15711</v>
          </cell>
        </row>
        <row r="3096">
          <cell r="A3096">
            <v>15834</v>
          </cell>
        </row>
        <row r="3097">
          <cell r="A3097">
            <v>15865</v>
          </cell>
        </row>
        <row r="3098">
          <cell r="A3098">
            <v>15868</v>
          </cell>
        </row>
        <row r="3099">
          <cell r="A3099">
            <v>15975</v>
          </cell>
        </row>
        <row r="3100">
          <cell r="A3100">
            <v>15994</v>
          </cell>
        </row>
        <row r="3101">
          <cell r="A3101">
            <v>16023</v>
          </cell>
        </row>
        <row r="3102">
          <cell r="A3102">
            <v>16089</v>
          </cell>
        </row>
        <row r="3103">
          <cell r="A3103">
            <v>16131</v>
          </cell>
        </row>
        <row r="3104">
          <cell r="A3104">
            <v>16211</v>
          </cell>
        </row>
        <row r="3105">
          <cell r="A3105">
            <v>16325</v>
          </cell>
        </row>
        <row r="3106">
          <cell r="A3106">
            <v>16335</v>
          </cell>
        </row>
        <row r="3107">
          <cell r="A3107">
            <v>16348</v>
          </cell>
        </row>
        <row r="3108">
          <cell r="A3108">
            <v>16426</v>
          </cell>
        </row>
        <row r="3109">
          <cell r="A3109">
            <v>16435</v>
          </cell>
        </row>
        <row r="3110">
          <cell r="A3110">
            <v>16459</v>
          </cell>
        </row>
        <row r="3111">
          <cell r="A3111">
            <v>16466</v>
          </cell>
        </row>
        <row r="3112">
          <cell r="A3112">
            <v>16468</v>
          </cell>
        </row>
        <row r="3113">
          <cell r="A3113">
            <v>16506</v>
          </cell>
        </row>
        <row r="3114">
          <cell r="A3114">
            <v>16528</v>
          </cell>
        </row>
        <row r="3115">
          <cell r="A3115">
            <v>16537</v>
          </cell>
        </row>
        <row r="3116">
          <cell r="A3116">
            <v>16592</v>
          </cell>
        </row>
        <row r="3117">
          <cell r="A3117">
            <v>16679</v>
          </cell>
        </row>
        <row r="3118">
          <cell r="A3118">
            <v>16771</v>
          </cell>
        </row>
        <row r="3119">
          <cell r="A3119">
            <v>16838</v>
          </cell>
        </row>
        <row r="3120">
          <cell r="A3120">
            <v>16843</v>
          </cell>
        </row>
        <row r="3121">
          <cell r="A3121">
            <v>16895</v>
          </cell>
        </row>
        <row r="3122">
          <cell r="A3122">
            <v>16902</v>
          </cell>
        </row>
        <row r="3123">
          <cell r="A3123">
            <v>16979</v>
          </cell>
        </row>
        <row r="3124">
          <cell r="A3124">
            <v>16993</v>
          </cell>
        </row>
        <row r="3125">
          <cell r="A3125">
            <v>17005</v>
          </cell>
        </row>
        <row r="3126">
          <cell r="A3126">
            <v>17052</v>
          </cell>
        </row>
        <row r="3127">
          <cell r="A3127">
            <v>17056</v>
          </cell>
        </row>
        <row r="3128">
          <cell r="A3128">
            <v>17107</v>
          </cell>
        </row>
        <row r="3129">
          <cell r="A3129">
            <v>17142</v>
          </cell>
        </row>
        <row r="3130">
          <cell r="A3130">
            <v>17248</v>
          </cell>
        </row>
        <row r="3131">
          <cell r="A3131">
            <v>17439</v>
          </cell>
        </row>
        <row r="3132">
          <cell r="A3132">
            <v>17473</v>
          </cell>
        </row>
        <row r="3133">
          <cell r="A3133">
            <v>17485</v>
          </cell>
        </row>
        <row r="3134">
          <cell r="A3134">
            <v>17487</v>
          </cell>
        </row>
        <row r="3135">
          <cell r="A3135">
            <v>17493</v>
          </cell>
        </row>
        <row r="3136">
          <cell r="A3136">
            <v>17503</v>
          </cell>
        </row>
        <row r="3137">
          <cell r="A3137">
            <v>17585</v>
          </cell>
        </row>
        <row r="3138">
          <cell r="A3138">
            <v>17607</v>
          </cell>
        </row>
        <row r="3139">
          <cell r="A3139">
            <v>17659</v>
          </cell>
        </row>
        <row r="3140">
          <cell r="A3140">
            <v>17679</v>
          </cell>
        </row>
        <row r="3141">
          <cell r="A3141">
            <v>17680</v>
          </cell>
        </row>
        <row r="3142">
          <cell r="A3142">
            <v>17718</v>
          </cell>
        </row>
        <row r="3143">
          <cell r="A3143">
            <v>17726</v>
          </cell>
        </row>
        <row r="3144">
          <cell r="A3144">
            <v>17732</v>
          </cell>
        </row>
        <row r="3145">
          <cell r="A3145">
            <v>17839</v>
          </cell>
        </row>
        <row r="3146">
          <cell r="A3146">
            <v>17855</v>
          </cell>
        </row>
        <row r="3147">
          <cell r="A3147">
            <v>17866</v>
          </cell>
        </row>
        <row r="3148">
          <cell r="A3148">
            <v>17916</v>
          </cell>
        </row>
        <row r="3149">
          <cell r="A3149">
            <v>17933</v>
          </cell>
        </row>
        <row r="3150">
          <cell r="A3150">
            <v>17935</v>
          </cell>
        </row>
        <row r="3151">
          <cell r="A3151">
            <v>17943</v>
          </cell>
        </row>
        <row r="3152">
          <cell r="A3152">
            <v>18080</v>
          </cell>
        </row>
        <row r="3153">
          <cell r="A3153">
            <v>18082</v>
          </cell>
        </row>
        <row r="3154">
          <cell r="A3154">
            <v>18133</v>
          </cell>
        </row>
        <row r="3155">
          <cell r="A3155">
            <v>18395</v>
          </cell>
        </row>
        <row r="3156">
          <cell r="A3156">
            <v>18536</v>
          </cell>
        </row>
        <row r="3157">
          <cell r="A3157">
            <v>18567</v>
          </cell>
        </row>
        <row r="3158">
          <cell r="A3158">
            <v>18657</v>
          </cell>
        </row>
        <row r="3159">
          <cell r="A3159">
            <v>18751</v>
          </cell>
        </row>
        <row r="3160">
          <cell r="A3160">
            <v>18758</v>
          </cell>
        </row>
        <row r="3161">
          <cell r="A3161">
            <v>18850</v>
          </cell>
        </row>
        <row r="3162">
          <cell r="A3162">
            <v>18956</v>
          </cell>
        </row>
        <row r="3163">
          <cell r="A3163">
            <v>18981</v>
          </cell>
        </row>
        <row r="3164">
          <cell r="A3164">
            <v>19024</v>
          </cell>
        </row>
        <row r="3165">
          <cell r="A3165">
            <v>19050</v>
          </cell>
        </row>
        <row r="3166">
          <cell r="A3166">
            <v>19222</v>
          </cell>
        </row>
        <row r="3167">
          <cell r="A3167">
            <v>24299</v>
          </cell>
        </row>
        <row r="3168">
          <cell r="A3168">
            <v>24323</v>
          </cell>
        </row>
        <row r="3169">
          <cell r="A3169">
            <v>24398</v>
          </cell>
        </row>
        <row r="3170">
          <cell r="A3170">
            <v>24528</v>
          </cell>
        </row>
        <row r="3171">
          <cell r="A3171">
            <v>24576</v>
          </cell>
        </row>
        <row r="3172">
          <cell r="A3172">
            <v>24591</v>
          </cell>
        </row>
        <row r="3173">
          <cell r="A3173">
            <v>24987</v>
          </cell>
        </row>
        <row r="3174">
          <cell r="A3174">
            <v>25025</v>
          </cell>
        </row>
        <row r="3175">
          <cell r="A3175">
            <v>25110</v>
          </cell>
        </row>
        <row r="3176">
          <cell r="A3176">
            <v>25144</v>
          </cell>
        </row>
        <row r="3177">
          <cell r="A3177">
            <v>25183</v>
          </cell>
        </row>
        <row r="3178">
          <cell r="A3178">
            <v>25201</v>
          </cell>
        </row>
        <row r="3179">
          <cell r="A3179">
            <v>25424</v>
          </cell>
        </row>
        <row r="3180">
          <cell r="A3180">
            <v>25618</v>
          </cell>
        </row>
        <row r="3181">
          <cell r="A3181">
            <v>25676</v>
          </cell>
        </row>
        <row r="3182">
          <cell r="A3182">
            <v>25698</v>
          </cell>
        </row>
        <row r="3183">
          <cell r="A3183">
            <v>25746</v>
          </cell>
        </row>
        <row r="3184">
          <cell r="A3184">
            <v>25787</v>
          </cell>
        </row>
        <row r="3185">
          <cell r="A3185">
            <v>25835</v>
          </cell>
        </row>
        <row r="3186">
          <cell r="A3186">
            <v>25927</v>
          </cell>
        </row>
        <row r="3187">
          <cell r="A3187">
            <v>25940</v>
          </cell>
        </row>
        <row r="3188">
          <cell r="A3188">
            <v>25962</v>
          </cell>
        </row>
        <row r="3189">
          <cell r="A3189">
            <v>25975</v>
          </cell>
        </row>
        <row r="3190">
          <cell r="A3190">
            <v>25976</v>
          </cell>
        </row>
        <row r="3191">
          <cell r="A3191">
            <v>25982</v>
          </cell>
        </row>
        <row r="3192">
          <cell r="A3192">
            <v>25988</v>
          </cell>
        </row>
        <row r="3193">
          <cell r="A3193">
            <v>26109</v>
          </cell>
        </row>
        <row r="3194">
          <cell r="A3194">
            <v>26122</v>
          </cell>
        </row>
        <row r="3195">
          <cell r="A3195">
            <v>26124</v>
          </cell>
        </row>
        <row r="3196">
          <cell r="A3196">
            <v>26206</v>
          </cell>
        </row>
        <row r="3197">
          <cell r="A3197">
            <v>26221</v>
          </cell>
        </row>
        <row r="3198">
          <cell r="A3198">
            <v>26311</v>
          </cell>
        </row>
        <row r="3199">
          <cell r="A3199">
            <v>26364</v>
          </cell>
        </row>
        <row r="3200">
          <cell r="A3200">
            <v>26391</v>
          </cell>
        </row>
        <row r="3201">
          <cell r="A3201">
            <v>26417</v>
          </cell>
        </row>
        <row r="3202">
          <cell r="A3202">
            <v>26420</v>
          </cell>
        </row>
        <row r="3203">
          <cell r="A3203">
            <v>26460</v>
          </cell>
        </row>
        <row r="3204">
          <cell r="A3204">
            <v>26474</v>
          </cell>
        </row>
        <row r="3205">
          <cell r="A3205">
            <v>26491</v>
          </cell>
        </row>
        <row r="3206">
          <cell r="A3206">
            <v>26521</v>
          </cell>
        </row>
        <row r="3207">
          <cell r="A3207">
            <v>26533</v>
          </cell>
        </row>
        <row r="3208">
          <cell r="A3208">
            <v>26536</v>
          </cell>
        </row>
        <row r="3209">
          <cell r="A3209">
            <v>26574</v>
          </cell>
        </row>
        <row r="3210">
          <cell r="A3210">
            <v>26633</v>
          </cell>
        </row>
        <row r="3211">
          <cell r="A3211">
            <v>26669</v>
          </cell>
        </row>
        <row r="3212">
          <cell r="A3212">
            <v>26750</v>
          </cell>
        </row>
        <row r="3213">
          <cell r="A3213">
            <v>26760</v>
          </cell>
        </row>
        <row r="3214">
          <cell r="A3214">
            <v>26801</v>
          </cell>
        </row>
        <row r="3215">
          <cell r="A3215">
            <v>27074</v>
          </cell>
        </row>
        <row r="3216">
          <cell r="A3216">
            <v>27079</v>
          </cell>
        </row>
        <row r="3217">
          <cell r="A3217">
            <v>27106</v>
          </cell>
        </row>
        <row r="3218">
          <cell r="A3218">
            <v>27266</v>
          </cell>
        </row>
        <row r="3219">
          <cell r="A3219">
            <v>27297</v>
          </cell>
        </row>
        <row r="3220">
          <cell r="A3220">
            <v>27305</v>
          </cell>
        </row>
        <row r="3221">
          <cell r="A3221">
            <v>27310</v>
          </cell>
        </row>
        <row r="3222">
          <cell r="A3222">
            <v>27311</v>
          </cell>
        </row>
        <row r="3223">
          <cell r="A3223">
            <v>27442</v>
          </cell>
        </row>
        <row r="3224">
          <cell r="A3224">
            <v>27509</v>
          </cell>
        </row>
        <row r="3225">
          <cell r="A3225">
            <v>27534</v>
          </cell>
        </row>
        <row r="3226">
          <cell r="A3226">
            <v>27546</v>
          </cell>
        </row>
        <row r="3227">
          <cell r="A3227">
            <v>27595</v>
          </cell>
        </row>
        <row r="3228">
          <cell r="A3228">
            <v>27630</v>
          </cell>
        </row>
        <row r="3229">
          <cell r="A3229">
            <v>27749</v>
          </cell>
        </row>
        <row r="3230">
          <cell r="A3230">
            <v>27892</v>
          </cell>
        </row>
        <row r="3231">
          <cell r="A3231">
            <v>27909</v>
          </cell>
        </row>
        <row r="3232">
          <cell r="A3232">
            <v>27915</v>
          </cell>
        </row>
        <row r="3233">
          <cell r="A3233">
            <v>27937</v>
          </cell>
        </row>
        <row r="3234">
          <cell r="A3234">
            <v>27952</v>
          </cell>
        </row>
        <row r="3235">
          <cell r="A3235">
            <v>27958</v>
          </cell>
        </row>
        <row r="3236">
          <cell r="A3236">
            <v>28012</v>
          </cell>
        </row>
        <row r="3237">
          <cell r="A3237">
            <v>28095</v>
          </cell>
        </row>
        <row r="3238">
          <cell r="A3238">
            <v>28139</v>
          </cell>
        </row>
        <row r="3239">
          <cell r="A3239">
            <v>28193</v>
          </cell>
        </row>
        <row r="3240">
          <cell r="A3240">
            <v>28219</v>
          </cell>
        </row>
        <row r="3241">
          <cell r="A3241">
            <v>28229</v>
          </cell>
        </row>
        <row r="3242">
          <cell r="A3242">
            <v>28282</v>
          </cell>
        </row>
        <row r="3243">
          <cell r="A3243">
            <v>28339</v>
          </cell>
        </row>
        <row r="3244">
          <cell r="A3244">
            <v>28373</v>
          </cell>
        </row>
        <row r="3245">
          <cell r="A3245">
            <v>28378</v>
          </cell>
        </row>
        <row r="3246">
          <cell r="A3246">
            <v>28527</v>
          </cell>
        </row>
        <row r="3247">
          <cell r="A3247">
            <v>28597</v>
          </cell>
        </row>
        <row r="3248">
          <cell r="A3248">
            <v>28602</v>
          </cell>
        </row>
        <row r="3249">
          <cell r="A3249">
            <v>28606</v>
          </cell>
        </row>
        <row r="3250">
          <cell r="A3250">
            <v>28625</v>
          </cell>
        </row>
        <row r="3251">
          <cell r="A3251">
            <v>28644</v>
          </cell>
        </row>
        <row r="3252">
          <cell r="A3252">
            <v>28814</v>
          </cell>
        </row>
        <row r="3253">
          <cell r="A3253">
            <v>28837</v>
          </cell>
        </row>
        <row r="3254">
          <cell r="A3254">
            <v>29085</v>
          </cell>
        </row>
        <row r="3255">
          <cell r="A3255">
            <v>29089</v>
          </cell>
        </row>
        <row r="3256">
          <cell r="A3256">
            <v>29145</v>
          </cell>
        </row>
        <row r="3257">
          <cell r="A3257">
            <v>29158</v>
          </cell>
        </row>
        <row r="3258">
          <cell r="A3258">
            <v>29256</v>
          </cell>
        </row>
        <row r="3259">
          <cell r="A3259">
            <v>29262</v>
          </cell>
        </row>
        <row r="3260">
          <cell r="A3260">
            <v>29378</v>
          </cell>
        </row>
        <row r="3261">
          <cell r="A3261">
            <v>29539</v>
          </cell>
        </row>
        <row r="3262">
          <cell r="A3262">
            <v>29577</v>
          </cell>
        </row>
        <row r="3263">
          <cell r="A3263">
            <v>29578</v>
          </cell>
        </row>
        <row r="3264">
          <cell r="A3264">
            <v>29587</v>
          </cell>
        </row>
        <row r="3265">
          <cell r="A3265">
            <v>29631</v>
          </cell>
        </row>
        <row r="3266">
          <cell r="A3266">
            <v>29679</v>
          </cell>
        </row>
        <row r="3267">
          <cell r="A3267">
            <v>29681</v>
          </cell>
        </row>
        <row r="3268">
          <cell r="A3268">
            <v>29921</v>
          </cell>
        </row>
        <row r="3269">
          <cell r="A3269">
            <v>29943</v>
          </cell>
        </row>
        <row r="3270">
          <cell r="A3270">
            <v>29944</v>
          </cell>
        </row>
        <row r="3271">
          <cell r="A3271">
            <v>29949</v>
          </cell>
        </row>
        <row r="3272">
          <cell r="A3272">
            <v>29952</v>
          </cell>
        </row>
        <row r="3273">
          <cell r="A3273">
            <v>29991</v>
          </cell>
        </row>
        <row r="3274">
          <cell r="A3274">
            <v>30031</v>
          </cell>
        </row>
        <row r="3275">
          <cell r="A3275">
            <v>30039</v>
          </cell>
        </row>
        <row r="3276">
          <cell r="A3276">
            <v>30049</v>
          </cell>
        </row>
        <row r="3277">
          <cell r="A3277">
            <v>30072</v>
          </cell>
        </row>
        <row r="3278">
          <cell r="A3278">
            <v>30090</v>
          </cell>
        </row>
        <row r="3279">
          <cell r="A3279">
            <v>30116</v>
          </cell>
        </row>
        <row r="3280">
          <cell r="A3280">
            <v>30140</v>
          </cell>
        </row>
        <row r="3281">
          <cell r="A3281">
            <v>30177</v>
          </cell>
        </row>
        <row r="3282">
          <cell r="A3282">
            <v>30194</v>
          </cell>
        </row>
        <row r="3283">
          <cell r="A3283">
            <v>30235</v>
          </cell>
        </row>
        <row r="3284">
          <cell r="A3284">
            <v>30278</v>
          </cell>
        </row>
        <row r="3285">
          <cell r="A3285">
            <v>30339</v>
          </cell>
        </row>
        <row r="3286">
          <cell r="A3286">
            <v>30411</v>
          </cell>
        </row>
        <row r="3287">
          <cell r="A3287">
            <v>30418</v>
          </cell>
        </row>
        <row r="3288">
          <cell r="A3288">
            <v>30454</v>
          </cell>
        </row>
        <row r="3289">
          <cell r="A3289">
            <v>30461</v>
          </cell>
        </row>
        <row r="3290">
          <cell r="A3290">
            <v>30501</v>
          </cell>
        </row>
        <row r="3291">
          <cell r="A3291">
            <v>30509</v>
          </cell>
        </row>
        <row r="3292">
          <cell r="A3292">
            <v>30514</v>
          </cell>
        </row>
        <row r="3293">
          <cell r="A3293">
            <v>30540</v>
          </cell>
        </row>
        <row r="3294">
          <cell r="A3294">
            <v>30579</v>
          </cell>
        </row>
        <row r="3295">
          <cell r="A3295">
            <v>30688</v>
          </cell>
        </row>
        <row r="3296">
          <cell r="A3296">
            <v>30689</v>
          </cell>
        </row>
        <row r="3297">
          <cell r="A3297">
            <v>30788</v>
          </cell>
        </row>
        <row r="3298">
          <cell r="A3298">
            <v>30830</v>
          </cell>
        </row>
        <row r="3299">
          <cell r="A3299">
            <v>30873</v>
          </cell>
        </row>
        <row r="3300">
          <cell r="A3300">
            <v>30954</v>
          </cell>
        </row>
        <row r="3301">
          <cell r="A3301">
            <v>30975</v>
          </cell>
        </row>
        <row r="3302">
          <cell r="A3302">
            <v>31022</v>
          </cell>
        </row>
        <row r="3303">
          <cell r="A3303">
            <v>31058</v>
          </cell>
        </row>
        <row r="3304">
          <cell r="A3304">
            <v>31081</v>
          </cell>
        </row>
        <row r="3305">
          <cell r="A3305">
            <v>31090</v>
          </cell>
        </row>
        <row r="3306">
          <cell r="A3306">
            <v>31131</v>
          </cell>
        </row>
        <row r="3307">
          <cell r="A3307">
            <v>31134</v>
          </cell>
        </row>
        <row r="3308">
          <cell r="A3308">
            <v>31221</v>
          </cell>
        </row>
        <row r="3309">
          <cell r="A3309">
            <v>31280</v>
          </cell>
        </row>
        <row r="3310">
          <cell r="A3310">
            <v>31281</v>
          </cell>
        </row>
        <row r="3311">
          <cell r="A3311">
            <v>31300</v>
          </cell>
        </row>
        <row r="3312">
          <cell r="A3312">
            <v>31316</v>
          </cell>
        </row>
        <row r="3313">
          <cell r="A3313">
            <v>31497</v>
          </cell>
        </row>
        <row r="3314">
          <cell r="A3314">
            <v>31498</v>
          </cell>
        </row>
        <row r="3315">
          <cell r="A3315">
            <v>31726</v>
          </cell>
        </row>
        <row r="3316">
          <cell r="A3316">
            <v>31740</v>
          </cell>
        </row>
        <row r="3317">
          <cell r="A3317">
            <v>31775</v>
          </cell>
        </row>
        <row r="3318">
          <cell r="A3318">
            <v>31776</v>
          </cell>
        </row>
        <row r="3319">
          <cell r="A3319">
            <v>32157</v>
          </cell>
        </row>
        <row r="3320">
          <cell r="A3320">
            <v>32519</v>
          </cell>
        </row>
        <row r="3321">
          <cell r="A3321">
            <v>32524</v>
          </cell>
        </row>
        <row r="3322">
          <cell r="A3322">
            <v>32531</v>
          </cell>
        </row>
        <row r="3323">
          <cell r="A3323">
            <v>32535</v>
          </cell>
        </row>
        <row r="3324">
          <cell r="A3324">
            <v>32560</v>
          </cell>
        </row>
        <row r="3325">
          <cell r="A3325">
            <v>32643</v>
          </cell>
        </row>
        <row r="3326">
          <cell r="A3326">
            <v>32654</v>
          </cell>
        </row>
        <row r="3327">
          <cell r="A3327">
            <v>32663</v>
          </cell>
        </row>
        <row r="3328">
          <cell r="A3328">
            <v>32697</v>
          </cell>
        </row>
        <row r="3329">
          <cell r="A3329">
            <v>32769</v>
          </cell>
        </row>
        <row r="3330">
          <cell r="A3330">
            <v>32807</v>
          </cell>
        </row>
        <row r="3331">
          <cell r="A3331">
            <v>32811</v>
          </cell>
        </row>
        <row r="3332">
          <cell r="A3332">
            <v>32815</v>
          </cell>
        </row>
        <row r="3333">
          <cell r="A3333">
            <v>33031</v>
          </cell>
        </row>
        <row r="3334">
          <cell r="A3334">
            <v>33060</v>
          </cell>
        </row>
        <row r="3335">
          <cell r="A3335">
            <v>33110</v>
          </cell>
        </row>
        <row r="3336">
          <cell r="A3336">
            <v>33126</v>
          </cell>
        </row>
        <row r="3337">
          <cell r="A3337">
            <v>33130</v>
          </cell>
        </row>
        <row r="3338">
          <cell r="A3338">
            <v>33151</v>
          </cell>
        </row>
        <row r="3339">
          <cell r="A3339">
            <v>33183</v>
          </cell>
        </row>
        <row r="3340">
          <cell r="A3340">
            <v>33222</v>
          </cell>
        </row>
        <row r="3341">
          <cell r="A3341">
            <v>33289</v>
          </cell>
        </row>
        <row r="3342">
          <cell r="A3342">
            <v>33353</v>
          </cell>
        </row>
        <row r="3343">
          <cell r="A3343">
            <v>33358</v>
          </cell>
        </row>
        <row r="3344">
          <cell r="A3344">
            <v>33376</v>
          </cell>
        </row>
        <row r="3345">
          <cell r="A3345">
            <v>33397</v>
          </cell>
        </row>
        <row r="3346">
          <cell r="A3346">
            <v>33418</v>
          </cell>
        </row>
        <row r="3347">
          <cell r="A3347">
            <v>33425</v>
          </cell>
        </row>
        <row r="3348">
          <cell r="A3348">
            <v>33443</v>
          </cell>
        </row>
        <row r="3349">
          <cell r="A3349">
            <v>33460</v>
          </cell>
        </row>
        <row r="3350">
          <cell r="A3350">
            <v>33507</v>
          </cell>
        </row>
        <row r="3351">
          <cell r="A3351">
            <v>33513</v>
          </cell>
        </row>
        <row r="3352">
          <cell r="A3352">
            <v>33589</v>
          </cell>
        </row>
        <row r="3353">
          <cell r="A3353">
            <v>33599</v>
          </cell>
        </row>
        <row r="3354">
          <cell r="A3354">
            <v>33660</v>
          </cell>
        </row>
        <row r="3355">
          <cell r="A3355">
            <v>33663</v>
          </cell>
        </row>
        <row r="3356">
          <cell r="A3356">
            <v>33664</v>
          </cell>
        </row>
        <row r="3357">
          <cell r="A3357">
            <v>33714</v>
          </cell>
        </row>
        <row r="3358">
          <cell r="A3358">
            <v>33745</v>
          </cell>
        </row>
        <row r="3359">
          <cell r="A3359">
            <v>33864</v>
          </cell>
        </row>
        <row r="3360">
          <cell r="A3360">
            <v>33886</v>
          </cell>
        </row>
        <row r="3361">
          <cell r="A3361">
            <v>33921</v>
          </cell>
        </row>
        <row r="3362">
          <cell r="A3362">
            <v>34000</v>
          </cell>
        </row>
        <row r="3363">
          <cell r="A3363">
            <v>34007</v>
          </cell>
        </row>
        <row r="3364">
          <cell r="A3364">
            <v>34032</v>
          </cell>
        </row>
        <row r="3365">
          <cell r="A3365">
            <v>34034</v>
          </cell>
        </row>
        <row r="3366">
          <cell r="A3366">
            <v>34130</v>
          </cell>
        </row>
        <row r="3367">
          <cell r="A3367">
            <v>34149</v>
          </cell>
        </row>
        <row r="3368">
          <cell r="A3368">
            <v>34464</v>
          </cell>
        </row>
        <row r="3369">
          <cell r="A3369">
            <v>34496</v>
          </cell>
        </row>
        <row r="3370">
          <cell r="A3370">
            <v>34526</v>
          </cell>
        </row>
        <row r="3371">
          <cell r="A3371">
            <v>34609</v>
          </cell>
        </row>
        <row r="3372">
          <cell r="A3372">
            <v>34665</v>
          </cell>
        </row>
        <row r="3373">
          <cell r="A3373">
            <v>34670</v>
          </cell>
        </row>
        <row r="3374">
          <cell r="A3374">
            <v>34711</v>
          </cell>
        </row>
        <row r="3375">
          <cell r="A3375">
            <v>34719</v>
          </cell>
        </row>
        <row r="3376">
          <cell r="A3376">
            <v>34734</v>
          </cell>
        </row>
        <row r="3377">
          <cell r="A3377">
            <v>34882</v>
          </cell>
        </row>
        <row r="3378">
          <cell r="A3378">
            <v>35671</v>
          </cell>
        </row>
        <row r="3379">
          <cell r="A3379">
            <v>35677</v>
          </cell>
        </row>
        <row r="3380">
          <cell r="A3380">
            <v>35810</v>
          </cell>
        </row>
        <row r="3381">
          <cell r="A3381">
            <v>36121</v>
          </cell>
        </row>
        <row r="3382">
          <cell r="A3382">
            <v>36218</v>
          </cell>
        </row>
        <row r="3383">
          <cell r="A3383">
            <v>36242</v>
          </cell>
        </row>
        <row r="3384">
          <cell r="A3384">
            <v>36244</v>
          </cell>
        </row>
        <row r="3385">
          <cell r="A3385">
            <v>36279</v>
          </cell>
        </row>
        <row r="3386">
          <cell r="A3386">
            <v>36483</v>
          </cell>
        </row>
        <row r="3387">
          <cell r="A3387">
            <v>36536</v>
          </cell>
        </row>
        <row r="3388">
          <cell r="A3388">
            <v>36563</v>
          </cell>
        </row>
        <row r="3389">
          <cell r="A3389">
            <v>36659</v>
          </cell>
        </row>
        <row r="3390">
          <cell r="A3390">
            <v>36848</v>
          </cell>
        </row>
        <row r="3391">
          <cell r="A3391">
            <v>36861</v>
          </cell>
        </row>
        <row r="3392">
          <cell r="A3392">
            <v>36862</v>
          </cell>
        </row>
        <row r="3393">
          <cell r="A3393">
            <v>37047</v>
          </cell>
        </row>
        <row r="3394">
          <cell r="A3394">
            <v>37083</v>
          </cell>
        </row>
        <row r="3395">
          <cell r="A3395">
            <v>37088</v>
          </cell>
        </row>
        <row r="3396">
          <cell r="A3396">
            <v>37095</v>
          </cell>
        </row>
        <row r="3397">
          <cell r="A3397">
            <v>37106</v>
          </cell>
        </row>
        <row r="3398">
          <cell r="A3398">
            <v>37162</v>
          </cell>
        </row>
        <row r="3399">
          <cell r="A3399">
            <v>37164</v>
          </cell>
        </row>
        <row r="3400">
          <cell r="A3400">
            <v>37283</v>
          </cell>
        </row>
        <row r="3401">
          <cell r="A3401">
            <v>37396</v>
          </cell>
        </row>
        <row r="3402">
          <cell r="A3402">
            <v>37482</v>
          </cell>
        </row>
        <row r="3403">
          <cell r="A3403">
            <v>37499</v>
          </cell>
        </row>
        <row r="3404">
          <cell r="A3404">
            <v>37560</v>
          </cell>
        </row>
        <row r="3405">
          <cell r="A3405">
            <v>38165</v>
          </cell>
        </row>
        <row r="3406">
          <cell r="A3406">
            <v>38357</v>
          </cell>
        </row>
        <row r="3407">
          <cell r="A3407">
            <v>38418</v>
          </cell>
        </row>
        <row r="3408">
          <cell r="A3408">
            <v>38422</v>
          </cell>
        </row>
        <row r="3409">
          <cell r="A3409">
            <v>38446</v>
          </cell>
        </row>
        <row r="3410">
          <cell r="A3410">
            <v>38483</v>
          </cell>
        </row>
        <row r="3411">
          <cell r="A3411">
            <v>38487</v>
          </cell>
        </row>
        <row r="3412">
          <cell r="A3412">
            <v>38545</v>
          </cell>
        </row>
        <row r="3413">
          <cell r="A3413">
            <v>38551</v>
          </cell>
        </row>
        <row r="3414">
          <cell r="A3414">
            <v>38663</v>
          </cell>
        </row>
        <row r="3415">
          <cell r="A3415">
            <v>38668</v>
          </cell>
        </row>
        <row r="3416">
          <cell r="A3416">
            <v>39206</v>
          </cell>
        </row>
        <row r="3417">
          <cell r="A3417">
            <v>39222</v>
          </cell>
        </row>
        <row r="3418">
          <cell r="A3418">
            <v>39225</v>
          </cell>
        </row>
        <row r="3419">
          <cell r="A3419">
            <v>39354</v>
          </cell>
        </row>
        <row r="3420">
          <cell r="A3420">
            <v>39515</v>
          </cell>
        </row>
        <row r="3421">
          <cell r="A3421">
            <v>39523</v>
          </cell>
        </row>
        <row r="3422">
          <cell r="A3422">
            <v>39531</v>
          </cell>
        </row>
        <row r="3423">
          <cell r="A3423">
            <v>39532</v>
          </cell>
        </row>
        <row r="3424">
          <cell r="A3424">
            <v>39604</v>
          </cell>
        </row>
        <row r="3425">
          <cell r="A3425">
            <v>39612</v>
          </cell>
        </row>
        <row r="3426">
          <cell r="A3426">
            <v>39713</v>
          </cell>
        </row>
        <row r="3427">
          <cell r="A3427">
            <v>39854</v>
          </cell>
        </row>
        <row r="3428">
          <cell r="A3428">
            <v>39892</v>
          </cell>
        </row>
        <row r="3429">
          <cell r="A3429">
            <v>40060</v>
          </cell>
        </row>
        <row r="3430">
          <cell r="A3430">
            <v>40270</v>
          </cell>
        </row>
        <row r="3431">
          <cell r="A3431">
            <v>40292</v>
          </cell>
        </row>
        <row r="3432">
          <cell r="A3432">
            <v>40391</v>
          </cell>
        </row>
        <row r="3433">
          <cell r="A3433">
            <v>40675</v>
          </cell>
        </row>
        <row r="3434">
          <cell r="A3434">
            <v>40725</v>
          </cell>
        </row>
        <row r="3435">
          <cell r="A3435">
            <v>40759</v>
          </cell>
        </row>
        <row r="3436">
          <cell r="A3436">
            <v>40812</v>
          </cell>
        </row>
        <row r="3437">
          <cell r="A3437">
            <v>40846</v>
          </cell>
        </row>
        <row r="3438">
          <cell r="A3438">
            <v>40893</v>
          </cell>
        </row>
        <row r="3439">
          <cell r="A3439">
            <v>40997</v>
          </cell>
        </row>
        <row r="3440">
          <cell r="A3440">
            <v>41007</v>
          </cell>
        </row>
        <row r="3441">
          <cell r="A3441">
            <v>41102</v>
          </cell>
        </row>
        <row r="3442">
          <cell r="A3442">
            <v>41141</v>
          </cell>
        </row>
        <row r="3443">
          <cell r="A3443">
            <v>41159</v>
          </cell>
        </row>
        <row r="3444">
          <cell r="A3444">
            <v>41175</v>
          </cell>
        </row>
        <row r="3445">
          <cell r="A3445">
            <v>41185</v>
          </cell>
        </row>
        <row r="3446">
          <cell r="A3446">
            <v>41202</v>
          </cell>
        </row>
        <row r="3447">
          <cell r="A3447">
            <v>41209</v>
          </cell>
        </row>
        <row r="3448">
          <cell r="A3448">
            <v>41211</v>
          </cell>
        </row>
        <row r="3449">
          <cell r="A3449">
            <v>41262</v>
          </cell>
        </row>
        <row r="3450">
          <cell r="A3450">
            <v>41285</v>
          </cell>
        </row>
        <row r="3451">
          <cell r="A3451">
            <v>41360</v>
          </cell>
        </row>
        <row r="3452">
          <cell r="A3452">
            <v>41368</v>
          </cell>
        </row>
        <row r="3453">
          <cell r="A3453">
            <v>41467</v>
          </cell>
        </row>
        <row r="3454">
          <cell r="A3454">
            <v>41488</v>
          </cell>
        </row>
        <row r="3455">
          <cell r="A3455">
            <v>41629</v>
          </cell>
        </row>
        <row r="3456">
          <cell r="A3456">
            <v>41647</v>
          </cell>
        </row>
        <row r="3457">
          <cell r="A3457">
            <v>41653</v>
          </cell>
        </row>
        <row r="3458">
          <cell r="A3458">
            <v>41745</v>
          </cell>
        </row>
        <row r="3459">
          <cell r="A3459">
            <v>41760</v>
          </cell>
        </row>
        <row r="3460">
          <cell r="A3460">
            <v>41779</v>
          </cell>
        </row>
        <row r="3461">
          <cell r="A3461">
            <v>41795</v>
          </cell>
        </row>
        <row r="3462">
          <cell r="A3462">
            <v>42209</v>
          </cell>
        </row>
        <row r="3463">
          <cell r="A3463">
            <v>42219</v>
          </cell>
        </row>
        <row r="3464">
          <cell r="A3464">
            <v>42290</v>
          </cell>
        </row>
        <row r="3465">
          <cell r="A3465">
            <v>42297</v>
          </cell>
        </row>
        <row r="3466">
          <cell r="A3466">
            <v>42302</v>
          </cell>
        </row>
        <row r="3467">
          <cell r="A3467">
            <v>42388</v>
          </cell>
        </row>
        <row r="3468">
          <cell r="A3468">
            <v>42415</v>
          </cell>
        </row>
        <row r="3469">
          <cell r="A3469">
            <v>42420</v>
          </cell>
        </row>
        <row r="3470">
          <cell r="A3470">
            <v>42449</v>
          </cell>
        </row>
        <row r="3471">
          <cell r="A3471">
            <v>42473</v>
          </cell>
        </row>
        <row r="3472">
          <cell r="A3472">
            <v>42479</v>
          </cell>
        </row>
        <row r="3473">
          <cell r="A3473">
            <v>42531</v>
          </cell>
        </row>
        <row r="3474">
          <cell r="A3474">
            <v>42540</v>
          </cell>
        </row>
        <row r="3475">
          <cell r="A3475">
            <v>42595</v>
          </cell>
        </row>
        <row r="3476">
          <cell r="A3476">
            <v>42686</v>
          </cell>
        </row>
        <row r="3477">
          <cell r="A3477">
            <v>42688</v>
          </cell>
        </row>
        <row r="3478">
          <cell r="A3478">
            <v>42720</v>
          </cell>
        </row>
        <row r="3479">
          <cell r="A3479">
            <v>42778</v>
          </cell>
        </row>
        <row r="3480">
          <cell r="A3480">
            <v>42807</v>
          </cell>
        </row>
        <row r="3481">
          <cell r="A3481">
            <v>42823</v>
          </cell>
        </row>
        <row r="3482">
          <cell r="A3482">
            <v>42826</v>
          </cell>
        </row>
        <row r="3483">
          <cell r="A3483">
            <v>42840</v>
          </cell>
        </row>
        <row r="3484">
          <cell r="A3484">
            <v>42866</v>
          </cell>
        </row>
        <row r="3485">
          <cell r="A3485">
            <v>42878</v>
          </cell>
        </row>
        <row r="3486">
          <cell r="A3486">
            <v>43030</v>
          </cell>
        </row>
        <row r="3487">
          <cell r="A3487">
            <v>43068</v>
          </cell>
        </row>
        <row r="3488">
          <cell r="A3488">
            <v>43099</v>
          </cell>
        </row>
        <row r="3489">
          <cell r="A3489">
            <v>43215</v>
          </cell>
        </row>
        <row r="3490">
          <cell r="A3490">
            <v>43310</v>
          </cell>
        </row>
        <row r="3491">
          <cell r="A3491">
            <v>43316</v>
          </cell>
        </row>
        <row r="3492">
          <cell r="A3492">
            <v>43354</v>
          </cell>
        </row>
        <row r="3493">
          <cell r="A3493">
            <v>43391</v>
          </cell>
        </row>
        <row r="3494">
          <cell r="A3494">
            <v>43400</v>
          </cell>
        </row>
        <row r="3495">
          <cell r="A3495">
            <v>43578</v>
          </cell>
        </row>
        <row r="3496">
          <cell r="A3496">
            <v>43581</v>
          </cell>
        </row>
        <row r="3497">
          <cell r="A3497">
            <v>43591</v>
          </cell>
        </row>
        <row r="3498">
          <cell r="A3498">
            <v>43698</v>
          </cell>
        </row>
        <row r="3499">
          <cell r="A3499">
            <v>43700</v>
          </cell>
        </row>
        <row r="3500">
          <cell r="A3500">
            <v>43703</v>
          </cell>
        </row>
        <row r="3501">
          <cell r="A3501">
            <v>43853</v>
          </cell>
        </row>
        <row r="3502">
          <cell r="A3502">
            <v>43904</v>
          </cell>
        </row>
        <row r="3503">
          <cell r="A3503">
            <v>43906</v>
          </cell>
        </row>
        <row r="3504">
          <cell r="A3504">
            <v>43908</v>
          </cell>
        </row>
        <row r="3505">
          <cell r="A3505">
            <v>43947</v>
          </cell>
        </row>
        <row r="3506">
          <cell r="A3506">
            <v>43969</v>
          </cell>
        </row>
        <row r="3507">
          <cell r="A3507">
            <v>43987</v>
          </cell>
        </row>
        <row r="3508">
          <cell r="A3508">
            <v>44032</v>
          </cell>
        </row>
        <row r="3509">
          <cell r="A3509">
            <v>44046</v>
          </cell>
        </row>
        <row r="3510">
          <cell r="A3510">
            <v>44086</v>
          </cell>
        </row>
        <row r="3511">
          <cell r="A3511">
            <v>44089</v>
          </cell>
        </row>
        <row r="3512">
          <cell r="A3512">
            <v>44108</v>
          </cell>
        </row>
        <row r="3513">
          <cell r="A3513">
            <v>44183</v>
          </cell>
        </row>
        <row r="3514">
          <cell r="A3514">
            <v>44225</v>
          </cell>
        </row>
        <row r="3515">
          <cell r="A3515">
            <v>44243</v>
          </cell>
        </row>
        <row r="3516">
          <cell r="A3516">
            <v>44262</v>
          </cell>
        </row>
        <row r="3517">
          <cell r="A3517">
            <v>44267</v>
          </cell>
        </row>
        <row r="3518">
          <cell r="A3518">
            <v>44307</v>
          </cell>
        </row>
        <row r="3519">
          <cell r="A3519">
            <v>44420</v>
          </cell>
        </row>
        <row r="3520">
          <cell r="A3520">
            <v>44424</v>
          </cell>
        </row>
        <row r="3521">
          <cell r="A3521">
            <v>44446</v>
          </cell>
        </row>
        <row r="3522">
          <cell r="A3522">
            <v>44500</v>
          </cell>
        </row>
        <row r="3523">
          <cell r="A3523">
            <v>44539</v>
          </cell>
        </row>
        <row r="3524">
          <cell r="A3524">
            <v>44540</v>
          </cell>
        </row>
        <row r="3525">
          <cell r="A3525">
            <v>44581</v>
          </cell>
        </row>
        <row r="3526">
          <cell r="A3526">
            <v>44606</v>
          </cell>
        </row>
        <row r="3527">
          <cell r="A3527">
            <v>44720</v>
          </cell>
        </row>
        <row r="3528">
          <cell r="A3528">
            <v>44741</v>
          </cell>
        </row>
        <row r="3529">
          <cell r="A3529">
            <v>44744</v>
          </cell>
        </row>
        <row r="3530">
          <cell r="A3530">
            <v>44752</v>
          </cell>
        </row>
        <row r="3531">
          <cell r="A3531">
            <v>44762</v>
          </cell>
        </row>
        <row r="3532">
          <cell r="A3532">
            <v>44800</v>
          </cell>
        </row>
        <row r="3533">
          <cell r="A3533">
            <v>44836</v>
          </cell>
        </row>
        <row r="3534">
          <cell r="A3534">
            <v>44849</v>
          </cell>
        </row>
        <row r="3535">
          <cell r="A3535">
            <v>44899</v>
          </cell>
        </row>
        <row r="3536">
          <cell r="A3536">
            <v>44915</v>
          </cell>
        </row>
        <row r="3537">
          <cell r="A3537">
            <v>44917</v>
          </cell>
        </row>
        <row r="3538">
          <cell r="A3538">
            <v>44932</v>
          </cell>
        </row>
        <row r="3539">
          <cell r="A3539">
            <v>44965</v>
          </cell>
        </row>
        <row r="3540">
          <cell r="A3540">
            <v>44995</v>
          </cell>
        </row>
        <row r="3541">
          <cell r="A3541">
            <v>45012</v>
          </cell>
        </row>
        <row r="3542">
          <cell r="A3542">
            <v>45020</v>
          </cell>
        </row>
        <row r="3543">
          <cell r="A3543">
            <v>45088</v>
          </cell>
        </row>
        <row r="3544">
          <cell r="A3544">
            <v>45130</v>
          </cell>
        </row>
        <row r="3545">
          <cell r="A3545">
            <v>45230</v>
          </cell>
        </row>
        <row r="3546">
          <cell r="A3546">
            <v>45330</v>
          </cell>
        </row>
        <row r="3547">
          <cell r="A3547">
            <v>45411</v>
          </cell>
        </row>
        <row r="3548">
          <cell r="A3548">
            <v>45462</v>
          </cell>
        </row>
        <row r="3549">
          <cell r="A3549">
            <v>45558</v>
          </cell>
        </row>
        <row r="3550">
          <cell r="A3550">
            <v>45580</v>
          </cell>
        </row>
        <row r="3551">
          <cell r="A3551">
            <v>45592</v>
          </cell>
        </row>
        <row r="3552">
          <cell r="A3552">
            <v>45659</v>
          </cell>
        </row>
        <row r="3553">
          <cell r="A3553">
            <v>45692</v>
          </cell>
        </row>
        <row r="3554">
          <cell r="A3554">
            <v>45707</v>
          </cell>
        </row>
        <row r="3555">
          <cell r="A3555">
            <v>45712</v>
          </cell>
        </row>
        <row r="3556">
          <cell r="A3556">
            <v>45846</v>
          </cell>
        </row>
        <row r="3557">
          <cell r="A3557">
            <v>45911</v>
          </cell>
        </row>
        <row r="3558">
          <cell r="A3558">
            <v>45925</v>
          </cell>
        </row>
        <row r="3559">
          <cell r="A3559">
            <v>45941</v>
          </cell>
        </row>
        <row r="3560">
          <cell r="A3560">
            <v>46001</v>
          </cell>
        </row>
        <row r="3561">
          <cell r="A3561">
            <v>46035</v>
          </cell>
        </row>
        <row r="3562">
          <cell r="A3562">
            <v>46046</v>
          </cell>
        </row>
        <row r="3563">
          <cell r="A3563">
            <v>46096</v>
          </cell>
        </row>
        <row r="3564">
          <cell r="A3564">
            <v>46139</v>
          </cell>
        </row>
        <row r="3565">
          <cell r="A3565">
            <v>46194</v>
          </cell>
        </row>
        <row r="3566">
          <cell r="A3566">
            <v>46215</v>
          </cell>
        </row>
        <row r="3567">
          <cell r="A3567">
            <v>46251</v>
          </cell>
        </row>
        <row r="3568">
          <cell r="A3568">
            <v>46257</v>
          </cell>
        </row>
        <row r="3569">
          <cell r="A3569">
            <v>46280</v>
          </cell>
        </row>
        <row r="3570">
          <cell r="A3570">
            <v>46289</v>
          </cell>
        </row>
        <row r="3571">
          <cell r="A3571">
            <v>46325</v>
          </cell>
        </row>
        <row r="3572">
          <cell r="A3572">
            <v>46338</v>
          </cell>
        </row>
        <row r="3573">
          <cell r="A3573">
            <v>46373</v>
          </cell>
        </row>
        <row r="3574">
          <cell r="A3574">
            <v>46376</v>
          </cell>
        </row>
        <row r="3575">
          <cell r="A3575">
            <v>46429</v>
          </cell>
        </row>
        <row r="3576">
          <cell r="A3576">
            <v>46503</v>
          </cell>
        </row>
        <row r="3577">
          <cell r="A3577">
            <v>46529</v>
          </cell>
        </row>
        <row r="3578">
          <cell r="A3578">
            <v>46631</v>
          </cell>
        </row>
        <row r="3579">
          <cell r="A3579">
            <v>46685</v>
          </cell>
        </row>
        <row r="3580">
          <cell r="A3580">
            <v>46701</v>
          </cell>
        </row>
        <row r="3581">
          <cell r="A3581">
            <v>46793</v>
          </cell>
        </row>
        <row r="3582">
          <cell r="A3582">
            <v>46841</v>
          </cell>
        </row>
        <row r="3583">
          <cell r="A3583">
            <v>46903</v>
          </cell>
        </row>
        <row r="3584">
          <cell r="A3584">
            <v>46904</v>
          </cell>
        </row>
        <row r="3585">
          <cell r="A3585">
            <v>46926</v>
          </cell>
        </row>
        <row r="3586">
          <cell r="A3586">
            <v>46934</v>
          </cell>
        </row>
        <row r="3587">
          <cell r="A3587">
            <v>46967</v>
          </cell>
        </row>
        <row r="3588">
          <cell r="A3588">
            <v>46991</v>
          </cell>
        </row>
        <row r="3589">
          <cell r="A3589">
            <v>46995</v>
          </cell>
        </row>
        <row r="3590">
          <cell r="A3590">
            <v>47004</v>
          </cell>
        </row>
        <row r="3591">
          <cell r="A3591">
            <v>47010</v>
          </cell>
        </row>
        <row r="3592">
          <cell r="A3592">
            <v>47025</v>
          </cell>
        </row>
        <row r="3593">
          <cell r="A3593">
            <v>47031</v>
          </cell>
        </row>
        <row r="3594">
          <cell r="A3594">
            <v>47040</v>
          </cell>
        </row>
        <row r="3595">
          <cell r="A3595">
            <v>47103</v>
          </cell>
        </row>
        <row r="3596">
          <cell r="A3596">
            <v>47143</v>
          </cell>
        </row>
        <row r="3597">
          <cell r="A3597">
            <v>47242</v>
          </cell>
        </row>
        <row r="3598">
          <cell r="A3598">
            <v>47248</v>
          </cell>
        </row>
        <row r="3599">
          <cell r="A3599">
            <v>47251</v>
          </cell>
        </row>
        <row r="3600">
          <cell r="A3600">
            <v>47268</v>
          </cell>
        </row>
        <row r="3601">
          <cell r="A3601">
            <v>47314</v>
          </cell>
        </row>
        <row r="3602">
          <cell r="A3602">
            <v>47325</v>
          </cell>
        </row>
        <row r="3603">
          <cell r="A3603">
            <v>47332</v>
          </cell>
        </row>
        <row r="3604">
          <cell r="A3604">
            <v>47337</v>
          </cell>
        </row>
        <row r="3605">
          <cell r="A3605">
            <v>47350</v>
          </cell>
        </row>
        <row r="3606">
          <cell r="A3606">
            <v>47382</v>
          </cell>
        </row>
        <row r="3607">
          <cell r="A3607">
            <v>47405</v>
          </cell>
        </row>
        <row r="3608">
          <cell r="A3608">
            <v>47473</v>
          </cell>
        </row>
        <row r="3609">
          <cell r="A3609">
            <v>47508</v>
          </cell>
        </row>
        <row r="3610">
          <cell r="A3610">
            <v>47518</v>
          </cell>
        </row>
        <row r="3611">
          <cell r="A3611">
            <v>47569</v>
          </cell>
        </row>
        <row r="3612">
          <cell r="A3612">
            <v>47661</v>
          </cell>
        </row>
        <row r="3613">
          <cell r="A3613">
            <v>47775</v>
          </cell>
        </row>
        <row r="3614">
          <cell r="A3614">
            <v>47814</v>
          </cell>
        </row>
        <row r="3615">
          <cell r="A3615">
            <v>47871</v>
          </cell>
        </row>
        <row r="3616">
          <cell r="A3616">
            <v>47875</v>
          </cell>
        </row>
        <row r="3617">
          <cell r="A3617">
            <v>47884</v>
          </cell>
        </row>
        <row r="3618">
          <cell r="A3618">
            <v>47925</v>
          </cell>
        </row>
        <row r="3619">
          <cell r="A3619">
            <v>47935</v>
          </cell>
        </row>
        <row r="3620">
          <cell r="A3620">
            <v>47958</v>
          </cell>
        </row>
        <row r="3621">
          <cell r="A3621">
            <v>48020</v>
          </cell>
        </row>
        <row r="3622">
          <cell r="A3622">
            <v>48023</v>
          </cell>
        </row>
        <row r="3623">
          <cell r="A3623">
            <v>48033</v>
          </cell>
        </row>
        <row r="3624">
          <cell r="A3624">
            <v>48163</v>
          </cell>
        </row>
        <row r="3625">
          <cell r="A3625">
            <v>48229</v>
          </cell>
        </row>
        <row r="3626">
          <cell r="A3626">
            <v>48266</v>
          </cell>
        </row>
        <row r="3627">
          <cell r="A3627">
            <v>48344</v>
          </cell>
        </row>
        <row r="3628">
          <cell r="A3628">
            <v>48408</v>
          </cell>
        </row>
        <row r="3629">
          <cell r="A3629">
            <v>48454</v>
          </cell>
        </row>
        <row r="3630">
          <cell r="A3630">
            <v>48466</v>
          </cell>
        </row>
        <row r="3631">
          <cell r="A3631">
            <v>48468</v>
          </cell>
        </row>
        <row r="3632">
          <cell r="A3632">
            <v>48550</v>
          </cell>
        </row>
        <row r="3633">
          <cell r="A3633">
            <v>48576</v>
          </cell>
        </row>
        <row r="3634">
          <cell r="A3634">
            <v>48619</v>
          </cell>
        </row>
        <row r="3635">
          <cell r="A3635">
            <v>48644</v>
          </cell>
        </row>
        <row r="3636">
          <cell r="A3636">
            <v>48659</v>
          </cell>
        </row>
        <row r="3637">
          <cell r="A3637">
            <v>48709</v>
          </cell>
        </row>
        <row r="3638">
          <cell r="A3638">
            <v>48730</v>
          </cell>
        </row>
        <row r="3639">
          <cell r="A3639">
            <v>48741</v>
          </cell>
        </row>
        <row r="3640">
          <cell r="A3640">
            <v>48783</v>
          </cell>
        </row>
        <row r="3641">
          <cell r="A3641">
            <v>48810</v>
          </cell>
        </row>
        <row r="3642">
          <cell r="A3642">
            <v>48821</v>
          </cell>
        </row>
        <row r="3643">
          <cell r="A3643">
            <v>48883</v>
          </cell>
        </row>
        <row r="3644">
          <cell r="A3644">
            <v>48905</v>
          </cell>
        </row>
        <row r="3645">
          <cell r="A3645">
            <v>48934</v>
          </cell>
        </row>
        <row r="3646">
          <cell r="A3646">
            <v>48995</v>
          </cell>
        </row>
        <row r="3647">
          <cell r="A3647">
            <v>49013</v>
          </cell>
        </row>
        <row r="3648">
          <cell r="A3648">
            <v>49112</v>
          </cell>
        </row>
        <row r="3649">
          <cell r="A3649">
            <v>49125</v>
          </cell>
        </row>
        <row r="3650">
          <cell r="A3650">
            <v>49160</v>
          </cell>
        </row>
        <row r="3651">
          <cell r="A3651">
            <v>49171</v>
          </cell>
        </row>
        <row r="3652">
          <cell r="A3652">
            <v>49215</v>
          </cell>
        </row>
        <row r="3653">
          <cell r="A3653">
            <v>49222</v>
          </cell>
        </row>
        <row r="3654">
          <cell r="A3654">
            <v>49276</v>
          </cell>
        </row>
        <row r="3655">
          <cell r="A3655">
            <v>49280</v>
          </cell>
        </row>
        <row r="3656">
          <cell r="A3656">
            <v>49287</v>
          </cell>
        </row>
        <row r="3657">
          <cell r="A3657">
            <v>49304</v>
          </cell>
        </row>
        <row r="3658">
          <cell r="A3658">
            <v>49309</v>
          </cell>
        </row>
        <row r="3659">
          <cell r="A3659">
            <v>49320</v>
          </cell>
        </row>
        <row r="3660">
          <cell r="A3660">
            <v>49335</v>
          </cell>
        </row>
        <row r="3661">
          <cell r="A3661">
            <v>49343</v>
          </cell>
        </row>
        <row r="3662">
          <cell r="A3662">
            <v>49344</v>
          </cell>
        </row>
        <row r="3663">
          <cell r="A3663">
            <v>49399</v>
          </cell>
        </row>
        <row r="3664">
          <cell r="A3664">
            <v>49442</v>
          </cell>
        </row>
        <row r="3665">
          <cell r="A3665">
            <v>49652</v>
          </cell>
        </row>
        <row r="3666">
          <cell r="A3666">
            <v>49656</v>
          </cell>
        </row>
        <row r="3667">
          <cell r="A3667">
            <v>49662</v>
          </cell>
        </row>
        <row r="3668">
          <cell r="A3668">
            <v>49669</v>
          </cell>
        </row>
        <row r="3669">
          <cell r="A3669">
            <v>49722</v>
          </cell>
        </row>
        <row r="3670">
          <cell r="A3670">
            <v>49770</v>
          </cell>
        </row>
        <row r="3671">
          <cell r="A3671">
            <v>49804</v>
          </cell>
        </row>
        <row r="3672">
          <cell r="A3672">
            <v>49826</v>
          </cell>
        </row>
        <row r="3673">
          <cell r="A3673">
            <v>49833</v>
          </cell>
        </row>
        <row r="3674">
          <cell r="A3674">
            <v>49861</v>
          </cell>
        </row>
        <row r="3675">
          <cell r="A3675">
            <v>49864</v>
          </cell>
        </row>
        <row r="3676">
          <cell r="A3676">
            <v>49874</v>
          </cell>
        </row>
        <row r="3677">
          <cell r="A3677">
            <v>49877</v>
          </cell>
        </row>
        <row r="3678">
          <cell r="A3678">
            <v>49922</v>
          </cell>
        </row>
        <row r="3679">
          <cell r="A3679">
            <v>49936</v>
          </cell>
        </row>
        <row r="3680">
          <cell r="A3680">
            <v>50052</v>
          </cell>
        </row>
        <row r="3681">
          <cell r="A3681">
            <v>50076</v>
          </cell>
        </row>
        <row r="3682">
          <cell r="A3682">
            <v>50132</v>
          </cell>
        </row>
        <row r="3683">
          <cell r="A3683">
            <v>50287</v>
          </cell>
        </row>
        <row r="3684">
          <cell r="A3684">
            <v>50297</v>
          </cell>
        </row>
        <row r="3685">
          <cell r="A3685">
            <v>50302</v>
          </cell>
        </row>
        <row r="3686">
          <cell r="A3686">
            <v>50325</v>
          </cell>
        </row>
        <row r="3687">
          <cell r="A3687">
            <v>50493</v>
          </cell>
        </row>
        <row r="3688">
          <cell r="A3688">
            <v>50523</v>
          </cell>
        </row>
        <row r="3689">
          <cell r="A3689">
            <v>50531</v>
          </cell>
        </row>
        <row r="3690">
          <cell r="A3690">
            <v>50551</v>
          </cell>
        </row>
        <row r="3691">
          <cell r="A3691">
            <v>50615</v>
          </cell>
        </row>
        <row r="3692">
          <cell r="A3692">
            <v>50623</v>
          </cell>
        </row>
        <row r="3693">
          <cell r="A3693">
            <v>50675</v>
          </cell>
        </row>
        <row r="3694">
          <cell r="A3694">
            <v>50705</v>
          </cell>
        </row>
        <row r="3695">
          <cell r="A3695">
            <v>50746</v>
          </cell>
        </row>
        <row r="3696">
          <cell r="A3696">
            <v>50768</v>
          </cell>
        </row>
        <row r="3697">
          <cell r="A3697">
            <v>50780</v>
          </cell>
        </row>
        <row r="3698">
          <cell r="A3698">
            <v>50783</v>
          </cell>
        </row>
        <row r="3699">
          <cell r="A3699">
            <v>50791</v>
          </cell>
        </row>
        <row r="3700">
          <cell r="A3700">
            <v>51030</v>
          </cell>
        </row>
        <row r="3701">
          <cell r="A3701">
            <v>51033</v>
          </cell>
        </row>
        <row r="3702">
          <cell r="A3702">
            <v>51041</v>
          </cell>
        </row>
        <row r="3703">
          <cell r="A3703">
            <v>51060</v>
          </cell>
        </row>
        <row r="3704">
          <cell r="A3704">
            <v>51114</v>
          </cell>
        </row>
        <row r="3705">
          <cell r="A3705">
            <v>51133</v>
          </cell>
        </row>
        <row r="3706">
          <cell r="A3706">
            <v>51135</v>
          </cell>
        </row>
        <row r="3707">
          <cell r="A3707">
            <v>51193</v>
          </cell>
        </row>
        <row r="3708">
          <cell r="A3708">
            <v>51216</v>
          </cell>
        </row>
        <row r="3709">
          <cell r="A3709">
            <v>51249</v>
          </cell>
        </row>
        <row r="3710">
          <cell r="A3710">
            <v>51255</v>
          </cell>
        </row>
        <row r="3711">
          <cell r="A3711">
            <v>51355</v>
          </cell>
        </row>
        <row r="3712">
          <cell r="A3712">
            <v>51423</v>
          </cell>
        </row>
        <row r="3713">
          <cell r="A3713">
            <v>51481</v>
          </cell>
        </row>
        <row r="3714">
          <cell r="A3714">
            <v>51500</v>
          </cell>
        </row>
        <row r="3715">
          <cell r="A3715">
            <v>51580</v>
          </cell>
        </row>
        <row r="3716">
          <cell r="A3716">
            <v>51588</v>
          </cell>
        </row>
        <row r="3717">
          <cell r="A3717">
            <v>51643</v>
          </cell>
        </row>
        <row r="3718">
          <cell r="A3718">
            <v>51676</v>
          </cell>
        </row>
        <row r="3719">
          <cell r="A3719">
            <v>51694</v>
          </cell>
        </row>
        <row r="3720">
          <cell r="A3720">
            <v>51711</v>
          </cell>
        </row>
        <row r="3721">
          <cell r="A3721">
            <v>51871</v>
          </cell>
        </row>
        <row r="3722">
          <cell r="A3722">
            <v>51877</v>
          </cell>
        </row>
        <row r="3723">
          <cell r="A3723">
            <v>51956</v>
          </cell>
        </row>
        <row r="3724">
          <cell r="A3724">
            <v>52012</v>
          </cell>
        </row>
        <row r="3725">
          <cell r="A3725">
            <v>52055</v>
          </cell>
        </row>
        <row r="3726">
          <cell r="A3726">
            <v>52062</v>
          </cell>
        </row>
        <row r="3727">
          <cell r="A3727">
            <v>52103</v>
          </cell>
        </row>
        <row r="3728">
          <cell r="A3728">
            <v>52133</v>
          </cell>
        </row>
        <row r="3729">
          <cell r="A3729">
            <v>52144</v>
          </cell>
        </row>
        <row r="3730">
          <cell r="A3730">
            <v>52156</v>
          </cell>
        </row>
        <row r="3731">
          <cell r="A3731">
            <v>52183</v>
          </cell>
        </row>
        <row r="3732">
          <cell r="A3732">
            <v>52186</v>
          </cell>
        </row>
        <row r="3733">
          <cell r="A3733">
            <v>52200</v>
          </cell>
        </row>
        <row r="3734">
          <cell r="A3734">
            <v>52243</v>
          </cell>
        </row>
        <row r="3735">
          <cell r="A3735">
            <v>52305</v>
          </cell>
        </row>
        <row r="3736">
          <cell r="A3736">
            <v>52323</v>
          </cell>
        </row>
        <row r="3737">
          <cell r="A3737">
            <v>52409</v>
          </cell>
        </row>
        <row r="3738">
          <cell r="A3738">
            <v>52442</v>
          </cell>
        </row>
        <row r="3739">
          <cell r="A3739">
            <v>52465</v>
          </cell>
        </row>
        <row r="3740">
          <cell r="A3740">
            <v>52472</v>
          </cell>
        </row>
        <row r="3741">
          <cell r="A3741">
            <v>52488</v>
          </cell>
        </row>
        <row r="3742">
          <cell r="A3742">
            <v>52587</v>
          </cell>
        </row>
        <row r="3743">
          <cell r="A3743">
            <v>52659</v>
          </cell>
        </row>
        <row r="3744">
          <cell r="A3744">
            <v>52692</v>
          </cell>
        </row>
        <row r="3745">
          <cell r="A3745">
            <v>52696</v>
          </cell>
        </row>
        <row r="3746">
          <cell r="A3746">
            <v>52950</v>
          </cell>
        </row>
        <row r="3747">
          <cell r="A3747">
            <v>52951</v>
          </cell>
        </row>
        <row r="3748">
          <cell r="A3748">
            <v>52989</v>
          </cell>
        </row>
        <row r="3749">
          <cell r="A3749">
            <v>53054</v>
          </cell>
        </row>
        <row r="3750">
          <cell r="A3750">
            <v>53189</v>
          </cell>
        </row>
        <row r="3751">
          <cell r="A3751">
            <v>53196</v>
          </cell>
        </row>
        <row r="3752">
          <cell r="A3752">
            <v>53256</v>
          </cell>
        </row>
        <row r="3753">
          <cell r="A3753">
            <v>53291</v>
          </cell>
        </row>
        <row r="3754">
          <cell r="A3754">
            <v>53300</v>
          </cell>
        </row>
        <row r="3755">
          <cell r="A3755">
            <v>53301</v>
          </cell>
        </row>
        <row r="3756">
          <cell r="A3756">
            <v>53324</v>
          </cell>
        </row>
        <row r="3757">
          <cell r="A3757">
            <v>53375</v>
          </cell>
        </row>
        <row r="3758">
          <cell r="A3758">
            <v>53382</v>
          </cell>
        </row>
        <row r="3759">
          <cell r="A3759">
            <v>53425</v>
          </cell>
        </row>
        <row r="3760">
          <cell r="A3760">
            <v>53451</v>
          </cell>
        </row>
        <row r="3761">
          <cell r="A3761">
            <v>53711</v>
          </cell>
        </row>
        <row r="3762">
          <cell r="A3762">
            <v>53800</v>
          </cell>
        </row>
        <row r="3763">
          <cell r="A3763">
            <v>53827</v>
          </cell>
        </row>
        <row r="3764">
          <cell r="A3764">
            <v>53830</v>
          </cell>
        </row>
        <row r="3765">
          <cell r="A3765">
            <v>53896</v>
          </cell>
        </row>
        <row r="3766">
          <cell r="A3766">
            <v>53919</v>
          </cell>
        </row>
        <row r="3767">
          <cell r="A3767">
            <v>53935</v>
          </cell>
        </row>
        <row r="3768">
          <cell r="A3768">
            <v>53937</v>
          </cell>
        </row>
        <row r="3769">
          <cell r="A3769">
            <v>53940</v>
          </cell>
        </row>
        <row r="3770">
          <cell r="A3770">
            <v>53945</v>
          </cell>
        </row>
        <row r="3771">
          <cell r="A3771">
            <v>53955</v>
          </cell>
        </row>
        <row r="3772">
          <cell r="A3772">
            <v>53995</v>
          </cell>
        </row>
        <row r="3773">
          <cell r="A3773">
            <v>53998</v>
          </cell>
        </row>
        <row r="3774">
          <cell r="A3774">
            <v>54315</v>
          </cell>
        </row>
        <row r="3775">
          <cell r="A3775">
            <v>54366</v>
          </cell>
        </row>
        <row r="3776">
          <cell r="A3776">
            <v>54480</v>
          </cell>
        </row>
        <row r="3777">
          <cell r="A3777">
            <v>54486</v>
          </cell>
        </row>
        <row r="3778">
          <cell r="A3778">
            <v>54510</v>
          </cell>
        </row>
        <row r="3779">
          <cell r="A3779">
            <v>54649</v>
          </cell>
        </row>
        <row r="3780">
          <cell r="A3780">
            <v>54803</v>
          </cell>
        </row>
        <row r="3781">
          <cell r="A3781">
            <v>54941</v>
          </cell>
        </row>
        <row r="3782">
          <cell r="A3782">
            <v>54962</v>
          </cell>
        </row>
        <row r="3783">
          <cell r="A3783">
            <v>54994</v>
          </cell>
        </row>
        <row r="3784">
          <cell r="A3784">
            <v>55040</v>
          </cell>
        </row>
        <row r="3785">
          <cell r="A3785">
            <v>55073</v>
          </cell>
        </row>
        <row r="3786">
          <cell r="A3786">
            <v>55075</v>
          </cell>
        </row>
        <row r="3787">
          <cell r="A3787">
            <v>55330</v>
          </cell>
        </row>
        <row r="3788">
          <cell r="A3788">
            <v>55377</v>
          </cell>
        </row>
        <row r="3789">
          <cell r="A3789">
            <v>55430</v>
          </cell>
        </row>
        <row r="3790">
          <cell r="A3790">
            <v>55451</v>
          </cell>
        </row>
        <row r="3791">
          <cell r="A3791">
            <v>55529</v>
          </cell>
        </row>
        <row r="3792">
          <cell r="A3792">
            <v>55576</v>
          </cell>
        </row>
        <row r="3793">
          <cell r="A3793">
            <v>55577</v>
          </cell>
        </row>
        <row r="3794">
          <cell r="A3794">
            <v>55590</v>
          </cell>
        </row>
        <row r="3795">
          <cell r="A3795">
            <v>55653</v>
          </cell>
        </row>
        <row r="3796">
          <cell r="A3796">
            <v>55663</v>
          </cell>
        </row>
        <row r="3797">
          <cell r="A3797">
            <v>55734</v>
          </cell>
        </row>
        <row r="3798">
          <cell r="A3798">
            <v>55783</v>
          </cell>
        </row>
        <row r="3799">
          <cell r="A3799">
            <v>55837</v>
          </cell>
        </row>
        <row r="3800">
          <cell r="A3800">
            <v>55945</v>
          </cell>
        </row>
        <row r="3801">
          <cell r="A3801">
            <v>56146</v>
          </cell>
        </row>
        <row r="3802">
          <cell r="A3802">
            <v>56187</v>
          </cell>
        </row>
        <row r="3803">
          <cell r="A3803">
            <v>56227</v>
          </cell>
        </row>
        <row r="3804">
          <cell r="A3804">
            <v>56265</v>
          </cell>
        </row>
        <row r="3805">
          <cell r="A3805">
            <v>56340</v>
          </cell>
        </row>
        <row r="3806">
          <cell r="A3806">
            <v>56391</v>
          </cell>
        </row>
        <row r="3807">
          <cell r="A3807">
            <v>56400</v>
          </cell>
        </row>
        <row r="3808">
          <cell r="A3808">
            <v>56408</v>
          </cell>
        </row>
        <row r="3809">
          <cell r="A3809">
            <v>56595</v>
          </cell>
        </row>
        <row r="3810">
          <cell r="A3810">
            <v>56601</v>
          </cell>
        </row>
        <row r="3811">
          <cell r="A3811">
            <v>56779</v>
          </cell>
        </row>
        <row r="3812">
          <cell r="A3812">
            <v>56790</v>
          </cell>
        </row>
        <row r="3813">
          <cell r="A3813">
            <v>56855</v>
          </cell>
        </row>
        <row r="3814">
          <cell r="A3814">
            <v>56873</v>
          </cell>
        </row>
        <row r="3815">
          <cell r="A3815">
            <v>56919</v>
          </cell>
        </row>
        <row r="3816">
          <cell r="A3816">
            <v>56921</v>
          </cell>
        </row>
        <row r="3817">
          <cell r="A3817">
            <v>56990</v>
          </cell>
        </row>
        <row r="3818">
          <cell r="A3818">
            <v>57051</v>
          </cell>
        </row>
        <row r="3819">
          <cell r="A3819">
            <v>57104</v>
          </cell>
        </row>
        <row r="3820">
          <cell r="A3820">
            <v>57120</v>
          </cell>
        </row>
        <row r="3821">
          <cell r="A3821">
            <v>57145</v>
          </cell>
        </row>
        <row r="3822">
          <cell r="A3822">
            <v>57343</v>
          </cell>
        </row>
        <row r="3823">
          <cell r="A3823">
            <v>57612</v>
          </cell>
        </row>
        <row r="3824">
          <cell r="A3824">
            <v>57641</v>
          </cell>
        </row>
        <row r="3825">
          <cell r="A3825">
            <v>57645</v>
          </cell>
        </row>
        <row r="3826">
          <cell r="A3826">
            <v>57720</v>
          </cell>
        </row>
        <row r="3827">
          <cell r="A3827">
            <v>57811</v>
          </cell>
        </row>
        <row r="3828">
          <cell r="A3828">
            <v>58051</v>
          </cell>
        </row>
        <row r="3829">
          <cell r="A3829">
            <v>58182</v>
          </cell>
        </row>
        <row r="3830">
          <cell r="A3830">
            <v>58528</v>
          </cell>
        </row>
        <row r="3831">
          <cell r="A3831">
            <v>58676</v>
          </cell>
        </row>
        <row r="3832">
          <cell r="A3832">
            <v>58714</v>
          </cell>
        </row>
        <row r="3833">
          <cell r="A3833">
            <v>63415</v>
          </cell>
        </row>
        <row r="3834">
          <cell r="A3834">
            <v>63456</v>
          </cell>
        </row>
        <row r="3835">
          <cell r="A3835">
            <v>63515</v>
          </cell>
        </row>
        <row r="3836">
          <cell r="A3836">
            <v>63522</v>
          </cell>
        </row>
        <row r="3837">
          <cell r="A3837">
            <v>63576</v>
          </cell>
        </row>
        <row r="3838">
          <cell r="A3838">
            <v>63605</v>
          </cell>
        </row>
        <row r="3839">
          <cell r="A3839">
            <v>64639</v>
          </cell>
        </row>
        <row r="3840">
          <cell r="A3840">
            <v>64992</v>
          </cell>
        </row>
        <row r="3841">
          <cell r="A3841">
            <v>65166</v>
          </cell>
        </row>
        <row r="3842">
          <cell r="A3842">
            <v>65173</v>
          </cell>
        </row>
        <row r="3843">
          <cell r="A3843">
            <v>65194</v>
          </cell>
        </row>
        <row r="3844">
          <cell r="A3844">
            <v>65364</v>
          </cell>
        </row>
        <row r="3845">
          <cell r="A3845">
            <v>65527</v>
          </cell>
        </row>
        <row r="3846">
          <cell r="A3846">
            <v>65546</v>
          </cell>
        </row>
        <row r="3847">
          <cell r="A3847">
            <v>65685</v>
          </cell>
        </row>
        <row r="3848">
          <cell r="A3848">
            <v>65687</v>
          </cell>
        </row>
        <row r="3849">
          <cell r="A3849">
            <v>65713</v>
          </cell>
        </row>
        <row r="3850">
          <cell r="A3850">
            <v>65766</v>
          </cell>
        </row>
        <row r="3851">
          <cell r="A3851">
            <v>65831</v>
          </cell>
        </row>
        <row r="3852">
          <cell r="A3852">
            <v>66185</v>
          </cell>
        </row>
        <row r="3853">
          <cell r="A3853">
            <v>66235</v>
          </cell>
        </row>
        <row r="3854">
          <cell r="A3854">
            <v>66249</v>
          </cell>
        </row>
        <row r="3855">
          <cell r="A3855">
            <v>66366</v>
          </cell>
        </row>
        <row r="3856">
          <cell r="A3856">
            <v>66379</v>
          </cell>
        </row>
        <row r="3857">
          <cell r="A3857">
            <v>66734</v>
          </cell>
        </row>
        <row r="3858">
          <cell r="A3858">
            <v>66780</v>
          </cell>
        </row>
        <row r="3859">
          <cell r="A3859">
            <v>67125</v>
          </cell>
        </row>
        <row r="3860">
          <cell r="A3860">
            <v>67195</v>
          </cell>
        </row>
        <row r="3861">
          <cell r="A3861">
            <v>67261</v>
          </cell>
        </row>
        <row r="3862">
          <cell r="A3862">
            <v>67264</v>
          </cell>
        </row>
        <row r="3863">
          <cell r="A3863">
            <v>67269</v>
          </cell>
        </row>
        <row r="3864">
          <cell r="A3864">
            <v>67301</v>
          </cell>
        </row>
        <row r="3865">
          <cell r="A3865">
            <v>67312</v>
          </cell>
        </row>
        <row r="3866">
          <cell r="A3866">
            <v>67435</v>
          </cell>
        </row>
        <row r="3867">
          <cell r="A3867">
            <v>67476</v>
          </cell>
        </row>
        <row r="3868">
          <cell r="A3868">
            <v>67496</v>
          </cell>
        </row>
        <row r="3869">
          <cell r="A3869">
            <v>67503</v>
          </cell>
        </row>
        <row r="3870">
          <cell r="A3870">
            <v>67821</v>
          </cell>
        </row>
        <row r="3871">
          <cell r="A3871">
            <v>67834</v>
          </cell>
        </row>
        <row r="3872">
          <cell r="A3872">
            <v>67886</v>
          </cell>
        </row>
        <row r="3873">
          <cell r="A3873">
            <v>67997</v>
          </cell>
        </row>
        <row r="3874">
          <cell r="A3874">
            <v>68150</v>
          </cell>
        </row>
        <row r="3875">
          <cell r="A3875">
            <v>68168</v>
          </cell>
        </row>
        <row r="3876">
          <cell r="A3876">
            <v>68218</v>
          </cell>
        </row>
        <row r="3877">
          <cell r="A3877">
            <v>68236</v>
          </cell>
        </row>
        <row r="3878">
          <cell r="A3878">
            <v>68262</v>
          </cell>
        </row>
        <row r="3879">
          <cell r="A3879">
            <v>68294</v>
          </cell>
        </row>
        <row r="3880">
          <cell r="A3880">
            <v>68329</v>
          </cell>
        </row>
        <row r="3881">
          <cell r="A3881">
            <v>68346</v>
          </cell>
        </row>
        <row r="3882">
          <cell r="A3882">
            <v>68356</v>
          </cell>
        </row>
        <row r="3883">
          <cell r="A3883">
            <v>68500</v>
          </cell>
        </row>
        <row r="3884">
          <cell r="A3884">
            <v>68579</v>
          </cell>
        </row>
        <row r="3885">
          <cell r="A3885">
            <v>68644</v>
          </cell>
        </row>
        <row r="3886">
          <cell r="A3886">
            <v>68690</v>
          </cell>
        </row>
        <row r="3887">
          <cell r="A3887">
            <v>68807</v>
          </cell>
        </row>
        <row r="3888">
          <cell r="A3888">
            <v>68870</v>
          </cell>
        </row>
        <row r="3889">
          <cell r="A3889">
            <v>68932</v>
          </cell>
        </row>
        <row r="3890">
          <cell r="A3890">
            <v>68966</v>
          </cell>
        </row>
        <row r="3891">
          <cell r="A3891">
            <v>69015</v>
          </cell>
        </row>
        <row r="3892">
          <cell r="A3892">
            <v>69042</v>
          </cell>
        </row>
        <row r="3893">
          <cell r="A3893">
            <v>69056</v>
          </cell>
        </row>
        <row r="3894">
          <cell r="A3894">
            <v>69208</v>
          </cell>
        </row>
        <row r="3895">
          <cell r="A3895">
            <v>69246</v>
          </cell>
        </row>
        <row r="3896">
          <cell r="A3896">
            <v>69258</v>
          </cell>
        </row>
        <row r="3897">
          <cell r="A3897">
            <v>69331</v>
          </cell>
        </row>
        <row r="3898">
          <cell r="A3898">
            <v>69358</v>
          </cell>
        </row>
        <row r="3899">
          <cell r="A3899">
            <v>69363</v>
          </cell>
        </row>
        <row r="3900">
          <cell r="A3900">
            <v>69407</v>
          </cell>
        </row>
        <row r="3901">
          <cell r="A3901">
            <v>69485</v>
          </cell>
        </row>
        <row r="3902">
          <cell r="A3902">
            <v>69486</v>
          </cell>
        </row>
        <row r="3903">
          <cell r="A3903">
            <v>69552</v>
          </cell>
        </row>
        <row r="3904">
          <cell r="A3904">
            <v>69579</v>
          </cell>
        </row>
        <row r="3905">
          <cell r="A3905">
            <v>69590</v>
          </cell>
        </row>
        <row r="3906">
          <cell r="A3906">
            <v>69595</v>
          </cell>
        </row>
        <row r="3907">
          <cell r="A3907">
            <v>69628</v>
          </cell>
        </row>
        <row r="3908">
          <cell r="A3908">
            <v>69670</v>
          </cell>
        </row>
        <row r="3909">
          <cell r="A3909">
            <v>69674</v>
          </cell>
        </row>
        <row r="3910">
          <cell r="A3910">
            <v>69676</v>
          </cell>
        </row>
        <row r="3911">
          <cell r="A3911">
            <v>69717</v>
          </cell>
        </row>
        <row r="3912">
          <cell r="A3912">
            <v>69791</v>
          </cell>
        </row>
        <row r="3913">
          <cell r="A3913">
            <v>69814</v>
          </cell>
        </row>
        <row r="3914">
          <cell r="A3914">
            <v>69917</v>
          </cell>
        </row>
        <row r="3915">
          <cell r="A3915">
            <v>69948</v>
          </cell>
        </row>
        <row r="3916">
          <cell r="A3916">
            <v>69961</v>
          </cell>
        </row>
        <row r="3917">
          <cell r="A3917">
            <v>69999</v>
          </cell>
        </row>
        <row r="3918">
          <cell r="A3918">
            <v>70063</v>
          </cell>
        </row>
        <row r="3919">
          <cell r="A3919">
            <v>70103</v>
          </cell>
        </row>
        <row r="3920">
          <cell r="A3920">
            <v>70360</v>
          </cell>
        </row>
        <row r="3921">
          <cell r="A3921">
            <v>70378</v>
          </cell>
        </row>
        <row r="3922">
          <cell r="A3922">
            <v>70492</v>
          </cell>
        </row>
        <row r="3923">
          <cell r="A3923">
            <v>70514</v>
          </cell>
        </row>
        <row r="3924">
          <cell r="A3924">
            <v>70519</v>
          </cell>
        </row>
        <row r="3925">
          <cell r="A3925">
            <v>70530</v>
          </cell>
        </row>
        <row r="3926">
          <cell r="A3926">
            <v>70551</v>
          </cell>
        </row>
        <row r="3927">
          <cell r="A3927">
            <v>70602</v>
          </cell>
        </row>
        <row r="3928">
          <cell r="A3928">
            <v>70703</v>
          </cell>
        </row>
        <row r="3929">
          <cell r="A3929">
            <v>70756</v>
          </cell>
        </row>
        <row r="3930">
          <cell r="A3930">
            <v>70781</v>
          </cell>
        </row>
        <row r="3931">
          <cell r="A3931">
            <v>70788</v>
          </cell>
        </row>
        <row r="3932">
          <cell r="A3932">
            <v>70821</v>
          </cell>
        </row>
        <row r="3933">
          <cell r="A3933">
            <v>70826</v>
          </cell>
        </row>
        <row r="3934">
          <cell r="A3934">
            <v>70945</v>
          </cell>
        </row>
        <row r="3935">
          <cell r="A3935">
            <v>71119</v>
          </cell>
        </row>
        <row r="3936">
          <cell r="A3936">
            <v>71239</v>
          </cell>
        </row>
        <row r="3937">
          <cell r="A3937">
            <v>71249</v>
          </cell>
        </row>
        <row r="3938">
          <cell r="A3938">
            <v>71303</v>
          </cell>
        </row>
        <row r="3939">
          <cell r="A3939">
            <v>71355</v>
          </cell>
        </row>
        <row r="3940">
          <cell r="A3940">
            <v>71374</v>
          </cell>
        </row>
        <row r="3941">
          <cell r="A3941">
            <v>71400</v>
          </cell>
        </row>
        <row r="3942">
          <cell r="A3942">
            <v>71425</v>
          </cell>
        </row>
        <row r="3943">
          <cell r="A3943">
            <v>71448</v>
          </cell>
        </row>
        <row r="3944">
          <cell r="A3944">
            <v>71509</v>
          </cell>
        </row>
        <row r="3945">
          <cell r="A3945">
            <v>71512</v>
          </cell>
        </row>
        <row r="3946">
          <cell r="A3946">
            <v>71808</v>
          </cell>
        </row>
        <row r="3947">
          <cell r="A3947">
            <v>71838</v>
          </cell>
        </row>
        <row r="3948">
          <cell r="A3948">
            <v>71840</v>
          </cell>
        </row>
        <row r="3949">
          <cell r="A3949">
            <v>71841</v>
          </cell>
        </row>
        <row r="3950">
          <cell r="A3950">
            <v>71870</v>
          </cell>
        </row>
        <row r="3951">
          <cell r="A3951">
            <v>71879</v>
          </cell>
        </row>
        <row r="3952">
          <cell r="A3952">
            <v>71927</v>
          </cell>
        </row>
        <row r="3953">
          <cell r="A3953">
            <v>71977</v>
          </cell>
        </row>
        <row r="3954">
          <cell r="A3954">
            <v>71979</v>
          </cell>
        </row>
        <row r="3955">
          <cell r="A3955">
            <v>72076</v>
          </cell>
        </row>
        <row r="3956">
          <cell r="A3956">
            <v>72142</v>
          </cell>
        </row>
        <row r="3957">
          <cell r="A3957">
            <v>72197</v>
          </cell>
        </row>
        <row r="3958">
          <cell r="A3958">
            <v>72199</v>
          </cell>
        </row>
        <row r="3959">
          <cell r="A3959">
            <v>72213</v>
          </cell>
        </row>
        <row r="3960">
          <cell r="A3960">
            <v>72441</v>
          </cell>
        </row>
        <row r="3961">
          <cell r="A3961">
            <v>72520</v>
          </cell>
        </row>
        <row r="3962">
          <cell r="A3962">
            <v>72534</v>
          </cell>
        </row>
        <row r="3963">
          <cell r="A3963">
            <v>72556</v>
          </cell>
        </row>
        <row r="3964">
          <cell r="A3964">
            <v>72601</v>
          </cell>
        </row>
        <row r="3965">
          <cell r="A3965">
            <v>72656</v>
          </cell>
        </row>
        <row r="3966">
          <cell r="A3966">
            <v>72680</v>
          </cell>
        </row>
        <row r="3967">
          <cell r="A3967">
            <v>72693</v>
          </cell>
        </row>
        <row r="3968">
          <cell r="A3968">
            <v>72694</v>
          </cell>
        </row>
        <row r="3969">
          <cell r="A3969">
            <v>72718</v>
          </cell>
        </row>
        <row r="3970">
          <cell r="A3970">
            <v>72768</v>
          </cell>
        </row>
        <row r="3971">
          <cell r="A3971">
            <v>72800</v>
          </cell>
        </row>
        <row r="3972">
          <cell r="A3972">
            <v>72843</v>
          </cell>
        </row>
        <row r="3973">
          <cell r="A3973">
            <v>72870</v>
          </cell>
        </row>
        <row r="3974">
          <cell r="A3974">
            <v>72922</v>
          </cell>
        </row>
        <row r="3975">
          <cell r="A3975">
            <v>72963</v>
          </cell>
        </row>
        <row r="3976">
          <cell r="A3976">
            <v>73032</v>
          </cell>
        </row>
        <row r="3977">
          <cell r="A3977">
            <v>73036</v>
          </cell>
        </row>
        <row r="3978">
          <cell r="A3978">
            <v>73040</v>
          </cell>
        </row>
        <row r="3979">
          <cell r="A3979">
            <v>73127</v>
          </cell>
        </row>
        <row r="3980">
          <cell r="A3980">
            <v>73259</v>
          </cell>
        </row>
        <row r="3981">
          <cell r="A3981">
            <v>73392</v>
          </cell>
        </row>
        <row r="3982">
          <cell r="A3982">
            <v>73410</v>
          </cell>
        </row>
        <row r="3983">
          <cell r="A3983">
            <v>73582</v>
          </cell>
        </row>
        <row r="3984">
          <cell r="A3984">
            <v>73855</v>
          </cell>
        </row>
        <row r="3985">
          <cell r="A3985">
            <v>73999</v>
          </cell>
        </row>
        <row r="3986">
          <cell r="A3986">
            <v>74335</v>
          </cell>
        </row>
        <row r="3987">
          <cell r="A3987">
            <v>74357</v>
          </cell>
        </row>
        <row r="3988">
          <cell r="A3988">
            <v>75079</v>
          </cell>
        </row>
        <row r="3989">
          <cell r="A3989">
            <v>75885</v>
          </cell>
        </row>
        <row r="3990">
          <cell r="A3990">
            <v>75895</v>
          </cell>
        </row>
        <row r="3991">
          <cell r="A3991">
            <v>77624</v>
          </cell>
        </row>
        <row r="3992">
          <cell r="A3992">
            <v>77875</v>
          </cell>
        </row>
        <row r="3993">
          <cell r="A3993">
            <v>26494</v>
          </cell>
        </row>
        <row r="3994">
          <cell r="A3994">
            <v>56419</v>
          </cell>
        </row>
        <row r="3995">
          <cell r="A3995">
            <v>57439</v>
          </cell>
        </row>
        <row r="3996">
          <cell r="A3996">
            <v>66142</v>
          </cell>
        </row>
        <row r="3997">
          <cell r="A3997">
            <v>73505</v>
          </cell>
        </row>
        <row r="3998">
          <cell r="A3998">
            <v>1014</v>
          </cell>
        </row>
        <row r="3999">
          <cell r="A3999">
            <v>1134</v>
          </cell>
        </row>
        <row r="4000">
          <cell r="A4000">
            <v>1266</v>
          </cell>
        </row>
        <row r="4001">
          <cell r="A4001">
            <v>1285</v>
          </cell>
        </row>
        <row r="4002">
          <cell r="A4002">
            <v>1317</v>
          </cell>
        </row>
        <row r="4003">
          <cell r="A4003">
            <v>1429</v>
          </cell>
        </row>
        <row r="4004">
          <cell r="A4004">
            <v>1471</v>
          </cell>
        </row>
        <row r="4005">
          <cell r="A4005">
            <v>1489</v>
          </cell>
        </row>
        <row r="4006">
          <cell r="A4006">
            <v>1580</v>
          </cell>
        </row>
        <row r="4007">
          <cell r="A4007">
            <v>1689</v>
          </cell>
        </row>
        <row r="4008">
          <cell r="A4008">
            <v>1691</v>
          </cell>
        </row>
        <row r="4009">
          <cell r="A4009">
            <v>1722</v>
          </cell>
        </row>
        <row r="4010">
          <cell r="A4010">
            <v>1729</v>
          </cell>
        </row>
        <row r="4011">
          <cell r="A4011">
            <v>1883</v>
          </cell>
        </row>
        <row r="4012">
          <cell r="A4012">
            <v>1887</v>
          </cell>
        </row>
        <row r="4013">
          <cell r="A4013">
            <v>1895</v>
          </cell>
        </row>
        <row r="4014">
          <cell r="A4014">
            <v>1967</v>
          </cell>
        </row>
        <row r="4015">
          <cell r="A4015">
            <v>2047</v>
          </cell>
        </row>
        <row r="4016">
          <cell r="A4016">
            <v>2048</v>
          </cell>
        </row>
        <row r="4017">
          <cell r="A4017">
            <v>2050</v>
          </cell>
        </row>
        <row r="4018">
          <cell r="A4018">
            <v>2080</v>
          </cell>
        </row>
        <row r="4019">
          <cell r="A4019">
            <v>2254</v>
          </cell>
        </row>
        <row r="4020">
          <cell r="A4020">
            <v>2392</v>
          </cell>
        </row>
        <row r="4021">
          <cell r="A4021">
            <v>2404</v>
          </cell>
        </row>
        <row r="4022">
          <cell r="A4022">
            <v>2443</v>
          </cell>
        </row>
        <row r="4023">
          <cell r="A4023">
            <v>2536</v>
          </cell>
        </row>
        <row r="4024">
          <cell r="A4024">
            <v>2540</v>
          </cell>
        </row>
        <row r="4025">
          <cell r="A4025">
            <v>2587</v>
          </cell>
        </row>
        <row r="4026">
          <cell r="A4026">
            <v>2591</v>
          </cell>
        </row>
        <row r="4027">
          <cell r="A4027">
            <v>2600</v>
          </cell>
        </row>
        <row r="4028">
          <cell r="A4028">
            <v>2606</v>
          </cell>
        </row>
        <row r="4029">
          <cell r="A4029">
            <v>2622</v>
          </cell>
        </row>
        <row r="4030">
          <cell r="A4030">
            <v>2635</v>
          </cell>
        </row>
        <row r="4031">
          <cell r="A4031">
            <v>2641</v>
          </cell>
        </row>
        <row r="4032">
          <cell r="A4032">
            <v>2656</v>
          </cell>
        </row>
        <row r="4033">
          <cell r="A4033">
            <v>2685</v>
          </cell>
        </row>
        <row r="4034">
          <cell r="A4034">
            <v>2686</v>
          </cell>
        </row>
        <row r="4035">
          <cell r="A4035">
            <v>2688</v>
          </cell>
        </row>
        <row r="4036">
          <cell r="A4036">
            <v>2690</v>
          </cell>
        </row>
        <row r="4037">
          <cell r="A4037">
            <v>2700</v>
          </cell>
        </row>
        <row r="4038">
          <cell r="A4038">
            <v>2706</v>
          </cell>
        </row>
        <row r="4039">
          <cell r="A4039">
            <v>2711</v>
          </cell>
        </row>
        <row r="4040">
          <cell r="A4040">
            <v>2729</v>
          </cell>
        </row>
        <row r="4041">
          <cell r="A4041">
            <v>2730</v>
          </cell>
        </row>
        <row r="4042">
          <cell r="A4042">
            <v>2732</v>
          </cell>
        </row>
        <row r="4043">
          <cell r="A4043">
            <v>2734</v>
          </cell>
        </row>
        <row r="4044">
          <cell r="A4044">
            <v>2735</v>
          </cell>
        </row>
        <row r="4045">
          <cell r="A4045">
            <v>2736</v>
          </cell>
        </row>
        <row r="4046">
          <cell r="A4046">
            <v>2750</v>
          </cell>
        </row>
        <row r="4047">
          <cell r="A4047">
            <v>2756</v>
          </cell>
        </row>
        <row r="4048">
          <cell r="A4048">
            <v>2771</v>
          </cell>
        </row>
        <row r="4049">
          <cell r="A4049">
            <v>2787</v>
          </cell>
        </row>
        <row r="4050">
          <cell r="A4050">
            <v>2794</v>
          </cell>
        </row>
        <row r="4051">
          <cell r="A4051">
            <v>2810</v>
          </cell>
        </row>
        <row r="4052">
          <cell r="A4052">
            <v>2814</v>
          </cell>
        </row>
        <row r="4053">
          <cell r="A4053">
            <v>2820</v>
          </cell>
        </row>
        <row r="4054">
          <cell r="A4054">
            <v>2822</v>
          </cell>
        </row>
        <row r="4055">
          <cell r="A4055">
            <v>2834</v>
          </cell>
        </row>
        <row r="4056">
          <cell r="A4056">
            <v>2835</v>
          </cell>
        </row>
        <row r="4057">
          <cell r="A4057">
            <v>2837</v>
          </cell>
        </row>
        <row r="4058">
          <cell r="A4058">
            <v>2847</v>
          </cell>
        </row>
        <row r="4059">
          <cell r="A4059">
            <v>2859</v>
          </cell>
        </row>
        <row r="4060">
          <cell r="A4060">
            <v>2877</v>
          </cell>
        </row>
        <row r="4061">
          <cell r="A4061">
            <v>2889</v>
          </cell>
        </row>
        <row r="4062">
          <cell r="A4062">
            <v>2895</v>
          </cell>
        </row>
        <row r="4063">
          <cell r="A4063">
            <v>2901</v>
          </cell>
        </row>
        <row r="4064">
          <cell r="A4064">
            <v>2917</v>
          </cell>
        </row>
        <row r="4065">
          <cell r="A4065">
            <v>2935</v>
          </cell>
        </row>
        <row r="4066">
          <cell r="A4066">
            <v>2956</v>
          </cell>
        </row>
        <row r="4067">
          <cell r="A4067">
            <v>2961</v>
          </cell>
        </row>
        <row r="4068">
          <cell r="A4068">
            <v>3039</v>
          </cell>
        </row>
        <row r="4069">
          <cell r="A4069">
            <v>3055</v>
          </cell>
        </row>
        <row r="4070">
          <cell r="A4070">
            <v>3098</v>
          </cell>
        </row>
        <row r="4071">
          <cell r="A4071">
            <v>3182</v>
          </cell>
        </row>
        <row r="4072">
          <cell r="A4072">
            <v>3269</v>
          </cell>
        </row>
        <row r="4073">
          <cell r="A4073">
            <v>3284</v>
          </cell>
        </row>
        <row r="4074">
          <cell r="A4074">
            <v>3319</v>
          </cell>
        </row>
        <row r="4075">
          <cell r="A4075">
            <v>3341</v>
          </cell>
        </row>
        <row r="4076">
          <cell r="A4076">
            <v>3450</v>
          </cell>
        </row>
        <row r="4077">
          <cell r="A4077">
            <v>3462</v>
          </cell>
        </row>
        <row r="4078">
          <cell r="A4078">
            <v>3478</v>
          </cell>
        </row>
        <row r="4079">
          <cell r="A4079">
            <v>3483</v>
          </cell>
        </row>
        <row r="4080">
          <cell r="A4080">
            <v>3484</v>
          </cell>
        </row>
        <row r="4081">
          <cell r="A4081">
            <v>3517</v>
          </cell>
        </row>
        <row r="4082">
          <cell r="A4082">
            <v>3577</v>
          </cell>
        </row>
        <row r="4083">
          <cell r="A4083">
            <v>3611</v>
          </cell>
        </row>
        <row r="4084">
          <cell r="A4084">
            <v>3622</v>
          </cell>
        </row>
        <row r="4085">
          <cell r="A4085">
            <v>3625</v>
          </cell>
        </row>
        <row r="4086">
          <cell r="A4086">
            <v>3652</v>
          </cell>
        </row>
        <row r="4087">
          <cell r="A4087">
            <v>3688</v>
          </cell>
        </row>
        <row r="4088">
          <cell r="A4088">
            <v>3693</v>
          </cell>
        </row>
        <row r="4089">
          <cell r="A4089">
            <v>3705</v>
          </cell>
        </row>
        <row r="4090">
          <cell r="A4090">
            <v>3706</v>
          </cell>
        </row>
        <row r="4091">
          <cell r="A4091">
            <v>3709</v>
          </cell>
        </row>
        <row r="4092">
          <cell r="A4092">
            <v>3716</v>
          </cell>
        </row>
        <row r="4093">
          <cell r="A4093">
            <v>3737</v>
          </cell>
        </row>
        <row r="4094">
          <cell r="A4094">
            <v>3743</v>
          </cell>
        </row>
        <row r="4095">
          <cell r="A4095">
            <v>3817</v>
          </cell>
        </row>
        <row r="4096">
          <cell r="A4096">
            <v>3884</v>
          </cell>
        </row>
        <row r="4097">
          <cell r="A4097">
            <v>3933</v>
          </cell>
        </row>
        <row r="4098">
          <cell r="A4098">
            <v>4005</v>
          </cell>
        </row>
        <row r="4099">
          <cell r="A4099">
            <v>4048</v>
          </cell>
        </row>
        <row r="4100">
          <cell r="A4100">
            <v>4146</v>
          </cell>
        </row>
        <row r="4101">
          <cell r="A4101">
            <v>4158</v>
          </cell>
        </row>
        <row r="4102">
          <cell r="A4102">
            <v>4182</v>
          </cell>
        </row>
        <row r="4103">
          <cell r="A4103">
            <v>4183</v>
          </cell>
        </row>
        <row r="4104">
          <cell r="A4104">
            <v>4209</v>
          </cell>
        </row>
        <row r="4105">
          <cell r="A4105">
            <v>4211</v>
          </cell>
        </row>
        <row r="4106">
          <cell r="A4106">
            <v>4252</v>
          </cell>
        </row>
        <row r="4107">
          <cell r="A4107">
            <v>4263</v>
          </cell>
        </row>
        <row r="4108">
          <cell r="A4108">
            <v>4288</v>
          </cell>
        </row>
        <row r="4109">
          <cell r="A4109">
            <v>4330</v>
          </cell>
        </row>
        <row r="4110">
          <cell r="A4110">
            <v>4336</v>
          </cell>
        </row>
        <row r="4111">
          <cell r="A4111">
            <v>4346</v>
          </cell>
        </row>
        <row r="4112">
          <cell r="A4112">
            <v>4349</v>
          </cell>
        </row>
        <row r="4113">
          <cell r="A4113">
            <v>4384</v>
          </cell>
        </row>
        <row r="4114">
          <cell r="A4114">
            <v>4399</v>
          </cell>
        </row>
        <row r="4115">
          <cell r="A4115">
            <v>4550</v>
          </cell>
        </row>
        <row r="4116">
          <cell r="A4116">
            <v>5088</v>
          </cell>
        </row>
        <row r="4117">
          <cell r="A4117">
            <v>5090</v>
          </cell>
        </row>
        <row r="4118">
          <cell r="A4118">
            <v>5092</v>
          </cell>
        </row>
        <row r="4119">
          <cell r="A4119">
            <v>5097</v>
          </cell>
        </row>
        <row r="4120">
          <cell r="A4120">
            <v>5106</v>
          </cell>
        </row>
        <row r="4121">
          <cell r="A4121">
            <v>5107</v>
          </cell>
        </row>
        <row r="4122">
          <cell r="A4122">
            <v>5111</v>
          </cell>
        </row>
        <row r="4123">
          <cell r="A4123">
            <v>5115</v>
          </cell>
        </row>
        <row r="4124">
          <cell r="A4124">
            <v>5118</v>
          </cell>
        </row>
        <row r="4125">
          <cell r="A4125">
            <v>5125</v>
          </cell>
        </row>
        <row r="4126">
          <cell r="A4126">
            <v>5131</v>
          </cell>
        </row>
        <row r="4127">
          <cell r="A4127">
            <v>5141</v>
          </cell>
        </row>
        <row r="4128">
          <cell r="A4128">
            <v>5145</v>
          </cell>
        </row>
        <row r="4129">
          <cell r="A4129">
            <v>5148</v>
          </cell>
        </row>
        <row r="4130">
          <cell r="A4130">
            <v>5149</v>
          </cell>
        </row>
        <row r="4131">
          <cell r="A4131">
            <v>5162</v>
          </cell>
        </row>
        <row r="4132">
          <cell r="A4132">
            <v>5169</v>
          </cell>
        </row>
        <row r="4133">
          <cell r="A4133">
            <v>5199</v>
          </cell>
        </row>
        <row r="4134">
          <cell r="A4134">
            <v>5202</v>
          </cell>
        </row>
        <row r="4135">
          <cell r="A4135">
            <v>5221</v>
          </cell>
        </row>
        <row r="4136">
          <cell r="A4136">
            <v>5245</v>
          </cell>
        </row>
        <row r="4137">
          <cell r="A4137">
            <v>5263</v>
          </cell>
        </row>
        <row r="4138">
          <cell r="A4138">
            <v>5293</v>
          </cell>
        </row>
        <row r="4139">
          <cell r="A4139">
            <v>5330</v>
          </cell>
        </row>
        <row r="4140">
          <cell r="A4140">
            <v>5337</v>
          </cell>
        </row>
        <row r="4141">
          <cell r="A4141">
            <v>5358</v>
          </cell>
        </row>
        <row r="4142">
          <cell r="A4142">
            <v>5402</v>
          </cell>
        </row>
        <row r="4143">
          <cell r="A4143">
            <v>5439</v>
          </cell>
        </row>
        <row r="4144">
          <cell r="A4144">
            <v>5441</v>
          </cell>
        </row>
        <row r="4145">
          <cell r="A4145">
            <v>5444</v>
          </cell>
        </row>
        <row r="4146">
          <cell r="A4146">
            <v>5463</v>
          </cell>
        </row>
        <row r="4147">
          <cell r="A4147">
            <v>5526</v>
          </cell>
        </row>
        <row r="4148">
          <cell r="A4148">
            <v>5534</v>
          </cell>
        </row>
        <row r="4149">
          <cell r="A4149">
            <v>5547</v>
          </cell>
        </row>
        <row r="4150">
          <cell r="A4150">
            <v>5550</v>
          </cell>
        </row>
        <row r="4151">
          <cell r="A4151">
            <v>5551</v>
          </cell>
        </row>
        <row r="4152">
          <cell r="A4152">
            <v>5558</v>
          </cell>
        </row>
        <row r="4153">
          <cell r="A4153">
            <v>5584</v>
          </cell>
        </row>
        <row r="4154">
          <cell r="A4154">
            <v>5594</v>
          </cell>
        </row>
        <row r="4155">
          <cell r="A4155">
            <v>5600</v>
          </cell>
        </row>
        <row r="4156">
          <cell r="A4156">
            <v>5694</v>
          </cell>
        </row>
        <row r="4157">
          <cell r="A4157">
            <v>5723</v>
          </cell>
        </row>
        <row r="4158">
          <cell r="A4158">
            <v>5746</v>
          </cell>
        </row>
        <row r="4159">
          <cell r="A4159">
            <v>5787</v>
          </cell>
        </row>
        <row r="4160">
          <cell r="A4160">
            <v>5845</v>
          </cell>
        </row>
        <row r="4161">
          <cell r="A4161">
            <v>5880</v>
          </cell>
        </row>
        <row r="4162">
          <cell r="A4162">
            <v>5885</v>
          </cell>
        </row>
        <row r="4163">
          <cell r="A4163">
            <v>5972</v>
          </cell>
        </row>
        <row r="4164">
          <cell r="A4164">
            <v>5980</v>
          </cell>
        </row>
        <row r="4165">
          <cell r="A4165">
            <v>6013</v>
          </cell>
        </row>
        <row r="4166">
          <cell r="A4166">
            <v>6022</v>
          </cell>
        </row>
        <row r="4167">
          <cell r="A4167">
            <v>6052</v>
          </cell>
        </row>
        <row r="4168">
          <cell r="A4168">
            <v>6061</v>
          </cell>
        </row>
        <row r="4169">
          <cell r="A4169">
            <v>6063</v>
          </cell>
        </row>
        <row r="4170">
          <cell r="A4170">
            <v>6079</v>
          </cell>
        </row>
        <row r="4171">
          <cell r="A4171">
            <v>6115</v>
          </cell>
        </row>
        <row r="4172">
          <cell r="A4172">
            <v>6218</v>
          </cell>
        </row>
        <row r="4173">
          <cell r="A4173">
            <v>6750</v>
          </cell>
        </row>
        <row r="4174">
          <cell r="A4174">
            <v>6760</v>
          </cell>
        </row>
        <row r="4175">
          <cell r="A4175">
            <v>6765</v>
          </cell>
        </row>
        <row r="4176">
          <cell r="A4176">
            <v>6810</v>
          </cell>
        </row>
        <row r="4177">
          <cell r="A4177">
            <v>6823</v>
          </cell>
        </row>
        <row r="4178">
          <cell r="A4178">
            <v>6829</v>
          </cell>
        </row>
        <row r="4179">
          <cell r="A4179">
            <v>6835</v>
          </cell>
        </row>
        <row r="4180">
          <cell r="A4180">
            <v>6845</v>
          </cell>
        </row>
        <row r="4181">
          <cell r="A4181">
            <v>6865</v>
          </cell>
        </row>
        <row r="4182">
          <cell r="A4182">
            <v>6867</v>
          </cell>
        </row>
        <row r="4183">
          <cell r="A4183">
            <v>6897</v>
          </cell>
        </row>
        <row r="4184">
          <cell r="A4184">
            <v>6901</v>
          </cell>
        </row>
        <row r="4185">
          <cell r="A4185">
            <v>6915</v>
          </cell>
        </row>
        <row r="4186">
          <cell r="A4186">
            <v>6943</v>
          </cell>
        </row>
        <row r="4187">
          <cell r="A4187">
            <v>6963</v>
          </cell>
        </row>
        <row r="4188">
          <cell r="A4188">
            <v>6987</v>
          </cell>
        </row>
        <row r="4189">
          <cell r="A4189">
            <v>6989</v>
          </cell>
        </row>
        <row r="4190">
          <cell r="A4190">
            <v>6994</v>
          </cell>
        </row>
        <row r="4191">
          <cell r="A4191">
            <v>7021</v>
          </cell>
        </row>
        <row r="4192">
          <cell r="A4192">
            <v>7027</v>
          </cell>
        </row>
        <row r="4193">
          <cell r="A4193">
            <v>7033</v>
          </cell>
        </row>
        <row r="4194">
          <cell r="A4194">
            <v>7044</v>
          </cell>
        </row>
        <row r="4195">
          <cell r="A4195">
            <v>7049</v>
          </cell>
        </row>
        <row r="4196">
          <cell r="A4196">
            <v>7074</v>
          </cell>
        </row>
        <row r="4197">
          <cell r="A4197">
            <v>7128</v>
          </cell>
        </row>
        <row r="4198">
          <cell r="A4198">
            <v>7149</v>
          </cell>
        </row>
        <row r="4199">
          <cell r="A4199">
            <v>7163</v>
          </cell>
        </row>
        <row r="4200">
          <cell r="A4200">
            <v>7191</v>
          </cell>
        </row>
        <row r="4201">
          <cell r="A4201">
            <v>7208</v>
          </cell>
        </row>
        <row r="4202">
          <cell r="A4202">
            <v>7240</v>
          </cell>
        </row>
        <row r="4203">
          <cell r="A4203">
            <v>7268</v>
          </cell>
        </row>
        <row r="4204">
          <cell r="A4204">
            <v>7279</v>
          </cell>
        </row>
        <row r="4205">
          <cell r="A4205">
            <v>7281</v>
          </cell>
        </row>
        <row r="4206">
          <cell r="A4206">
            <v>7283</v>
          </cell>
        </row>
        <row r="4207">
          <cell r="A4207">
            <v>7292</v>
          </cell>
        </row>
        <row r="4208">
          <cell r="A4208">
            <v>7328</v>
          </cell>
        </row>
        <row r="4209">
          <cell r="A4209">
            <v>7340</v>
          </cell>
        </row>
        <row r="4210">
          <cell r="A4210">
            <v>7348</v>
          </cell>
        </row>
        <row r="4211">
          <cell r="A4211">
            <v>7361</v>
          </cell>
        </row>
        <row r="4212">
          <cell r="A4212">
            <v>7362</v>
          </cell>
        </row>
        <row r="4213">
          <cell r="A4213">
            <v>7366</v>
          </cell>
        </row>
        <row r="4214">
          <cell r="A4214">
            <v>7425</v>
          </cell>
        </row>
        <row r="4215">
          <cell r="A4215">
            <v>7427</v>
          </cell>
        </row>
        <row r="4216">
          <cell r="A4216">
            <v>7451</v>
          </cell>
        </row>
        <row r="4217">
          <cell r="A4217">
            <v>7522</v>
          </cell>
        </row>
        <row r="4218">
          <cell r="A4218">
            <v>7562</v>
          </cell>
        </row>
        <row r="4219">
          <cell r="A4219">
            <v>7592</v>
          </cell>
        </row>
        <row r="4220">
          <cell r="A4220">
            <v>7618</v>
          </cell>
        </row>
        <row r="4221">
          <cell r="A4221">
            <v>7742</v>
          </cell>
        </row>
        <row r="4222">
          <cell r="A4222">
            <v>7744</v>
          </cell>
        </row>
        <row r="4223">
          <cell r="A4223">
            <v>7777</v>
          </cell>
        </row>
        <row r="4224">
          <cell r="A4224">
            <v>7816</v>
          </cell>
        </row>
        <row r="4225">
          <cell r="A4225">
            <v>8132</v>
          </cell>
        </row>
        <row r="4226">
          <cell r="A4226">
            <v>8365</v>
          </cell>
        </row>
        <row r="4227">
          <cell r="A4227">
            <v>8380</v>
          </cell>
        </row>
        <row r="4228">
          <cell r="A4228">
            <v>8381</v>
          </cell>
        </row>
        <row r="4229">
          <cell r="A4229">
            <v>8400</v>
          </cell>
        </row>
        <row r="4230">
          <cell r="A4230">
            <v>8415</v>
          </cell>
        </row>
        <row r="4231">
          <cell r="A4231">
            <v>8421</v>
          </cell>
        </row>
        <row r="4232">
          <cell r="A4232">
            <v>8464</v>
          </cell>
        </row>
        <row r="4233">
          <cell r="A4233">
            <v>8511</v>
          </cell>
        </row>
        <row r="4234">
          <cell r="A4234">
            <v>8535</v>
          </cell>
        </row>
        <row r="4235">
          <cell r="A4235">
            <v>8552</v>
          </cell>
        </row>
        <row r="4236">
          <cell r="A4236">
            <v>8563</v>
          </cell>
        </row>
        <row r="4237">
          <cell r="A4237">
            <v>8582</v>
          </cell>
        </row>
        <row r="4238">
          <cell r="A4238">
            <v>8585</v>
          </cell>
        </row>
        <row r="4239">
          <cell r="A4239">
            <v>8598</v>
          </cell>
        </row>
        <row r="4240">
          <cell r="A4240">
            <v>8622</v>
          </cell>
        </row>
        <row r="4241">
          <cell r="A4241">
            <v>8643</v>
          </cell>
        </row>
        <row r="4242">
          <cell r="A4242">
            <v>8646</v>
          </cell>
        </row>
        <row r="4243">
          <cell r="A4243">
            <v>8695</v>
          </cell>
        </row>
        <row r="4244">
          <cell r="A4244">
            <v>8730</v>
          </cell>
        </row>
        <row r="4245">
          <cell r="A4245">
            <v>8734</v>
          </cell>
        </row>
        <row r="4246">
          <cell r="A4246">
            <v>8740</v>
          </cell>
        </row>
        <row r="4247">
          <cell r="A4247">
            <v>8862</v>
          </cell>
        </row>
        <row r="4248">
          <cell r="A4248">
            <v>9042</v>
          </cell>
        </row>
        <row r="4249">
          <cell r="A4249">
            <v>9051</v>
          </cell>
        </row>
        <row r="4250">
          <cell r="A4250">
            <v>9057</v>
          </cell>
        </row>
        <row r="4251">
          <cell r="A4251">
            <v>9098</v>
          </cell>
        </row>
        <row r="4252">
          <cell r="A4252">
            <v>9101</v>
          </cell>
        </row>
        <row r="4253">
          <cell r="A4253">
            <v>9111</v>
          </cell>
        </row>
        <row r="4254">
          <cell r="A4254">
            <v>9141</v>
          </cell>
        </row>
        <row r="4255">
          <cell r="A4255">
            <v>9239</v>
          </cell>
        </row>
        <row r="4256">
          <cell r="A4256">
            <v>9246</v>
          </cell>
        </row>
        <row r="4257">
          <cell r="A4257">
            <v>9247</v>
          </cell>
        </row>
        <row r="4258">
          <cell r="A4258">
            <v>9381</v>
          </cell>
        </row>
        <row r="4259">
          <cell r="A4259">
            <v>9399</v>
          </cell>
        </row>
        <row r="4260">
          <cell r="A4260">
            <v>9427</v>
          </cell>
        </row>
        <row r="4261">
          <cell r="A4261">
            <v>9438</v>
          </cell>
        </row>
        <row r="4262">
          <cell r="A4262">
            <v>9507</v>
          </cell>
        </row>
        <row r="4263">
          <cell r="A4263">
            <v>9539</v>
          </cell>
        </row>
        <row r="4264">
          <cell r="A4264">
            <v>9556</v>
          </cell>
        </row>
        <row r="4265">
          <cell r="A4265">
            <v>9630</v>
          </cell>
        </row>
        <row r="4266">
          <cell r="A4266">
            <v>9661</v>
          </cell>
        </row>
        <row r="4267">
          <cell r="A4267">
            <v>9694</v>
          </cell>
        </row>
        <row r="4268">
          <cell r="A4268">
            <v>9699</v>
          </cell>
        </row>
        <row r="4269">
          <cell r="A4269">
            <v>9700</v>
          </cell>
        </row>
        <row r="4270">
          <cell r="A4270">
            <v>9752</v>
          </cell>
        </row>
        <row r="4271">
          <cell r="A4271">
            <v>9762</v>
          </cell>
        </row>
        <row r="4272">
          <cell r="A4272">
            <v>9813</v>
          </cell>
        </row>
        <row r="4273">
          <cell r="A4273">
            <v>9835</v>
          </cell>
        </row>
        <row r="4274">
          <cell r="A4274">
            <v>9930</v>
          </cell>
        </row>
        <row r="4275">
          <cell r="A4275">
            <v>9931</v>
          </cell>
        </row>
        <row r="4276">
          <cell r="A4276">
            <v>10017</v>
          </cell>
        </row>
        <row r="4277">
          <cell r="A4277">
            <v>10053</v>
          </cell>
        </row>
        <row r="4278">
          <cell r="A4278">
            <v>10091</v>
          </cell>
        </row>
        <row r="4279">
          <cell r="A4279">
            <v>10098</v>
          </cell>
        </row>
        <row r="4280">
          <cell r="A4280">
            <v>10150</v>
          </cell>
        </row>
        <row r="4281">
          <cell r="A4281">
            <v>10165</v>
          </cell>
        </row>
        <row r="4282">
          <cell r="A4282">
            <v>10201</v>
          </cell>
        </row>
        <row r="4283">
          <cell r="A4283">
            <v>10204</v>
          </cell>
        </row>
        <row r="4284">
          <cell r="A4284">
            <v>10229</v>
          </cell>
        </row>
        <row r="4285">
          <cell r="A4285">
            <v>10236</v>
          </cell>
        </row>
        <row r="4286">
          <cell r="A4286">
            <v>10786</v>
          </cell>
        </row>
        <row r="4287">
          <cell r="A4287">
            <v>10907</v>
          </cell>
        </row>
        <row r="4288">
          <cell r="A4288">
            <v>11019</v>
          </cell>
        </row>
        <row r="4289">
          <cell r="A4289">
            <v>11046</v>
          </cell>
        </row>
        <row r="4290">
          <cell r="A4290">
            <v>11079</v>
          </cell>
        </row>
        <row r="4291">
          <cell r="A4291">
            <v>11095</v>
          </cell>
        </row>
        <row r="4292">
          <cell r="A4292">
            <v>11139</v>
          </cell>
        </row>
        <row r="4293">
          <cell r="A4293">
            <v>11282</v>
          </cell>
        </row>
        <row r="4294">
          <cell r="A4294">
            <v>11301</v>
          </cell>
        </row>
        <row r="4295">
          <cell r="A4295">
            <v>11326</v>
          </cell>
        </row>
        <row r="4296">
          <cell r="A4296">
            <v>11416</v>
          </cell>
        </row>
        <row r="4297">
          <cell r="A4297">
            <v>11521</v>
          </cell>
        </row>
        <row r="4298">
          <cell r="A4298">
            <v>11585</v>
          </cell>
        </row>
        <row r="4299">
          <cell r="A4299">
            <v>11609</v>
          </cell>
        </row>
        <row r="4300">
          <cell r="A4300">
            <v>11652</v>
          </cell>
        </row>
        <row r="4301">
          <cell r="A4301">
            <v>11676</v>
          </cell>
        </row>
        <row r="4302">
          <cell r="A4302">
            <v>11743</v>
          </cell>
        </row>
        <row r="4303">
          <cell r="A4303">
            <v>11781</v>
          </cell>
        </row>
        <row r="4304">
          <cell r="A4304">
            <v>11858</v>
          </cell>
        </row>
        <row r="4305">
          <cell r="A4305">
            <v>11889</v>
          </cell>
        </row>
        <row r="4306">
          <cell r="A4306">
            <v>11961</v>
          </cell>
        </row>
        <row r="4307">
          <cell r="A4307">
            <v>11997</v>
          </cell>
        </row>
        <row r="4308">
          <cell r="A4308">
            <v>12000</v>
          </cell>
        </row>
        <row r="4309">
          <cell r="A4309">
            <v>12034</v>
          </cell>
        </row>
        <row r="4310">
          <cell r="A4310">
            <v>12050</v>
          </cell>
        </row>
        <row r="4311">
          <cell r="A4311">
            <v>12053</v>
          </cell>
        </row>
        <row r="4312">
          <cell r="A4312">
            <v>12070</v>
          </cell>
        </row>
        <row r="4313">
          <cell r="A4313">
            <v>12144</v>
          </cell>
        </row>
        <row r="4314">
          <cell r="A4314">
            <v>12204</v>
          </cell>
        </row>
        <row r="4315">
          <cell r="A4315">
            <v>12220</v>
          </cell>
        </row>
        <row r="4316">
          <cell r="A4316">
            <v>12378</v>
          </cell>
        </row>
        <row r="4317">
          <cell r="A4317">
            <v>12410</v>
          </cell>
        </row>
        <row r="4318">
          <cell r="A4318">
            <v>12516</v>
          </cell>
        </row>
        <row r="4319">
          <cell r="A4319">
            <v>12517</v>
          </cell>
        </row>
        <row r="4320">
          <cell r="A4320">
            <v>12532</v>
          </cell>
        </row>
        <row r="4321">
          <cell r="A4321">
            <v>12589</v>
          </cell>
        </row>
        <row r="4322">
          <cell r="A4322">
            <v>12627</v>
          </cell>
        </row>
        <row r="4323">
          <cell r="A4323">
            <v>12630</v>
          </cell>
        </row>
        <row r="4324">
          <cell r="A4324">
            <v>12662</v>
          </cell>
        </row>
        <row r="4325">
          <cell r="A4325">
            <v>12682</v>
          </cell>
        </row>
        <row r="4326">
          <cell r="A4326">
            <v>12689</v>
          </cell>
        </row>
        <row r="4327">
          <cell r="A4327">
            <v>12713</v>
          </cell>
        </row>
        <row r="4328">
          <cell r="A4328">
            <v>12714</v>
          </cell>
        </row>
        <row r="4329">
          <cell r="A4329">
            <v>12736</v>
          </cell>
        </row>
        <row r="4330">
          <cell r="A4330">
            <v>12786</v>
          </cell>
        </row>
        <row r="4331">
          <cell r="A4331">
            <v>12848</v>
          </cell>
        </row>
        <row r="4332">
          <cell r="A4332">
            <v>12878</v>
          </cell>
        </row>
        <row r="4333">
          <cell r="A4333">
            <v>12900</v>
          </cell>
        </row>
        <row r="4334">
          <cell r="A4334">
            <v>13050</v>
          </cell>
        </row>
        <row r="4335">
          <cell r="A4335">
            <v>13194</v>
          </cell>
        </row>
        <row r="4336">
          <cell r="A4336">
            <v>13319</v>
          </cell>
        </row>
        <row r="4337">
          <cell r="A4337">
            <v>13328</v>
          </cell>
        </row>
        <row r="4338">
          <cell r="A4338">
            <v>13420</v>
          </cell>
        </row>
        <row r="4339">
          <cell r="A4339">
            <v>13490</v>
          </cell>
        </row>
        <row r="4340">
          <cell r="A4340">
            <v>13566</v>
          </cell>
        </row>
        <row r="4341">
          <cell r="A4341">
            <v>13629</v>
          </cell>
        </row>
        <row r="4342">
          <cell r="A4342">
            <v>13634</v>
          </cell>
        </row>
        <row r="4343">
          <cell r="A4343">
            <v>13670</v>
          </cell>
        </row>
        <row r="4344">
          <cell r="A4344">
            <v>13686</v>
          </cell>
        </row>
        <row r="4345">
          <cell r="A4345">
            <v>13719</v>
          </cell>
        </row>
        <row r="4346">
          <cell r="A4346">
            <v>13850</v>
          </cell>
        </row>
        <row r="4347">
          <cell r="A4347">
            <v>13861</v>
          </cell>
        </row>
        <row r="4348">
          <cell r="A4348">
            <v>13930</v>
          </cell>
        </row>
        <row r="4349">
          <cell r="A4349">
            <v>14037</v>
          </cell>
        </row>
        <row r="4350">
          <cell r="A4350">
            <v>14161</v>
          </cell>
        </row>
        <row r="4351">
          <cell r="A4351">
            <v>14208</v>
          </cell>
        </row>
        <row r="4352">
          <cell r="A4352">
            <v>14237</v>
          </cell>
        </row>
        <row r="4353">
          <cell r="A4353">
            <v>14385</v>
          </cell>
        </row>
        <row r="4354">
          <cell r="A4354">
            <v>14393</v>
          </cell>
        </row>
        <row r="4355">
          <cell r="A4355">
            <v>14430</v>
          </cell>
        </row>
        <row r="4356">
          <cell r="A4356">
            <v>14452</v>
          </cell>
        </row>
        <row r="4357">
          <cell r="A4357">
            <v>14462</v>
          </cell>
        </row>
        <row r="4358">
          <cell r="A4358">
            <v>14524</v>
          </cell>
        </row>
        <row r="4359">
          <cell r="A4359">
            <v>14568</v>
          </cell>
        </row>
        <row r="4360">
          <cell r="A4360">
            <v>14593</v>
          </cell>
        </row>
        <row r="4361">
          <cell r="A4361">
            <v>14666</v>
          </cell>
        </row>
        <row r="4362">
          <cell r="A4362">
            <v>14758</v>
          </cell>
        </row>
        <row r="4363">
          <cell r="A4363">
            <v>14767</v>
          </cell>
        </row>
        <row r="4364">
          <cell r="A4364">
            <v>14772</v>
          </cell>
        </row>
        <row r="4365">
          <cell r="A4365">
            <v>14888</v>
          </cell>
        </row>
        <row r="4366">
          <cell r="A4366">
            <v>14982</v>
          </cell>
        </row>
        <row r="4367">
          <cell r="A4367">
            <v>15005</v>
          </cell>
        </row>
        <row r="4368">
          <cell r="A4368">
            <v>15013</v>
          </cell>
        </row>
        <row r="4369">
          <cell r="A4369">
            <v>15025</v>
          </cell>
        </row>
        <row r="4370">
          <cell r="A4370">
            <v>15151</v>
          </cell>
        </row>
        <row r="4371">
          <cell r="A4371">
            <v>15240</v>
          </cell>
        </row>
        <row r="4372">
          <cell r="A4372">
            <v>15257</v>
          </cell>
        </row>
        <row r="4373">
          <cell r="A4373">
            <v>15295</v>
          </cell>
        </row>
        <row r="4374">
          <cell r="A4374">
            <v>15305</v>
          </cell>
        </row>
        <row r="4375">
          <cell r="A4375">
            <v>15339</v>
          </cell>
        </row>
        <row r="4376">
          <cell r="A4376">
            <v>15366</v>
          </cell>
        </row>
        <row r="4377">
          <cell r="A4377">
            <v>15441</v>
          </cell>
        </row>
        <row r="4378">
          <cell r="A4378">
            <v>15474</v>
          </cell>
        </row>
        <row r="4379">
          <cell r="A4379">
            <v>15503</v>
          </cell>
        </row>
        <row r="4380">
          <cell r="A4380">
            <v>15609</v>
          </cell>
        </row>
        <row r="4381">
          <cell r="A4381">
            <v>15799</v>
          </cell>
        </row>
        <row r="4382">
          <cell r="A4382">
            <v>15983</v>
          </cell>
        </row>
        <row r="4383">
          <cell r="A4383">
            <v>16052</v>
          </cell>
        </row>
        <row r="4384">
          <cell r="A4384">
            <v>16116</v>
          </cell>
        </row>
        <row r="4385">
          <cell r="A4385">
            <v>16124</v>
          </cell>
        </row>
        <row r="4386">
          <cell r="A4386">
            <v>16321</v>
          </cell>
        </row>
        <row r="4387">
          <cell r="A4387">
            <v>16388</v>
          </cell>
        </row>
        <row r="4388">
          <cell r="A4388">
            <v>16390</v>
          </cell>
        </row>
        <row r="4389">
          <cell r="A4389">
            <v>16456</v>
          </cell>
        </row>
        <row r="4390">
          <cell r="A4390">
            <v>16470</v>
          </cell>
        </row>
        <row r="4391">
          <cell r="A4391">
            <v>16520</v>
          </cell>
        </row>
        <row r="4392">
          <cell r="A4392">
            <v>16624</v>
          </cell>
        </row>
        <row r="4393">
          <cell r="A4393">
            <v>16681</v>
          </cell>
        </row>
        <row r="4394">
          <cell r="A4394">
            <v>16708</v>
          </cell>
        </row>
        <row r="4395">
          <cell r="A4395">
            <v>16798</v>
          </cell>
        </row>
        <row r="4396">
          <cell r="A4396">
            <v>16810</v>
          </cell>
        </row>
        <row r="4397">
          <cell r="A4397">
            <v>16839</v>
          </cell>
        </row>
        <row r="4398">
          <cell r="A4398">
            <v>16853</v>
          </cell>
        </row>
        <row r="4399">
          <cell r="A4399">
            <v>16960</v>
          </cell>
        </row>
        <row r="4400">
          <cell r="A4400">
            <v>17023</v>
          </cell>
        </row>
        <row r="4401">
          <cell r="A4401">
            <v>17099</v>
          </cell>
        </row>
        <row r="4402">
          <cell r="A4402">
            <v>17165</v>
          </cell>
        </row>
        <row r="4403">
          <cell r="A4403">
            <v>17207</v>
          </cell>
        </row>
        <row r="4404">
          <cell r="A4404">
            <v>17215</v>
          </cell>
        </row>
        <row r="4405">
          <cell r="A4405">
            <v>17216</v>
          </cell>
        </row>
        <row r="4406">
          <cell r="A4406">
            <v>17264</v>
          </cell>
        </row>
        <row r="4407">
          <cell r="A4407">
            <v>17277</v>
          </cell>
        </row>
        <row r="4408">
          <cell r="A4408">
            <v>17430</v>
          </cell>
        </row>
        <row r="4409">
          <cell r="A4409">
            <v>17534</v>
          </cell>
        </row>
        <row r="4410">
          <cell r="A4410">
            <v>17544</v>
          </cell>
        </row>
        <row r="4411">
          <cell r="A4411">
            <v>17595</v>
          </cell>
        </row>
        <row r="4412">
          <cell r="A4412">
            <v>17608</v>
          </cell>
        </row>
        <row r="4413">
          <cell r="A4413">
            <v>17615</v>
          </cell>
        </row>
        <row r="4414">
          <cell r="A4414">
            <v>17927</v>
          </cell>
        </row>
        <row r="4415">
          <cell r="A4415">
            <v>18577</v>
          </cell>
        </row>
        <row r="4416">
          <cell r="A4416">
            <v>18583</v>
          </cell>
        </row>
        <row r="4417">
          <cell r="A4417">
            <v>18608</v>
          </cell>
        </row>
        <row r="4418">
          <cell r="A4418">
            <v>18742</v>
          </cell>
        </row>
        <row r="4419">
          <cell r="A4419">
            <v>18782</v>
          </cell>
        </row>
        <row r="4420">
          <cell r="A4420">
            <v>18830</v>
          </cell>
        </row>
        <row r="4421">
          <cell r="A4421">
            <v>18935</v>
          </cell>
        </row>
        <row r="4422">
          <cell r="A4422">
            <v>18949</v>
          </cell>
        </row>
        <row r="4423">
          <cell r="A4423">
            <v>18986</v>
          </cell>
        </row>
        <row r="4424">
          <cell r="A4424">
            <v>18988</v>
          </cell>
        </row>
        <row r="4425">
          <cell r="A4425">
            <v>19200</v>
          </cell>
        </row>
        <row r="4426">
          <cell r="A4426">
            <v>24189</v>
          </cell>
        </row>
        <row r="4427">
          <cell r="A4427">
            <v>24210</v>
          </cell>
        </row>
        <row r="4428">
          <cell r="A4428">
            <v>24246</v>
          </cell>
        </row>
        <row r="4429">
          <cell r="A4429">
            <v>24408</v>
          </cell>
        </row>
        <row r="4430">
          <cell r="A4430">
            <v>24423</v>
          </cell>
        </row>
        <row r="4431">
          <cell r="A4431">
            <v>24519</v>
          </cell>
        </row>
        <row r="4432">
          <cell r="A4432">
            <v>24578</v>
          </cell>
        </row>
        <row r="4433">
          <cell r="A4433">
            <v>24592</v>
          </cell>
        </row>
        <row r="4434">
          <cell r="A4434">
            <v>24959</v>
          </cell>
        </row>
        <row r="4435">
          <cell r="A4435">
            <v>24991</v>
          </cell>
        </row>
        <row r="4436">
          <cell r="A4436">
            <v>25128</v>
          </cell>
        </row>
        <row r="4437">
          <cell r="A4437">
            <v>25270</v>
          </cell>
        </row>
        <row r="4438">
          <cell r="A4438">
            <v>25546</v>
          </cell>
        </row>
        <row r="4439">
          <cell r="A4439">
            <v>25564</v>
          </cell>
        </row>
        <row r="4440">
          <cell r="A4440">
            <v>25577</v>
          </cell>
        </row>
        <row r="4441">
          <cell r="A4441">
            <v>25582</v>
          </cell>
        </row>
        <row r="4442">
          <cell r="A4442">
            <v>25587</v>
          </cell>
        </row>
        <row r="4443">
          <cell r="A4443">
            <v>25599</v>
          </cell>
        </row>
        <row r="4444">
          <cell r="A4444">
            <v>25621</v>
          </cell>
        </row>
        <row r="4445">
          <cell r="A4445">
            <v>25624</v>
          </cell>
        </row>
        <row r="4446">
          <cell r="A4446">
            <v>25626</v>
          </cell>
        </row>
        <row r="4447">
          <cell r="A4447">
            <v>25678</v>
          </cell>
        </row>
        <row r="4448">
          <cell r="A4448">
            <v>25679</v>
          </cell>
        </row>
        <row r="4449">
          <cell r="A4449">
            <v>25722</v>
          </cell>
        </row>
        <row r="4450">
          <cell r="A4450">
            <v>25786</v>
          </cell>
        </row>
        <row r="4451">
          <cell r="A4451">
            <v>25823</v>
          </cell>
        </row>
        <row r="4452">
          <cell r="A4452">
            <v>25871</v>
          </cell>
        </row>
        <row r="4453">
          <cell r="A4453">
            <v>25873</v>
          </cell>
        </row>
        <row r="4454">
          <cell r="A4454">
            <v>25894</v>
          </cell>
        </row>
        <row r="4455">
          <cell r="A4455">
            <v>25912</v>
          </cell>
        </row>
        <row r="4456">
          <cell r="A4456">
            <v>25949</v>
          </cell>
        </row>
        <row r="4457">
          <cell r="A4457">
            <v>25973</v>
          </cell>
        </row>
        <row r="4458">
          <cell r="A4458">
            <v>25981</v>
          </cell>
        </row>
        <row r="4459">
          <cell r="A4459">
            <v>25993</v>
          </cell>
        </row>
        <row r="4460">
          <cell r="A4460">
            <v>26016</v>
          </cell>
        </row>
        <row r="4461">
          <cell r="A4461">
            <v>26038</v>
          </cell>
        </row>
        <row r="4462">
          <cell r="A4462">
            <v>26065</v>
          </cell>
        </row>
        <row r="4463">
          <cell r="A4463">
            <v>26143</v>
          </cell>
        </row>
        <row r="4464">
          <cell r="A4464">
            <v>26164</v>
          </cell>
        </row>
        <row r="4465">
          <cell r="A4465">
            <v>26213</v>
          </cell>
        </row>
        <row r="4466">
          <cell r="A4466">
            <v>26229</v>
          </cell>
        </row>
        <row r="4467">
          <cell r="A4467">
            <v>26245</v>
          </cell>
        </row>
        <row r="4468">
          <cell r="A4468">
            <v>26281</v>
          </cell>
        </row>
        <row r="4469">
          <cell r="A4469">
            <v>26305</v>
          </cell>
        </row>
        <row r="4470">
          <cell r="A4470">
            <v>26319</v>
          </cell>
        </row>
        <row r="4471">
          <cell r="A4471">
            <v>26336</v>
          </cell>
        </row>
        <row r="4472">
          <cell r="A4472">
            <v>26496</v>
          </cell>
        </row>
        <row r="4473">
          <cell r="A4473">
            <v>26526</v>
          </cell>
        </row>
        <row r="4474">
          <cell r="A4474">
            <v>26529</v>
          </cell>
        </row>
        <row r="4475">
          <cell r="A4475">
            <v>26530</v>
          </cell>
        </row>
        <row r="4476">
          <cell r="A4476">
            <v>26650</v>
          </cell>
        </row>
        <row r="4477">
          <cell r="A4477">
            <v>26703</v>
          </cell>
        </row>
        <row r="4478">
          <cell r="A4478">
            <v>26871</v>
          </cell>
        </row>
        <row r="4479">
          <cell r="A4479">
            <v>26887</v>
          </cell>
        </row>
        <row r="4480">
          <cell r="A4480">
            <v>26918</v>
          </cell>
        </row>
        <row r="4481">
          <cell r="A4481">
            <v>27032</v>
          </cell>
        </row>
        <row r="4482">
          <cell r="A4482">
            <v>27092</v>
          </cell>
        </row>
        <row r="4483">
          <cell r="A4483">
            <v>27105</v>
          </cell>
        </row>
        <row r="4484">
          <cell r="A4484">
            <v>27107</v>
          </cell>
        </row>
        <row r="4485">
          <cell r="A4485">
            <v>27114</v>
          </cell>
        </row>
        <row r="4486">
          <cell r="A4486">
            <v>27119</v>
          </cell>
        </row>
        <row r="4487">
          <cell r="A4487">
            <v>27123</v>
          </cell>
        </row>
        <row r="4488">
          <cell r="A4488">
            <v>27126</v>
          </cell>
        </row>
        <row r="4489">
          <cell r="A4489">
            <v>27135</v>
          </cell>
        </row>
        <row r="4490">
          <cell r="A4490">
            <v>27211</v>
          </cell>
        </row>
        <row r="4491">
          <cell r="A4491">
            <v>27250</v>
          </cell>
        </row>
        <row r="4492">
          <cell r="A4492">
            <v>27274</v>
          </cell>
        </row>
        <row r="4493">
          <cell r="A4493">
            <v>27343</v>
          </cell>
        </row>
        <row r="4494">
          <cell r="A4494">
            <v>27432</v>
          </cell>
        </row>
        <row r="4495">
          <cell r="A4495">
            <v>27486</v>
          </cell>
        </row>
        <row r="4496">
          <cell r="A4496">
            <v>27507</v>
          </cell>
        </row>
        <row r="4497">
          <cell r="A4497">
            <v>27520</v>
          </cell>
        </row>
        <row r="4498">
          <cell r="A4498">
            <v>27521</v>
          </cell>
        </row>
        <row r="4499">
          <cell r="A4499">
            <v>27544</v>
          </cell>
        </row>
        <row r="4500">
          <cell r="A4500">
            <v>27567</v>
          </cell>
        </row>
        <row r="4501">
          <cell r="A4501">
            <v>27569</v>
          </cell>
        </row>
        <row r="4502">
          <cell r="A4502">
            <v>27572</v>
          </cell>
        </row>
        <row r="4503">
          <cell r="A4503">
            <v>27609</v>
          </cell>
        </row>
        <row r="4504">
          <cell r="A4504">
            <v>27682</v>
          </cell>
        </row>
        <row r="4505">
          <cell r="A4505">
            <v>27688</v>
          </cell>
        </row>
        <row r="4506">
          <cell r="A4506">
            <v>27750</v>
          </cell>
        </row>
        <row r="4507">
          <cell r="A4507">
            <v>27843</v>
          </cell>
        </row>
        <row r="4508">
          <cell r="A4508">
            <v>27884</v>
          </cell>
        </row>
        <row r="4509">
          <cell r="A4509">
            <v>27936</v>
          </cell>
        </row>
        <row r="4510">
          <cell r="A4510">
            <v>28171</v>
          </cell>
        </row>
        <row r="4511">
          <cell r="A4511">
            <v>28231</v>
          </cell>
        </row>
        <row r="4512">
          <cell r="A4512">
            <v>28239</v>
          </cell>
        </row>
        <row r="4513">
          <cell r="A4513">
            <v>28309</v>
          </cell>
        </row>
        <row r="4514">
          <cell r="A4514">
            <v>28317</v>
          </cell>
        </row>
        <row r="4515">
          <cell r="A4515">
            <v>28334</v>
          </cell>
        </row>
        <row r="4516">
          <cell r="A4516">
            <v>28394</v>
          </cell>
        </row>
        <row r="4517">
          <cell r="A4517">
            <v>28396</v>
          </cell>
        </row>
        <row r="4518">
          <cell r="A4518">
            <v>28442</v>
          </cell>
        </row>
        <row r="4519">
          <cell r="A4519">
            <v>28467</v>
          </cell>
        </row>
        <row r="4520">
          <cell r="A4520">
            <v>28502</v>
          </cell>
        </row>
        <row r="4521">
          <cell r="A4521">
            <v>28562</v>
          </cell>
        </row>
        <row r="4522">
          <cell r="A4522">
            <v>28587</v>
          </cell>
        </row>
        <row r="4523">
          <cell r="A4523">
            <v>28598</v>
          </cell>
        </row>
        <row r="4524">
          <cell r="A4524">
            <v>28635</v>
          </cell>
        </row>
        <row r="4525">
          <cell r="A4525">
            <v>28717</v>
          </cell>
        </row>
        <row r="4526">
          <cell r="A4526">
            <v>28726</v>
          </cell>
        </row>
        <row r="4527">
          <cell r="A4527">
            <v>28734</v>
          </cell>
        </row>
        <row r="4528">
          <cell r="A4528">
            <v>28744</v>
          </cell>
        </row>
        <row r="4529">
          <cell r="A4529">
            <v>28846</v>
          </cell>
        </row>
        <row r="4530">
          <cell r="A4530">
            <v>28868</v>
          </cell>
        </row>
        <row r="4531">
          <cell r="A4531">
            <v>28881</v>
          </cell>
        </row>
        <row r="4532">
          <cell r="A4532">
            <v>28885</v>
          </cell>
        </row>
        <row r="4533">
          <cell r="A4533">
            <v>28890</v>
          </cell>
        </row>
        <row r="4534">
          <cell r="A4534">
            <v>28894</v>
          </cell>
        </row>
        <row r="4535">
          <cell r="A4535">
            <v>29020</v>
          </cell>
        </row>
        <row r="4536">
          <cell r="A4536">
            <v>29082</v>
          </cell>
        </row>
        <row r="4537">
          <cell r="A4537">
            <v>29131</v>
          </cell>
        </row>
        <row r="4538">
          <cell r="A4538">
            <v>29194</v>
          </cell>
        </row>
        <row r="4539">
          <cell r="A4539">
            <v>29237</v>
          </cell>
        </row>
        <row r="4540">
          <cell r="A4540">
            <v>29287</v>
          </cell>
        </row>
        <row r="4541">
          <cell r="A4541">
            <v>29379</v>
          </cell>
        </row>
        <row r="4542">
          <cell r="A4542">
            <v>29388</v>
          </cell>
        </row>
        <row r="4543">
          <cell r="A4543">
            <v>29492</v>
          </cell>
        </row>
        <row r="4544">
          <cell r="A4544">
            <v>29515</v>
          </cell>
        </row>
        <row r="4545">
          <cell r="A4545">
            <v>29658</v>
          </cell>
        </row>
        <row r="4546">
          <cell r="A4546">
            <v>29669</v>
          </cell>
        </row>
        <row r="4547">
          <cell r="A4547">
            <v>29875</v>
          </cell>
        </row>
        <row r="4548">
          <cell r="A4548">
            <v>29951</v>
          </cell>
        </row>
        <row r="4549">
          <cell r="A4549">
            <v>29973</v>
          </cell>
        </row>
        <row r="4550">
          <cell r="A4550">
            <v>29995</v>
          </cell>
        </row>
        <row r="4551">
          <cell r="A4551">
            <v>30028</v>
          </cell>
        </row>
        <row r="4552">
          <cell r="A4552">
            <v>30047</v>
          </cell>
        </row>
        <row r="4553">
          <cell r="A4553">
            <v>30051</v>
          </cell>
        </row>
        <row r="4554">
          <cell r="A4554">
            <v>30091</v>
          </cell>
        </row>
        <row r="4555">
          <cell r="A4555">
            <v>30111</v>
          </cell>
        </row>
        <row r="4556">
          <cell r="A4556">
            <v>30120</v>
          </cell>
        </row>
        <row r="4557">
          <cell r="A4557">
            <v>30128</v>
          </cell>
        </row>
        <row r="4558">
          <cell r="A4558">
            <v>30131</v>
          </cell>
        </row>
        <row r="4559">
          <cell r="A4559">
            <v>30174</v>
          </cell>
        </row>
        <row r="4560">
          <cell r="A4560">
            <v>30179</v>
          </cell>
        </row>
        <row r="4561">
          <cell r="A4561">
            <v>30196</v>
          </cell>
        </row>
        <row r="4562">
          <cell r="A4562">
            <v>30256</v>
          </cell>
        </row>
        <row r="4563">
          <cell r="A4563">
            <v>30257</v>
          </cell>
        </row>
        <row r="4564">
          <cell r="A4564">
            <v>30332</v>
          </cell>
        </row>
        <row r="4565">
          <cell r="A4565">
            <v>30360</v>
          </cell>
        </row>
        <row r="4566">
          <cell r="A4566">
            <v>30376</v>
          </cell>
        </row>
        <row r="4567">
          <cell r="A4567">
            <v>30446</v>
          </cell>
        </row>
        <row r="4568">
          <cell r="A4568">
            <v>30453</v>
          </cell>
        </row>
        <row r="4569">
          <cell r="A4569">
            <v>30507</v>
          </cell>
        </row>
        <row r="4570">
          <cell r="A4570">
            <v>30544</v>
          </cell>
        </row>
        <row r="4571">
          <cell r="A4571">
            <v>30611</v>
          </cell>
        </row>
        <row r="4572">
          <cell r="A4572">
            <v>30740</v>
          </cell>
        </row>
        <row r="4573">
          <cell r="A4573">
            <v>30745</v>
          </cell>
        </row>
        <row r="4574">
          <cell r="A4574">
            <v>30754</v>
          </cell>
        </row>
        <row r="4575">
          <cell r="A4575">
            <v>30857</v>
          </cell>
        </row>
        <row r="4576">
          <cell r="A4576">
            <v>30871</v>
          </cell>
        </row>
        <row r="4577">
          <cell r="A4577">
            <v>30941</v>
          </cell>
        </row>
        <row r="4578">
          <cell r="A4578">
            <v>31001</v>
          </cell>
        </row>
        <row r="4579">
          <cell r="A4579">
            <v>31002</v>
          </cell>
        </row>
        <row r="4580">
          <cell r="A4580">
            <v>31016</v>
          </cell>
        </row>
        <row r="4581">
          <cell r="A4581">
            <v>31037</v>
          </cell>
        </row>
        <row r="4582">
          <cell r="A4582">
            <v>31042</v>
          </cell>
        </row>
        <row r="4583">
          <cell r="A4583">
            <v>31055</v>
          </cell>
        </row>
        <row r="4584">
          <cell r="A4584">
            <v>31087</v>
          </cell>
        </row>
        <row r="4585">
          <cell r="A4585">
            <v>31165</v>
          </cell>
        </row>
        <row r="4586">
          <cell r="A4586">
            <v>31253</v>
          </cell>
        </row>
        <row r="4587">
          <cell r="A4587">
            <v>31262</v>
          </cell>
        </row>
        <row r="4588">
          <cell r="A4588">
            <v>31311</v>
          </cell>
        </row>
        <row r="4589">
          <cell r="A4589">
            <v>31313</v>
          </cell>
        </row>
        <row r="4590">
          <cell r="A4590">
            <v>31318</v>
          </cell>
        </row>
        <row r="4591">
          <cell r="A4591">
            <v>31328</v>
          </cell>
        </row>
        <row r="4592">
          <cell r="A4592">
            <v>31493</v>
          </cell>
        </row>
        <row r="4593">
          <cell r="A4593">
            <v>31686</v>
          </cell>
        </row>
        <row r="4594">
          <cell r="A4594">
            <v>31696</v>
          </cell>
        </row>
        <row r="4595">
          <cell r="A4595">
            <v>31717</v>
          </cell>
        </row>
        <row r="4596">
          <cell r="A4596">
            <v>32067</v>
          </cell>
        </row>
        <row r="4597">
          <cell r="A4597">
            <v>32073</v>
          </cell>
        </row>
        <row r="4598">
          <cell r="A4598">
            <v>32074</v>
          </cell>
        </row>
        <row r="4599">
          <cell r="A4599">
            <v>32075</v>
          </cell>
        </row>
        <row r="4600">
          <cell r="A4600">
            <v>32194</v>
          </cell>
        </row>
        <row r="4601">
          <cell r="A4601">
            <v>32446</v>
          </cell>
        </row>
        <row r="4602">
          <cell r="A4602">
            <v>32536</v>
          </cell>
        </row>
        <row r="4603">
          <cell r="A4603">
            <v>32557</v>
          </cell>
        </row>
        <row r="4604">
          <cell r="A4604">
            <v>32561</v>
          </cell>
        </row>
        <row r="4605">
          <cell r="A4605">
            <v>32648</v>
          </cell>
        </row>
        <row r="4606">
          <cell r="A4606">
            <v>32661</v>
          </cell>
        </row>
        <row r="4607">
          <cell r="A4607">
            <v>32724</v>
          </cell>
        </row>
        <row r="4608">
          <cell r="A4608">
            <v>32786</v>
          </cell>
        </row>
        <row r="4609">
          <cell r="A4609">
            <v>32787</v>
          </cell>
        </row>
        <row r="4610">
          <cell r="A4610">
            <v>32808</v>
          </cell>
        </row>
        <row r="4611">
          <cell r="A4611">
            <v>32809</v>
          </cell>
        </row>
        <row r="4612">
          <cell r="A4612">
            <v>32820</v>
          </cell>
        </row>
        <row r="4613">
          <cell r="A4613">
            <v>32942</v>
          </cell>
        </row>
        <row r="4614">
          <cell r="A4614">
            <v>32952</v>
          </cell>
        </row>
        <row r="4615">
          <cell r="A4615">
            <v>32976</v>
          </cell>
        </row>
        <row r="4616">
          <cell r="A4616">
            <v>32988</v>
          </cell>
        </row>
        <row r="4617">
          <cell r="A4617">
            <v>32994</v>
          </cell>
        </row>
        <row r="4618">
          <cell r="A4618">
            <v>33001</v>
          </cell>
        </row>
        <row r="4619">
          <cell r="A4619">
            <v>33022</v>
          </cell>
        </row>
        <row r="4620">
          <cell r="A4620">
            <v>33115</v>
          </cell>
        </row>
        <row r="4621">
          <cell r="A4621">
            <v>33127</v>
          </cell>
        </row>
        <row r="4622">
          <cell r="A4622">
            <v>33159</v>
          </cell>
        </row>
        <row r="4623">
          <cell r="A4623">
            <v>33170</v>
          </cell>
        </row>
        <row r="4624">
          <cell r="A4624">
            <v>33191</v>
          </cell>
        </row>
        <row r="4625">
          <cell r="A4625">
            <v>33313</v>
          </cell>
        </row>
        <row r="4626">
          <cell r="A4626">
            <v>33329</v>
          </cell>
        </row>
        <row r="4627">
          <cell r="A4627">
            <v>33396</v>
          </cell>
        </row>
        <row r="4628">
          <cell r="A4628">
            <v>33431</v>
          </cell>
        </row>
        <row r="4629">
          <cell r="A4629">
            <v>33478</v>
          </cell>
        </row>
        <row r="4630">
          <cell r="A4630">
            <v>33494</v>
          </cell>
        </row>
        <row r="4631">
          <cell r="A4631">
            <v>33530</v>
          </cell>
        </row>
        <row r="4632">
          <cell r="A4632">
            <v>33600</v>
          </cell>
        </row>
        <row r="4633">
          <cell r="A4633">
            <v>33646</v>
          </cell>
        </row>
        <row r="4634">
          <cell r="A4634">
            <v>33681</v>
          </cell>
        </row>
        <row r="4635">
          <cell r="A4635">
            <v>33728</v>
          </cell>
        </row>
        <row r="4636">
          <cell r="A4636">
            <v>33973</v>
          </cell>
        </row>
        <row r="4637">
          <cell r="A4637">
            <v>34015</v>
          </cell>
        </row>
        <row r="4638">
          <cell r="A4638">
            <v>34037</v>
          </cell>
        </row>
        <row r="4639">
          <cell r="A4639">
            <v>34101</v>
          </cell>
        </row>
        <row r="4640">
          <cell r="A4640">
            <v>34113</v>
          </cell>
        </row>
        <row r="4641">
          <cell r="A4641">
            <v>34131</v>
          </cell>
        </row>
        <row r="4642">
          <cell r="A4642">
            <v>34158</v>
          </cell>
        </row>
        <row r="4643">
          <cell r="A4643">
            <v>34279</v>
          </cell>
        </row>
        <row r="4644">
          <cell r="A4644">
            <v>34291</v>
          </cell>
        </row>
        <row r="4645">
          <cell r="A4645">
            <v>34330</v>
          </cell>
        </row>
        <row r="4646">
          <cell r="A4646">
            <v>34435</v>
          </cell>
        </row>
        <row r="4647">
          <cell r="A4647">
            <v>34452</v>
          </cell>
        </row>
        <row r="4648">
          <cell r="A4648">
            <v>34548</v>
          </cell>
        </row>
        <row r="4649">
          <cell r="A4649">
            <v>34559</v>
          </cell>
        </row>
        <row r="4650">
          <cell r="A4650">
            <v>34666</v>
          </cell>
        </row>
        <row r="4651">
          <cell r="A4651">
            <v>34683</v>
          </cell>
        </row>
        <row r="4652">
          <cell r="A4652">
            <v>34686</v>
          </cell>
        </row>
        <row r="4653">
          <cell r="A4653">
            <v>34704</v>
          </cell>
        </row>
        <row r="4654">
          <cell r="A4654">
            <v>34712</v>
          </cell>
        </row>
        <row r="4655">
          <cell r="A4655">
            <v>34879</v>
          </cell>
        </row>
        <row r="4656">
          <cell r="A4656">
            <v>34941</v>
          </cell>
        </row>
        <row r="4657">
          <cell r="A4657">
            <v>35666</v>
          </cell>
        </row>
        <row r="4658">
          <cell r="A4658">
            <v>35672</v>
          </cell>
        </row>
        <row r="4659">
          <cell r="A4659">
            <v>35825</v>
          </cell>
        </row>
        <row r="4660">
          <cell r="A4660">
            <v>35829</v>
          </cell>
        </row>
        <row r="4661">
          <cell r="A4661">
            <v>36211</v>
          </cell>
        </row>
        <row r="4662">
          <cell r="A4662">
            <v>36285</v>
          </cell>
        </row>
        <row r="4663">
          <cell r="A4663">
            <v>36291</v>
          </cell>
        </row>
        <row r="4664">
          <cell r="A4664">
            <v>36297</v>
          </cell>
        </row>
        <row r="4665">
          <cell r="A4665">
            <v>36419</v>
          </cell>
        </row>
        <row r="4666">
          <cell r="A4666">
            <v>36445</v>
          </cell>
        </row>
        <row r="4667">
          <cell r="A4667">
            <v>36449</v>
          </cell>
        </row>
        <row r="4668">
          <cell r="A4668">
            <v>36485</v>
          </cell>
        </row>
        <row r="4669">
          <cell r="A4669">
            <v>36495</v>
          </cell>
        </row>
        <row r="4670">
          <cell r="A4670">
            <v>36657</v>
          </cell>
        </row>
        <row r="4671">
          <cell r="A4671">
            <v>36740</v>
          </cell>
        </row>
        <row r="4672">
          <cell r="A4672">
            <v>36859</v>
          </cell>
        </row>
        <row r="4673">
          <cell r="A4673">
            <v>36949</v>
          </cell>
        </row>
        <row r="4674">
          <cell r="A4674">
            <v>37026</v>
          </cell>
        </row>
        <row r="4675">
          <cell r="A4675">
            <v>37064</v>
          </cell>
        </row>
        <row r="4676">
          <cell r="A4676">
            <v>37070</v>
          </cell>
        </row>
        <row r="4677">
          <cell r="A4677">
            <v>37096</v>
          </cell>
        </row>
        <row r="4678">
          <cell r="A4678">
            <v>37197</v>
          </cell>
        </row>
        <row r="4679">
          <cell r="A4679">
            <v>37381</v>
          </cell>
        </row>
        <row r="4680">
          <cell r="A4680">
            <v>37415</v>
          </cell>
        </row>
        <row r="4681">
          <cell r="A4681">
            <v>37502</v>
          </cell>
        </row>
        <row r="4682">
          <cell r="A4682">
            <v>38198</v>
          </cell>
        </row>
        <row r="4683">
          <cell r="A4683">
            <v>38417</v>
          </cell>
        </row>
        <row r="4684">
          <cell r="A4684">
            <v>38471</v>
          </cell>
        </row>
        <row r="4685">
          <cell r="A4685">
            <v>38486</v>
          </cell>
        </row>
        <row r="4686">
          <cell r="A4686">
            <v>38587</v>
          </cell>
        </row>
        <row r="4687">
          <cell r="A4687">
            <v>38665</v>
          </cell>
        </row>
        <row r="4688">
          <cell r="A4688">
            <v>38761</v>
          </cell>
        </row>
        <row r="4689">
          <cell r="A4689">
            <v>38983</v>
          </cell>
        </row>
        <row r="4690">
          <cell r="A4690">
            <v>39283</v>
          </cell>
        </row>
        <row r="4691">
          <cell r="A4691">
            <v>39353</v>
          </cell>
        </row>
        <row r="4692">
          <cell r="A4692">
            <v>39533</v>
          </cell>
        </row>
        <row r="4693">
          <cell r="A4693">
            <v>39553</v>
          </cell>
        </row>
        <row r="4694">
          <cell r="A4694">
            <v>39569</v>
          </cell>
        </row>
        <row r="4695">
          <cell r="A4695">
            <v>39585</v>
          </cell>
        </row>
        <row r="4696">
          <cell r="A4696">
            <v>39600</v>
          </cell>
        </row>
        <row r="4697">
          <cell r="A4697">
            <v>39615</v>
          </cell>
        </row>
        <row r="4698">
          <cell r="A4698">
            <v>39619</v>
          </cell>
        </row>
        <row r="4699">
          <cell r="A4699">
            <v>39706</v>
          </cell>
        </row>
        <row r="4700">
          <cell r="A4700">
            <v>39817</v>
          </cell>
        </row>
        <row r="4701">
          <cell r="A4701">
            <v>39853</v>
          </cell>
        </row>
        <row r="4702">
          <cell r="A4702">
            <v>39859</v>
          </cell>
        </row>
        <row r="4703">
          <cell r="A4703">
            <v>39861</v>
          </cell>
        </row>
        <row r="4704">
          <cell r="A4704">
            <v>40059</v>
          </cell>
        </row>
        <row r="4705">
          <cell r="A4705">
            <v>40080</v>
          </cell>
        </row>
        <row r="4706">
          <cell r="A4706">
            <v>40176</v>
          </cell>
        </row>
        <row r="4707">
          <cell r="A4707">
            <v>40260</v>
          </cell>
        </row>
        <row r="4708">
          <cell r="A4708">
            <v>40326</v>
          </cell>
        </row>
        <row r="4709">
          <cell r="A4709">
            <v>40364</v>
          </cell>
        </row>
        <row r="4710">
          <cell r="A4710">
            <v>40393</v>
          </cell>
        </row>
        <row r="4711">
          <cell r="A4711">
            <v>40408</v>
          </cell>
        </row>
        <row r="4712">
          <cell r="A4712">
            <v>40494</v>
          </cell>
        </row>
        <row r="4713">
          <cell r="A4713">
            <v>40716</v>
          </cell>
        </row>
        <row r="4714">
          <cell r="A4714">
            <v>40781</v>
          </cell>
        </row>
        <row r="4715">
          <cell r="A4715">
            <v>40926</v>
          </cell>
        </row>
        <row r="4716">
          <cell r="A4716">
            <v>41048</v>
          </cell>
        </row>
        <row r="4717">
          <cell r="A4717">
            <v>41127</v>
          </cell>
        </row>
        <row r="4718">
          <cell r="A4718">
            <v>41151</v>
          </cell>
        </row>
        <row r="4719">
          <cell r="A4719">
            <v>41195</v>
          </cell>
        </row>
        <row r="4720">
          <cell r="A4720">
            <v>41284</v>
          </cell>
        </row>
        <row r="4721">
          <cell r="A4721">
            <v>41487</v>
          </cell>
        </row>
        <row r="4722">
          <cell r="A4722">
            <v>41508</v>
          </cell>
        </row>
        <row r="4723">
          <cell r="A4723">
            <v>41566</v>
          </cell>
        </row>
        <row r="4724">
          <cell r="A4724">
            <v>41583</v>
          </cell>
        </row>
        <row r="4725">
          <cell r="A4725">
            <v>41662</v>
          </cell>
        </row>
        <row r="4726">
          <cell r="A4726">
            <v>41663</v>
          </cell>
        </row>
        <row r="4727">
          <cell r="A4727">
            <v>41687</v>
          </cell>
        </row>
        <row r="4728">
          <cell r="A4728">
            <v>41744</v>
          </cell>
        </row>
        <row r="4729">
          <cell r="A4729">
            <v>41989</v>
          </cell>
        </row>
        <row r="4730">
          <cell r="A4730">
            <v>42037</v>
          </cell>
        </row>
        <row r="4731">
          <cell r="A4731">
            <v>42071</v>
          </cell>
        </row>
        <row r="4732">
          <cell r="A4732">
            <v>42105</v>
          </cell>
        </row>
        <row r="4733">
          <cell r="A4733">
            <v>42200</v>
          </cell>
        </row>
        <row r="4734">
          <cell r="A4734">
            <v>42281</v>
          </cell>
        </row>
        <row r="4735">
          <cell r="A4735">
            <v>42288</v>
          </cell>
        </row>
        <row r="4736">
          <cell r="A4736">
            <v>42300</v>
          </cell>
        </row>
        <row r="4737">
          <cell r="A4737">
            <v>42303</v>
          </cell>
        </row>
        <row r="4738">
          <cell r="A4738">
            <v>42353</v>
          </cell>
        </row>
        <row r="4739">
          <cell r="A4739">
            <v>42359</v>
          </cell>
        </row>
        <row r="4740">
          <cell r="A4740">
            <v>42372</v>
          </cell>
        </row>
        <row r="4741">
          <cell r="A4741">
            <v>42438</v>
          </cell>
        </row>
        <row r="4742">
          <cell r="A4742">
            <v>42495</v>
          </cell>
        </row>
        <row r="4743">
          <cell r="A4743">
            <v>42541</v>
          </cell>
        </row>
        <row r="4744">
          <cell r="A4744">
            <v>42542</v>
          </cell>
        </row>
        <row r="4745">
          <cell r="A4745">
            <v>42693</v>
          </cell>
        </row>
        <row r="4746">
          <cell r="A4746">
            <v>42750</v>
          </cell>
        </row>
        <row r="4747">
          <cell r="A4747">
            <v>42780</v>
          </cell>
        </row>
        <row r="4748">
          <cell r="A4748">
            <v>42828</v>
          </cell>
        </row>
        <row r="4749">
          <cell r="A4749">
            <v>42839</v>
          </cell>
        </row>
        <row r="4750">
          <cell r="A4750">
            <v>42881</v>
          </cell>
        </row>
        <row r="4751">
          <cell r="A4751">
            <v>43042</v>
          </cell>
        </row>
        <row r="4752">
          <cell r="A4752">
            <v>43048</v>
          </cell>
        </row>
        <row r="4753">
          <cell r="A4753">
            <v>43064</v>
          </cell>
        </row>
        <row r="4754">
          <cell r="A4754">
            <v>43087</v>
          </cell>
        </row>
        <row r="4755">
          <cell r="A4755">
            <v>43098</v>
          </cell>
        </row>
        <row r="4756">
          <cell r="A4756">
            <v>43135</v>
          </cell>
        </row>
        <row r="4757">
          <cell r="A4757">
            <v>43226</v>
          </cell>
        </row>
        <row r="4758">
          <cell r="A4758">
            <v>43373</v>
          </cell>
        </row>
        <row r="4759">
          <cell r="A4759">
            <v>43382</v>
          </cell>
        </row>
        <row r="4760">
          <cell r="A4760">
            <v>43399</v>
          </cell>
        </row>
        <row r="4761">
          <cell r="A4761">
            <v>43402</v>
          </cell>
        </row>
        <row r="4762">
          <cell r="A4762">
            <v>43425</v>
          </cell>
        </row>
        <row r="4763">
          <cell r="A4763">
            <v>43503</v>
          </cell>
        </row>
        <row r="4764">
          <cell r="A4764">
            <v>43512</v>
          </cell>
        </row>
        <row r="4765">
          <cell r="A4765">
            <v>43537</v>
          </cell>
        </row>
        <row r="4766">
          <cell r="A4766">
            <v>43542</v>
          </cell>
        </row>
        <row r="4767">
          <cell r="A4767">
            <v>43575</v>
          </cell>
        </row>
        <row r="4768">
          <cell r="A4768">
            <v>43599</v>
          </cell>
        </row>
        <row r="4769">
          <cell r="A4769">
            <v>43683</v>
          </cell>
        </row>
        <row r="4770">
          <cell r="A4770">
            <v>43743</v>
          </cell>
        </row>
        <row r="4771">
          <cell r="A4771">
            <v>43761</v>
          </cell>
        </row>
        <row r="4772">
          <cell r="A4772">
            <v>43859</v>
          </cell>
        </row>
        <row r="4773">
          <cell r="A4773">
            <v>43891</v>
          </cell>
        </row>
        <row r="4774">
          <cell r="A4774">
            <v>43923</v>
          </cell>
        </row>
        <row r="4775">
          <cell r="A4775">
            <v>43924</v>
          </cell>
        </row>
        <row r="4776">
          <cell r="A4776">
            <v>44128</v>
          </cell>
        </row>
        <row r="4777">
          <cell r="A4777">
            <v>44142</v>
          </cell>
        </row>
        <row r="4778">
          <cell r="A4778">
            <v>44144</v>
          </cell>
        </row>
        <row r="4779">
          <cell r="A4779">
            <v>44153</v>
          </cell>
        </row>
        <row r="4780">
          <cell r="A4780">
            <v>44179</v>
          </cell>
        </row>
        <row r="4781">
          <cell r="A4781">
            <v>44232</v>
          </cell>
        </row>
        <row r="4782">
          <cell r="A4782">
            <v>44274</v>
          </cell>
        </row>
        <row r="4783">
          <cell r="A4783">
            <v>44303</v>
          </cell>
        </row>
        <row r="4784">
          <cell r="A4784">
            <v>44419</v>
          </cell>
        </row>
        <row r="4785">
          <cell r="A4785">
            <v>44452</v>
          </cell>
        </row>
        <row r="4786">
          <cell r="A4786">
            <v>44507</v>
          </cell>
        </row>
        <row r="4787">
          <cell r="A4787">
            <v>44527</v>
          </cell>
        </row>
        <row r="4788">
          <cell r="A4788">
            <v>44536</v>
          </cell>
        </row>
        <row r="4789">
          <cell r="A4789">
            <v>44564</v>
          </cell>
        </row>
        <row r="4790">
          <cell r="A4790">
            <v>44715</v>
          </cell>
        </row>
        <row r="4791">
          <cell r="A4791">
            <v>44737</v>
          </cell>
        </row>
        <row r="4792">
          <cell r="A4792">
            <v>44775</v>
          </cell>
        </row>
        <row r="4793">
          <cell r="A4793">
            <v>44807</v>
          </cell>
        </row>
        <row r="4794">
          <cell r="A4794">
            <v>44852</v>
          </cell>
        </row>
        <row r="4795">
          <cell r="A4795">
            <v>44856</v>
          </cell>
        </row>
        <row r="4796">
          <cell r="A4796">
            <v>44898</v>
          </cell>
        </row>
        <row r="4797">
          <cell r="A4797">
            <v>44951</v>
          </cell>
        </row>
        <row r="4798">
          <cell r="A4798">
            <v>45004</v>
          </cell>
        </row>
        <row r="4799">
          <cell r="A4799">
            <v>45163</v>
          </cell>
        </row>
        <row r="4800">
          <cell r="A4800">
            <v>45251</v>
          </cell>
        </row>
        <row r="4801">
          <cell r="A4801">
            <v>45329</v>
          </cell>
        </row>
        <row r="4802">
          <cell r="A4802">
            <v>45331</v>
          </cell>
        </row>
        <row r="4803">
          <cell r="A4803">
            <v>45436</v>
          </cell>
        </row>
        <row r="4804">
          <cell r="A4804">
            <v>45613</v>
          </cell>
        </row>
        <row r="4805">
          <cell r="A4805">
            <v>45627</v>
          </cell>
        </row>
        <row r="4806">
          <cell r="A4806">
            <v>45631</v>
          </cell>
        </row>
        <row r="4807">
          <cell r="A4807">
            <v>45695</v>
          </cell>
        </row>
        <row r="4808">
          <cell r="A4808">
            <v>45715</v>
          </cell>
        </row>
        <row r="4809">
          <cell r="A4809">
            <v>45763</v>
          </cell>
        </row>
        <row r="4810">
          <cell r="A4810">
            <v>45804</v>
          </cell>
        </row>
        <row r="4811">
          <cell r="A4811">
            <v>45813</v>
          </cell>
        </row>
        <row r="4812">
          <cell r="A4812">
            <v>45841</v>
          </cell>
        </row>
        <row r="4813">
          <cell r="A4813">
            <v>45856</v>
          </cell>
        </row>
        <row r="4814">
          <cell r="A4814">
            <v>45872</v>
          </cell>
        </row>
        <row r="4815">
          <cell r="A4815">
            <v>45914</v>
          </cell>
        </row>
        <row r="4816">
          <cell r="A4816">
            <v>45954</v>
          </cell>
        </row>
        <row r="4817">
          <cell r="A4817">
            <v>46053</v>
          </cell>
        </row>
        <row r="4818">
          <cell r="A4818">
            <v>46075</v>
          </cell>
        </row>
        <row r="4819">
          <cell r="A4819">
            <v>46092</v>
          </cell>
        </row>
        <row r="4820">
          <cell r="A4820">
            <v>46180</v>
          </cell>
        </row>
        <row r="4821">
          <cell r="A4821">
            <v>46213</v>
          </cell>
        </row>
        <row r="4822">
          <cell r="A4822">
            <v>46359</v>
          </cell>
        </row>
        <row r="4823">
          <cell r="A4823">
            <v>46364</v>
          </cell>
        </row>
        <row r="4824">
          <cell r="A4824">
            <v>46428</v>
          </cell>
        </row>
        <row r="4825">
          <cell r="A4825">
            <v>46433</v>
          </cell>
        </row>
        <row r="4826">
          <cell r="A4826">
            <v>46487</v>
          </cell>
        </row>
        <row r="4827">
          <cell r="A4827">
            <v>46523</v>
          </cell>
        </row>
        <row r="4828">
          <cell r="A4828">
            <v>46578</v>
          </cell>
        </row>
        <row r="4829">
          <cell r="A4829">
            <v>46614</v>
          </cell>
        </row>
        <row r="4830">
          <cell r="A4830">
            <v>46756</v>
          </cell>
        </row>
        <row r="4831">
          <cell r="A4831">
            <v>46769</v>
          </cell>
        </row>
        <row r="4832">
          <cell r="A4832">
            <v>46771</v>
          </cell>
        </row>
        <row r="4833">
          <cell r="A4833">
            <v>46909</v>
          </cell>
        </row>
        <row r="4834">
          <cell r="A4834">
            <v>46999</v>
          </cell>
        </row>
        <row r="4835">
          <cell r="A4835">
            <v>47043</v>
          </cell>
        </row>
        <row r="4836">
          <cell r="A4836">
            <v>47087</v>
          </cell>
        </row>
        <row r="4837">
          <cell r="A4837">
            <v>47147</v>
          </cell>
        </row>
        <row r="4838">
          <cell r="A4838">
            <v>47156</v>
          </cell>
        </row>
        <row r="4839">
          <cell r="A4839">
            <v>47157</v>
          </cell>
        </row>
        <row r="4840">
          <cell r="A4840">
            <v>47200</v>
          </cell>
        </row>
        <row r="4841">
          <cell r="A4841">
            <v>47209</v>
          </cell>
        </row>
        <row r="4842">
          <cell r="A4842">
            <v>47238</v>
          </cell>
        </row>
        <row r="4843">
          <cell r="A4843">
            <v>47255</v>
          </cell>
        </row>
        <row r="4844">
          <cell r="A4844">
            <v>47263</v>
          </cell>
        </row>
        <row r="4845">
          <cell r="A4845">
            <v>47299</v>
          </cell>
        </row>
        <row r="4846">
          <cell r="A4846">
            <v>47345</v>
          </cell>
        </row>
        <row r="4847">
          <cell r="A4847">
            <v>47396</v>
          </cell>
        </row>
        <row r="4848">
          <cell r="A4848">
            <v>47403</v>
          </cell>
        </row>
        <row r="4849">
          <cell r="A4849">
            <v>47428</v>
          </cell>
        </row>
        <row r="4850">
          <cell r="A4850">
            <v>47442</v>
          </cell>
        </row>
        <row r="4851">
          <cell r="A4851">
            <v>47456</v>
          </cell>
        </row>
        <row r="4852">
          <cell r="A4852">
            <v>47544</v>
          </cell>
        </row>
        <row r="4853">
          <cell r="A4853">
            <v>47573</v>
          </cell>
        </row>
        <row r="4854">
          <cell r="A4854">
            <v>47580</v>
          </cell>
        </row>
        <row r="4855">
          <cell r="A4855">
            <v>47635</v>
          </cell>
        </row>
        <row r="4856">
          <cell r="A4856">
            <v>47637</v>
          </cell>
        </row>
        <row r="4857">
          <cell r="A4857">
            <v>47651</v>
          </cell>
        </row>
        <row r="4858">
          <cell r="A4858">
            <v>47711</v>
          </cell>
        </row>
        <row r="4859">
          <cell r="A4859">
            <v>47782</v>
          </cell>
        </row>
        <row r="4860">
          <cell r="A4860">
            <v>47788</v>
          </cell>
        </row>
        <row r="4861">
          <cell r="A4861">
            <v>47835</v>
          </cell>
        </row>
        <row r="4862">
          <cell r="A4862">
            <v>47892</v>
          </cell>
        </row>
        <row r="4863">
          <cell r="A4863">
            <v>47928</v>
          </cell>
        </row>
        <row r="4864">
          <cell r="A4864">
            <v>47945</v>
          </cell>
        </row>
        <row r="4865">
          <cell r="A4865">
            <v>47952</v>
          </cell>
        </row>
        <row r="4866">
          <cell r="A4866">
            <v>47987</v>
          </cell>
        </row>
        <row r="4867">
          <cell r="A4867">
            <v>48013</v>
          </cell>
        </row>
        <row r="4868">
          <cell r="A4868">
            <v>48022</v>
          </cell>
        </row>
        <row r="4869">
          <cell r="A4869">
            <v>48041</v>
          </cell>
        </row>
        <row r="4870">
          <cell r="A4870">
            <v>48052</v>
          </cell>
        </row>
        <row r="4871">
          <cell r="A4871">
            <v>48069</v>
          </cell>
        </row>
        <row r="4872">
          <cell r="A4872">
            <v>48076</v>
          </cell>
        </row>
        <row r="4873">
          <cell r="A4873">
            <v>48093</v>
          </cell>
        </row>
        <row r="4874">
          <cell r="A4874">
            <v>48110</v>
          </cell>
        </row>
        <row r="4875">
          <cell r="A4875">
            <v>48240</v>
          </cell>
        </row>
        <row r="4876">
          <cell r="A4876">
            <v>48293</v>
          </cell>
        </row>
        <row r="4877">
          <cell r="A4877">
            <v>48306</v>
          </cell>
        </row>
        <row r="4878">
          <cell r="A4878">
            <v>48345</v>
          </cell>
        </row>
        <row r="4879">
          <cell r="A4879">
            <v>48373</v>
          </cell>
        </row>
        <row r="4880">
          <cell r="A4880">
            <v>48388</v>
          </cell>
        </row>
        <row r="4881">
          <cell r="A4881">
            <v>48450</v>
          </cell>
        </row>
        <row r="4882">
          <cell r="A4882">
            <v>48496</v>
          </cell>
        </row>
        <row r="4883">
          <cell r="A4883">
            <v>48507</v>
          </cell>
        </row>
        <row r="4884">
          <cell r="A4884">
            <v>48515</v>
          </cell>
        </row>
        <row r="4885">
          <cell r="A4885">
            <v>48632</v>
          </cell>
        </row>
        <row r="4886">
          <cell r="A4886">
            <v>48638</v>
          </cell>
        </row>
        <row r="4887">
          <cell r="A4887">
            <v>48681</v>
          </cell>
        </row>
        <row r="4888">
          <cell r="A4888">
            <v>48688</v>
          </cell>
        </row>
        <row r="4889">
          <cell r="A4889">
            <v>48725</v>
          </cell>
        </row>
        <row r="4890">
          <cell r="A4890">
            <v>48778</v>
          </cell>
        </row>
        <row r="4891">
          <cell r="A4891">
            <v>48795</v>
          </cell>
        </row>
        <row r="4892">
          <cell r="A4892">
            <v>48892</v>
          </cell>
        </row>
        <row r="4893">
          <cell r="A4893">
            <v>48908</v>
          </cell>
        </row>
        <row r="4894">
          <cell r="A4894">
            <v>48910</v>
          </cell>
        </row>
        <row r="4895">
          <cell r="A4895">
            <v>48925</v>
          </cell>
        </row>
        <row r="4896">
          <cell r="A4896">
            <v>48985</v>
          </cell>
        </row>
        <row r="4897">
          <cell r="A4897">
            <v>48999</v>
          </cell>
        </row>
        <row r="4898">
          <cell r="A4898">
            <v>49001</v>
          </cell>
        </row>
        <row r="4899">
          <cell r="A4899">
            <v>49040</v>
          </cell>
        </row>
        <row r="4900">
          <cell r="A4900">
            <v>49111</v>
          </cell>
        </row>
        <row r="4901">
          <cell r="A4901">
            <v>49123</v>
          </cell>
        </row>
        <row r="4902">
          <cell r="A4902">
            <v>49157</v>
          </cell>
        </row>
        <row r="4903">
          <cell r="A4903">
            <v>49188</v>
          </cell>
        </row>
        <row r="4904">
          <cell r="A4904">
            <v>49189</v>
          </cell>
        </row>
        <row r="4905">
          <cell r="A4905">
            <v>49193</v>
          </cell>
        </row>
        <row r="4906">
          <cell r="A4906">
            <v>49214</v>
          </cell>
        </row>
        <row r="4907">
          <cell r="A4907">
            <v>49242</v>
          </cell>
        </row>
        <row r="4908">
          <cell r="A4908">
            <v>49301</v>
          </cell>
        </row>
        <row r="4909">
          <cell r="A4909">
            <v>49353</v>
          </cell>
        </row>
        <row r="4910">
          <cell r="A4910">
            <v>49415</v>
          </cell>
        </row>
        <row r="4911">
          <cell r="A4911">
            <v>49420</v>
          </cell>
        </row>
        <row r="4912">
          <cell r="A4912">
            <v>49427</v>
          </cell>
        </row>
        <row r="4913">
          <cell r="A4913">
            <v>49644</v>
          </cell>
        </row>
        <row r="4914">
          <cell r="A4914">
            <v>49653</v>
          </cell>
        </row>
        <row r="4915">
          <cell r="A4915">
            <v>49715</v>
          </cell>
        </row>
        <row r="4916">
          <cell r="A4916">
            <v>49752</v>
          </cell>
        </row>
        <row r="4917">
          <cell r="A4917">
            <v>49763</v>
          </cell>
        </row>
        <row r="4918">
          <cell r="A4918">
            <v>49773</v>
          </cell>
        </row>
        <row r="4919">
          <cell r="A4919">
            <v>49971</v>
          </cell>
        </row>
        <row r="4920">
          <cell r="A4920">
            <v>49975</v>
          </cell>
        </row>
        <row r="4921">
          <cell r="A4921">
            <v>50009</v>
          </cell>
        </row>
        <row r="4922">
          <cell r="A4922">
            <v>50112</v>
          </cell>
        </row>
        <row r="4923">
          <cell r="A4923">
            <v>50204</v>
          </cell>
        </row>
        <row r="4924">
          <cell r="A4924">
            <v>50224</v>
          </cell>
        </row>
        <row r="4925">
          <cell r="A4925">
            <v>50231</v>
          </cell>
        </row>
        <row r="4926">
          <cell r="A4926">
            <v>50238</v>
          </cell>
        </row>
        <row r="4927">
          <cell r="A4927">
            <v>50253</v>
          </cell>
        </row>
        <row r="4928">
          <cell r="A4928">
            <v>50330</v>
          </cell>
        </row>
        <row r="4929">
          <cell r="A4929">
            <v>50343</v>
          </cell>
        </row>
        <row r="4930">
          <cell r="A4930">
            <v>50473</v>
          </cell>
        </row>
        <row r="4931">
          <cell r="A4931">
            <v>50500</v>
          </cell>
        </row>
        <row r="4932">
          <cell r="A4932">
            <v>50518</v>
          </cell>
        </row>
        <row r="4933">
          <cell r="A4933">
            <v>50545</v>
          </cell>
        </row>
        <row r="4934">
          <cell r="A4934">
            <v>50590</v>
          </cell>
        </row>
        <row r="4935">
          <cell r="A4935">
            <v>50593</v>
          </cell>
        </row>
        <row r="4936">
          <cell r="A4936">
            <v>50605</v>
          </cell>
        </row>
        <row r="4937">
          <cell r="A4937">
            <v>50624</v>
          </cell>
        </row>
        <row r="4938">
          <cell r="A4938">
            <v>50627</v>
          </cell>
        </row>
        <row r="4939">
          <cell r="A4939">
            <v>50628</v>
          </cell>
        </row>
        <row r="4940">
          <cell r="A4940">
            <v>50642</v>
          </cell>
        </row>
        <row r="4941">
          <cell r="A4941">
            <v>50687</v>
          </cell>
        </row>
        <row r="4942">
          <cell r="A4942">
            <v>50770</v>
          </cell>
        </row>
        <row r="4943">
          <cell r="A4943">
            <v>50774</v>
          </cell>
        </row>
        <row r="4944">
          <cell r="A4944">
            <v>50829</v>
          </cell>
        </row>
        <row r="4945">
          <cell r="A4945">
            <v>50849</v>
          </cell>
        </row>
        <row r="4946">
          <cell r="A4946">
            <v>50858</v>
          </cell>
        </row>
        <row r="4947">
          <cell r="A4947">
            <v>50863</v>
          </cell>
        </row>
        <row r="4948">
          <cell r="A4948">
            <v>50864</v>
          </cell>
        </row>
        <row r="4949">
          <cell r="A4949">
            <v>51032</v>
          </cell>
        </row>
        <row r="4950">
          <cell r="A4950">
            <v>51075</v>
          </cell>
        </row>
        <row r="4951">
          <cell r="A4951">
            <v>51120</v>
          </cell>
        </row>
        <row r="4952">
          <cell r="A4952">
            <v>51123</v>
          </cell>
        </row>
        <row r="4953">
          <cell r="A4953">
            <v>51124</v>
          </cell>
        </row>
        <row r="4954">
          <cell r="A4954">
            <v>51141</v>
          </cell>
        </row>
        <row r="4955">
          <cell r="A4955">
            <v>51182</v>
          </cell>
        </row>
        <row r="4956">
          <cell r="A4956">
            <v>51210</v>
          </cell>
        </row>
        <row r="4957">
          <cell r="A4957">
            <v>51256</v>
          </cell>
        </row>
        <row r="4958">
          <cell r="A4958">
            <v>51280</v>
          </cell>
        </row>
        <row r="4959">
          <cell r="A4959">
            <v>51281</v>
          </cell>
        </row>
        <row r="4960">
          <cell r="A4960">
            <v>51300</v>
          </cell>
        </row>
        <row r="4961">
          <cell r="A4961">
            <v>51308</v>
          </cell>
        </row>
        <row r="4962">
          <cell r="A4962">
            <v>51350</v>
          </cell>
        </row>
        <row r="4963">
          <cell r="A4963">
            <v>51421</v>
          </cell>
        </row>
        <row r="4964">
          <cell r="A4964">
            <v>51665</v>
          </cell>
        </row>
        <row r="4965">
          <cell r="A4965">
            <v>51834</v>
          </cell>
        </row>
        <row r="4966">
          <cell r="A4966">
            <v>51855</v>
          </cell>
        </row>
        <row r="4967">
          <cell r="A4967">
            <v>51942</v>
          </cell>
        </row>
        <row r="4968">
          <cell r="A4968">
            <v>51966</v>
          </cell>
        </row>
        <row r="4969">
          <cell r="A4969">
            <v>52045</v>
          </cell>
        </row>
        <row r="4970">
          <cell r="A4970">
            <v>52117</v>
          </cell>
        </row>
        <row r="4971">
          <cell r="A4971">
            <v>52327</v>
          </cell>
        </row>
        <row r="4972">
          <cell r="A4972">
            <v>52331</v>
          </cell>
        </row>
        <row r="4973">
          <cell r="A4973">
            <v>52348</v>
          </cell>
        </row>
        <row r="4974">
          <cell r="A4974">
            <v>52471</v>
          </cell>
        </row>
        <row r="4975">
          <cell r="A4975">
            <v>52495</v>
          </cell>
        </row>
        <row r="4976">
          <cell r="A4976">
            <v>52496</v>
          </cell>
        </row>
        <row r="4977">
          <cell r="A4977">
            <v>52589</v>
          </cell>
        </row>
        <row r="4978">
          <cell r="A4978">
            <v>52594</v>
          </cell>
        </row>
        <row r="4979">
          <cell r="A4979">
            <v>52606</v>
          </cell>
        </row>
        <row r="4980">
          <cell r="A4980">
            <v>52634</v>
          </cell>
        </row>
        <row r="4981">
          <cell r="A4981">
            <v>52999</v>
          </cell>
        </row>
        <row r="4982">
          <cell r="A4982">
            <v>53026</v>
          </cell>
        </row>
        <row r="4983">
          <cell r="A4983">
            <v>53031</v>
          </cell>
        </row>
        <row r="4984">
          <cell r="A4984">
            <v>53033</v>
          </cell>
        </row>
        <row r="4985">
          <cell r="A4985">
            <v>53061</v>
          </cell>
        </row>
        <row r="4986">
          <cell r="A4986">
            <v>53153</v>
          </cell>
        </row>
        <row r="4987">
          <cell r="A4987">
            <v>53191</v>
          </cell>
        </row>
        <row r="4988">
          <cell r="A4988">
            <v>53268</v>
          </cell>
        </row>
        <row r="4989">
          <cell r="A4989">
            <v>53293</v>
          </cell>
        </row>
        <row r="4990">
          <cell r="A4990">
            <v>53296</v>
          </cell>
        </row>
        <row r="4991">
          <cell r="A4991">
            <v>53307</v>
          </cell>
        </row>
        <row r="4992">
          <cell r="A4992">
            <v>53428</v>
          </cell>
        </row>
        <row r="4993">
          <cell r="A4993">
            <v>53525</v>
          </cell>
        </row>
        <row r="4994">
          <cell r="A4994">
            <v>53555</v>
          </cell>
        </row>
        <row r="4995">
          <cell r="A4995">
            <v>53581</v>
          </cell>
        </row>
        <row r="4996">
          <cell r="A4996">
            <v>53586</v>
          </cell>
        </row>
        <row r="4997">
          <cell r="A4997">
            <v>53674</v>
          </cell>
        </row>
        <row r="4998">
          <cell r="A4998">
            <v>53719</v>
          </cell>
        </row>
        <row r="4999">
          <cell r="A4999">
            <v>53722</v>
          </cell>
        </row>
        <row r="5000">
          <cell r="A5000">
            <v>53751</v>
          </cell>
        </row>
        <row r="5001">
          <cell r="A5001">
            <v>53811</v>
          </cell>
        </row>
        <row r="5002">
          <cell r="A5002">
            <v>53839</v>
          </cell>
        </row>
        <row r="5003">
          <cell r="A5003">
            <v>53879</v>
          </cell>
        </row>
        <row r="5004">
          <cell r="A5004">
            <v>53884</v>
          </cell>
        </row>
        <row r="5005">
          <cell r="A5005">
            <v>53908</v>
          </cell>
        </row>
        <row r="5006">
          <cell r="A5006">
            <v>53942</v>
          </cell>
        </row>
        <row r="5007">
          <cell r="A5007">
            <v>53947</v>
          </cell>
        </row>
        <row r="5008">
          <cell r="A5008">
            <v>53999</v>
          </cell>
        </row>
        <row r="5009">
          <cell r="A5009">
            <v>54141</v>
          </cell>
        </row>
        <row r="5010">
          <cell r="A5010">
            <v>54775</v>
          </cell>
        </row>
        <row r="5011">
          <cell r="A5011">
            <v>54795</v>
          </cell>
        </row>
        <row r="5012">
          <cell r="A5012">
            <v>54824</v>
          </cell>
        </row>
        <row r="5013">
          <cell r="A5013">
            <v>54840</v>
          </cell>
        </row>
        <row r="5014">
          <cell r="A5014">
            <v>54846</v>
          </cell>
        </row>
        <row r="5015">
          <cell r="A5015">
            <v>54851</v>
          </cell>
        </row>
        <row r="5016">
          <cell r="A5016">
            <v>54884</v>
          </cell>
        </row>
        <row r="5017">
          <cell r="A5017">
            <v>54936</v>
          </cell>
        </row>
        <row r="5018">
          <cell r="A5018">
            <v>55086</v>
          </cell>
        </row>
        <row r="5019">
          <cell r="A5019">
            <v>55148</v>
          </cell>
        </row>
        <row r="5020">
          <cell r="A5020">
            <v>55216</v>
          </cell>
        </row>
        <row r="5021">
          <cell r="A5021">
            <v>55233</v>
          </cell>
        </row>
        <row r="5022">
          <cell r="A5022">
            <v>55410</v>
          </cell>
        </row>
        <row r="5023">
          <cell r="A5023">
            <v>55415</v>
          </cell>
        </row>
        <row r="5024">
          <cell r="A5024">
            <v>55466</v>
          </cell>
        </row>
        <row r="5025">
          <cell r="A5025">
            <v>55543</v>
          </cell>
        </row>
        <row r="5026">
          <cell r="A5026">
            <v>55566</v>
          </cell>
        </row>
        <row r="5027">
          <cell r="A5027">
            <v>55588</v>
          </cell>
        </row>
        <row r="5028">
          <cell r="A5028">
            <v>55703</v>
          </cell>
        </row>
        <row r="5029">
          <cell r="A5029">
            <v>55791</v>
          </cell>
        </row>
        <row r="5030">
          <cell r="A5030">
            <v>56034</v>
          </cell>
        </row>
        <row r="5031">
          <cell r="A5031">
            <v>56093</v>
          </cell>
        </row>
        <row r="5032">
          <cell r="A5032">
            <v>56113</v>
          </cell>
        </row>
        <row r="5033">
          <cell r="A5033">
            <v>56221</v>
          </cell>
        </row>
        <row r="5034">
          <cell r="A5034">
            <v>56229</v>
          </cell>
        </row>
        <row r="5035">
          <cell r="A5035">
            <v>56233</v>
          </cell>
        </row>
        <row r="5036">
          <cell r="A5036">
            <v>56276</v>
          </cell>
        </row>
        <row r="5037">
          <cell r="A5037">
            <v>56591</v>
          </cell>
        </row>
        <row r="5038">
          <cell r="A5038">
            <v>56596</v>
          </cell>
        </row>
        <row r="5039">
          <cell r="A5039">
            <v>56626</v>
          </cell>
        </row>
        <row r="5040">
          <cell r="A5040">
            <v>56651</v>
          </cell>
        </row>
        <row r="5041">
          <cell r="A5041">
            <v>56753</v>
          </cell>
        </row>
        <row r="5042">
          <cell r="A5042">
            <v>56762</v>
          </cell>
        </row>
        <row r="5043">
          <cell r="A5043">
            <v>56780</v>
          </cell>
        </row>
        <row r="5044">
          <cell r="A5044">
            <v>56794</v>
          </cell>
        </row>
        <row r="5045">
          <cell r="A5045">
            <v>56849</v>
          </cell>
        </row>
        <row r="5046">
          <cell r="A5046">
            <v>56870</v>
          </cell>
        </row>
        <row r="5047">
          <cell r="A5047">
            <v>56904</v>
          </cell>
        </row>
        <row r="5048">
          <cell r="A5048">
            <v>57007</v>
          </cell>
        </row>
        <row r="5049">
          <cell r="A5049">
            <v>57011</v>
          </cell>
        </row>
        <row r="5050">
          <cell r="A5050">
            <v>57049</v>
          </cell>
        </row>
        <row r="5051">
          <cell r="A5051">
            <v>57129</v>
          </cell>
        </row>
        <row r="5052">
          <cell r="A5052">
            <v>57130</v>
          </cell>
        </row>
        <row r="5053">
          <cell r="A5053">
            <v>57178</v>
          </cell>
        </row>
        <row r="5054">
          <cell r="A5054">
            <v>57241</v>
          </cell>
        </row>
        <row r="5055">
          <cell r="A5055">
            <v>57305</v>
          </cell>
        </row>
        <row r="5056">
          <cell r="A5056">
            <v>57339</v>
          </cell>
        </row>
        <row r="5057">
          <cell r="A5057">
            <v>57436</v>
          </cell>
        </row>
        <row r="5058">
          <cell r="A5058">
            <v>57456</v>
          </cell>
        </row>
        <row r="5059">
          <cell r="A5059">
            <v>57460</v>
          </cell>
        </row>
        <row r="5060">
          <cell r="A5060">
            <v>57587</v>
          </cell>
        </row>
        <row r="5061">
          <cell r="A5061">
            <v>57595</v>
          </cell>
        </row>
        <row r="5062">
          <cell r="A5062">
            <v>57635</v>
          </cell>
        </row>
        <row r="5063">
          <cell r="A5063">
            <v>57690</v>
          </cell>
        </row>
        <row r="5064">
          <cell r="A5064">
            <v>57691</v>
          </cell>
        </row>
        <row r="5065">
          <cell r="A5065">
            <v>58552</v>
          </cell>
        </row>
        <row r="5066">
          <cell r="A5066">
            <v>58564</v>
          </cell>
        </row>
        <row r="5067">
          <cell r="A5067">
            <v>61730</v>
          </cell>
        </row>
        <row r="5068">
          <cell r="A5068">
            <v>63398</v>
          </cell>
        </row>
        <row r="5069">
          <cell r="A5069">
            <v>63455</v>
          </cell>
        </row>
        <row r="5070">
          <cell r="A5070">
            <v>63519</v>
          </cell>
        </row>
        <row r="5071">
          <cell r="A5071">
            <v>63643</v>
          </cell>
        </row>
        <row r="5072">
          <cell r="A5072">
            <v>63808</v>
          </cell>
        </row>
        <row r="5073">
          <cell r="A5073">
            <v>64921</v>
          </cell>
        </row>
        <row r="5074">
          <cell r="A5074">
            <v>65181</v>
          </cell>
        </row>
        <row r="5075">
          <cell r="A5075">
            <v>65222</v>
          </cell>
        </row>
        <row r="5076">
          <cell r="A5076">
            <v>65387</v>
          </cell>
        </row>
        <row r="5077">
          <cell r="A5077">
            <v>65392</v>
          </cell>
        </row>
        <row r="5078">
          <cell r="A5078">
            <v>65473</v>
          </cell>
        </row>
        <row r="5079">
          <cell r="A5079">
            <v>65520</v>
          </cell>
        </row>
        <row r="5080">
          <cell r="A5080">
            <v>65609</v>
          </cell>
        </row>
        <row r="5081">
          <cell r="A5081">
            <v>65701</v>
          </cell>
        </row>
        <row r="5082">
          <cell r="A5082">
            <v>66224</v>
          </cell>
        </row>
        <row r="5083">
          <cell r="A5083">
            <v>66292</v>
          </cell>
        </row>
        <row r="5084">
          <cell r="A5084">
            <v>66449</v>
          </cell>
        </row>
        <row r="5085">
          <cell r="A5085">
            <v>66474</v>
          </cell>
        </row>
        <row r="5086">
          <cell r="A5086">
            <v>66702</v>
          </cell>
        </row>
        <row r="5087">
          <cell r="A5087">
            <v>66759</v>
          </cell>
        </row>
        <row r="5088">
          <cell r="A5088">
            <v>66827</v>
          </cell>
        </row>
        <row r="5089">
          <cell r="A5089">
            <v>66875</v>
          </cell>
        </row>
        <row r="5090">
          <cell r="A5090">
            <v>66889</v>
          </cell>
        </row>
        <row r="5091">
          <cell r="A5091">
            <v>66927</v>
          </cell>
        </row>
        <row r="5092">
          <cell r="A5092">
            <v>66933</v>
          </cell>
        </row>
        <row r="5093">
          <cell r="A5093">
            <v>67005</v>
          </cell>
        </row>
        <row r="5094">
          <cell r="A5094">
            <v>67129</v>
          </cell>
        </row>
        <row r="5095">
          <cell r="A5095">
            <v>67162</v>
          </cell>
        </row>
        <row r="5096">
          <cell r="A5096">
            <v>67187</v>
          </cell>
        </row>
        <row r="5097">
          <cell r="A5097">
            <v>67223</v>
          </cell>
        </row>
        <row r="5098">
          <cell r="A5098">
            <v>67294</v>
          </cell>
        </row>
        <row r="5099">
          <cell r="A5099">
            <v>67347</v>
          </cell>
        </row>
        <row r="5100">
          <cell r="A5100">
            <v>67368</v>
          </cell>
        </row>
        <row r="5101">
          <cell r="A5101">
            <v>67492</v>
          </cell>
        </row>
        <row r="5102">
          <cell r="A5102">
            <v>67668</v>
          </cell>
        </row>
        <row r="5103">
          <cell r="A5103">
            <v>67685</v>
          </cell>
        </row>
        <row r="5104">
          <cell r="A5104">
            <v>67746</v>
          </cell>
        </row>
        <row r="5105">
          <cell r="A5105">
            <v>67777</v>
          </cell>
        </row>
        <row r="5106">
          <cell r="A5106">
            <v>67866</v>
          </cell>
        </row>
        <row r="5107">
          <cell r="A5107">
            <v>67977</v>
          </cell>
        </row>
        <row r="5108">
          <cell r="A5108">
            <v>68056</v>
          </cell>
        </row>
        <row r="5109">
          <cell r="A5109">
            <v>68111</v>
          </cell>
        </row>
        <row r="5110">
          <cell r="A5110">
            <v>68331</v>
          </cell>
        </row>
        <row r="5111">
          <cell r="A5111">
            <v>68341</v>
          </cell>
        </row>
        <row r="5112">
          <cell r="A5112">
            <v>68544</v>
          </cell>
        </row>
        <row r="5113">
          <cell r="A5113">
            <v>68553</v>
          </cell>
        </row>
        <row r="5114">
          <cell r="A5114">
            <v>68685</v>
          </cell>
        </row>
        <row r="5115">
          <cell r="A5115">
            <v>68739</v>
          </cell>
        </row>
        <row r="5116">
          <cell r="A5116">
            <v>68867</v>
          </cell>
        </row>
        <row r="5117">
          <cell r="A5117">
            <v>68902</v>
          </cell>
        </row>
        <row r="5118">
          <cell r="A5118">
            <v>68918</v>
          </cell>
        </row>
        <row r="5119">
          <cell r="A5119">
            <v>68919</v>
          </cell>
        </row>
        <row r="5120">
          <cell r="A5120">
            <v>68982</v>
          </cell>
        </row>
        <row r="5121">
          <cell r="A5121">
            <v>69013</v>
          </cell>
        </row>
        <row r="5122">
          <cell r="A5122">
            <v>69024</v>
          </cell>
        </row>
        <row r="5123">
          <cell r="A5123">
            <v>69140</v>
          </cell>
        </row>
        <row r="5124">
          <cell r="A5124">
            <v>69326</v>
          </cell>
        </row>
        <row r="5125">
          <cell r="A5125">
            <v>69361</v>
          </cell>
        </row>
        <row r="5126">
          <cell r="A5126">
            <v>69376</v>
          </cell>
        </row>
        <row r="5127">
          <cell r="A5127">
            <v>69393</v>
          </cell>
        </row>
        <row r="5128">
          <cell r="A5128">
            <v>69394</v>
          </cell>
        </row>
        <row r="5129">
          <cell r="A5129">
            <v>69424</v>
          </cell>
        </row>
        <row r="5130">
          <cell r="A5130">
            <v>69433</v>
          </cell>
        </row>
        <row r="5131">
          <cell r="A5131">
            <v>69442</v>
          </cell>
        </row>
        <row r="5132">
          <cell r="A5132">
            <v>69531</v>
          </cell>
        </row>
        <row r="5133">
          <cell r="A5133">
            <v>69580</v>
          </cell>
        </row>
        <row r="5134">
          <cell r="A5134">
            <v>69632</v>
          </cell>
        </row>
        <row r="5135">
          <cell r="A5135">
            <v>69655</v>
          </cell>
        </row>
        <row r="5136">
          <cell r="A5136">
            <v>69661</v>
          </cell>
        </row>
        <row r="5137">
          <cell r="A5137">
            <v>69723</v>
          </cell>
        </row>
        <row r="5138">
          <cell r="A5138">
            <v>69740</v>
          </cell>
        </row>
        <row r="5139">
          <cell r="A5139">
            <v>69849</v>
          </cell>
        </row>
        <row r="5140">
          <cell r="A5140">
            <v>69859</v>
          </cell>
        </row>
        <row r="5141">
          <cell r="A5141">
            <v>69876</v>
          </cell>
        </row>
        <row r="5142">
          <cell r="A5142">
            <v>69878</v>
          </cell>
        </row>
        <row r="5143">
          <cell r="A5143">
            <v>69920</v>
          </cell>
        </row>
        <row r="5144">
          <cell r="A5144">
            <v>69972</v>
          </cell>
        </row>
        <row r="5145">
          <cell r="A5145">
            <v>70023</v>
          </cell>
        </row>
        <row r="5146">
          <cell r="A5146">
            <v>70108</v>
          </cell>
        </row>
        <row r="5147">
          <cell r="A5147">
            <v>70141</v>
          </cell>
        </row>
        <row r="5148">
          <cell r="A5148">
            <v>70144</v>
          </cell>
        </row>
        <row r="5149">
          <cell r="A5149">
            <v>70314</v>
          </cell>
        </row>
        <row r="5150">
          <cell r="A5150">
            <v>70317</v>
          </cell>
        </row>
        <row r="5151">
          <cell r="A5151">
            <v>70330</v>
          </cell>
        </row>
        <row r="5152">
          <cell r="A5152">
            <v>70341</v>
          </cell>
        </row>
        <row r="5153">
          <cell r="A5153">
            <v>70357</v>
          </cell>
        </row>
        <row r="5154">
          <cell r="A5154">
            <v>70443</v>
          </cell>
        </row>
        <row r="5155">
          <cell r="A5155">
            <v>70448</v>
          </cell>
        </row>
        <row r="5156">
          <cell r="A5156">
            <v>70525</v>
          </cell>
        </row>
        <row r="5157">
          <cell r="A5157">
            <v>70552</v>
          </cell>
        </row>
        <row r="5158">
          <cell r="A5158">
            <v>70595</v>
          </cell>
        </row>
        <row r="5159">
          <cell r="A5159">
            <v>70664</v>
          </cell>
        </row>
        <row r="5160">
          <cell r="A5160">
            <v>70725</v>
          </cell>
        </row>
        <row r="5161">
          <cell r="A5161">
            <v>70838</v>
          </cell>
        </row>
        <row r="5162">
          <cell r="A5162">
            <v>70850</v>
          </cell>
        </row>
        <row r="5163">
          <cell r="A5163">
            <v>70854</v>
          </cell>
        </row>
        <row r="5164">
          <cell r="A5164">
            <v>70891</v>
          </cell>
        </row>
        <row r="5165">
          <cell r="A5165">
            <v>70892</v>
          </cell>
        </row>
        <row r="5166">
          <cell r="A5166">
            <v>70916</v>
          </cell>
        </row>
        <row r="5167">
          <cell r="A5167">
            <v>70919</v>
          </cell>
        </row>
        <row r="5168">
          <cell r="A5168">
            <v>70975</v>
          </cell>
        </row>
        <row r="5169">
          <cell r="A5169">
            <v>70979</v>
          </cell>
        </row>
        <row r="5170">
          <cell r="A5170">
            <v>71078</v>
          </cell>
        </row>
        <row r="5171">
          <cell r="A5171">
            <v>71079</v>
          </cell>
        </row>
        <row r="5172">
          <cell r="A5172">
            <v>71129</v>
          </cell>
        </row>
        <row r="5173">
          <cell r="A5173">
            <v>71177</v>
          </cell>
        </row>
        <row r="5174">
          <cell r="A5174">
            <v>71183</v>
          </cell>
        </row>
        <row r="5175">
          <cell r="A5175">
            <v>71191</v>
          </cell>
        </row>
        <row r="5176">
          <cell r="A5176">
            <v>71261</v>
          </cell>
        </row>
        <row r="5177">
          <cell r="A5177">
            <v>71289</v>
          </cell>
        </row>
        <row r="5178">
          <cell r="A5178">
            <v>71300</v>
          </cell>
        </row>
        <row r="5179">
          <cell r="A5179">
            <v>71364</v>
          </cell>
        </row>
        <row r="5180">
          <cell r="A5180">
            <v>71389</v>
          </cell>
        </row>
        <row r="5181">
          <cell r="A5181">
            <v>71390</v>
          </cell>
        </row>
        <row r="5182">
          <cell r="A5182">
            <v>71546</v>
          </cell>
        </row>
        <row r="5183">
          <cell r="A5183">
            <v>71558</v>
          </cell>
        </row>
        <row r="5184">
          <cell r="A5184">
            <v>71563</v>
          </cell>
        </row>
        <row r="5185">
          <cell r="A5185">
            <v>71566</v>
          </cell>
        </row>
        <row r="5186">
          <cell r="A5186">
            <v>71604</v>
          </cell>
        </row>
        <row r="5187">
          <cell r="A5187">
            <v>71615</v>
          </cell>
        </row>
        <row r="5188">
          <cell r="A5188">
            <v>71663</v>
          </cell>
        </row>
        <row r="5189">
          <cell r="A5189">
            <v>71714</v>
          </cell>
        </row>
        <row r="5190">
          <cell r="A5190">
            <v>71721</v>
          </cell>
        </row>
        <row r="5191">
          <cell r="A5191">
            <v>71749</v>
          </cell>
        </row>
        <row r="5192">
          <cell r="A5192">
            <v>71809</v>
          </cell>
        </row>
        <row r="5193">
          <cell r="A5193">
            <v>71839</v>
          </cell>
        </row>
        <row r="5194">
          <cell r="A5194">
            <v>72023</v>
          </cell>
        </row>
        <row r="5195">
          <cell r="A5195">
            <v>72052</v>
          </cell>
        </row>
        <row r="5196">
          <cell r="A5196">
            <v>72069</v>
          </cell>
        </row>
        <row r="5197">
          <cell r="A5197">
            <v>72164</v>
          </cell>
        </row>
        <row r="5198">
          <cell r="A5198">
            <v>72231</v>
          </cell>
        </row>
        <row r="5199">
          <cell r="A5199">
            <v>72247</v>
          </cell>
        </row>
        <row r="5200">
          <cell r="A5200">
            <v>72260</v>
          </cell>
        </row>
        <row r="5201">
          <cell r="A5201">
            <v>72310</v>
          </cell>
        </row>
        <row r="5202">
          <cell r="A5202">
            <v>72335</v>
          </cell>
        </row>
        <row r="5203">
          <cell r="A5203">
            <v>72457</v>
          </cell>
        </row>
        <row r="5204">
          <cell r="A5204">
            <v>72475</v>
          </cell>
        </row>
        <row r="5205">
          <cell r="A5205">
            <v>72488</v>
          </cell>
        </row>
        <row r="5206">
          <cell r="A5206">
            <v>72559</v>
          </cell>
        </row>
        <row r="5207">
          <cell r="A5207">
            <v>72633</v>
          </cell>
        </row>
        <row r="5208">
          <cell r="A5208">
            <v>72635</v>
          </cell>
        </row>
        <row r="5209">
          <cell r="A5209">
            <v>72655</v>
          </cell>
        </row>
        <row r="5210">
          <cell r="A5210">
            <v>72670</v>
          </cell>
        </row>
        <row r="5211">
          <cell r="A5211">
            <v>72724</v>
          </cell>
        </row>
        <row r="5212">
          <cell r="A5212">
            <v>72747</v>
          </cell>
        </row>
        <row r="5213">
          <cell r="A5213">
            <v>72748</v>
          </cell>
        </row>
        <row r="5214">
          <cell r="A5214">
            <v>72767</v>
          </cell>
        </row>
        <row r="5215">
          <cell r="A5215">
            <v>72821</v>
          </cell>
        </row>
        <row r="5216">
          <cell r="A5216">
            <v>72869</v>
          </cell>
        </row>
        <row r="5217">
          <cell r="A5217">
            <v>72900</v>
          </cell>
        </row>
        <row r="5218">
          <cell r="A5218">
            <v>72985</v>
          </cell>
        </row>
        <row r="5219">
          <cell r="A5219">
            <v>73007</v>
          </cell>
        </row>
        <row r="5220">
          <cell r="A5220">
            <v>73126</v>
          </cell>
        </row>
        <row r="5221">
          <cell r="A5221">
            <v>73134</v>
          </cell>
        </row>
        <row r="5222">
          <cell r="A5222">
            <v>73246</v>
          </cell>
        </row>
        <row r="5223">
          <cell r="A5223">
            <v>73284</v>
          </cell>
        </row>
        <row r="5224">
          <cell r="A5224">
            <v>73358</v>
          </cell>
        </row>
        <row r="5225">
          <cell r="A5225">
            <v>73389</v>
          </cell>
        </row>
        <row r="5226">
          <cell r="A5226">
            <v>73506</v>
          </cell>
        </row>
        <row r="5227">
          <cell r="A5227">
            <v>73584</v>
          </cell>
        </row>
        <row r="5228">
          <cell r="A5228">
            <v>73820</v>
          </cell>
        </row>
        <row r="5229">
          <cell r="A5229">
            <v>74096</v>
          </cell>
        </row>
        <row r="5230">
          <cell r="A5230">
            <v>74998</v>
          </cell>
        </row>
        <row r="5231">
          <cell r="A5231">
            <v>56487</v>
          </cell>
        </row>
        <row r="5232">
          <cell r="A5232">
            <v>56945</v>
          </cell>
        </row>
        <row r="5233">
          <cell r="A5233">
            <v>56966</v>
          </cell>
        </row>
        <row r="5234">
          <cell r="A5234">
            <v>58566</v>
          </cell>
        </row>
        <row r="5235">
          <cell r="A5235">
            <v>62157</v>
          </cell>
        </row>
        <row r="5236">
          <cell r="A5236">
            <v>80194</v>
          </cell>
        </row>
        <row r="5237">
          <cell r="A5237">
            <v>1003</v>
          </cell>
        </row>
        <row r="5238">
          <cell r="A5238">
            <v>1012</v>
          </cell>
        </row>
        <row r="5239">
          <cell r="A5239">
            <v>1061</v>
          </cell>
        </row>
        <row r="5240">
          <cell r="A5240">
            <v>1080</v>
          </cell>
        </row>
        <row r="5241">
          <cell r="A5241">
            <v>1132</v>
          </cell>
        </row>
        <row r="5242">
          <cell r="A5242">
            <v>1143</v>
          </cell>
        </row>
        <row r="5243">
          <cell r="A5243">
            <v>1159</v>
          </cell>
        </row>
        <row r="5244">
          <cell r="A5244">
            <v>1229</v>
          </cell>
        </row>
        <row r="5245">
          <cell r="A5245">
            <v>1279</v>
          </cell>
        </row>
        <row r="5246">
          <cell r="A5246">
            <v>1283</v>
          </cell>
        </row>
        <row r="5247">
          <cell r="A5247">
            <v>1291</v>
          </cell>
        </row>
        <row r="5248">
          <cell r="A5248">
            <v>1310</v>
          </cell>
        </row>
        <row r="5249">
          <cell r="A5249">
            <v>1387</v>
          </cell>
        </row>
        <row r="5250">
          <cell r="A5250">
            <v>1388</v>
          </cell>
        </row>
        <row r="5251">
          <cell r="A5251">
            <v>1464</v>
          </cell>
        </row>
        <row r="5252">
          <cell r="A5252">
            <v>1490</v>
          </cell>
        </row>
        <row r="5253">
          <cell r="A5253">
            <v>1505</v>
          </cell>
        </row>
        <row r="5254">
          <cell r="A5254">
            <v>1531</v>
          </cell>
        </row>
        <row r="5255">
          <cell r="A5255">
            <v>1536</v>
          </cell>
        </row>
        <row r="5256">
          <cell r="A5256">
            <v>1852</v>
          </cell>
        </row>
        <row r="5257">
          <cell r="A5257">
            <v>1871</v>
          </cell>
        </row>
        <row r="5258">
          <cell r="A5258">
            <v>1893</v>
          </cell>
        </row>
        <row r="5259">
          <cell r="A5259">
            <v>1907</v>
          </cell>
        </row>
        <row r="5260">
          <cell r="A5260">
            <v>1911</v>
          </cell>
        </row>
        <row r="5261">
          <cell r="A5261">
            <v>1934</v>
          </cell>
        </row>
        <row r="5262">
          <cell r="A5262">
            <v>1959</v>
          </cell>
        </row>
        <row r="5263">
          <cell r="A5263">
            <v>2046</v>
          </cell>
        </row>
        <row r="5264">
          <cell r="A5264">
            <v>2107</v>
          </cell>
        </row>
        <row r="5265">
          <cell r="A5265">
            <v>2111</v>
          </cell>
        </row>
        <row r="5266">
          <cell r="A5266">
            <v>2163</v>
          </cell>
        </row>
        <row r="5267">
          <cell r="A5267">
            <v>2216</v>
          </cell>
        </row>
        <row r="5268">
          <cell r="A5268">
            <v>2278</v>
          </cell>
        </row>
        <row r="5269">
          <cell r="A5269">
            <v>2302</v>
          </cell>
        </row>
        <row r="5270">
          <cell r="A5270">
            <v>2337</v>
          </cell>
        </row>
        <row r="5271">
          <cell r="A5271">
            <v>2384</v>
          </cell>
        </row>
        <row r="5272">
          <cell r="A5272">
            <v>2430</v>
          </cell>
        </row>
        <row r="5273">
          <cell r="A5273">
            <v>2523</v>
          </cell>
        </row>
        <row r="5274">
          <cell r="A5274">
            <v>2565</v>
          </cell>
        </row>
        <row r="5275">
          <cell r="A5275">
            <v>2644</v>
          </cell>
        </row>
        <row r="5276">
          <cell r="A5276">
            <v>2663</v>
          </cell>
        </row>
        <row r="5277">
          <cell r="A5277">
            <v>2675</v>
          </cell>
        </row>
        <row r="5278">
          <cell r="A5278">
            <v>2677</v>
          </cell>
        </row>
        <row r="5279">
          <cell r="A5279">
            <v>2691</v>
          </cell>
        </row>
        <row r="5280">
          <cell r="A5280">
            <v>2707</v>
          </cell>
        </row>
        <row r="5281">
          <cell r="A5281">
            <v>2709</v>
          </cell>
        </row>
        <row r="5282">
          <cell r="A5282">
            <v>2721</v>
          </cell>
        </row>
        <row r="5283">
          <cell r="A5283">
            <v>2724</v>
          </cell>
        </row>
        <row r="5284">
          <cell r="A5284">
            <v>2737</v>
          </cell>
        </row>
        <row r="5285">
          <cell r="A5285">
            <v>2738</v>
          </cell>
        </row>
        <row r="5286">
          <cell r="A5286">
            <v>2744</v>
          </cell>
        </row>
        <row r="5287">
          <cell r="A5287">
            <v>2764</v>
          </cell>
        </row>
        <row r="5288">
          <cell r="A5288">
            <v>2768</v>
          </cell>
        </row>
        <row r="5289">
          <cell r="A5289">
            <v>2773</v>
          </cell>
        </row>
        <row r="5290">
          <cell r="A5290">
            <v>2774</v>
          </cell>
        </row>
        <row r="5291">
          <cell r="A5291">
            <v>2786</v>
          </cell>
        </row>
        <row r="5292">
          <cell r="A5292">
            <v>2800</v>
          </cell>
        </row>
        <row r="5293">
          <cell r="A5293">
            <v>2802</v>
          </cell>
        </row>
        <row r="5294">
          <cell r="A5294">
            <v>2806</v>
          </cell>
        </row>
        <row r="5295">
          <cell r="A5295">
            <v>2812</v>
          </cell>
        </row>
        <row r="5296">
          <cell r="A5296">
            <v>2816</v>
          </cell>
        </row>
        <row r="5297">
          <cell r="A5297">
            <v>2817</v>
          </cell>
        </row>
        <row r="5298">
          <cell r="A5298">
            <v>2833</v>
          </cell>
        </row>
        <row r="5299">
          <cell r="A5299">
            <v>2839</v>
          </cell>
        </row>
        <row r="5300">
          <cell r="A5300">
            <v>2841</v>
          </cell>
        </row>
        <row r="5301">
          <cell r="A5301">
            <v>2842</v>
          </cell>
        </row>
        <row r="5302">
          <cell r="A5302">
            <v>2844</v>
          </cell>
        </row>
        <row r="5303">
          <cell r="A5303">
            <v>2848</v>
          </cell>
        </row>
        <row r="5304">
          <cell r="A5304">
            <v>2856</v>
          </cell>
        </row>
        <row r="5305">
          <cell r="A5305">
            <v>2866</v>
          </cell>
        </row>
        <row r="5306">
          <cell r="A5306">
            <v>2867</v>
          </cell>
        </row>
        <row r="5307">
          <cell r="A5307">
            <v>2900</v>
          </cell>
        </row>
        <row r="5308">
          <cell r="A5308">
            <v>2905</v>
          </cell>
        </row>
        <row r="5309">
          <cell r="A5309">
            <v>2915</v>
          </cell>
        </row>
        <row r="5310">
          <cell r="A5310">
            <v>2972</v>
          </cell>
        </row>
        <row r="5311">
          <cell r="A5311">
            <v>3024</v>
          </cell>
        </row>
        <row r="5312">
          <cell r="A5312">
            <v>3067</v>
          </cell>
        </row>
        <row r="5313">
          <cell r="A5313">
            <v>3127</v>
          </cell>
        </row>
        <row r="5314">
          <cell r="A5314">
            <v>3191</v>
          </cell>
        </row>
        <row r="5315">
          <cell r="A5315">
            <v>3205</v>
          </cell>
        </row>
        <row r="5316">
          <cell r="A5316">
            <v>3223</v>
          </cell>
        </row>
        <row r="5317">
          <cell r="A5317">
            <v>3274</v>
          </cell>
        </row>
        <row r="5318">
          <cell r="A5318">
            <v>3299</v>
          </cell>
        </row>
        <row r="5319">
          <cell r="A5319">
            <v>3425</v>
          </cell>
        </row>
        <row r="5320">
          <cell r="A5320">
            <v>3509</v>
          </cell>
        </row>
        <row r="5321">
          <cell r="A5321">
            <v>3522</v>
          </cell>
        </row>
        <row r="5322">
          <cell r="A5322">
            <v>3525</v>
          </cell>
        </row>
        <row r="5323">
          <cell r="A5323">
            <v>3589</v>
          </cell>
        </row>
        <row r="5324">
          <cell r="A5324">
            <v>3624</v>
          </cell>
        </row>
        <row r="5325">
          <cell r="A5325">
            <v>3656</v>
          </cell>
        </row>
        <row r="5326">
          <cell r="A5326">
            <v>3669</v>
          </cell>
        </row>
        <row r="5327">
          <cell r="A5327">
            <v>3680</v>
          </cell>
        </row>
        <row r="5328">
          <cell r="A5328">
            <v>3684</v>
          </cell>
        </row>
        <row r="5329">
          <cell r="A5329">
            <v>3721</v>
          </cell>
        </row>
        <row r="5330">
          <cell r="A5330">
            <v>3725</v>
          </cell>
        </row>
        <row r="5331">
          <cell r="A5331">
            <v>3748</v>
          </cell>
        </row>
        <row r="5332">
          <cell r="A5332">
            <v>3750</v>
          </cell>
        </row>
        <row r="5333">
          <cell r="A5333">
            <v>3765</v>
          </cell>
        </row>
        <row r="5334">
          <cell r="A5334">
            <v>3805</v>
          </cell>
        </row>
        <row r="5335">
          <cell r="A5335">
            <v>3858</v>
          </cell>
        </row>
        <row r="5336">
          <cell r="A5336">
            <v>3943</v>
          </cell>
        </row>
        <row r="5337">
          <cell r="A5337">
            <v>3951</v>
          </cell>
        </row>
        <row r="5338">
          <cell r="A5338">
            <v>4001</v>
          </cell>
        </row>
        <row r="5339">
          <cell r="A5339">
            <v>4015</v>
          </cell>
        </row>
        <row r="5340">
          <cell r="A5340">
            <v>4017</v>
          </cell>
        </row>
        <row r="5341">
          <cell r="A5341">
            <v>4033</v>
          </cell>
        </row>
        <row r="5342">
          <cell r="A5342">
            <v>4054</v>
          </cell>
        </row>
        <row r="5343">
          <cell r="A5343">
            <v>4249</v>
          </cell>
        </row>
        <row r="5344">
          <cell r="A5344">
            <v>4254</v>
          </cell>
        </row>
        <row r="5345">
          <cell r="A5345">
            <v>4255</v>
          </cell>
        </row>
        <row r="5346">
          <cell r="A5346">
            <v>4319</v>
          </cell>
        </row>
        <row r="5347">
          <cell r="A5347">
            <v>4327</v>
          </cell>
        </row>
        <row r="5348">
          <cell r="A5348">
            <v>4351</v>
          </cell>
        </row>
        <row r="5349">
          <cell r="A5349">
            <v>4369</v>
          </cell>
        </row>
        <row r="5350">
          <cell r="A5350">
            <v>4414</v>
          </cell>
        </row>
        <row r="5351">
          <cell r="A5351">
            <v>4440</v>
          </cell>
        </row>
        <row r="5352">
          <cell r="A5352">
            <v>4453</v>
          </cell>
        </row>
        <row r="5353">
          <cell r="A5353">
            <v>4721</v>
          </cell>
        </row>
        <row r="5354">
          <cell r="A5354">
            <v>5082</v>
          </cell>
        </row>
        <row r="5355">
          <cell r="A5355">
            <v>5087</v>
          </cell>
        </row>
        <row r="5356">
          <cell r="A5356">
            <v>5116</v>
          </cell>
        </row>
        <row r="5357">
          <cell r="A5357">
            <v>5122</v>
          </cell>
        </row>
        <row r="5358">
          <cell r="A5358">
            <v>5163</v>
          </cell>
        </row>
        <row r="5359">
          <cell r="A5359">
            <v>5181</v>
          </cell>
        </row>
        <row r="5360">
          <cell r="A5360">
            <v>5186</v>
          </cell>
        </row>
        <row r="5361">
          <cell r="A5361">
            <v>5210</v>
          </cell>
        </row>
        <row r="5362">
          <cell r="A5362">
            <v>5214</v>
          </cell>
        </row>
        <row r="5363">
          <cell r="A5363">
            <v>5219</v>
          </cell>
        </row>
        <row r="5364">
          <cell r="A5364">
            <v>5290</v>
          </cell>
        </row>
        <row r="5365">
          <cell r="A5365">
            <v>5319</v>
          </cell>
        </row>
        <row r="5366">
          <cell r="A5366">
            <v>5339</v>
          </cell>
        </row>
        <row r="5367">
          <cell r="A5367">
            <v>5342</v>
          </cell>
        </row>
        <row r="5368">
          <cell r="A5368">
            <v>5343</v>
          </cell>
        </row>
        <row r="5369">
          <cell r="A5369">
            <v>5359</v>
          </cell>
        </row>
        <row r="5370">
          <cell r="A5370">
            <v>5360</v>
          </cell>
        </row>
        <row r="5371">
          <cell r="A5371">
            <v>5361</v>
          </cell>
        </row>
        <row r="5372">
          <cell r="A5372">
            <v>5408</v>
          </cell>
        </row>
        <row r="5373">
          <cell r="A5373">
            <v>5504</v>
          </cell>
        </row>
        <row r="5374">
          <cell r="A5374">
            <v>5539</v>
          </cell>
        </row>
        <row r="5375">
          <cell r="A5375">
            <v>5602</v>
          </cell>
        </row>
        <row r="5376">
          <cell r="A5376">
            <v>5621</v>
          </cell>
        </row>
        <row r="5377">
          <cell r="A5377">
            <v>5650</v>
          </cell>
        </row>
        <row r="5378">
          <cell r="A5378">
            <v>5658</v>
          </cell>
        </row>
        <row r="5379">
          <cell r="A5379">
            <v>5721</v>
          </cell>
        </row>
        <row r="5380">
          <cell r="A5380">
            <v>5760</v>
          </cell>
        </row>
        <row r="5381">
          <cell r="A5381">
            <v>5790</v>
          </cell>
        </row>
        <row r="5382">
          <cell r="A5382">
            <v>5796</v>
          </cell>
        </row>
        <row r="5383">
          <cell r="A5383">
            <v>5836</v>
          </cell>
        </row>
        <row r="5384">
          <cell r="A5384">
            <v>5872</v>
          </cell>
        </row>
        <row r="5385">
          <cell r="A5385">
            <v>5899</v>
          </cell>
        </row>
        <row r="5386">
          <cell r="A5386">
            <v>5915</v>
          </cell>
        </row>
        <row r="5387">
          <cell r="A5387">
            <v>5918</v>
          </cell>
        </row>
        <row r="5388">
          <cell r="A5388">
            <v>5953</v>
          </cell>
        </row>
        <row r="5389">
          <cell r="A5389">
            <v>5966</v>
          </cell>
        </row>
        <row r="5390">
          <cell r="A5390">
            <v>6039</v>
          </cell>
        </row>
        <row r="5391">
          <cell r="A5391">
            <v>6062</v>
          </cell>
        </row>
        <row r="5392">
          <cell r="A5392">
            <v>6065</v>
          </cell>
        </row>
        <row r="5393">
          <cell r="A5393">
            <v>6205</v>
          </cell>
        </row>
        <row r="5394">
          <cell r="A5394">
            <v>6252</v>
          </cell>
        </row>
        <row r="5395">
          <cell r="A5395">
            <v>6516</v>
          </cell>
        </row>
        <row r="5396">
          <cell r="A5396">
            <v>6615</v>
          </cell>
        </row>
        <row r="5397">
          <cell r="A5397">
            <v>6759</v>
          </cell>
        </row>
        <row r="5398">
          <cell r="A5398">
            <v>6781</v>
          </cell>
        </row>
        <row r="5399">
          <cell r="A5399">
            <v>6794</v>
          </cell>
        </row>
        <row r="5400">
          <cell r="A5400">
            <v>6814</v>
          </cell>
        </row>
        <row r="5401">
          <cell r="A5401">
            <v>6815</v>
          </cell>
        </row>
        <row r="5402">
          <cell r="A5402">
            <v>6818</v>
          </cell>
        </row>
        <row r="5403">
          <cell r="A5403">
            <v>6822</v>
          </cell>
        </row>
        <row r="5404">
          <cell r="A5404">
            <v>6842</v>
          </cell>
        </row>
        <row r="5405">
          <cell r="A5405">
            <v>6843</v>
          </cell>
        </row>
        <row r="5406">
          <cell r="A5406">
            <v>6853</v>
          </cell>
        </row>
        <row r="5407">
          <cell r="A5407">
            <v>6892</v>
          </cell>
        </row>
        <row r="5408">
          <cell r="A5408">
            <v>6938</v>
          </cell>
        </row>
        <row r="5409">
          <cell r="A5409">
            <v>6945</v>
          </cell>
        </row>
        <row r="5410">
          <cell r="A5410">
            <v>6956</v>
          </cell>
        </row>
        <row r="5411">
          <cell r="A5411">
            <v>7003</v>
          </cell>
        </row>
        <row r="5412">
          <cell r="A5412">
            <v>7056</v>
          </cell>
        </row>
        <row r="5413">
          <cell r="A5413">
            <v>7058</v>
          </cell>
        </row>
        <row r="5414">
          <cell r="A5414">
            <v>7063</v>
          </cell>
        </row>
        <row r="5415">
          <cell r="A5415">
            <v>7085</v>
          </cell>
        </row>
        <row r="5416">
          <cell r="A5416">
            <v>7098</v>
          </cell>
        </row>
        <row r="5417">
          <cell r="A5417">
            <v>7109</v>
          </cell>
        </row>
        <row r="5418">
          <cell r="A5418">
            <v>7127</v>
          </cell>
        </row>
        <row r="5419">
          <cell r="A5419">
            <v>7144</v>
          </cell>
        </row>
        <row r="5420">
          <cell r="A5420">
            <v>7173</v>
          </cell>
        </row>
        <row r="5421">
          <cell r="A5421">
            <v>7204</v>
          </cell>
        </row>
        <row r="5422">
          <cell r="A5422">
            <v>7230</v>
          </cell>
        </row>
        <row r="5423">
          <cell r="A5423">
            <v>7239</v>
          </cell>
        </row>
        <row r="5424">
          <cell r="A5424">
            <v>7263</v>
          </cell>
        </row>
        <row r="5425">
          <cell r="A5425">
            <v>7300</v>
          </cell>
        </row>
        <row r="5426">
          <cell r="A5426">
            <v>7309</v>
          </cell>
        </row>
        <row r="5427">
          <cell r="A5427">
            <v>7332</v>
          </cell>
        </row>
        <row r="5428">
          <cell r="A5428">
            <v>7365</v>
          </cell>
        </row>
        <row r="5429">
          <cell r="A5429">
            <v>7405</v>
          </cell>
        </row>
        <row r="5430">
          <cell r="A5430">
            <v>7408</v>
          </cell>
        </row>
        <row r="5431">
          <cell r="A5431">
            <v>7411</v>
          </cell>
        </row>
        <row r="5432">
          <cell r="A5432">
            <v>7452</v>
          </cell>
        </row>
        <row r="5433">
          <cell r="A5433">
            <v>7572</v>
          </cell>
        </row>
        <row r="5434">
          <cell r="A5434">
            <v>7625</v>
          </cell>
        </row>
        <row r="5435">
          <cell r="A5435">
            <v>7645</v>
          </cell>
        </row>
        <row r="5436">
          <cell r="A5436">
            <v>7647</v>
          </cell>
        </row>
        <row r="5437">
          <cell r="A5437">
            <v>7652</v>
          </cell>
        </row>
        <row r="5438">
          <cell r="A5438">
            <v>7664</v>
          </cell>
        </row>
        <row r="5439">
          <cell r="A5439">
            <v>7720</v>
          </cell>
        </row>
        <row r="5440">
          <cell r="A5440">
            <v>7745</v>
          </cell>
        </row>
        <row r="5441">
          <cell r="A5441">
            <v>7770</v>
          </cell>
        </row>
        <row r="5442">
          <cell r="A5442">
            <v>7783</v>
          </cell>
        </row>
        <row r="5443">
          <cell r="A5443">
            <v>7810</v>
          </cell>
        </row>
        <row r="5444">
          <cell r="A5444">
            <v>8185</v>
          </cell>
        </row>
        <row r="5445">
          <cell r="A5445">
            <v>8432</v>
          </cell>
        </row>
        <row r="5446">
          <cell r="A5446">
            <v>8454</v>
          </cell>
        </row>
        <row r="5447">
          <cell r="A5447">
            <v>8503</v>
          </cell>
        </row>
        <row r="5448">
          <cell r="A5448">
            <v>8549</v>
          </cell>
        </row>
        <row r="5449">
          <cell r="A5449">
            <v>8558</v>
          </cell>
        </row>
        <row r="5450">
          <cell r="A5450">
            <v>8596</v>
          </cell>
        </row>
        <row r="5451">
          <cell r="A5451">
            <v>8621</v>
          </cell>
        </row>
        <row r="5452">
          <cell r="A5452">
            <v>8657</v>
          </cell>
        </row>
        <row r="5453">
          <cell r="A5453">
            <v>8701</v>
          </cell>
        </row>
        <row r="5454">
          <cell r="A5454">
            <v>8728</v>
          </cell>
        </row>
        <row r="5455">
          <cell r="A5455">
            <v>8743</v>
          </cell>
        </row>
        <row r="5456">
          <cell r="A5456">
            <v>8747</v>
          </cell>
        </row>
        <row r="5457">
          <cell r="A5457">
            <v>8812</v>
          </cell>
        </row>
        <row r="5458">
          <cell r="A5458">
            <v>8854</v>
          </cell>
        </row>
        <row r="5459">
          <cell r="A5459">
            <v>8955</v>
          </cell>
        </row>
        <row r="5460">
          <cell r="A5460">
            <v>9035</v>
          </cell>
        </row>
        <row r="5461">
          <cell r="A5461">
            <v>9048</v>
          </cell>
        </row>
        <row r="5462">
          <cell r="A5462">
            <v>9060</v>
          </cell>
        </row>
        <row r="5463">
          <cell r="A5463">
            <v>9070</v>
          </cell>
        </row>
        <row r="5464">
          <cell r="A5464">
            <v>9082</v>
          </cell>
        </row>
        <row r="5465">
          <cell r="A5465">
            <v>9125</v>
          </cell>
        </row>
        <row r="5466">
          <cell r="A5466">
            <v>9170</v>
          </cell>
        </row>
        <row r="5467">
          <cell r="A5467">
            <v>9194</v>
          </cell>
        </row>
        <row r="5468">
          <cell r="A5468">
            <v>9203</v>
          </cell>
        </row>
        <row r="5469">
          <cell r="A5469">
            <v>9231</v>
          </cell>
        </row>
        <row r="5470">
          <cell r="A5470">
            <v>9233</v>
          </cell>
        </row>
        <row r="5471">
          <cell r="A5471">
            <v>9376</v>
          </cell>
        </row>
        <row r="5472">
          <cell r="A5472">
            <v>9420</v>
          </cell>
        </row>
        <row r="5473">
          <cell r="A5473">
            <v>9448</v>
          </cell>
        </row>
        <row r="5474">
          <cell r="A5474">
            <v>9472</v>
          </cell>
        </row>
        <row r="5475">
          <cell r="A5475">
            <v>9532</v>
          </cell>
        </row>
        <row r="5476">
          <cell r="A5476">
            <v>9557</v>
          </cell>
        </row>
        <row r="5477">
          <cell r="A5477">
            <v>9616</v>
          </cell>
        </row>
        <row r="5478">
          <cell r="A5478">
            <v>9866</v>
          </cell>
        </row>
        <row r="5479">
          <cell r="A5479">
            <v>9913</v>
          </cell>
        </row>
        <row r="5480">
          <cell r="A5480">
            <v>9978</v>
          </cell>
        </row>
        <row r="5481">
          <cell r="A5481">
            <v>10001</v>
          </cell>
        </row>
        <row r="5482">
          <cell r="A5482">
            <v>10095</v>
          </cell>
        </row>
        <row r="5483">
          <cell r="A5483">
            <v>10106</v>
          </cell>
        </row>
        <row r="5484">
          <cell r="A5484">
            <v>10109</v>
          </cell>
        </row>
        <row r="5485">
          <cell r="A5485">
            <v>10115</v>
          </cell>
        </row>
        <row r="5486">
          <cell r="A5486">
            <v>10119</v>
          </cell>
        </row>
        <row r="5487">
          <cell r="A5487">
            <v>10125</v>
          </cell>
        </row>
        <row r="5488">
          <cell r="A5488">
            <v>10175</v>
          </cell>
        </row>
        <row r="5489">
          <cell r="A5489">
            <v>10194</v>
          </cell>
        </row>
        <row r="5490">
          <cell r="A5490">
            <v>10784</v>
          </cell>
        </row>
        <row r="5491">
          <cell r="A5491">
            <v>10796</v>
          </cell>
        </row>
        <row r="5492">
          <cell r="A5492">
            <v>10797</v>
          </cell>
        </row>
        <row r="5493">
          <cell r="A5493">
            <v>10828</v>
          </cell>
        </row>
        <row r="5494">
          <cell r="A5494">
            <v>10836</v>
          </cell>
        </row>
        <row r="5495">
          <cell r="A5495">
            <v>10919</v>
          </cell>
        </row>
        <row r="5496">
          <cell r="A5496">
            <v>10931</v>
          </cell>
        </row>
        <row r="5497">
          <cell r="A5497">
            <v>11043</v>
          </cell>
        </row>
        <row r="5498">
          <cell r="A5498">
            <v>11067</v>
          </cell>
        </row>
        <row r="5499">
          <cell r="A5499">
            <v>11129</v>
          </cell>
        </row>
        <row r="5500">
          <cell r="A5500">
            <v>11142</v>
          </cell>
        </row>
        <row r="5501">
          <cell r="A5501">
            <v>11302</v>
          </cell>
        </row>
        <row r="5502">
          <cell r="A5502">
            <v>11332</v>
          </cell>
        </row>
        <row r="5503">
          <cell r="A5503">
            <v>11345</v>
          </cell>
        </row>
        <row r="5504">
          <cell r="A5504">
            <v>11360</v>
          </cell>
        </row>
        <row r="5505">
          <cell r="A5505">
            <v>11389</v>
          </cell>
        </row>
        <row r="5506">
          <cell r="A5506">
            <v>11449</v>
          </cell>
        </row>
        <row r="5507">
          <cell r="A5507">
            <v>11626</v>
          </cell>
        </row>
        <row r="5508">
          <cell r="A5508">
            <v>11630</v>
          </cell>
        </row>
        <row r="5509">
          <cell r="A5509">
            <v>11632</v>
          </cell>
        </row>
        <row r="5510">
          <cell r="A5510">
            <v>11814</v>
          </cell>
        </row>
        <row r="5511">
          <cell r="A5511">
            <v>11827</v>
          </cell>
        </row>
        <row r="5512">
          <cell r="A5512">
            <v>11860</v>
          </cell>
        </row>
        <row r="5513">
          <cell r="A5513">
            <v>11921</v>
          </cell>
        </row>
        <row r="5514">
          <cell r="A5514">
            <v>11935</v>
          </cell>
        </row>
        <row r="5515">
          <cell r="A5515">
            <v>11991</v>
          </cell>
        </row>
        <row r="5516">
          <cell r="A5516">
            <v>12357</v>
          </cell>
        </row>
        <row r="5517">
          <cell r="A5517">
            <v>12504</v>
          </cell>
        </row>
        <row r="5518">
          <cell r="A5518">
            <v>12518</v>
          </cell>
        </row>
        <row r="5519">
          <cell r="A5519">
            <v>12543</v>
          </cell>
        </row>
        <row r="5520">
          <cell r="A5520">
            <v>12609</v>
          </cell>
        </row>
        <row r="5521">
          <cell r="A5521">
            <v>12710</v>
          </cell>
        </row>
        <row r="5522">
          <cell r="A5522">
            <v>12770</v>
          </cell>
        </row>
        <row r="5523">
          <cell r="A5523">
            <v>12818</v>
          </cell>
        </row>
        <row r="5524">
          <cell r="A5524">
            <v>12876</v>
          </cell>
        </row>
        <row r="5525">
          <cell r="A5525">
            <v>12895</v>
          </cell>
        </row>
        <row r="5526">
          <cell r="A5526">
            <v>12950</v>
          </cell>
        </row>
        <row r="5527">
          <cell r="A5527">
            <v>12990</v>
          </cell>
        </row>
        <row r="5528">
          <cell r="A5528">
            <v>13218</v>
          </cell>
        </row>
        <row r="5529">
          <cell r="A5529">
            <v>13311</v>
          </cell>
        </row>
        <row r="5530">
          <cell r="A5530">
            <v>13476</v>
          </cell>
        </row>
        <row r="5531">
          <cell r="A5531">
            <v>13626</v>
          </cell>
        </row>
        <row r="5532">
          <cell r="A5532">
            <v>13657</v>
          </cell>
        </row>
        <row r="5533">
          <cell r="A5533">
            <v>13672</v>
          </cell>
        </row>
        <row r="5534">
          <cell r="A5534">
            <v>13717</v>
          </cell>
        </row>
        <row r="5535">
          <cell r="A5535">
            <v>13751</v>
          </cell>
        </row>
        <row r="5536">
          <cell r="A5536">
            <v>13756</v>
          </cell>
        </row>
        <row r="5537">
          <cell r="A5537">
            <v>13864</v>
          </cell>
        </row>
        <row r="5538">
          <cell r="A5538">
            <v>13927</v>
          </cell>
        </row>
        <row r="5539">
          <cell r="A5539">
            <v>13951</v>
          </cell>
        </row>
        <row r="5540">
          <cell r="A5540">
            <v>13968</v>
          </cell>
        </row>
        <row r="5541">
          <cell r="A5541">
            <v>13972</v>
          </cell>
        </row>
        <row r="5542">
          <cell r="A5542">
            <v>14012</v>
          </cell>
        </row>
        <row r="5543">
          <cell r="A5543">
            <v>14061</v>
          </cell>
        </row>
        <row r="5544">
          <cell r="A5544">
            <v>14063</v>
          </cell>
        </row>
        <row r="5545">
          <cell r="A5545">
            <v>14082</v>
          </cell>
        </row>
        <row r="5546">
          <cell r="A5546">
            <v>14095</v>
          </cell>
        </row>
        <row r="5547">
          <cell r="A5547">
            <v>14199</v>
          </cell>
        </row>
        <row r="5548">
          <cell r="A5548">
            <v>14310</v>
          </cell>
        </row>
        <row r="5549">
          <cell r="A5549">
            <v>14324</v>
          </cell>
        </row>
        <row r="5550">
          <cell r="A5550">
            <v>14329</v>
          </cell>
        </row>
        <row r="5551">
          <cell r="A5551">
            <v>14410</v>
          </cell>
        </row>
        <row r="5552">
          <cell r="A5552">
            <v>14416</v>
          </cell>
        </row>
        <row r="5553">
          <cell r="A5553">
            <v>14504</v>
          </cell>
        </row>
        <row r="5554">
          <cell r="A5554">
            <v>14508</v>
          </cell>
        </row>
        <row r="5555">
          <cell r="A5555">
            <v>14712</v>
          </cell>
        </row>
        <row r="5556">
          <cell r="A5556">
            <v>14795</v>
          </cell>
        </row>
        <row r="5557">
          <cell r="A5557">
            <v>14835</v>
          </cell>
        </row>
        <row r="5558">
          <cell r="A5558">
            <v>14855</v>
          </cell>
        </row>
        <row r="5559">
          <cell r="A5559">
            <v>14876</v>
          </cell>
        </row>
        <row r="5560">
          <cell r="A5560">
            <v>14926</v>
          </cell>
        </row>
        <row r="5561">
          <cell r="A5561">
            <v>14953</v>
          </cell>
        </row>
        <row r="5562">
          <cell r="A5562">
            <v>15016</v>
          </cell>
        </row>
        <row r="5563">
          <cell r="A5563">
            <v>15163</v>
          </cell>
        </row>
        <row r="5564">
          <cell r="A5564">
            <v>15202</v>
          </cell>
        </row>
        <row r="5565">
          <cell r="A5565">
            <v>15208</v>
          </cell>
        </row>
        <row r="5566">
          <cell r="A5566">
            <v>15259</v>
          </cell>
        </row>
        <row r="5567">
          <cell r="A5567">
            <v>15307</v>
          </cell>
        </row>
        <row r="5568">
          <cell r="A5568">
            <v>15310</v>
          </cell>
        </row>
        <row r="5569">
          <cell r="A5569">
            <v>15330</v>
          </cell>
        </row>
        <row r="5570">
          <cell r="A5570">
            <v>15353</v>
          </cell>
        </row>
        <row r="5571">
          <cell r="A5571">
            <v>15362</v>
          </cell>
        </row>
        <row r="5572">
          <cell r="A5572">
            <v>15364</v>
          </cell>
        </row>
        <row r="5573">
          <cell r="A5573">
            <v>15544</v>
          </cell>
        </row>
        <row r="5574">
          <cell r="A5574">
            <v>15548</v>
          </cell>
        </row>
        <row r="5575">
          <cell r="A5575">
            <v>15558</v>
          </cell>
        </row>
        <row r="5576">
          <cell r="A5576">
            <v>15585</v>
          </cell>
        </row>
        <row r="5577">
          <cell r="A5577">
            <v>15740</v>
          </cell>
        </row>
        <row r="5578">
          <cell r="A5578">
            <v>15749</v>
          </cell>
        </row>
        <row r="5579">
          <cell r="A5579">
            <v>15750</v>
          </cell>
        </row>
        <row r="5580">
          <cell r="A5580">
            <v>15933</v>
          </cell>
        </row>
        <row r="5581">
          <cell r="A5581">
            <v>15991</v>
          </cell>
        </row>
        <row r="5582">
          <cell r="A5582">
            <v>16169</v>
          </cell>
        </row>
        <row r="5583">
          <cell r="A5583">
            <v>16255</v>
          </cell>
        </row>
        <row r="5584">
          <cell r="A5584">
            <v>16257</v>
          </cell>
        </row>
        <row r="5585">
          <cell r="A5585">
            <v>16464</v>
          </cell>
        </row>
        <row r="5586">
          <cell r="A5586">
            <v>16479</v>
          </cell>
        </row>
        <row r="5587">
          <cell r="A5587">
            <v>16558</v>
          </cell>
        </row>
        <row r="5588">
          <cell r="A5588">
            <v>16574</v>
          </cell>
        </row>
        <row r="5589">
          <cell r="A5589">
            <v>16883</v>
          </cell>
        </row>
        <row r="5590">
          <cell r="A5590">
            <v>17045</v>
          </cell>
        </row>
        <row r="5591">
          <cell r="A5591">
            <v>17096</v>
          </cell>
        </row>
        <row r="5592">
          <cell r="A5592">
            <v>17104</v>
          </cell>
        </row>
        <row r="5593">
          <cell r="A5593">
            <v>17115</v>
          </cell>
        </row>
        <row r="5594">
          <cell r="A5594">
            <v>17119</v>
          </cell>
        </row>
        <row r="5595">
          <cell r="A5595">
            <v>17365</v>
          </cell>
        </row>
        <row r="5596">
          <cell r="A5596">
            <v>17548</v>
          </cell>
        </row>
        <row r="5597">
          <cell r="A5597">
            <v>17833</v>
          </cell>
        </row>
        <row r="5598">
          <cell r="A5598">
            <v>17918</v>
          </cell>
        </row>
        <row r="5599">
          <cell r="A5599">
            <v>18477</v>
          </cell>
        </row>
        <row r="5600">
          <cell r="A5600">
            <v>18507</v>
          </cell>
        </row>
        <row r="5601">
          <cell r="A5601">
            <v>18535</v>
          </cell>
        </row>
        <row r="5602">
          <cell r="A5602">
            <v>18547</v>
          </cell>
        </row>
        <row r="5603">
          <cell r="A5603">
            <v>18640</v>
          </cell>
        </row>
        <row r="5604">
          <cell r="A5604">
            <v>18797</v>
          </cell>
        </row>
        <row r="5605">
          <cell r="A5605">
            <v>18851</v>
          </cell>
        </row>
        <row r="5606">
          <cell r="A5606">
            <v>19000</v>
          </cell>
        </row>
        <row r="5607">
          <cell r="A5607">
            <v>19019</v>
          </cell>
        </row>
        <row r="5608">
          <cell r="A5608">
            <v>19032</v>
          </cell>
        </row>
        <row r="5609">
          <cell r="A5609">
            <v>24397</v>
          </cell>
        </row>
        <row r="5610">
          <cell r="A5610">
            <v>24447</v>
          </cell>
        </row>
        <row r="5611">
          <cell r="A5611">
            <v>24482</v>
          </cell>
        </row>
        <row r="5612">
          <cell r="A5612">
            <v>24548</v>
          </cell>
        </row>
        <row r="5613">
          <cell r="A5613">
            <v>24589</v>
          </cell>
        </row>
        <row r="5614">
          <cell r="A5614">
            <v>24681</v>
          </cell>
        </row>
        <row r="5615">
          <cell r="A5615">
            <v>24891</v>
          </cell>
        </row>
        <row r="5616">
          <cell r="A5616">
            <v>25130</v>
          </cell>
        </row>
        <row r="5617">
          <cell r="A5617">
            <v>25271</v>
          </cell>
        </row>
        <row r="5618">
          <cell r="A5618">
            <v>25443</v>
          </cell>
        </row>
        <row r="5619">
          <cell r="A5619">
            <v>25535</v>
          </cell>
        </row>
        <row r="5620">
          <cell r="A5620">
            <v>25562</v>
          </cell>
        </row>
        <row r="5621">
          <cell r="A5621">
            <v>25570</v>
          </cell>
        </row>
        <row r="5622">
          <cell r="A5622">
            <v>25612</v>
          </cell>
        </row>
        <row r="5623">
          <cell r="A5623">
            <v>25723</v>
          </cell>
        </row>
        <row r="5624">
          <cell r="A5624">
            <v>25826</v>
          </cell>
        </row>
        <row r="5625">
          <cell r="A5625">
            <v>25892</v>
          </cell>
        </row>
        <row r="5626">
          <cell r="A5626">
            <v>25905</v>
          </cell>
        </row>
        <row r="5627">
          <cell r="A5627">
            <v>25923</v>
          </cell>
        </row>
        <row r="5628">
          <cell r="A5628">
            <v>25952</v>
          </cell>
        </row>
        <row r="5629">
          <cell r="A5629">
            <v>25954</v>
          </cell>
        </row>
        <row r="5630">
          <cell r="A5630">
            <v>26040</v>
          </cell>
        </row>
        <row r="5631">
          <cell r="A5631">
            <v>26120</v>
          </cell>
        </row>
        <row r="5632">
          <cell r="A5632">
            <v>26156</v>
          </cell>
        </row>
        <row r="5633">
          <cell r="A5633">
            <v>26159</v>
          </cell>
        </row>
        <row r="5634">
          <cell r="A5634">
            <v>26185</v>
          </cell>
        </row>
        <row r="5635">
          <cell r="A5635">
            <v>26205</v>
          </cell>
        </row>
        <row r="5636">
          <cell r="A5636">
            <v>26230</v>
          </cell>
        </row>
        <row r="5637">
          <cell r="A5637">
            <v>26300</v>
          </cell>
        </row>
        <row r="5638">
          <cell r="A5638">
            <v>26312</v>
          </cell>
        </row>
        <row r="5639">
          <cell r="A5639">
            <v>26329</v>
          </cell>
        </row>
        <row r="5640">
          <cell r="A5640">
            <v>26354</v>
          </cell>
        </row>
        <row r="5641">
          <cell r="A5641">
            <v>26371</v>
          </cell>
        </row>
        <row r="5642">
          <cell r="A5642">
            <v>26442</v>
          </cell>
        </row>
        <row r="5643">
          <cell r="A5643">
            <v>26479</v>
          </cell>
        </row>
        <row r="5644">
          <cell r="A5644">
            <v>26487</v>
          </cell>
        </row>
        <row r="5645">
          <cell r="A5645">
            <v>26493</v>
          </cell>
        </row>
        <row r="5646">
          <cell r="A5646">
            <v>26502</v>
          </cell>
        </row>
        <row r="5647">
          <cell r="A5647">
            <v>26504</v>
          </cell>
        </row>
        <row r="5648">
          <cell r="A5648">
            <v>26528</v>
          </cell>
        </row>
        <row r="5649">
          <cell r="A5649">
            <v>26542</v>
          </cell>
        </row>
        <row r="5650">
          <cell r="A5650">
            <v>26550</v>
          </cell>
        </row>
        <row r="5651">
          <cell r="A5651">
            <v>26555</v>
          </cell>
        </row>
        <row r="5652">
          <cell r="A5652">
            <v>26557</v>
          </cell>
        </row>
        <row r="5653">
          <cell r="A5653">
            <v>26567</v>
          </cell>
        </row>
        <row r="5654">
          <cell r="A5654">
            <v>26651</v>
          </cell>
        </row>
        <row r="5655">
          <cell r="A5655">
            <v>26895</v>
          </cell>
        </row>
        <row r="5656">
          <cell r="A5656">
            <v>27022</v>
          </cell>
        </row>
        <row r="5657">
          <cell r="A5657">
            <v>27046</v>
          </cell>
        </row>
        <row r="5658">
          <cell r="A5658">
            <v>27083</v>
          </cell>
        </row>
        <row r="5659">
          <cell r="A5659">
            <v>27084</v>
          </cell>
        </row>
        <row r="5660">
          <cell r="A5660">
            <v>27220</v>
          </cell>
        </row>
        <row r="5661">
          <cell r="A5661">
            <v>27230</v>
          </cell>
        </row>
        <row r="5662">
          <cell r="A5662">
            <v>27232</v>
          </cell>
        </row>
        <row r="5663">
          <cell r="A5663">
            <v>27308</v>
          </cell>
        </row>
        <row r="5664">
          <cell r="A5664">
            <v>27318</v>
          </cell>
        </row>
        <row r="5665">
          <cell r="A5665">
            <v>27326</v>
          </cell>
        </row>
        <row r="5666">
          <cell r="A5666">
            <v>27342</v>
          </cell>
        </row>
        <row r="5667">
          <cell r="A5667">
            <v>27353</v>
          </cell>
        </row>
        <row r="5668">
          <cell r="A5668">
            <v>27361</v>
          </cell>
        </row>
        <row r="5669">
          <cell r="A5669">
            <v>27434</v>
          </cell>
        </row>
        <row r="5670">
          <cell r="A5670">
            <v>27440</v>
          </cell>
        </row>
        <row r="5671">
          <cell r="A5671">
            <v>27446</v>
          </cell>
        </row>
        <row r="5672">
          <cell r="A5672">
            <v>27474</v>
          </cell>
        </row>
        <row r="5673">
          <cell r="A5673">
            <v>27497</v>
          </cell>
        </row>
        <row r="5674">
          <cell r="A5674">
            <v>27510</v>
          </cell>
        </row>
        <row r="5675">
          <cell r="A5675">
            <v>27512</v>
          </cell>
        </row>
        <row r="5676">
          <cell r="A5676">
            <v>27529</v>
          </cell>
        </row>
        <row r="5677">
          <cell r="A5677">
            <v>27535</v>
          </cell>
        </row>
        <row r="5678">
          <cell r="A5678">
            <v>27545</v>
          </cell>
        </row>
        <row r="5679">
          <cell r="A5679">
            <v>27549</v>
          </cell>
        </row>
        <row r="5680">
          <cell r="A5680">
            <v>27588</v>
          </cell>
        </row>
        <row r="5681">
          <cell r="A5681">
            <v>27605</v>
          </cell>
        </row>
        <row r="5682">
          <cell r="A5682">
            <v>27655</v>
          </cell>
        </row>
        <row r="5683">
          <cell r="A5683">
            <v>27680</v>
          </cell>
        </row>
        <row r="5684">
          <cell r="A5684">
            <v>27684</v>
          </cell>
        </row>
        <row r="5685">
          <cell r="A5685">
            <v>27734</v>
          </cell>
        </row>
        <row r="5686">
          <cell r="A5686">
            <v>27761</v>
          </cell>
        </row>
        <row r="5687">
          <cell r="A5687">
            <v>27792</v>
          </cell>
        </row>
        <row r="5688">
          <cell r="A5688">
            <v>27794</v>
          </cell>
        </row>
        <row r="5689">
          <cell r="A5689">
            <v>27849</v>
          </cell>
        </row>
        <row r="5690">
          <cell r="A5690">
            <v>27882</v>
          </cell>
        </row>
        <row r="5691">
          <cell r="A5691">
            <v>27891</v>
          </cell>
        </row>
        <row r="5692">
          <cell r="A5692">
            <v>27950</v>
          </cell>
        </row>
        <row r="5693">
          <cell r="A5693">
            <v>28004</v>
          </cell>
        </row>
        <row r="5694">
          <cell r="A5694">
            <v>28035</v>
          </cell>
        </row>
        <row r="5695">
          <cell r="A5695">
            <v>28040</v>
          </cell>
        </row>
        <row r="5696">
          <cell r="A5696">
            <v>28048</v>
          </cell>
        </row>
        <row r="5697">
          <cell r="A5697">
            <v>28107</v>
          </cell>
        </row>
        <row r="5698">
          <cell r="A5698">
            <v>28144</v>
          </cell>
        </row>
        <row r="5699">
          <cell r="A5699">
            <v>28151</v>
          </cell>
        </row>
        <row r="5700">
          <cell r="A5700">
            <v>28208</v>
          </cell>
        </row>
        <row r="5701">
          <cell r="A5701">
            <v>28228</v>
          </cell>
        </row>
        <row r="5702">
          <cell r="A5702">
            <v>28283</v>
          </cell>
        </row>
        <row r="5703">
          <cell r="A5703">
            <v>28534</v>
          </cell>
        </row>
        <row r="5704">
          <cell r="A5704">
            <v>28558</v>
          </cell>
        </row>
        <row r="5705">
          <cell r="A5705">
            <v>28561</v>
          </cell>
        </row>
        <row r="5706">
          <cell r="A5706">
            <v>28638</v>
          </cell>
        </row>
        <row r="5707">
          <cell r="A5707">
            <v>28640</v>
          </cell>
        </row>
        <row r="5708">
          <cell r="A5708">
            <v>28646</v>
          </cell>
        </row>
        <row r="5709">
          <cell r="A5709">
            <v>28749</v>
          </cell>
        </row>
        <row r="5710">
          <cell r="A5710">
            <v>28750</v>
          </cell>
        </row>
        <row r="5711">
          <cell r="A5711">
            <v>28785</v>
          </cell>
        </row>
        <row r="5712">
          <cell r="A5712">
            <v>28838</v>
          </cell>
        </row>
        <row r="5713">
          <cell r="A5713">
            <v>28845</v>
          </cell>
        </row>
        <row r="5714">
          <cell r="A5714">
            <v>28883</v>
          </cell>
        </row>
        <row r="5715">
          <cell r="A5715">
            <v>28990</v>
          </cell>
        </row>
        <row r="5716">
          <cell r="A5716">
            <v>29003</v>
          </cell>
        </row>
        <row r="5717">
          <cell r="A5717">
            <v>29035</v>
          </cell>
        </row>
        <row r="5718">
          <cell r="A5718">
            <v>29063</v>
          </cell>
        </row>
        <row r="5719">
          <cell r="A5719">
            <v>29083</v>
          </cell>
        </row>
        <row r="5720">
          <cell r="A5720">
            <v>29105</v>
          </cell>
        </row>
        <row r="5721">
          <cell r="A5721">
            <v>29159</v>
          </cell>
        </row>
        <row r="5722">
          <cell r="A5722">
            <v>29183</v>
          </cell>
        </row>
        <row r="5723">
          <cell r="A5723">
            <v>29186</v>
          </cell>
        </row>
        <row r="5724">
          <cell r="A5724">
            <v>29221</v>
          </cell>
        </row>
        <row r="5725">
          <cell r="A5725">
            <v>29350</v>
          </cell>
        </row>
        <row r="5726">
          <cell r="A5726">
            <v>29514</v>
          </cell>
        </row>
        <row r="5727">
          <cell r="A5727">
            <v>29547</v>
          </cell>
        </row>
        <row r="5728">
          <cell r="A5728">
            <v>29618</v>
          </cell>
        </row>
        <row r="5729">
          <cell r="A5729">
            <v>29649</v>
          </cell>
        </row>
        <row r="5730">
          <cell r="A5730">
            <v>29651</v>
          </cell>
        </row>
        <row r="5731">
          <cell r="A5731">
            <v>29655</v>
          </cell>
        </row>
        <row r="5732">
          <cell r="A5732">
            <v>29677</v>
          </cell>
        </row>
        <row r="5733">
          <cell r="A5733">
            <v>30048</v>
          </cell>
        </row>
        <row r="5734">
          <cell r="A5734">
            <v>30126</v>
          </cell>
        </row>
        <row r="5735">
          <cell r="A5735">
            <v>30167</v>
          </cell>
        </row>
        <row r="5736">
          <cell r="A5736">
            <v>30182</v>
          </cell>
        </row>
        <row r="5737">
          <cell r="A5737">
            <v>30251</v>
          </cell>
        </row>
        <row r="5738">
          <cell r="A5738">
            <v>30341</v>
          </cell>
        </row>
        <row r="5739">
          <cell r="A5739">
            <v>30366</v>
          </cell>
        </row>
        <row r="5740">
          <cell r="A5740">
            <v>30382</v>
          </cell>
        </row>
        <row r="5741">
          <cell r="A5741">
            <v>30383</v>
          </cell>
        </row>
        <row r="5742">
          <cell r="A5742">
            <v>30393</v>
          </cell>
        </row>
        <row r="5743">
          <cell r="A5743">
            <v>30394</v>
          </cell>
        </row>
        <row r="5744">
          <cell r="A5744">
            <v>30457</v>
          </cell>
        </row>
        <row r="5745">
          <cell r="A5745">
            <v>30486</v>
          </cell>
        </row>
        <row r="5746">
          <cell r="A5746">
            <v>30489</v>
          </cell>
        </row>
        <row r="5747">
          <cell r="A5747">
            <v>30625</v>
          </cell>
        </row>
        <row r="5748">
          <cell r="A5748">
            <v>30685</v>
          </cell>
        </row>
        <row r="5749">
          <cell r="A5749">
            <v>30705</v>
          </cell>
        </row>
        <row r="5750">
          <cell r="A5750">
            <v>30782</v>
          </cell>
        </row>
        <row r="5751">
          <cell r="A5751">
            <v>30976</v>
          </cell>
        </row>
        <row r="5752">
          <cell r="A5752">
            <v>31021</v>
          </cell>
        </row>
        <row r="5753">
          <cell r="A5753">
            <v>31059</v>
          </cell>
        </row>
        <row r="5754">
          <cell r="A5754">
            <v>31130</v>
          </cell>
        </row>
        <row r="5755">
          <cell r="A5755">
            <v>31163</v>
          </cell>
        </row>
        <row r="5756">
          <cell r="A5756">
            <v>31188</v>
          </cell>
        </row>
        <row r="5757">
          <cell r="A5757">
            <v>31271</v>
          </cell>
        </row>
        <row r="5758">
          <cell r="A5758">
            <v>31301</v>
          </cell>
        </row>
        <row r="5759">
          <cell r="A5759">
            <v>31305</v>
          </cell>
        </row>
        <row r="5760">
          <cell r="A5760">
            <v>31307</v>
          </cell>
        </row>
        <row r="5761">
          <cell r="A5761">
            <v>31314</v>
          </cell>
        </row>
        <row r="5762">
          <cell r="A5762">
            <v>31494</v>
          </cell>
        </row>
        <row r="5763">
          <cell r="A5763">
            <v>31508</v>
          </cell>
        </row>
        <row r="5764">
          <cell r="A5764">
            <v>31683</v>
          </cell>
        </row>
        <row r="5765">
          <cell r="A5765">
            <v>31693</v>
          </cell>
        </row>
        <row r="5766">
          <cell r="A5766">
            <v>31708</v>
          </cell>
        </row>
        <row r="5767">
          <cell r="A5767">
            <v>31711</v>
          </cell>
        </row>
        <row r="5768">
          <cell r="A5768">
            <v>31737</v>
          </cell>
        </row>
        <row r="5769">
          <cell r="A5769">
            <v>31774</v>
          </cell>
        </row>
        <row r="5770">
          <cell r="A5770">
            <v>32065</v>
          </cell>
        </row>
        <row r="5771">
          <cell r="A5771">
            <v>32078</v>
          </cell>
        </row>
        <row r="5772">
          <cell r="A5772">
            <v>32184</v>
          </cell>
        </row>
        <row r="5773">
          <cell r="A5773">
            <v>32530</v>
          </cell>
        </row>
        <row r="5774">
          <cell r="A5774">
            <v>32562</v>
          </cell>
        </row>
        <row r="5775">
          <cell r="A5775">
            <v>32686</v>
          </cell>
        </row>
        <row r="5776">
          <cell r="A5776">
            <v>32694</v>
          </cell>
        </row>
        <row r="5777">
          <cell r="A5777">
            <v>32699</v>
          </cell>
        </row>
        <row r="5778">
          <cell r="A5778">
            <v>32722</v>
          </cell>
        </row>
        <row r="5779">
          <cell r="A5779">
            <v>32780</v>
          </cell>
        </row>
        <row r="5780">
          <cell r="A5780">
            <v>32962</v>
          </cell>
        </row>
        <row r="5781">
          <cell r="A5781">
            <v>32970</v>
          </cell>
        </row>
        <row r="5782">
          <cell r="A5782">
            <v>32984</v>
          </cell>
        </row>
        <row r="5783">
          <cell r="A5783">
            <v>33000</v>
          </cell>
        </row>
        <row r="5784">
          <cell r="A5784">
            <v>33003</v>
          </cell>
        </row>
        <row r="5785">
          <cell r="A5785">
            <v>33048</v>
          </cell>
        </row>
        <row r="5786">
          <cell r="A5786">
            <v>33058</v>
          </cell>
        </row>
        <row r="5787">
          <cell r="A5787">
            <v>33081</v>
          </cell>
        </row>
        <row r="5788">
          <cell r="A5788">
            <v>33162</v>
          </cell>
        </row>
        <row r="5789">
          <cell r="A5789">
            <v>33286</v>
          </cell>
        </row>
        <row r="5790">
          <cell r="A5790">
            <v>33332</v>
          </cell>
        </row>
        <row r="5791">
          <cell r="A5791">
            <v>33349</v>
          </cell>
        </row>
        <row r="5792">
          <cell r="A5792">
            <v>33352</v>
          </cell>
        </row>
        <row r="5793">
          <cell r="A5793">
            <v>33449</v>
          </cell>
        </row>
        <row r="5794">
          <cell r="A5794">
            <v>33495</v>
          </cell>
        </row>
        <row r="5795">
          <cell r="A5795">
            <v>33627</v>
          </cell>
        </row>
        <row r="5796">
          <cell r="A5796">
            <v>33629</v>
          </cell>
        </row>
        <row r="5797">
          <cell r="A5797">
            <v>33756</v>
          </cell>
        </row>
        <row r="5798">
          <cell r="A5798">
            <v>33877</v>
          </cell>
        </row>
        <row r="5799">
          <cell r="A5799">
            <v>34029</v>
          </cell>
        </row>
        <row r="5800">
          <cell r="A5800">
            <v>34033</v>
          </cell>
        </row>
        <row r="5801">
          <cell r="A5801">
            <v>34086</v>
          </cell>
        </row>
        <row r="5802">
          <cell r="A5802">
            <v>34106</v>
          </cell>
        </row>
        <row r="5803">
          <cell r="A5803">
            <v>34124</v>
          </cell>
        </row>
        <row r="5804">
          <cell r="A5804">
            <v>34153</v>
          </cell>
        </row>
        <row r="5805">
          <cell r="A5805">
            <v>34155</v>
          </cell>
        </row>
        <row r="5806">
          <cell r="A5806">
            <v>34156</v>
          </cell>
        </row>
        <row r="5807">
          <cell r="A5807">
            <v>34166</v>
          </cell>
        </row>
        <row r="5808">
          <cell r="A5808">
            <v>34182</v>
          </cell>
        </row>
        <row r="5809">
          <cell r="A5809">
            <v>34322</v>
          </cell>
        </row>
        <row r="5810">
          <cell r="A5810">
            <v>34444</v>
          </cell>
        </row>
        <row r="5811">
          <cell r="A5811">
            <v>34465</v>
          </cell>
        </row>
        <row r="5812">
          <cell r="A5812">
            <v>34490</v>
          </cell>
        </row>
        <row r="5813">
          <cell r="A5813">
            <v>34542</v>
          </cell>
        </row>
        <row r="5814">
          <cell r="A5814">
            <v>34543</v>
          </cell>
        </row>
        <row r="5815">
          <cell r="A5815">
            <v>34545</v>
          </cell>
        </row>
        <row r="5816">
          <cell r="A5816">
            <v>34664</v>
          </cell>
        </row>
        <row r="5817">
          <cell r="A5817">
            <v>34671</v>
          </cell>
        </row>
        <row r="5818">
          <cell r="A5818">
            <v>34672</v>
          </cell>
        </row>
        <row r="5819">
          <cell r="A5819">
            <v>34682</v>
          </cell>
        </row>
        <row r="5820">
          <cell r="A5820">
            <v>34684</v>
          </cell>
        </row>
        <row r="5821">
          <cell r="A5821">
            <v>34698</v>
          </cell>
        </row>
        <row r="5822">
          <cell r="A5822">
            <v>34918</v>
          </cell>
        </row>
        <row r="5823">
          <cell r="A5823">
            <v>35770</v>
          </cell>
        </row>
        <row r="5824">
          <cell r="A5824">
            <v>35807</v>
          </cell>
        </row>
        <row r="5825">
          <cell r="A5825">
            <v>35826</v>
          </cell>
        </row>
        <row r="5826">
          <cell r="A5826">
            <v>36214</v>
          </cell>
        </row>
        <row r="5827">
          <cell r="A5827">
            <v>36220</v>
          </cell>
        </row>
        <row r="5828">
          <cell r="A5828">
            <v>36379</v>
          </cell>
        </row>
        <row r="5829">
          <cell r="A5829">
            <v>36488</v>
          </cell>
        </row>
        <row r="5830">
          <cell r="A5830">
            <v>36532</v>
          </cell>
        </row>
        <row r="5831">
          <cell r="A5831">
            <v>36660</v>
          </cell>
        </row>
        <row r="5832">
          <cell r="A5832">
            <v>36675</v>
          </cell>
        </row>
        <row r="5833">
          <cell r="A5833">
            <v>36726</v>
          </cell>
        </row>
        <row r="5834">
          <cell r="A5834">
            <v>36879</v>
          </cell>
        </row>
        <row r="5835">
          <cell r="A5835">
            <v>36962</v>
          </cell>
        </row>
        <row r="5836">
          <cell r="A5836">
            <v>37054</v>
          </cell>
        </row>
        <row r="5837">
          <cell r="A5837">
            <v>37099</v>
          </cell>
        </row>
        <row r="5838">
          <cell r="A5838">
            <v>37113</v>
          </cell>
        </row>
        <row r="5839">
          <cell r="A5839">
            <v>37143</v>
          </cell>
        </row>
        <row r="5840">
          <cell r="A5840">
            <v>37165</v>
          </cell>
        </row>
        <row r="5841">
          <cell r="A5841">
            <v>37376</v>
          </cell>
        </row>
        <row r="5842">
          <cell r="A5842">
            <v>37388</v>
          </cell>
        </row>
        <row r="5843">
          <cell r="A5843">
            <v>37442</v>
          </cell>
        </row>
        <row r="5844">
          <cell r="A5844">
            <v>37554</v>
          </cell>
        </row>
        <row r="5845">
          <cell r="A5845">
            <v>38230</v>
          </cell>
        </row>
        <row r="5846">
          <cell r="A5846">
            <v>38231</v>
          </cell>
        </row>
        <row r="5847">
          <cell r="A5847">
            <v>38520</v>
          </cell>
        </row>
        <row r="5848">
          <cell r="A5848">
            <v>38610</v>
          </cell>
        </row>
        <row r="5849">
          <cell r="A5849">
            <v>38626</v>
          </cell>
        </row>
        <row r="5850">
          <cell r="A5850">
            <v>38632</v>
          </cell>
        </row>
        <row r="5851">
          <cell r="A5851">
            <v>38732</v>
          </cell>
        </row>
        <row r="5852">
          <cell r="A5852">
            <v>38777</v>
          </cell>
        </row>
        <row r="5853">
          <cell r="A5853">
            <v>38889</v>
          </cell>
        </row>
        <row r="5854">
          <cell r="A5854">
            <v>38959</v>
          </cell>
        </row>
        <row r="5855">
          <cell r="A5855">
            <v>38977</v>
          </cell>
        </row>
        <row r="5856">
          <cell r="A5856">
            <v>38986</v>
          </cell>
        </row>
        <row r="5857">
          <cell r="A5857">
            <v>39248</v>
          </cell>
        </row>
        <row r="5858">
          <cell r="A5858">
            <v>39318</v>
          </cell>
        </row>
        <row r="5859">
          <cell r="A5859">
            <v>39350</v>
          </cell>
        </row>
        <row r="5860">
          <cell r="A5860">
            <v>39355</v>
          </cell>
        </row>
        <row r="5861">
          <cell r="A5861">
            <v>39544</v>
          </cell>
        </row>
        <row r="5862">
          <cell r="A5862">
            <v>39552</v>
          </cell>
        </row>
        <row r="5863">
          <cell r="A5863">
            <v>39766</v>
          </cell>
        </row>
        <row r="5864">
          <cell r="A5864">
            <v>39788</v>
          </cell>
        </row>
        <row r="5865">
          <cell r="A5865">
            <v>39882</v>
          </cell>
        </row>
        <row r="5866">
          <cell r="A5866">
            <v>40044</v>
          </cell>
        </row>
        <row r="5867">
          <cell r="A5867">
            <v>40157</v>
          </cell>
        </row>
        <row r="5868">
          <cell r="A5868">
            <v>40175</v>
          </cell>
        </row>
        <row r="5869">
          <cell r="A5869">
            <v>40356</v>
          </cell>
        </row>
        <row r="5870">
          <cell r="A5870">
            <v>40384</v>
          </cell>
        </row>
        <row r="5871">
          <cell r="A5871">
            <v>40554</v>
          </cell>
        </row>
        <row r="5872">
          <cell r="A5872">
            <v>40562</v>
          </cell>
        </row>
        <row r="5873">
          <cell r="A5873">
            <v>40616</v>
          </cell>
        </row>
        <row r="5874">
          <cell r="A5874">
            <v>40714</v>
          </cell>
        </row>
        <row r="5875">
          <cell r="A5875">
            <v>40747</v>
          </cell>
        </row>
        <row r="5876">
          <cell r="A5876">
            <v>40913</v>
          </cell>
        </row>
        <row r="5877">
          <cell r="A5877">
            <v>40918</v>
          </cell>
        </row>
        <row r="5878">
          <cell r="A5878">
            <v>41069</v>
          </cell>
        </row>
        <row r="5879">
          <cell r="A5879">
            <v>41139</v>
          </cell>
        </row>
        <row r="5880">
          <cell r="A5880">
            <v>41157</v>
          </cell>
        </row>
        <row r="5881">
          <cell r="A5881">
            <v>41210</v>
          </cell>
        </row>
        <row r="5882">
          <cell r="A5882">
            <v>41220</v>
          </cell>
        </row>
        <row r="5883">
          <cell r="A5883">
            <v>41236</v>
          </cell>
        </row>
        <row r="5884">
          <cell r="A5884">
            <v>41250</v>
          </cell>
        </row>
        <row r="5885">
          <cell r="A5885">
            <v>41471</v>
          </cell>
        </row>
        <row r="5886">
          <cell r="A5886">
            <v>41502</v>
          </cell>
        </row>
        <row r="5887">
          <cell r="A5887">
            <v>41542</v>
          </cell>
        </row>
        <row r="5888">
          <cell r="A5888">
            <v>41551</v>
          </cell>
        </row>
        <row r="5889">
          <cell r="A5889">
            <v>41667</v>
          </cell>
        </row>
        <row r="5890">
          <cell r="A5890">
            <v>41753</v>
          </cell>
        </row>
        <row r="5891">
          <cell r="A5891">
            <v>41761</v>
          </cell>
        </row>
        <row r="5892">
          <cell r="A5892">
            <v>41816</v>
          </cell>
        </row>
        <row r="5893">
          <cell r="A5893">
            <v>41883</v>
          </cell>
        </row>
        <row r="5894">
          <cell r="A5894">
            <v>41893</v>
          </cell>
        </row>
        <row r="5895">
          <cell r="A5895">
            <v>42028</v>
          </cell>
        </row>
        <row r="5896">
          <cell r="A5896">
            <v>42065</v>
          </cell>
        </row>
        <row r="5897">
          <cell r="A5897">
            <v>42081</v>
          </cell>
        </row>
        <row r="5898">
          <cell r="A5898">
            <v>42138</v>
          </cell>
        </row>
        <row r="5899">
          <cell r="A5899">
            <v>42179</v>
          </cell>
        </row>
        <row r="5900">
          <cell r="A5900">
            <v>42181</v>
          </cell>
        </row>
        <row r="5901">
          <cell r="A5901">
            <v>42269</v>
          </cell>
        </row>
        <row r="5902">
          <cell r="A5902">
            <v>42320</v>
          </cell>
        </row>
        <row r="5903">
          <cell r="A5903">
            <v>42336</v>
          </cell>
        </row>
        <row r="5904">
          <cell r="A5904">
            <v>42340</v>
          </cell>
        </row>
        <row r="5905">
          <cell r="A5905">
            <v>42365</v>
          </cell>
        </row>
        <row r="5906">
          <cell r="A5906">
            <v>42371</v>
          </cell>
        </row>
        <row r="5907">
          <cell r="A5907">
            <v>42431</v>
          </cell>
        </row>
        <row r="5908">
          <cell r="A5908">
            <v>42516</v>
          </cell>
        </row>
        <row r="5909">
          <cell r="A5909">
            <v>42731</v>
          </cell>
        </row>
        <row r="5910">
          <cell r="A5910">
            <v>42782</v>
          </cell>
        </row>
        <row r="5911">
          <cell r="A5911">
            <v>42795</v>
          </cell>
        </row>
        <row r="5912">
          <cell r="A5912">
            <v>42899</v>
          </cell>
        </row>
        <row r="5913">
          <cell r="A5913">
            <v>42909</v>
          </cell>
        </row>
        <row r="5914">
          <cell r="A5914">
            <v>42951</v>
          </cell>
        </row>
        <row r="5915">
          <cell r="A5915">
            <v>42959</v>
          </cell>
        </row>
        <row r="5916">
          <cell r="A5916">
            <v>42984</v>
          </cell>
        </row>
        <row r="5917">
          <cell r="A5917">
            <v>43019</v>
          </cell>
        </row>
        <row r="5918">
          <cell r="A5918">
            <v>43078</v>
          </cell>
        </row>
        <row r="5919">
          <cell r="A5919">
            <v>43097</v>
          </cell>
        </row>
        <row r="5920">
          <cell r="A5920">
            <v>43182</v>
          </cell>
        </row>
        <row r="5921">
          <cell r="A5921">
            <v>43190</v>
          </cell>
        </row>
        <row r="5922">
          <cell r="A5922">
            <v>43194</v>
          </cell>
        </row>
        <row r="5923">
          <cell r="A5923">
            <v>43239</v>
          </cell>
        </row>
        <row r="5924">
          <cell r="A5924">
            <v>43243</v>
          </cell>
        </row>
        <row r="5925">
          <cell r="A5925">
            <v>43248</v>
          </cell>
        </row>
        <row r="5926">
          <cell r="A5926">
            <v>43255</v>
          </cell>
        </row>
        <row r="5927">
          <cell r="A5927">
            <v>43309</v>
          </cell>
        </row>
        <row r="5928">
          <cell r="A5928">
            <v>43334</v>
          </cell>
        </row>
        <row r="5929">
          <cell r="A5929">
            <v>43408</v>
          </cell>
        </row>
        <row r="5930">
          <cell r="A5930">
            <v>43546</v>
          </cell>
        </row>
        <row r="5931">
          <cell r="A5931">
            <v>43552</v>
          </cell>
        </row>
        <row r="5932">
          <cell r="A5932">
            <v>43567</v>
          </cell>
        </row>
        <row r="5933">
          <cell r="A5933">
            <v>43583</v>
          </cell>
        </row>
        <row r="5934">
          <cell r="A5934">
            <v>43593</v>
          </cell>
        </row>
        <row r="5935">
          <cell r="A5935">
            <v>43785</v>
          </cell>
        </row>
        <row r="5936">
          <cell r="A5936">
            <v>43886</v>
          </cell>
        </row>
        <row r="5937">
          <cell r="A5937">
            <v>43992</v>
          </cell>
        </row>
        <row r="5938">
          <cell r="A5938">
            <v>44041</v>
          </cell>
        </row>
        <row r="5939">
          <cell r="A5939">
            <v>44070</v>
          </cell>
        </row>
        <row r="5940">
          <cell r="A5940">
            <v>44091</v>
          </cell>
        </row>
        <row r="5941">
          <cell r="A5941">
            <v>44182</v>
          </cell>
        </row>
        <row r="5942">
          <cell r="A5942">
            <v>44199</v>
          </cell>
        </row>
        <row r="5943">
          <cell r="A5943">
            <v>44240</v>
          </cell>
        </row>
        <row r="5944">
          <cell r="A5944">
            <v>44255</v>
          </cell>
        </row>
        <row r="5945">
          <cell r="A5945">
            <v>44300</v>
          </cell>
        </row>
        <row r="5946">
          <cell r="A5946">
            <v>44445</v>
          </cell>
        </row>
        <row r="5947">
          <cell r="A5947">
            <v>44451</v>
          </cell>
        </row>
        <row r="5948">
          <cell r="A5948">
            <v>44523</v>
          </cell>
        </row>
        <row r="5949">
          <cell r="A5949">
            <v>44544</v>
          </cell>
        </row>
        <row r="5950">
          <cell r="A5950">
            <v>44631</v>
          </cell>
        </row>
        <row r="5951">
          <cell r="A5951">
            <v>44651</v>
          </cell>
        </row>
        <row r="5952">
          <cell r="A5952">
            <v>44684</v>
          </cell>
        </row>
        <row r="5953">
          <cell r="A5953">
            <v>44818</v>
          </cell>
        </row>
        <row r="5954">
          <cell r="A5954">
            <v>44832</v>
          </cell>
        </row>
        <row r="5955">
          <cell r="A5955">
            <v>44863</v>
          </cell>
        </row>
        <row r="5956">
          <cell r="A5956">
            <v>45118</v>
          </cell>
        </row>
        <row r="5957">
          <cell r="A5957">
            <v>45121</v>
          </cell>
        </row>
        <row r="5958">
          <cell r="A5958">
            <v>45243</v>
          </cell>
        </row>
        <row r="5959">
          <cell r="A5959">
            <v>45332</v>
          </cell>
        </row>
        <row r="5960">
          <cell r="A5960">
            <v>45433</v>
          </cell>
        </row>
        <row r="5961">
          <cell r="A5961">
            <v>45449</v>
          </cell>
        </row>
        <row r="5962">
          <cell r="A5962">
            <v>45468</v>
          </cell>
        </row>
        <row r="5963">
          <cell r="A5963">
            <v>45599</v>
          </cell>
        </row>
        <row r="5964">
          <cell r="A5964">
            <v>45604</v>
          </cell>
        </row>
        <row r="5965">
          <cell r="A5965">
            <v>45645</v>
          </cell>
        </row>
        <row r="5966">
          <cell r="A5966">
            <v>45651</v>
          </cell>
        </row>
        <row r="5967">
          <cell r="A5967">
            <v>45654</v>
          </cell>
        </row>
        <row r="5968">
          <cell r="A5968">
            <v>45664</v>
          </cell>
        </row>
        <row r="5969">
          <cell r="A5969">
            <v>45728</v>
          </cell>
        </row>
        <row r="5970">
          <cell r="A5970">
            <v>45760</v>
          </cell>
        </row>
        <row r="5971">
          <cell r="A5971">
            <v>45834</v>
          </cell>
        </row>
        <row r="5972">
          <cell r="A5972">
            <v>45910</v>
          </cell>
        </row>
        <row r="5973">
          <cell r="A5973">
            <v>45935</v>
          </cell>
        </row>
        <row r="5974">
          <cell r="A5974">
            <v>45947</v>
          </cell>
        </row>
        <row r="5975">
          <cell r="A5975">
            <v>45952</v>
          </cell>
        </row>
        <row r="5976">
          <cell r="A5976">
            <v>45973</v>
          </cell>
        </row>
        <row r="5977">
          <cell r="A5977">
            <v>45980</v>
          </cell>
        </row>
        <row r="5978">
          <cell r="A5978">
            <v>46018</v>
          </cell>
        </row>
        <row r="5979">
          <cell r="A5979">
            <v>46076</v>
          </cell>
        </row>
        <row r="5980">
          <cell r="A5980">
            <v>46085</v>
          </cell>
        </row>
        <row r="5981">
          <cell r="A5981">
            <v>46090</v>
          </cell>
        </row>
        <row r="5982">
          <cell r="A5982">
            <v>46111</v>
          </cell>
        </row>
        <row r="5983">
          <cell r="A5983">
            <v>46113</v>
          </cell>
        </row>
        <row r="5984">
          <cell r="A5984">
            <v>46173</v>
          </cell>
        </row>
        <row r="5985">
          <cell r="A5985">
            <v>46245</v>
          </cell>
        </row>
        <row r="5986">
          <cell r="A5986">
            <v>46256</v>
          </cell>
        </row>
        <row r="5987">
          <cell r="A5987">
            <v>46312</v>
          </cell>
        </row>
        <row r="5988">
          <cell r="A5988">
            <v>46315</v>
          </cell>
        </row>
        <row r="5989">
          <cell r="A5989">
            <v>46328</v>
          </cell>
        </row>
        <row r="5990">
          <cell r="A5990">
            <v>46369</v>
          </cell>
        </row>
        <row r="5991">
          <cell r="A5991">
            <v>46383</v>
          </cell>
        </row>
        <row r="5992">
          <cell r="A5992">
            <v>46463</v>
          </cell>
        </row>
        <row r="5993">
          <cell r="A5993">
            <v>46534</v>
          </cell>
        </row>
        <row r="5994">
          <cell r="A5994">
            <v>46558</v>
          </cell>
        </row>
        <row r="5995">
          <cell r="A5995">
            <v>46587</v>
          </cell>
        </row>
        <row r="5996">
          <cell r="A5996">
            <v>46633</v>
          </cell>
        </row>
        <row r="5997">
          <cell r="A5997">
            <v>46752</v>
          </cell>
        </row>
        <row r="5998">
          <cell r="A5998">
            <v>46753</v>
          </cell>
        </row>
        <row r="5999">
          <cell r="A5999">
            <v>46758</v>
          </cell>
        </row>
        <row r="6000">
          <cell r="A6000">
            <v>46768</v>
          </cell>
        </row>
        <row r="6001">
          <cell r="A6001">
            <v>46792</v>
          </cell>
        </row>
        <row r="6002">
          <cell r="A6002">
            <v>46814</v>
          </cell>
        </row>
        <row r="6003">
          <cell r="A6003">
            <v>46819</v>
          </cell>
        </row>
        <row r="6004">
          <cell r="A6004">
            <v>46901</v>
          </cell>
        </row>
        <row r="6005">
          <cell r="A6005">
            <v>46902</v>
          </cell>
        </row>
        <row r="6006">
          <cell r="A6006">
            <v>46917</v>
          </cell>
        </row>
        <row r="6007">
          <cell r="A6007">
            <v>46940</v>
          </cell>
        </row>
        <row r="6008">
          <cell r="A6008">
            <v>46960</v>
          </cell>
        </row>
        <row r="6009">
          <cell r="A6009">
            <v>46990</v>
          </cell>
        </row>
        <row r="6010">
          <cell r="A6010">
            <v>47053</v>
          </cell>
        </row>
        <row r="6011">
          <cell r="A6011">
            <v>47106</v>
          </cell>
        </row>
        <row r="6012">
          <cell r="A6012">
            <v>47142</v>
          </cell>
        </row>
        <row r="6013">
          <cell r="A6013">
            <v>47155</v>
          </cell>
        </row>
        <row r="6014">
          <cell r="A6014">
            <v>47198</v>
          </cell>
        </row>
        <row r="6015">
          <cell r="A6015">
            <v>47211</v>
          </cell>
        </row>
        <row r="6016">
          <cell r="A6016">
            <v>47220</v>
          </cell>
        </row>
        <row r="6017">
          <cell r="A6017">
            <v>47224</v>
          </cell>
        </row>
        <row r="6018">
          <cell r="A6018">
            <v>47228</v>
          </cell>
        </row>
        <row r="6019">
          <cell r="A6019">
            <v>47287</v>
          </cell>
        </row>
        <row r="6020">
          <cell r="A6020">
            <v>47316</v>
          </cell>
        </row>
        <row r="6021">
          <cell r="A6021">
            <v>47331</v>
          </cell>
        </row>
        <row r="6022">
          <cell r="A6022">
            <v>47356</v>
          </cell>
        </row>
        <row r="6023">
          <cell r="A6023">
            <v>47373</v>
          </cell>
        </row>
        <row r="6024">
          <cell r="A6024">
            <v>47389</v>
          </cell>
        </row>
        <row r="6025">
          <cell r="A6025">
            <v>47402</v>
          </cell>
        </row>
        <row r="6026">
          <cell r="A6026">
            <v>47441</v>
          </cell>
        </row>
        <row r="6027">
          <cell r="A6027">
            <v>47451</v>
          </cell>
        </row>
        <row r="6028">
          <cell r="A6028">
            <v>47496</v>
          </cell>
        </row>
        <row r="6029">
          <cell r="A6029">
            <v>47571</v>
          </cell>
        </row>
        <row r="6030">
          <cell r="A6030">
            <v>47591</v>
          </cell>
        </row>
        <row r="6031">
          <cell r="A6031">
            <v>47690</v>
          </cell>
        </row>
        <row r="6032">
          <cell r="A6032">
            <v>47726</v>
          </cell>
        </row>
        <row r="6033">
          <cell r="A6033">
            <v>47727</v>
          </cell>
        </row>
        <row r="6034">
          <cell r="A6034">
            <v>47736</v>
          </cell>
        </row>
        <row r="6035">
          <cell r="A6035">
            <v>47752</v>
          </cell>
        </row>
        <row r="6036">
          <cell r="A6036">
            <v>47755</v>
          </cell>
        </row>
        <row r="6037">
          <cell r="A6037">
            <v>47774</v>
          </cell>
        </row>
        <row r="6038">
          <cell r="A6038">
            <v>47799</v>
          </cell>
        </row>
        <row r="6039">
          <cell r="A6039">
            <v>47942</v>
          </cell>
        </row>
        <row r="6040">
          <cell r="A6040">
            <v>48029</v>
          </cell>
        </row>
        <row r="6041">
          <cell r="A6041">
            <v>48057</v>
          </cell>
        </row>
        <row r="6042">
          <cell r="A6042">
            <v>48085</v>
          </cell>
        </row>
        <row r="6043">
          <cell r="A6043">
            <v>48088</v>
          </cell>
        </row>
        <row r="6044">
          <cell r="A6044">
            <v>48090</v>
          </cell>
        </row>
        <row r="6045">
          <cell r="A6045">
            <v>48148</v>
          </cell>
        </row>
        <row r="6046">
          <cell r="A6046">
            <v>48153</v>
          </cell>
        </row>
        <row r="6047">
          <cell r="A6047">
            <v>48174</v>
          </cell>
        </row>
        <row r="6048">
          <cell r="A6048">
            <v>48196</v>
          </cell>
        </row>
        <row r="6049">
          <cell r="A6049">
            <v>48250</v>
          </cell>
        </row>
        <row r="6050">
          <cell r="A6050">
            <v>48257</v>
          </cell>
        </row>
        <row r="6051">
          <cell r="A6051">
            <v>48307</v>
          </cell>
        </row>
        <row r="6052">
          <cell r="A6052">
            <v>48372</v>
          </cell>
        </row>
        <row r="6053">
          <cell r="A6053">
            <v>48382</v>
          </cell>
        </row>
        <row r="6054">
          <cell r="A6054">
            <v>48510</v>
          </cell>
        </row>
        <row r="6055">
          <cell r="A6055">
            <v>48647</v>
          </cell>
        </row>
        <row r="6056">
          <cell r="A6056">
            <v>48657</v>
          </cell>
        </row>
        <row r="6057">
          <cell r="A6057">
            <v>48672</v>
          </cell>
        </row>
        <row r="6058">
          <cell r="A6058">
            <v>48683</v>
          </cell>
        </row>
        <row r="6059">
          <cell r="A6059">
            <v>48685</v>
          </cell>
        </row>
        <row r="6060">
          <cell r="A6060">
            <v>48687</v>
          </cell>
        </row>
        <row r="6061">
          <cell r="A6061">
            <v>48694</v>
          </cell>
        </row>
        <row r="6062">
          <cell r="A6062">
            <v>48703</v>
          </cell>
        </row>
        <row r="6063">
          <cell r="A6063">
            <v>48707</v>
          </cell>
        </row>
        <row r="6064">
          <cell r="A6064">
            <v>48781</v>
          </cell>
        </row>
        <row r="6065">
          <cell r="A6065">
            <v>48800</v>
          </cell>
        </row>
        <row r="6066">
          <cell r="A6066">
            <v>48814</v>
          </cell>
        </row>
        <row r="6067">
          <cell r="A6067">
            <v>48890</v>
          </cell>
        </row>
        <row r="6068">
          <cell r="A6068">
            <v>48931</v>
          </cell>
        </row>
        <row r="6069">
          <cell r="A6069">
            <v>48959</v>
          </cell>
        </row>
        <row r="6070">
          <cell r="A6070">
            <v>48972</v>
          </cell>
        </row>
        <row r="6071">
          <cell r="A6071">
            <v>49022</v>
          </cell>
        </row>
        <row r="6072">
          <cell r="A6072">
            <v>49135</v>
          </cell>
        </row>
        <row r="6073">
          <cell r="A6073">
            <v>49151</v>
          </cell>
        </row>
        <row r="6074">
          <cell r="A6074">
            <v>49153</v>
          </cell>
        </row>
        <row r="6075">
          <cell r="A6075">
            <v>49159</v>
          </cell>
        </row>
        <row r="6076">
          <cell r="A6076">
            <v>49191</v>
          </cell>
        </row>
        <row r="6077">
          <cell r="A6077">
            <v>49210</v>
          </cell>
        </row>
        <row r="6078">
          <cell r="A6078">
            <v>49217</v>
          </cell>
        </row>
        <row r="6079">
          <cell r="A6079">
            <v>49234</v>
          </cell>
        </row>
        <row r="6080">
          <cell r="A6080">
            <v>49254</v>
          </cell>
        </row>
        <row r="6081">
          <cell r="A6081">
            <v>49340</v>
          </cell>
        </row>
        <row r="6082">
          <cell r="A6082">
            <v>49363</v>
          </cell>
        </row>
        <row r="6083">
          <cell r="A6083">
            <v>49373</v>
          </cell>
        </row>
        <row r="6084">
          <cell r="A6084">
            <v>49376</v>
          </cell>
        </row>
        <row r="6085">
          <cell r="A6085">
            <v>49424</v>
          </cell>
        </row>
        <row r="6086">
          <cell r="A6086">
            <v>49643</v>
          </cell>
        </row>
        <row r="6087">
          <cell r="A6087">
            <v>49660</v>
          </cell>
        </row>
        <row r="6088">
          <cell r="A6088">
            <v>49724</v>
          </cell>
        </row>
        <row r="6089">
          <cell r="A6089">
            <v>49730</v>
          </cell>
        </row>
        <row r="6090">
          <cell r="A6090">
            <v>49768</v>
          </cell>
        </row>
        <row r="6091">
          <cell r="A6091">
            <v>49798</v>
          </cell>
        </row>
        <row r="6092">
          <cell r="A6092">
            <v>49807</v>
          </cell>
        </row>
        <row r="6093">
          <cell r="A6093">
            <v>49812</v>
          </cell>
        </row>
        <row r="6094">
          <cell r="A6094">
            <v>49854</v>
          </cell>
        </row>
        <row r="6095">
          <cell r="A6095">
            <v>49955</v>
          </cell>
        </row>
        <row r="6096">
          <cell r="A6096">
            <v>50093</v>
          </cell>
        </row>
        <row r="6097">
          <cell r="A6097">
            <v>50094</v>
          </cell>
        </row>
        <row r="6098">
          <cell r="A6098">
            <v>50107</v>
          </cell>
        </row>
        <row r="6099">
          <cell r="A6099">
            <v>50118</v>
          </cell>
        </row>
        <row r="6100">
          <cell r="A6100">
            <v>50171</v>
          </cell>
        </row>
        <row r="6101">
          <cell r="A6101">
            <v>50179</v>
          </cell>
        </row>
        <row r="6102">
          <cell r="A6102">
            <v>50182</v>
          </cell>
        </row>
        <row r="6103">
          <cell r="A6103">
            <v>50239</v>
          </cell>
        </row>
        <row r="6104">
          <cell r="A6104">
            <v>50266</v>
          </cell>
        </row>
        <row r="6105">
          <cell r="A6105">
            <v>50315</v>
          </cell>
        </row>
        <row r="6106">
          <cell r="A6106">
            <v>50469</v>
          </cell>
        </row>
        <row r="6107">
          <cell r="A6107">
            <v>50475</v>
          </cell>
        </row>
        <row r="6108">
          <cell r="A6108">
            <v>50489</v>
          </cell>
        </row>
        <row r="6109">
          <cell r="A6109">
            <v>50506</v>
          </cell>
        </row>
        <row r="6110">
          <cell r="A6110">
            <v>50512</v>
          </cell>
        </row>
        <row r="6111">
          <cell r="A6111">
            <v>50569</v>
          </cell>
        </row>
        <row r="6112">
          <cell r="A6112">
            <v>50581</v>
          </cell>
        </row>
        <row r="6113">
          <cell r="A6113">
            <v>50614</v>
          </cell>
        </row>
        <row r="6114">
          <cell r="A6114">
            <v>50777</v>
          </cell>
        </row>
        <row r="6115">
          <cell r="A6115">
            <v>50797</v>
          </cell>
        </row>
        <row r="6116">
          <cell r="A6116">
            <v>50819</v>
          </cell>
        </row>
        <row r="6117">
          <cell r="A6117">
            <v>50856</v>
          </cell>
        </row>
        <row r="6118">
          <cell r="A6118">
            <v>51074</v>
          </cell>
        </row>
        <row r="6119">
          <cell r="A6119">
            <v>51127</v>
          </cell>
        </row>
        <row r="6120">
          <cell r="A6120">
            <v>51136</v>
          </cell>
        </row>
        <row r="6121">
          <cell r="A6121">
            <v>51187</v>
          </cell>
        </row>
        <row r="6122">
          <cell r="A6122">
            <v>51263</v>
          </cell>
        </row>
        <row r="6123">
          <cell r="A6123">
            <v>51286</v>
          </cell>
        </row>
        <row r="6124">
          <cell r="A6124">
            <v>51402</v>
          </cell>
        </row>
        <row r="6125">
          <cell r="A6125">
            <v>51424</v>
          </cell>
        </row>
        <row r="6126">
          <cell r="A6126">
            <v>51428</v>
          </cell>
        </row>
        <row r="6127">
          <cell r="A6127">
            <v>51584</v>
          </cell>
        </row>
        <row r="6128">
          <cell r="A6128">
            <v>51587</v>
          </cell>
        </row>
        <row r="6129">
          <cell r="A6129">
            <v>51725</v>
          </cell>
        </row>
        <row r="6130">
          <cell r="A6130">
            <v>51791</v>
          </cell>
        </row>
        <row r="6131">
          <cell r="A6131">
            <v>51959</v>
          </cell>
        </row>
        <row r="6132">
          <cell r="A6132">
            <v>52013</v>
          </cell>
        </row>
        <row r="6133">
          <cell r="A6133">
            <v>52041</v>
          </cell>
        </row>
        <row r="6134">
          <cell r="A6134">
            <v>52044</v>
          </cell>
        </row>
        <row r="6135">
          <cell r="A6135">
            <v>52130</v>
          </cell>
        </row>
        <row r="6136">
          <cell r="A6136">
            <v>52140</v>
          </cell>
        </row>
        <row r="6137">
          <cell r="A6137">
            <v>52204</v>
          </cell>
        </row>
        <row r="6138">
          <cell r="A6138">
            <v>52208</v>
          </cell>
        </row>
        <row r="6139">
          <cell r="A6139">
            <v>52249</v>
          </cell>
        </row>
        <row r="6140">
          <cell r="A6140">
            <v>52277</v>
          </cell>
        </row>
        <row r="6141">
          <cell r="A6141">
            <v>52299</v>
          </cell>
        </row>
        <row r="6142">
          <cell r="A6142">
            <v>52380</v>
          </cell>
        </row>
        <row r="6143">
          <cell r="A6143">
            <v>52402</v>
          </cell>
        </row>
        <row r="6144">
          <cell r="A6144">
            <v>52411</v>
          </cell>
        </row>
        <row r="6145">
          <cell r="A6145">
            <v>52505</v>
          </cell>
        </row>
        <row r="6146">
          <cell r="A6146">
            <v>52694</v>
          </cell>
        </row>
        <row r="6147">
          <cell r="A6147">
            <v>52898</v>
          </cell>
        </row>
        <row r="6148">
          <cell r="A6148">
            <v>52959</v>
          </cell>
        </row>
        <row r="6149">
          <cell r="A6149">
            <v>52977</v>
          </cell>
        </row>
        <row r="6150">
          <cell r="A6150">
            <v>52986</v>
          </cell>
        </row>
        <row r="6151">
          <cell r="A6151">
            <v>53039</v>
          </cell>
        </row>
        <row r="6152">
          <cell r="A6152">
            <v>53071</v>
          </cell>
        </row>
        <row r="6153">
          <cell r="A6153">
            <v>53302</v>
          </cell>
        </row>
        <row r="6154">
          <cell r="A6154">
            <v>53303</v>
          </cell>
        </row>
        <row r="6155">
          <cell r="A6155">
            <v>53310</v>
          </cell>
        </row>
        <row r="6156">
          <cell r="A6156">
            <v>53348</v>
          </cell>
        </row>
        <row r="6157">
          <cell r="A6157">
            <v>53368</v>
          </cell>
        </row>
        <row r="6158">
          <cell r="A6158">
            <v>53387</v>
          </cell>
        </row>
        <row r="6159">
          <cell r="A6159">
            <v>53413</v>
          </cell>
        </row>
        <row r="6160">
          <cell r="A6160">
            <v>53561</v>
          </cell>
        </row>
        <row r="6161">
          <cell r="A6161">
            <v>53577</v>
          </cell>
        </row>
        <row r="6162">
          <cell r="A6162">
            <v>53628</v>
          </cell>
        </row>
        <row r="6163">
          <cell r="A6163">
            <v>53716</v>
          </cell>
        </row>
        <row r="6164">
          <cell r="A6164">
            <v>53721</v>
          </cell>
        </row>
        <row r="6165">
          <cell r="A6165">
            <v>53754</v>
          </cell>
        </row>
        <row r="6166">
          <cell r="A6166">
            <v>53759</v>
          </cell>
        </row>
        <row r="6167">
          <cell r="A6167">
            <v>53761</v>
          </cell>
        </row>
        <row r="6168">
          <cell r="A6168">
            <v>53838</v>
          </cell>
        </row>
        <row r="6169">
          <cell r="A6169">
            <v>53934</v>
          </cell>
        </row>
        <row r="6170">
          <cell r="A6170">
            <v>54097</v>
          </cell>
        </row>
        <row r="6171">
          <cell r="A6171">
            <v>54105</v>
          </cell>
        </row>
        <row r="6172">
          <cell r="A6172">
            <v>54165</v>
          </cell>
        </row>
        <row r="6173">
          <cell r="A6173">
            <v>54513</v>
          </cell>
        </row>
        <row r="6174">
          <cell r="A6174">
            <v>54765</v>
          </cell>
        </row>
        <row r="6175">
          <cell r="A6175">
            <v>54843</v>
          </cell>
        </row>
        <row r="6176">
          <cell r="A6176">
            <v>54860</v>
          </cell>
        </row>
        <row r="6177">
          <cell r="A6177">
            <v>54871</v>
          </cell>
        </row>
        <row r="6178">
          <cell r="A6178">
            <v>54915</v>
          </cell>
        </row>
        <row r="6179">
          <cell r="A6179">
            <v>54971</v>
          </cell>
        </row>
        <row r="6180">
          <cell r="A6180">
            <v>54985</v>
          </cell>
        </row>
        <row r="6181">
          <cell r="A6181">
            <v>55053</v>
          </cell>
        </row>
        <row r="6182">
          <cell r="A6182">
            <v>55078</v>
          </cell>
        </row>
        <row r="6183">
          <cell r="A6183">
            <v>55107</v>
          </cell>
        </row>
        <row r="6184">
          <cell r="A6184">
            <v>55146</v>
          </cell>
        </row>
        <row r="6185">
          <cell r="A6185">
            <v>55184</v>
          </cell>
        </row>
        <row r="6186">
          <cell r="A6186">
            <v>55236</v>
          </cell>
        </row>
        <row r="6187">
          <cell r="A6187">
            <v>55265</v>
          </cell>
        </row>
        <row r="6188">
          <cell r="A6188">
            <v>55326</v>
          </cell>
        </row>
        <row r="6189">
          <cell r="A6189">
            <v>55348</v>
          </cell>
        </row>
        <row r="6190">
          <cell r="A6190">
            <v>55405</v>
          </cell>
        </row>
        <row r="6191">
          <cell r="A6191">
            <v>55424</v>
          </cell>
        </row>
        <row r="6192">
          <cell r="A6192">
            <v>55448</v>
          </cell>
        </row>
        <row r="6193">
          <cell r="A6193">
            <v>55524</v>
          </cell>
        </row>
        <row r="6194">
          <cell r="A6194">
            <v>55649</v>
          </cell>
        </row>
        <row r="6195">
          <cell r="A6195">
            <v>55658</v>
          </cell>
        </row>
        <row r="6196">
          <cell r="A6196">
            <v>55733</v>
          </cell>
        </row>
        <row r="6197">
          <cell r="A6197">
            <v>55754</v>
          </cell>
        </row>
        <row r="6198">
          <cell r="A6198">
            <v>55796</v>
          </cell>
        </row>
        <row r="6199">
          <cell r="A6199">
            <v>55813</v>
          </cell>
        </row>
        <row r="6200">
          <cell r="A6200">
            <v>55877</v>
          </cell>
        </row>
        <row r="6201">
          <cell r="A6201">
            <v>55878</v>
          </cell>
        </row>
        <row r="6202">
          <cell r="A6202">
            <v>55929</v>
          </cell>
        </row>
        <row r="6203">
          <cell r="A6203">
            <v>56029</v>
          </cell>
        </row>
        <row r="6204">
          <cell r="A6204">
            <v>56085</v>
          </cell>
        </row>
        <row r="6205">
          <cell r="A6205">
            <v>56159</v>
          </cell>
        </row>
        <row r="6206">
          <cell r="A6206">
            <v>56207</v>
          </cell>
        </row>
        <row r="6207">
          <cell r="A6207">
            <v>56215</v>
          </cell>
        </row>
        <row r="6208">
          <cell r="A6208">
            <v>56253</v>
          </cell>
        </row>
        <row r="6209">
          <cell r="A6209">
            <v>56339</v>
          </cell>
        </row>
        <row r="6210">
          <cell r="A6210">
            <v>56357</v>
          </cell>
        </row>
        <row r="6211">
          <cell r="A6211">
            <v>56367</v>
          </cell>
        </row>
        <row r="6212">
          <cell r="A6212">
            <v>56373</v>
          </cell>
        </row>
        <row r="6213">
          <cell r="A6213">
            <v>56390</v>
          </cell>
        </row>
        <row r="6214">
          <cell r="A6214">
            <v>56462</v>
          </cell>
        </row>
        <row r="6215">
          <cell r="A6215">
            <v>56523</v>
          </cell>
        </row>
        <row r="6216">
          <cell r="A6216">
            <v>56755</v>
          </cell>
        </row>
        <row r="6217">
          <cell r="A6217">
            <v>56774</v>
          </cell>
        </row>
        <row r="6218">
          <cell r="A6218">
            <v>56824</v>
          </cell>
        </row>
        <row r="6219">
          <cell r="A6219">
            <v>56863</v>
          </cell>
        </row>
        <row r="6220">
          <cell r="A6220">
            <v>56871</v>
          </cell>
        </row>
        <row r="6221">
          <cell r="A6221">
            <v>56896</v>
          </cell>
        </row>
        <row r="6222">
          <cell r="A6222">
            <v>56996</v>
          </cell>
        </row>
        <row r="6223">
          <cell r="A6223">
            <v>57000</v>
          </cell>
        </row>
        <row r="6224">
          <cell r="A6224">
            <v>57046</v>
          </cell>
        </row>
        <row r="6225">
          <cell r="A6225">
            <v>57066</v>
          </cell>
        </row>
        <row r="6226">
          <cell r="A6226">
            <v>57097</v>
          </cell>
        </row>
        <row r="6227">
          <cell r="A6227">
            <v>57160</v>
          </cell>
        </row>
        <row r="6228">
          <cell r="A6228">
            <v>57377</v>
          </cell>
        </row>
        <row r="6229">
          <cell r="A6229">
            <v>57410</v>
          </cell>
        </row>
        <row r="6230">
          <cell r="A6230">
            <v>57596</v>
          </cell>
        </row>
        <row r="6231">
          <cell r="A6231">
            <v>57634</v>
          </cell>
        </row>
        <row r="6232">
          <cell r="A6232">
            <v>57693</v>
          </cell>
        </row>
        <row r="6233">
          <cell r="A6233">
            <v>57699</v>
          </cell>
        </row>
        <row r="6234">
          <cell r="A6234">
            <v>58050</v>
          </cell>
        </row>
        <row r="6235">
          <cell r="A6235">
            <v>58562</v>
          </cell>
        </row>
        <row r="6236">
          <cell r="A6236">
            <v>58685</v>
          </cell>
        </row>
        <row r="6237">
          <cell r="A6237">
            <v>61709</v>
          </cell>
        </row>
        <row r="6238">
          <cell r="A6238">
            <v>61724</v>
          </cell>
        </row>
        <row r="6239">
          <cell r="A6239">
            <v>61736</v>
          </cell>
        </row>
        <row r="6240">
          <cell r="A6240">
            <v>63462</v>
          </cell>
        </row>
        <row r="6241">
          <cell r="A6241">
            <v>63502</v>
          </cell>
        </row>
        <row r="6242">
          <cell r="A6242">
            <v>63505</v>
          </cell>
        </row>
        <row r="6243">
          <cell r="A6243">
            <v>63614</v>
          </cell>
        </row>
        <row r="6244">
          <cell r="A6244">
            <v>63722</v>
          </cell>
        </row>
        <row r="6245">
          <cell r="A6245">
            <v>64932</v>
          </cell>
        </row>
        <row r="6246">
          <cell r="A6246">
            <v>64945</v>
          </cell>
        </row>
        <row r="6247">
          <cell r="A6247">
            <v>64995</v>
          </cell>
        </row>
        <row r="6248">
          <cell r="A6248">
            <v>65198</v>
          </cell>
        </row>
        <row r="6249">
          <cell r="A6249">
            <v>65352</v>
          </cell>
        </row>
        <row r="6250">
          <cell r="A6250">
            <v>65536</v>
          </cell>
        </row>
        <row r="6251">
          <cell r="A6251">
            <v>66198</v>
          </cell>
        </row>
        <row r="6252">
          <cell r="A6252">
            <v>66273</v>
          </cell>
        </row>
        <row r="6253">
          <cell r="A6253">
            <v>66358</v>
          </cell>
        </row>
        <row r="6254">
          <cell r="A6254">
            <v>66433</v>
          </cell>
        </row>
        <row r="6255">
          <cell r="A6255">
            <v>66435</v>
          </cell>
        </row>
        <row r="6256">
          <cell r="A6256">
            <v>66451</v>
          </cell>
        </row>
        <row r="6257">
          <cell r="A6257">
            <v>66456</v>
          </cell>
        </row>
        <row r="6258">
          <cell r="A6258">
            <v>66472</v>
          </cell>
        </row>
        <row r="6259">
          <cell r="A6259">
            <v>66727</v>
          </cell>
        </row>
        <row r="6260">
          <cell r="A6260">
            <v>66820</v>
          </cell>
        </row>
        <row r="6261">
          <cell r="A6261">
            <v>66959</v>
          </cell>
        </row>
        <row r="6262">
          <cell r="A6262">
            <v>67244</v>
          </cell>
        </row>
        <row r="6263">
          <cell r="A6263">
            <v>67267</v>
          </cell>
        </row>
        <row r="6264">
          <cell r="A6264">
            <v>67304</v>
          </cell>
        </row>
        <row r="6265">
          <cell r="A6265">
            <v>67313</v>
          </cell>
        </row>
        <row r="6266">
          <cell r="A6266">
            <v>67346</v>
          </cell>
        </row>
        <row r="6267">
          <cell r="A6267">
            <v>67518</v>
          </cell>
        </row>
        <row r="6268">
          <cell r="A6268">
            <v>67681</v>
          </cell>
        </row>
        <row r="6269">
          <cell r="A6269">
            <v>67754</v>
          </cell>
        </row>
        <row r="6270">
          <cell r="A6270">
            <v>67765</v>
          </cell>
        </row>
        <row r="6271">
          <cell r="A6271">
            <v>67978</v>
          </cell>
        </row>
        <row r="6272">
          <cell r="A6272">
            <v>68229</v>
          </cell>
        </row>
        <row r="6273">
          <cell r="A6273">
            <v>68322</v>
          </cell>
        </row>
        <row r="6274">
          <cell r="A6274">
            <v>68334</v>
          </cell>
        </row>
        <row r="6275">
          <cell r="A6275">
            <v>68348</v>
          </cell>
        </row>
        <row r="6276">
          <cell r="A6276">
            <v>68385</v>
          </cell>
        </row>
        <row r="6277">
          <cell r="A6277">
            <v>68508</v>
          </cell>
        </row>
        <row r="6278">
          <cell r="A6278">
            <v>68549</v>
          </cell>
        </row>
        <row r="6279">
          <cell r="A6279">
            <v>68658</v>
          </cell>
        </row>
        <row r="6280">
          <cell r="A6280">
            <v>68668</v>
          </cell>
        </row>
        <row r="6281">
          <cell r="A6281">
            <v>68865</v>
          </cell>
        </row>
        <row r="6282">
          <cell r="A6282">
            <v>68991</v>
          </cell>
        </row>
        <row r="6283">
          <cell r="A6283">
            <v>69011</v>
          </cell>
        </row>
        <row r="6284">
          <cell r="A6284">
            <v>69041</v>
          </cell>
        </row>
        <row r="6285">
          <cell r="A6285">
            <v>69119</v>
          </cell>
        </row>
        <row r="6286">
          <cell r="A6286">
            <v>69139</v>
          </cell>
        </row>
        <row r="6287">
          <cell r="A6287">
            <v>69141</v>
          </cell>
        </row>
        <row r="6288">
          <cell r="A6288">
            <v>69152</v>
          </cell>
        </row>
        <row r="6289">
          <cell r="A6289">
            <v>69234</v>
          </cell>
        </row>
        <row r="6290">
          <cell r="A6290">
            <v>69308</v>
          </cell>
        </row>
        <row r="6291">
          <cell r="A6291">
            <v>69375</v>
          </cell>
        </row>
        <row r="6292">
          <cell r="A6292">
            <v>69478</v>
          </cell>
        </row>
        <row r="6293">
          <cell r="A6293">
            <v>69506</v>
          </cell>
        </row>
        <row r="6294">
          <cell r="A6294">
            <v>69518</v>
          </cell>
        </row>
        <row r="6295">
          <cell r="A6295">
            <v>69671</v>
          </cell>
        </row>
        <row r="6296">
          <cell r="A6296">
            <v>69862</v>
          </cell>
        </row>
        <row r="6297">
          <cell r="A6297">
            <v>69884</v>
          </cell>
        </row>
        <row r="6298">
          <cell r="A6298">
            <v>69991</v>
          </cell>
        </row>
        <row r="6299">
          <cell r="A6299">
            <v>70123</v>
          </cell>
        </row>
        <row r="6300">
          <cell r="A6300">
            <v>70147</v>
          </cell>
        </row>
        <row r="6301">
          <cell r="A6301">
            <v>70313</v>
          </cell>
        </row>
        <row r="6302">
          <cell r="A6302">
            <v>70441</v>
          </cell>
        </row>
        <row r="6303">
          <cell r="A6303">
            <v>70491</v>
          </cell>
        </row>
        <row r="6304">
          <cell r="A6304">
            <v>70494</v>
          </cell>
        </row>
        <row r="6305">
          <cell r="A6305">
            <v>70506</v>
          </cell>
        </row>
        <row r="6306">
          <cell r="A6306">
            <v>70702</v>
          </cell>
        </row>
        <row r="6307">
          <cell r="A6307">
            <v>70704</v>
          </cell>
        </row>
        <row r="6308">
          <cell r="A6308">
            <v>70739</v>
          </cell>
        </row>
        <row r="6309">
          <cell r="A6309">
            <v>70776</v>
          </cell>
        </row>
        <row r="6310">
          <cell r="A6310">
            <v>70795</v>
          </cell>
        </row>
        <row r="6311">
          <cell r="A6311">
            <v>70797</v>
          </cell>
        </row>
        <row r="6312">
          <cell r="A6312">
            <v>70820</v>
          </cell>
        </row>
        <row r="6313">
          <cell r="A6313">
            <v>70867</v>
          </cell>
        </row>
        <row r="6314">
          <cell r="A6314">
            <v>70982</v>
          </cell>
        </row>
        <row r="6315">
          <cell r="A6315">
            <v>71007</v>
          </cell>
        </row>
        <row r="6316">
          <cell r="A6316">
            <v>71116</v>
          </cell>
        </row>
        <row r="6317">
          <cell r="A6317">
            <v>71147</v>
          </cell>
        </row>
        <row r="6318">
          <cell r="A6318">
            <v>71279</v>
          </cell>
        </row>
        <row r="6319">
          <cell r="A6319">
            <v>71301</v>
          </cell>
        </row>
        <row r="6320">
          <cell r="A6320">
            <v>71342</v>
          </cell>
        </row>
        <row r="6321">
          <cell r="A6321">
            <v>71560</v>
          </cell>
        </row>
        <row r="6322">
          <cell r="A6322">
            <v>71582</v>
          </cell>
        </row>
        <row r="6323">
          <cell r="A6323">
            <v>71643</v>
          </cell>
        </row>
        <row r="6324">
          <cell r="A6324">
            <v>71685</v>
          </cell>
        </row>
        <row r="6325">
          <cell r="A6325">
            <v>71778</v>
          </cell>
        </row>
        <row r="6326">
          <cell r="A6326">
            <v>71814</v>
          </cell>
        </row>
        <row r="6327">
          <cell r="A6327">
            <v>71880</v>
          </cell>
        </row>
        <row r="6328">
          <cell r="A6328">
            <v>71908</v>
          </cell>
        </row>
        <row r="6329">
          <cell r="A6329">
            <v>71984</v>
          </cell>
        </row>
        <row r="6330">
          <cell r="A6330">
            <v>72083</v>
          </cell>
        </row>
        <row r="6331">
          <cell r="A6331">
            <v>72090</v>
          </cell>
        </row>
        <row r="6332">
          <cell r="A6332">
            <v>72166</v>
          </cell>
        </row>
        <row r="6333">
          <cell r="A6333">
            <v>72183</v>
          </cell>
        </row>
        <row r="6334">
          <cell r="A6334">
            <v>72193</v>
          </cell>
        </row>
        <row r="6335">
          <cell r="A6335">
            <v>72252</v>
          </cell>
        </row>
        <row r="6336">
          <cell r="A6336">
            <v>72297</v>
          </cell>
        </row>
        <row r="6337">
          <cell r="A6337">
            <v>72319</v>
          </cell>
        </row>
        <row r="6338">
          <cell r="A6338">
            <v>72321</v>
          </cell>
        </row>
        <row r="6339">
          <cell r="A6339">
            <v>72470</v>
          </cell>
        </row>
        <row r="6340">
          <cell r="A6340">
            <v>72538</v>
          </cell>
        </row>
        <row r="6341">
          <cell r="A6341">
            <v>72549</v>
          </cell>
        </row>
        <row r="6342">
          <cell r="A6342">
            <v>72604</v>
          </cell>
        </row>
        <row r="6343">
          <cell r="A6343">
            <v>72615</v>
          </cell>
        </row>
        <row r="6344">
          <cell r="A6344">
            <v>72625</v>
          </cell>
        </row>
        <row r="6345">
          <cell r="A6345">
            <v>72630</v>
          </cell>
        </row>
        <row r="6346">
          <cell r="A6346">
            <v>72631</v>
          </cell>
        </row>
        <row r="6347">
          <cell r="A6347">
            <v>72654</v>
          </cell>
        </row>
        <row r="6348">
          <cell r="A6348">
            <v>72690</v>
          </cell>
        </row>
        <row r="6349">
          <cell r="A6349">
            <v>72708</v>
          </cell>
        </row>
        <row r="6350">
          <cell r="A6350">
            <v>72760</v>
          </cell>
        </row>
        <row r="6351">
          <cell r="A6351">
            <v>72791</v>
          </cell>
        </row>
        <row r="6352">
          <cell r="A6352">
            <v>72873</v>
          </cell>
        </row>
        <row r="6353">
          <cell r="A6353">
            <v>72931</v>
          </cell>
        </row>
        <row r="6354">
          <cell r="A6354">
            <v>73020</v>
          </cell>
        </row>
        <row r="6355">
          <cell r="A6355">
            <v>73041</v>
          </cell>
        </row>
        <row r="6356">
          <cell r="A6356">
            <v>73257</v>
          </cell>
        </row>
        <row r="6357">
          <cell r="A6357">
            <v>73385</v>
          </cell>
        </row>
        <row r="6358">
          <cell r="A6358">
            <v>73496</v>
          </cell>
        </row>
        <row r="6359">
          <cell r="A6359">
            <v>73552</v>
          </cell>
        </row>
        <row r="6360">
          <cell r="A6360">
            <v>73555</v>
          </cell>
        </row>
        <row r="6361">
          <cell r="A6361">
            <v>73576</v>
          </cell>
        </row>
        <row r="6362">
          <cell r="A6362">
            <v>73577</v>
          </cell>
        </row>
        <row r="6363">
          <cell r="A6363">
            <v>73590</v>
          </cell>
        </row>
        <row r="6364">
          <cell r="A6364">
            <v>73618</v>
          </cell>
        </row>
        <row r="6365">
          <cell r="A6365">
            <v>73646</v>
          </cell>
        </row>
        <row r="6366">
          <cell r="A6366">
            <v>73713</v>
          </cell>
        </row>
        <row r="6367">
          <cell r="A6367">
            <v>73735</v>
          </cell>
        </row>
        <row r="6368">
          <cell r="A6368">
            <v>73877</v>
          </cell>
        </row>
        <row r="6369">
          <cell r="A6369">
            <v>74000</v>
          </cell>
        </row>
        <row r="6370">
          <cell r="A6370">
            <v>75347</v>
          </cell>
        </row>
        <row r="6371">
          <cell r="A6371">
            <v>75349</v>
          </cell>
        </row>
        <row r="6372">
          <cell r="A6372">
            <v>75466</v>
          </cell>
        </row>
        <row r="6373">
          <cell r="A6373">
            <v>76914</v>
          </cell>
        </row>
        <row r="6374">
          <cell r="A6374">
            <v>77881</v>
          </cell>
        </row>
        <row r="6375">
          <cell r="A6375">
            <v>56561</v>
          </cell>
        </row>
        <row r="6376">
          <cell r="A6376">
            <v>56955</v>
          </cell>
        </row>
        <row r="6377">
          <cell r="A6377">
            <v>57444</v>
          </cell>
        </row>
        <row r="6378">
          <cell r="A6378">
            <v>66197</v>
          </cell>
        </row>
        <row r="6379">
          <cell r="A6379">
            <v>78579</v>
          </cell>
        </row>
        <row r="6380">
          <cell r="A6380">
            <v>79343</v>
          </cell>
        </row>
        <row r="6381">
          <cell r="A6381">
            <v>1227</v>
          </cell>
        </row>
        <row r="6382">
          <cell r="A6382">
            <v>1246</v>
          </cell>
        </row>
        <row r="6383">
          <cell r="A6383">
            <v>1256</v>
          </cell>
        </row>
        <row r="6384">
          <cell r="A6384">
            <v>1271</v>
          </cell>
        </row>
        <row r="6385">
          <cell r="A6385">
            <v>1344</v>
          </cell>
        </row>
        <row r="6386">
          <cell r="A6386">
            <v>1474</v>
          </cell>
        </row>
        <row r="6387">
          <cell r="A6387">
            <v>1606</v>
          </cell>
        </row>
        <row r="6388">
          <cell r="A6388">
            <v>1616</v>
          </cell>
        </row>
        <row r="6389">
          <cell r="A6389">
            <v>1711</v>
          </cell>
        </row>
        <row r="6390">
          <cell r="A6390">
            <v>1713</v>
          </cell>
        </row>
        <row r="6391">
          <cell r="A6391">
            <v>1744</v>
          </cell>
        </row>
        <row r="6392">
          <cell r="A6392">
            <v>1764</v>
          </cell>
        </row>
        <row r="6393">
          <cell r="A6393">
            <v>1810</v>
          </cell>
        </row>
        <row r="6394">
          <cell r="A6394">
            <v>1888</v>
          </cell>
        </row>
        <row r="6395">
          <cell r="A6395">
            <v>1898</v>
          </cell>
        </row>
        <row r="6396">
          <cell r="A6396">
            <v>2125</v>
          </cell>
        </row>
        <row r="6397">
          <cell r="A6397">
            <v>2164</v>
          </cell>
        </row>
        <row r="6398">
          <cell r="A6398">
            <v>2168</v>
          </cell>
        </row>
        <row r="6399">
          <cell r="A6399">
            <v>2176</v>
          </cell>
        </row>
        <row r="6400">
          <cell r="A6400">
            <v>2222</v>
          </cell>
        </row>
        <row r="6401">
          <cell r="A6401">
            <v>2338</v>
          </cell>
        </row>
        <row r="6402">
          <cell r="A6402">
            <v>2352</v>
          </cell>
        </row>
        <row r="6403">
          <cell r="A6403">
            <v>2409</v>
          </cell>
        </row>
        <row r="6404">
          <cell r="A6404">
            <v>2440</v>
          </cell>
        </row>
        <row r="6405">
          <cell r="A6405">
            <v>2461</v>
          </cell>
        </row>
        <row r="6406">
          <cell r="A6406">
            <v>2504</v>
          </cell>
        </row>
        <row r="6407">
          <cell r="A6407">
            <v>2530</v>
          </cell>
        </row>
        <row r="6408">
          <cell r="A6408">
            <v>2537</v>
          </cell>
        </row>
        <row r="6409">
          <cell r="A6409">
            <v>2571</v>
          </cell>
        </row>
        <row r="6410">
          <cell r="A6410">
            <v>2579</v>
          </cell>
        </row>
        <row r="6411">
          <cell r="A6411">
            <v>2605</v>
          </cell>
        </row>
        <row r="6412">
          <cell r="A6412">
            <v>2630</v>
          </cell>
        </row>
        <row r="6413">
          <cell r="A6413">
            <v>2657</v>
          </cell>
        </row>
        <row r="6414">
          <cell r="A6414">
            <v>2662</v>
          </cell>
        </row>
        <row r="6415">
          <cell r="A6415">
            <v>2674</v>
          </cell>
        </row>
        <row r="6416">
          <cell r="A6416">
            <v>2693</v>
          </cell>
        </row>
        <row r="6417">
          <cell r="A6417">
            <v>2702</v>
          </cell>
        </row>
        <row r="6418">
          <cell r="A6418">
            <v>2728</v>
          </cell>
        </row>
        <row r="6419">
          <cell r="A6419">
            <v>2731</v>
          </cell>
        </row>
        <row r="6420">
          <cell r="A6420">
            <v>2743</v>
          </cell>
        </row>
        <row r="6421">
          <cell r="A6421">
            <v>2749</v>
          </cell>
        </row>
        <row r="6422">
          <cell r="A6422">
            <v>2782</v>
          </cell>
        </row>
        <row r="6423">
          <cell r="A6423">
            <v>2808</v>
          </cell>
        </row>
        <row r="6424">
          <cell r="A6424">
            <v>2821</v>
          </cell>
        </row>
        <row r="6425">
          <cell r="A6425">
            <v>2823</v>
          </cell>
        </row>
        <row r="6426">
          <cell r="A6426">
            <v>2863</v>
          </cell>
        </row>
        <row r="6427">
          <cell r="A6427">
            <v>2881</v>
          </cell>
        </row>
        <row r="6428">
          <cell r="A6428">
            <v>2936</v>
          </cell>
        </row>
        <row r="6429">
          <cell r="A6429">
            <v>2937</v>
          </cell>
        </row>
        <row r="6430">
          <cell r="A6430">
            <v>3083</v>
          </cell>
        </row>
        <row r="6431">
          <cell r="A6431">
            <v>3107</v>
          </cell>
        </row>
        <row r="6432">
          <cell r="A6432">
            <v>3115</v>
          </cell>
        </row>
        <row r="6433">
          <cell r="A6433">
            <v>3136</v>
          </cell>
        </row>
        <row r="6434">
          <cell r="A6434">
            <v>3157</v>
          </cell>
        </row>
        <row r="6435">
          <cell r="A6435">
            <v>3195</v>
          </cell>
        </row>
        <row r="6436">
          <cell r="A6436">
            <v>3198</v>
          </cell>
        </row>
        <row r="6437">
          <cell r="A6437">
            <v>3273</v>
          </cell>
        </row>
        <row r="6438">
          <cell r="A6438">
            <v>3340</v>
          </cell>
        </row>
        <row r="6439">
          <cell r="A6439">
            <v>3448</v>
          </cell>
        </row>
        <row r="6440">
          <cell r="A6440">
            <v>3570</v>
          </cell>
        </row>
        <row r="6441">
          <cell r="A6441">
            <v>3575</v>
          </cell>
        </row>
        <row r="6442">
          <cell r="A6442">
            <v>3655</v>
          </cell>
        </row>
        <row r="6443">
          <cell r="A6443">
            <v>3679</v>
          </cell>
        </row>
        <row r="6444">
          <cell r="A6444">
            <v>3685</v>
          </cell>
        </row>
        <row r="6445">
          <cell r="A6445">
            <v>3719</v>
          </cell>
        </row>
        <row r="6446">
          <cell r="A6446">
            <v>3722</v>
          </cell>
        </row>
        <row r="6447">
          <cell r="A6447">
            <v>3727</v>
          </cell>
        </row>
        <row r="6448">
          <cell r="A6448">
            <v>3729</v>
          </cell>
        </row>
        <row r="6449">
          <cell r="A6449">
            <v>3736</v>
          </cell>
        </row>
        <row r="6450">
          <cell r="A6450">
            <v>3859</v>
          </cell>
        </row>
        <row r="6451">
          <cell r="A6451">
            <v>3860</v>
          </cell>
        </row>
        <row r="6452">
          <cell r="A6452">
            <v>3911</v>
          </cell>
        </row>
        <row r="6453">
          <cell r="A6453">
            <v>3921</v>
          </cell>
        </row>
        <row r="6454">
          <cell r="A6454">
            <v>3953</v>
          </cell>
        </row>
        <row r="6455">
          <cell r="A6455">
            <v>3997</v>
          </cell>
        </row>
        <row r="6456">
          <cell r="A6456">
            <v>4159</v>
          </cell>
        </row>
        <row r="6457">
          <cell r="A6457">
            <v>4197</v>
          </cell>
        </row>
        <row r="6458">
          <cell r="A6458">
            <v>4246</v>
          </cell>
        </row>
        <row r="6459">
          <cell r="A6459">
            <v>4264</v>
          </cell>
        </row>
        <row r="6460">
          <cell r="A6460">
            <v>4277</v>
          </cell>
        </row>
        <row r="6461">
          <cell r="A6461">
            <v>4290</v>
          </cell>
        </row>
        <row r="6462">
          <cell r="A6462">
            <v>4296</v>
          </cell>
        </row>
        <row r="6463">
          <cell r="A6463">
            <v>4328</v>
          </cell>
        </row>
        <row r="6464">
          <cell r="A6464">
            <v>4368</v>
          </cell>
        </row>
        <row r="6465">
          <cell r="A6465">
            <v>4435</v>
          </cell>
        </row>
        <row r="6466">
          <cell r="A6466">
            <v>4447</v>
          </cell>
        </row>
        <row r="6467">
          <cell r="A6467">
            <v>4454</v>
          </cell>
        </row>
        <row r="6468">
          <cell r="A6468">
            <v>4716</v>
          </cell>
        </row>
        <row r="6469">
          <cell r="A6469">
            <v>4797</v>
          </cell>
        </row>
        <row r="6470">
          <cell r="A6470">
            <v>5110</v>
          </cell>
        </row>
        <row r="6471">
          <cell r="A6471">
            <v>5143</v>
          </cell>
        </row>
        <row r="6472">
          <cell r="A6472">
            <v>5165</v>
          </cell>
        </row>
        <row r="6473">
          <cell r="A6473">
            <v>5173</v>
          </cell>
        </row>
        <row r="6474">
          <cell r="A6474">
            <v>5176</v>
          </cell>
        </row>
        <row r="6475">
          <cell r="A6475">
            <v>5191</v>
          </cell>
        </row>
        <row r="6476">
          <cell r="A6476">
            <v>5192</v>
          </cell>
        </row>
        <row r="6477">
          <cell r="A6477">
            <v>5193</v>
          </cell>
        </row>
        <row r="6478">
          <cell r="A6478">
            <v>5198</v>
          </cell>
        </row>
        <row r="6479">
          <cell r="A6479">
            <v>5213</v>
          </cell>
        </row>
        <row r="6480">
          <cell r="A6480">
            <v>5269</v>
          </cell>
        </row>
        <row r="6481">
          <cell r="A6481">
            <v>5278</v>
          </cell>
        </row>
        <row r="6482">
          <cell r="A6482">
            <v>5281</v>
          </cell>
        </row>
        <row r="6483">
          <cell r="A6483">
            <v>5318</v>
          </cell>
        </row>
        <row r="6484">
          <cell r="A6484">
            <v>5356</v>
          </cell>
        </row>
        <row r="6485">
          <cell r="A6485">
            <v>5418</v>
          </cell>
        </row>
        <row r="6486">
          <cell r="A6486">
            <v>5549</v>
          </cell>
        </row>
        <row r="6487">
          <cell r="A6487">
            <v>5575</v>
          </cell>
        </row>
        <row r="6488">
          <cell r="A6488">
            <v>5728</v>
          </cell>
        </row>
        <row r="6489">
          <cell r="A6489">
            <v>5800</v>
          </cell>
        </row>
        <row r="6490">
          <cell r="A6490">
            <v>5871</v>
          </cell>
        </row>
        <row r="6491">
          <cell r="A6491">
            <v>5882</v>
          </cell>
        </row>
        <row r="6492">
          <cell r="A6492">
            <v>5883</v>
          </cell>
        </row>
        <row r="6493">
          <cell r="A6493">
            <v>5898</v>
          </cell>
        </row>
        <row r="6494">
          <cell r="A6494">
            <v>6021</v>
          </cell>
        </row>
        <row r="6495">
          <cell r="A6495">
            <v>6036</v>
          </cell>
        </row>
        <row r="6496">
          <cell r="A6496">
            <v>6038</v>
          </cell>
        </row>
        <row r="6497">
          <cell r="A6497">
            <v>6045</v>
          </cell>
        </row>
        <row r="6498">
          <cell r="A6498">
            <v>6103</v>
          </cell>
        </row>
        <row r="6499">
          <cell r="A6499">
            <v>6213</v>
          </cell>
        </row>
        <row r="6500">
          <cell r="A6500">
            <v>6435</v>
          </cell>
        </row>
        <row r="6501">
          <cell r="A6501">
            <v>6514</v>
          </cell>
        </row>
        <row r="6502">
          <cell r="A6502">
            <v>6789</v>
          </cell>
        </row>
        <row r="6503">
          <cell r="A6503">
            <v>6802</v>
          </cell>
        </row>
        <row r="6504">
          <cell r="A6504">
            <v>6861</v>
          </cell>
        </row>
        <row r="6505">
          <cell r="A6505">
            <v>6903</v>
          </cell>
        </row>
        <row r="6506">
          <cell r="A6506">
            <v>6951</v>
          </cell>
        </row>
        <row r="6507">
          <cell r="A6507">
            <v>7031</v>
          </cell>
        </row>
        <row r="6508">
          <cell r="A6508">
            <v>7105</v>
          </cell>
        </row>
        <row r="6509">
          <cell r="A6509">
            <v>7110</v>
          </cell>
        </row>
        <row r="6510">
          <cell r="A6510">
            <v>7130</v>
          </cell>
        </row>
        <row r="6511">
          <cell r="A6511">
            <v>7155</v>
          </cell>
        </row>
        <row r="6512">
          <cell r="A6512">
            <v>7162</v>
          </cell>
        </row>
        <row r="6513">
          <cell r="A6513">
            <v>7169</v>
          </cell>
        </row>
        <row r="6514">
          <cell r="A6514">
            <v>7170</v>
          </cell>
        </row>
        <row r="6515">
          <cell r="A6515">
            <v>7241</v>
          </cell>
        </row>
        <row r="6516">
          <cell r="A6516">
            <v>7337</v>
          </cell>
        </row>
        <row r="6517">
          <cell r="A6517">
            <v>7385</v>
          </cell>
        </row>
        <row r="6518">
          <cell r="A6518">
            <v>7521</v>
          </cell>
        </row>
        <row r="6519">
          <cell r="A6519">
            <v>7530</v>
          </cell>
        </row>
        <row r="6520">
          <cell r="A6520">
            <v>7571</v>
          </cell>
        </row>
        <row r="6521">
          <cell r="A6521">
            <v>7587</v>
          </cell>
        </row>
        <row r="6522">
          <cell r="A6522">
            <v>7621</v>
          </cell>
        </row>
        <row r="6523">
          <cell r="A6523">
            <v>7699</v>
          </cell>
        </row>
        <row r="6524">
          <cell r="A6524">
            <v>7734</v>
          </cell>
        </row>
        <row r="6525">
          <cell r="A6525">
            <v>7768</v>
          </cell>
        </row>
        <row r="6526">
          <cell r="A6526">
            <v>7769</v>
          </cell>
        </row>
        <row r="6527">
          <cell r="A6527">
            <v>7782</v>
          </cell>
        </row>
        <row r="6528">
          <cell r="A6528">
            <v>7797</v>
          </cell>
        </row>
        <row r="6529">
          <cell r="A6529">
            <v>7803</v>
          </cell>
        </row>
        <row r="6530">
          <cell r="A6530">
            <v>7806</v>
          </cell>
        </row>
        <row r="6531">
          <cell r="A6531">
            <v>7820</v>
          </cell>
        </row>
        <row r="6532">
          <cell r="A6532">
            <v>7834</v>
          </cell>
        </row>
        <row r="6533">
          <cell r="A6533">
            <v>7860</v>
          </cell>
        </row>
        <row r="6534">
          <cell r="A6534">
            <v>8126</v>
          </cell>
        </row>
        <row r="6535">
          <cell r="A6535">
            <v>8355</v>
          </cell>
        </row>
        <row r="6536">
          <cell r="A6536">
            <v>8397</v>
          </cell>
        </row>
        <row r="6537">
          <cell r="A6537">
            <v>8403</v>
          </cell>
        </row>
        <row r="6538">
          <cell r="A6538">
            <v>8460</v>
          </cell>
        </row>
        <row r="6539">
          <cell r="A6539">
            <v>8556</v>
          </cell>
        </row>
        <row r="6540">
          <cell r="A6540">
            <v>8642</v>
          </cell>
        </row>
        <row r="6541">
          <cell r="A6541">
            <v>8649</v>
          </cell>
        </row>
        <row r="6542">
          <cell r="A6542">
            <v>8669</v>
          </cell>
        </row>
        <row r="6543">
          <cell r="A6543">
            <v>8731</v>
          </cell>
        </row>
        <row r="6544">
          <cell r="A6544">
            <v>8735</v>
          </cell>
        </row>
        <row r="6545">
          <cell r="A6545">
            <v>8744</v>
          </cell>
        </row>
        <row r="6546">
          <cell r="A6546">
            <v>8808</v>
          </cell>
        </row>
        <row r="6547">
          <cell r="A6547">
            <v>8811</v>
          </cell>
        </row>
        <row r="6548">
          <cell r="A6548">
            <v>8816</v>
          </cell>
        </row>
        <row r="6549">
          <cell r="A6549">
            <v>8820</v>
          </cell>
        </row>
        <row r="6550">
          <cell r="A6550">
            <v>8832</v>
          </cell>
        </row>
        <row r="6551">
          <cell r="A6551">
            <v>9030</v>
          </cell>
        </row>
        <row r="6552">
          <cell r="A6552">
            <v>9034</v>
          </cell>
        </row>
        <row r="6553">
          <cell r="A6553">
            <v>9041</v>
          </cell>
        </row>
        <row r="6554">
          <cell r="A6554">
            <v>9062</v>
          </cell>
        </row>
        <row r="6555">
          <cell r="A6555">
            <v>9063</v>
          </cell>
        </row>
        <row r="6556">
          <cell r="A6556">
            <v>9128</v>
          </cell>
        </row>
        <row r="6557">
          <cell r="A6557">
            <v>9135</v>
          </cell>
        </row>
        <row r="6558">
          <cell r="A6558">
            <v>9157</v>
          </cell>
        </row>
        <row r="6559">
          <cell r="A6559">
            <v>9180</v>
          </cell>
        </row>
        <row r="6560">
          <cell r="A6560">
            <v>9190</v>
          </cell>
        </row>
        <row r="6561">
          <cell r="A6561">
            <v>9243</v>
          </cell>
        </row>
        <row r="6562">
          <cell r="A6562">
            <v>9259</v>
          </cell>
        </row>
        <row r="6563">
          <cell r="A6563">
            <v>9361</v>
          </cell>
        </row>
        <row r="6564">
          <cell r="A6564">
            <v>9362</v>
          </cell>
        </row>
        <row r="6565">
          <cell r="A6565">
            <v>9400</v>
          </cell>
        </row>
        <row r="6566">
          <cell r="A6566">
            <v>9415</v>
          </cell>
        </row>
        <row r="6567">
          <cell r="A6567">
            <v>9426</v>
          </cell>
        </row>
        <row r="6568">
          <cell r="A6568">
            <v>9503</v>
          </cell>
        </row>
        <row r="6569">
          <cell r="A6569">
            <v>9698</v>
          </cell>
        </row>
        <row r="6570">
          <cell r="A6570">
            <v>9702</v>
          </cell>
        </row>
        <row r="6571">
          <cell r="A6571">
            <v>9893</v>
          </cell>
        </row>
        <row r="6572">
          <cell r="A6572">
            <v>9946</v>
          </cell>
        </row>
        <row r="6573">
          <cell r="A6573">
            <v>10008</v>
          </cell>
        </row>
        <row r="6574">
          <cell r="A6574">
            <v>10019</v>
          </cell>
        </row>
        <row r="6575">
          <cell r="A6575">
            <v>10045</v>
          </cell>
        </row>
        <row r="6576">
          <cell r="A6576">
            <v>10061</v>
          </cell>
        </row>
        <row r="6577">
          <cell r="A6577">
            <v>10076</v>
          </cell>
        </row>
        <row r="6578">
          <cell r="A6578">
            <v>10111</v>
          </cell>
        </row>
        <row r="6579">
          <cell r="A6579">
            <v>10123</v>
          </cell>
        </row>
        <row r="6580">
          <cell r="A6580">
            <v>10183</v>
          </cell>
        </row>
        <row r="6581">
          <cell r="A6581">
            <v>10221</v>
          </cell>
        </row>
        <row r="6582">
          <cell r="A6582">
            <v>10228</v>
          </cell>
        </row>
        <row r="6583">
          <cell r="A6583">
            <v>10249</v>
          </cell>
        </row>
        <row r="6584">
          <cell r="A6584">
            <v>10440</v>
          </cell>
        </row>
        <row r="6585">
          <cell r="A6585">
            <v>10849</v>
          </cell>
        </row>
        <row r="6586">
          <cell r="A6586">
            <v>10854</v>
          </cell>
        </row>
        <row r="6587">
          <cell r="A6587">
            <v>10951</v>
          </cell>
        </row>
        <row r="6588">
          <cell r="A6588">
            <v>11066</v>
          </cell>
        </row>
        <row r="6589">
          <cell r="A6589">
            <v>11097</v>
          </cell>
        </row>
        <row r="6590">
          <cell r="A6590">
            <v>11141</v>
          </cell>
        </row>
        <row r="6591">
          <cell r="A6591">
            <v>11193</v>
          </cell>
        </row>
        <row r="6592">
          <cell r="A6592">
            <v>11346</v>
          </cell>
        </row>
        <row r="6593">
          <cell r="A6593">
            <v>11379</v>
          </cell>
        </row>
        <row r="6594">
          <cell r="A6594">
            <v>11386</v>
          </cell>
        </row>
        <row r="6595">
          <cell r="A6595">
            <v>11599</v>
          </cell>
        </row>
        <row r="6596">
          <cell r="A6596">
            <v>11608</v>
          </cell>
        </row>
        <row r="6597">
          <cell r="A6597">
            <v>11615</v>
          </cell>
        </row>
        <row r="6598">
          <cell r="A6598">
            <v>11681</v>
          </cell>
        </row>
        <row r="6599">
          <cell r="A6599">
            <v>11737</v>
          </cell>
        </row>
        <row r="6600">
          <cell r="A6600">
            <v>11738</v>
          </cell>
        </row>
        <row r="6601">
          <cell r="A6601">
            <v>11813</v>
          </cell>
        </row>
        <row r="6602">
          <cell r="A6602">
            <v>11859</v>
          </cell>
        </row>
        <row r="6603">
          <cell r="A6603">
            <v>11883</v>
          </cell>
        </row>
        <row r="6604">
          <cell r="A6604">
            <v>11884</v>
          </cell>
        </row>
        <row r="6605">
          <cell r="A6605">
            <v>11917</v>
          </cell>
        </row>
        <row r="6606">
          <cell r="A6606">
            <v>11944</v>
          </cell>
        </row>
        <row r="6607">
          <cell r="A6607">
            <v>11980</v>
          </cell>
        </row>
        <row r="6608">
          <cell r="A6608">
            <v>12003</v>
          </cell>
        </row>
        <row r="6609">
          <cell r="A6609">
            <v>12052</v>
          </cell>
        </row>
        <row r="6610">
          <cell r="A6610">
            <v>12126</v>
          </cell>
        </row>
        <row r="6611">
          <cell r="A6611">
            <v>12159</v>
          </cell>
        </row>
        <row r="6612">
          <cell r="A6612">
            <v>12363</v>
          </cell>
        </row>
        <row r="6613">
          <cell r="A6613">
            <v>12457</v>
          </cell>
        </row>
        <row r="6614">
          <cell r="A6614">
            <v>12505</v>
          </cell>
        </row>
        <row r="6615">
          <cell r="A6615">
            <v>12506</v>
          </cell>
        </row>
        <row r="6616">
          <cell r="A6616">
            <v>12531</v>
          </cell>
        </row>
        <row r="6617">
          <cell r="A6617">
            <v>12586</v>
          </cell>
        </row>
        <row r="6618">
          <cell r="A6618">
            <v>12587</v>
          </cell>
        </row>
        <row r="6619">
          <cell r="A6619">
            <v>12718</v>
          </cell>
        </row>
        <row r="6620">
          <cell r="A6620">
            <v>12758</v>
          </cell>
        </row>
        <row r="6621">
          <cell r="A6621">
            <v>12773</v>
          </cell>
        </row>
        <row r="6622">
          <cell r="A6622">
            <v>12820</v>
          </cell>
        </row>
        <row r="6623">
          <cell r="A6623">
            <v>12852</v>
          </cell>
        </row>
        <row r="6624">
          <cell r="A6624">
            <v>12863</v>
          </cell>
        </row>
        <row r="6625">
          <cell r="A6625">
            <v>12969</v>
          </cell>
        </row>
        <row r="6626">
          <cell r="A6626">
            <v>12993</v>
          </cell>
        </row>
        <row r="6627">
          <cell r="A6627">
            <v>13289</v>
          </cell>
        </row>
        <row r="6628">
          <cell r="A6628">
            <v>13406</v>
          </cell>
        </row>
        <row r="6629">
          <cell r="A6629">
            <v>13544</v>
          </cell>
        </row>
        <row r="6630">
          <cell r="A6630">
            <v>13641</v>
          </cell>
        </row>
        <row r="6631">
          <cell r="A6631">
            <v>13671</v>
          </cell>
        </row>
        <row r="6632">
          <cell r="A6632">
            <v>13781</v>
          </cell>
        </row>
        <row r="6633">
          <cell r="A6633">
            <v>13792</v>
          </cell>
        </row>
        <row r="6634">
          <cell r="A6634">
            <v>13806</v>
          </cell>
        </row>
        <row r="6635">
          <cell r="A6635">
            <v>13854</v>
          </cell>
        </row>
        <row r="6636">
          <cell r="A6636">
            <v>13855</v>
          </cell>
        </row>
        <row r="6637">
          <cell r="A6637">
            <v>13879</v>
          </cell>
        </row>
        <row r="6638">
          <cell r="A6638">
            <v>13903</v>
          </cell>
        </row>
        <row r="6639">
          <cell r="A6639">
            <v>14015</v>
          </cell>
        </row>
        <row r="6640">
          <cell r="A6640">
            <v>14023</v>
          </cell>
        </row>
        <row r="6641">
          <cell r="A6641">
            <v>14026</v>
          </cell>
        </row>
        <row r="6642">
          <cell r="A6642">
            <v>14112</v>
          </cell>
        </row>
        <row r="6643">
          <cell r="A6643">
            <v>14154</v>
          </cell>
        </row>
        <row r="6644">
          <cell r="A6644">
            <v>14185</v>
          </cell>
        </row>
        <row r="6645">
          <cell r="A6645">
            <v>14230</v>
          </cell>
        </row>
        <row r="6646">
          <cell r="A6646">
            <v>14325</v>
          </cell>
        </row>
        <row r="6647">
          <cell r="A6647">
            <v>14474</v>
          </cell>
        </row>
        <row r="6648">
          <cell r="A6648">
            <v>14671</v>
          </cell>
        </row>
        <row r="6649">
          <cell r="A6649">
            <v>14725</v>
          </cell>
        </row>
        <row r="6650">
          <cell r="A6650">
            <v>14729</v>
          </cell>
        </row>
        <row r="6651">
          <cell r="A6651">
            <v>14764</v>
          </cell>
        </row>
        <row r="6652">
          <cell r="A6652">
            <v>14806</v>
          </cell>
        </row>
        <row r="6653">
          <cell r="A6653">
            <v>14875</v>
          </cell>
        </row>
        <row r="6654">
          <cell r="A6654">
            <v>14909</v>
          </cell>
        </row>
        <row r="6655">
          <cell r="A6655">
            <v>15006</v>
          </cell>
        </row>
        <row r="6656">
          <cell r="A6656">
            <v>15085</v>
          </cell>
        </row>
        <row r="6657">
          <cell r="A6657">
            <v>15155</v>
          </cell>
        </row>
        <row r="6658">
          <cell r="A6658">
            <v>15166</v>
          </cell>
        </row>
        <row r="6659">
          <cell r="A6659">
            <v>15183</v>
          </cell>
        </row>
        <row r="6660">
          <cell r="A6660">
            <v>15203</v>
          </cell>
        </row>
        <row r="6661">
          <cell r="A6661">
            <v>15249</v>
          </cell>
        </row>
        <row r="6662">
          <cell r="A6662">
            <v>15294</v>
          </cell>
        </row>
        <row r="6663">
          <cell r="A6663">
            <v>15533</v>
          </cell>
        </row>
        <row r="6664">
          <cell r="A6664">
            <v>15587</v>
          </cell>
        </row>
        <row r="6665">
          <cell r="A6665">
            <v>15670</v>
          </cell>
        </row>
        <row r="6666">
          <cell r="A6666">
            <v>15680</v>
          </cell>
        </row>
        <row r="6667">
          <cell r="A6667">
            <v>15792</v>
          </cell>
        </row>
        <row r="6668">
          <cell r="A6668">
            <v>15795</v>
          </cell>
        </row>
        <row r="6669">
          <cell r="A6669">
            <v>15804</v>
          </cell>
        </row>
        <row r="6670">
          <cell r="A6670">
            <v>15810</v>
          </cell>
        </row>
        <row r="6671">
          <cell r="A6671">
            <v>15856</v>
          </cell>
        </row>
        <row r="6672">
          <cell r="A6672">
            <v>15973</v>
          </cell>
        </row>
        <row r="6673">
          <cell r="A6673">
            <v>16042</v>
          </cell>
        </row>
        <row r="6674">
          <cell r="A6674">
            <v>16073</v>
          </cell>
        </row>
        <row r="6675">
          <cell r="A6675">
            <v>16138</v>
          </cell>
        </row>
        <row r="6676">
          <cell r="A6676">
            <v>16184</v>
          </cell>
        </row>
        <row r="6677">
          <cell r="A6677">
            <v>16207</v>
          </cell>
        </row>
        <row r="6678">
          <cell r="A6678">
            <v>16260</v>
          </cell>
        </row>
        <row r="6679">
          <cell r="A6679">
            <v>16289</v>
          </cell>
        </row>
        <row r="6680">
          <cell r="A6680">
            <v>16303</v>
          </cell>
        </row>
        <row r="6681">
          <cell r="A6681">
            <v>16383</v>
          </cell>
        </row>
        <row r="6682">
          <cell r="A6682">
            <v>16384</v>
          </cell>
        </row>
        <row r="6683">
          <cell r="A6683">
            <v>16433</v>
          </cell>
        </row>
        <row r="6684">
          <cell r="A6684">
            <v>16457</v>
          </cell>
        </row>
        <row r="6685">
          <cell r="A6685">
            <v>16512</v>
          </cell>
        </row>
        <row r="6686">
          <cell r="A6686">
            <v>16621</v>
          </cell>
        </row>
        <row r="6687">
          <cell r="A6687">
            <v>16694</v>
          </cell>
        </row>
        <row r="6688">
          <cell r="A6688">
            <v>16974</v>
          </cell>
        </row>
        <row r="6689">
          <cell r="A6689">
            <v>17106</v>
          </cell>
        </row>
        <row r="6690">
          <cell r="A6690">
            <v>17321</v>
          </cell>
        </row>
        <row r="6691">
          <cell r="A6691">
            <v>17398</v>
          </cell>
        </row>
        <row r="6692">
          <cell r="A6692">
            <v>17524</v>
          </cell>
        </row>
        <row r="6693">
          <cell r="A6693">
            <v>17586</v>
          </cell>
        </row>
        <row r="6694">
          <cell r="A6694">
            <v>17596</v>
          </cell>
        </row>
        <row r="6695">
          <cell r="A6695">
            <v>17632</v>
          </cell>
        </row>
        <row r="6696">
          <cell r="A6696">
            <v>17711</v>
          </cell>
        </row>
        <row r="6697">
          <cell r="A6697">
            <v>17715</v>
          </cell>
        </row>
        <row r="6698">
          <cell r="A6698">
            <v>17786</v>
          </cell>
        </row>
        <row r="6699">
          <cell r="A6699">
            <v>17906</v>
          </cell>
        </row>
        <row r="6700">
          <cell r="A6700">
            <v>17915</v>
          </cell>
        </row>
        <row r="6701">
          <cell r="A6701">
            <v>17928</v>
          </cell>
        </row>
        <row r="6702">
          <cell r="A6702">
            <v>18011</v>
          </cell>
        </row>
        <row r="6703">
          <cell r="A6703">
            <v>18079</v>
          </cell>
        </row>
        <row r="6704">
          <cell r="A6704">
            <v>18562</v>
          </cell>
        </row>
        <row r="6705">
          <cell r="A6705">
            <v>18599</v>
          </cell>
        </row>
        <row r="6706">
          <cell r="A6706">
            <v>18663</v>
          </cell>
        </row>
        <row r="6707">
          <cell r="A6707">
            <v>19049</v>
          </cell>
        </row>
        <row r="6708">
          <cell r="A6708">
            <v>19187</v>
          </cell>
        </row>
        <row r="6709">
          <cell r="A6709">
            <v>19193</v>
          </cell>
        </row>
        <row r="6710">
          <cell r="A6710">
            <v>24247</v>
          </cell>
        </row>
        <row r="6711">
          <cell r="A6711">
            <v>24294</v>
          </cell>
        </row>
        <row r="6712">
          <cell r="A6712">
            <v>24361</v>
          </cell>
        </row>
        <row r="6713">
          <cell r="A6713">
            <v>24409</v>
          </cell>
        </row>
        <row r="6714">
          <cell r="A6714">
            <v>24461</v>
          </cell>
        </row>
        <row r="6715">
          <cell r="A6715">
            <v>24550</v>
          </cell>
        </row>
        <row r="6716">
          <cell r="A6716">
            <v>24680</v>
          </cell>
        </row>
        <row r="6717">
          <cell r="A6717">
            <v>24990</v>
          </cell>
        </row>
        <row r="6718">
          <cell r="A6718">
            <v>25026</v>
          </cell>
        </row>
        <row r="6719">
          <cell r="A6719">
            <v>25563</v>
          </cell>
        </row>
        <row r="6720">
          <cell r="A6720">
            <v>25622</v>
          </cell>
        </row>
        <row r="6721">
          <cell r="A6721">
            <v>25710</v>
          </cell>
        </row>
        <row r="6722">
          <cell r="A6722">
            <v>25712</v>
          </cell>
        </row>
        <row r="6723">
          <cell r="A6723">
            <v>25762</v>
          </cell>
        </row>
        <row r="6724">
          <cell r="A6724">
            <v>25791</v>
          </cell>
        </row>
        <row r="6725">
          <cell r="A6725">
            <v>25806</v>
          </cell>
        </row>
        <row r="6726">
          <cell r="A6726">
            <v>25866</v>
          </cell>
        </row>
        <row r="6727">
          <cell r="A6727">
            <v>26036</v>
          </cell>
        </row>
        <row r="6728">
          <cell r="A6728">
            <v>26050</v>
          </cell>
        </row>
        <row r="6729">
          <cell r="A6729">
            <v>26135</v>
          </cell>
        </row>
        <row r="6730">
          <cell r="A6730">
            <v>26145</v>
          </cell>
        </row>
        <row r="6731">
          <cell r="A6731">
            <v>26146</v>
          </cell>
        </row>
        <row r="6732">
          <cell r="A6732">
            <v>26154</v>
          </cell>
        </row>
        <row r="6733">
          <cell r="A6733">
            <v>26204</v>
          </cell>
        </row>
        <row r="6734">
          <cell r="A6734">
            <v>26226</v>
          </cell>
        </row>
        <row r="6735">
          <cell r="A6735">
            <v>26238</v>
          </cell>
        </row>
        <row r="6736">
          <cell r="A6736">
            <v>26241</v>
          </cell>
        </row>
        <row r="6737">
          <cell r="A6737">
            <v>26303</v>
          </cell>
        </row>
        <row r="6738">
          <cell r="A6738">
            <v>26338</v>
          </cell>
        </row>
        <row r="6739">
          <cell r="A6739">
            <v>26363</v>
          </cell>
        </row>
        <row r="6740">
          <cell r="A6740">
            <v>26369</v>
          </cell>
        </row>
        <row r="6741">
          <cell r="A6741">
            <v>26382</v>
          </cell>
        </row>
        <row r="6742">
          <cell r="A6742">
            <v>26393</v>
          </cell>
        </row>
        <row r="6743">
          <cell r="A6743">
            <v>26414</v>
          </cell>
        </row>
        <row r="6744">
          <cell r="A6744">
            <v>26416</v>
          </cell>
        </row>
        <row r="6745">
          <cell r="A6745">
            <v>26450</v>
          </cell>
        </row>
        <row r="6746">
          <cell r="A6746">
            <v>26480</v>
          </cell>
        </row>
        <row r="6747">
          <cell r="A6747">
            <v>26534</v>
          </cell>
        </row>
        <row r="6748">
          <cell r="A6748">
            <v>26675</v>
          </cell>
        </row>
        <row r="6749">
          <cell r="A6749">
            <v>26695</v>
          </cell>
        </row>
        <row r="6750">
          <cell r="A6750">
            <v>26762</v>
          </cell>
        </row>
        <row r="6751">
          <cell r="A6751">
            <v>26777</v>
          </cell>
        </row>
        <row r="6752">
          <cell r="A6752">
            <v>26810</v>
          </cell>
        </row>
        <row r="6753">
          <cell r="A6753">
            <v>26864</v>
          </cell>
        </row>
        <row r="6754">
          <cell r="A6754">
            <v>26917</v>
          </cell>
        </row>
        <row r="6755">
          <cell r="A6755">
            <v>26942</v>
          </cell>
        </row>
        <row r="6756">
          <cell r="A6756">
            <v>27024</v>
          </cell>
        </row>
        <row r="6757">
          <cell r="A6757">
            <v>27124</v>
          </cell>
        </row>
        <row r="6758">
          <cell r="A6758">
            <v>27251</v>
          </cell>
        </row>
        <row r="6759">
          <cell r="A6759">
            <v>27296</v>
          </cell>
        </row>
        <row r="6760">
          <cell r="A6760">
            <v>27327</v>
          </cell>
        </row>
        <row r="6761">
          <cell r="A6761">
            <v>27481</v>
          </cell>
        </row>
        <row r="6762">
          <cell r="A6762">
            <v>27496</v>
          </cell>
        </row>
        <row r="6763">
          <cell r="A6763">
            <v>27511</v>
          </cell>
        </row>
        <row r="6764">
          <cell r="A6764">
            <v>27539</v>
          </cell>
        </row>
        <row r="6765">
          <cell r="A6765">
            <v>27554</v>
          </cell>
        </row>
        <row r="6766">
          <cell r="A6766">
            <v>27556</v>
          </cell>
        </row>
        <row r="6767">
          <cell r="A6767">
            <v>27571</v>
          </cell>
        </row>
        <row r="6768">
          <cell r="A6768">
            <v>27589</v>
          </cell>
        </row>
        <row r="6769">
          <cell r="A6769">
            <v>27699</v>
          </cell>
        </row>
        <row r="6770">
          <cell r="A6770">
            <v>27791</v>
          </cell>
        </row>
        <row r="6771">
          <cell r="A6771">
            <v>27836</v>
          </cell>
        </row>
        <row r="6772">
          <cell r="A6772">
            <v>27850</v>
          </cell>
        </row>
        <row r="6773">
          <cell r="A6773">
            <v>27878</v>
          </cell>
        </row>
        <row r="6774">
          <cell r="A6774">
            <v>27914</v>
          </cell>
        </row>
        <row r="6775">
          <cell r="A6775">
            <v>27942</v>
          </cell>
        </row>
        <row r="6776">
          <cell r="A6776">
            <v>27951</v>
          </cell>
        </row>
        <row r="6777">
          <cell r="A6777">
            <v>27993</v>
          </cell>
        </row>
        <row r="6778">
          <cell r="A6778">
            <v>28018</v>
          </cell>
        </row>
        <row r="6779">
          <cell r="A6779">
            <v>28047</v>
          </cell>
        </row>
        <row r="6780">
          <cell r="A6780">
            <v>28109</v>
          </cell>
        </row>
        <row r="6781">
          <cell r="A6781">
            <v>28220</v>
          </cell>
        </row>
        <row r="6782">
          <cell r="A6782">
            <v>28221</v>
          </cell>
        </row>
        <row r="6783">
          <cell r="A6783">
            <v>28230</v>
          </cell>
        </row>
        <row r="6784">
          <cell r="A6784">
            <v>28232</v>
          </cell>
        </row>
        <row r="6785">
          <cell r="A6785">
            <v>28359</v>
          </cell>
        </row>
        <row r="6786">
          <cell r="A6786">
            <v>28382</v>
          </cell>
        </row>
        <row r="6787">
          <cell r="A6787">
            <v>28395</v>
          </cell>
        </row>
        <row r="6788">
          <cell r="A6788">
            <v>28404</v>
          </cell>
        </row>
        <row r="6789">
          <cell r="A6789">
            <v>28409</v>
          </cell>
        </row>
        <row r="6790">
          <cell r="A6790">
            <v>28421</v>
          </cell>
        </row>
        <row r="6791">
          <cell r="A6791">
            <v>28443</v>
          </cell>
        </row>
        <row r="6792">
          <cell r="A6792">
            <v>28445</v>
          </cell>
        </row>
        <row r="6793">
          <cell r="A6793">
            <v>28448</v>
          </cell>
        </row>
        <row r="6794">
          <cell r="A6794">
            <v>28465</v>
          </cell>
        </row>
        <row r="6795">
          <cell r="A6795">
            <v>28470</v>
          </cell>
        </row>
        <row r="6796">
          <cell r="A6796">
            <v>28500</v>
          </cell>
        </row>
        <row r="6797">
          <cell r="A6797">
            <v>28501</v>
          </cell>
        </row>
        <row r="6798">
          <cell r="A6798">
            <v>28535</v>
          </cell>
        </row>
        <row r="6799">
          <cell r="A6799">
            <v>28539</v>
          </cell>
        </row>
        <row r="6800">
          <cell r="A6800">
            <v>28586</v>
          </cell>
        </row>
        <row r="6801">
          <cell r="A6801">
            <v>28616</v>
          </cell>
        </row>
        <row r="6802">
          <cell r="A6802">
            <v>28694</v>
          </cell>
        </row>
        <row r="6803">
          <cell r="A6803">
            <v>28710</v>
          </cell>
        </row>
        <row r="6804">
          <cell r="A6804">
            <v>28735</v>
          </cell>
        </row>
        <row r="6805">
          <cell r="A6805">
            <v>28748</v>
          </cell>
        </row>
        <row r="6806">
          <cell r="A6806">
            <v>28781</v>
          </cell>
        </row>
        <row r="6807">
          <cell r="A6807">
            <v>28880</v>
          </cell>
        </row>
        <row r="6808">
          <cell r="A6808">
            <v>28886</v>
          </cell>
        </row>
        <row r="6809">
          <cell r="A6809">
            <v>28901</v>
          </cell>
        </row>
        <row r="6810">
          <cell r="A6810">
            <v>28905</v>
          </cell>
        </row>
        <row r="6811">
          <cell r="A6811">
            <v>28988</v>
          </cell>
        </row>
        <row r="6812">
          <cell r="A6812">
            <v>29123</v>
          </cell>
        </row>
        <row r="6813">
          <cell r="A6813">
            <v>29133</v>
          </cell>
        </row>
        <row r="6814">
          <cell r="A6814">
            <v>29137</v>
          </cell>
        </row>
        <row r="6815">
          <cell r="A6815">
            <v>29229</v>
          </cell>
        </row>
        <row r="6816">
          <cell r="A6816">
            <v>29249</v>
          </cell>
        </row>
        <row r="6817">
          <cell r="A6817">
            <v>29271</v>
          </cell>
        </row>
        <row r="6818">
          <cell r="A6818">
            <v>29399</v>
          </cell>
        </row>
        <row r="6819">
          <cell r="A6819">
            <v>29490</v>
          </cell>
        </row>
        <row r="6820">
          <cell r="A6820">
            <v>29543</v>
          </cell>
        </row>
        <row r="6821">
          <cell r="A6821">
            <v>29546</v>
          </cell>
        </row>
        <row r="6822">
          <cell r="A6822">
            <v>29550</v>
          </cell>
        </row>
        <row r="6823">
          <cell r="A6823">
            <v>29595</v>
          </cell>
        </row>
        <row r="6824">
          <cell r="A6824">
            <v>29641</v>
          </cell>
        </row>
        <row r="6825">
          <cell r="A6825">
            <v>29682</v>
          </cell>
        </row>
        <row r="6826">
          <cell r="A6826">
            <v>29689</v>
          </cell>
        </row>
        <row r="6827">
          <cell r="A6827">
            <v>29928</v>
          </cell>
        </row>
        <row r="6828">
          <cell r="A6828">
            <v>30040</v>
          </cell>
        </row>
        <row r="6829">
          <cell r="A6829">
            <v>30053</v>
          </cell>
        </row>
        <row r="6830">
          <cell r="A6830">
            <v>30203</v>
          </cell>
        </row>
        <row r="6831">
          <cell r="A6831">
            <v>30224</v>
          </cell>
        </row>
        <row r="6832">
          <cell r="A6832">
            <v>30226</v>
          </cell>
        </row>
        <row r="6833">
          <cell r="A6833">
            <v>30237</v>
          </cell>
        </row>
        <row r="6834">
          <cell r="A6834">
            <v>30277</v>
          </cell>
        </row>
        <row r="6835">
          <cell r="A6835">
            <v>30306</v>
          </cell>
        </row>
        <row r="6836">
          <cell r="A6836">
            <v>30307</v>
          </cell>
        </row>
        <row r="6837">
          <cell r="A6837">
            <v>30404</v>
          </cell>
        </row>
        <row r="6838">
          <cell r="A6838">
            <v>30444</v>
          </cell>
        </row>
        <row r="6839">
          <cell r="A6839">
            <v>30537</v>
          </cell>
        </row>
        <row r="6840">
          <cell r="A6840">
            <v>30593</v>
          </cell>
        </row>
        <row r="6841">
          <cell r="A6841">
            <v>30612</v>
          </cell>
        </row>
        <row r="6842">
          <cell r="A6842">
            <v>30707</v>
          </cell>
        </row>
        <row r="6843">
          <cell r="A6843">
            <v>30753</v>
          </cell>
        </row>
        <row r="6844">
          <cell r="A6844">
            <v>30786</v>
          </cell>
        </row>
        <row r="6845">
          <cell r="A6845">
            <v>30815</v>
          </cell>
        </row>
        <row r="6846">
          <cell r="A6846">
            <v>30861</v>
          </cell>
        </row>
        <row r="6847">
          <cell r="A6847">
            <v>30878</v>
          </cell>
        </row>
        <row r="6848">
          <cell r="A6848">
            <v>30950</v>
          </cell>
        </row>
        <row r="6849">
          <cell r="A6849">
            <v>30951</v>
          </cell>
        </row>
        <row r="6850">
          <cell r="A6850">
            <v>30974</v>
          </cell>
        </row>
        <row r="6851">
          <cell r="A6851">
            <v>31032</v>
          </cell>
        </row>
        <row r="6852">
          <cell r="A6852">
            <v>31044</v>
          </cell>
        </row>
        <row r="6853">
          <cell r="A6853">
            <v>31054</v>
          </cell>
        </row>
        <row r="6854">
          <cell r="A6854">
            <v>31069</v>
          </cell>
        </row>
        <row r="6855">
          <cell r="A6855">
            <v>31089</v>
          </cell>
        </row>
        <row r="6856">
          <cell r="A6856">
            <v>31105</v>
          </cell>
        </row>
        <row r="6857">
          <cell r="A6857">
            <v>31152</v>
          </cell>
        </row>
        <row r="6858">
          <cell r="A6858">
            <v>31177</v>
          </cell>
        </row>
        <row r="6859">
          <cell r="A6859">
            <v>31211</v>
          </cell>
        </row>
        <row r="6860">
          <cell r="A6860">
            <v>31248</v>
          </cell>
        </row>
        <row r="6861">
          <cell r="A6861">
            <v>31250</v>
          </cell>
        </row>
        <row r="6862">
          <cell r="A6862">
            <v>31317</v>
          </cell>
        </row>
        <row r="6863">
          <cell r="A6863">
            <v>31486</v>
          </cell>
        </row>
        <row r="6864">
          <cell r="A6864">
            <v>31487</v>
          </cell>
        </row>
        <row r="6865">
          <cell r="A6865">
            <v>31488</v>
          </cell>
        </row>
        <row r="6866">
          <cell r="A6866">
            <v>31533</v>
          </cell>
        </row>
        <row r="6867">
          <cell r="A6867">
            <v>31580</v>
          </cell>
        </row>
        <row r="6868">
          <cell r="A6868">
            <v>31723</v>
          </cell>
        </row>
        <row r="6869">
          <cell r="A6869">
            <v>31733</v>
          </cell>
        </row>
        <row r="6870">
          <cell r="A6870">
            <v>31778</v>
          </cell>
        </row>
        <row r="6871">
          <cell r="A6871">
            <v>32069</v>
          </cell>
        </row>
        <row r="6872">
          <cell r="A6872">
            <v>32186</v>
          </cell>
        </row>
        <row r="6873">
          <cell r="A6873">
            <v>32205</v>
          </cell>
        </row>
        <row r="6874">
          <cell r="A6874">
            <v>32210</v>
          </cell>
        </row>
        <row r="6875">
          <cell r="A6875">
            <v>32222</v>
          </cell>
        </row>
        <row r="6876">
          <cell r="A6876">
            <v>32518</v>
          </cell>
        </row>
        <row r="6877">
          <cell r="A6877">
            <v>32540</v>
          </cell>
        </row>
        <row r="6878">
          <cell r="A6878">
            <v>32545</v>
          </cell>
        </row>
        <row r="6879">
          <cell r="A6879">
            <v>32572</v>
          </cell>
        </row>
        <row r="6880">
          <cell r="A6880">
            <v>32603</v>
          </cell>
        </row>
        <row r="6881">
          <cell r="A6881">
            <v>32644</v>
          </cell>
        </row>
        <row r="6882">
          <cell r="A6882">
            <v>32665</v>
          </cell>
        </row>
        <row r="6883">
          <cell r="A6883">
            <v>32696</v>
          </cell>
        </row>
        <row r="6884">
          <cell r="A6884">
            <v>32729</v>
          </cell>
        </row>
        <row r="6885">
          <cell r="A6885">
            <v>32734</v>
          </cell>
        </row>
        <row r="6886">
          <cell r="A6886">
            <v>32776</v>
          </cell>
        </row>
        <row r="6887">
          <cell r="A6887">
            <v>32953</v>
          </cell>
        </row>
        <row r="6888">
          <cell r="A6888">
            <v>32990</v>
          </cell>
        </row>
        <row r="6889">
          <cell r="A6889">
            <v>32996</v>
          </cell>
        </row>
        <row r="6890">
          <cell r="A6890">
            <v>33095</v>
          </cell>
        </row>
        <row r="6891">
          <cell r="A6891">
            <v>33135</v>
          </cell>
        </row>
        <row r="6892">
          <cell r="A6892">
            <v>33161</v>
          </cell>
        </row>
        <row r="6893">
          <cell r="A6893">
            <v>33189</v>
          </cell>
        </row>
        <row r="6894">
          <cell r="A6894">
            <v>33314</v>
          </cell>
        </row>
        <row r="6895">
          <cell r="A6895">
            <v>33444</v>
          </cell>
        </row>
        <row r="6896">
          <cell r="A6896">
            <v>33477</v>
          </cell>
        </row>
        <row r="6897">
          <cell r="A6897">
            <v>33520</v>
          </cell>
        </row>
        <row r="6898">
          <cell r="A6898">
            <v>33531</v>
          </cell>
        </row>
        <row r="6899">
          <cell r="A6899">
            <v>33691</v>
          </cell>
        </row>
        <row r="6900">
          <cell r="A6900">
            <v>33715</v>
          </cell>
        </row>
        <row r="6901">
          <cell r="A6901">
            <v>33780</v>
          </cell>
        </row>
        <row r="6902">
          <cell r="A6902">
            <v>33783</v>
          </cell>
        </row>
        <row r="6903">
          <cell r="A6903">
            <v>33937</v>
          </cell>
        </row>
        <row r="6904">
          <cell r="A6904">
            <v>33975</v>
          </cell>
        </row>
        <row r="6905">
          <cell r="A6905">
            <v>33998</v>
          </cell>
        </row>
        <row r="6906">
          <cell r="A6906">
            <v>34006</v>
          </cell>
        </row>
        <row r="6907">
          <cell r="A6907">
            <v>34071</v>
          </cell>
        </row>
        <row r="6908">
          <cell r="A6908">
            <v>34082</v>
          </cell>
        </row>
        <row r="6909">
          <cell r="A6909">
            <v>34088</v>
          </cell>
        </row>
        <row r="6910">
          <cell r="A6910">
            <v>34099</v>
          </cell>
        </row>
        <row r="6911">
          <cell r="A6911">
            <v>34100</v>
          </cell>
        </row>
        <row r="6912">
          <cell r="A6912">
            <v>34103</v>
          </cell>
        </row>
        <row r="6913">
          <cell r="A6913">
            <v>34107</v>
          </cell>
        </row>
        <row r="6914">
          <cell r="A6914">
            <v>34128</v>
          </cell>
        </row>
        <row r="6915">
          <cell r="A6915">
            <v>34186</v>
          </cell>
        </row>
        <row r="6916">
          <cell r="A6916">
            <v>34290</v>
          </cell>
        </row>
        <row r="6917">
          <cell r="A6917">
            <v>34300</v>
          </cell>
        </row>
        <row r="6918">
          <cell r="A6918">
            <v>34321</v>
          </cell>
        </row>
        <row r="6919">
          <cell r="A6919">
            <v>34334</v>
          </cell>
        </row>
        <row r="6920">
          <cell r="A6920">
            <v>34455</v>
          </cell>
        </row>
        <row r="6921">
          <cell r="A6921">
            <v>34477</v>
          </cell>
        </row>
        <row r="6922">
          <cell r="A6922">
            <v>34508</v>
          </cell>
        </row>
        <row r="6923">
          <cell r="A6923">
            <v>34549</v>
          </cell>
        </row>
        <row r="6924">
          <cell r="A6924">
            <v>34550</v>
          </cell>
        </row>
        <row r="6925">
          <cell r="A6925">
            <v>34608</v>
          </cell>
        </row>
        <row r="6926">
          <cell r="A6926">
            <v>34662</v>
          </cell>
        </row>
        <row r="6927">
          <cell r="A6927">
            <v>34674</v>
          </cell>
        </row>
        <row r="6928">
          <cell r="A6928">
            <v>34716</v>
          </cell>
        </row>
        <row r="6929">
          <cell r="A6929">
            <v>34909</v>
          </cell>
        </row>
        <row r="6930">
          <cell r="A6930">
            <v>35656</v>
          </cell>
        </row>
        <row r="6931">
          <cell r="A6931">
            <v>35675</v>
          </cell>
        </row>
        <row r="6932">
          <cell r="A6932">
            <v>35750</v>
          </cell>
        </row>
        <row r="6933">
          <cell r="A6933">
            <v>35772</v>
          </cell>
        </row>
        <row r="6934">
          <cell r="A6934">
            <v>35935</v>
          </cell>
        </row>
        <row r="6935">
          <cell r="A6935">
            <v>36184</v>
          </cell>
        </row>
        <row r="6936">
          <cell r="A6936">
            <v>36281</v>
          </cell>
        </row>
        <row r="6937">
          <cell r="A6937">
            <v>36492</v>
          </cell>
        </row>
        <row r="6938">
          <cell r="A6938">
            <v>36533</v>
          </cell>
        </row>
        <row r="6939">
          <cell r="A6939">
            <v>36662</v>
          </cell>
        </row>
        <row r="6940">
          <cell r="A6940">
            <v>36680</v>
          </cell>
        </row>
        <row r="6941">
          <cell r="A6941">
            <v>36703</v>
          </cell>
        </row>
        <row r="6942">
          <cell r="A6942">
            <v>36849</v>
          </cell>
        </row>
        <row r="6943">
          <cell r="A6943">
            <v>36850</v>
          </cell>
        </row>
        <row r="6944">
          <cell r="A6944">
            <v>36868</v>
          </cell>
        </row>
        <row r="6945">
          <cell r="A6945">
            <v>36963</v>
          </cell>
        </row>
        <row r="6946">
          <cell r="A6946">
            <v>37209</v>
          </cell>
        </row>
        <row r="6947">
          <cell r="A6947">
            <v>37268</v>
          </cell>
        </row>
        <row r="6948">
          <cell r="A6948">
            <v>37463</v>
          </cell>
        </row>
        <row r="6949">
          <cell r="A6949">
            <v>37483</v>
          </cell>
        </row>
        <row r="6950">
          <cell r="A6950">
            <v>38166</v>
          </cell>
        </row>
        <row r="6951">
          <cell r="A6951">
            <v>38185</v>
          </cell>
        </row>
        <row r="6952">
          <cell r="A6952">
            <v>38195</v>
          </cell>
        </row>
        <row r="6953">
          <cell r="A6953">
            <v>38208</v>
          </cell>
        </row>
        <row r="6954">
          <cell r="A6954">
            <v>38222</v>
          </cell>
        </row>
        <row r="6955">
          <cell r="A6955">
            <v>38356</v>
          </cell>
        </row>
        <row r="6956">
          <cell r="A6956">
            <v>38521</v>
          </cell>
        </row>
        <row r="6957">
          <cell r="A6957">
            <v>38589</v>
          </cell>
        </row>
        <row r="6958">
          <cell r="A6958">
            <v>38759</v>
          </cell>
        </row>
        <row r="6959">
          <cell r="A6959">
            <v>38817</v>
          </cell>
        </row>
        <row r="6960">
          <cell r="A6960">
            <v>38976</v>
          </cell>
        </row>
        <row r="6961">
          <cell r="A6961">
            <v>38978</v>
          </cell>
        </row>
        <row r="6962">
          <cell r="A6962">
            <v>39242</v>
          </cell>
        </row>
        <row r="6963">
          <cell r="A6963">
            <v>39282</v>
          </cell>
        </row>
        <row r="6964">
          <cell r="A6964">
            <v>39288</v>
          </cell>
        </row>
        <row r="6965">
          <cell r="A6965">
            <v>39356</v>
          </cell>
        </row>
        <row r="6966">
          <cell r="A6966">
            <v>39485</v>
          </cell>
        </row>
        <row r="6967">
          <cell r="A6967">
            <v>39599</v>
          </cell>
        </row>
        <row r="6968">
          <cell r="A6968">
            <v>39617</v>
          </cell>
        </row>
        <row r="6969">
          <cell r="A6969">
            <v>39621</v>
          </cell>
        </row>
        <row r="6970">
          <cell r="A6970">
            <v>39878</v>
          </cell>
        </row>
        <row r="6971">
          <cell r="A6971">
            <v>39880</v>
          </cell>
        </row>
        <row r="6972">
          <cell r="A6972">
            <v>39885</v>
          </cell>
        </row>
        <row r="6973">
          <cell r="A6973">
            <v>39890</v>
          </cell>
        </row>
        <row r="6974">
          <cell r="A6974">
            <v>39964</v>
          </cell>
        </row>
        <row r="6975">
          <cell r="A6975">
            <v>40084</v>
          </cell>
        </row>
        <row r="6976">
          <cell r="A6976">
            <v>40179</v>
          </cell>
        </row>
        <row r="6977">
          <cell r="A6977">
            <v>40184</v>
          </cell>
        </row>
        <row r="6978">
          <cell r="A6978">
            <v>40271</v>
          </cell>
        </row>
        <row r="6979">
          <cell r="A6979">
            <v>40363</v>
          </cell>
        </row>
        <row r="6980">
          <cell r="A6980">
            <v>40584</v>
          </cell>
        </row>
        <row r="6981">
          <cell r="A6981">
            <v>40774</v>
          </cell>
        </row>
        <row r="6982">
          <cell r="A6982">
            <v>40784</v>
          </cell>
        </row>
        <row r="6983">
          <cell r="A6983">
            <v>40947</v>
          </cell>
        </row>
        <row r="6984">
          <cell r="A6984">
            <v>41107</v>
          </cell>
        </row>
        <row r="6985">
          <cell r="A6985">
            <v>41125</v>
          </cell>
        </row>
        <row r="6986">
          <cell r="A6986">
            <v>41186</v>
          </cell>
        </row>
        <row r="6987">
          <cell r="A6987">
            <v>41204</v>
          </cell>
        </row>
        <row r="6988">
          <cell r="A6988">
            <v>41252</v>
          </cell>
        </row>
        <row r="6989">
          <cell r="A6989">
            <v>41283</v>
          </cell>
        </row>
        <row r="6990">
          <cell r="A6990">
            <v>41295</v>
          </cell>
        </row>
        <row r="6991">
          <cell r="A6991">
            <v>41349</v>
          </cell>
        </row>
        <row r="6992">
          <cell r="A6992">
            <v>41364</v>
          </cell>
        </row>
        <row r="6993">
          <cell r="A6993">
            <v>41370</v>
          </cell>
        </row>
        <row r="6994">
          <cell r="A6994">
            <v>41433</v>
          </cell>
        </row>
        <row r="6995">
          <cell r="A6995">
            <v>41536</v>
          </cell>
        </row>
        <row r="6996">
          <cell r="A6996">
            <v>41550</v>
          </cell>
        </row>
        <row r="6997">
          <cell r="A6997">
            <v>41585</v>
          </cell>
        </row>
        <row r="6998">
          <cell r="A6998">
            <v>41607</v>
          </cell>
        </row>
        <row r="6999">
          <cell r="A6999">
            <v>41643</v>
          </cell>
        </row>
        <row r="7000">
          <cell r="A7000">
            <v>41928</v>
          </cell>
        </row>
        <row r="7001">
          <cell r="A7001">
            <v>41971</v>
          </cell>
        </row>
        <row r="7002">
          <cell r="A7002">
            <v>41976</v>
          </cell>
        </row>
        <row r="7003">
          <cell r="A7003">
            <v>42072</v>
          </cell>
        </row>
        <row r="7004">
          <cell r="A7004">
            <v>42079</v>
          </cell>
        </row>
        <row r="7005">
          <cell r="A7005">
            <v>42272</v>
          </cell>
        </row>
        <row r="7006">
          <cell r="A7006">
            <v>42344</v>
          </cell>
        </row>
        <row r="7007">
          <cell r="A7007">
            <v>42377</v>
          </cell>
        </row>
        <row r="7008">
          <cell r="A7008">
            <v>42419</v>
          </cell>
        </row>
        <row r="7009">
          <cell r="A7009">
            <v>42515</v>
          </cell>
        </row>
        <row r="7010">
          <cell r="A7010">
            <v>42653</v>
          </cell>
        </row>
        <row r="7011">
          <cell r="A7011">
            <v>42654</v>
          </cell>
        </row>
        <row r="7012">
          <cell r="A7012">
            <v>42721</v>
          </cell>
        </row>
        <row r="7013">
          <cell r="A7013">
            <v>42740</v>
          </cell>
        </row>
        <row r="7014">
          <cell r="A7014">
            <v>42746</v>
          </cell>
        </row>
        <row r="7015">
          <cell r="A7015">
            <v>42779</v>
          </cell>
        </row>
        <row r="7016">
          <cell r="A7016">
            <v>42804</v>
          </cell>
        </row>
        <row r="7017">
          <cell r="A7017">
            <v>42821</v>
          </cell>
        </row>
        <row r="7018">
          <cell r="A7018">
            <v>42872</v>
          </cell>
        </row>
        <row r="7019">
          <cell r="A7019">
            <v>42896</v>
          </cell>
        </row>
        <row r="7020">
          <cell r="A7020">
            <v>42933</v>
          </cell>
        </row>
        <row r="7021">
          <cell r="A7021">
            <v>42954</v>
          </cell>
        </row>
        <row r="7022">
          <cell r="A7022">
            <v>42967</v>
          </cell>
        </row>
        <row r="7023">
          <cell r="A7023">
            <v>43010</v>
          </cell>
        </row>
        <row r="7024">
          <cell r="A7024">
            <v>43091</v>
          </cell>
        </row>
        <row r="7025">
          <cell r="A7025">
            <v>43116</v>
          </cell>
        </row>
        <row r="7026">
          <cell r="A7026">
            <v>43119</v>
          </cell>
        </row>
        <row r="7027">
          <cell r="A7027">
            <v>43186</v>
          </cell>
        </row>
        <row r="7028">
          <cell r="A7028">
            <v>43308</v>
          </cell>
        </row>
        <row r="7029">
          <cell r="A7029">
            <v>43322</v>
          </cell>
        </row>
        <row r="7030">
          <cell r="A7030">
            <v>43368</v>
          </cell>
        </row>
        <row r="7031">
          <cell r="A7031">
            <v>43436</v>
          </cell>
        </row>
        <row r="7032">
          <cell r="A7032">
            <v>43486</v>
          </cell>
        </row>
        <row r="7033">
          <cell r="A7033">
            <v>43535</v>
          </cell>
        </row>
        <row r="7034">
          <cell r="A7034">
            <v>43557</v>
          </cell>
        </row>
        <row r="7035">
          <cell r="A7035">
            <v>43574</v>
          </cell>
        </row>
        <row r="7036">
          <cell r="A7036">
            <v>43636</v>
          </cell>
        </row>
        <row r="7037">
          <cell r="A7037">
            <v>43637</v>
          </cell>
        </row>
        <row r="7038">
          <cell r="A7038">
            <v>43670</v>
          </cell>
        </row>
        <row r="7039">
          <cell r="A7039">
            <v>43684</v>
          </cell>
        </row>
        <row r="7040">
          <cell r="A7040">
            <v>43690</v>
          </cell>
        </row>
        <row r="7041">
          <cell r="A7041">
            <v>43849</v>
          </cell>
        </row>
        <row r="7042">
          <cell r="A7042">
            <v>43940</v>
          </cell>
        </row>
        <row r="7043">
          <cell r="A7043">
            <v>44020</v>
          </cell>
        </row>
        <row r="7044">
          <cell r="A7044">
            <v>44023</v>
          </cell>
        </row>
        <row r="7045">
          <cell r="A7045">
            <v>44055</v>
          </cell>
        </row>
        <row r="7046">
          <cell r="A7046">
            <v>44075</v>
          </cell>
        </row>
        <row r="7047">
          <cell r="A7047">
            <v>44076</v>
          </cell>
        </row>
        <row r="7048">
          <cell r="A7048">
            <v>44103</v>
          </cell>
        </row>
        <row r="7049">
          <cell r="A7049">
            <v>44143</v>
          </cell>
        </row>
        <row r="7050">
          <cell r="A7050">
            <v>44150</v>
          </cell>
        </row>
        <row r="7051">
          <cell r="A7051">
            <v>44155</v>
          </cell>
        </row>
        <row r="7052">
          <cell r="A7052">
            <v>44166</v>
          </cell>
        </row>
        <row r="7053">
          <cell r="A7053">
            <v>44188</v>
          </cell>
        </row>
        <row r="7054">
          <cell r="A7054">
            <v>44207</v>
          </cell>
        </row>
        <row r="7055">
          <cell r="A7055">
            <v>44292</v>
          </cell>
        </row>
        <row r="7056">
          <cell r="A7056">
            <v>44296</v>
          </cell>
        </row>
        <row r="7057">
          <cell r="A7057">
            <v>44351</v>
          </cell>
        </row>
        <row r="7058">
          <cell r="A7058">
            <v>44412</v>
          </cell>
        </row>
        <row r="7059">
          <cell r="A7059">
            <v>44427</v>
          </cell>
        </row>
        <row r="7060">
          <cell r="A7060">
            <v>44522</v>
          </cell>
        </row>
        <row r="7061">
          <cell r="A7061">
            <v>44562</v>
          </cell>
        </row>
        <row r="7062">
          <cell r="A7062">
            <v>44648</v>
          </cell>
        </row>
        <row r="7063">
          <cell r="A7063">
            <v>44772</v>
          </cell>
        </row>
        <row r="7064">
          <cell r="A7064">
            <v>44785</v>
          </cell>
        </row>
        <row r="7065">
          <cell r="A7065">
            <v>44844</v>
          </cell>
        </row>
        <row r="7066">
          <cell r="A7066">
            <v>44865</v>
          </cell>
        </row>
        <row r="7067">
          <cell r="A7067">
            <v>45025</v>
          </cell>
        </row>
        <row r="7068">
          <cell r="A7068">
            <v>45138</v>
          </cell>
        </row>
        <row r="7069">
          <cell r="A7069">
            <v>45145</v>
          </cell>
        </row>
        <row r="7070">
          <cell r="A7070">
            <v>45146</v>
          </cell>
        </row>
        <row r="7071">
          <cell r="A7071">
            <v>45183</v>
          </cell>
        </row>
        <row r="7072">
          <cell r="A7072">
            <v>45213</v>
          </cell>
        </row>
        <row r="7073">
          <cell r="A7073">
            <v>45299</v>
          </cell>
        </row>
        <row r="7074">
          <cell r="A7074">
            <v>45301</v>
          </cell>
        </row>
        <row r="7075">
          <cell r="A7075">
            <v>45326</v>
          </cell>
        </row>
        <row r="7076">
          <cell r="A7076">
            <v>45337</v>
          </cell>
        </row>
        <row r="7077">
          <cell r="A7077">
            <v>45438</v>
          </cell>
        </row>
        <row r="7078">
          <cell r="A7078">
            <v>45461</v>
          </cell>
        </row>
        <row r="7079">
          <cell r="A7079">
            <v>45591</v>
          </cell>
        </row>
        <row r="7080">
          <cell r="A7080">
            <v>45598</v>
          </cell>
        </row>
        <row r="7081">
          <cell r="A7081">
            <v>45647</v>
          </cell>
        </row>
        <row r="7082">
          <cell r="A7082">
            <v>45655</v>
          </cell>
        </row>
        <row r="7083">
          <cell r="A7083">
            <v>45660</v>
          </cell>
        </row>
        <row r="7084">
          <cell r="A7084">
            <v>45717</v>
          </cell>
        </row>
        <row r="7085">
          <cell r="A7085">
            <v>45730</v>
          </cell>
        </row>
        <row r="7086">
          <cell r="A7086">
            <v>45738</v>
          </cell>
        </row>
        <row r="7087">
          <cell r="A7087">
            <v>45740</v>
          </cell>
        </row>
        <row r="7088">
          <cell r="A7088">
            <v>45777</v>
          </cell>
        </row>
        <row r="7089">
          <cell r="A7089">
            <v>45868</v>
          </cell>
        </row>
        <row r="7090">
          <cell r="A7090">
            <v>45968</v>
          </cell>
        </row>
        <row r="7091">
          <cell r="A7091">
            <v>46051</v>
          </cell>
        </row>
        <row r="7092">
          <cell r="A7092">
            <v>46095</v>
          </cell>
        </row>
        <row r="7093">
          <cell r="A7093">
            <v>46206</v>
          </cell>
        </row>
        <row r="7094">
          <cell r="A7094">
            <v>46223</v>
          </cell>
        </row>
        <row r="7095">
          <cell r="A7095">
            <v>46255</v>
          </cell>
        </row>
        <row r="7096">
          <cell r="A7096">
            <v>46282</v>
          </cell>
        </row>
        <row r="7097">
          <cell r="A7097">
            <v>46326</v>
          </cell>
        </row>
        <row r="7098">
          <cell r="A7098">
            <v>46336</v>
          </cell>
        </row>
        <row r="7099">
          <cell r="A7099">
            <v>46360</v>
          </cell>
        </row>
        <row r="7100">
          <cell r="A7100">
            <v>46382</v>
          </cell>
        </row>
        <row r="7101">
          <cell r="A7101">
            <v>46407</v>
          </cell>
        </row>
        <row r="7102">
          <cell r="A7102">
            <v>46424</v>
          </cell>
        </row>
        <row r="7103">
          <cell r="A7103">
            <v>46427</v>
          </cell>
        </row>
        <row r="7104">
          <cell r="A7104">
            <v>46431</v>
          </cell>
        </row>
        <row r="7105">
          <cell r="A7105">
            <v>46444</v>
          </cell>
        </row>
        <row r="7106">
          <cell r="A7106">
            <v>46457</v>
          </cell>
        </row>
        <row r="7107">
          <cell r="A7107">
            <v>46464</v>
          </cell>
        </row>
        <row r="7108">
          <cell r="A7108">
            <v>46551</v>
          </cell>
        </row>
        <row r="7109">
          <cell r="A7109">
            <v>46562</v>
          </cell>
        </row>
        <row r="7110">
          <cell r="A7110">
            <v>46572</v>
          </cell>
        </row>
        <row r="7111">
          <cell r="A7111">
            <v>46616</v>
          </cell>
        </row>
        <row r="7112">
          <cell r="A7112">
            <v>46617</v>
          </cell>
        </row>
        <row r="7113">
          <cell r="A7113">
            <v>46662</v>
          </cell>
        </row>
        <row r="7114">
          <cell r="A7114">
            <v>46705</v>
          </cell>
        </row>
        <row r="7115">
          <cell r="A7115">
            <v>46715</v>
          </cell>
        </row>
        <row r="7116">
          <cell r="A7116">
            <v>46749</v>
          </cell>
        </row>
        <row r="7117">
          <cell r="A7117">
            <v>46755</v>
          </cell>
        </row>
        <row r="7118">
          <cell r="A7118">
            <v>46785</v>
          </cell>
        </row>
        <row r="7119">
          <cell r="A7119">
            <v>46911</v>
          </cell>
        </row>
        <row r="7120">
          <cell r="A7120">
            <v>46949</v>
          </cell>
        </row>
        <row r="7121">
          <cell r="A7121">
            <v>46958</v>
          </cell>
        </row>
        <row r="7122">
          <cell r="A7122">
            <v>46963</v>
          </cell>
        </row>
        <row r="7123">
          <cell r="A7123">
            <v>46985</v>
          </cell>
        </row>
        <row r="7124">
          <cell r="A7124">
            <v>47016</v>
          </cell>
        </row>
        <row r="7125">
          <cell r="A7125">
            <v>47046</v>
          </cell>
        </row>
        <row r="7126">
          <cell r="A7126">
            <v>47125</v>
          </cell>
        </row>
        <row r="7127">
          <cell r="A7127">
            <v>47146</v>
          </cell>
        </row>
        <row r="7128">
          <cell r="A7128">
            <v>47148</v>
          </cell>
        </row>
        <row r="7129">
          <cell r="A7129">
            <v>47150</v>
          </cell>
        </row>
        <row r="7130">
          <cell r="A7130">
            <v>47154</v>
          </cell>
        </row>
        <row r="7131">
          <cell r="A7131">
            <v>47213</v>
          </cell>
        </row>
        <row r="7132">
          <cell r="A7132">
            <v>47214</v>
          </cell>
        </row>
        <row r="7133">
          <cell r="A7133">
            <v>47219</v>
          </cell>
        </row>
        <row r="7134">
          <cell r="A7134">
            <v>47237</v>
          </cell>
        </row>
        <row r="7135">
          <cell r="A7135">
            <v>47253</v>
          </cell>
        </row>
        <row r="7136">
          <cell r="A7136">
            <v>47257</v>
          </cell>
        </row>
        <row r="7137">
          <cell r="A7137">
            <v>47266</v>
          </cell>
        </row>
        <row r="7138">
          <cell r="A7138">
            <v>47297</v>
          </cell>
        </row>
        <row r="7139">
          <cell r="A7139">
            <v>47305</v>
          </cell>
        </row>
        <row r="7140">
          <cell r="A7140">
            <v>47312</v>
          </cell>
        </row>
        <row r="7141">
          <cell r="A7141">
            <v>47322</v>
          </cell>
        </row>
        <row r="7142">
          <cell r="A7142">
            <v>47343</v>
          </cell>
        </row>
        <row r="7143">
          <cell r="A7143">
            <v>47358</v>
          </cell>
        </row>
        <row r="7144">
          <cell r="A7144">
            <v>47386</v>
          </cell>
        </row>
        <row r="7145">
          <cell r="A7145">
            <v>47570</v>
          </cell>
        </row>
        <row r="7146">
          <cell r="A7146">
            <v>47578</v>
          </cell>
        </row>
        <row r="7147">
          <cell r="A7147">
            <v>47598</v>
          </cell>
        </row>
        <row r="7148">
          <cell r="A7148">
            <v>47631</v>
          </cell>
        </row>
        <row r="7149">
          <cell r="A7149">
            <v>47642</v>
          </cell>
        </row>
        <row r="7150">
          <cell r="A7150">
            <v>47659</v>
          </cell>
        </row>
        <row r="7151">
          <cell r="A7151">
            <v>47673</v>
          </cell>
        </row>
        <row r="7152">
          <cell r="A7152">
            <v>47729</v>
          </cell>
        </row>
        <row r="7153">
          <cell r="A7153">
            <v>47761</v>
          </cell>
        </row>
        <row r="7154">
          <cell r="A7154">
            <v>47791</v>
          </cell>
        </row>
        <row r="7155">
          <cell r="A7155">
            <v>47801</v>
          </cell>
        </row>
        <row r="7156">
          <cell r="A7156">
            <v>47827</v>
          </cell>
        </row>
        <row r="7157">
          <cell r="A7157">
            <v>47885</v>
          </cell>
        </row>
        <row r="7158">
          <cell r="A7158">
            <v>47889</v>
          </cell>
        </row>
        <row r="7159">
          <cell r="A7159">
            <v>47903</v>
          </cell>
        </row>
        <row r="7160">
          <cell r="A7160">
            <v>47912</v>
          </cell>
        </row>
        <row r="7161">
          <cell r="A7161">
            <v>47927</v>
          </cell>
        </row>
        <row r="7162">
          <cell r="A7162">
            <v>47962</v>
          </cell>
        </row>
        <row r="7163">
          <cell r="A7163">
            <v>47963</v>
          </cell>
        </row>
        <row r="7164">
          <cell r="A7164">
            <v>47967</v>
          </cell>
        </row>
        <row r="7165">
          <cell r="A7165">
            <v>48068</v>
          </cell>
        </row>
        <row r="7166">
          <cell r="A7166">
            <v>48077</v>
          </cell>
        </row>
        <row r="7167">
          <cell r="A7167">
            <v>48114</v>
          </cell>
        </row>
        <row r="7168">
          <cell r="A7168">
            <v>48134</v>
          </cell>
        </row>
        <row r="7169">
          <cell r="A7169">
            <v>48135</v>
          </cell>
        </row>
        <row r="7170">
          <cell r="A7170">
            <v>48161</v>
          </cell>
        </row>
        <row r="7171">
          <cell r="A7171">
            <v>48167</v>
          </cell>
        </row>
        <row r="7172">
          <cell r="A7172">
            <v>48238</v>
          </cell>
        </row>
        <row r="7173">
          <cell r="A7173">
            <v>48247</v>
          </cell>
        </row>
        <row r="7174">
          <cell r="A7174">
            <v>48262</v>
          </cell>
        </row>
        <row r="7175">
          <cell r="A7175">
            <v>48267</v>
          </cell>
        </row>
        <row r="7176">
          <cell r="A7176">
            <v>48295</v>
          </cell>
        </row>
        <row r="7177">
          <cell r="A7177">
            <v>48303</v>
          </cell>
        </row>
        <row r="7178">
          <cell r="A7178">
            <v>48326</v>
          </cell>
        </row>
        <row r="7179">
          <cell r="A7179">
            <v>48359</v>
          </cell>
        </row>
        <row r="7180">
          <cell r="A7180">
            <v>48398</v>
          </cell>
        </row>
        <row r="7181">
          <cell r="A7181">
            <v>48416</v>
          </cell>
        </row>
        <row r="7182">
          <cell r="A7182">
            <v>48427</v>
          </cell>
        </row>
        <row r="7183">
          <cell r="A7183">
            <v>48453</v>
          </cell>
        </row>
        <row r="7184">
          <cell r="A7184">
            <v>48460</v>
          </cell>
        </row>
        <row r="7185">
          <cell r="A7185">
            <v>48474</v>
          </cell>
        </row>
        <row r="7186">
          <cell r="A7186">
            <v>48574</v>
          </cell>
        </row>
        <row r="7187">
          <cell r="A7187">
            <v>48583</v>
          </cell>
        </row>
        <row r="7188">
          <cell r="A7188">
            <v>48597</v>
          </cell>
        </row>
        <row r="7189">
          <cell r="A7189">
            <v>48639</v>
          </cell>
        </row>
        <row r="7190">
          <cell r="A7190">
            <v>48643</v>
          </cell>
        </row>
        <row r="7191">
          <cell r="A7191">
            <v>48679</v>
          </cell>
        </row>
        <row r="7192">
          <cell r="A7192">
            <v>48712</v>
          </cell>
        </row>
        <row r="7193">
          <cell r="A7193">
            <v>48735</v>
          </cell>
        </row>
        <row r="7194">
          <cell r="A7194">
            <v>48740</v>
          </cell>
        </row>
        <row r="7195">
          <cell r="A7195">
            <v>48799</v>
          </cell>
        </row>
        <row r="7196">
          <cell r="A7196">
            <v>48802</v>
          </cell>
        </row>
        <row r="7197">
          <cell r="A7197">
            <v>48840</v>
          </cell>
        </row>
        <row r="7198">
          <cell r="A7198">
            <v>48842</v>
          </cell>
        </row>
        <row r="7199">
          <cell r="A7199">
            <v>48882</v>
          </cell>
        </row>
        <row r="7200">
          <cell r="A7200">
            <v>48929</v>
          </cell>
        </row>
        <row r="7201">
          <cell r="A7201">
            <v>48954</v>
          </cell>
        </row>
        <row r="7202">
          <cell r="A7202">
            <v>48991</v>
          </cell>
        </row>
        <row r="7203">
          <cell r="A7203">
            <v>49035</v>
          </cell>
        </row>
        <row r="7204">
          <cell r="A7204">
            <v>49049</v>
          </cell>
        </row>
        <row r="7205">
          <cell r="A7205">
            <v>49070</v>
          </cell>
        </row>
        <row r="7206">
          <cell r="A7206">
            <v>49110</v>
          </cell>
        </row>
        <row r="7207">
          <cell r="A7207">
            <v>49120</v>
          </cell>
        </row>
        <row r="7208">
          <cell r="A7208">
            <v>49126</v>
          </cell>
        </row>
        <row r="7209">
          <cell r="A7209">
            <v>49172</v>
          </cell>
        </row>
        <row r="7210">
          <cell r="A7210">
            <v>49186</v>
          </cell>
        </row>
        <row r="7211">
          <cell r="A7211">
            <v>49187</v>
          </cell>
        </row>
        <row r="7212">
          <cell r="A7212">
            <v>49205</v>
          </cell>
        </row>
        <row r="7213">
          <cell r="A7213">
            <v>49209</v>
          </cell>
        </row>
        <row r="7214">
          <cell r="A7214">
            <v>49219</v>
          </cell>
        </row>
        <row r="7215">
          <cell r="A7215">
            <v>49278</v>
          </cell>
        </row>
        <row r="7216">
          <cell r="A7216">
            <v>49289</v>
          </cell>
        </row>
        <row r="7217">
          <cell r="A7217">
            <v>49300</v>
          </cell>
        </row>
        <row r="7218">
          <cell r="A7218">
            <v>49315</v>
          </cell>
        </row>
        <row r="7219">
          <cell r="A7219">
            <v>49367</v>
          </cell>
        </row>
        <row r="7220">
          <cell r="A7220">
            <v>49404</v>
          </cell>
        </row>
        <row r="7221">
          <cell r="A7221">
            <v>49425</v>
          </cell>
        </row>
        <row r="7222">
          <cell r="A7222">
            <v>49426</v>
          </cell>
        </row>
        <row r="7223">
          <cell r="A7223">
            <v>49624</v>
          </cell>
        </row>
        <row r="7224">
          <cell r="A7224">
            <v>49635</v>
          </cell>
        </row>
        <row r="7225">
          <cell r="A7225">
            <v>49667</v>
          </cell>
        </row>
        <row r="7226">
          <cell r="A7226">
            <v>49680</v>
          </cell>
        </row>
        <row r="7227">
          <cell r="A7227">
            <v>49683</v>
          </cell>
        </row>
        <row r="7228">
          <cell r="A7228">
            <v>49695</v>
          </cell>
        </row>
        <row r="7229">
          <cell r="A7229">
            <v>49729</v>
          </cell>
        </row>
        <row r="7230">
          <cell r="A7230">
            <v>49758</v>
          </cell>
        </row>
        <row r="7231">
          <cell r="A7231">
            <v>49760</v>
          </cell>
        </row>
        <row r="7232">
          <cell r="A7232">
            <v>49769</v>
          </cell>
        </row>
        <row r="7233">
          <cell r="A7233">
            <v>49771</v>
          </cell>
        </row>
        <row r="7234">
          <cell r="A7234">
            <v>49797</v>
          </cell>
        </row>
        <row r="7235">
          <cell r="A7235">
            <v>49802</v>
          </cell>
        </row>
        <row r="7236">
          <cell r="A7236">
            <v>49810</v>
          </cell>
        </row>
        <row r="7237">
          <cell r="A7237">
            <v>49944</v>
          </cell>
        </row>
        <row r="7238">
          <cell r="A7238">
            <v>49972</v>
          </cell>
        </row>
        <row r="7239">
          <cell r="A7239">
            <v>49981</v>
          </cell>
        </row>
        <row r="7240">
          <cell r="A7240">
            <v>50048</v>
          </cell>
        </row>
        <row r="7241">
          <cell r="A7241">
            <v>50053</v>
          </cell>
        </row>
        <row r="7242">
          <cell r="A7242">
            <v>50090</v>
          </cell>
        </row>
        <row r="7243">
          <cell r="A7243">
            <v>50117</v>
          </cell>
        </row>
        <row r="7244">
          <cell r="A7244">
            <v>50176</v>
          </cell>
        </row>
        <row r="7245">
          <cell r="A7245">
            <v>50197</v>
          </cell>
        </row>
        <row r="7246">
          <cell r="A7246">
            <v>50198</v>
          </cell>
        </row>
        <row r="7247">
          <cell r="A7247">
            <v>50278</v>
          </cell>
        </row>
        <row r="7248">
          <cell r="A7248">
            <v>50293</v>
          </cell>
        </row>
        <row r="7249">
          <cell r="A7249">
            <v>50471</v>
          </cell>
        </row>
        <row r="7250">
          <cell r="A7250">
            <v>50478</v>
          </cell>
        </row>
        <row r="7251">
          <cell r="A7251">
            <v>50503</v>
          </cell>
        </row>
        <row r="7252">
          <cell r="A7252">
            <v>50511</v>
          </cell>
        </row>
        <row r="7253">
          <cell r="A7253">
            <v>50533</v>
          </cell>
        </row>
        <row r="7254">
          <cell r="A7254">
            <v>50630</v>
          </cell>
        </row>
        <row r="7255">
          <cell r="A7255">
            <v>50741</v>
          </cell>
        </row>
        <row r="7256">
          <cell r="A7256">
            <v>50769</v>
          </cell>
        </row>
        <row r="7257">
          <cell r="A7257">
            <v>50788</v>
          </cell>
        </row>
        <row r="7258">
          <cell r="A7258">
            <v>50799</v>
          </cell>
        </row>
        <row r="7259">
          <cell r="A7259">
            <v>50837</v>
          </cell>
        </row>
        <row r="7260">
          <cell r="A7260">
            <v>50847</v>
          </cell>
        </row>
        <row r="7261">
          <cell r="A7261">
            <v>51015</v>
          </cell>
        </row>
        <row r="7262">
          <cell r="A7262">
            <v>51050</v>
          </cell>
        </row>
        <row r="7263">
          <cell r="A7263">
            <v>51105</v>
          </cell>
        </row>
        <row r="7264">
          <cell r="A7264">
            <v>51171</v>
          </cell>
        </row>
        <row r="7265">
          <cell r="A7265">
            <v>51201</v>
          </cell>
        </row>
        <row r="7266">
          <cell r="A7266">
            <v>51267</v>
          </cell>
        </row>
        <row r="7267">
          <cell r="A7267">
            <v>51291</v>
          </cell>
        </row>
        <row r="7268">
          <cell r="A7268">
            <v>51316</v>
          </cell>
        </row>
        <row r="7269">
          <cell r="A7269">
            <v>51344</v>
          </cell>
        </row>
        <row r="7270">
          <cell r="A7270">
            <v>51378</v>
          </cell>
        </row>
        <row r="7271">
          <cell r="A7271">
            <v>51401</v>
          </cell>
        </row>
        <row r="7272">
          <cell r="A7272">
            <v>51514</v>
          </cell>
        </row>
        <row r="7273">
          <cell r="A7273">
            <v>51529</v>
          </cell>
        </row>
        <row r="7274">
          <cell r="A7274">
            <v>51666</v>
          </cell>
        </row>
        <row r="7275">
          <cell r="A7275">
            <v>51715</v>
          </cell>
        </row>
        <row r="7276">
          <cell r="A7276">
            <v>51815</v>
          </cell>
        </row>
        <row r="7277">
          <cell r="A7277">
            <v>51910</v>
          </cell>
        </row>
        <row r="7278">
          <cell r="A7278">
            <v>51936</v>
          </cell>
        </row>
        <row r="7279">
          <cell r="A7279">
            <v>51938</v>
          </cell>
        </row>
        <row r="7280">
          <cell r="A7280">
            <v>51977</v>
          </cell>
        </row>
        <row r="7281">
          <cell r="A7281">
            <v>52101</v>
          </cell>
        </row>
        <row r="7282">
          <cell r="A7282">
            <v>52126</v>
          </cell>
        </row>
        <row r="7283">
          <cell r="A7283">
            <v>52135</v>
          </cell>
        </row>
        <row r="7284">
          <cell r="A7284">
            <v>52154</v>
          </cell>
        </row>
        <row r="7285">
          <cell r="A7285">
            <v>52244</v>
          </cell>
        </row>
        <row r="7286">
          <cell r="A7286">
            <v>52300</v>
          </cell>
        </row>
        <row r="7287">
          <cell r="A7287">
            <v>52332</v>
          </cell>
        </row>
        <row r="7288">
          <cell r="A7288">
            <v>52345</v>
          </cell>
        </row>
        <row r="7289">
          <cell r="A7289">
            <v>52347</v>
          </cell>
        </row>
        <row r="7290">
          <cell r="A7290">
            <v>52353</v>
          </cell>
        </row>
        <row r="7291">
          <cell r="A7291">
            <v>52427</v>
          </cell>
        </row>
        <row r="7292">
          <cell r="A7292">
            <v>52436</v>
          </cell>
        </row>
        <row r="7293">
          <cell r="A7293">
            <v>52443</v>
          </cell>
        </row>
        <row r="7294">
          <cell r="A7294">
            <v>52470</v>
          </cell>
        </row>
        <row r="7295">
          <cell r="A7295">
            <v>52492</v>
          </cell>
        </row>
        <row r="7296">
          <cell r="A7296">
            <v>52494</v>
          </cell>
        </row>
        <row r="7297">
          <cell r="A7297">
            <v>52518</v>
          </cell>
        </row>
        <row r="7298">
          <cell r="A7298">
            <v>52522</v>
          </cell>
        </row>
        <row r="7299">
          <cell r="A7299">
            <v>52549</v>
          </cell>
        </row>
        <row r="7300">
          <cell r="A7300">
            <v>52583</v>
          </cell>
        </row>
        <row r="7301">
          <cell r="A7301">
            <v>52591</v>
          </cell>
        </row>
        <row r="7302">
          <cell r="A7302">
            <v>52603</v>
          </cell>
        </row>
        <row r="7303">
          <cell r="A7303">
            <v>52654</v>
          </cell>
        </row>
        <row r="7304">
          <cell r="A7304">
            <v>52790</v>
          </cell>
        </row>
        <row r="7305">
          <cell r="A7305">
            <v>52901</v>
          </cell>
        </row>
        <row r="7306">
          <cell r="A7306">
            <v>52915</v>
          </cell>
        </row>
        <row r="7307">
          <cell r="A7307">
            <v>52917</v>
          </cell>
        </row>
        <row r="7308">
          <cell r="A7308">
            <v>52932</v>
          </cell>
        </row>
        <row r="7309">
          <cell r="A7309">
            <v>52979</v>
          </cell>
        </row>
        <row r="7310">
          <cell r="A7310">
            <v>53135</v>
          </cell>
        </row>
        <row r="7311">
          <cell r="A7311">
            <v>53321</v>
          </cell>
        </row>
        <row r="7312">
          <cell r="A7312">
            <v>53333</v>
          </cell>
        </row>
        <row r="7313">
          <cell r="A7313">
            <v>53388</v>
          </cell>
        </row>
        <row r="7314">
          <cell r="A7314">
            <v>53401</v>
          </cell>
        </row>
        <row r="7315">
          <cell r="A7315">
            <v>53421</v>
          </cell>
        </row>
        <row r="7316">
          <cell r="A7316">
            <v>53440</v>
          </cell>
        </row>
        <row r="7317">
          <cell r="A7317">
            <v>53505</v>
          </cell>
        </row>
        <row r="7318">
          <cell r="A7318">
            <v>53585</v>
          </cell>
        </row>
        <row r="7319">
          <cell r="A7319">
            <v>53683</v>
          </cell>
        </row>
        <row r="7320">
          <cell r="A7320">
            <v>53803</v>
          </cell>
        </row>
        <row r="7321">
          <cell r="A7321">
            <v>53829</v>
          </cell>
        </row>
        <row r="7322">
          <cell r="A7322">
            <v>53906</v>
          </cell>
        </row>
        <row r="7323">
          <cell r="A7323">
            <v>53958</v>
          </cell>
        </row>
        <row r="7324">
          <cell r="A7324">
            <v>54166</v>
          </cell>
        </row>
        <row r="7325">
          <cell r="A7325">
            <v>54231</v>
          </cell>
        </row>
        <row r="7326">
          <cell r="A7326">
            <v>54371</v>
          </cell>
        </row>
        <row r="7327">
          <cell r="A7327">
            <v>54400</v>
          </cell>
        </row>
        <row r="7328">
          <cell r="A7328">
            <v>54422</v>
          </cell>
        </row>
        <row r="7329">
          <cell r="A7329">
            <v>54494</v>
          </cell>
        </row>
        <row r="7330">
          <cell r="A7330">
            <v>54691</v>
          </cell>
        </row>
        <row r="7331">
          <cell r="A7331">
            <v>54741</v>
          </cell>
        </row>
        <row r="7332">
          <cell r="A7332">
            <v>54815</v>
          </cell>
        </row>
        <row r="7333">
          <cell r="A7333">
            <v>54861</v>
          </cell>
        </row>
        <row r="7334">
          <cell r="A7334">
            <v>54872</v>
          </cell>
        </row>
        <row r="7335">
          <cell r="A7335">
            <v>54876</v>
          </cell>
        </row>
        <row r="7336">
          <cell r="A7336">
            <v>54881</v>
          </cell>
        </row>
        <row r="7337">
          <cell r="A7337">
            <v>54939</v>
          </cell>
        </row>
        <row r="7338">
          <cell r="A7338">
            <v>54960</v>
          </cell>
        </row>
        <row r="7339">
          <cell r="A7339">
            <v>55055</v>
          </cell>
        </row>
        <row r="7340">
          <cell r="A7340">
            <v>55057</v>
          </cell>
        </row>
        <row r="7341">
          <cell r="A7341">
            <v>55072</v>
          </cell>
        </row>
        <row r="7342">
          <cell r="A7342">
            <v>55080</v>
          </cell>
        </row>
        <row r="7343">
          <cell r="A7343">
            <v>55092</v>
          </cell>
        </row>
        <row r="7344">
          <cell r="A7344">
            <v>55145</v>
          </cell>
        </row>
        <row r="7345">
          <cell r="A7345">
            <v>55213</v>
          </cell>
        </row>
        <row r="7346">
          <cell r="A7346">
            <v>55214</v>
          </cell>
        </row>
        <row r="7347">
          <cell r="A7347">
            <v>55220</v>
          </cell>
        </row>
        <row r="7348">
          <cell r="A7348">
            <v>55255</v>
          </cell>
        </row>
        <row r="7349">
          <cell r="A7349">
            <v>55322</v>
          </cell>
        </row>
        <row r="7350">
          <cell r="A7350">
            <v>55353</v>
          </cell>
        </row>
        <row r="7351">
          <cell r="A7351">
            <v>55436</v>
          </cell>
        </row>
        <row r="7352">
          <cell r="A7352">
            <v>55515</v>
          </cell>
        </row>
        <row r="7353">
          <cell r="A7353">
            <v>55517</v>
          </cell>
        </row>
        <row r="7354">
          <cell r="A7354">
            <v>55530</v>
          </cell>
        </row>
        <row r="7355">
          <cell r="A7355">
            <v>55616</v>
          </cell>
        </row>
        <row r="7356">
          <cell r="A7356">
            <v>55631</v>
          </cell>
        </row>
        <row r="7357">
          <cell r="A7357">
            <v>55741</v>
          </cell>
        </row>
        <row r="7358">
          <cell r="A7358">
            <v>55752</v>
          </cell>
        </row>
        <row r="7359">
          <cell r="A7359">
            <v>55768</v>
          </cell>
        </row>
        <row r="7360">
          <cell r="A7360">
            <v>55786</v>
          </cell>
        </row>
        <row r="7361">
          <cell r="A7361">
            <v>55790</v>
          </cell>
        </row>
        <row r="7362">
          <cell r="A7362">
            <v>55834</v>
          </cell>
        </row>
        <row r="7363">
          <cell r="A7363">
            <v>55872</v>
          </cell>
        </row>
        <row r="7364">
          <cell r="A7364">
            <v>56043</v>
          </cell>
        </row>
        <row r="7365">
          <cell r="A7365">
            <v>56104</v>
          </cell>
        </row>
        <row r="7366">
          <cell r="A7366">
            <v>56109</v>
          </cell>
        </row>
        <row r="7367">
          <cell r="A7367">
            <v>56121</v>
          </cell>
        </row>
        <row r="7368">
          <cell r="A7368">
            <v>56163</v>
          </cell>
        </row>
        <row r="7369">
          <cell r="A7369">
            <v>56185</v>
          </cell>
        </row>
        <row r="7370">
          <cell r="A7370">
            <v>56193</v>
          </cell>
        </row>
        <row r="7371">
          <cell r="A7371">
            <v>56272</v>
          </cell>
        </row>
        <row r="7372">
          <cell r="A7372">
            <v>56319</v>
          </cell>
        </row>
        <row r="7373">
          <cell r="A7373">
            <v>56370</v>
          </cell>
        </row>
        <row r="7374">
          <cell r="A7374">
            <v>56378</v>
          </cell>
        </row>
        <row r="7375">
          <cell r="A7375">
            <v>56404</v>
          </cell>
        </row>
        <row r="7376">
          <cell r="A7376">
            <v>56405</v>
          </cell>
        </row>
        <row r="7377">
          <cell r="A7377">
            <v>56428</v>
          </cell>
        </row>
        <row r="7378">
          <cell r="A7378">
            <v>56452</v>
          </cell>
        </row>
        <row r="7379">
          <cell r="A7379">
            <v>56506</v>
          </cell>
        </row>
        <row r="7380">
          <cell r="A7380">
            <v>56564</v>
          </cell>
        </row>
        <row r="7381">
          <cell r="A7381">
            <v>56578</v>
          </cell>
        </row>
        <row r="7382">
          <cell r="A7382">
            <v>56776</v>
          </cell>
        </row>
        <row r="7383">
          <cell r="A7383">
            <v>56918</v>
          </cell>
        </row>
        <row r="7384">
          <cell r="A7384">
            <v>56935</v>
          </cell>
        </row>
        <row r="7385">
          <cell r="A7385">
            <v>57001</v>
          </cell>
        </row>
        <row r="7386">
          <cell r="A7386">
            <v>57008</v>
          </cell>
        </row>
        <row r="7387">
          <cell r="A7387">
            <v>57043</v>
          </cell>
        </row>
        <row r="7388">
          <cell r="A7388">
            <v>57151</v>
          </cell>
        </row>
        <row r="7389">
          <cell r="A7389">
            <v>57226</v>
          </cell>
        </row>
        <row r="7390">
          <cell r="A7390">
            <v>57227</v>
          </cell>
        </row>
        <row r="7391">
          <cell r="A7391">
            <v>57233</v>
          </cell>
        </row>
        <row r="7392">
          <cell r="A7392">
            <v>57253</v>
          </cell>
        </row>
        <row r="7393">
          <cell r="A7393">
            <v>57298</v>
          </cell>
        </row>
        <row r="7394">
          <cell r="A7394">
            <v>57441</v>
          </cell>
        </row>
        <row r="7395">
          <cell r="A7395">
            <v>57768</v>
          </cell>
        </row>
        <row r="7396">
          <cell r="A7396">
            <v>57803</v>
          </cell>
        </row>
        <row r="7397">
          <cell r="A7397">
            <v>57838</v>
          </cell>
        </row>
        <row r="7398">
          <cell r="A7398">
            <v>58048</v>
          </cell>
        </row>
        <row r="7399">
          <cell r="A7399">
            <v>58536</v>
          </cell>
        </row>
        <row r="7400">
          <cell r="A7400">
            <v>58563</v>
          </cell>
        </row>
        <row r="7401">
          <cell r="A7401">
            <v>61727</v>
          </cell>
        </row>
        <row r="7402">
          <cell r="A7402">
            <v>61741</v>
          </cell>
        </row>
        <row r="7403">
          <cell r="A7403">
            <v>61743</v>
          </cell>
        </row>
        <row r="7404">
          <cell r="A7404">
            <v>63453</v>
          </cell>
        </row>
        <row r="7405">
          <cell r="A7405">
            <v>63469</v>
          </cell>
        </row>
        <row r="7406">
          <cell r="A7406">
            <v>63470</v>
          </cell>
        </row>
        <row r="7407">
          <cell r="A7407">
            <v>63579</v>
          </cell>
        </row>
        <row r="7408">
          <cell r="A7408">
            <v>63604</v>
          </cell>
        </row>
        <row r="7409">
          <cell r="A7409">
            <v>63606</v>
          </cell>
        </row>
        <row r="7410">
          <cell r="A7410">
            <v>63611</v>
          </cell>
        </row>
        <row r="7411">
          <cell r="A7411">
            <v>63626</v>
          </cell>
        </row>
        <row r="7412">
          <cell r="A7412">
            <v>63646</v>
          </cell>
        </row>
        <row r="7413">
          <cell r="A7413">
            <v>63876</v>
          </cell>
        </row>
        <row r="7414">
          <cell r="A7414">
            <v>63884</v>
          </cell>
        </row>
        <row r="7415">
          <cell r="A7415">
            <v>63905</v>
          </cell>
        </row>
        <row r="7416">
          <cell r="A7416">
            <v>64910</v>
          </cell>
        </row>
        <row r="7417">
          <cell r="A7417">
            <v>64915</v>
          </cell>
        </row>
        <row r="7418">
          <cell r="A7418">
            <v>64947</v>
          </cell>
        </row>
        <row r="7419">
          <cell r="A7419">
            <v>65167</v>
          </cell>
        </row>
        <row r="7420">
          <cell r="A7420">
            <v>65175</v>
          </cell>
        </row>
        <row r="7421">
          <cell r="A7421">
            <v>65180</v>
          </cell>
        </row>
        <row r="7422">
          <cell r="A7422">
            <v>65196</v>
          </cell>
        </row>
        <row r="7423">
          <cell r="A7423">
            <v>65215</v>
          </cell>
        </row>
        <row r="7424">
          <cell r="A7424">
            <v>65225</v>
          </cell>
        </row>
        <row r="7425">
          <cell r="A7425">
            <v>65344</v>
          </cell>
        </row>
        <row r="7426">
          <cell r="A7426">
            <v>65400</v>
          </cell>
        </row>
        <row r="7427">
          <cell r="A7427">
            <v>65434</v>
          </cell>
        </row>
        <row r="7428">
          <cell r="A7428">
            <v>65506</v>
          </cell>
        </row>
        <row r="7429">
          <cell r="A7429">
            <v>65607</v>
          </cell>
        </row>
        <row r="7430">
          <cell r="A7430">
            <v>65645</v>
          </cell>
        </row>
        <row r="7431">
          <cell r="A7431">
            <v>65661</v>
          </cell>
        </row>
        <row r="7432">
          <cell r="A7432">
            <v>65706</v>
          </cell>
        </row>
        <row r="7433">
          <cell r="A7433">
            <v>65867</v>
          </cell>
        </row>
        <row r="7434">
          <cell r="A7434">
            <v>66219</v>
          </cell>
        </row>
        <row r="7435">
          <cell r="A7435">
            <v>66369</v>
          </cell>
        </row>
        <row r="7436">
          <cell r="A7436">
            <v>66372</v>
          </cell>
        </row>
        <row r="7437">
          <cell r="A7437">
            <v>66387</v>
          </cell>
        </row>
        <row r="7438">
          <cell r="A7438">
            <v>66758</v>
          </cell>
        </row>
        <row r="7439">
          <cell r="A7439">
            <v>66826</v>
          </cell>
        </row>
        <row r="7440">
          <cell r="A7440">
            <v>67138</v>
          </cell>
        </row>
        <row r="7441">
          <cell r="A7441">
            <v>67160</v>
          </cell>
        </row>
        <row r="7442">
          <cell r="A7442">
            <v>67172</v>
          </cell>
        </row>
        <row r="7443">
          <cell r="A7443">
            <v>67184</v>
          </cell>
        </row>
        <row r="7444">
          <cell r="A7444">
            <v>67220</v>
          </cell>
        </row>
        <row r="7445">
          <cell r="A7445">
            <v>67362</v>
          </cell>
        </row>
        <row r="7446">
          <cell r="A7446">
            <v>67372</v>
          </cell>
        </row>
        <row r="7447">
          <cell r="A7447">
            <v>67391</v>
          </cell>
        </row>
        <row r="7448">
          <cell r="A7448">
            <v>67396</v>
          </cell>
        </row>
        <row r="7449">
          <cell r="A7449">
            <v>67490</v>
          </cell>
        </row>
        <row r="7450">
          <cell r="A7450">
            <v>67679</v>
          </cell>
        </row>
        <row r="7451">
          <cell r="A7451">
            <v>67728</v>
          </cell>
        </row>
        <row r="7452">
          <cell r="A7452">
            <v>67898</v>
          </cell>
        </row>
        <row r="7453">
          <cell r="A7453">
            <v>67902</v>
          </cell>
        </row>
        <row r="7454">
          <cell r="A7454">
            <v>68107</v>
          </cell>
        </row>
        <row r="7455">
          <cell r="A7455">
            <v>68110</v>
          </cell>
        </row>
        <row r="7456">
          <cell r="A7456">
            <v>68175</v>
          </cell>
        </row>
        <row r="7457">
          <cell r="A7457">
            <v>68258</v>
          </cell>
        </row>
        <row r="7458">
          <cell r="A7458">
            <v>68264</v>
          </cell>
        </row>
        <row r="7459">
          <cell r="A7459">
            <v>68366</v>
          </cell>
        </row>
        <row r="7460">
          <cell r="A7460">
            <v>68370</v>
          </cell>
        </row>
        <row r="7461">
          <cell r="A7461">
            <v>68460</v>
          </cell>
        </row>
        <row r="7462">
          <cell r="A7462">
            <v>68473</v>
          </cell>
        </row>
        <row r="7463">
          <cell r="A7463">
            <v>68561</v>
          </cell>
        </row>
        <row r="7464">
          <cell r="A7464">
            <v>68633</v>
          </cell>
        </row>
        <row r="7465">
          <cell r="A7465">
            <v>68747</v>
          </cell>
        </row>
        <row r="7466">
          <cell r="A7466">
            <v>68780</v>
          </cell>
        </row>
        <row r="7467">
          <cell r="A7467">
            <v>68859</v>
          </cell>
        </row>
        <row r="7468">
          <cell r="A7468">
            <v>68912</v>
          </cell>
        </row>
        <row r="7469">
          <cell r="A7469">
            <v>68931</v>
          </cell>
        </row>
        <row r="7470">
          <cell r="A7470">
            <v>68981</v>
          </cell>
        </row>
        <row r="7471">
          <cell r="A7471">
            <v>69023</v>
          </cell>
        </row>
        <row r="7472">
          <cell r="A7472">
            <v>69222</v>
          </cell>
        </row>
        <row r="7473">
          <cell r="A7473">
            <v>69238</v>
          </cell>
        </row>
        <row r="7474">
          <cell r="A7474">
            <v>69325</v>
          </cell>
        </row>
        <row r="7475">
          <cell r="A7475">
            <v>69362</v>
          </cell>
        </row>
        <row r="7476">
          <cell r="A7476">
            <v>69409</v>
          </cell>
        </row>
        <row r="7477">
          <cell r="A7477">
            <v>69413</v>
          </cell>
        </row>
        <row r="7478">
          <cell r="A7478">
            <v>69437</v>
          </cell>
        </row>
        <row r="7479">
          <cell r="A7479">
            <v>69473</v>
          </cell>
        </row>
        <row r="7480">
          <cell r="A7480">
            <v>69477</v>
          </cell>
        </row>
        <row r="7481">
          <cell r="A7481">
            <v>69484</v>
          </cell>
        </row>
        <row r="7482">
          <cell r="A7482">
            <v>69546</v>
          </cell>
        </row>
        <row r="7483">
          <cell r="A7483">
            <v>69578</v>
          </cell>
        </row>
        <row r="7484">
          <cell r="A7484">
            <v>69660</v>
          </cell>
        </row>
        <row r="7485">
          <cell r="A7485">
            <v>69719</v>
          </cell>
        </row>
        <row r="7486">
          <cell r="A7486">
            <v>69726</v>
          </cell>
        </row>
        <row r="7487">
          <cell r="A7487">
            <v>69803</v>
          </cell>
        </row>
        <row r="7488">
          <cell r="A7488">
            <v>69870</v>
          </cell>
        </row>
        <row r="7489">
          <cell r="A7489">
            <v>69875</v>
          </cell>
        </row>
        <row r="7490">
          <cell r="A7490">
            <v>69938</v>
          </cell>
        </row>
        <row r="7491">
          <cell r="A7491">
            <v>69955</v>
          </cell>
        </row>
        <row r="7492">
          <cell r="A7492">
            <v>69974</v>
          </cell>
        </row>
        <row r="7493">
          <cell r="A7493">
            <v>69990</v>
          </cell>
        </row>
        <row r="7494">
          <cell r="A7494">
            <v>69993</v>
          </cell>
        </row>
        <row r="7495">
          <cell r="A7495">
            <v>70022</v>
          </cell>
        </row>
        <row r="7496">
          <cell r="A7496">
            <v>70124</v>
          </cell>
        </row>
        <row r="7497">
          <cell r="A7497">
            <v>70125</v>
          </cell>
        </row>
        <row r="7498">
          <cell r="A7498">
            <v>70366</v>
          </cell>
        </row>
        <row r="7499">
          <cell r="A7499">
            <v>70404</v>
          </cell>
        </row>
        <row r="7500">
          <cell r="A7500">
            <v>70411</v>
          </cell>
        </row>
        <row r="7501">
          <cell r="A7501">
            <v>70424</v>
          </cell>
        </row>
        <row r="7502">
          <cell r="A7502">
            <v>70462</v>
          </cell>
        </row>
        <row r="7503">
          <cell r="A7503">
            <v>70497</v>
          </cell>
        </row>
        <row r="7504">
          <cell r="A7504">
            <v>70522</v>
          </cell>
        </row>
        <row r="7505">
          <cell r="A7505">
            <v>70554</v>
          </cell>
        </row>
        <row r="7506">
          <cell r="A7506">
            <v>70741</v>
          </cell>
        </row>
        <row r="7507">
          <cell r="A7507">
            <v>70755</v>
          </cell>
        </row>
        <row r="7508">
          <cell r="A7508">
            <v>70769</v>
          </cell>
        </row>
        <row r="7509">
          <cell r="A7509">
            <v>70775</v>
          </cell>
        </row>
        <row r="7510">
          <cell r="A7510">
            <v>70824</v>
          </cell>
        </row>
        <row r="7511">
          <cell r="A7511">
            <v>70829</v>
          </cell>
        </row>
        <row r="7512">
          <cell r="A7512">
            <v>70830</v>
          </cell>
        </row>
        <row r="7513">
          <cell r="A7513">
            <v>70861</v>
          </cell>
        </row>
        <row r="7514">
          <cell r="A7514">
            <v>70865</v>
          </cell>
        </row>
        <row r="7515">
          <cell r="A7515">
            <v>70918</v>
          </cell>
        </row>
        <row r="7516">
          <cell r="A7516">
            <v>70958</v>
          </cell>
        </row>
        <row r="7517">
          <cell r="A7517">
            <v>70973</v>
          </cell>
        </row>
        <row r="7518">
          <cell r="A7518">
            <v>70988</v>
          </cell>
        </row>
        <row r="7519">
          <cell r="A7519">
            <v>71009</v>
          </cell>
        </row>
        <row r="7520">
          <cell r="A7520">
            <v>71049</v>
          </cell>
        </row>
        <row r="7521">
          <cell r="A7521">
            <v>71053</v>
          </cell>
        </row>
        <row r="7522">
          <cell r="A7522">
            <v>71077</v>
          </cell>
        </row>
        <row r="7523">
          <cell r="A7523">
            <v>71117</v>
          </cell>
        </row>
        <row r="7524">
          <cell r="A7524">
            <v>71150</v>
          </cell>
        </row>
        <row r="7525">
          <cell r="A7525">
            <v>71178</v>
          </cell>
        </row>
        <row r="7526">
          <cell r="A7526">
            <v>71455</v>
          </cell>
        </row>
        <row r="7527">
          <cell r="A7527">
            <v>71457</v>
          </cell>
        </row>
        <row r="7528">
          <cell r="A7528">
            <v>71458</v>
          </cell>
        </row>
        <row r="7529">
          <cell r="A7529">
            <v>71492</v>
          </cell>
        </row>
        <row r="7530">
          <cell r="A7530">
            <v>71503</v>
          </cell>
        </row>
        <row r="7531">
          <cell r="A7531">
            <v>71504</v>
          </cell>
        </row>
        <row r="7532">
          <cell r="A7532">
            <v>71602</v>
          </cell>
        </row>
        <row r="7533">
          <cell r="A7533">
            <v>71606</v>
          </cell>
        </row>
        <row r="7534">
          <cell r="A7534">
            <v>71636</v>
          </cell>
        </row>
        <row r="7535">
          <cell r="A7535">
            <v>71718</v>
          </cell>
        </row>
        <row r="7536">
          <cell r="A7536">
            <v>71772</v>
          </cell>
        </row>
        <row r="7537">
          <cell r="A7537">
            <v>71868</v>
          </cell>
        </row>
        <row r="7538">
          <cell r="A7538">
            <v>71877</v>
          </cell>
        </row>
        <row r="7539">
          <cell r="A7539">
            <v>71878</v>
          </cell>
        </row>
        <row r="7540">
          <cell r="A7540">
            <v>71892</v>
          </cell>
        </row>
        <row r="7541">
          <cell r="A7541">
            <v>71942</v>
          </cell>
        </row>
        <row r="7542">
          <cell r="A7542">
            <v>71950</v>
          </cell>
        </row>
        <row r="7543">
          <cell r="A7543">
            <v>71983</v>
          </cell>
        </row>
        <row r="7544">
          <cell r="A7544">
            <v>71994</v>
          </cell>
        </row>
        <row r="7545">
          <cell r="A7545">
            <v>72002</v>
          </cell>
        </row>
        <row r="7546">
          <cell r="A7546">
            <v>72003</v>
          </cell>
        </row>
        <row r="7547">
          <cell r="A7547">
            <v>72022</v>
          </cell>
        </row>
        <row r="7548">
          <cell r="A7548">
            <v>72093</v>
          </cell>
        </row>
        <row r="7549">
          <cell r="A7549">
            <v>72094</v>
          </cell>
        </row>
        <row r="7550">
          <cell r="A7550">
            <v>72145</v>
          </cell>
        </row>
        <row r="7551">
          <cell r="A7551">
            <v>72152</v>
          </cell>
        </row>
        <row r="7552">
          <cell r="A7552">
            <v>72209</v>
          </cell>
        </row>
        <row r="7553">
          <cell r="A7553">
            <v>72284</v>
          </cell>
        </row>
        <row r="7554">
          <cell r="A7554">
            <v>72334</v>
          </cell>
        </row>
        <row r="7555">
          <cell r="A7555">
            <v>72400</v>
          </cell>
        </row>
        <row r="7556">
          <cell r="A7556">
            <v>72418</v>
          </cell>
        </row>
        <row r="7557">
          <cell r="A7557">
            <v>72542</v>
          </cell>
        </row>
        <row r="7558">
          <cell r="A7558">
            <v>72557</v>
          </cell>
        </row>
        <row r="7559">
          <cell r="A7559">
            <v>72600</v>
          </cell>
        </row>
        <row r="7560">
          <cell r="A7560">
            <v>72683</v>
          </cell>
        </row>
        <row r="7561">
          <cell r="A7561">
            <v>72709</v>
          </cell>
        </row>
        <row r="7562">
          <cell r="A7562">
            <v>72757</v>
          </cell>
        </row>
        <row r="7563">
          <cell r="A7563">
            <v>72773</v>
          </cell>
        </row>
        <row r="7564">
          <cell r="A7564">
            <v>72785</v>
          </cell>
        </row>
        <row r="7565">
          <cell r="A7565">
            <v>72798</v>
          </cell>
        </row>
        <row r="7566">
          <cell r="A7566">
            <v>72823</v>
          </cell>
        </row>
        <row r="7567">
          <cell r="A7567">
            <v>72911</v>
          </cell>
        </row>
        <row r="7568">
          <cell r="A7568">
            <v>72913</v>
          </cell>
        </row>
        <row r="7569">
          <cell r="A7569">
            <v>72917</v>
          </cell>
        </row>
        <row r="7570">
          <cell r="A7570">
            <v>72930</v>
          </cell>
        </row>
        <row r="7571">
          <cell r="A7571">
            <v>72983</v>
          </cell>
        </row>
        <row r="7572">
          <cell r="A7572">
            <v>73031</v>
          </cell>
        </row>
        <row r="7573">
          <cell r="A7573">
            <v>73038</v>
          </cell>
        </row>
        <row r="7574">
          <cell r="A7574">
            <v>73042</v>
          </cell>
        </row>
        <row r="7575">
          <cell r="A7575">
            <v>73224</v>
          </cell>
        </row>
        <row r="7576">
          <cell r="A7576">
            <v>73243</v>
          </cell>
        </row>
        <row r="7577">
          <cell r="A7577">
            <v>73360</v>
          </cell>
        </row>
        <row r="7578">
          <cell r="A7578">
            <v>73390</v>
          </cell>
        </row>
        <row r="7579">
          <cell r="A7579">
            <v>73504</v>
          </cell>
        </row>
        <row r="7580">
          <cell r="A7580">
            <v>73524</v>
          </cell>
        </row>
        <row r="7581">
          <cell r="A7581">
            <v>73585</v>
          </cell>
        </row>
        <row r="7582">
          <cell r="A7582">
            <v>73998</v>
          </cell>
        </row>
        <row r="7583">
          <cell r="A7583">
            <v>74341</v>
          </cell>
        </row>
        <row r="7584">
          <cell r="A7584">
            <v>74432</v>
          </cell>
        </row>
        <row r="7585">
          <cell r="A7585">
            <v>76205</v>
          </cell>
        </row>
        <row r="7586">
          <cell r="A7586">
            <v>77695</v>
          </cell>
        </row>
        <row r="7587">
          <cell r="A7587">
            <v>77847</v>
          </cell>
        </row>
        <row r="7588">
          <cell r="A7588">
            <v>77848</v>
          </cell>
        </row>
        <row r="7589">
          <cell r="A7589">
            <v>6248</v>
          </cell>
        </row>
        <row r="7590">
          <cell r="A7590">
            <v>56549</v>
          </cell>
        </row>
        <row r="7591">
          <cell r="A7591">
            <v>56559</v>
          </cell>
        </row>
        <row r="7592">
          <cell r="A7592">
            <v>56622</v>
          </cell>
        </row>
        <row r="7593">
          <cell r="A7593">
            <v>58572</v>
          </cell>
        </row>
        <row r="7594">
          <cell r="A7594">
            <v>61751</v>
          </cell>
        </row>
        <row r="7595">
          <cell r="A7595">
            <v>67826</v>
          </cell>
        </row>
        <row r="7596">
          <cell r="A7596">
            <v>1015</v>
          </cell>
        </row>
        <row r="7597">
          <cell r="A7597">
            <v>1223</v>
          </cell>
        </row>
        <row r="7598">
          <cell r="A7598">
            <v>1272</v>
          </cell>
        </row>
        <row r="7599">
          <cell r="A7599">
            <v>1509</v>
          </cell>
        </row>
        <row r="7600">
          <cell r="A7600">
            <v>1605</v>
          </cell>
        </row>
        <row r="7601">
          <cell r="A7601">
            <v>1618</v>
          </cell>
        </row>
        <row r="7602">
          <cell r="A7602">
            <v>1630</v>
          </cell>
        </row>
        <row r="7603">
          <cell r="A7603">
            <v>1882</v>
          </cell>
        </row>
        <row r="7604">
          <cell r="A7604">
            <v>1901</v>
          </cell>
        </row>
        <row r="7605">
          <cell r="A7605">
            <v>1968</v>
          </cell>
        </row>
        <row r="7606">
          <cell r="A7606">
            <v>2121</v>
          </cell>
        </row>
        <row r="7607">
          <cell r="A7607">
            <v>2126</v>
          </cell>
        </row>
        <row r="7608">
          <cell r="A7608">
            <v>2148</v>
          </cell>
        </row>
        <row r="7609">
          <cell r="A7609">
            <v>2252</v>
          </cell>
        </row>
        <row r="7610">
          <cell r="A7610">
            <v>2255</v>
          </cell>
        </row>
        <row r="7611">
          <cell r="A7611">
            <v>2270</v>
          </cell>
        </row>
        <row r="7612">
          <cell r="A7612">
            <v>2284</v>
          </cell>
        </row>
        <row r="7613">
          <cell r="A7613">
            <v>2444</v>
          </cell>
        </row>
        <row r="7614">
          <cell r="A7614">
            <v>2524</v>
          </cell>
        </row>
        <row r="7615">
          <cell r="A7615">
            <v>2872</v>
          </cell>
        </row>
        <row r="7616">
          <cell r="A7616">
            <v>2939</v>
          </cell>
        </row>
        <row r="7617">
          <cell r="A7617">
            <v>3002</v>
          </cell>
        </row>
        <row r="7618">
          <cell r="A7618">
            <v>3015</v>
          </cell>
        </row>
        <row r="7619">
          <cell r="A7619">
            <v>3034</v>
          </cell>
        </row>
        <row r="7620">
          <cell r="A7620">
            <v>3054</v>
          </cell>
        </row>
        <row r="7621">
          <cell r="A7621">
            <v>3057</v>
          </cell>
        </row>
        <row r="7622">
          <cell r="A7622">
            <v>3163</v>
          </cell>
        </row>
        <row r="7623">
          <cell r="A7623">
            <v>3168</v>
          </cell>
        </row>
        <row r="7624">
          <cell r="A7624">
            <v>3184</v>
          </cell>
        </row>
        <row r="7625">
          <cell r="A7625">
            <v>3193</v>
          </cell>
        </row>
        <row r="7626">
          <cell r="A7626">
            <v>3196</v>
          </cell>
        </row>
        <row r="7627">
          <cell r="A7627">
            <v>3263</v>
          </cell>
        </row>
        <row r="7628">
          <cell r="A7628">
            <v>3334</v>
          </cell>
        </row>
        <row r="7629">
          <cell r="A7629">
            <v>3338</v>
          </cell>
        </row>
        <row r="7630">
          <cell r="A7630">
            <v>3447</v>
          </cell>
        </row>
        <row r="7631">
          <cell r="A7631">
            <v>3544</v>
          </cell>
        </row>
        <row r="7632">
          <cell r="A7632">
            <v>3665</v>
          </cell>
        </row>
        <row r="7633">
          <cell r="A7633">
            <v>3710</v>
          </cell>
        </row>
        <row r="7634">
          <cell r="A7634">
            <v>3771</v>
          </cell>
        </row>
        <row r="7635">
          <cell r="A7635">
            <v>3803</v>
          </cell>
        </row>
        <row r="7636">
          <cell r="A7636">
            <v>3818</v>
          </cell>
        </row>
        <row r="7637">
          <cell r="A7637">
            <v>3821</v>
          </cell>
        </row>
        <row r="7638">
          <cell r="A7638">
            <v>3848</v>
          </cell>
        </row>
        <row r="7639">
          <cell r="A7639">
            <v>3900</v>
          </cell>
        </row>
        <row r="7640">
          <cell r="A7640">
            <v>3942</v>
          </cell>
        </row>
        <row r="7641">
          <cell r="A7641">
            <v>4006</v>
          </cell>
        </row>
        <row r="7642">
          <cell r="A7642">
            <v>4114</v>
          </cell>
        </row>
        <row r="7643">
          <cell r="A7643">
            <v>4185</v>
          </cell>
        </row>
        <row r="7644">
          <cell r="A7644">
            <v>4241</v>
          </cell>
        </row>
        <row r="7645">
          <cell r="A7645">
            <v>4291</v>
          </cell>
        </row>
        <row r="7646">
          <cell r="A7646">
            <v>4324</v>
          </cell>
        </row>
        <row r="7647">
          <cell r="A7647">
            <v>4388</v>
          </cell>
        </row>
        <row r="7648">
          <cell r="A7648">
            <v>4396</v>
          </cell>
        </row>
        <row r="7649">
          <cell r="A7649">
            <v>5226</v>
          </cell>
        </row>
        <row r="7650">
          <cell r="A7650">
            <v>5246</v>
          </cell>
        </row>
        <row r="7651">
          <cell r="A7651">
            <v>5247</v>
          </cell>
        </row>
        <row r="7652">
          <cell r="A7652">
            <v>5406</v>
          </cell>
        </row>
        <row r="7653">
          <cell r="A7653">
            <v>5545</v>
          </cell>
        </row>
        <row r="7654">
          <cell r="A7654">
            <v>5614</v>
          </cell>
        </row>
        <row r="7655">
          <cell r="A7655">
            <v>5628</v>
          </cell>
        </row>
        <row r="7656">
          <cell r="A7656">
            <v>5653</v>
          </cell>
        </row>
        <row r="7657">
          <cell r="A7657">
            <v>5739</v>
          </cell>
        </row>
        <row r="7658">
          <cell r="A7658">
            <v>5759</v>
          </cell>
        </row>
        <row r="7659">
          <cell r="A7659">
            <v>5779</v>
          </cell>
        </row>
        <row r="7660">
          <cell r="A7660">
            <v>5824</v>
          </cell>
        </row>
        <row r="7661">
          <cell r="A7661">
            <v>5840</v>
          </cell>
        </row>
        <row r="7662">
          <cell r="A7662">
            <v>5879</v>
          </cell>
        </row>
        <row r="7663">
          <cell r="A7663">
            <v>5994</v>
          </cell>
        </row>
        <row r="7664">
          <cell r="A7664">
            <v>6030</v>
          </cell>
        </row>
        <row r="7665">
          <cell r="A7665">
            <v>6515</v>
          </cell>
        </row>
        <row r="7666">
          <cell r="A7666">
            <v>6773</v>
          </cell>
        </row>
        <row r="7667">
          <cell r="A7667">
            <v>6811</v>
          </cell>
        </row>
        <row r="7668">
          <cell r="A7668">
            <v>6833</v>
          </cell>
        </row>
        <row r="7669">
          <cell r="A7669">
            <v>6847</v>
          </cell>
        </row>
        <row r="7670">
          <cell r="A7670">
            <v>6850</v>
          </cell>
        </row>
        <row r="7671">
          <cell r="A7671">
            <v>6923</v>
          </cell>
        </row>
        <row r="7672">
          <cell r="A7672">
            <v>6960</v>
          </cell>
        </row>
        <row r="7673">
          <cell r="A7673">
            <v>6971</v>
          </cell>
        </row>
        <row r="7674">
          <cell r="A7674">
            <v>7025</v>
          </cell>
        </row>
        <row r="7675">
          <cell r="A7675">
            <v>7060</v>
          </cell>
        </row>
        <row r="7676">
          <cell r="A7676">
            <v>7088</v>
          </cell>
        </row>
        <row r="7677">
          <cell r="A7677">
            <v>7122</v>
          </cell>
        </row>
        <row r="7678">
          <cell r="A7678">
            <v>7150</v>
          </cell>
        </row>
        <row r="7679">
          <cell r="A7679">
            <v>7248</v>
          </cell>
        </row>
        <row r="7680">
          <cell r="A7680">
            <v>7252</v>
          </cell>
        </row>
        <row r="7681">
          <cell r="A7681">
            <v>7254</v>
          </cell>
        </row>
        <row r="7682">
          <cell r="A7682">
            <v>7278</v>
          </cell>
        </row>
        <row r="7683">
          <cell r="A7683">
            <v>7286</v>
          </cell>
        </row>
        <row r="7684">
          <cell r="A7684">
            <v>7320</v>
          </cell>
        </row>
        <row r="7685">
          <cell r="A7685">
            <v>7333</v>
          </cell>
        </row>
        <row r="7686">
          <cell r="A7686">
            <v>7371</v>
          </cell>
        </row>
        <row r="7687">
          <cell r="A7687">
            <v>7501</v>
          </cell>
        </row>
        <row r="7688">
          <cell r="A7688">
            <v>7523</v>
          </cell>
        </row>
        <row r="7689">
          <cell r="A7689">
            <v>7532</v>
          </cell>
        </row>
        <row r="7690">
          <cell r="A7690">
            <v>7539</v>
          </cell>
        </row>
        <row r="7691">
          <cell r="A7691">
            <v>7658</v>
          </cell>
        </row>
        <row r="7692">
          <cell r="A7692">
            <v>7858</v>
          </cell>
        </row>
        <row r="7693">
          <cell r="A7693">
            <v>7865</v>
          </cell>
        </row>
        <row r="7694">
          <cell r="A7694">
            <v>8054</v>
          </cell>
        </row>
        <row r="7695">
          <cell r="A7695">
            <v>8367</v>
          </cell>
        </row>
        <row r="7696">
          <cell r="A7696">
            <v>8377</v>
          </cell>
        </row>
        <row r="7697">
          <cell r="A7697">
            <v>8463</v>
          </cell>
        </row>
        <row r="7698">
          <cell r="A7698">
            <v>8533</v>
          </cell>
        </row>
        <row r="7699">
          <cell r="A7699">
            <v>8541</v>
          </cell>
        </row>
        <row r="7700">
          <cell r="A7700">
            <v>8559</v>
          </cell>
        </row>
        <row r="7701">
          <cell r="A7701">
            <v>8564</v>
          </cell>
        </row>
        <row r="7702">
          <cell r="A7702">
            <v>8580</v>
          </cell>
        </row>
        <row r="7703">
          <cell r="A7703">
            <v>8595</v>
          </cell>
        </row>
        <row r="7704">
          <cell r="A7704">
            <v>8623</v>
          </cell>
        </row>
        <row r="7705">
          <cell r="A7705">
            <v>8631</v>
          </cell>
        </row>
        <row r="7706">
          <cell r="A7706">
            <v>8668</v>
          </cell>
        </row>
        <row r="7707">
          <cell r="A7707">
            <v>8671</v>
          </cell>
        </row>
        <row r="7708">
          <cell r="A7708">
            <v>8676</v>
          </cell>
        </row>
        <row r="7709">
          <cell r="A7709">
            <v>8704</v>
          </cell>
        </row>
        <row r="7710">
          <cell r="A7710">
            <v>8749</v>
          </cell>
        </row>
        <row r="7711">
          <cell r="A7711">
            <v>8798</v>
          </cell>
        </row>
        <row r="7712">
          <cell r="A7712">
            <v>8805</v>
          </cell>
        </row>
        <row r="7713">
          <cell r="A7713">
            <v>9049</v>
          </cell>
        </row>
        <row r="7714">
          <cell r="A7714">
            <v>9086</v>
          </cell>
        </row>
        <row r="7715">
          <cell r="A7715">
            <v>9191</v>
          </cell>
        </row>
        <row r="7716">
          <cell r="A7716">
            <v>9421</v>
          </cell>
        </row>
        <row r="7717">
          <cell r="A7717">
            <v>9529</v>
          </cell>
        </row>
        <row r="7718">
          <cell r="A7718">
            <v>9573</v>
          </cell>
        </row>
        <row r="7719">
          <cell r="A7719">
            <v>9597</v>
          </cell>
        </row>
        <row r="7720">
          <cell r="A7720">
            <v>9601</v>
          </cell>
        </row>
        <row r="7721">
          <cell r="A7721">
            <v>9624</v>
          </cell>
        </row>
        <row r="7722">
          <cell r="A7722">
            <v>9812</v>
          </cell>
        </row>
        <row r="7723">
          <cell r="A7723">
            <v>9839</v>
          </cell>
        </row>
        <row r="7724">
          <cell r="A7724">
            <v>9847</v>
          </cell>
        </row>
        <row r="7725">
          <cell r="A7725">
            <v>9895</v>
          </cell>
        </row>
        <row r="7726">
          <cell r="A7726">
            <v>9925</v>
          </cell>
        </row>
        <row r="7727">
          <cell r="A7727">
            <v>9947</v>
          </cell>
        </row>
        <row r="7728">
          <cell r="A7728">
            <v>10007</v>
          </cell>
        </row>
        <row r="7729">
          <cell r="A7729">
            <v>10090</v>
          </cell>
        </row>
        <row r="7730">
          <cell r="A7730">
            <v>10096</v>
          </cell>
        </row>
        <row r="7731">
          <cell r="A7731">
            <v>10146</v>
          </cell>
        </row>
        <row r="7732">
          <cell r="A7732">
            <v>10160</v>
          </cell>
        </row>
        <row r="7733">
          <cell r="A7733">
            <v>10182</v>
          </cell>
        </row>
        <row r="7734">
          <cell r="A7734">
            <v>10312</v>
          </cell>
        </row>
        <row r="7735">
          <cell r="A7735">
            <v>10320</v>
          </cell>
        </row>
        <row r="7736">
          <cell r="A7736">
            <v>10585</v>
          </cell>
        </row>
        <row r="7737">
          <cell r="A7737">
            <v>10788</v>
          </cell>
        </row>
        <row r="7738">
          <cell r="A7738">
            <v>10793</v>
          </cell>
        </row>
        <row r="7739">
          <cell r="A7739">
            <v>10807</v>
          </cell>
        </row>
        <row r="7740">
          <cell r="A7740">
            <v>10808</v>
          </cell>
        </row>
        <row r="7741">
          <cell r="A7741">
            <v>10845</v>
          </cell>
        </row>
        <row r="7742">
          <cell r="A7742">
            <v>10864</v>
          </cell>
        </row>
        <row r="7743">
          <cell r="A7743">
            <v>10908</v>
          </cell>
        </row>
        <row r="7744">
          <cell r="A7744">
            <v>11020</v>
          </cell>
        </row>
        <row r="7745">
          <cell r="A7745">
            <v>11060</v>
          </cell>
        </row>
        <row r="7746">
          <cell r="A7746">
            <v>11084</v>
          </cell>
        </row>
        <row r="7747">
          <cell r="A7747">
            <v>11085</v>
          </cell>
        </row>
        <row r="7748">
          <cell r="A7748">
            <v>11327</v>
          </cell>
        </row>
        <row r="7749">
          <cell r="A7749">
            <v>11388</v>
          </cell>
        </row>
        <row r="7750">
          <cell r="A7750">
            <v>11439</v>
          </cell>
        </row>
        <row r="7751">
          <cell r="A7751">
            <v>11445</v>
          </cell>
        </row>
        <row r="7752">
          <cell r="A7752">
            <v>11554</v>
          </cell>
        </row>
        <row r="7753">
          <cell r="A7753">
            <v>11614</v>
          </cell>
        </row>
        <row r="7754">
          <cell r="A7754">
            <v>11727</v>
          </cell>
        </row>
        <row r="7755">
          <cell r="A7755">
            <v>11821</v>
          </cell>
        </row>
        <row r="7756">
          <cell r="A7756">
            <v>11826</v>
          </cell>
        </row>
        <row r="7757">
          <cell r="A7757">
            <v>11949</v>
          </cell>
        </row>
        <row r="7758">
          <cell r="A7758">
            <v>11958</v>
          </cell>
        </row>
        <row r="7759">
          <cell r="A7759">
            <v>11987</v>
          </cell>
        </row>
        <row r="7760">
          <cell r="A7760">
            <v>11995</v>
          </cell>
        </row>
        <row r="7761">
          <cell r="A7761">
            <v>12146</v>
          </cell>
        </row>
        <row r="7762">
          <cell r="A7762">
            <v>12147</v>
          </cell>
        </row>
        <row r="7763">
          <cell r="A7763">
            <v>12154</v>
          </cell>
        </row>
        <row r="7764">
          <cell r="A7764">
            <v>12156</v>
          </cell>
        </row>
        <row r="7765">
          <cell r="A7765">
            <v>12193</v>
          </cell>
        </row>
        <row r="7766">
          <cell r="A7766">
            <v>12207</v>
          </cell>
        </row>
        <row r="7767">
          <cell r="A7767">
            <v>12211</v>
          </cell>
        </row>
        <row r="7768">
          <cell r="A7768">
            <v>12224</v>
          </cell>
        </row>
        <row r="7769">
          <cell r="A7769">
            <v>12226</v>
          </cell>
        </row>
        <row r="7770">
          <cell r="A7770">
            <v>12232</v>
          </cell>
        </row>
        <row r="7771">
          <cell r="A7771">
            <v>12238</v>
          </cell>
        </row>
        <row r="7772">
          <cell r="A7772">
            <v>12313</v>
          </cell>
        </row>
        <row r="7773">
          <cell r="A7773">
            <v>12338</v>
          </cell>
        </row>
        <row r="7774">
          <cell r="A7774">
            <v>12524</v>
          </cell>
        </row>
        <row r="7775">
          <cell r="A7775">
            <v>12611</v>
          </cell>
        </row>
        <row r="7776">
          <cell r="A7776">
            <v>12666</v>
          </cell>
        </row>
        <row r="7777">
          <cell r="A7777">
            <v>12671</v>
          </cell>
        </row>
        <row r="7778">
          <cell r="A7778">
            <v>12674</v>
          </cell>
        </row>
        <row r="7779">
          <cell r="A7779">
            <v>12679</v>
          </cell>
        </row>
        <row r="7780">
          <cell r="A7780">
            <v>12691</v>
          </cell>
        </row>
        <row r="7781">
          <cell r="A7781">
            <v>12706</v>
          </cell>
        </row>
        <row r="7782">
          <cell r="A7782">
            <v>12760</v>
          </cell>
        </row>
        <row r="7783">
          <cell r="A7783">
            <v>12832</v>
          </cell>
        </row>
        <row r="7784">
          <cell r="A7784">
            <v>12861</v>
          </cell>
        </row>
        <row r="7785">
          <cell r="A7785">
            <v>12874</v>
          </cell>
        </row>
        <row r="7786">
          <cell r="A7786">
            <v>12897</v>
          </cell>
        </row>
        <row r="7787">
          <cell r="A7787">
            <v>12939</v>
          </cell>
        </row>
        <row r="7788">
          <cell r="A7788">
            <v>13197</v>
          </cell>
        </row>
        <row r="7789">
          <cell r="A7789">
            <v>13260</v>
          </cell>
        </row>
        <row r="7790">
          <cell r="A7790">
            <v>13304</v>
          </cell>
        </row>
        <row r="7791">
          <cell r="A7791">
            <v>13404</v>
          </cell>
        </row>
        <row r="7792">
          <cell r="A7792">
            <v>13421</v>
          </cell>
        </row>
        <row r="7793">
          <cell r="A7793">
            <v>13527</v>
          </cell>
        </row>
        <row r="7794">
          <cell r="A7794">
            <v>13545</v>
          </cell>
        </row>
        <row r="7795">
          <cell r="A7795">
            <v>13547</v>
          </cell>
        </row>
        <row r="7796">
          <cell r="A7796">
            <v>13565</v>
          </cell>
        </row>
        <row r="7797">
          <cell r="A7797">
            <v>13655</v>
          </cell>
        </row>
        <row r="7798">
          <cell r="A7798">
            <v>13659</v>
          </cell>
        </row>
        <row r="7799">
          <cell r="A7799">
            <v>13695</v>
          </cell>
        </row>
        <row r="7800">
          <cell r="A7800">
            <v>13715</v>
          </cell>
        </row>
        <row r="7801">
          <cell r="A7801">
            <v>13774</v>
          </cell>
        </row>
        <row r="7802">
          <cell r="A7802">
            <v>13969</v>
          </cell>
        </row>
        <row r="7803">
          <cell r="A7803">
            <v>14051</v>
          </cell>
        </row>
        <row r="7804">
          <cell r="A7804">
            <v>14055</v>
          </cell>
        </row>
        <row r="7805">
          <cell r="A7805">
            <v>14111</v>
          </cell>
        </row>
        <row r="7806">
          <cell r="A7806">
            <v>14577</v>
          </cell>
        </row>
        <row r="7807">
          <cell r="A7807">
            <v>14741</v>
          </cell>
        </row>
        <row r="7808">
          <cell r="A7808">
            <v>14829</v>
          </cell>
        </row>
        <row r="7809">
          <cell r="A7809">
            <v>14860</v>
          </cell>
        </row>
        <row r="7810">
          <cell r="A7810">
            <v>14883</v>
          </cell>
        </row>
        <row r="7811">
          <cell r="A7811">
            <v>14939</v>
          </cell>
        </row>
        <row r="7812">
          <cell r="A7812">
            <v>14977</v>
          </cell>
        </row>
        <row r="7813">
          <cell r="A7813">
            <v>14995</v>
          </cell>
        </row>
        <row r="7814">
          <cell r="A7814">
            <v>15039</v>
          </cell>
        </row>
        <row r="7815">
          <cell r="A7815">
            <v>15158</v>
          </cell>
        </row>
        <row r="7816">
          <cell r="A7816">
            <v>15182</v>
          </cell>
        </row>
        <row r="7817">
          <cell r="A7817">
            <v>15293</v>
          </cell>
        </row>
        <row r="7818">
          <cell r="A7818">
            <v>15309</v>
          </cell>
        </row>
        <row r="7819">
          <cell r="A7819">
            <v>15408</v>
          </cell>
        </row>
        <row r="7820">
          <cell r="A7820">
            <v>15450</v>
          </cell>
        </row>
        <row r="7821">
          <cell r="A7821">
            <v>15460</v>
          </cell>
        </row>
        <row r="7822">
          <cell r="A7822">
            <v>15579</v>
          </cell>
        </row>
        <row r="7823">
          <cell r="A7823">
            <v>15673</v>
          </cell>
        </row>
        <row r="7824">
          <cell r="A7824">
            <v>15678</v>
          </cell>
        </row>
        <row r="7825">
          <cell r="A7825">
            <v>15891</v>
          </cell>
        </row>
        <row r="7826">
          <cell r="A7826">
            <v>16185</v>
          </cell>
        </row>
        <row r="7827">
          <cell r="A7827">
            <v>16187</v>
          </cell>
        </row>
        <row r="7828">
          <cell r="A7828">
            <v>16222</v>
          </cell>
        </row>
        <row r="7829">
          <cell r="A7829">
            <v>16262</v>
          </cell>
        </row>
        <row r="7830">
          <cell r="A7830">
            <v>16279</v>
          </cell>
        </row>
        <row r="7831">
          <cell r="A7831">
            <v>16333</v>
          </cell>
        </row>
        <row r="7832">
          <cell r="A7832">
            <v>16461</v>
          </cell>
        </row>
        <row r="7833">
          <cell r="A7833">
            <v>16494</v>
          </cell>
        </row>
        <row r="7834">
          <cell r="A7834">
            <v>16589</v>
          </cell>
        </row>
        <row r="7835">
          <cell r="A7835">
            <v>16629</v>
          </cell>
        </row>
        <row r="7836">
          <cell r="A7836">
            <v>16630</v>
          </cell>
        </row>
        <row r="7837">
          <cell r="A7837">
            <v>16690</v>
          </cell>
        </row>
        <row r="7838">
          <cell r="A7838">
            <v>16706</v>
          </cell>
        </row>
        <row r="7839">
          <cell r="A7839">
            <v>16786</v>
          </cell>
        </row>
        <row r="7840">
          <cell r="A7840">
            <v>16821</v>
          </cell>
        </row>
        <row r="7841">
          <cell r="A7841">
            <v>16861</v>
          </cell>
        </row>
        <row r="7842">
          <cell r="A7842">
            <v>16865</v>
          </cell>
        </row>
        <row r="7843">
          <cell r="A7843">
            <v>16937</v>
          </cell>
        </row>
        <row r="7844">
          <cell r="A7844">
            <v>16959</v>
          </cell>
        </row>
        <row r="7845">
          <cell r="A7845">
            <v>16968</v>
          </cell>
        </row>
        <row r="7846">
          <cell r="A7846">
            <v>17013</v>
          </cell>
        </row>
        <row r="7847">
          <cell r="A7847">
            <v>17180</v>
          </cell>
        </row>
        <row r="7848">
          <cell r="A7848">
            <v>17214</v>
          </cell>
        </row>
        <row r="7849">
          <cell r="A7849">
            <v>17236</v>
          </cell>
        </row>
        <row r="7850">
          <cell r="A7850">
            <v>17438</v>
          </cell>
        </row>
        <row r="7851">
          <cell r="A7851">
            <v>17456</v>
          </cell>
        </row>
        <row r="7852">
          <cell r="A7852">
            <v>17511</v>
          </cell>
        </row>
        <row r="7853">
          <cell r="A7853">
            <v>17628</v>
          </cell>
        </row>
        <row r="7854">
          <cell r="A7854">
            <v>18044</v>
          </cell>
        </row>
        <row r="7855">
          <cell r="A7855">
            <v>18077</v>
          </cell>
        </row>
        <row r="7856">
          <cell r="A7856">
            <v>18120</v>
          </cell>
        </row>
        <row r="7857">
          <cell r="A7857">
            <v>18504</v>
          </cell>
        </row>
        <row r="7858">
          <cell r="A7858">
            <v>18760</v>
          </cell>
        </row>
        <row r="7859">
          <cell r="A7859">
            <v>18767</v>
          </cell>
        </row>
        <row r="7860">
          <cell r="A7860">
            <v>18829</v>
          </cell>
        </row>
        <row r="7861">
          <cell r="A7861">
            <v>18985</v>
          </cell>
        </row>
        <row r="7862">
          <cell r="A7862">
            <v>19102</v>
          </cell>
        </row>
        <row r="7863">
          <cell r="A7863">
            <v>19133</v>
          </cell>
        </row>
        <row r="7864">
          <cell r="A7864">
            <v>24187</v>
          </cell>
        </row>
        <row r="7865">
          <cell r="A7865">
            <v>24444</v>
          </cell>
        </row>
        <row r="7866">
          <cell r="A7866">
            <v>24446</v>
          </cell>
        </row>
        <row r="7867">
          <cell r="A7867">
            <v>24473</v>
          </cell>
        </row>
        <row r="7868">
          <cell r="A7868">
            <v>24522</v>
          </cell>
        </row>
        <row r="7869">
          <cell r="A7869">
            <v>24616</v>
          </cell>
        </row>
        <row r="7870">
          <cell r="A7870">
            <v>24890</v>
          </cell>
        </row>
        <row r="7871">
          <cell r="A7871">
            <v>25180</v>
          </cell>
        </row>
        <row r="7872">
          <cell r="A7872">
            <v>25189</v>
          </cell>
        </row>
        <row r="7873">
          <cell r="A7873">
            <v>25411</v>
          </cell>
        </row>
        <row r="7874">
          <cell r="A7874">
            <v>25576</v>
          </cell>
        </row>
        <row r="7875">
          <cell r="A7875">
            <v>25596</v>
          </cell>
        </row>
        <row r="7876">
          <cell r="A7876">
            <v>25609</v>
          </cell>
        </row>
        <row r="7877">
          <cell r="A7877">
            <v>25630</v>
          </cell>
        </row>
        <row r="7878">
          <cell r="A7878">
            <v>25711</v>
          </cell>
        </row>
        <row r="7879">
          <cell r="A7879">
            <v>25716</v>
          </cell>
        </row>
        <row r="7880">
          <cell r="A7880">
            <v>25766</v>
          </cell>
        </row>
        <row r="7881">
          <cell r="A7881">
            <v>25899</v>
          </cell>
        </row>
        <row r="7882">
          <cell r="A7882">
            <v>25951</v>
          </cell>
        </row>
        <row r="7883">
          <cell r="A7883">
            <v>25987</v>
          </cell>
        </row>
        <row r="7884">
          <cell r="A7884">
            <v>26098</v>
          </cell>
        </row>
        <row r="7885">
          <cell r="A7885">
            <v>26132</v>
          </cell>
        </row>
        <row r="7886">
          <cell r="A7886">
            <v>26136</v>
          </cell>
        </row>
        <row r="7887">
          <cell r="A7887">
            <v>26179</v>
          </cell>
        </row>
        <row r="7888">
          <cell r="A7888">
            <v>26181</v>
          </cell>
        </row>
        <row r="7889">
          <cell r="A7889">
            <v>26210</v>
          </cell>
        </row>
        <row r="7890">
          <cell r="A7890">
            <v>26215</v>
          </cell>
        </row>
        <row r="7891">
          <cell r="A7891">
            <v>26272</v>
          </cell>
        </row>
        <row r="7892">
          <cell r="A7892">
            <v>26280</v>
          </cell>
        </row>
        <row r="7893">
          <cell r="A7893">
            <v>26285</v>
          </cell>
        </row>
        <row r="7894">
          <cell r="A7894">
            <v>26437</v>
          </cell>
        </row>
        <row r="7895">
          <cell r="A7895">
            <v>26532</v>
          </cell>
        </row>
        <row r="7896">
          <cell r="A7896">
            <v>26649</v>
          </cell>
        </row>
        <row r="7897">
          <cell r="A7897">
            <v>26654</v>
          </cell>
        </row>
        <row r="7898">
          <cell r="A7898">
            <v>26663</v>
          </cell>
        </row>
        <row r="7899">
          <cell r="A7899">
            <v>26681</v>
          </cell>
        </row>
        <row r="7900">
          <cell r="A7900">
            <v>26696</v>
          </cell>
        </row>
        <row r="7901">
          <cell r="A7901">
            <v>26718</v>
          </cell>
        </row>
        <row r="7902">
          <cell r="A7902">
            <v>26835</v>
          </cell>
        </row>
        <row r="7903">
          <cell r="A7903">
            <v>26932</v>
          </cell>
        </row>
        <row r="7904">
          <cell r="A7904">
            <v>26939</v>
          </cell>
        </row>
        <row r="7905">
          <cell r="A7905">
            <v>27016</v>
          </cell>
        </row>
        <row r="7906">
          <cell r="A7906">
            <v>27019</v>
          </cell>
        </row>
        <row r="7907">
          <cell r="A7907">
            <v>27129</v>
          </cell>
        </row>
        <row r="7908">
          <cell r="A7908">
            <v>27137</v>
          </cell>
        </row>
        <row r="7909">
          <cell r="A7909">
            <v>27263</v>
          </cell>
        </row>
        <row r="7910">
          <cell r="A7910">
            <v>27277</v>
          </cell>
        </row>
        <row r="7911">
          <cell r="A7911">
            <v>27283</v>
          </cell>
        </row>
        <row r="7912">
          <cell r="A7912">
            <v>27285</v>
          </cell>
        </row>
        <row r="7913">
          <cell r="A7913">
            <v>27288</v>
          </cell>
        </row>
        <row r="7914">
          <cell r="A7914">
            <v>27360</v>
          </cell>
        </row>
        <row r="7915">
          <cell r="A7915">
            <v>27445</v>
          </cell>
        </row>
        <row r="7916">
          <cell r="A7916">
            <v>27448</v>
          </cell>
        </row>
        <row r="7917">
          <cell r="A7917">
            <v>27530</v>
          </cell>
        </row>
        <row r="7918">
          <cell r="A7918">
            <v>27531</v>
          </cell>
        </row>
        <row r="7919">
          <cell r="A7919">
            <v>27543</v>
          </cell>
        </row>
        <row r="7920">
          <cell r="A7920">
            <v>27553</v>
          </cell>
        </row>
        <row r="7921">
          <cell r="A7921">
            <v>27590</v>
          </cell>
        </row>
        <row r="7922">
          <cell r="A7922">
            <v>27656</v>
          </cell>
        </row>
        <row r="7923">
          <cell r="A7923">
            <v>27683</v>
          </cell>
        </row>
        <row r="7924">
          <cell r="A7924">
            <v>27735</v>
          </cell>
        </row>
        <row r="7925">
          <cell r="A7925">
            <v>27757</v>
          </cell>
        </row>
        <row r="7926">
          <cell r="A7926">
            <v>27762</v>
          </cell>
        </row>
        <row r="7927">
          <cell r="A7927">
            <v>27949</v>
          </cell>
        </row>
        <row r="7928">
          <cell r="A7928">
            <v>27973</v>
          </cell>
        </row>
        <row r="7929">
          <cell r="A7929">
            <v>28005</v>
          </cell>
        </row>
        <row r="7930">
          <cell r="A7930">
            <v>28013</v>
          </cell>
        </row>
        <row r="7931">
          <cell r="A7931">
            <v>28041</v>
          </cell>
        </row>
        <row r="7932">
          <cell r="A7932">
            <v>28046</v>
          </cell>
        </row>
        <row r="7933">
          <cell r="A7933">
            <v>28049</v>
          </cell>
        </row>
        <row r="7934">
          <cell r="A7934">
            <v>28094</v>
          </cell>
        </row>
        <row r="7935">
          <cell r="A7935">
            <v>28158</v>
          </cell>
        </row>
        <row r="7936">
          <cell r="A7936">
            <v>28217</v>
          </cell>
        </row>
        <row r="7937">
          <cell r="A7937">
            <v>28499</v>
          </cell>
        </row>
        <row r="7938">
          <cell r="A7938">
            <v>28636</v>
          </cell>
        </row>
        <row r="7939">
          <cell r="A7939">
            <v>28641</v>
          </cell>
        </row>
        <row r="7940">
          <cell r="A7940">
            <v>28645</v>
          </cell>
        </row>
        <row r="7941">
          <cell r="A7941">
            <v>28660</v>
          </cell>
        </row>
        <row r="7942">
          <cell r="A7942">
            <v>28661</v>
          </cell>
        </row>
        <row r="7943">
          <cell r="A7943">
            <v>28779</v>
          </cell>
        </row>
        <row r="7944">
          <cell r="A7944">
            <v>28780</v>
          </cell>
        </row>
        <row r="7945">
          <cell r="A7945">
            <v>28803</v>
          </cell>
        </row>
        <row r="7946">
          <cell r="A7946">
            <v>28835</v>
          </cell>
        </row>
        <row r="7947">
          <cell r="A7947">
            <v>28840</v>
          </cell>
        </row>
        <row r="7948">
          <cell r="A7948">
            <v>28897</v>
          </cell>
        </row>
        <row r="7949">
          <cell r="A7949">
            <v>29017</v>
          </cell>
        </row>
        <row r="7950">
          <cell r="A7950">
            <v>29106</v>
          </cell>
        </row>
        <row r="7951">
          <cell r="A7951">
            <v>29122</v>
          </cell>
        </row>
        <row r="7952">
          <cell r="A7952">
            <v>29157</v>
          </cell>
        </row>
        <row r="7953">
          <cell r="A7953">
            <v>29207</v>
          </cell>
        </row>
        <row r="7954">
          <cell r="A7954">
            <v>29213</v>
          </cell>
        </row>
        <row r="7955">
          <cell r="A7955">
            <v>29335</v>
          </cell>
        </row>
        <row r="7956">
          <cell r="A7956">
            <v>29394</v>
          </cell>
        </row>
        <row r="7957">
          <cell r="A7957">
            <v>29409</v>
          </cell>
        </row>
        <row r="7958">
          <cell r="A7958">
            <v>29529</v>
          </cell>
        </row>
        <row r="7959">
          <cell r="A7959">
            <v>29533</v>
          </cell>
        </row>
        <row r="7960">
          <cell r="A7960">
            <v>29538</v>
          </cell>
        </row>
        <row r="7961">
          <cell r="A7961">
            <v>29593</v>
          </cell>
        </row>
        <row r="7962">
          <cell r="A7962">
            <v>29601</v>
          </cell>
        </row>
        <row r="7963">
          <cell r="A7963">
            <v>29644</v>
          </cell>
        </row>
        <row r="7964">
          <cell r="A7964">
            <v>29648</v>
          </cell>
        </row>
        <row r="7965">
          <cell r="A7965">
            <v>29678</v>
          </cell>
        </row>
        <row r="7966">
          <cell r="A7966">
            <v>29688</v>
          </cell>
        </row>
        <row r="7967">
          <cell r="A7967">
            <v>29871</v>
          </cell>
        </row>
        <row r="7968">
          <cell r="A7968">
            <v>29901</v>
          </cell>
        </row>
        <row r="7969">
          <cell r="A7969">
            <v>29947</v>
          </cell>
        </row>
        <row r="7970">
          <cell r="A7970">
            <v>29948</v>
          </cell>
        </row>
        <row r="7971">
          <cell r="A7971">
            <v>29954</v>
          </cell>
        </row>
        <row r="7972">
          <cell r="A7972">
            <v>30055</v>
          </cell>
        </row>
        <row r="7973">
          <cell r="A7973">
            <v>30057</v>
          </cell>
        </row>
        <row r="7974">
          <cell r="A7974">
            <v>30122</v>
          </cell>
        </row>
        <row r="7975">
          <cell r="A7975">
            <v>30124</v>
          </cell>
        </row>
        <row r="7976">
          <cell r="A7976">
            <v>30137</v>
          </cell>
        </row>
        <row r="7977">
          <cell r="A7977">
            <v>30146</v>
          </cell>
        </row>
        <row r="7978">
          <cell r="A7978">
            <v>30199</v>
          </cell>
        </row>
        <row r="7979">
          <cell r="A7979">
            <v>30355</v>
          </cell>
        </row>
        <row r="7980">
          <cell r="A7980">
            <v>30368</v>
          </cell>
        </row>
        <row r="7981">
          <cell r="A7981">
            <v>30385</v>
          </cell>
        </row>
        <row r="7982">
          <cell r="A7982">
            <v>30417</v>
          </cell>
        </row>
        <row r="7983">
          <cell r="A7983">
            <v>30434</v>
          </cell>
        </row>
        <row r="7984">
          <cell r="A7984">
            <v>30470</v>
          </cell>
        </row>
        <row r="7985">
          <cell r="A7985">
            <v>30471</v>
          </cell>
        </row>
        <row r="7986">
          <cell r="A7986">
            <v>30515</v>
          </cell>
        </row>
        <row r="7987">
          <cell r="A7987">
            <v>30516</v>
          </cell>
        </row>
        <row r="7988">
          <cell r="A7988">
            <v>30697</v>
          </cell>
        </row>
        <row r="7989">
          <cell r="A7989">
            <v>30747</v>
          </cell>
        </row>
        <row r="7990">
          <cell r="A7990">
            <v>30748</v>
          </cell>
        </row>
        <row r="7991">
          <cell r="A7991">
            <v>30757</v>
          </cell>
        </row>
        <row r="7992">
          <cell r="A7992">
            <v>30919</v>
          </cell>
        </row>
        <row r="7993">
          <cell r="A7993">
            <v>30967</v>
          </cell>
        </row>
        <row r="7994">
          <cell r="A7994">
            <v>31011</v>
          </cell>
        </row>
        <row r="7995">
          <cell r="A7995">
            <v>31101</v>
          </cell>
        </row>
        <row r="7996">
          <cell r="A7996">
            <v>31104</v>
          </cell>
        </row>
        <row r="7997">
          <cell r="A7997">
            <v>31162</v>
          </cell>
        </row>
        <row r="7998">
          <cell r="A7998">
            <v>31166</v>
          </cell>
        </row>
        <row r="7999">
          <cell r="A7999">
            <v>31189</v>
          </cell>
        </row>
        <row r="8000">
          <cell r="A8000">
            <v>31213</v>
          </cell>
        </row>
        <row r="8001">
          <cell r="A8001">
            <v>31234</v>
          </cell>
        </row>
        <row r="8002">
          <cell r="A8002">
            <v>31251</v>
          </cell>
        </row>
        <row r="8003">
          <cell r="A8003">
            <v>31257</v>
          </cell>
        </row>
        <row r="8004">
          <cell r="A8004">
            <v>31297</v>
          </cell>
        </row>
        <row r="8005">
          <cell r="A8005">
            <v>31306</v>
          </cell>
        </row>
        <row r="8006">
          <cell r="A8006">
            <v>31312</v>
          </cell>
        </row>
        <row r="8007">
          <cell r="A8007">
            <v>31496</v>
          </cell>
        </row>
        <row r="8008">
          <cell r="A8008">
            <v>31526</v>
          </cell>
        </row>
        <row r="8009">
          <cell r="A8009">
            <v>31586</v>
          </cell>
        </row>
        <row r="8010">
          <cell r="A8010">
            <v>31687</v>
          </cell>
        </row>
        <row r="8011">
          <cell r="A8011">
            <v>31736</v>
          </cell>
        </row>
        <row r="8012">
          <cell r="A8012">
            <v>31746</v>
          </cell>
        </row>
        <row r="8013">
          <cell r="A8013">
            <v>31750</v>
          </cell>
        </row>
        <row r="8014">
          <cell r="A8014">
            <v>31782</v>
          </cell>
        </row>
        <row r="8015">
          <cell r="A8015">
            <v>31790</v>
          </cell>
        </row>
        <row r="8016">
          <cell r="A8016">
            <v>32064</v>
          </cell>
        </row>
        <row r="8017">
          <cell r="A8017">
            <v>32143</v>
          </cell>
        </row>
        <row r="8018">
          <cell r="A8018">
            <v>32144</v>
          </cell>
        </row>
        <row r="8019">
          <cell r="A8019">
            <v>32156</v>
          </cell>
        </row>
        <row r="8020">
          <cell r="A8020">
            <v>32211</v>
          </cell>
        </row>
        <row r="8021">
          <cell r="A8021">
            <v>32598</v>
          </cell>
        </row>
        <row r="8022">
          <cell r="A8022">
            <v>32637</v>
          </cell>
        </row>
        <row r="8023">
          <cell r="A8023">
            <v>32670</v>
          </cell>
        </row>
        <row r="8024">
          <cell r="A8024">
            <v>32706</v>
          </cell>
        </row>
        <row r="8025">
          <cell r="A8025">
            <v>32708</v>
          </cell>
        </row>
        <row r="8026">
          <cell r="A8026">
            <v>32818</v>
          </cell>
        </row>
        <row r="8027">
          <cell r="A8027">
            <v>32819</v>
          </cell>
        </row>
        <row r="8028">
          <cell r="A8028">
            <v>32943</v>
          </cell>
        </row>
        <row r="8029">
          <cell r="A8029">
            <v>32963</v>
          </cell>
        </row>
        <row r="8030">
          <cell r="A8030">
            <v>32971</v>
          </cell>
        </row>
        <row r="8031">
          <cell r="A8031">
            <v>32983</v>
          </cell>
        </row>
        <row r="8032">
          <cell r="A8032">
            <v>33044</v>
          </cell>
        </row>
        <row r="8033">
          <cell r="A8033">
            <v>33047</v>
          </cell>
        </row>
        <row r="8034">
          <cell r="A8034">
            <v>33131</v>
          </cell>
        </row>
        <row r="8035">
          <cell r="A8035">
            <v>33153</v>
          </cell>
        </row>
        <row r="8036">
          <cell r="A8036">
            <v>33160</v>
          </cell>
        </row>
        <row r="8037">
          <cell r="A8037">
            <v>33165</v>
          </cell>
        </row>
        <row r="8038">
          <cell r="A8038">
            <v>33188</v>
          </cell>
        </row>
        <row r="8039">
          <cell r="A8039">
            <v>33280</v>
          </cell>
        </row>
        <row r="8040">
          <cell r="A8040">
            <v>33328</v>
          </cell>
        </row>
        <row r="8041">
          <cell r="A8041">
            <v>33375</v>
          </cell>
        </row>
        <row r="8042">
          <cell r="A8042">
            <v>33482</v>
          </cell>
        </row>
        <row r="8043">
          <cell r="A8043">
            <v>33506</v>
          </cell>
        </row>
        <row r="8044">
          <cell r="A8044">
            <v>33511</v>
          </cell>
        </row>
        <row r="8045">
          <cell r="A8045">
            <v>33651</v>
          </cell>
        </row>
        <row r="8046">
          <cell r="A8046">
            <v>33716</v>
          </cell>
        </row>
        <row r="8047">
          <cell r="A8047">
            <v>33862</v>
          </cell>
        </row>
        <row r="8048">
          <cell r="A8048">
            <v>33872</v>
          </cell>
        </row>
        <row r="8049">
          <cell r="A8049">
            <v>33883</v>
          </cell>
        </row>
        <row r="8050">
          <cell r="A8050">
            <v>33974</v>
          </cell>
        </row>
        <row r="8051">
          <cell r="A8051">
            <v>33986</v>
          </cell>
        </row>
        <row r="8052">
          <cell r="A8052">
            <v>33996</v>
          </cell>
        </row>
        <row r="8053">
          <cell r="A8053">
            <v>34013</v>
          </cell>
        </row>
        <row r="8054">
          <cell r="A8054">
            <v>34014</v>
          </cell>
        </row>
        <row r="8055">
          <cell r="A8055">
            <v>34104</v>
          </cell>
        </row>
        <row r="8056">
          <cell r="A8056">
            <v>34108</v>
          </cell>
        </row>
        <row r="8057">
          <cell r="A8057">
            <v>34136</v>
          </cell>
        </row>
        <row r="8058">
          <cell r="A8058">
            <v>34278</v>
          </cell>
        </row>
        <row r="8059">
          <cell r="A8059">
            <v>34329</v>
          </cell>
        </row>
        <row r="8060">
          <cell r="A8060">
            <v>34473</v>
          </cell>
        </row>
        <row r="8061">
          <cell r="A8061">
            <v>34474</v>
          </cell>
        </row>
        <row r="8062">
          <cell r="A8062">
            <v>34510</v>
          </cell>
        </row>
        <row r="8063">
          <cell r="A8063">
            <v>34605</v>
          </cell>
        </row>
        <row r="8064">
          <cell r="A8064">
            <v>34700</v>
          </cell>
        </row>
        <row r="8065">
          <cell r="A8065">
            <v>34701</v>
          </cell>
        </row>
        <row r="8066">
          <cell r="A8066">
            <v>34942</v>
          </cell>
        </row>
        <row r="8067">
          <cell r="A8067">
            <v>35681</v>
          </cell>
        </row>
        <row r="8068">
          <cell r="A8068">
            <v>35713</v>
          </cell>
        </row>
        <row r="8069">
          <cell r="A8069">
            <v>35779</v>
          </cell>
        </row>
        <row r="8070">
          <cell r="A8070">
            <v>35781</v>
          </cell>
        </row>
        <row r="8071">
          <cell r="A8071">
            <v>35806</v>
          </cell>
        </row>
        <row r="8072">
          <cell r="A8072">
            <v>35808</v>
          </cell>
        </row>
        <row r="8073">
          <cell r="A8073">
            <v>35960</v>
          </cell>
        </row>
        <row r="8074">
          <cell r="A8074">
            <v>36102</v>
          </cell>
        </row>
        <row r="8075">
          <cell r="A8075">
            <v>36206</v>
          </cell>
        </row>
        <row r="8076">
          <cell r="A8076">
            <v>36213</v>
          </cell>
        </row>
        <row r="8077">
          <cell r="A8077">
            <v>36221</v>
          </cell>
        </row>
        <row r="8078">
          <cell r="A8078">
            <v>36287</v>
          </cell>
        </row>
        <row r="8079">
          <cell r="A8079">
            <v>36429</v>
          </cell>
        </row>
        <row r="8080">
          <cell r="A8080">
            <v>36531</v>
          </cell>
        </row>
        <row r="8081">
          <cell r="A8081">
            <v>36643</v>
          </cell>
        </row>
        <row r="8082">
          <cell r="A8082">
            <v>36727</v>
          </cell>
        </row>
        <row r="8083">
          <cell r="A8083">
            <v>36878</v>
          </cell>
        </row>
        <row r="8084">
          <cell r="A8084">
            <v>36950</v>
          </cell>
        </row>
        <row r="8085">
          <cell r="A8085">
            <v>37027</v>
          </cell>
        </row>
        <row r="8086">
          <cell r="A8086">
            <v>37175</v>
          </cell>
        </row>
        <row r="8087">
          <cell r="A8087">
            <v>37200</v>
          </cell>
        </row>
        <row r="8088">
          <cell r="A8088">
            <v>37280</v>
          </cell>
        </row>
        <row r="8089">
          <cell r="A8089">
            <v>37383</v>
          </cell>
        </row>
        <row r="8090">
          <cell r="A8090">
            <v>37443</v>
          </cell>
        </row>
        <row r="8091">
          <cell r="A8091">
            <v>37474</v>
          </cell>
        </row>
        <row r="8092">
          <cell r="A8092">
            <v>37534</v>
          </cell>
        </row>
        <row r="8093">
          <cell r="A8093">
            <v>38477</v>
          </cell>
        </row>
        <row r="8094">
          <cell r="A8094">
            <v>38515</v>
          </cell>
        </row>
        <row r="8095">
          <cell r="A8095">
            <v>38542</v>
          </cell>
        </row>
        <row r="8096">
          <cell r="A8096">
            <v>38543</v>
          </cell>
        </row>
        <row r="8097">
          <cell r="A8097">
            <v>38584</v>
          </cell>
        </row>
        <row r="8098">
          <cell r="A8098">
            <v>38623</v>
          </cell>
        </row>
        <row r="8099">
          <cell r="A8099">
            <v>38659</v>
          </cell>
        </row>
        <row r="8100">
          <cell r="A8100">
            <v>38662</v>
          </cell>
        </row>
        <row r="8101">
          <cell r="A8101">
            <v>38666</v>
          </cell>
        </row>
        <row r="8102">
          <cell r="A8102">
            <v>38667</v>
          </cell>
        </row>
        <row r="8103">
          <cell r="A8103">
            <v>38669</v>
          </cell>
        </row>
        <row r="8104">
          <cell r="A8104">
            <v>38815</v>
          </cell>
        </row>
        <row r="8105">
          <cell r="A8105">
            <v>38952</v>
          </cell>
        </row>
        <row r="8106">
          <cell r="A8106">
            <v>38965</v>
          </cell>
        </row>
        <row r="8107">
          <cell r="A8107">
            <v>38967</v>
          </cell>
        </row>
        <row r="8108">
          <cell r="A8108">
            <v>38971</v>
          </cell>
        </row>
        <row r="8109">
          <cell r="A8109">
            <v>39250</v>
          </cell>
        </row>
        <row r="8110">
          <cell r="A8110">
            <v>39628</v>
          </cell>
        </row>
        <row r="8111">
          <cell r="A8111">
            <v>39700</v>
          </cell>
        </row>
        <row r="8112">
          <cell r="A8112">
            <v>39768</v>
          </cell>
        </row>
        <row r="8113">
          <cell r="A8113">
            <v>39785</v>
          </cell>
        </row>
        <row r="8114">
          <cell r="A8114">
            <v>39865</v>
          </cell>
        </row>
        <row r="8115">
          <cell r="A8115">
            <v>39879</v>
          </cell>
        </row>
        <row r="8116">
          <cell r="A8116">
            <v>39912</v>
          </cell>
        </row>
        <row r="8117">
          <cell r="A8117">
            <v>40038</v>
          </cell>
        </row>
        <row r="8118">
          <cell r="A8118">
            <v>40048</v>
          </cell>
        </row>
        <row r="8119">
          <cell r="A8119">
            <v>40148</v>
          </cell>
        </row>
        <row r="8120">
          <cell r="A8120">
            <v>40171</v>
          </cell>
        </row>
        <row r="8121">
          <cell r="A8121">
            <v>40244</v>
          </cell>
        </row>
        <row r="8122">
          <cell r="A8122">
            <v>40381</v>
          </cell>
        </row>
        <row r="8123">
          <cell r="A8123">
            <v>40431</v>
          </cell>
        </row>
        <row r="8124">
          <cell r="A8124">
            <v>40495</v>
          </cell>
        </row>
        <row r="8125">
          <cell r="A8125">
            <v>40556</v>
          </cell>
        </row>
        <row r="8126">
          <cell r="A8126">
            <v>40629</v>
          </cell>
        </row>
        <row r="8127">
          <cell r="A8127">
            <v>40672</v>
          </cell>
        </row>
        <row r="8128">
          <cell r="A8128">
            <v>40758</v>
          </cell>
        </row>
        <row r="8129">
          <cell r="A8129">
            <v>40780</v>
          </cell>
        </row>
        <row r="8130">
          <cell r="A8130">
            <v>40799</v>
          </cell>
        </row>
        <row r="8131">
          <cell r="A8131">
            <v>40849</v>
          </cell>
        </row>
        <row r="8132">
          <cell r="A8132">
            <v>40856</v>
          </cell>
        </row>
        <row r="8133">
          <cell r="A8133">
            <v>40889</v>
          </cell>
        </row>
        <row r="8134">
          <cell r="A8134">
            <v>40903</v>
          </cell>
        </row>
        <row r="8135">
          <cell r="A8135">
            <v>41002</v>
          </cell>
        </row>
        <row r="8136">
          <cell r="A8136">
            <v>41056</v>
          </cell>
        </row>
        <row r="8137">
          <cell r="A8137">
            <v>41126</v>
          </cell>
        </row>
        <row r="8138">
          <cell r="A8138">
            <v>41130</v>
          </cell>
        </row>
        <row r="8139">
          <cell r="A8139">
            <v>41155</v>
          </cell>
        </row>
        <row r="8140">
          <cell r="A8140">
            <v>41158</v>
          </cell>
        </row>
        <row r="8141">
          <cell r="A8141">
            <v>41205</v>
          </cell>
        </row>
        <row r="8142">
          <cell r="A8142">
            <v>41234</v>
          </cell>
        </row>
        <row r="8143">
          <cell r="A8143">
            <v>41337</v>
          </cell>
        </row>
        <row r="8144">
          <cell r="A8144">
            <v>41340</v>
          </cell>
        </row>
        <row r="8145">
          <cell r="A8145">
            <v>41348</v>
          </cell>
        </row>
        <row r="8146">
          <cell r="A8146">
            <v>41356</v>
          </cell>
        </row>
        <row r="8147">
          <cell r="A8147">
            <v>41608</v>
          </cell>
        </row>
        <row r="8148">
          <cell r="A8148">
            <v>41615</v>
          </cell>
        </row>
        <row r="8149">
          <cell r="A8149">
            <v>41623</v>
          </cell>
        </row>
        <row r="8150">
          <cell r="A8150">
            <v>41651</v>
          </cell>
        </row>
        <row r="8151">
          <cell r="A8151">
            <v>41780</v>
          </cell>
        </row>
        <row r="8152">
          <cell r="A8152">
            <v>41929</v>
          </cell>
        </row>
        <row r="8153">
          <cell r="A8153">
            <v>41937</v>
          </cell>
        </row>
        <row r="8154">
          <cell r="A8154">
            <v>42001</v>
          </cell>
        </row>
        <row r="8155">
          <cell r="A8155">
            <v>42011</v>
          </cell>
        </row>
        <row r="8156">
          <cell r="A8156">
            <v>42101</v>
          </cell>
        </row>
        <row r="8157">
          <cell r="A8157">
            <v>42129</v>
          </cell>
        </row>
        <row r="8158">
          <cell r="A8158">
            <v>42172</v>
          </cell>
        </row>
        <row r="8159">
          <cell r="A8159">
            <v>42256</v>
          </cell>
        </row>
        <row r="8160">
          <cell r="A8160">
            <v>42268</v>
          </cell>
        </row>
        <row r="8161">
          <cell r="A8161">
            <v>42277</v>
          </cell>
        </row>
        <row r="8162">
          <cell r="A8162">
            <v>42279</v>
          </cell>
        </row>
        <row r="8163">
          <cell r="A8163">
            <v>42283</v>
          </cell>
        </row>
        <row r="8164">
          <cell r="A8164">
            <v>42330</v>
          </cell>
        </row>
        <row r="8165">
          <cell r="A8165">
            <v>42332</v>
          </cell>
        </row>
        <row r="8166">
          <cell r="A8166">
            <v>42368</v>
          </cell>
        </row>
        <row r="8167">
          <cell r="A8167">
            <v>42425</v>
          </cell>
        </row>
        <row r="8168">
          <cell r="A8168">
            <v>42433</v>
          </cell>
        </row>
        <row r="8169">
          <cell r="A8169">
            <v>42442</v>
          </cell>
        </row>
        <row r="8170">
          <cell r="A8170">
            <v>42445</v>
          </cell>
        </row>
        <row r="8171">
          <cell r="A8171">
            <v>42447</v>
          </cell>
        </row>
        <row r="8172">
          <cell r="A8172">
            <v>42510</v>
          </cell>
        </row>
        <row r="8173">
          <cell r="A8173">
            <v>42553</v>
          </cell>
        </row>
        <row r="8174">
          <cell r="A8174">
            <v>42675</v>
          </cell>
        </row>
        <row r="8175">
          <cell r="A8175">
            <v>42676</v>
          </cell>
        </row>
        <row r="8176">
          <cell r="A8176">
            <v>42689</v>
          </cell>
        </row>
        <row r="8177">
          <cell r="A8177">
            <v>42706</v>
          </cell>
        </row>
        <row r="8178">
          <cell r="A8178">
            <v>42712</v>
          </cell>
        </row>
        <row r="8179">
          <cell r="A8179">
            <v>42776</v>
          </cell>
        </row>
        <row r="8180">
          <cell r="A8180">
            <v>42794</v>
          </cell>
        </row>
        <row r="8181">
          <cell r="A8181">
            <v>42838</v>
          </cell>
        </row>
        <row r="8182">
          <cell r="A8182">
            <v>42900</v>
          </cell>
        </row>
        <row r="8183">
          <cell r="A8183">
            <v>43017</v>
          </cell>
        </row>
        <row r="8184">
          <cell r="A8184">
            <v>43059</v>
          </cell>
        </row>
        <row r="8185">
          <cell r="A8185">
            <v>43228</v>
          </cell>
        </row>
        <row r="8186">
          <cell r="A8186">
            <v>43267</v>
          </cell>
        </row>
        <row r="8187">
          <cell r="A8187">
            <v>43302</v>
          </cell>
        </row>
        <row r="8188">
          <cell r="A8188">
            <v>43372</v>
          </cell>
        </row>
        <row r="8189">
          <cell r="A8189">
            <v>43393</v>
          </cell>
        </row>
        <row r="8190">
          <cell r="A8190">
            <v>43433</v>
          </cell>
        </row>
        <row r="8191">
          <cell r="A8191">
            <v>43513</v>
          </cell>
        </row>
        <row r="8192">
          <cell r="A8192">
            <v>43545</v>
          </cell>
        </row>
        <row r="8193">
          <cell r="A8193">
            <v>43629</v>
          </cell>
        </row>
        <row r="8194">
          <cell r="A8194">
            <v>43648</v>
          </cell>
        </row>
        <row r="8195">
          <cell r="A8195">
            <v>43678</v>
          </cell>
        </row>
        <row r="8196">
          <cell r="A8196">
            <v>43702</v>
          </cell>
        </row>
        <row r="8197">
          <cell r="A8197">
            <v>43764</v>
          </cell>
        </row>
        <row r="8198">
          <cell r="A8198">
            <v>43778</v>
          </cell>
        </row>
        <row r="8199">
          <cell r="A8199">
            <v>43909</v>
          </cell>
        </row>
        <row r="8200">
          <cell r="A8200">
            <v>43916</v>
          </cell>
        </row>
        <row r="8201">
          <cell r="A8201">
            <v>43930</v>
          </cell>
        </row>
        <row r="8202">
          <cell r="A8202">
            <v>43931</v>
          </cell>
        </row>
        <row r="8203">
          <cell r="A8203">
            <v>43942</v>
          </cell>
        </row>
        <row r="8204">
          <cell r="A8204">
            <v>44043</v>
          </cell>
        </row>
        <row r="8205">
          <cell r="A8205">
            <v>44079</v>
          </cell>
        </row>
        <row r="8206">
          <cell r="A8206">
            <v>44087</v>
          </cell>
        </row>
        <row r="8207">
          <cell r="A8207">
            <v>44127</v>
          </cell>
        </row>
        <row r="8208">
          <cell r="A8208">
            <v>44138</v>
          </cell>
        </row>
        <row r="8209">
          <cell r="A8209">
            <v>44208</v>
          </cell>
        </row>
        <row r="8210">
          <cell r="A8210">
            <v>44220</v>
          </cell>
        </row>
        <row r="8211">
          <cell r="A8211">
            <v>44241</v>
          </cell>
        </row>
        <row r="8212">
          <cell r="A8212">
            <v>44253</v>
          </cell>
        </row>
        <row r="8213">
          <cell r="A8213">
            <v>44254</v>
          </cell>
        </row>
        <row r="8214">
          <cell r="A8214">
            <v>44294</v>
          </cell>
        </row>
        <row r="8215">
          <cell r="A8215">
            <v>44336</v>
          </cell>
        </row>
        <row r="8216">
          <cell r="A8216">
            <v>44364</v>
          </cell>
        </row>
        <row r="8217">
          <cell r="A8217">
            <v>44387</v>
          </cell>
        </row>
        <row r="8218">
          <cell r="A8218">
            <v>44401</v>
          </cell>
        </row>
        <row r="8219">
          <cell r="A8219">
            <v>44450</v>
          </cell>
        </row>
        <row r="8220">
          <cell r="A8220">
            <v>44499</v>
          </cell>
        </row>
        <row r="8221">
          <cell r="A8221">
            <v>44533</v>
          </cell>
        </row>
        <row r="8222">
          <cell r="A8222">
            <v>44551</v>
          </cell>
        </row>
        <row r="8223">
          <cell r="A8223">
            <v>44553</v>
          </cell>
        </row>
        <row r="8224">
          <cell r="A8224">
            <v>44556</v>
          </cell>
        </row>
        <row r="8225">
          <cell r="A8225">
            <v>44557</v>
          </cell>
        </row>
        <row r="8226">
          <cell r="A8226">
            <v>44567</v>
          </cell>
        </row>
        <row r="8227">
          <cell r="A8227">
            <v>44590</v>
          </cell>
        </row>
        <row r="8228">
          <cell r="A8228">
            <v>44601</v>
          </cell>
        </row>
        <row r="8229">
          <cell r="A8229">
            <v>44623</v>
          </cell>
        </row>
        <row r="8230">
          <cell r="A8230">
            <v>44624</v>
          </cell>
        </row>
        <row r="8231">
          <cell r="A8231">
            <v>44749</v>
          </cell>
        </row>
        <row r="8232">
          <cell r="A8232">
            <v>44830</v>
          </cell>
        </row>
        <row r="8233">
          <cell r="A8233">
            <v>44831</v>
          </cell>
        </row>
        <row r="8234">
          <cell r="A8234">
            <v>44914</v>
          </cell>
        </row>
        <row r="8235">
          <cell r="A8235">
            <v>45237</v>
          </cell>
        </row>
        <row r="8236">
          <cell r="A8236">
            <v>45410</v>
          </cell>
        </row>
        <row r="8237">
          <cell r="A8237">
            <v>45434</v>
          </cell>
        </row>
        <row r="8238">
          <cell r="A8238">
            <v>45450</v>
          </cell>
        </row>
        <row r="8239">
          <cell r="A8239">
            <v>45545</v>
          </cell>
        </row>
        <row r="8240">
          <cell r="A8240">
            <v>45547</v>
          </cell>
        </row>
        <row r="8241">
          <cell r="A8241">
            <v>45616</v>
          </cell>
        </row>
        <row r="8242">
          <cell r="A8242">
            <v>45632</v>
          </cell>
        </row>
        <row r="8243">
          <cell r="A8243">
            <v>45635</v>
          </cell>
        </row>
        <row r="8244">
          <cell r="A8244">
            <v>45689</v>
          </cell>
        </row>
        <row r="8245">
          <cell r="A8245">
            <v>45703</v>
          </cell>
        </row>
        <row r="8246">
          <cell r="A8246">
            <v>45709</v>
          </cell>
        </row>
        <row r="8247">
          <cell r="A8247">
            <v>45745</v>
          </cell>
        </row>
        <row r="8248">
          <cell r="A8248">
            <v>45906</v>
          </cell>
        </row>
        <row r="8249">
          <cell r="A8249">
            <v>45909</v>
          </cell>
        </row>
        <row r="8250">
          <cell r="A8250">
            <v>45918</v>
          </cell>
        </row>
        <row r="8251">
          <cell r="A8251">
            <v>45934</v>
          </cell>
        </row>
        <row r="8252">
          <cell r="A8252">
            <v>46004</v>
          </cell>
        </row>
        <row r="8253">
          <cell r="A8253">
            <v>46031</v>
          </cell>
        </row>
        <row r="8254">
          <cell r="A8254">
            <v>46247</v>
          </cell>
        </row>
        <row r="8255">
          <cell r="A8255">
            <v>46264</v>
          </cell>
        </row>
        <row r="8256">
          <cell r="A8256">
            <v>46294</v>
          </cell>
        </row>
        <row r="8257">
          <cell r="A8257">
            <v>46391</v>
          </cell>
        </row>
        <row r="8258">
          <cell r="A8258">
            <v>46426</v>
          </cell>
        </row>
        <row r="8259">
          <cell r="A8259">
            <v>46480</v>
          </cell>
        </row>
        <row r="8260">
          <cell r="A8260">
            <v>46496</v>
          </cell>
        </row>
        <row r="8261">
          <cell r="A8261">
            <v>46528</v>
          </cell>
        </row>
        <row r="8262">
          <cell r="A8262">
            <v>46608</v>
          </cell>
        </row>
        <row r="8263">
          <cell r="A8263">
            <v>46610</v>
          </cell>
        </row>
        <row r="8264">
          <cell r="A8264">
            <v>46639</v>
          </cell>
        </row>
        <row r="8265">
          <cell r="A8265">
            <v>46641</v>
          </cell>
        </row>
        <row r="8266">
          <cell r="A8266">
            <v>46659</v>
          </cell>
        </row>
        <row r="8267">
          <cell r="A8267">
            <v>46722</v>
          </cell>
        </row>
        <row r="8268">
          <cell r="A8268">
            <v>46729</v>
          </cell>
        </row>
        <row r="8269">
          <cell r="A8269">
            <v>46737</v>
          </cell>
        </row>
        <row r="8270">
          <cell r="A8270">
            <v>46822</v>
          </cell>
        </row>
        <row r="8271">
          <cell r="A8271">
            <v>46899</v>
          </cell>
        </row>
        <row r="8272">
          <cell r="A8272">
            <v>46912</v>
          </cell>
        </row>
        <row r="8273">
          <cell r="A8273">
            <v>46944</v>
          </cell>
        </row>
        <row r="8274">
          <cell r="A8274">
            <v>47002</v>
          </cell>
        </row>
        <row r="8275">
          <cell r="A8275">
            <v>47014</v>
          </cell>
        </row>
        <row r="8276">
          <cell r="A8276">
            <v>47029</v>
          </cell>
        </row>
        <row r="8277">
          <cell r="A8277">
            <v>47073</v>
          </cell>
        </row>
        <row r="8278">
          <cell r="A8278">
            <v>47081</v>
          </cell>
        </row>
        <row r="8279">
          <cell r="A8279">
            <v>47082</v>
          </cell>
        </row>
        <row r="8280">
          <cell r="A8280">
            <v>47136</v>
          </cell>
        </row>
        <row r="8281">
          <cell r="A8281">
            <v>47153</v>
          </cell>
        </row>
        <row r="8282">
          <cell r="A8282">
            <v>47190</v>
          </cell>
        </row>
        <row r="8283">
          <cell r="A8283">
            <v>47197</v>
          </cell>
        </row>
        <row r="8284">
          <cell r="A8284">
            <v>47231</v>
          </cell>
        </row>
        <row r="8285">
          <cell r="A8285">
            <v>47271</v>
          </cell>
        </row>
        <row r="8286">
          <cell r="A8286">
            <v>47311</v>
          </cell>
        </row>
        <row r="8287">
          <cell r="A8287">
            <v>47323</v>
          </cell>
        </row>
        <row r="8288">
          <cell r="A8288">
            <v>47327</v>
          </cell>
        </row>
        <row r="8289">
          <cell r="A8289">
            <v>47406</v>
          </cell>
        </row>
        <row r="8290">
          <cell r="A8290">
            <v>47459</v>
          </cell>
        </row>
        <row r="8291">
          <cell r="A8291">
            <v>47475</v>
          </cell>
        </row>
        <row r="8292">
          <cell r="A8292">
            <v>47510</v>
          </cell>
        </row>
        <row r="8293">
          <cell r="A8293">
            <v>47610</v>
          </cell>
        </row>
        <row r="8294">
          <cell r="A8294">
            <v>47658</v>
          </cell>
        </row>
        <row r="8295">
          <cell r="A8295">
            <v>47667</v>
          </cell>
        </row>
        <row r="8296">
          <cell r="A8296">
            <v>47680</v>
          </cell>
        </row>
        <row r="8297">
          <cell r="A8297">
            <v>47712</v>
          </cell>
        </row>
        <row r="8298">
          <cell r="A8298">
            <v>47714</v>
          </cell>
        </row>
        <row r="8299">
          <cell r="A8299">
            <v>47748</v>
          </cell>
        </row>
        <row r="8300">
          <cell r="A8300">
            <v>47756</v>
          </cell>
        </row>
        <row r="8301">
          <cell r="A8301">
            <v>47772</v>
          </cell>
        </row>
        <row r="8302">
          <cell r="A8302">
            <v>47787</v>
          </cell>
        </row>
        <row r="8303">
          <cell r="A8303">
            <v>47808</v>
          </cell>
        </row>
        <row r="8304">
          <cell r="A8304">
            <v>47877</v>
          </cell>
        </row>
        <row r="8305">
          <cell r="A8305">
            <v>47893</v>
          </cell>
        </row>
        <row r="8306">
          <cell r="A8306">
            <v>47896</v>
          </cell>
        </row>
        <row r="8307">
          <cell r="A8307">
            <v>47981</v>
          </cell>
        </row>
        <row r="8308">
          <cell r="A8308">
            <v>48004</v>
          </cell>
        </row>
        <row r="8309">
          <cell r="A8309">
            <v>48015</v>
          </cell>
        </row>
        <row r="8310">
          <cell r="A8310">
            <v>48017</v>
          </cell>
        </row>
        <row r="8311">
          <cell r="A8311">
            <v>48043</v>
          </cell>
        </row>
        <row r="8312">
          <cell r="A8312">
            <v>48046</v>
          </cell>
        </row>
        <row r="8313">
          <cell r="A8313">
            <v>48084</v>
          </cell>
        </row>
        <row r="8314">
          <cell r="A8314">
            <v>48107</v>
          </cell>
        </row>
        <row r="8315">
          <cell r="A8315">
            <v>48143</v>
          </cell>
        </row>
        <row r="8316">
          <cell r="A8316">
            <v>48173</v>
          </cell>
        </row>
        <row r="8317">
          <cell r="A8317">
            <v>48221</v>
          </cell>
        </row>
        <row r="8318">
          <cell r="A8318">
            <v>48290</v>
          </cell>
        </row>
        <row r="8319">
          <cell r="A8319">
            <v>48301</v>
          </cell>
        </row>
        <row r="8320">
          <cell r="A8320">
            <v>48355</v>
          </cell>
        </row>
        <row r="8321">
          <cell r="A8321">
            <v>48370</v>
          </cell>
        </row>
        <row r="8322">
          <cell r="A8322">
            <v>48376</v>
          </cell>
        </row>
        <row r="8323">
          <cell r="A8323">
            <v>48378</v>
          </cell>
        </row>
        <row r="8324">
          <cell r="A8324">
            <v>48406</v>
          </cell>
        </row>
        <row r="8325">
          <cell r="A8325">
            <v>48407</v>
          </cell>
        </row>
        <row r="8326">
          <cell r="A8326">
            <v>48482</v>
          </cell>
        </row>
        <row r="8327">
          <cell r="A8327">
            <v>48578</v>
          </cell>
        </row>
        <row r="8328">
          <cell r="A8328">
            <v>48598</v>
          </cell>
        </row>
        <row r="8329">
          <cell r="A8329">
            <v>48609</v>
          </cell>
        </row>
        <row r="8330">
          <cell r="A8330">
            <v>48617</v>
          </cell>
        </row>
        <row r="8331">
          <cell r="A8331">
            <v>48635</v>
          </cell>
        </row>
        <row r="8332">
          <cell r="A8332">
            <v>48649</v>
          </cell>
        </row>
        <row r="8333">
          <cell r="A8333">
            <v>48670</v>
          </cell>
        </row>
        <row r="8334">
          <cell r="A8334">
            <v>48684</v>
          </cell>
        </row>
        <row r="8335">
          <cell r="A8335">
            <v>48686</v>
          </cell>
        </row>
        <row r="8336">
          <cell r="A8336">
            <v>48732</v>
          </cell>
        </row>
        <row r="8337">
          <cell r="A8337">
            <v>48738</v>
          </cell>
        </row>
        <row r="8338">
          <cell r="A8338">
            <v>48761</v>
          </cell>
        </row>
        <row r="8339">
          <cell r="A8339">
            <v>48763</v>
          </cell>
        </row>
        <row r="8340">
          <cell r="A8340">
            <v>48764</v>
          </cell>
        </row>
        <row r="8341">
          <cell r="A8341">
            <v>48786</v>
          </cell>
        </row>
        <row r="8342">
          <cell r="A8342">
            <v>48794</v>
          </cell>
        </row>
        <row r="8343">
          <cell r="A8343">
            <v>48811</v>
          </cell>
        </row>
        <row r="8344">
          <cell r="A8344">
            <v>48827</v>
          </cell>
        </row>
        <row r="8345">
          <cell r="A8345">
            <v>48845</v>
          </cell>
        </row>
        <row r="8346">
          <cell r="A8346">
            <v>48850</v>
          </cell>
        </row>
        <row r="8347">
          <cell r="A8347">
            <v>48875</v>
          </cell>
        </row>
        <row r="8348">
          <cell r="A8348">
            <v>48906</v>
          </cell>
        </row>
        <row r="8349">
          <cell r="A8349">
            <v>49044</v>
          </cell>
        </row>
        <row r="8350">
          <cell r="A8350">
            <v>49056</v>
          </cell>
        </row>
        <row r="8351">
          <cell r="A8351">
            <v>49057</v>
          </cell>
        </row>
        <row r="8352">
          <cell r="A8352">
            <v>49127</v>
          </cell>
        </row>
        <row r="8353">
          <cell r="A8353">
            <v>49128</v>
          </cell>
        </row>
        <row r="8354">
          <cell r="A8354">
            <v>49140</v>
          </cell>
        </row>
        <row r="8355">
          <cell r="A8355">
            <v>49179</v>
          </cell>
        </row>
        <row r="8356">
          <cell r="A8356">
            <v>49180</v>
          </cell>
        </row>
        <row r="8357">
          <cell r="A8357">
            <v>49182</v>
          </cell>
        </row>
        <row r="8358">
          <cell r="A8358">
            <v>49190</v>
          </cell>
        </row>
        <row r="8359">
          <cell r="A8359">
            <v>49199</v>
          </cell>
        </row>
        <row r="8360">
          <cell r="A8360">
            <v>49233</v>
          </cell>
        </row>
        <row r="8361">
          <cell r="A8361">
            <v>49239</v>
          </cell>
        </row>
        <row r="8362">
          <cell r="A8362">
            <v>49258</v>
          </cell>
        </row>
        <row r="8363">
          <cell r="A8363">
            <v>49292</v>
          </cell>
        </row>
        <row r="8364">
          <cell r="A8364">
            <v>49349</v>
          </cell>
        </row>
        <row r="8365">
          <cell r="A8365">
            <v>49403</v>
          </cell>
        </row>
        <row r="8366">
          <cell r="A8366">
            <v>49412</v>
          </cell>
        </row>
        <row r="8367">
          <cell r="A8367">
            <v>49625</v>
          </cell>
        </row>
        <row r="8368">
          <cell r="A8368">
            <v>49646</v>
          </cell>
        </row>
        <row r="8369">
          <cell r="A8369">
            <v>49704</v>
          </cell>
        </row>
        <row r="8370">
          <cell r="A8370">
            <v>49741</v>
          </cell>
        </row>
        <row r="8371">
          <cell r="A8371">
            <v>49792</v>
          </cell>
        </row>
        <row r="8372">
          <cell r="A8372">
            <v>49793</v>
          </cell>
        </row>
        <row r="8373">
          <cell r="A8373">
            <v>49968</v>
          </cell>
        </row>
        <row r="8374">
          <cell r="A8374">
            <v>49976</v>
          </cell>
        </row>
        <row r="8375">
          <cell r="A8375">
            <v>50040</v>
          </cell>
        </row>
        <row r="8376">
          <cell r="A8376">
            <v>50075</v>
          </cell>
        </row>
        <row r="8377">
          <cell r="A8377">
            <v>50083</v>
          </cell>
        </row>
        <row r="8378">
          <cell r="A8378">
            <v>50167</v>
          </cell>
        </row>
        <row r="8379">
          <cell r="A8379">
            <v>50177</v>
          </cell>
        </row>
        <row r="8380">
          <cell r="A8380">
            <v>50236</v>
          </cell>
        </row>
        <row r="8381">
          <cell r="A8381">
            <v>50245</v>
          </cell>
        </row>
        <row r="8382">
          <cell r="A8382">
            <v>50248</v>
          </cell>
        </row>
        <row r="8383">
          <cell r="A8383">
            <v>50270</v>
          </cell>
        </row>
        <row r="8384">
          <cell r="A8384">
            <v>50301</v>
          </cell>
        </row>
        <row r="8385">
          <cell r="A8385">
            <v>50318</v>
          </cell>
        </row>
        <row r="8386">
          <cell r="A8386">
            <v>50336</v>
          </cell>
        </row>
        <row r="8387">
          <cell r="A8387">
            <v>50338</v>
          </cell>
        </row>
        <row r="8388">
          <cell r="A8388">
            <v>50467</v>
          </cell>
        </row>
        <row r="8389">
          <cell r="A8389">
            <v>50472</v>
          </cell>
        </row>
        <row r="8390">
          <cell r="A8390">
            <v>50524</v>
          </cell>
        </row>
        <row r="8391">
          <cell r="A8391">
            <v>50635</v>
          </cell>
        </row>
        <row r="8392">
          <cell r="A8392">
            <v>50643</v>
          </cell>
        </row>
        <row r="8393">
          <cell r="A8393">
            <v>50686</v>
          </cell>
        </row>
        <row r="8394">
          <cell r="A8394">
            <v>50765</v>
          </cell>
        </row>
        <row r="8395">
          <cell r="A8395">
            <v>50778</v>
          </cell>
        </row>
        <row r="8396">
          <cell r="A8396">
            <v>50805</v>
          </cell>
        </row>
        <row r="8397">
          <cell r="A8397">
            <v>50812</v>
          </cell>
        </row>
        <row r="8398">
          <cell r="A8398">
            <v>50815</v>
          </cell>
        </row>
        <row r="8399">
          <cell r="A8399">
            <v>51044</v>
          </cell>
        </row>
        <row r="8400">
          <cell r="A8400">
            <v>51161</v>
          </cell>
        </row>
        <row r="8401">
          <cell r="A8401">
            <v>51184</v>
          </cell>
        </row>
        <row r="8402">
          <cell r="A8402">
            <v>51191</v>
          </cell>
        </row>
        <row r="8403">
          <cell r="A8403">
            <v>51194</v>
          </cell>
        </row>
        <row r="8404">
          <cell r="A8404">
            <v>51248</v>
          </cell>
        </row>
        <row r="8405">
          <cell r="A8405">
            <v>51261</v>
          </cell>
        </row>
        <row r="8406">
          <cell r="A8406">
            <v>51306</v>
          </cell>
        </row>
        <row r="8407">
          <cell r="A8407">
            <v>51318</v>
          </cell>
        </row>
        <row r="8408">
          <cell r="A8408">
            <v>51328</v>
          </cell>
        </row>
        <row r="8409">
          <cell r="A8409">
            <v>51354</v>
          </cell>
        </row>
        <row r="8410">
          <cell r="A8410">
            <v>51404</v>
          </cell>
        </row>
        <row r="8411">
          <cell r="A8411">
            <v>51439</v>
          </cell>
        </row>
        <row r="8412">
          <cell r="A8412">
            <v>51466</v>
          </cell>
        </row>
        <row r="8413">
          <cell r="A8413">
            <v>51471</v>
          </cell>
        </row>
        <row r="8414">
          <cell r="A8414">
            <v>51488</v>
          </cell>
        </row>
        <row r="8415">
          <cell r="A8415">
            <v>51576</v>
          </cell>
        </row>
        <row r="8416">
          <cell r="A8416">
            <v>51595</v>
          </cell>
        </row>
        <row r="8417">
          <cell r="A8417">
            <v>51611</v>
          </cell>
        </row>
        <row r="8418">
          <cell r="A8418">
            <v>51708</v>
          </cell>
        </row>
        <row r="8419">
          <cell r="A8419">
            <v>51716</v>
          </cell>
        </row>
        <row r="8420">
          <cell r="A8420">
            <v>51802</v>
          </cell>
        </row>
        <row r="8421">
          <cell r="A8421">
            <v>51840</v>
          </cell>
        </row>
        <row r="8422">
          <cell r="A8422">
            <v>51851</v>
          </cell>
        </row>
        <row r="8423">
          <cell r="A8423">
            <v>51879</v>
          </cell>
        </row>
        <row r="8424">
          <cell r="A8424">
            <v>51893</v>
          </cell>
        </row>
        <row r="8425">
          <cell r="A8425">
            <v>51961</v>
          </cell>
        </row>
        <row r="8426">
          <cell r="A8426">
            <v>52032</v>
          </cell>
        </row>
        <row r="8427">
          <cell r="A8427">
            <v>52070</v>
          </cell>
        </row>
        <row r="8428">
          <cell r="A8428">
            <v>52080</v>
          </cell>
        </row>
        <row r="8429">
          <cell r="A8429">
            <v>52111</v>
          </cell>
        </row>
        <row r="8430">
          <cell r="A8430">
            <v>52121</v>
          </cell>
        </row>
        <row r="8431">
          <cell r="A8431">
            <v>52210</v>
          </cell>
        </row>
        <row r="8432">
          <cell r="A8432">
            <v>52215</v>
          </cell>
        </row>
        <row r="8433">
          <cell r="A8433">
            <v>52251</v>
          </cell>
        </row>
        <row r="8434">
          <cell r="A8434">
            <v>52388</v>
          </cell>
        </row>
        <row r="8435">
          <cell r="A8435">
            <v>52426</v>
          </cell>
        </row>
        <row r="8436">
          <cell r="A8436">
            <v>52449</v>
          </cell>
        </row>
        <row r="8437">
          <cell r="A8437">
            <v>52581</v>
          </cell>
        </row>
        <row r="8438">
          <cell r="A8438">
            <v>52596</v>
          </cell>
        </row>
        <row r="8439">
          <cell r="A8439">
            <v>52670</v>
          </cell>
        </row>
        <row r="8440">
          <cell r="A8440">
            <v>52967</v>
          </cell>
        </row>
        <row r="8441">
          <cell r="A8441">
            <v>52976</v>
          </cell>
        </row>
        <row r="8442">
          <cell r="A8442">
            <v>52992</v>
          </cell>
        </row>
        <row r="8443">
          <cell r="A8443">
            <v>53155</v>
          </cell>
        </row>
        <row r="8444">
          <cell r="A8444">
            <v>53162</v>
          </cell>
        </row>
        <row r="8445">
          <cell r="A8445">
            <v>53194</v>
          </cell>
        </row>
        <row r="8446">
          <cell r="A8446">
            <v>53265</v>
          </cell>
        </row>
        <row r="8447">
          <cell r="A8447">
            <v>53304</v>
          </cell>
        </row>
        <row r="8448">
          <cell r="A8448">
            <v>53506</v>
          </cell>
        </row>
        <row r="8449">
          <cell r="A8449">
            <v>53622</v>
          </cell>
        </row>
        <row r="8450">
          <cell r="A8450">
            <v>53705</v>
          </cell>
        </row>
        <row r="8451">
          <cell r="A8451">
            <v>53749</v>
          </cell>
        </row>
        <row r="8452">
          <cell r="A8452">
            <v>53802</v>
          </cell>
        </row>
        <row r="8453">
          <cell r="A8453">
            <v>53834</v>
          </cell>
        </row>
        <row r="8454">
          <cell r="A8454">
            <v>53915</v>
          </cell>
        </row>
        <row r="8455">
          <cell r="A8455">
            <v>53939</v>
          </cell>
        </row>
        <row r="8456">
          <cell r="A8456">
            <v>53978</v>
          </cell>
        </row>
        <row r="8457">
          <cell r="A8457">
            <v>53984</v>
          </cell>
        </row>
        <row r="8458">
          <cell r="A8458">
            <v>54095</v>
          </cell>
        </row>
        <row r="8459">
          <cell r="A8459">
            <v>54139</v>
          </cell>
        </row>
        <row r="8460">
          <cell r="A8460">
            <v>54155</v>
          </cell>
        </row>
        <row r="8461">
          <cell r="A8461">
            <v>54276</v>
          </cell>
        </row>
        <row r="8462">
          <cell r="A8462">
            <v>54296</v>
          </cell>
        </row>
        <row r="8463">
          <cell r="A8463">
            <v>54298</v>
          </cell>
        </row>
        <row r="8464">
          <cell r="A8464">
            <v>54300</v>
          </cell>
        </row>
        <row r="8465">
          <cell r="A8465">
            <v>54388</v>
          </cell>
        </row>
        <row r="8466">
          <cell r="A8466">
            <v>54391</v>
          </cell>
        </row>
        <row r="8467">
          <cell r="A8467">
            <v>54395</v>
          </cell>
        </row>
        <row r="8468">
          <cell r="A8468">
            <v>54398</v>
          </cell>
        </row>
        <row r="8469">
          <cell r="A8469">
            <v>54424</v>
          </cell>
        </row>
        <row r="8470">
          <cell r="A8470">
            <v>54466</v>
          </cell>
        </row>
        <row r="8471">
          <cell r="A8471">
            <v>54482</v>
          </cell>
        </row>
        <row r="8472">
          <cell r="A8472">
            <v>54512</v>
          </cell>
        </row>
        <row r="8473">
          <cell r="A8473">
            <v>54638</v>
          </cell>
        </row>
        <row r="8474">
          <cell r="A8474">
            <v>54737</v>
          </cell>
        </row>
        <row r="8475">
          <cell r="A8475">
            <v>54776</v>
          </cell>
        </row>
        <row r="8476">
          <cell r="A8476">
            <v>54822</v>
          </cell>
        </row>
        <row r="8477">
          <cell r="A8477">
            <v>54850</v>
          </cell>
        </row>
        <row r="8478">
          <cell r="A8478">
            <v>54873</v>
          </cell>
        </row>
        <row r="8479">
          <cell r="A8479">
            <v>54921</v>
          </cell>
        </row>
        <row r="8480">
          <cell r="A8480">
            <v>54974</v>
          </cell>
        </row>
        <row r="8481">
          <cell r="A8481">
            <v>55026</v>
          </cell>
        </row>
        <row r="8482">
          <cell r="A8482">
            <v>55036</v>
          </cell>
        </row>
        <row r="8483">
          <cell r="A8483">
            <v>55058</v>
          </cell>
        </row>
        <row r="8484">
          <cell r="A8484">
            <v>55070</v>
          </cell>
        </row>
        <row r="8485">
          <cell r="A8485">
            <v>55079</v>
          </cell>
        </row>
        <row r="8486">
          <cell r="A8486">
            <v>55094</v>
          </cell>
        </row>
        <row r="8487">
          <cell r="A8487">
            <v>55165</v>
          </cell>
        </row>
        <row r="8488">
          <cell r="A8488">
            <v>55304</v>
          </cell>
        </row>
        <row r="8489">
          <cell r="A8489">
            <v>55320</v>
          </cell>
        </row>
        <row r="8490">
          <cell r="A8490">
            <v>55356</v>
          </cell>
        </row>
        <row r="8491">
          <cell r="A8491">
            <v>55364</v>
          </cell>
        </row>
        <row r="8492">
          <cell r="A8492">
            <v>55366</v>
          </cell>
        </row>
        <row r="8493">
          <cell r="A8493">
            <v>55459</v>
          </cell>
        </row>
        <row r="8494">
          <cell r="A8494">
            <v>55463</v>
          </cell>
        </row>
        <row r="8495">
          <cell r="A8495">
            <v>55511</v>
          </cell>
        </row>
        <row r="8496">
          <cell r="A8496">
            <v>55516</v>
          </cell>
        </row>
        <row r="8497">
          <cell r="A8497">
            <v>55541</v>
          </cell>
        </row>
        <row r="8498">
          <cell r="A8498">
            <v>55547</v>
          </cell>
        </row>
        <row r="8499">
          <cell r="A8499">
            <v>55555</v>
          </cell>
        </row>
        <row r="8500">
          <cell r="A8500">
            <v>55630</v>
          </cell>
        </row>
        <row r="8501">
          <cell r="A8501">
            <v>55803</v>
          </cell>
        </row>
        <row r="8502">
          <cell r="A8502">
            <v>55866</v>
          </cell>
        </row>
        <row r="8503">
          <cell r="A8503">
            <v>55876</v>
          </cell>
        </row>
        <row r="8504">
          <cell r="A8504">
            <v>55880</v>
          </cell>
        </row>
        <row r="8505">
          <cell r="A8505">
            <v>55963</v>
          </cell>
        </row>
        <row r="8506">
          <cell r="A8506">
            <v>55967</v>
          </cell>
        </row>
        <row r="8507">
          <cell r="A8507">
            <v>55976</v>
          </cell>
        </row>
        <row r="8508">
          <cell r="A8508">
            <v>55985</v>
          </cell>
        </row>
        <row r="8509">
          <cell r="A8509">
            <v>56042</v>
          </cell>
        </row>
        <row r="8510">
          <cell r="A8510">
            <v>56088</v>
          </cell>
        </row>
        <row r="8511">
          <cell r="A8511">
            <v>56092</v>
          </cell>
        </row>
        <row r="8512">
          <cell r="A8512">
            <v>56167</v>
          </cell>
        </row>
        <row r="8513">
          <cell r="A8513">
            <v>56175</v>
          </cell>
        </row>
        <row r="8514">
          <cell r="A8514">
            <v>56184</v>
          </cell>
        </row>
        <row r="8515">
          <cell r="A8515">
            <v>56206</v>
          </cell>
        </row>
        <row r="8516">
          <cell r="A8516">
            <v>56213</v>
          </cell>
        </row>
        <row r="8517">
          <cell r="A8517">
            <v>56266</v>
          </cell>
        </row>
        <row r="8518">
          <cell r="A8518">
            <v>56300</v>
          </cell>
        </row>
        <row r="8519">
          <cell r="A8519">
            <v>56312</v>
          </cell>
        </row>
        <row r="8520">
          <cell r="A8520">
            <v>56360</v>
          </cell>
        </row>
        <row r="8521">
          <cell r="A8521">
            <v>56363</v>
          </cell>
        </row>
        <row r="8522">
          <cell r="A8522">
            <v>56427</v>
          </cell>
        </row>
        <row r="8523">
          <cell r="A8523">
            <v>56442</v>
          </cell>
        </row>
        <row r="8524">
          <cell r="A8524">
            <v>56581</v>
          </cell>
        </row>
        <row r="8525">
          <cell r="A8525">
            <v>56609</v>
          </cell>
        </row>
        <row r="8526">
          <cell r="A8526">
            <v>56656</v>
          </cell>
        </row>
        <row r="8527">
          <cell r="A8527">
            <v>56676</v>
          </cell>
        </row>
        <row r="8528">
          <cell r="A8528">
            <v>56746</v>
          </cell>
        </row>
        <row r="8529">
          <cell r="A8529">
            <v>56894</v>
          </cell>
        </row>
        <row r="8530">
          <cell r="A8530">
            <v>56932</v>
          </cell>
        </row>
        <row r="8531">
          <cell r="A8531">
            <v>56939</v>
          </cell>
        </row>
        <row r="8532">
          <cell r="A8532">
            <v>56985</v>
          </cell>
        </row>
        <row r="8533">
          <cell r="A8533">
            <v>56989</v>
          </cell>
        </row>
        <row r="8534">
          <cell r="A8534">
            <v>57016</v>
          </cell>
        </row>
        <row r="8535">
          <cell r="A8535">
            <v>57038</v>
          </cell>
        </row>
        <row r="8536">
          <cell r="A8536">
            <v>57098</v>
          </cell>
        </row>
        <row r="8537">
          <cell r="A8537">
            <v>57228</v>
          </cell>
        </row>
        <row r="8538">
          <cell r="A8538">
            <v>57263</v>
          </cell>
        </row>
        <row r="8539">
          <cell r="A8539">
            <v>57300</v>
          </cell>
        </row>
        <row r="8540">
          <cell r="A8540">
            <v>57346</v>
          </cell>
        </row>
        <row r="8541">
          <cell r="A8541">
            <v>57414</v>
          </cell>
        </row>
        <row r="8542">
          <cell r="A8542">
            <v>57452</v>
          </cell>
        </row>
        <row r="8543">
          <cell r="A8543">
            <v>57592</v>
          </cell>
        </row>
        <row r="8544">
          <cell r="A8544">
            <v>57593</v>
          </cell>
        </row>
        <row r="8545">
          <cell r="A8545">
            <v>57598</v>
          </cell>
        </row>
        <row r="8546">
          <cell r="A8546">
            <v>57600</v>
          </cell>
        </row>
        <row r="8547">
          <cell r="A8547">
            <v>57629</v>
          </cell>
        </row>
        <row r="8548">
          <cell r="A8548">
            <v>57649</v>
          </cell>
        </row>
        <row r="8549">
          <cell r="A8549">
            <v>57762</v>
          </cell>
        </row>
        <row r="8550">
          <cell r="A8550">
            <v>57772</v>
          </cell>
        </row>
        <row r="8551">
          <cell r="A8551">
            <v>57786</v>
          </cell>
        </row>
        <row r="8552">
          <cell r="A8552">
            <v>58574</v>
          </cell>
        </row>
        <row r="8553">
          <cell r="A8553">
            <v>58682</v>
          </cell>
        </row>
        <row r="8554">
          <cell r="A8554">
            <v>58711</v>
          </cell>
        </row>
        <row r="8555">
          <cell r="A8555">
            <v>59574</v>
          </cell>
        </row>
        <row r="8556">
          <cell r="A8556">
            <v>61697</v>
          </cell>
        </row>
        <row r="8557">
          <cell r="A8557">
            <v>62159</v>
          </cell>
        </row>
        <row r="8558">
          <cell r="A8558">
            <v>63450</v>
          </cell>
        </row>
        <row r="8559">
          <cell r="A8559">
            <v>63511</v>
          </cell>
        </row>
        <row r="8560">
          <cell r="A8560">
            <v>63536</v>
          </cell>
        </row>
        <row r="8561">
          <cell r="A8561">
            <v>63656</v>
          </cell>
        </row>
        <row r="8562">
          <cell r="A8562">
            <v>63850</v>
          </cell>
        </row>
        <row r="8563">
          <cell r="A8563">
            <v>63889</v>
          </cell>
        </row>
        <row r="8564">
          <cell r="A8564">
            <v>64940</v>
          </cell>
        </row>
        <row r="8565">
          <cell r="A8565">
            <v>64944</v>
          </cell>
        </row>
        <row r="8566">
          <cell r="A8566">
            <v>64950</v>
          </cell>
        </row>
        <row r="8567">
          <cell r="A8567">
            <v>64953</v>
          </cell>
        </row>
        <row r="8568">
          <cell r="A8568">
            <v>65013</v>
          </cell>
        </row>
        <row r="8569">
          <cell r="A8569">
            <v>65177</v>
          </cell>
        </row>
        <row r="8570">
          <cell r="A8570">
            <v>65347</v>
          </cell>
        </row>
        <row r="8571">
          <cell r="A8571">
            <v>65380</v>
          </cell>
        </row>
        <row r="8572">
          <cell r="A8572">
            <v>65444</v>
          </cell>
        </row>
        <row r="8573">
          <cell r="A8573">
            <v>65510</v>
          </cell>
        </row>
        <row r="8574">
          <cell r="A8574">
            <v>65602</v>
          </cell>
        </row>
        <row r="8575">
          <cell r="A8575">
            <v>65614</v>
          </cell>
        </row>
        <row r="8576">
          <cell r="A8576">
            <v>65648</v>
          </cell>
        </row>
        <row r="8577">
          <cell r="A8577">
            <v>65678</v>
          </cell>
        </row>
        <row r="8578">
          <cell r="A8578">
            <v>65690</v>
          </cell>
        </row>
        <row r="8579">
          <cell r="A8579">
            <v>66195</v>
          </cell>
        </row>
        <row r="8580">
          <cell r="A8580">
            <v>66211</v>
          </cell>
        </row>
        <row r="8581">
          <cell r="A8581">
            <v>66229</v>
          </cell>
        </row>
        <row r="8582">
          <cell r="A8582">
            <v>66298</v>
          </cell>
        </row>
        <row r="8583">
          <cell r="A8583">
            <v>66326</v>
          </cell>
        </row>
        <row r="8584">
          <cell r="A8584">
            <v>66341</v>
          </cell>
        </row>
        <row r="8585">
          <cell r="A8585">
            <v>66363</v>
          </cell>
        </row>
        <row r="8586">
          <cell r="A8586">
            <v>66388</v>
          </cell>
        </row>
        <row r="8587">
          <cell r="A8587">
            <v>66436</v>
          </cell>
        </row>
        <row r="8588">
          <cell r="A8588">
            <v>66453</v>
          </cell>
        </row>
        <row r="8589">
          <cell r="A8589">
            <v>66478</v>
          </cell>
        </row>
        <row r="8590">
          <cell r="A8590">
            <v>66683</v>
          </cell>
        </row>
        <row r="8591">
          <cell r="A8591">
            <v>66708</v>
          </cell>
        </row>
        <row r="8592">
          <cell r="A8592">
            <v>66712</v>
          </cell>
        </row>
        <row r="8593">
          <cell r="A8593">
            <v>66766</v>
          </cell>
        </row>
        <row r="8594">
          <cell r="A8594">
            <v>66772</v>
          </cell>
        </row>
        <row r="8595">
          <cell r="A8595">
            <v>66856</v>
          </cell>
        </row>
        <row r="8596">
          <cell r="A8596">
            <v>66932</v>
          </cell>
        </row>
        <row r="8597">
          <cell r="A8597">
            <v>66939</v>
          </cell>
        </row>
        <row r="8598">
          <cell r="A8598">
            <v>66956</v>
          </cell>
        </row>
        <row r="8599">
          <cell r="A8599">
            <v>66968</v>
          </cell>
        </row>
        <row r="8600">
          <cell r="A8600">
            <v>67128</v>
          </cell>
        </row>
        <row r="8601">
          <cell r="A8601">
            <v>67200</v>
          </cell>
        </row>
        <row r="8602">
          <cell r="A8602">
            <v>67202</v>
          </cell>
        </row>
        <row r="8603">
          <cell r="A8603">
            <v>67234</v>
          </cell>
        </row>
        <row r="8604">
          <cell r="A8604">
            <v>67275</v>
          </cell>
        </row>
        <row r="8605">
          <cell r="A8605">
            <v>67382</v>
          </cell>
        </row>
        <row r="8606">
          <cell r="A8606">
            <v>67422</v>
          </cell>
        </row>
        <row r="8607">
          <cell r="A8607">
            <v>67522</v>
          </cell>
        </row>
        <row r="8608">
          <cell r="A8608">
            <v>67667</v>
          </cell>
        </row>
        <row r="8609">
          <cell r="A8609">
            <v>67683</v>
          </cell>
        </row>
        <row r="8610">
          <cell r="A8610">
            <v>67687</v>
          </cell>
        </row>
        <row r="8611">
          <cell r="A8611">
            <v>67690</v>
          </cell>
        </row>
        <row r="8612">
          <cell r="A8612">
            <v>67709</v>
          </cell>
        </row>
        <row r="8613">
          <cell r="A8613">
            <v>67710</v>
          </cell>
        </row>
        <row r="8614">
          <cell r="A8614">
            <v>67729</v>
          </cell>
        </row>
        <row r="8615">
          <cell r="A8615">
            <v>67797</v>
          </cell>
        </row>
        <row r="8616">
          <cell r="A8616">
            <v>68042</v>
          </cell>
        </row>
        <row r="8617">
          <cell r="A8617">
            <v>68051</v>
          </cell>
        </row>
        <row r="8618">
          <cell r="A8618">
            <v>68053</v>
          </cell>
        </row>
        <row r="8619">
          <cell r="A8619">
            <v>68074</v>
          </cell>
        </row>
        <row r="8620">
          <cell r="A8620">
            <v>68109</v>
          </cell>
        </row>
        <row r="8621">
          <cell r="A8621">
            <v>68167</v>
          </cell>
        </row>
        <row r="8622">
          <cell r="A8622">
            <v>68186</v>
          </cell>
        </row>
        <row r="8623">
          <cell r="A8623">
            <v>68377</v>
          </cell>
        </row>
        <row r="8624">
          <cell r="A8624">
            <v>68578</v>
          </cell>
        </row>
        <row r="8625">
          <cell r="A8625">
            <v>68583</v>
          </cell>
        </row>
        <row r="8626">
          <cell r="A8626">
            <v>68601</v>
          </cell>
        </row>
        <row r="8627">
          <cell r="A8627">
            <v>68655</v>
          </cell>
        </row>
        <row r="8628">
          <cell r="A8628">
            <v>68692</v>
          </cell>
        </row>
        <row r="8629">
          <cell r="A8629">
            <v>68704</v>
          </cell>
        </row>
        <row r="8630">
          <cell r="A8630">
            <v>68720</v>
          </cell>
        </row>
        <row r="8631">
          <cell r="A8631">
            <v>68745</v>
          </cell>
        </row>
        <row r="8632">
          <cell r="A8632">
            <v>68810</v>
          </cell>
        </row>
        <row r="8633">
          <cell r="A8633">
            <v>68827</v>
          </cell>
        </row>
        <row r="8634">
          <cell r="A8634">
            <v>68851</v>
          </cell>
        </row>
        <row r="8635">
          <cell r="A8635">
            <v>68888</v>
          </cell>
        </row>
        <row r="8636">
          <cell r="A8636">
            <v>68900</v>
          </cell>
        </row>
        <row r="8637">
          <cell r="A8637">
            <v>68905</v>
          </cell>
        </row>
        <row r="8638">
          <cell r="A8638">
            <v>68969</v>
          </cell>
        </row>
        <row r="8639">
          <cell r="A8639">
            <v>68975</v>
          </cell>
        </row>
        <row r="8640">
          <cell r="A8640">
            <v>69028</v>
          </cell>
        </row>
        <row r="8641">
          <cell r="A8641">
            <v>69091</v>
          </cell>
        </row>
        <row r="8642">
          <cell r="A8642">
            <v>69179</v>
          </cell>
        </row>
        <row r="8643">
          <cell r="A8643">
            <v>69209</v>
          </cell>
        </row>
        <row r="8644">
          <cell r="A8644">
            <v>69245</v>
          </cell>
        </row>
        <row r="8645">
          <cell r="A8645">
            <v>69247</v>
          </cell>
        </row>
        <row r="8646">
          <cell r="A8646">
            <v>69311</v>
          </cell>
        </row>
        <row r="8647">
          <cell r="A8647">
            <v>69327</v>
          </cell>
        </row>
        <row r="8648">
          <cell r="A8648">
            <v>69336</v>
          </cell>
        </row>
        <row r="8649">
          <cell r="A8649">
            <v>69355</v>
          </cell>
        </row>
        <row r="8650">
          <cell r="A8650">
            <v>69360</v>
          </cell>
        </row>
        <row r="8651">
          <cell r="A8651">
            <v>69367</v>
          </cell>
        </row>
        <row r="8652">
          <cell r="A8652">
            <v>69382</v>
          </cell>
        </row>
        <row r="8653">
          <cell r="A8653">
            <v>69390</v>
          </cell>
        </row>
        <row r="8654">
          <cell r="A8654">
            <v>69391</v>
          </cell>
        </row>
        <row r="8655">
          <cell r="A8655">
            <v>69415</v>
          </cell>
        </row>
        <row r="8656">
          <cell r="A8656">
            <v>69499</v>
          </cell>
        </row>
        <row r="8657">
          <cell r="A8657">
            <v>69503</v>
          </cell>
        </row>
        <row r="8658">
          <cell r="A8658">
            <v>69512</v>
          </cell>
        </row>
        <row r="8659">
          <cell r="A8659">
            <v>69524</v>
          </cell>
        </row>
        <row r="8660">
          <cell r="A8660">
            <v>69532</v>
          </cell>
        </row>
        <row r="8661">
          <cell r="A8661">
            <v>69592</v>
          </cell>
        </row>
        <row r="8662">
          <cell r="A8662">
            <v>69596</v>
          </cell>
        </row>
        <row r="8663">
          <cell r="A8663">
            <v>69627</v>
          </cell>
        </row>
        <row r="8664">
          <cell r="A8664">
            <v>69630</v>
          </cell>
        </row>
        <row r="8665">
          <cell r="A8665">
            <v>69651</v>
          </cell>
        </row>
        <row r="8666">
          <cell r="A8666">
            <v>69652</v>
          </cell>
        </row>
        <row r="8667">
          <cell r="A8667">
            <v>69673</v>
          </cell>
        </row>
        <row r="8668">
          <cell r="A8668">
            <v>69686</v>
          </cell>
        </row>
        <row r="8669">
          <cell r="A8669">
            <v>69724</v>
          </cell>
        </row>
        <row r="8670">
          <cell r="A8670">
            <v>69727</v>
          </cell>
        </row>
        <row r="8671">
          <cell r="A8671">
            <v>69741</v>
          </cell>
        </row>
        <row r="8672">
          <cell r="A8672">
            <v>69792</v>
          </cell>
        </row>
        <row r="8673">
          <cell r="A8673">
            <v>69883</v>
          </cell>
        </row>
        <row r="8674">
          <cell r="A8674">
            <v>69919</v>
          </cell>
        </row>
        <row r="8675">
          <cell r="A8675">
            <v>69994</v>
          </cell>
        </row>
        <row r="8676">
          <cell r="A8676">
            <v>70110</v>
          </cell>
        </row>
        <row r="8677">
          <cell r="A8677">
            <v>70121</v>
          </cell>
        </row>
        <row r="8678">
          <cell r="A8678">
            <v>70319</v>
          </cell>
        </row>
        <row r="8679">
          <cell r="A8679">
            <v>70344</v>
          </cell>
        </row>
        <row r="8680">
          <cell r="A8680">
            <v>70417</v>
          </cell>
        </row>
        <row r="8681">
          <cell r="A8681">
            <v>70434</v>
          </cell>
        </row>
        <row r="8682">
          <cell r="A8682">
            <v>70456</v>
          </cell>
        </row>
        <row r="8683">
          <cell r="A8683">
            <v>70459</v>
          </cell>
        </row>
        <row r="8684">
          <cell r="A8684">
            <v>70507</v>
          </cell>
        </row>
        <row r="8685">
          <cell r="A8685">
            <v>70538</v>
          </cell>
        </row>
        <row r="8686">
          <cell r="A8686">
            <v>70558</v>
          </cell>
        </row>
        <row r="8687">
          <cell r="A8687">
            <v>70561</v>
          </cell>
        </row>
        <row r="8688">
          <cell r="A8688">
            <v>70591</v>
          </cell>
        </row>
        <row r="8689">
          <cell r="A8689">
            <v>70613</v>
          </cell>
        </row>
        <row r="8690">
          <cell r="A8690">
            <v>70764</v>
          </cell>
        </row>
        <row r="8691">
          <cell r="A8691">
            <v>70794</v>
          </cell>
        </row>
        <row r="8692">
          <cell r="A8692">
            <v>70796</v>
          </cell>
        </row>
        <row r="8693">
          <cell r="A8693">
            <v>70801</v>
          </cell>
        </row>
        <row r="8694">
          <cell r="A8694">
            <v>70807</v>
          </cell>
        </row>
        <row r="8695">
          <cell r="A8695">
            <v>70845</v>
          </cell>
        </row>
        <row r="8696">
          <cell r="A8696">
            <v>70863</v>
          </cell>
        </row>
        <row r="8697">
          <cell r="A8697">
            <v>70869</v>
          </cell>
        </row>
        <row r="8698">
          <cell r="A8698">
            <v>70871</v>
          </cell>
        </row>
        <row r="8699">
          <cell r="A8699">
            <v>70874</v>
          </cell>
        </row>
        <row r="8700">
          <cell r="A8700">
            <v>70942</v>
          </cell>
        </row>
        <row r="8701">
          <cell r="A8701">
            <v>70976</v>
          </cell>
        </row>
        <row r="8702">
          <cell r="A8702">
            <v>70996</v>
          </cell>
        </row>
        <row r="8703">
          <cell r="A8703">
            <v>71006</v>
          </cell>
        </row>
        <row r="8704">
          <cell r="A8704">
            <v>71064</v>
          </cell>
        </row>
        <row r="8705">
          <cell r="A8705">
            <v>71093</v>
          </cell>
        </row>
        <row r="8706">
          <cell r="A8706">
            <v>71120</v>
          </cell>
        </row>
        <row r="8707">
          <cell r="A8707">
            <v>71148</v>
          </cell>
        </row>
        <row r="8708">
          <cell r="A8708">
            <v>71156</v>
          </cell>
        </row>
        <row r="8709">
          <cell r="A8709">
            <v>71181</v>
          </cell>
        </row>
        <row r="8710">
          <cell r="A8710">
            <v>71189</v>
          </cell>
        </row>
        <row r="8711">
          <cell r="A8711">
            <v>71208</v>
          </cell>
        </row>
        <row r="8712">
          <cell r="A8712">
            <v>71240</v>
          </cell>
        </row>
        <row r="8713">
          <cell r="A8713">
            <v>71241</v>
          </cell>
        </row>
        <row r="8714">
          <cell r="A8714">
            <v>71247</v>
          </cell>
        </row>
        <row r="8715">
          <cell r="A8715">
            <v>71285</v>
          </cell>
        </row>
        <row r="8716">
          <cell r="A8716">
            <v>71290</v>
          </cell>
        </row>
        <row r="8717">
          <cell r="A8717">
            <v>71291</v>
          </cell>
        </row>
        <row r="8718">
          <cell r="A8718">
            <v>71298</v>
          </cell>
        </row>
        <row r="8719">
          <cell r="A8719">
            <v>71308</v>
          </cell>
        </row>
        <row r="8720">
          <cell r="A8720">
            <v>71312</v>
          </cell>
        </row>
        <row r="8721">
          <cell r="A8721">
            <v>71332</v>
          </cell>
        </row>
        <row r="8722">
          <cell r="A8722">
            <v>71373</v>
          </cell>
        </row>
        <row r="8723">
          <cell r="A8723">
            <v>71397</v>
          </cell>
        </row>
        <row r="8724">
          <cell r="A8724">
            <v>71412</v>
          </cell>
        </row>
        <row r="8725">
          <cell r="A8725">
            <v>71415</v>
          </cell>
        </row>
        <row r="8726">
          <cell r="A8726">
            <v>71442</v>
          </cell>
        </row>
        <row r="8727">
          <cell r="A8727">
            <v>71463</v>
          </cell>
        </row>
        <row r="8728">
          <cell r="A8728">
            <v>71499</v>
          </cell>
        </row>
        <row r="8729">
          <cell r="A8729">
            <v>71524</v>
          </cell>
        </row>
        <row r="8730">
          <cell r="A8730">
            <v>71529</v>
          </cell>
        </row>
        <row r="8731">
          <cell r="A8731">
            <v>71565</v>
          </cell>
        </row>
        <row r="8732">
          <cell r="A8732">
            <v>71576</v>
          </cell>
        </row>
        <row r="8733">
          <cell r="A8733">
            <v>71584</v>
          </cell>
        </row>
        <row r="8734">
          <cell r="A8734">
            <v>71585</v>
          </cell>
        </row>
        <row r="8735">
          <cell r="A8735">
            <v>71601</v>
          </cell>
        </row>
        <row r="8736">
          <cell r="A8736">
            <v>71710</v>
          </cell>
        </row>
        <row r="8737">
          <cell r="A8737">
            <v>71735</v>
          </cell>
        </row>
        <row r="8738">
          <cell r="A8738">
            <v>71736</v>
          </cell>
        </row>
        <row r="8739">
          <cell r="A8739">
            <v>71750</v>
          </cell>
        </row>
        <row r="8740">
          <cell r="A8740">
            <v>71753</v>
          </cell>
        </row>
        <row r="8741">
          <cell r="A8741">
            <v>71754</v>
          </cell>
        </row>
        <row r="8742">
          <cell r="A8742">
            <v>71763</v>
          </cell>
        </row>
        <row r="8743">
          <cell r="A8743">
            <v>71767</v>
          </cell>
        </row>
        <row r="8744">
          <cell r="A8744">
            <v>71804</v>
          </cell>
        </row>
        <row r="8745">
          <cell r="A8745">
            <v>71812</v>
          </cell>
        </row>
        <row r="8746">
          <cell r="A8746">
            <v>71873</v>
          </cell>
        </row>
        <row r="8747">
          <cell r="A8747">
            <v>71883</v>
          </cell>
        </row>
        <row r="8748">
          <cell r="A8748">
            <v>71934</v>
          </cell>
        </row>
        <row r="8749">
          <cell r="A8749">
            <v>72011</v>
          </cell>
        </row>
        <row r="8750">
          <cell r="A8750">
            <v>72028</v>
          </cell>
        </row>
        <row r="8751">
          <cell r="A8751">
            <v>72031</v>
          </cell>
        </row>
        <row r="8752">
          <cell r="A8752">
            <v>72080</v>
          </cell>
        </row>
        <row r="8753">
          <cell r="A8753">
            <v>72134</v>
          </cell>
        </row>
        <row r="8754">
          <cell r="A8754">
            <v>72165</v>
          </cell>
        </row>
        <row r="8755">
          <cell r="A8755">
            <v>72171</v>
          </cell>
        </row>
        <row r="8756">
          <cell r="A8756">
            <v>72181</v>
          </cell>
        </row>
        <row r="8757">
          <cell r="A8757">
            <v>72187</v>
          </cell>
        </row>
        <row r="8758">
          <cell r="A8758">
            <v>72303</v>
          </cell>
        </row>
        <row r="8759">
          <cell r="A8759">
            <v>72314</v>
          </cell>
        </row>
        <row r="8760">
          <cell r="A8760">
            <v>72326</v>
          </cell>
        </row>
        <row r="8761">
          <cell r="A8761">
            <v>72367</v>
          </cell>
        </row>
        <row r="8762">
          <cell r="A8762">
            <v>72383</v>
          </cell>
        </row>
        <row r="8763">
          <cell r="A8763">
            <v>72428</v>
          </cell>
        </row>
        <row r="8764">
          <cell r="A8764">
            <v>72473</v>
          </cell>
        </row>
        <row r="8765">
          <cell r="A8765">
            <v>72476</v>
          </cell>
        </row>
        <row r="8766">
          <cell r="A8766">
            <v>72482</v>
          </cell>
        </row>
        <row r="8767">
          <cell r="A8767">
            <v>72501</v>
          </cell>
        </row>
        <row r="8768">
          <cell r="A8768">
            <v>72518</v>
          </cell>
        </row>
        <row r="8769">
          <cell r="A8769">
            <v>72583</v>
          </cell>
        </row>
        <row r="8770">
          <cell r="A8770">
            <v>72597</v>
          </cell>
        </row>
        <row r="8771">
          <cell r="A8771">
            <v>72614</v>
          </cell>
        </row>
        <row r="8772">
          <cell r="A8772">
            <v>72632</v>
          </cell>
        </row>
        <row r="8773">
          <cell r="A8773">
            <v>72658</v>
          </cell>
        </row>
        <row r="8774">
          <cell r="A8774">
            <v>72688</v>
          </cell>
        </row>
        <row r="8775">
          <cell r="A8775">
            <v>72702</v>
          </cell>
        </row>
        <row r="8776">
          <cell r="A8776">
            <v>72704</v>
          </cell>
        </row>
        <row r="8777">
          <cell r="A8777">
            <v>72710</v>
          </cell>
        </row>
        <row r="8778">
          <cell r="A8778">
            <v>72826</v>
          </cell>
        </row>
        <row r="8779">
          <cell r="A8779">
            <v>72827</v>
          </cell>
        </row>
        <row r="8780">
          <cell r="A8780">
            <v>72865</v>
          </cell>
        </row>
        <row r="8781">
          <cell r="A8781">
            <v>72882</v>
          </cell>
        </row>
        <row r="8782">
          <cell r="A8782">
            <v>72908</v>
          </cell>
        </row>
        <row r="8783">
          <cell r="A8783">
            <v>72941</v>
          </cell>
        </row>
        <row r="8784">
          <cell r="A8784">
            <v>72958</v>
          </cell>
        </row>
        <row r="8785">
          <cell r="A8785">
            <v>72982</v>
          </cell>
        </row>
        <row r="8786">
          <cell r="A8786">
            <v>73019</v>
          </cell>
        </row>
        <row r="8787">
          <cell r="A8787">
            <v>73067</v>
          </cell>
        </row>
        <row r="8788">
          <cell r="A8788">
            <v>73132</v>
          </cell>
        </row>
        <row r="8789">
          <cell r="A8789">
            <v>73238</v>
          </cell>
        </row>
        <row r="8790">
          <cell r="A8790">
            <v>73283</v>
          </cell>
        </row>
        <row r="8791">
          <cell r="A8791">
            <v>73458</v>
          </cell>
        </row>
        <row r="8792">
          <cell r="A8792">
            <v>73644</v>
          </cell>
        </row>
        <row r="8793">
          <cell r="A8793">
            <v>75523</v>
          </cell>
        </row>
        <row r="8794">
          <cell r="A8794">
            <v>76213</v>
          </cell>
        </row>
        <row r="8795">
          <cell r="A8795">
            <v>76291</v>
          </cell>
        </row>
        <row r="8796">
          <cell r="A8796">
            <v>76744</v>
          </cell>
        </row>
        <row r="8797">
          <cell r="A8797">
            <v>43431</v>
          </cell>
        </row>
        <row r="8798">
          <cell r="A8798">
            <v>56560</v>
          </cell>
        </row>
        <row r="8799">
          <cell r="A8799">
            <v>57445</v>
          </cell>
        </row>
        <row r="8800">
          <cell r="A8800">
            <v>62920</v>
          </cell>
        </row>
        <row r="8801">
          <cell r="A8801">
            <v>66187</v>
          </cell>
        </row>
        <row r="8802">
          <cell r="A8802">
            <v>71309</v>
          </cell>
        </row>
        <row r="8803">
          <cell r="A8803">
            <v>71359</v>
          </cell>
        </row>
        <row r="8804">
          <cell r="A8804">
            <v>82018</v>
          </cell>
        </row>
        <row r="8805">
          <cell r="A8805">
            <v>86446</v>
          </cell>
        </row>
        <row r="8806">
          <cell r="A8806">
            <v>1040</v>
          </cell>
        </row>
        <row r="8807">
          <cell r="A8807">
            <v>1075</v>
          </cell>
        </row>
        <row r="8808">
          <cell r="A8808">
            <v>1353</v>
          </cell>
        </row>
        <row r="8809">
          <cell r="A8809">
            <v>1473</v>
          </cell>
        </row>
        <row r="8810">
          <cell r="A8810">
            <v>1732</v>
          </cell>
        </row>
        <row r="8811">
          <cell r="A8811">
            <v>1765</v>
          </cell>
        </row>
        <row r="8812">
          <cell r="A8812">
            <v>1811</v>
          </cell>
        </row>
        <row r="8813">
          <cell r="A8813">
            <v>1969</v>
          </cell>
        </row>
        <row r="8814">
          <cell r="A8814">
            <v>1974</v>
          </cell>
        </row>
        <row r="8815">
          <cell r="A8815">
            <v>2146</v>
          </cell>
        </row>
        <row r="8816">
          <cell r="A8816">
            <v>2275</v>
          </cell>
        </row>
        <row r="8817">
          <cell r="A8817">
            <v>2373</v>
          </cell>
        </row>
        <row r="8818">
          <cell r="A8818">
            <v>2516</v>
          </cell>
        </row>
        <row r="8819">
          <cell r="A8819">
            <v>2932</v>
          </cell>
        </row>
        <row r="8820">
          <cell r="A8820">
            <v>2962</v>
          </cell>
        </row>
        <row r="8821">
          <cell r="A8821">
            <v>3063</v>
          </cell>
        </row>
        <row r="8822">
          <cell r="A8822">
            <v>3140</v>
          </cell>
        </row>
        <row r="8823">
          <cell r="A8823">
            <v>3171</v>
          </cell>
        </row>
        <row r="8824">
          <cell r="A8824">
            <v>3424</v>
          </cell>
        </row>
        <row r="8825">
          <cell r="A8825">
            <v>3511</v>
          </cell>
        </row>
        <row r="8826">
          <cell r="A8826">
            <v>3857</v>
          </cell>
        </row>
        <row r="8827">
          <cell r="A8827">
            <v>3992</v>
          </cell>
        </row>
        <row r="8828">
          <cell r="A8828">
            <v>4014</v>
          </cell>
        </row>
        <row r="8829">
          <cell r="A8829">
            <v>4051</v>
          </cell>
        </row>
        <row r="8830">
          <cell r="A8830">
            <v>4126</v>
          </cell>
        </row>
        <row r="8831">
          <cell r="A8831">
            <v>4200</v>
          </cell>
        </row>
        <row r="8832">
          <cell r="A8832">
            <v>4239</v>
          </cell>
        </row>
        <row r="8833">
          <cell r="A8833">
            <v>4329</v>
          </cell>
        </row>
        <row r="8834">
          <cell r="A8834">
            <v>5159</v>
          </cell>
        </row>
        <row r="8835">
          <cell r="A8835">
            <v>5256</v>
          </cell>
        </row>
        <row r="8836">
          <cell r="A8836">
            <v>5443</v>
          </cell>
        </row>
        <row r="8837">
          <cell r="A8837">
            <v>5574</v>
          </cell>
        </row>
        <row r="8838">
          <cell r="A8838">
            <v>5620</v>
          </cell>
        </row>
        <row r="8839">
          <cell r="A8839">
            <v>5717</v>
          </cell>
        </row>
        <row r="8840">
          <cell r="A8840">
            <v>5750</v>
          </cell>
        </row>
        <row r="8841">
          <cell r="A8841">
            <v>5884</v>
          </cell>
        </row>
        <row r="8842">
          <cell r="A8842">
            <v>5927</v>
          </cell>
        </row>
        <row r="8843">
          <cell r="A8843">
            <v>6066</v>
          </cell>
        </row>
        <row r="8844">
          <cell r="A8844">
            <v>6072</v>
          </cell>
        </row>
        <row r="8845">
          <cell r="A8845">
            <v>6779</v>
          </cell>
        </row>
        <row r="8846">
          <cell r="A8846">
            <v>6788</v>
          </cell>
        </row>
        <row r="8847">
          <cell r="A8847">
            <v>6800</v>
          </cell>
        </row>
        <row r="8848">
          <cell r="A8848">
            <v>6848</v>
          </cell>
        </row>
        <row r="8849">
          <cell r="A8849">
            <v>6873</v>
          </cell>
        </row>
        <row r="8850">
          <cell r="A8850">
            <v>6906</v>
          </cell>
        </row>
        <row r="8851">
          <cell r="A8851">
            <v>6952</v>
          </cell>
        </row>
        <row r="8852">
          <cell r="A8852">
            <v>6995</v>
          </cell>
        </row>
        <row r="8853">
          <cell r="A8853">
            <v>7013</v>
          </cell>
        </row>
        <row r="8854">
          <cell r="A8854">
            <v>7015</v>
          </cell>
        </row>
        <row r="8855">
          <cell r="A8855">
            <v>7026</v>
          </cell>
        </row>
        <row r="8856">
          <cell r="A8856">
            <v>7043</v>
          </cell>
        </row>
        <row r="8857">
          <cell r="A8857">
            <v>7100</v>
          </cell>
        </row>
        <row r="8858">
          <cell r="A8858">
            <v>7148</v>
          </cell>
        </row>
        <row r="8859">
          <cell r="A8859">
            <v>7171</v>
          </cell>
        </row>
        <row r="8860">
          <cell r="A8860">
            <v>7194</v>
          </cell>
        </row>
        <row r="8861">
          <cell r="A8861">
            <v>7195</v>
          </cell>
        </row>
        <row r="8862">
          <cell r="A8862">
            <v>7284</v>
          </cell>
        </row>
        <row r="8863">
          <cell r="A8863">
            <v>7285</v>
          </cell>
        </row>
        <row r="8864">
          <cell r="A8864">
            <v>7299</v>
          </cell>
        </row>
        <row r="8865">
          <cell r="A8865">
            <v>7369</v>
          </cell>
        </row>
        <row r="8866">
          <cell r="A8866">
            <v>7410</v>
          </cell>
        </row>
        <row r="8867">
          <cell r="A8867">
            <v>7515</v>
          </cell>
        </row>
        <row r="8868">
          <cell r="A8868">
            <v>7573</v>
          </cell>
        </row>
        <row r="8869">
          <cell r="A8869">
            <v>7605</v>
          </cell>
        </row>
        <row r="8870">
          <cell r="A8870">
            <v>7653</v>
          </cell>
        </row>
        <row r="8871">
          <cell r="A8871">
            <v>7685</v>
          </cell>
        </row>
        <row r="8872">
          <cell r="A8872">
            <v>7725</v>
          </cell>
        </row>
        <row r="8873">
          <cell r="A8873">
            <v>7748</v>
          </cell>
        </row>
        <row r="8874">
          <cell r="A8874">
            <v>7757</v>
          </cell>
        </row>
        <row r="8875">
          <cell r="A8875">
            <v>7771</v>
          </cell>
        </row>
        <row r="8876">
          <cell r="A8876">
            <v>7773</v>
          </cell>
        </row>
        <row r="8877">
          <cell r="A8877">
            <v>7776</v>
          </cell>
        </row>
        <row r="8878">
          <cell r="A8878">
            <v>7832</v>
          </cell>
        </row>
        <row r="8879">
          <cell r="A8879">
            <v>8398</v>
          </cell>
        </row>
        <row r="8880">
          <cell r="A8880">
            <v>8404</v>
          </cell>
        </row>
        <row r="8881">
          <cell r="A8881">
            <v>8562</v>
          </cell>
        </row>
        <row r="8882">
          <cell r="A8882">
            <v>8590</v>
          </cell>
        </row>
        <row r="8883">
          <cell r="A8883">
            <v>8672</v>
          </cell>
        </row>
        <row r="8884">
          <cell r="A8884">
            <v>8698</v>
          </cell>
        </row>
        <row r="8885">
          <cell r="A8885">
            <v>8719</v>
          </cell>
        </row>
        <row r="8886">
          <cell r="A8886">
            <v>8732</v>
          </cell>
        </row>
        <row r="8887">
          <cell r="A8887">
            <v>8788</v>
          </cell>
        </row>
        <row r="8888">
          <cell r="A8888">
            <v>9069</v>
          </cell>
        </row>
        <row r="8889">
          <cell r="A8889">
            <v>9071</v>
          </cell>
        </row>
        <row r="8890">
          <cell r="A8890">
            <v>9078</v>
          </cell>
        </row>
        <row r="8891">
          <cell r="A8891">
            <v>9230</v>
          </cell>
        </row>
        <row r="8892">
          <cell r="A8892">
            <v>9384</v>
          </cell>
        </row>
        <row r="8893">
          <cell r="A8893">
            <v>9575</v>
          </cell>
        </row>
        <row r="8894">
          <cell r="A8894">
            <v>9589</v>
          </cell>
        </row>
        <row r="8895">
          <cell r="A8895">
            <v>9701</v>
          </cell>
        </row>
        <row r="8896">
          <cell r="A8896">
            <v>9855</v>
          </cell>
        </row>
        <row r="8897">
          <cell r="A8897">
            <v>10056</v>
          </cell>
        </row>
        <row r="8898">
          <cell r="A8898">
            <v>10110</v>
          </cell>
        </row>
        <row r="8899">
          <cell r="A8899">
            <v>10113</v>
          </cell>
        </row>
        <row r="8900">
          <cell r="A8900">
            <v>10170</v>
          </cell>
        </row>
        <row r="8901">
          <cell r="A8901">
            <v>10185</v>
          </cell>
        </row>
        <row r="8902">
          <cell r="A8902">
            <v>10306</v>
          </cell>
        </row>
        <row r="8903">
          <cell r="A8903">
            <v>10313</v>
          </cell>
        </row>
        <row r="8904">
          <cell r="A8904">
            <v>10458</v>
          </cell>
        </row>
        <row r="8905">
          <cell r="A8905">
            <v>11304</v>
          </cell>
        </row>
        <row r="8906">
          <cell r="A8906">
            <v>11480</v>
          </cell>
        </row>
        <row r="8907">
          <cell r="A8907">
            <v>11566</v>
          </cell>
        </row>
        <row r="8908">
          <cell r="A8908">
            <v>11607</v>
          </cell>
        </row>
        <row r="8909">
          <cell r="A8909">
            <v>11732</v>
          </cell>
        </row>
        <row r="8910">
          <cell r="A8910">
            <v>11809</v>
          </cell>
        </row>
        <row r="8911">
          <cell r="A8911">
            <v>11854</v>
          </cell>
        </row>
        <row r="8912">
          <cell r="A8912">
            <v>12008</v>
          </cell>
        </row>
        <row r="8913">
          <cell r="A8913">
            <v>12054</v>
          </cell>
        </row>
        <row r="8914">
          <cell r="A8914">
            <v>12339</v>
          </cell>
        </row>
        <row r="8915">
          <cell r="A8915">
            <v>12568</v>
          </cell>
        </row>
        <row r="8916">
          <cell r="A8916">
            <v>12582</v>
          </cell>
        </row>
        <row r="8917">
          <cell r="A8917">
            <v>12676</v>
          </cell>
        </row>
        <row r="8918">
          <cell r="A8918">
            <v>12700</v>
          </cell>
        </row>
        <row r="8919">
          <cell r="A8919">
            <v>12703</v>
          </cell>
        </row>
        <row r="8920">
          <cell r="A8920">
            <v>12814</v>
          </cell>
        </row>
        <row r="8921">
          <cell r="A8921">
            <v>12985</v>
          </cell>
        </row>
        <row r="8922">
          <cell r="A8922">
            <v>12999</v>
          </cell>
        </row>
        <row r="8923">
          <cell r="A8923">
            <v>13013</v>
          </cell>
        </row>
        <row r="8924">
          <cell r="A8924">
            <v>13091</v>
          </cell>
        </row>
        <row r="8925">
          <cell r="A8925">
            <v>13193</v>
          </cell>
        </row>
        <row r="8926">
          <cell r="A8926">
            <v>13327</v>
          </cell>
        </row>
        <row r="8927">
          <cell r="A8927">
            <v>13561</v>
          </cell>
        </row>
        <row r="8928">
          <cell r="A8928">
            <v>13605</v>
          </cell>
        </row>
        <row r="8929">
          <cell r="A8929">
            <v>13660</v>
          </cell>
        </row>
        <row r="8930">
          <cell r="A8930">
            <v>13773</v>
          </cell>
        </row>
        <row r="8931">
          <cell r="A8931">
            <v>13811</v>
          </cell>
        </row>
        <row r="8932">
          <cell r="A8932">
            <v>13822</v>
          </cell>
        </row>
        <row r="8933">
          <cell r="A8933">
            <v>13880</v>
          </cell>
        </row>
        <row r="8934">
          <cell r="A8934">
            <v>13900</v>
          </cell>
        </row>
        <row r="8935">
          <cell r="A8935">
            <v>13906</v>
          </cell>
        </row>
        <row r="8936">
          <cell r="A8936">
            <v>13976</v>
          </cell>
        </row>
        <row r="8937">
          <cell r="A8937">
            <v>14025</v>
          </cell>
        </row>
        <row r="8938">
          <cell r="A8938">
            <v>14409</v>
          </cell>
        </row>
        <row r="8939">
          <cell r="A8939">
            <v>14478</v>
          </cell>
        </row>
        <row r="8940">
          <cell r="A8940">
            <v>14731</v>
          </cell>
        </row>
        <row r="8941">
          <cell r="A8941">
            <v>14996</v>
          </cell>
        </row>
        <row r="8942">
          <cell r="A8942">
            <v>15060</v>
          </cell>
        </row>
        <row r="8943">
          <cell r="A8943">
            <v>15123</v>
          </cell>
        </row>
        <row r="8944">
          <cell r="A8944">
            <v>15128</v>
          </cell>
        </row>
        <row r="8945">
          <cell r="A8945">
            <v>15156</v>
          </cell>
        </row>
        <row r="8946">
          <cell r="A8946">
            <v>15160</v>
          </cell>
        </row>
        <row r="8947">
          <cell r="A8947">
            <v>15246</v>
          </cell>
        </row>
        <row r="8948">
          <cell r="A8948">
            <v>15273</v>
          </cell>
        </row>
        <row r="8949">
          <cell r="A8949">
            <v>15278</v>
          </cell>
        </row>
        <row r="8950">
          <cell r="A8950">
            <v>15370</v>
          </cell>
        </row>
        <row r="8951">
          <cell r="A8951">
            <v>15401</v>
          </cell>
        </row>
        <row r="8952">
          <cell r="A8952">
            <v>15561</v>
          </cell>
        </row>
        <row r="8953">
          <cell r="A8953">
            <v>15570</v>
          </cell>
        </row>
        <row r="8954">
          <cell r="A8954">
            <v>15584</v>
          </cell>
        </row>
        <row r="8955">
          <cell r="A8955">
            <v>15736</v>
          </cell>
        </row>
        <row r="8956">
          <cell r="A8956">
            <v>15759</v>
          </cell>
        </row>
        <row r="8957">
          <cell r="A8957">
            <v>15803</v>
          </cell>
        </row>
        <row r="8958">
          <cell r="A8958">
            <v>15889</v>
          </cell>
        </row>
        <row r="8959">
          <cell r="A8959">
            <v>15903</v>
          </cell>
        </row>
        <row r="8960">
          <cell r="A8960">
            <v>15907</v>
          </cell>
        </row>
        <row r="8961">
          <cell r="A8961">
            <v>16140</v>
          </cell>
        </row>
        <row r="8962">
          <cell r="A8962">
            <v>16449</v>
          </cell>
        </row>
        <row r="8963">
          <cell r="A8963">
            <v>16450</v>
          </cell>
        </row>
        <row r="8964">
          <cell r="A8964">
            <v>16452</v>
          </cell>
        </row>
        <row r="8965">
          <cell r="A8965">
            <v>16507</v>
          </cell>
        </row>
        <row r="8966">
          <cell r="A8966">
            <v>16530</v>
          </cell>
        </row>
        <row r="8967">
          <cell r="A8967">
            <v>16572</v>
          </cell>
        </row>
        <row r="8968">
          <cell r="A8968">
            <v>16785</v>
          </cell>
        </row>
        <row r="8969">
          <cell r="A8969">
            <v>16931</v>
          </cell>
        </row>
        <row r="8970">
          <cell r="A8970">
            <v>16966</v>
          </cell>
        </row>
        <row r="8971">
          <cell r="A8971">
            <v>17039</v>
          </cell>
        </row>
        <row r="8972">
          <cell r="A8972">
            <v>17068</v>
          </cell>
        </row>
        <row r="8973">
          <cell r="A8973">
            <v>17245</v>
          </cell>
        </row>
        <row r="8974">
          <cell r="A8974">
            <v>17392</v>
          </cell>
        </row>
        <row r="8975">
          <cell r="A8975">
            <v>17502</v>
          </cell>
        </row>
        <row r="8976">
          <cell r="A8976">
            <v>17550</v>
          </cell>
        </row>
        <row r="8977">
          <cell r="A8977">
            <v>17730</v>
          </cell>
        </row>
        <row r="8978">
          <cell r="A8978">
            <v>17888</v>
          </cell>
        </row>
        <row r="8979">
          <cell r="A8979">
            <v>17924</v>
          </cell>
        </row>
        <row r="8980">
          <cell r="A8980">
            <v>17963</v>
          </cell>
        </row>
        <row r="8981">
          <cell r="A8981">
            <v>18008</v>
          </cell>
        </row>
        <row r="8982">
          <cell r="A8982">
            <v>18036</v>
          </cell>
        </row>
        <row r="8983">
          <cell r="A8983">
            <v>18505</v>
          </cell>
        </row>
        <row r="8984">
          <cell r="A8984">
            <v>18558</v>
          </cell>
        </row>
        <row r="8985">
          <cell r="A8985">
            <v>18600</v>
          </cell>
        </row>
        <row r="8986">
          <cell r="A8986">
            <v>18999</v>
          </cell>
        </row>
        <row r="8987">
          <cell r="A8987">
            <v>19136</v>
          </cell>
        </row>
        <row r="8988">
          <cell r="A8988">
            <v>19223</v>
          </cell>
        </row>
        <row r="8989">
          <cell r="A8989">
            <v>24197</v>
          </cell>
        </row>
        <row r="8990">
          <cell r="A8990">
            <v>24301</v>
          </cell>
        </row>
        <row r="8991">
          <cell r="A8991">
            <v>24460</v>
          </cell>
        </row>
        <row r="8992">
          <cell r="A8992">
            <v>24494</v>
          </cell>
        </row>
        <row r="8993">
          <cell r="A8993">
            <v>25023</v>
          </cell>
        </row>
        <row r="8994">
          <cell r="A8994">
            <v>25118</v>
          </cell>
        </row>
        <row r="8995">
          <cell r="A8995">
            <v>25278</v>
          </cell>
        </row>
        <row r="8996">
          <cell r="A8996">
            <v>25447</v>
          </cell>
        </row>
        <row r="8997">
          <cell r="A8997">
            <v>25453</v>
          </cell>
        </row>
        <row r="8998">
          <cell r="A8998">
            <v>25558</v>
          </cell>
        </row>
        <row r="8999">
          <cell r="A8999">
            <v>25686</v>
          </cell>
        </row>
        <row r="9000">
          <cell r="A9000">
            <v>26141</v>
          </cell>
        </row>
        <row r="9001">
          <cell r="A9001">
            <v>26222</v>
          </cell>
        </row>
        <row r="9002">
          <cell r="A9002">
            <v>26320</v>
          </cell>
        </row>
        <row r="9003">
          <cell r="A9003">
            <v>26434</v>
          </cell>
        </row>
        <row r="9004">
          <cell r="A9004">
            <v>26435</v>
          </cell>
        </row>
        <row r="9005">
          <cell r="A9005">
            <v>26441</v>
          </cell>
        </row>
        <row r="9006">
          <cell r="A9006">
            <v>26524</v>
          </cell>
        </row>
        <row r="9007">
          <cell r="A9007">
            <v>26608</v>
          </cell>
        </row>
        <row r="9008">
          <cell r="A9008">
            <v>26687</v>
          </cell>
        </row>
        <row r="9009">
          <cell r="A9009">
            <v>26753</v>
          </cell>
        </row>
        <row r="9010">
          <cell r="A9010">
            <v>26838</v>
          </cell>
        </row>
        <row r="9011">
          <cell r="A9011">
            <v>26888</v>
          </cell>
        </row>
        <row r="9012">
          <cell r="A9012">
            <v>26958</v>
          </cell>
        </row>
        <row r="9013">
          <cell r="A9013">
            <v>27307</v>
          </cell>
        </row>
        <row r="9014">
          <cell r="A9014">
            <v>27388</v>
          </cell>
        </row>
        <row r="9015">
          <cell r="A9015">
            <v>27528</v>
          </cell>
        </row>
        <row r="9016">
          <cell r="A9016">
            <v>27559</v>
          </cell>
        </row>
        <row r="9017">
          <cell r="A9017">
            <v>27604</v>
          </cell>
        </row>
        <row r="9018">
          <cell r="A9018">
            <v>27700</v>
          </cell>
        </row>
        <row r="9019">
          <cell r="A9019">
            <v>27818</v>
          </cell>
        </row>
        <row r="9020">
          <cell r="A9020">
            <v>27890</v>
          </cell>
        </row>
        <row r="9021">
          <cell r="A9021">
            <v>27974</v>
          </cell>
        </row>
        <row r="9022">
          <cell r="A9022">
            <v>28050</v>
          </cell>
        </row>
        <row r="9023">
          <cell r="A9023">
            <v>28176</v>
          </cell>
        </row>
        <row r="9024">
          <cell r="A9024">
            <v>28209</v>
          </cell>
        </row>
        <row r="9025">
          <cell r="A9025">
            <v>28222</v>
          </cell>
        </row>
        <row r="9026">
          <cell r="A9026">
            <v>28386</v>
          </cell>
        </row>
        <row r="9027">
          <cell r="A9027">
            <v>28405</v>
          </cell>
        </row>
        <row r="9028">
          <cell r="A9028">
            <v>28474</v>
          </cell>
        </row>
        <row r="9029">
          <cell r="A9029">
            <v>28591</v>
          </cell>
        </row>
        <row r="9030">
          <cell r="A9030">
            <v>28600</v>
          </cell>
        </row>
        <row r="9031">
          <cell r="A9031">
            <v>28707</v>
          </cell>
        </row>
        <row r="9032">
          <cell r="A9032">
            <v>28736</v>
          </cell>
        </row>
        <row r="9033">
          <cell r="A9033">
            <v>28799</v>
          </cell>
        </row>
        <row r="9034">
          <cell r="A9034">
            <v>28863</v>
          </cell>
        </row>
        <row r="9035">
          <cell r="A9035">
            <v>28989</v>
          </cell>
        </row>
        <row r="9036">
          <cell r="A9036">
            <v>29007</v>
          </cell>
        </row>
        <row r="9037">
          <cell r="A9037">
            <v>29236</v>
          </cell>
        </row>
        <row r="9038">
          <cell r="A9038">
            <v>29502</v>
          </cell>
        </row>
        <row r="9039">
          <cell r="A9039">
            <v>29512</v>
          </cell>
        </row>
        <row r="9040">
          <cell r="A9040">
            <v>29516</v>
          </cell>
        </row>
        <row r="9041">
          <cell r="A9041">
            <v>29918</v>
          </cell>
        </row>
        <row r="9042">
          <cell r="A9042">
            <v>30018</v>
          </cell>
        </row>
        <row r="9043">
          <cell r="A9043">
            <v>30025</v>
          </cell>
        </row>
        <row r="9044">
          <cell r="A9044">
            <v>30056</v>
          </cell>
        </row>
        <row r="9045">
          <cell r="A9045">
            <v>30144</v>
          </cell>
        </row>
        <row r="9046">
          <cell r="A9046">
            <v>30151</v>
          </cell>
        </row>
        <row r="9047">
          <cell r="A9047">
            <v>30204</v>
          </cell>
        </row>
        <row r="9048">
          <cell r="A9048">
            <v>30225</v>
          </cell>
        </row>
        <row r="9049">
          <cell r="A9049">
            <v>30229</v>
          </cell>
        </row>
        <row r="9050">
          <cell r="A9050">
            <v>30230</v>
          </cell>
        </row>
        <row r="9051">
          <cell r="A9051">
            <v>30244</v>
          </cell>
        </row>
        <row r="9052">
          <cell r="A9052">
            <v>30367</v>
          </cell>
        </row>
        <row r="9053">
          <cell r="A9053">
            <v>30369</v>
          </cell>
        </row>
        <row r="9054">
          <cell r="A9054">
            <v>30755</v>
          </cell>
        </row>
        <row r="9055">
          <cell r="A9055">
            <v>30785</v>
          </cell>
        </row>
        <row r="9056">
          <cell r="A9056">
            <v>30846</v>
          </cell>
        </row>
        <row r="9057">
          <cell r="A9057">
            <v>31015</v>
          </cell>
        </row>
        <row r="9058">
          <cell r="A9058">
            <v>31025</v>
          </cell>
        </row>
        <row r="9059">
          <cell r="A9059">
            <v>31046</v>
          </cell>
        </row>
        <row r="9060">
          <cell r="A9060">
            <v>31060</v>
          </cell>
        </row>
        <row r="9061">
          <cell r="A9061">
            <v>31094</v>
          </cell>
        </row>
        <row r="9062">
          <cell r="A9062">
            <v>31287</v>
          </cell>
        </row>
        <row r="9063">
          <cell r="A9063">
            <v>31323</v>
          </cell>
        </row>
        <row r="9064">
          <cell r="A9064">
            <v>31694</v>
          </cell>
        </row>
        <row r="9065">
          <cell r="A9065">
            <v>31699</v>
          </cell>
        </row>
        <row r="9066">
          <cell r="A9066">
            <v>31701</v>
          </cell>
        </row>
        <row r="9067">
          <cell r="A9067">
            <v>31798</v>
          </cell>
        </row>
        <row r="9068">
          <cell r="A9068">
            <v>32229</v>
          </cell>
        </row>
        <row r="9069">
          <cell r="A9069">
            <v>32548</v>
          </cell>
        </row>
        <row r="9070">
          <cell r="A9070">
            <v>32559</v>
          </cell>
        </row>
        <row r="9071">
          <cell r="A9071">
            <v>32581</v>
          </cell>
        </row>
        <row r="9072">
          <cell r="A9072">
            <v>32951</v>
          </cell>
        </row>
        <row r="9073">
          <cell r="A9073">
            <v>33008</v>
          </cell>
        </row>
        <row r="9074">
          <cell r="A9074">
            <v>33012</v>
          </cell>
        </row>
        <row r="9075">
          <cell r="A9075">
            <v>33141</v>
          </cell>
        </row>
        <row r="9076">
          <cell r="A9076">
            <v>33237</v>
          </cell>
        </row>
        <row r="9077">
          <cell r="A9077">
            <v>33384</v>
          </cell>
        </row>
        <row r="9078">
          <cell r="A9078">
            <v>33415</v>
          </cell>
        </row>
        <row r="9079">
          <cell r="A9079">
            <v>33466</v>
          </cell>
        </row>
        <row r="9080">
          <cell r="A9080">
            <v>33508</v>
          </cell>
        </row>
        <row r="9081">
          <cell r="A9081">
            <v>33596</v>
          </cell>
        </row>
        <row r="9082">
          <cell r="A9082">
            <v>33938</v>
          </cell>
        </row>
        <row r="9083">
          <cell r="A9083">
            <v>33997</v>
          </cell>
        </row>
        <row r="9084">
          <cell r="A9084">
            <v>34087</v>
          </cell>
        </row>
        <row r="9085">
          <cell r="A9085">
            <v>34152</v>
          </cell>
        </row>
        <row r="9086">
          <cell r="A9086">
            <v>34154</v>
          </cell>
        </row>
        <row r="9087">
          <cell r="A9087">
            <v>34294</v>
          </cell>
        </row>
        <row r="9088">
          <cell r="A9088">
            <v>34314</v>
          </cell>
        </row>
        <row r="9089">
          <cell r="A9089">
            <v>34331</v>
          </cell>
        </row>
        <row r="9090">
          <cell r="A9090">
            <v>34483</v>
          </cell>
        </row>
        <row r="9091">
          <cell r="A9091">
            <v>34489</v>
          </cell>
        </row>
        <row r="9092">
          <cell r="A9092">
            <v>34525</v>
          </cell>
        </row>
        <row r="9093">
          <cell r="A9093">
            <v>34720</v>
          </cell>
        </row>
        <row r="9094">
          <cell r="A9094">
            <v>34724</v>
          </cell>
        </row>
        <row r="9095">
          <cell r="A9095">
            <v>35744</v>
          </cell>
        </row>
        <row r="9096">
          <cell r="A9096">
            <v>35812</v>
          </cell>
        </row>
        <row r="9097">
          <cell r="A9097">
            <v>35827</v>
          </cell>
        </row>
        <row r="9098">
          <cell r="A9098">
            <v>35896</v>
          </cell>
        </row>
        <row r="9099">
          <cell r="A9099">
            <v>36126</v>
          </cell>
        </row>
        <row r="9100">
          <cell r="A9100">
            <v>36189</v>
          </cell>
        </row>
        <row r="9101">
          <cell r="A9101">
            <v>36246</v>
          </cell>
        </row>
        <row r="9102">
          <cell r="A9102">
            <v>36292</v>
          </cell>
        </row>
        <row r="9103">
          <cell r="A9103">
            <v>36421</v>
          </cell>
        </row>
        <row r="9104">
          <cell r="A9104">
            <v>36451</v>
          </cell>
        </row>
        <row r="9105">
          <cell r="A9105">
            <v>36465</v>
          </cell>
        </row>
        <row r="9106">
          <cell r="A9106">
            <v>36491</v>
          </cell>
        </row>
        <row r="9107">
          <cell r="A9107">
            <v>36494</v>
          </cell>
        </row>
        <row r="9108">
          <cell r="A9108">
            <v>36530</v>
          </cell>
        </row>
        <row r="9109">
          <cell r="A9109">
            <v>36652</v>
          </cell>
        </row>
        <row r="9110">
          <cell r="A9110">
            <v>36702</v>
          </cell>
        </row>
        <row r="9111">
          <cell r="A9111">
            <v>36747</v>
          </cell>
        </row>
        <row r="9112">
          <cell r="A9112">
            <v>36819</v>
          </cell>
        </row>
        <row r="9113">
          <cell r="A9113">
            <v>36965</v>
          </cell>
        </row>
        <row r="9114">
          <cell r="A9114">
            <v>37004</v>
          </cell>
        </row>
        <row r="9115">
          <cell r="A9115">
            <v>37025</v>
          </cell>
        </row>
        <row r="9116">
          <cell r="A9116">
            <v>37153</v>
          </cell>
        </row>
        <row r="9117">
          <cell r="A9117">
            <v>37168</v>
          </cell>
        </row>
        <row r="9118">
          <cell r="A9118">
            <v>37198</v>
          </cell>
        </row>
        <row r="9119">
          <cell r="A9119">
            <v>37281</v>
          </cell>
        </row>
        <row r="9120">
          <cell r="A9120">
            <v>37505</v>
          </cell>
        </row>
        <row r="9121">
          <cell r="A9121">
            <v>37506</v>
          </cell>
        </row>
        <row r="9122">
          <cell r="A9122">
            <v>37519</v>
          </cell>
        </row>
        <row r="9123">
          <cell r="A9123">
            <v>38168</v>
          </cell>
        </row>
        <row r="9124">
          <cell r="A9124">
            <v>38186</v>
          </cell>
        </row>
        <row r="9125">
          <cell r="A9125">
            <v>38188</v>
          </cell>
        </row>
        <row r="9126">
          <cell r="A9126">
            <v>38216</v>
          </cell>
        </row>
        <row r="9127">
          <cell r="A9127">
            <v>38235</v>
          </cell>
        </row>
        <row r="9128">
          <cell r="A9128">
            <v>38269</v>
          </cell>
        </row>
        <row r="9129">
          <cell r="A9129">
            <v>38339</v>
          </cell>
        </row>
        <row r="9130">
          <cell r="A9130">
            <v>38371</v>
          </cell>
        </row>
        <row r="9131">
          <cell r="A9131">
            <v>38420</v>
          </cell>
        </row>
        <row r="9132">
          <cell r="A9132">
            <v>38492</v>
          </cell>
        </row>
        <row r="9133">
          <cell r="A9133">
            <v>38574</v>
          </cell>
        </row>
        <row r="9134">
          <cell r="A9134">
            <v>38684</v>
          </cell>
        </row>
        <row r="9135">
          <cell r="A9135">
            <v>38797</v>
          </cell>
        </row>
        <row r="9136">
          <cell r="A9136">
            <v>39251</v>
          </cell>
        </row>
        <row r="9137">
          <cell r="A9137">
            <v>39274</v>
          </cell>
        </row>
        <row r="9138">
          <cell r="A9138">
            <v>39284</v>
          </cell>
        </row>
        <row r="9139">
          <cell r="A9139">
            <v>39286</v>
          </cell>
        </row>
        <row r="9140">
          <cell r="A9140">
            <v>39299</v>
          </cell>
        </row>
        <row r="9141">
          <cell r="A9141">
            <v>39328</v>
          </cell>
        </row>
        <row r="9142">
          <cell r="A9142">
            <v>39340</v>
          </cell>
        </row>
        <row r="9143">
          <cell r="A9143">
            <v>39488</v>
          </cell>
        </row>
        <row r="9144">
          <cell r="A9144">
            <v>39603</v>
          </cell>
        </row>
        <row r="9145">
          <cell r="A9145">
            <v>39784</v>
          </cell>
        </row>
        <row r="9146">
          <cell r="A9146">
            <v>39856</v>
          </cell>
        </row>
        <row r="9147">
          <cell r="A9147">
            <v>39933</v>
          </cell>
        </row>
        <row r="9148">
          <cell r="A9148">
            <v>40061</v>
          </cell>
        </row>
        <row r="9149">
          <cell r="A9149">
            <v>40150</v>
          </cell>
        </row>
        <row r="9150">
          <cell r="A9150">
            <v>40151</v>
          </cell>
        </row>
        <row r="9151">
          <cell r="A9151">
            <v>40213</v>
          </cell>
        </row>
        <row r="9152">
          <cell r="A9152">
            <v>40264</v>
          </cell>
        </row>
        <row r="9153">
          <cell r="A9153">
            <v>40362</v>
          </cell>
        </row>
        <row r="9154">
          <cell r="A9154">
            <v>40555</v>
          </cell>
        </row>
        <row r="9155">
          <cell r="A9155">
            <v>40588</v>
          </cell>
        </row>
        <row r="9156">
          <cell r="A9156">
            <v>40723</v>
          </cell>
        </row>
        <row r="9157">
          <cell r="A9157">
            <v>40724</v>
          </cell>
        </row>
        <row r="9158">
          <cell r="A9158">
            <v>40750</v>
          </cell>
        </row>
        <row r="9159">
          <cell r="A9159">
            <v>40764</v>
          </cell>
        </row>
        <row r="9160">
          <cell r="A9160">
            <v>40844</v>
          </cell>
        </row>
        <row r="9161">
          <cell r="A9161">
            <v>40908</v>
          </cell>
        </row>
        <row r="9162">
          <cell r="A9162">
            <v>40925</v>
          </cell>
        </row>
        <row r="9163">
          <cell r="A9163">
            <v>40958</v>
          </cell>
        </row>
        <row r="9164">
          <cell r="A9164">
            <v>41105</v>
          </cell>
        </row>
        <row r="9165">
          <cell r="A9165">
            <v>41106</v>
          </cell>
        </row>
        <row r="9166">
          <cell r="A9166">
            <v>41128</v>
          </cell>
        </row>
        <row r="9167">
          <cell r="A9167">
            <v>41153</v>
          </cell>
        </row>
        <row r="9168">
          <cell r="A9168">
            <v>41156</v>
          </cell>
        </row>
        <row r="9169">
          <cell r="A9169">
            <v>41200</v>
          </cell>
        </row>
        <row r="9170">
          <cell r="A9170">
            <v>41232</v>
          </cell>
        </row>
        <row r="9171">
          <cell r="A9171">
            <v>41322</v>
          </cell>
        </row>
        <row r="9172">
          <cell r="A9172">
            <v>41559</v>
          </cell>
        </row>
        <row r="9173">
          <cell r="A9173">
            <v>41648</v>
          </cell>
        </row>
        <row r="9174">
          <cell r="A9174">
            <v>41935</v>
          </cell>
        </row>
        <row r="9175">
          <cell r="A9175">
            <v>42519</v>
          </cell>
        </row>
        <row r="9176">
          <cell r="A9176">
            <v>42741</v>
          </cell>
        </row>
        <row r="9177">
          <cell r="A9177">
            <v>42743</v>
          </cell>
        </row>
        <row r="9178">
          <cell r="A9178">
            <v>42784</v>
          </cell>
        </row>
        <row r="9179">
          <cell r="A9179">
            <v>42793</v>
          </cell>
        </row>
        <row r="9180">
          <cell r="A9180">
            <v>42947</v>
          </cell>
        </row>
        <row r="9181">
          <cell r="A9181">
            <v>43036</v>
          </cell>
        </row>
        <row r="9182">
          <cell r="A9182">
            <v>43254</v>
          </cell>
        </row>
        <row r="9183">
          <cell r="A9183">
            <v>43262</v>
          </cell>
        </row>
        <row r="9184">
          <cell r="A9184">
            <v>43291</v>
          </cell>
        </row>
        <row r="9185">
          <cell r="A9185">
            <v>43394</v>
          </cell>
        </row>
        <row r="9186">
          <cell r="A9186">
            <v>43424</v>
          </cell>
        </row>
        <row r="9187">
          <cell r="A9187">
            <v>43428</v>
          </cell>
        </row>
        <row r="9188">
          <cell r="A9188">
            <v>43471</v>
          </cell>
        </row>
        <row r="9189">
          <cell r="A9189">
            <v>43649</v>
          </cell>
        </row>
        <row r="9190">
          <cell r="A9190">
            <v>43668</v>
          </cell>
        </row>
        <row r="9191">
          <cell r="A9191">
            <v>43680</v>
          </cell>
        </row>
        <row r="9192">
          <cell r="A9192">
            <v>43737</v>
          </cell>
        </row>
        <row r="9193">
          <cell r="A9193">
            <v>44175</v>
          </cell>
        </row>
        <row r="9194">
          <cell r="A9194">
            <v>44304</v>
          </cell>
        </row>
        <row r="9195">
          <cell r="A9195">
            <v>44413</v>
          </cell>
        </row>
        <row r="9196">
          <cell r="A9196">
            <v>44440</v>
          </cell>
        </row>
        <row r="9197">
          <cell r="A9197">
            <v>44524</v>
          </cell>
        </row>
        <row r="9198">
          <cell r="A9198">
            <v>44546</v>
          </cell>
        </row>
        <row r="9199">
          <cell r="A9199">
            <v>44628</v>
          </cell>
        </row>
        <row r="9200">
          <cell r="A9200">
            <v>44636</v>
          </cell>
        </row>
        <row r="9201">
          <cell r="A9201">
            <v>44643</v>
          </cell>
        </row>
        <row r="9202">
          <cell r="A9202">
            <v>44841</v>
          </cell>
        </row>
        <row r="9203">
          <cell r="A9203">
            <v>44845</v>
          </cell>
        </row>
        <row r="9204">
          <cell r="A9204">
            <v>44894</v>
          </cell>
        </row>
        <row r="9205">
          <cell r="A9205">
            <v>44955</v>
          </cell>
        </row>
        <row r="9206">
          <cell r="A9206">
            <v>44961</v>
          </cell>
        </row>
        <row r="9207">
          <cell r="A9207">
            <v>45058</v>
          </cell>
        </row>
        <row r="9208">
          <cell r="A9208">
            <v>45072</v>
          </cell>
        </row>
        <row r="9209">
          <cell r="A9209">
            <v>45100</v>
          </cell>
        </row>
        <row r="9210">
          <cell r="A9210">
            <v>45234</v>
          </cell>
        </row>
        <row r="9211">
          <cell r="A9211">
            <v>45292</v>
          </cell>
        </row>
        <row r="9212">
          <cell r="A9212">
            <v>45396</v>
          </cell>
        </row>
        <row r="9213">
          <cell r="A9213">
            <v>45539</v>
          </cell>
        </row>
        <row r="9214">
          <cell r="A9214">
            <v>45597</v>
          </cell>
        </row>
        <row r="9215">
          <cell r="A9215">
            <v>45615</v>
          </cell>
        </row>
        <row r="9216">
          <cell r="A9216">
            <v>45667</v>
          </cell>
        </row>
        <row r="9217">
          <cell r="A9217">
            <v>45737</v>
          </cell>
        </row>
        <row r="9218">
          <cell r="A9218">
            <v>45750</v>
          </cell>
        </row>
        <row r="9219">
          <cell r="A9219">
            <v>45773</v>
          </cell>
        </row>
        <row r="9220">
          <cell r="A9220">
            <v>45850</v>
          </cell>
        </row>
        <row r="9221">
          <cell r="A9221">
            <v>45908</v>
          </cell>
        </row>
        <row r="9222">
          <cell r="A9222">
            <v>45916</v>
          </cell>
        </row>
        <row r="9223">
          <cell r="A9223">
            <v>45988</v>
          </cell>
        </row>
        <row r="9224">
          <cell r="A9224">
            <v>46052</v>
          </cell>
        </row>
        <row r="9225">
          <cell r="A9225">
            <v>46073</v>
          </cell>
        </row>
        <row r="9226">
          <cell r="A9226">
            <v>46126</v>
          </cell>
        </row>
        <row r="9227">
          <cell r="A9227">
            <v>46205</v>
          </cell>
        </row>
        <row r="9228">
          <cell r="A9228">
            <v>46212</v>
          </cell>
        </row>
        <row r="9229">
          <cell r="A9229">
            <v>46236</v>
          </cell>
        </row>
        <row r="9230">
          <cell r="A9230">
            <v>46366</v>
          </cell>
        </row>
        <row r="9231">
          <cell r="A9231">
            <v>46405</v>
          </cell>
        </row>
        <row r="9232">
          <cell r="A9232">
            <v>46446</v>
          </cell>
        </row>
        <row r="9233">
          <cell r="A9233">
            <v>46568</v>
          </cell>
        </row>
        <row r="9234">
          <cell r="A9234">
            <v>46581</v>
          </cell>
        </row>
        <row r="9235">
          <cell r="A9235">
            <v>46745</v>
          </cell>
        </row>
        <row r="9236">
          <cell r="A9236">
            <v>46754</v>
          </cell>
        </row>
        <row r="9237">
          <cell r="A9237">
            <v>46757</v>
          </cell>
        </row>
        <row r="9238">
          <cell r="A9238">
            <v>46808</v>
          </cell>
        </row>
        <row r="9239">
          <cell r="A9239">
            <v>46845</v>
          </cell>
        </row>
        <row r="9240">
          <cell r="A9240">
            <v>46896</v>
          </cell>
        </row>
        <row r="9241">
          <cell r="A9241">
            <v>46913</v>
          </cell>
        </row>
        <row r="9242">
          <cell r="A9242">
            <v>46957</v>
          </cell>
        </row>
        <row r="9243">
          <cell r="A9243">
            <v>46980</v>
          </cell>
        </row>
        <row r="9244">
          <cell r="A9244">
            <v>47076</v>
          </cell>
        </row>
        <row r="9245">
          <cell r="A9245">
            <v>47089</v>
          </cell>
        </row>
        <row r="9246">
          <cell r="A9246">
            <v>47137</v>
          </cell>
        </row>
        <row r="9247">
          <cell r="A9247">
            <v>47139</v>
          </cell>
        </row>
        <row r="9248">
          <cell r="A9248">
            <v>47171</v>
          </cell>
        </row>
        <row r="9249">
          <cell r="A9249">
            <v>47182</v>
          </cell>
        </row>
        <row r="9250">
          <cell r="A9250">
            <v>47319</v>
          </cell>
        </row>
        <row r="9251">
          <cell r="A9251">
            <v>47512</v>
          </cell>
        </row>
        <row r="9252">
          <cell r="A9252">
            <v>47548</v>
          </cell>
        </row>
        <row r="9253">
          <cell r="A9253">
            <v>47563</v>
          </cell>
        </row>
        <row r="9254">
          <cell r="A9254">
            <v>47700</v>
          </cell>
        </row>
        <row r="9255">
          <cell r="A9255">
            <v>47710</v>
          </cell>
        </row>
        <row r="9256">
          <cell r="A9256">
            <v>47731</v>
          </cell>
        </row>
        <row r="9257">
          <cell r="A9257">
            <v>47744</v>
          </cell>
        </row>
        <row r="9258">
          <cell r="A9258">
            <v>47786</v>
          </cell>
        </row>
        <row r="9259">
          <cell r="A9259">
            <v>47789</v>
          </cell>
        </row>
        <row r="9260">
          <cell r="A9260">
            <v>47891</v>
          </cell>
        </row>
        <row r="9261">
          <cell r="A9261">
            <v>47902</v>
          </cell>
        </row>
        <row r="9262">
          <cell r="A9262">
            <v>47986</v>
          </cell>
        </row>
        <row r="9263">
          <cell r="A9263">
            <v>48032</v>
          </cell>
        </row>
        <row r="9264">
          <cell r="A9264">
            <v>48100</v>
          </cell>
        </row>
        <row r="9265">
          <cell r="A9265">
            <v>48302</v>
          </cell>
        </row>
        <row r="9266">
          <cell r="A9266">
            <v>48384</v>
          </cell>
        </row>
        <row r="9267">
          <cell r="A9267">
            <v>48390</v>
          </cell>
        </row>
        <row r="9268">
          <cell r="A9268">
            <v>48422</v>
          </cell>
        </row>
        <row r="9269">
          <cell r="A9269">
            <v>48449</v>
          </cell>
        </row>
        <row r="9270">
          <cell r="A9270">
            <v>48726</v>
          </cell>
        </row>
        <row r="9271">
          <cell r="A9271">
            <v>48746</v>
          </cell>
        </row>
        <row r="9272">
          <cell r="A9272">
            <v>48793</v>
          </cell>
        </row>
        <row r="9273">
          <cell r="A9273">
            <v>48808</v>
          </cell>
        </row>
        <row r="9274">
          <cell r="A9274">
            <v>48986</v>
          </cell>
        </row>
        <row r="9275">
          <cell r="A9275">
            <v>49033</v>
          </cell>
        </row>
        <row r="9276">
          <cell r="A9276">
            <v>49055</v>
          </cell>
        </row>
        <row r="9277">
          <cell r="A9277">
            <v>49119</v>
          </cell>
        </row>
        <row r="9278">
          <cell r="A9278">
            <v>49235</v>
          </cell>
        </row>
        <row r="9279">
          <cell r="A9279">
            <v>49314</v>
          </cell>
        </row>
        <row r="9280">
          <cell r="A9280">
            <v>49327</v>
          </cell>
        </row>
        <row r="9281">
          <cell r="A9281">
            <v>49357</v>
          </cell>
        </row>
        <row r="9282">
          <cell r="A9282">
            <v>49407</v>
          </cell>
        </row>
        <row r="9283">
          <cell r="A9283">
            <v>49796</v>
          </cell>
        </row>
        <row r="9284">
          <cell r="A9284">
            <v>49849</v>
          </cell>
        </row>
        <row r="9285">
          <cell r="A9285">
            <v>50124</v>
          </cell>
        </row>
        <row r="9286">
          <cell r="A9286">
            <v>50125</v>
          </cell>
        </row>
        <row r="9287">
          <cell r="A9287">
            <v>50138</v>
          </cell>
        </row>
        <row r="9288">
          <cell r="A9288">
            <v>50300</v>
          </cell>
        </row>
        <row r="9289">
          <cell r="A9289">
            <v>50354</v>
          </cell>
        </row>
        <row r="9290">
          <cell r="A9290">
            <v>50487</v>
          </cell>
        </row>
        <row r="9291">
          <cell r="A9291">
            <v>50499</v>
          </cell>
        </row>
        <row r="9292">
          <cell r="A9292">
            <v>50508</v>
          </cell>
        </row>
        <row r="9293">
          <cell r="A9293">
            <v>50747</v>
          </cell>
        </row>
        <row r="9294">
          <cell r="A9294">
            <v>50752</v>
          </cell>
        </row>
        <row r="9295">
          <cell r="A9295">
            <v>50761</v>
          </cell>
        </row>
        <row r="9296">
          <cell r="A9296">
            <v>51168</v>
          </cell>
        </row>
        <row r="9297">
          <cell r="A9297">
            <v>51175</v>
          </cell>
        </row>
        <row r="9298">
          <cell r="A9298">
            <v>51188</v>
          </cell>
        </row>
        <row r="9299">
          <cell r="A9299">
            <v>51197</v>
          </cell>
        </row>
        <row r="9300">
          <cell r="A9300">
            <v>51215</v>
          </cell>
        </row>
        <row r="9301">
          <cell r="A9301">
            <v>51258</v>
          </cell>
        </row>
        <row r="9302">
          <cell r="A9302">
            <v>51305</v>
          </cell>
        </row>
        <row r="9303">
          <cell r="A9303">
            <v>51358</v>
          </cell>
        </row>
        <row r="9304">
          <cell r="A9304">
            <v>51460</v>
          </cell>
        </row>
        <row r="9305">
          <cell r="A9305">
            <v>51512</v>
          </cell>
        </row>
        <row r="9306">
          <cell r="A9306">
            <v>51678</v>
          </cell>
        </row>
        <row r="9307">
          <cell r="A9307">
            <v>51717</v>
          </cell>
        </row>
        <row r="9308">
          <cell r="A9308">
            <v>51850</v>
          </cell>
        </row>
        <row r="9309">
          <cell r="A9309">
            <v>52050</v>
          </cell>
        </row>
        <row r="9310">
          <cell r="A9310">
            <v>52113</v>
          </cell>
        </row>
        <row r="9311">
          <cell r="A9311">
            <v>52134</v>
          </cell>
        </row>
        <row r="9312">
          <cell r="A9312">
            <v>52163</v>
          </cell>
        </row>
        <row r="9313">
          <cell r="A9313">
            <v>52279</v>
          </cell>
        </row>
        <row r="9314">
          <cell r="A9314">
            <v>52338</v>
          </cell>
        </row>
        <row r="9315">
          <cell r="A9315">
            <v>52407</v>
          </cell>
        </row>
        <row r="9316">
          <cell r="A9316">
            <v>52414</v>
          </cell>
        </row>
        <row r="9317">
          <cell r="A9317">
            <v>52457</v>
          </cell>
        </row>
        <row r="9318">
          <cell r="A9318">
            <v>52533</v>
          </cell>
        </row>
        <row r="9319">
          <cell r="A9319">
            <v>52573</v>
          </cell>
        </row>
        <row r="9320">
          <cell r="A9320">
            <v>52601</v>
          </cell>
        </row>
        <row r="9321">
          <cell r="A9321">
            <v>52914</v>
          </cell>
        </row>
        <row r="9322">
          <cell r="A9322">
            <v>52930</v>
          </cell>
        </row>
        <row r="9323">
          <cell r="A9323">
            <v>52933</v>
          </cell>
        </row>
        <row r="9324">
          <cell r="A9324">
            <v>53006</v>
          </cell>
        </row>
        <row r="9325">
          <cell r="A9325">
            <v>53027</v>
          </cell>
        </row>
        <row r="9326">
          <cell r="A9326">
            <v>53130</v>
          </cell>
        </row>
        <row r="9327">
          <cell r="A9327">
            <v>53132</v>
          </cell>
        </row>
        <row r="9328">
          <cell r="A9328">
            <v>53199</v>
          </cell>
        </row>
        <row r="9329">
          <cell r="A9329">
            <v>53205</v>
          </cell>
        </row>
        <row r="9330">
          <cell r="A9330">
            <v>53286</v>
          </cell>
        </row>
        <row r="9331">
          <cell r="A9331">
            <v>53377</v>
          </cell>
        </row>
        <row r="9332">
          <cell r="A9332">
            <v>53487</v>
          </cell>
        </row>
        <row r="9333">
          <cell r="A9333">
            <v>53500</v>
          </cell>
        </row>
        <row r="9334">
          <cell r="A9334">
            <v>53536</v>
          </cell>
        </row>
        <row r="9335">
          <cell r="A9335">
            <v>53541</v>
          </cell>
        </row>
        <row r="9336">
          <cell r="A9336">
            <v>53549</v>
          </cell>
        </row>
        <row r="9337">
          <cell r="A9337">
            <v>53713</v>
          </cell>
        </row>
        <row r="9338">
          <cell r="A9338">
            <v>53833</v>
          </cell>
        </row>
        <row r="9339">
          <cell r="A9339">
            <v>53847</v>
          </cell>
        </row>
        <row r="9340">
          <cell r="A9340">
            <v>53869</v>
          </cell>
        </row>
        <row r="9341">
          <cell r="A9341">
            <v>53924</v>
          </cell>
        </row>
        <row r="9342">
          <cell r="A9342">
            <v>53938</v>
          </cell>
        </row>
        <row r="9343">
          <cell r="A9343">
            <v>54154</v>
          </cell>
        </row>
        <row r="9344">
          <cell r="A9344">
            <v>54265</v>
          </cell>
        </row>
        <row r="9345">
          <cell r="A9345">
            <v>54364</v>
          </cell>
        </row>
        <row r="9346">
          <cell r="A9346">
            <v>54390</v>
          </cell>
        </row>
        <row r="9347">
          <cell r="A9347">
            <v>54454</v>
          </cell>
        </row>
        <row r="9348">
          <cell r="A9348">
            <v>54457</v>
          </cell>
        </row>
        <row r="9349">
          <cell r="A9349">
            <v>54515</v>
          </cell>
        </row>
        <row r="9350">
          <cell r="A9350">
            <v>54633</v>
          </cell>
        </row>
        <row r="9351">
          <cell r="A9351">
            <v>54777</v>
          </cell>
        </row>
        <row r="9352">
          <cell r="A9352">
            <v>54816</v>
          </cell>
        </row>
        <row r="9353">
          <cell r="A9353">
            <v>54906</v>
          </cell>
        </row>
        <row r="9354">
          <cell r="A9354">
            <v>54922</v>
          </cell>
        </row>
        <row r="9355">
          <cell r="A9355">
            <v>54931</v>
          </cell>
        </row>
        <row r="9356">
          <cell r="A9356">
            <v>54937</v>
          </cell>
        </row>
        <row r="9357">
          <cell r="A9357">
            <v>55000</v>
          </cell>
        </row>
        <row r="9358">
          <cell r="A9358">
            <v>55004</v>
          </cell>
        </row>
        <row r="9359">
          <cell r="A9359">
            <v>55014</v>
          </cell>
        </row>
        <row r="9360">
          <cell r="A9360">
            <v>55029</v>
          </cell>
        </row>
        <row r="9361">
          <cell r="A9361">
            <v>55095</v>
          </cell>
        </row>
        <row r="9362">
          <cell r="A9362">
            <v>55106</v>
          </cell>
        </row>
        <row r="9363">
          <cell r="A9363">
            <v>55144</v>
          </cell>
        </row>
        <row r="9364">
          <cell r="A9364">
            <v>55150</v>
          </cell>
        </row>
        <row r="9365">
          <cell r="A9365">
            <v>55224</v>
          </cell>
        </row>
        <row r="9366">
          <cell r="A9366">
            <v>55241</v>
          </cell>
        </row>
        <row r="9367">
          <cell r="A9367">
            <v>55296</v>
          </cell>
        </row>
        <row r="9368">
          <cell r="A9368">
            <v>55431</v>
          </cell>
        </row>
        <row r="9369">
          <cell r="A9369">
            <v>55444</v>
          </cell>
        </row>
        <row r="9370">
          <cell r="A9370">
            <v>55468</v>
          </cell>
        </row>
        <row r="9371">
          <cell r="A9371">
            <v>55487</v>
          </cell>
        </row>
        <row r="9372">
          <cell r="A9372">
            <v>55534</v>
          </cell>
        </row>
        <row r="9373">
          <cell r="A9373">
            <v>55599</v>
          </cell>
        </row>
        <row r="9374">
          <cell r="A9374">
            <v>55805</v>
          </cell>
        </row>
        <row r="9375">
          <cell r="A9375">
            <v>56027</v>
          </cell>
        </row>
        <row r="9376">
          <cell r="A9376">
            <v>56106</v>
          </cell>
        </row>
        <row r="9377">
          <cell r="A9377">
            <v>56172</v>
          </cell>
        </row>
        <row r="9378">
          <cell r="A9378">
            <v>56191</v>
          </cell>
        </row>
        <row r="9379">
          <cell r="A9379">
            <v>56267</v>
          </cell>
        </row>
        <row r="9380">
          <cell r="A9380">
            <v>56369</v>
          </cell>
        </row>
        <row r="9381">
          <cell r="A9381">
            <v>56436</v>
          </cell>
        </row>
        <row r="9382">
          <cell r="A9382">
            <v>56456</v>
          </cell>
        </row>
        <row r="9383">
          <cell r="A9383">
            <v>56472</v>
          </cell>
        </row>
        <row r="9384">
          <cell r="A9384">
            <v>56608</v>
          </cell>
        </row>
        <row r="9385">
          <cell r="A9385">
            <v>56653</v>
          </cell>
        </row>
        <row r="9386">
          <cell r="A9386">
            <v>56723</v>
          </cell>
        </row>
        <row r="9387">
          <cell r="A9387">
            <v>56771</v>
          </cell>
        </row>
        <row r="9388">
          <cell r="A9388">
            <v>56956</v>
          </cell>
        </row>
        <row r="9389">
          <cell r="A9389">
            <v>56962</v>
          </cell>
        </row>
        <row r="9390">
          <cell r="A9390">
            <v>57009</v>
          </cell>
        </row>
        <row r="9391">
          <cell r="A9391">
            <v>57065</v>
          </cell>
        </row>
        <row r="9392">
          <cell r="A9392">
            <v>57067</v>
          </cell>
        </row>
        <row r="9393">
          <cell r="A9393">
            <v>57189</v>
          </cell>
        </row>
        <row r="9394">
          <cell r="A9394">
            <v>57354</v>
          </cell>
        </row>
        <row r="9395">
          <cell r="A9395">
            <v>57379</v>
          </cell>
        </row>
        <row r="9396">
          <cell r="A9396">
            <v>57383</v>
          </cell>
        </row>
        <row r="9397">
          <cell r="A9397">
            <v>57435</v>
          </cell>
        </row>
        <row r="9398">
          <cell r="A9398">
            <v>57442</v>
          </cell>
        </row>
        <row r="9399">
          <cell r="A9399">
            <v>57588</v>
          </cell>
        </row>
        <row r="9400">
          <cell r="A9400">
            <v>57604</v>
          </cell>
        </row>
        <row r="9401">
          <cell r="A9401">
            <v>57637</v>
          </cell>
        </row>
        <row r="9402">
          <cell r="A9402">
            <v>57709</v>
          </cell>
        </row>
        <row r="9403">
          <cell r="A9403">
            <v>57727</v>
          </cell>
        </row>
        <row r="9404">
          <cell r="A9404">
            <v>57732</v>
          </cell>
        </row>
        <row r="9405">
          <cell r="A9405">
            <v>57790</v>
          </cell>
        </row>
        <row r="9406">
          <cell r="A9406">
            <v>58047</v>
          </cell>
        </row>
        <row r="9407">
          <cell r="A9407">
            <v>58683</v>
          </cell>
        </row>
        <row r="9408">
          <cell r="A9408">
            <v>58684</v>
          </cell>
        </row>
        <row r="9409">
          <cell r="A9409">
            <v>58709</v>
          </cell>
        </row>
        <row r="9410">
          <cell r="A9410">
            <v>59103</v>
          </cell>
        </row>
        <row r="9411">
          <cell r="A9411">
            <v>63211</v>
          </cell>
        </row>
        <row r="9412">
          <cell r="A9412">
            <v>63404</v>
          </cell>
        </row>
        <row r="9413">
          <cell r="A9413">
            <v>63431</v>
          </cell>
        </row>
        <row r="9414">
          <cell r="A9414">
            <v>63447</v>
          </cell>
        </row>
        <row r="9415">
          <cell r="A9415">
            <v>63452</v>
          </cell>
        </row>
        <row r="9416">
          <cell r="A9416">
            <v>63874</v>
          </cell>
        </row>
        <row r="9417">
          <cell r="A9417">
            <v>63894</v>
          </cell>
        </row>
        <row r="9418">
          <cell r="A9418">
            <v>64931</v>
          </cell>
        </row>
        <row r="9419">
          <cell r="A9419">
            <v>64993</v>
          </cell>
        </row>
        <row r="9420">
          <cell r="A9420">
            <v>65190</v>
          </cell>
        </row>
        <row r="9421">
          <cell r="A9421">
            <v>65195</v>
          </cell>
        </row>
        <row r="9422">
          <cell r="A9422">
            <v>65383</v>
          </cell>
        </row>
        <row r="9423">
          <cell r="A9423">
            <v>65396</v>
          </cell>
        </row>
        <row r="9424">
          <cell r="A9424">
            <v>65415</v>
          </cell>
        </row>
        <row r="9425">
          <cell r="A9425">
            <v>65595</v>
          </cell>
        </row>
        <row r="9426">
          <cell r="A9426">
            <v>65636</v>
          </cell>
        </row>
        <row r="9427">
          <cell r="A9427">
            <v>65660</v>
          </cell>
        </row>
        <row r="9428">
          <cell r="A9428">
            <v>66256</v>
          </cell>
        </row>
        <row r="9429">
          <cell r="A9429">
            <v>66258</v>
          </cell>
        </row>
        <row r="9430">
          <cell r="A9430">
            <v>66270</v>
          </cell>
        </row>
        <row r="9431">
          <cell r="A9431">
            <v>66375</v>
          </cell>
        </row>
        <row r="9432">
          <cell r="A9432">
            <v>66417</v>
          </cell>
        </row>
        <row r="9433">
          <cell r="A9433">
            <v>66670</v>
          </cell>
        </row>
        <row r="9434">
          <cell r="A9434">
            <v>66697</v>
          </cell>
        </row>
        <row r="9435">
          <cell r="A9435">
            <v>66762</v>
          </cell>
        </row>
        <row r="9436">
          <cell r="A9436">
            <v>67029</v>
          </cell>
        </row>
        <row r="9437">
          <cell r="A9437">
            <v>67204</v>
          </cell>
        </row>
        <row r="9438">
          <cell r="A9438">
            <v>67211</v>
          </cell>
        </row>
        <row r="9439">
          <cell r="A9439">
            <v>67227</v>
          </cell>
        </row>
        <row r="9440">
          <cell r="A9440">
            <v>67331</v>
          </cell>
        </row>
        <row r="9441">
          <cell r="A9441">
            <v>67417</v>
          </cell>
        </row>
        <row r="9442">
          <cell r="A9442">
            <v>67453</v>
          </cell>
        </row>
        <row r="9443">
          <cell r="A9443">
            <v>67457</v>
          </cell>
        </row>
        <row r="9444">
          <cell r="A9444">
            <v>67488</v>
          </cell>
        </row>
        <row r="9445">
          <cell r="A9445">
            <v>67512</v>
          </cell>
        </row>
        <row r="9446">
          <cell r="A9446">
            <v>67514</v>
          </cell>
        </row>
        <row r="9447">
          <cell r="A9447">
            <v>67519</v>
          </cell>
        </row>
        <row r="9448">
          <cell r="A9448">
            <v>67529</v>
          </cell>
        </row>
        <row r="9449">
          <cell r="A9449">
            <v>67708</v>
          </cell>
        </row>
        <row r="9450">
          <cell r="A9450">
            <v>67732</v>
          </cell>
        </row>
        <row r="9451">
          <cell r="A9451">
            <v>67758</v>
          </cell>
        </row>
        <row r="9452">
          <cell r="A9452">
            <v>67759</v>
          </cell>
        </row>
        <row r="9453">
          <cell r="A9453">
            <v>67768</v>
          </cell>
        </row>
        <row r="9454">
          <cell r="A9454">
            <v>67786</v>
          </cell>
        </row>
        <row r="9455">
          <cell r="A9455">
            <v>67801</v>
          </cell>
        </row>
        <row r="9456">
          <cell r="A9456">
            <v>67846</v>
          </cell>
        </row>
        <row r="9457">
          <cell r="A9457">
            <v>67888</v>
          </cell>
        </row>
        <row r="9458">
          <cell r="A9458">
            <v>68129</v>
          </cell>
        </row>
        <row r="9459">
          <cell r="A9459">
            <v>68151</v>
          </cell>
        </row>
        <row r="9460">
          <cell r="A9460">
            <v>68156</v>
          </cell>
        </row>
        <row r="9461">
          <cell r="A9461">
            <v>68171</v>
          </cell>
        </row>
        <row r="9462">
          <cell r="A9462">
            <v>68243</v>
          </cell>
        </row>
        <row r="9463">
          <cell r="A9463">
            <v>68263</v>
          </cell>
        </row>
        <row r="9464">
          <cell r="A9464">
            <v>68353</v>
          </cell>
        </row>
        <row r="9465">
          <cell r="A9465">
            <v>68543</v>
          </cell>
        </row>
        <row r="9466">
          <cell r="A9466">
            <v>68676</v>
          </cell>
        </row>
        <row r="9467">
          <cell r="A9467">
            <v>68679</v>
          </cell>
        </row>
        <row r="9468">
          <cell r="A9468">
            <v>68729</v>
          </cell>
        </row>
        <row r="9469">
          <cell r="A9469">
            <v>69021</v>
          </cell>
        </row>
        <row r="9470">
          <cell r="A9470">
            <v>69111</v>
          </cell>
        </row>
        <row r="9471">
          <cell r="A9471">
            <v>69112</v>
          </cell>
        </row>
        <row r="9472">
          <cell r="A9472">
            <v>69151</v>
          </cell>
        </row>
        <row r="9473">
          <cell r="A9473">
            <v>69243</v>
          </cell>
        </row>
        <row r="9474">
          <cell r="A9474">
            <v>69261</v>
          </cell>
        </row>
        <row r="9475">
          <cell r="A9475">
            <v>69263</v>
          </cell>
        </row>
        <row r="9476">
          <cell r="A9476">
            <v>69314</v>
          </cell>
        </row>
        <row r="9477">
          <cell r="A9477">
            <v>69333</v>
          </cell>
        </row>
        <row r="9478">
          <cell r="A9478">
            <v>69335</v>
          </cell>
        </row>
        <row r="9479">
          <cell r="A9479">
            <v>69456</v>
          </cell>
        </row>
        <row r="9480">
          <cell r="A9480">
            <v>69470</v>
          </cell>
        </row>
        <row r="9481">
          <cell r="A9481">
            <v>69507</v>
          </cell>
        </row>
        <row r="9482">
          <cell r="A9482">
            <v>69545</v>
          </cell>
        </row>
        <row r="9483">
          <cell r="A9483">
            <v>69599</v>
          </cell>
        </row>
        <row r="9484">
          <cell r="A9484">
            <v>69672</v>
          </cell>
        </row>
        <row r="9485">
          <cell r="A9485">
            <v>69725</v>
          </cell>
        </row>
        <row r="9486">
          <cell r="A9486">
            <v>69907</v>
          </cell>
        </row>
        <row r="9487">
          <cell r="A9487">
            <v>70029</v>
          </cell>
        </row>
        <row r="9488">
          <cell r="A9488">
            <v>70065</v>
          </cell>
        </row>
        <row r="9489">
          <cell r="A9489">
            <v>70117</v>
          </cell>
        </row>
        <row r="9490">
          <cell r="A9490">
            <v>70143</v>
          </cell>
        </row>
        <row r="9491">
          <cell r="A9491">
            <v>70356</v>
          </cell>
        </row>
        <row r="9492">
          <cell r="A9492">
            <v>70405</v>
          </cell>
        </row>
        <row r="9493">
          <cell r="A9493">
            <v>70415</v>
          </cell>
        </row>
        <row r="9494">
          <cell r="A9494">
            <v>70421</v>
          </cell>
        </row>
        <row r="9495">
          <cell r="A9495">
            <v>70455</v>
          </cell>
        </row>
        <row r="9496">
          <cell r="A9496">
            <v>70490</v>
          </cell>
        </row>
        <row r="9497">
          <cell r="A9497">
            <v>70495</v>
          </cell>
        </row>
        <row r="9498">
          <cell r="A9498">
            <v>70536</v>
          </cell>
        </row>
        <row r="9499">
          <cell r="A9499">
            <v>70679</v>
          </cell>
        </row>
        <row r="9500">
          <cell r="A9500">
            <v>70687</v>
          </cell>
        </row>
        <row r="9501">
          <cell r="A9501">
            <v>70714</v>
          </cell>
        </row>
        <row r="9502">
          <cell r="A9502">
            <v>70754</v>
          </cell>
        </row>
        <row r="9503">
          <cell r="A9503">
            <v>70759</v>
          </cell>
        </row>
        <row r="9504">
          <cell r="A9504">
            <v>70844</v>
          </cell>
        </row>
        <row r="9505">
          <cell r="A9505">
            <v>70890</v>
          </cell>
        </row>
        <row r="9506">
          <cell r="A9506">
            <v>70980</v>
          </cell>
        </row>
        <row r="9507">
          <cell r="A9507">
            <v>71074</v>
          </cell>
        </row>
        <row r="9508">
          <cell r="A9508">
            <v>71127</v>
          </cell>
        </row>
        <row r="9509">
          <cell r="A9509">
            <v>71153</v>
          </cell>
        </row>
        <row r="9510">
          <cell r="A9510">
            <v>71201</v>
          </cell>
        </row>
        <row r="9511">
          <cell r="A9511">
            <v>71211</v>
          </cell>
        </row>
        <row r="9512">
          <cell r="A9512">
            <v>71255</v>
          </cell>
        </row>
        <row r="9513">
          <cell r="A9513">
            <v>71414</v>
          </cell>
        </row>
        <row r="9514">
          <cell r="A9514">
            <v>71444</v>
          </cell>
        </row>
        <row r="9515">
          <cell r="A9515">
            <v>71449</v>
          </cell>
        </row>
        <row r="9516">
          <cell r="A9516">
            <v>71520</v>
          </cell>
        </row>
        <row r="9517">
          <cell r="A9517">
            <v>71556</v>
          </cell>
        </row>
        <row r="9518">
          <cell r="A9518">
            <v>71580</v>
          </cell>
        </row>
        <row r="9519">
          <cell r="A9519">
            <v>71588</v>
          </cell>
        </row>
        <row r="9520">
          <cell r="A9520">
            <v>71605</v>
          </cell>
        </row>
        <row r="9521">
          <cell r="A9521">
            <v>71656</v>
          </cell>
        </row>
        <row r="9522">
          <cell r="A9522">
            <v>71677</v>
          </cell>
        </row>
        <row r="9523">
          <cell r="A9523">
            <v>71680</v>
          </cell>
        </row>
        <row r="9524">
          <cell r="A9524">
            <v>71726</v>
          </cell>
        </row>
        <row r="9525">
          <cell r="A9525">
            <v>71862</v>
          </cell>
        </row>
        <row r="9526">
          <cell r="A9526">
            <v>71888</v>
          </cell>
        </row>
        <row r="9527">
          <cell r="A9527">
            <v>71920</v>
          </cell>
        </row>
        <row r="9528">
          <cell r="A9528">
            <v>71935</v>
          </cell>
        </row>
        <row r="9529">
          <cell r="A9529">
            <v>72074</v>
          </cell>
        </row>
        <row r="9530">
          <cell r="A9530">
            <v>72163</v>
          </cell>
        </row>
        <row r="9531">
          <cell r="A9531">
            <v>72168</v>
          </cell>
        </row>
        <row r="9532">
          <cell r="A9532">
            <v>72200</v>
          </cell>
        </row>
        <row r="9533">
          <cell r="A9533">
            <v>72298</v>
          </cell>
        </row>
        <row r="9534">
          <cell r="A9534">
            <v>72532</v>
          </cell>
        </row>
        <row r="9535">
          <cell r="A9535">
            <v>72539</v>
          </cell>
        </row>
        <row r="9536">
          <cell r="A9536">
            <v>72639</v>
          </cell>
        </row>
        <row r="9537">
          <cell r="A9537">
            <v>72661</v>
          </cell>
        </row>
        <row r="9538">
          <cell r="A9538">
            <v>72666</v>
          </cell>
        </row>
        <row r="9539">
          <cell r="A9539">
            <v>72725</v>
          </cell>
        </row>
        <row r="9540">
          <cell r="A9540">
            <v>72759</v>
          </cell>
        </row>
        <row r="9541">
          <cell r="A9541">
            <v>72786</v>
          </cell>
        </row>
        <row r="9542">
          <cell r="A9542">
            <v>72883</v>
          </cell>
        </row>
        <row r="9543">
          <cell r="A9543">
            <v>72912</v>
          </cell>
        </row>
        <row r="9544">
          <cell r="A9544">
            <v>72981</v>
          </cell>
        </row>
        <row r="9545">
          <cell r="A9545">
            <v>73261</v>
          </cell>
        </row>
        <row r="9546">
          <cell r="A9546">
            <v>73381</v>
          </cell>
        </row>
        <row r="9547">
          <cell r="A9547">
            <v>74728</v>
          </cell>
        </row>
        <row r="9548">
          <cell r="A9548">
            <v>75291</v>
          </cell>
        </row>
        <row r="9549">
          <cell r="A9549">
            <v>76247</v>
          </cell>
        </row>
        <row r="9550">
          <cell r="A9550">
            <v>56562</v>
          </cell>
        </row>
        <row r="9551">
          <cell r="A9551">
            <v>56960</v>
          </cell>
        </row>
        <row r="9552">
          <cell r="A9552">
            <v>64049</v>
          </cell>
        </row>
        <row r="9553">
          <cell r="A9553">
            <v>66190</v>
          </cell>
        </row>
        <row r="9554">
          <cell r="A9554">
            <v>1063</v>
          </cell>
        </row>
        <row r="9555">
          <cell r="A9555">
            <v>1154</v>
          </cell>
        </row>
        <row r="9556">
          <cell r="A9556">
            <v>1155</v>
          </cell>
        </row>
        <row r="9557">
          <cell r="A9557">
            <v>1507</v>
          </cell>
        </row>
        <row r="9558">
          <cell r="A9558">
            <v>1515</v>
          </cell>
        </row>
        <row r="9559">
          <cell r="A9559">
            <v>1783</v>
          </cell>
        </row>
        <row r="9560">
          <cell r="A9560">
            <v>2232</v>
          </cell>
        </row>
        <row r="9561">
          <cell r="A9561">
            <v>2335</v>
          </cell>
        </row>
        <row r="9562">
          <cell r="A9562">
            <v>2364</v>
          </cell>
        </row>
        <row r="9563">
          <cell r="A9563">
            <v>2525</v>
          </cell>
        </row>
        <row r="9564">
          <cell r="A9564">
            <v>3444</v>
          </cell>
        </row>
        <row r="9565">
          <cell r="A9565">
            <v>3545</v>
          </cell>
        </row>
        <row r="9566">
          <cell r="A9566">
            <v>5407</v>
          </cell>
        </row>
        <row r="9567">
          <cell r="A9567">
            <v>5410</v>
          </cell>
        </row>
        <row r="9568">
          <cell r="A9568">
            <v>5570</v>
          </cell>
        </row>
        <row r="9569">
          <cell r="A9569">
            <v>5722</v>
          </cell>
        </row>
        <row r="9570">
          <cell r="A9570">
            <v>5974</v>
          </cell>
        </row>
        <row r="9571">
          <cell r="A9571">
            <v>6134</v>
          </cell>
        </row>
        <row r="9572">
          <cell r="A9572">
            <v>7374</v>
          </cell>
        </row>
        <row r="9573">
          <cell r="A9573">
            <v>7491</v>
          </cell>
        </row>
        <row r="9574">
          <cell r="A9574">
            <v>8696</v>
          </cell>
        </row>
        <row r="9575">
          <cell r="A9575">
            <v>9423</v>
          </cell>
        </row>
        <row r="9576">
          <cell r="A9576">
            <v>9671</v>
          </cell>
        </row>
        <row r="9577">
          <cell r="A9577">
            <v>9814</v>
          </cell>
        </row>
        <row r="9578">
          <cell r="A9578">
            <v>10077</v>
          </cell>
        </row>
        <row r="9579">
          <cell r="A9579">
            <v>10097</v>
          </cell>
        </row>
        <row r="9580">
          <cell r="A9580">
            <v>10151</v>
          </cell>
        </row>
        <row r="9581">
          <cell r="A9581">
            <v>10290</v>
          </cell>
        </row>
        <row r="9582">
          <cell r="A9582">
            <v>11538</v>
          </cell>
        </row>
        <row r="9583">
          <cell r="A9583">
            <v>11539</v>
          </cell>
        </row>
        <row r="9584">
          <cell r="A9584">
            <v>11810</v>
          </cell>
        </row>
        <row r="9585">
          <cell r="A9585">
            <v>11840</v>
          </cell>
        </row>
        <row r="9586">
          <cell r="A9586">
            <v>11930</v>
          </cell>
        </row>
        <row r="9587">
          <cell r="A9587">
            <v>11945</v>
          </cell>
        </row>
        <row r="9588">
          <cell r="A9588">
            <v>12075</v>
          </cell>
        </row>
        <row r="9589">
          <cell r="A9589">
            <v>12127</v>
          </cell>
        </row>
        <row r="9590">
          <cell r="A9590">
            <v>12133</v>
          </cell>
        </row>
        <row r="9591">
          <cell r="A9591">
            <v>12145</v>
          </cell>
        </row>
        <row r="9592">
          <cell r="A9592">
            <v>12149</v>
          </cell>
        </row>
        <row r="9593">
          <cell r="A9593">
            <v>12174</v>
          </cell>
        </row>
        <row r="9594">
          <cell r="A9594">
            <v>12194</v>
          </cell>
        </row>
        <row r="9595">
          <cell r="A9595">
            <v>12277</v>
          </cell>
        </row>
        <row r="9596">
          <cell r="A9596">
            <v>12351</v>
          </cell>
        </row>
        <row r="9597">
          <cell r="A9597">
            <v>12487</v>
          </cell>
        </row>
        <row r="9598">
          <cell r="A9598">
            <v>12507</v>
          </cell>
        </row>
        <row r="9599">
          <cell r="A9599">
            <v>12541</v>
          </cell>
        </row>
        <row r="9600">
          <cell r="A9600">
            <v>12639</v>
          </cell>
        </row>
        <row r="9601">
          <cell r="A9601">
            <v>12734</v>
          </cell>
        </row>
        <row r="9602">
          <cell r="A9602">
            <v>12998</v>
          </cell>
        </row>
        <row r="9603">
          <cell r="A9603">
            <v>13047</v>
          </cell>
        </row>
        <row r="9604">
          <cell r="A9604">
            <v>13068</v>
          </cell>
        </row>
        <row r="9605">
          <cell r="A9605">
            <v>13195</v>
          </cell>
        </row>
        <row r="9606">
          <cell r="A9606">
            <v>13367</v>
          </cell>
        </row>
        <row r="9607">
          <cell r="A9607">
            <v>13495</v>
          </cell>
        </row>
        <row r="9608">
          <cell r="A9608">
            <v>13518</v>
          </cell>
        </row>
        <row r="9609">
          <cell r="A9609">
            <v>13523</v>
          </cell>
        </row>
        <row r="9610">
          <cell r="A9610">
            <v>13741</v>
          </cell>
        </row>
        <row r="9611">
          <cell r="A9611">
            <v>13799</v>
          </cell>
        </row>
        <row r="9612">
          <cell r="A9612">
            <v>13800</v>
          </cell>
        </row>
        <row r="9613">
          <cell r="A9613">
            <v>13823</v>
          </cell>
        </row>
        <row r="9614">
          <cell r="A9614">
            <v>13975</v>
          </cell>
        </row>
        <row r="9615">
          <cell r="A9615">
            <v>13986</v>
          </cell>
        </row>
        <row r="9616">
          <cell r="A9616">
            <v>14579</v>
          </cell>
        </row>
        <row r="9617">
          <cell r="A9617">
            <v>14706</v>
          </cell>
        </row>
        <row r="9618">
          <cell r="A9618">
            <v>14804</v>
          </cell>
        </row>
        <row r="9619">
          <cell r="A9619">
            <v>14828</v>
          </cell>
        </row>
        <row r="9620">
          <cell r="A9620">
            <v>14957</v>
          </cell>
        </row>
        <row r="9621">
          <cell r="A9621">
            <v>14986</v>
          </cell>
        </row>
        <row r="9622">
          <cell r="A9622">
            <v>15000</v>
          </cell>
        </row>
        <row r="9623">
          <cell r="A9623">
            <v>15035</v>
          </cell>
        </row>
        <row r="9624">
          <cell r="A9624">
            <v>15087</v>
          </cell>
        </row>
        <row r="9625">
          <cell r="A9625">
            <v>15110</v>
          </cell>
        </row>
        <row r="9626">
          <cell r="A9626">
            <v>15162</v>
          </cell>
        </row>
        <row r="9627">
          <cell r="A9627">
            <v>15248</v>
          </cell>
        </row>
        <row r="9628">
          <cell r="A9628">
            <v>15334</v>
          </cell>
        </row>
        <row r="9629">
          <cell r="A9629">
            <v>15385</v>
          </cell>
        </row>
        <row r="9630">
          <cell r="A9630">
            <v>15407</v>
          </cell>
        </row>
        <row r="9631">
          <cell r="A9631">
            <v>15425</v>
          </cell>
        </row>
        <row r="9632">
          <cell r="A9632">
            <v>15511</v>
          </cell>
        </row>
        <row r="9633">
          <cell r="A9633">
            <v>15527</v>
          </cell>
        </row>
        <row r="9634">
          <cell r="A9634">
            <v>15812</v>
          </cell>
        </row>
        <row r="9635">
          <cell r="A9635">
            <v>15964</v>
          </cell>
        </row>
        <row r="9636">
          <cell r="A9636">
            <v>16010</v>
          </cell>
        </row>
        <row r="9637">
          <cell r="A9637">
            <v>16142</v>
          </cell>
        </row>
        <row r="9638">
          <cell r="A9638">
            <v>16297</v>
          </cell>
        </row>
        <row r="9639">
          <cell r="A9639">
            <v>16491</v>
          </cell>
        </row>
        <row r="9640">
          <cell r="A9640">
            <v>16492</v>
          </cell>
        </row>
        <row r="9641">
          <cell r="A9641">
            <v>16646</v>
          </cell>
        </row>
        <row r="9642">
          <cell r="A9642">
            <v>16807</v>
          </cell>
        </row>
        <row r="9643">
          <cell r="A9643">
            <v>16964</v>
          </cell>
        </row>
        <row r="9644">
          <cell r="A9644">
            <v>16972</v>
          </cell>
        </row>
        <row r="9645">
          <cell r="A9645">
            <v>17095</v>
          </cell>
        </row>
        <row r="9646">
          <cell r="A9646">
            <v>17149</v>
          </cell>
        </row>
        <row r="9647">
          <cell r="A9647">
            <v>17178</v>
          </cell>
        </row>
        <row r="9648">
          <cell r="A9648">
            <v>17371</v>
          </cell>
        </row>
        <row r="9649">
          <cell r="A9649">
            <v>17641</v>
          </cell>
        </row>
        <row r="9650">
          <cell r="A9650">
            <v>17687</v>
          </cell>
        </row>
        <row r="9651">
          <cell r="A9651">
            <v>17743</v>
          </cell>
        </row>
        <row r="9652">
          <cell r="A9652">
            <v>17770</v>
          </cell>
        </row>
        <row r="9653">
          <cell r="A9653">
            <v>17783</v>
          </cell>
        </row>
        <row r="9654">
          <cell r="A9654">
            <v>17826</v>
          </cell>
        </row>
        <row r="9655">
          <cell r="A9655">
            <v>17952</v>
          </cell>
        </row>
        <row r="9656">
          <cell r="A9656">
            <v>17965</v>
          </cell>
        </row>
        <row r="9657">
          <cell r="A9657">
            <v>17990</v>
          </cell>
        </row>
        <row r="9658">
          <cell r="A9658">
            <v>18118</v>
          </cell>
        </row>
        <row r="9659">
          <cell r="A9659">
            <v>18605</v>
          </cell>
        </row>
        <row r="9660">
          <cell r="A9660">
            <v>18651</v>
          </cell>
        </row>
        <row r="9661">
          <cell r="A9661">
            <v>19011</v>
          </cell>
        </row>
        <row r="9662">
          <cell r="A9662">
            <v>19029</v>
          </cell>
        </row>
        <row r="9663">
          <cell r="A9663">
            <v>19063</v>
          </cell>
        </row>
        <row r="9664">
          <cell r="A9664">
            <v>19087</v>
          </cell>
        </row>
        <row r="9665">
          <cell r="A9665">
            <v>24455</v>
          </cell>
        </row>
        <row r="9666">
          <cell r="A9666">
            <v>24504</v>
          </cell>
        </row>
        <row r="9667">
          <cell r="A9667">
            <v>24543</v>
          </cell>
        </row>
        <row r="9668">
          <cell r="A9668">
            <v>25113</v>
          </cell>
        </row>
        <row r="9669">
          <cell r="A9669">
            <v>25277</v>
          </cell>
        </row>
        <row r="9670">
          <cell r="A9670">
            <v>25407</v>
          </cell>
        </row>
        <row r="9671">
          <cell r="A9671">
            <v>25760</v>
          </cell>
        </row>
        <row r="9672">
          <cell r="A9672">
            <v>25953</v>
          </cell>
        </row>
        <row r="9673">
          <cell r="A9673">
            <v>26425</v>
          </cell>
        </row>
        <row r="9674">
          <cell r="A9674">
            <v>26497</v>
          </cell>
        </row>
        <row r="9675">
          <cell r="A9675">
            <v>26537</v>
          </cell>
        </row>
        <row r="9676">
          <cell r="A9676">
            <v>26559</v>
          </cell>
        </row>
        <row r="9677">
          <cell r="A9677">
            <v>27199</v>
          </cell>
        </row>
        <row r="9678">
          <cell r="A9678">
            <v>27275</v>
          </cell>
        </row>
        <row r="9679">
          <cell r="A9679">
            <v>27309</v>
          </cell>
        </row>
        <row r="9680">
          <cell r="A9680">
            <v>27594</v>
          </cell>
        </row>
        <row r="9681">
          <cell r="A9681">
            <v>27913</v>
          </cell>
        </row>
        <row r="9682">
          <cell r="A9682">
            <v>27994</v>
          </cell>
        </row>
        <row r="9683">
          <cell r="A9683">
            <v>28006</v>
          </cell>
        </row>
        <row r="9684">
          <cell r="A9684">
            <v>28153</v>
          </cell>
        </row>
        <row r="9685">
          <cell r="A9685">
            <v>28189</v>
          </cell>
        </row>
        <row r="9686">
          <cell r="A9686">
            <v>28194</v>
          </cell>
        </row>
        <row r="9687">
          <cell r="A9687">
            <v>28376</v>
          </cell>
        </row>
        <row r="9688">
          <cell r="A9688">
            <v>28466</v>
          </cell>
        </row>
        <row r="9689">
          <cell r="A9689">
            <v>28811</v>
          </cell>
        </row>
        <row r="9690">
          <cell r="A9690">
            <v>28898</v>
          </cell>
        </row>
        <row r="9691">
          <cell r="A9691">
            <v>29324</v>
          </cell>
        </row>
        <row r="9692">
          <cell r="A9692">
            <v>29408</v>
          </cell>
        </row>
        <row r="9693">
          <cell r="A9693">
            <v>29413</v>
          </cell>
        </row>
        <row r="9694">
          <cell r="A9694">
            <v>29932</v>
          </cell>
        </row>
        <row r="9695">
          <cell r="A9695">
            <v>30058</v>
          </cell>
        </row>
        <row r="9696">
          <cell r="A9696">
            <v>30132</v>
          </cell>
        </row>
        <row r="9697">
          <cell r="A9697">
            <v>30166</v>
          </cell>
        </row>
        <row r="9698">
          <cell r="A9698">
            <v>30188</v>
          </cell>
        </row>
        <row r="9699">
          <cell r="A9699">
            <v>30276</v>
          </cell>
        </row>
        <row r="9700">
          <cell r="A9700">
            <v>30308</v>
          </cell>
        </row>
        <row r="9701">
          <cell r="A9701">
            <v>30349</v>
          </cell>
        </row>
        <row r="9702">
          <cell r="A9702">
            <v>30365</v>
          </cell>
        </row>
        <row r="9703">
          <cell r="A9703">
            <v>30430</v>
          </cell>
        </row>
        <row r="9704">
          <cell r="A9704">
            <v>30596</v>
          </cell>
        </row>
        <row r="9705">
          <cell r="A9705">
            <v>30939</v>
          </cell>
        </row>
        <row r="9706">
          <cell r="A9706">
            <v>31035</v>
          </cell>
        </row>
        <row r="9707">
          <cell r="A9707">
            <v>31295</v>
          </cell>
        </row>
        <row r="9708">
          <cell r="A9708">
            <v>31747</v>
          </cell>
        </row>
        <row r="9709">
          <cell r="A9709">
            <v>32555</v>
          </cell>
        </row>
        <row r="9710">
          <cell r="A9710">
            <v>32600</v>
          </cell>
        </row>
        <row r="9711">
          <cell r="A9711">
            <v>32949</v>
          </cell>
        </row>
        <row r="9712">
          <cell r="A9712">
            <v>32964</v>
          </cell>
        </row>
        <row r="9713">
          <cell r="A9713">
            <v>32989</v>
          </cell>
        </row>
        <row r="9714">
          <cell r="A9714">
            <v>33233</v>
          </cell>
        </row>
        <row r="9715">
          <cell r="A9715">
            <v>33241</v>
          </cell>
        </row>
        <row r="9716">
          <cell r="A9716">
            <v>33365</v>
          </cell>
        </row>
        <row r="9717">
          <cell r="A9717">
            <v>33394</v>
          </cell>
        </row>
        <row r="9718">
          <cell r="A9718">
            <v>33402</v>
          </cell>
        </row>
        <row r="9719">
          <cell r="A9719">
            <v>33485</v>
          </cell>
        </row>
        <row r="9720">
          <cell r="A9720">
            <v>33592</v>
          </cell>
        </row>
        <row r="9721">
          <cell r="A9721">
            <v>33621</v>
          </cell>
        </row>
        <row r="9722">
          <cell r="A9722">
            <v>33713</v>
          </cell>
        </row>
        <row r="9723">
          <cell r="A9723">
            <v>33861</v>
          </cell>
        </row>
        <row r="9724">
          <cell r="A9724">
            <v>33926</v>
          </cell>
        </row>
        <row r="9725">
          <cell r="A9725">
            <v>33936</v>
          </cell>
        </row>
        <row r="9726">
          <cell r="A9726">
            <v>33989</v>
          </cell>
        </row>
        <row r="9727">
          <cell r="A9727">
            <v>33990</v>
          </cell>
        </row>
        <row r="9728">
          <cell r="A9728">
            <v>33991</v>
          </cell>
        </row>
        <row r="9729">
          <cell r="A9729">
            <v>34546</v>
          </cell>
        </row>
        <row r="9730">
          <cell r="A9730">
            <v>34599</v>
          </cell>
        </row>
        <row r="9731">
          <cell r="A9731">
            <v>34612</v>
          </cell>
        </row>
        <row r="9732">
          <cell r="A9732">
            <v>34636</v>
          </cell>
        </row>
        <row r="9733">
          <cell r="A9733">
            <v>34695</v>
          </cell>
        </row>
        <row r="9734">
          <cell r="A9734">
            <v>34703</v>
          </cell>
        </row>
        <row r="9735">
          <cell r="A9735">
            <v>34905</v>
          </cell>
        </row>
        <row r="9736">
          <cell r="A9736">
            <v>35668</v>
          </cell>
        </row>
        <row r="9737">
          <cell r="A9737">
            <v>35767</v>
          </cell>
        </row>
        <row r="9738">
          <cell r="A9738">
            <v>35948</v>
          </cell>
        </row>
        <row r="9739">
          <cell r="A9739">
            <v>36378</v>
          </cell>
        </row>
        <row r="9740">
          <cell r="A9740">
            <v>36415</v>
          </cell>
        </row>
        <row r="9741">
          <cell r="A9741">
            <v>36642</v>
          </cell>
        </row>
        <row r="9742">
          <cell r="A9742">
            <v>36804</v>
          </cell>
        </row>
        <row r="9743">
          <cell r="A9743">
            <v>37076</v>
          </cell>
        </row>
        <row r="9744">
          <cell r="A9744">
            <v>37087</v>
          </cell>
        </row>
        <row r="9745">
          <cell r="A9745">
            <v>37112</v>
          </cell>
        </row>
        <row r="9746">
          <cell r="A9746">
            <v>37149</v>
          </cell>
        </row>
        <row r="9747">
          <cell r="A9747">
            <v>37161</v>
          </cell>
        </row>
        <row r="9748">
          <cell r="A9748">
            <v>37490</v>
          </cell>
        </row>
        <row r="9749">
          <cell r="A9749">
            <v>37522</v>
          </cell>
        </row>
        <row r="9750">
          <cell r="A9750">
            <v>37542</v>
          </cell>
        </row>
        <row r="9751">
          <cell r="A9751">
            <v>38513</v>
          </cell>
        </row>
        <row r="9752">
          <cell r="A9752">
            <v>38826</v>
          </cell>
        </row>
        <row r="9753">
          <cell r="A9753">
            <v>38882</v>
          </cell>
        </row>
        <row r="9754">
          <cell r="A9754">
            <v>39317</v>
          </cell>
        </row>
        <row r="9755">
          <cell r="A9755">
            <v>39543</v>
          </cell>
        </row>
        <row r="9756">
          <cell r="A9756">
            <v>39720</v>
          </cell>
        </row>
        <row r="9757">
          <cell r="A9757">
            <v>39787</v>
          </cell>
        </row>
        <row r="9758">
          <cell r="A9758">
            <v>39918</v>
          </cell>
        </row>
        <row r="9759">
          <cell r="A9759">
            <v>40052</v>
          </cell>
        </row>
        <row r="9760">
          <cell r="A9760">
            <v>40153</v>
          </cell>
        </row>
        <row r="9761">
          <cell r="A9761">
            <v>40375</v>
          </cell>
        </row>
        <row r="9762">
          <cell r="A9762">
            <v>40433</v>
          </cell>
        </row>
        <row r="9763">
          <cell r="A9763">
            <v>40565</v>
          </cell>
        </row>
        <row r="9764">
          <cell r="A9764">
            <v>40921</v>
          </cell>
        </row>
        <row r="9765">
          <cell r="A9765">
            <v>41009</v>
          </cell>
        </row>
        <row r="9766">
          <cell r="A9766">
            <v>41050</v>
          </cell>
        </row>
        <row r="9767">
          <cell r="A9767">
            <v>41191</v>
          </cell>
        </row>
        <row r="9768">
          <cell r="A9768">
            <v>41711</v>
          </cell>
        </row>
        <row r="9769">
          <cell r="A9769">
            <v>41775</v>
          </cell>
        </row>
        <row r="9770">
          <cell r="A9770">
            <v>42307</v>
          </cell>
        </row>
        <row r="9771">
          <cell r="A9771">
            <v>42341</v>
          </cell>
        </row>
        <row r="9772">
          <cell r="A9772">
            <v>42544</v>
          </cell>
        </row>
        <row r="9773">
          <cell r="A9773">
            <v>42789</v>
          </cell>
        </row>
        <row r="9774">
          <cell r="A9774">
            <v>42810</v>
          </cell>
        </row>
        <row r="9775">
          <cell r="A9775">
            <v>43066</v>
          </cell>
        </row>
        <row r="9776">
          <cell r="A9776">
            <v>43149</v>
          </cell>
        </row>
        <row r="9777">
          <cell r="A9777">
            <v>43333</v>
          </cell>
        </row>
        <row r="9778">
          <cell r="A9778">
            <v>43926</v>
          </cell>
        </row>
        <row r="9779">
          <cell r="A9779">
            <v>44288</v>
          </cell>
        </row>
        <row r="9780">
          <cell r="A9780">
            <v>44415</v>
          </cell>
        </row>
        <row r="9781">
          <cell r="A9781">
            <v>44449</v>
          </cell>
        </row>
        <row r="9782">
          <cell r="A9782">
            <v>44486</v>
          </cell>
        </row>
        <row r="9783">
          <cell r="A9783">
            <v>44521</v>
          </cell>
        </row>
        <row r="9784">
          <cell r="A9784">
            <v>44619</v>
          </cell>
        </row>
        <row r="9785">
          <cell r="A9785">
            <v>44808</v>
          </cell>
        </row>
        <row r="9786">
          <cell r="A9786">
            <v>44930</v>
          </cell>
        </row>
        <row r="9787">
          <cell r="A9787">
            <v>44968</v>
          </cell>
        </row>
        <row r="9788">
          <cell r="A9788">
            <v>45051</v>
          </cell>
        </row>
        <row r="9789">
          <cell r="A9789">
            <v>45252</v>
          </cell>
        </row>
        <row r="9790">
          <cell r="A9790">
            <v>45295</v>
          </cell>
        </row>
        <row r="9791">
          <cell r="A9791">
            <v>45540</v>
          </cell>
        </row>
        <row r="9792">
          <cell r="A9792">
            <v>45693</v>
          </cell>
        </row>
        <row r="9793">
          <cell r="A9793">
            <v>45761</v>
          </cell>
        </row>
        <row r="9794">
          <cell r="A9794">
            <v>45820</v>
          </cell>
        </row>
        <row r="9795">
          <cell r="A9795">
            <v>46007</v>
          </cell>
        </row>
        <row r="9796">
          <cell r="A9796">
            <v>46074</v>
          </cell>
        </row>
        <row r="9797">
          <cell r="A9797">
            <v>46098</v>
          </cell>
        </row>
        <row r="9798">
          <cell r="A9798">
            <v>46295</v>
          </cell>
        </row>
        <row r="9799">
          <cell r="A9799">
            <v>46316</v>
          </cell>
        </row>
        <row r="9800">
          <cell r="A9800">
            <v>46607</v>
          </cell>
        </row>
        <row r="9801">
          <cell r="A9801">
            <v>46636</v>
          </cell>
        </row>
        <row r="9802">
          <cell r="A9802">
            <v>46713</v>
          </cell>
        </row>
        <row r="9803">
          <cell r="A9803">
            <v>46751</v>
          </cell>
        </row>
        <row r="9804">
          <cell r="A9804">
            <v>46837</v>
          </cell>
        </row>
        <row r="9805">
          <cell r="A9805">
            <v>46914</v>
          </cell>
        </row>
        <row r="9806">
          <cell r="A9806">
            <v>46968</v>
          </cell>
        </row>
        <row r="9807">
          <cell r="A9807">
            <v>46998</v>
          </cell>
        </row>
        <row r="9808">
          <cell r="A9808">
            <v>47047</v>
          </cell>
        </row>
        <row r="9809">
          <cell r="A9809">
            <v>47273</v>
          </cell>
        </row>
        <row r="9810">
          <cell r="A9810">
            <v>47274</v>
          </cell>
        </row>
        <row r="9811">
          <cell r="A9811">
            <v>47276</v>
          </cell>
        </row>
        <row r="9812">
          <cell r="A9812">
            <v>47278</v>
          </cell>
        </row>
        <row r="9813">
          <cell r="A9813">
            <v>47357</v>
          </cell>
        </row>
        <row r="9814">
          <cell r="A9814">
            <v>47384</v>
          </cell>
        </row>
        <row r="9815">
          <cell r="A9815">
            <v>47585</v>
          </cell>
        </row>
        <row r="9816">
          <cell r="A9816">
            <v>47684</v>
          </cell>
        </row>
        <row r="9817">
          <cell r="A9817">
            <v>47685</v>
          </cell>
        </row>
        <row r="9818">
          <cell r="A9818">
            <v>47997</v>
          </cell>
        </row>
        <row r="9819">
          <cell r="A9819">
            <v>48042</v>
          </cell>
        </row>
        <row r="9820">
          <cell r="A9820">
            <v>48082</v>
          </cell>
        </row>
        <row r="9821">
          <cell r="A9821">
            <v>48097</v>
          </cell>
        </row>
        <row r="9822">
          <cell r="A9822">
            <v>48103</v>
          </cell>
        </row>
        <row r="9823">
          <cell r="A9823">
            <v>48309</v>
          </cell>
        </row>
        <row r="9824">
          <cell r="A9824">
            <v>48486</v>
          </cell>
        </row>
        <row r="9825">
          <cell r="A9825">
            <v>48516</v>
          </cell>
        </row>
        <row r="9826">
          <cell r="A9826">
            <v>48541</v>
          </cell>
        </row>
        <row r="9827">
          <cell r="A9827">
            <v>48825</v>
          </cell>
        </row>
        <row r="9828">
          <cell r="A9828">
            <v>48950</v>
          </cell>
        </row>
        <row r="9829">
          <cell r="A9829">
            <v>48982</v>
          </cell>
        </row>
        <row r="9830">
          <cell r="A9830">
            <v>48993</v>
          </cell>
        </row>
        <row r="9831">
          <cell r="A9831">
            <v>49050</v>
          </cell>
        </row>
        <row r="9832">
          <cell r="A9832">
            <v>49052</v>
          </cell>
        </row>
        <row r="9833">
          <cell r="A9833">
            <v>49297</v>
          </cell>
        </row>
        <row r="9834">
          <cell r="A9834">
            <v>49402</v>
          </cell>
        </row>
        <row r="9835">
          <cell r="A9835">
            <v>49413</v>
          </cell>
        </row>
        <row r="9836">
          <cell r="A9836">
            <v>49432</v>
          </cell>
        </row>
        <row r="9837">
          <cell r="A9837">
            <v>49639</v>
          </cell>
        </row>
        <row r="9838">
          <cell r="A9838">
            <v>49650</v>
          </cell>
        </row>
        <row r="9839">
          <cell r="A9839">
            <v>49655</v>
          </cell>
        </row>
        <row r="9840">
          <cell r="A9840">
            <v>49719</v>
          </cell>
        </row>
        <row r="9841">
          <cell r="A9841">
            <v>49751</v>
          </cell>
        </row>
        <row r="9842">
          <cell r="A9842">
            <v>49873</v>
          </cell>
        </row>
        <row r="9843">
          <cell r="A9843">
            <v>49990</v>
          </cell>
        </row>
        <row r="9844">
          <cell r="A9844">
            <v>50220</v>
          </cell>
        </row>
        <row r="9845">
          <cell r="A9845">
            <v>50272</v>
          </cell>
        </row>
        <row r="9846">
          <cell r="A9846">
            <v>50314</v>
          </cell>
        </row>
        <row r="9847">
          <cell r="A9847">
            <v>50522</v>
          </cell>
        </row>
        <row r="9848">
          <cell r="A9848">
            <v>50527</v>
          </cell>
        </row>
        <row r="9849">
          <cell r="A9849">
            <v>50542</v>
          </cell>
        </row>
        <row r="9850">
          <cell r="A9850">
            <v>50555</v>
          </cell>
        </row>
        <row r="9851">
          <cell r="A9851">
            <v>50582</v>
          </cell>
        </row>
        <row r="9852">
          <cell r="A9852">
            <v>50671</v>
          </cell>
        </row>
        <row r="9853">
          <cell r="A9853">
            <v>50814</v>
          </cell>
        </row>
        <row r="9854">
          <cell r="A9854">
            <v>50818</v>
          </cell>
        </row>
        <row r="9855">
          <cell r="A9855">
            <v>50833</v>
          </cell>
        </row>
        <row r="9856">
          <cell r="A9856">
            <v>50861</v>
          </cell>
        </row>
        <row r="9857">
          <cell r="A9857">
            <v>51071</v>
          </cell>
        </row>
        <row r="9858">
          <cell r="A9858">
            <v>51165</v>
          </cell>
        </row>
        <row r="9859">
          <cell r="A9859">
            <v>51326</v>
          </cell>
        </row>
        <row r="9860">
          <cell r="A9860">
            <v>51420</v>
          </cell>
        </row>
        <row r="9861">
          <cell r="A9861">
            <v>51534</v>
          </cell>
        </row>
        <row r="9862">
          <cell r="A9862">
            <v>51853</v>
          </cell>
        </row>
        <row r="9863">
          <cell r="A9863">
            <v>52071</v>
          </cell>
        </row>
        <row r="9864">
          <cell r="A9864">
            <v>52129</v>
          </cell>
        </row>
        <row r="9865">
          <cell r="A9865">
            <v>52137</v>
          </cell>
        </row>
        <row r="9866">
          <cell r="A9866">
            <v>53556</v>
          </cell>
        </row>
        <row r="9867">
          <cell r="A9867">
            <v>53580</v>
          </cell>
        </row>
        <row r="9868">
          <cell r="A9868">
            <v>54171</v>
          </cell>
        </row>
        <row r="9869">
          <cell r="A9869">
            <v>54370</v>
          </cell>
        </row>
        <row r="9870">
          <cell r="A9870">
            <v>54464</v>
          </cell>
        </row>
        <row r="9871">
          <cell r="A9871">
            <v>54651</v>
          </cell>
        </row>
        <row r="9872">
          <cell r="A9872">
            <v>54863</v>
          </cell>
        </row>
        <row r="9873">
          <cell r="A9873">
            <v>54989</v>
          </cell>
        </row>
        <row r="9874">
          <cell r="A9874">
            <v>55071</v>
          </cell>
        </row>
        <row r="9875">
          <cell r="A9875">
            <v>55102</v>
          </cell>
        </row>
        <row r="9876">
          <cell r="A9876">
            <v>55154</v>
          </cell>
        </row>
        <row r="9877">
          <cell r="A9877">
            <v>55332</v>
          </cell>
        </row>
        <row r="9878">
          <cell r="A9878">
            <v>55355</v>
          </cell>
        </row>
        <row r="9879">
          <cell r="A9879">
            <v>55362</v>
          </cell>
        </row>
        <row r="9880">
          <cell r="A9880">
            <v>55626</v>
          </cell>
        </row>
        <row r="9881">
          <cell r="A9881">
            <v>55831</v>
          </cell>
        </row>
        <row r="9882">
          <cell r="A9882">
            <v>55983</v>
          </cell>
        </row>
        <row r="9883">
          <cell r="A9883">
            <v>56035</v>
          </cell>
        </row>
        <row r="9884">
          <cell r="A9884">
            <v>56271</v>
          </cell>
        </row>
        <row r="9885">
          <cell r="A9885">
            <v>56728</v>
          </cell>
        </row>
        <row r="9886">
          <cell r="A9886">
            <v>57153</v>
          </cell>
        </row>
        <row r="9887">
          <cell r="A9887">
            <v>57341</v>
          </cell>
        </row>
        <row r="9888">
          <cell r="A9888">
            <v>57361</v>
          </cell>
        </row>
        <row r="9889">
          <cell r="A9889">
            <v>57655</v>
          </cell>
        </row>
        <row r="9890">
          <cell r="A9890">
            <v>57711</v>
          </cell>
        </row>
        <row r="9891">
          <cell r="A9891">
            <v>57724</v>
          </cell>
        </row>
        <row r="9892">
          <cell r="A9892">
            <v>57738</v>
          </cell>
        </row>
        <row r="9893">
          <cell r="A9893">
            <v>57785</v>
          </cell>
        </row>
        <row r="9894">
          <cell r="A9894">
            <v>57788</v>
          </cell>
        </row>
        <row r="9895">
          <cell r="A9895">
            <v>58045</v>
          </cell>
        </row>
        <row r="9896">
          <cell r="A9896">
            <v>58571</v>
          </cell>
        </row>
        <row r="9897">
          <cell r="A9897">
            <v>63095</v>
          </cell>
        </row>
        <row r="9898">
          <cell r="A9898">
            <v>63509</v>
          </cell>
        </row>
        <row r="9899">
          <cell r="A9899">
            <v>63653</v>
          </cell>
        </row>
        <row r="9900">
          <cell r="A9900">
            <v>65029</v>
          </cell>
        </row>
        <row r="9901">
          <cell r="A9901">
            <v>65155</v>
          </cell>
        </row>
        <row r="9902">
          <cell r="A9902">
            <v>65203</v>
          </cell>
        </row>
        <row r="9903">
          <cell r="A9903">
            <v>65219</v>
          </cell>
        </row>
        <row r="9904">
          <cell r="A9904">
            <v>65346</v>
          </cell>
        </row>
        <row r="9905">
          <cell r="A9905">
            <v>66243</v>
          </cell>
        </row>
        <row r="9906">
          <cell r="A9906">
            <v>66263</v>
          </cell>
        </row>
        <row r="9907">
          <cell r="A9907">
            <v>66265</v>
          </cell>
        </row>
        <row r="9908">
          <cell r="A9908">
            <v>66350</v>
          </cell>
        </row>
        <row r="9909">
          <cell r="A9909">
            <v>66404</v>
          </cell>
        </row>
        <row r="9910">
          <cell r="A9910">
            <v>66407</v>
          </cell>
        </row>
        <row r="9911">
          <cell r="A9911">
            <v>66489</v>
          </cell>
        </row>
        <row r="9912">
          <cell r="A9912">
            <v>66768</v>
          </cell>
        </row>
        <row r="9913">
          <cell r="A9913">
            <v>66773</v>
          </cell>
        </row>
        <row r="9914">
          <cell r="A9914">
            <v>66909</v>
          </cell>
        </row>
        <row r="9915">
          <cell r="A9915">
            <v>66911</v>
          </cell>
        </row>
        <row r="9916">
          <cell r="A9916">
            <v>66918</v>
          </cell>
        </row>
        <row r="9917">
          <cell r="A9917">
            <v>66919</v>
          </cell>
        </row>
        <row r="9918">
          <cell r="A9918">
            <v>66970</v>
          </cell>
        </row>
        <row r="9919">
          <cell r="A9919">
            <v>67136</v>
          </cell>
        </row>
        <row r="9920">
          <cell r="A9920">
            <v>67158</v>
          </cell>
        </row>
        <row r="9921">
          <cell r="A9921">
            <v>67263</v>
          </cell>
        </row>
        <row r="9922">
          <cell r="A9922">
            <v>67278</v>
          </cell>
        </row>
        <row r="9923">
          <cell r="A9923">
            <v>67289</v>
          </cell>
        </row>
        <row r="9924">
          <cell r="A9924">
            <v>67343</v>
          </cell>
        </row>
        <row r="9925">
          <cell r="A9925">
            <v>67440</v>
          </cell>
        </row>
        <row r="9926">
          <cell r="A9926">
            <v>67463</v>
          </cell>
        </row>
        <row r="9927">
          <cell r="A9927">
            <v>67501</v>
          </cell>
        </row>
        <row r="9928">
          <cell r="A9928">
            <v>67705</v>
          </cell>
        </row>
        <row r="9929">
          <cell r="A9929">
            <v>67719</v>
          </cell>
        </row>
        <row r="9930">
          <cell r="A9930">
            <v>67748</v>
          </cell>
        </row>
        <row r="9931">
          <cell r="A9931">
            <v>67784</v>
          </cell>
        </row>
        <row r="9932">
          <cell r="A9932">
            <v>67904</v>
          </cell>
        </row>
        <row r="9933">
          <cell r="A9933">
            <v>67985</v>
          </cell>
        </row>
        <row r="9934">
          <cell r="A9934">
            <v>68044</v>
          </cell>
        </row>
        <row r="9935">
          <cell r="A9935">
            <v>68073</v>
          </cell>
        </row>
        <row r="9936">
          <cell r="A9936">
            <v>68104</v>
          </cell>
        </row>
        <row r="9937">
          <cell r="A9937">
            <v>68162</v>
          </cell>
        </row>
        <row r="9938">
          <cell r="A9938">
            <v>68213</v>
          </cell>
        </row>
        <row r="9939">
          <cell r="A9939">
            <v>68235</v>
          </cell>
        </row>
        <row r="9940">
          <cell r="A9940">
            <v>68297</v>
          </cell>
        </row>
        <row r="9941">
          <cell r="A9941">
            <v>68575</v>
          </cell>
        </row>
        <row r="9942">
          <cell r="A9942">
            <v>68672</v>
          </cell>
        </row>
        <row r="9943">
          <cell r="A9943">
            <v>68705</v>
          </cell>
        </row>
        <row r="9944">
          <cell r="A9944">
            <v>68732</v>
          </cell>
        </row>
        <row r="9945">
          <cell r="A9945">
            <v>68815</v>
          </cell>
        </row>
        <row r="9946">
          <cell r="A9946">
            <v>69008</v>
          </cell>
        </row>
        <row r="9947">
          <cell r="A9947">
            <v>69014</v>
          </cell>
        </row>
        <row r="9948">
          <cell r="A9948">
            <v>69075</v>
          </cell>
        </row>
        <row r="9949">
          <cell r="A9949">
            <v>69090</v>
          </cell>
        </row>
        <row r="9950">
          <cell r="A9950">
            <v>69108</v>
          </cell>
        </row>
        <row r="9951">
          <cell r="A9951">
            <v>69136</v>
          </cell>
        </row>
        <row r="9952">
          <cell r="A9952">
            <v>69256</v>
          </cell>
        </row>
        <row r="9953">
          <cell r="A9953">
            <v>69482</v>
          </cell>
        </row>
        <row r="9954">
          <cell r="A9954">
            <v>69583</v>
          </cell>
        </row>
        <row r="9955">
          <cell r="A9955">
            <v>69656</v>
          </cell>
        </row>
        <row r="9956">
          <cell r="A9956">
            <v>69659</v>
          </cell>
        </row>
        <row r="9957">
          <cell r="A9957">
            <v>69662</v>
          </cell>
        </row>
        <row r="9958">
          <cell r="A9958">
            <v>69731</v>
          </cell>
        </row>
        <row r="9959">
          <cell r="A9959">
            <v>70101</v>
          </cell>
        </row>
        <row r="9960">
          <cell r="A9960">
            <v>70112</v>
          </cell>
        </row>
        <row r="9961">
          <cell r="A9961">
            <v>70355</v>
          </cell>
        </row>
        <row r="9962">
          <cell r="A9962">
            <v>70573</v>
          </cell>
        </row>
        <row r="9963">
          <cell r="A9963">
            <v>70746</v>
          </cell>
        </row>
        <row r="9964">
          <cell r="A9964">
            <v>70859</v>
          </cell>
        </row>
        <row r="9965">
          <cell r="A9965">
            <v>70872</v>
          </cell>
        </row>
        <row r="9966">
          <cell r="A9966">
            <v>70986</v>
          </cell>
        </row>
        <row r="9967">
          <cell r="A9967">
            <v>71054</v>
          </cell>
        </row>
        <row r="9968">
          <cell r="A9968">
            <v>71112</v>
          </cell>
        </row>
        <row r="9969">
          <cell r="A9969">
            <v>71163</v>
          </cell>
        </row>
        <row r="9970">
          <cell r="A9970">
            <v>71173</v>
          </cell>
        </row>
        <row r="9971">
          <cell r="A9971">
            <v>71283</v>
          </cell>
        </row>
        <row r="9972">
          <cell r="A9972">
            <v>71337</v>
          </cell>
        </row>
        <row r="9973">
          <cell r="A9973">
            <v>71338</v>
          </cell>
        </row>
        <row r="9974">
          <cell r="A9974">
            <v>71366</v>
          </cell>
        </row>
        <row r="9975">
          <cell r="A9975">
            <v>71531</v>
          </cell>
        </row>
        <row r="9976">
          <cell r="A9976">
            <v>71632</v>
          </cell>
        </row>
        <row r="9977">
          <cell r="A9977">
            <v>71633</v>
          </cell>
        </row>
        <row r="9978">
          <cell r="A9978">
            <v>71673</v>
          </cell>
        </row>
        <row r="9979">
          <cell r="A9979">
            <v>71701</v>
          </cell>
        </row>
        <row r="9980">
          <cell r="A9980">
            <v>71853</v>
          </cell>
        </row>
        <row r="9981">
          <cell r="A9981">
            <v>71864</v>
          </cell>
        </row>
        <row r="9982">
          <cell r="A9982">
            <v>71865</v>
          </cell>
        </row>
        <row r="9983">
          <cell r="A9983">
            <v>71874</v>
          </cell>
        </row>
        <row r="9984">
          <cell r="A9984">
            <v>71953</v>
          </cell>
        </row>
        <row r="9985">
          <cell r="A9985">
            <v>71998</v>
          </cell>
        </row>
        <row r="9986">
          <cell r="A9986">
            <v>72027</v>
          </cell>
        </row>
        <row r="9987">
          <cell r="A9987">
            <v>72064</v>
          </cell>
        </row>
        <row r="9988">
          <cell r="A9988">
            <v>72096</v>
          </cell>
        </row>
        <row r="9989">
          <cell r="A9989">
            <v>72159</v>
          </cell>
        </row>
        <row r="9990">
          <cell r="A9990">
            <v>72190</v>
          </cell>
        </row>
        <row r="9991">
          <cell r="A9991">
            <v>72344</v>
          </cell>
        </row>
        <row r="9992">
          <cell r="A9992">
            <v>72370</v>
          </cell>
        </row>
        <row r="9993">
          <cell r="A9993">
            <v>72373</v>
          </cell>
        </row>
        <row r="9994">
          <cell r="A9994">
            <v>72504</v>
          </cell>
        </row>
        <row r="9995">
          <cell r="A9995">
            <v>72860</v>
          </cell>
        </row>
        <row r="9996">
          <cell r="A9996">
            <v>72861</v>
          </cell>
        </row>
        <row r="9997">
          <cell r="A9997">
            <v>73018</v>
          </cell>
        </row>
        <row r="9998">
          <cell r="A9998">
            <v>73029</v>
          </cell>
        </row>
        <row r="9999">
          <cell r="A9999">
            <v>73193</v>
          </cell>
        </row>
        <row r="10000">
          <cell r="A10000">
            <v>73236</v>
          </cell>
        </row>
        <row r="10001">
          <cell r="A10001">
            <v>73357</v>
          </cell>
        </row>
        <row r="10002">
          <cell r="A10002">
            <v>73515</v>
          </cell>
        </row>
        <row r="10003">
          <cell r="A10003">
            <v>73530</v>
          </cell>
        </row>
        <row r="10004">
          <cell r="A10004">
            <v>73645</v>
          </cell>
        </row>
        <row r="10005">
          <cell r="A10005">
            <v>73856</v>
          </cell>
        </row>
        <row r="10006">
          <cell r="A10006">
            <v>73975</v>
          </cell>
        </row>
        <row r="10007">
          <cell r="A10007">
            <v>73976</v>
          </cell>
        </row>
        <row r="10008">
          <cell r="A10008">
            <v>74101</v>
          </cell>
        </row>
        <row r="10009">
          <cell r="A10009">
            <v>15354</v>
          </cell>
        </row>
        <row r="10010">
          <cell r="A10010">
            <v>66182</v>
          </cell>
        </row>
        <row r="10011">
          <cell r="A10011">
            <v>5862</v>
          </cell>
        </row>
        <row r="10012">
          <cell r="A10012">
            <v>5866</v>
          </cell>
        </row>
        <row r="10013">
          <cell r="A10013">
            <v>19217</v>
          </cell>
        </row>
        <row r="10014">
          <cell r="A10014">
            <v>26486</v>
          </cell>
        </row>
        <row r="10015">
          <cell r="A10015">
            <v>27374</v>
          </cell>
        </row>
        <row r="10016">
          <cell r="A10016">
            <v>27424</v>
          </cell>
        </row>
        <row r="10017">
          <cell r="A10017">
            <v>28264</v>
          </cell>
        </row>
        <row r="10018">
          <cell r="A10018">
            <v>28703</v>
          </cell>
        </row>
        <row r="10019">
          <cell r="A10019">
            <v>29215</v>
          </cell>
        </row>
        <row r="10020">
          <cell r="A10020">
            <v>30313</v>
          </cell>
        </row>
        <row r="10021">
          <cell r="A10021">
            <v>31239</v>
          </cell>
        </row>
        <row r="10022">
          <cell r="A10022">
            <v>31278</v>
          </cell>
        </row>
        <row r="10023">
          <cell r="A10023">
            <v>32145</v>
          </cell>
        </row>
        <row r="10024">
          <cell r="A10024">
            <v>32228</v>
          </cell>
        </row>
        <row r="10025">
          <cell r="A10025">
            <v>32659</v>
          </cell>
        </row>
        <row r="10026">
          <cell r="A10026">
            <v>33072</v>
          </cell>
        </row>
        <row r="10027">
          <cell r="A10027">
            <v>33315</v>
          </cell>
        </row>
        <row r="10028">
          <cell r="A10028">
            <v>33708</v>
          </cell>
        </row>
        <row r="10029">
          <cell r="A10029">
            <v>34610</v>
          </cell>
        </row>
        <row r="10030">
          <cell r="A10030">
            <v>34614</v>
          </cell>
        </row>
        <row r="10031">
          <cell r="A10031">
            <v>35678</v>
          </cell>
        </row>
        <row r="10032">
          <cell r="A10032">
            <v>35762</v>
          </cell>
        </row>
        <row r="10033">
          <cell r="A10033">
            <v>36632</v>
          </cell>
        </row>
        <row r="10034">
          <cell r="A10034">
            <v>37445</v>
          </cell>
        </row>
        <row r="10035">
          <cell r="A10035">
            <v>37543</v>
          </cell>
        </row>
        <row r="10036">
          <cell r="A10036">
            <v>38539</v>
          </cell>
        </row>
        <row r="10037">
          <cell r="A10037">
            <v>38678</v>
          </cell>
        </row>
        <row r="10038">
          <cell r="A10038">
            <v>39306</v>
          </cell>
        </row>
        <row r="10039">
          <cell r="A10039">
            <v>40640</v>
          </cell>
        </row>
        <row r="10040">
          <cell r="A10040">
            <v>40662</v>
          </cell>
        </row>
        <row r="10041">
          <cell r="A10041">
            <v>40708</v>
          </cell>
        </row>
        <row r="10042">
          <cell r="A10042">
            <v>40746</v>
          </cell>
        </row>
        <row r="10043">
          <cell r="A10043">
            <v>40840</v>
          </cell>
        </row>
        <row r="10044">
          <cell r="A10044">
            <v>40895</v>
          </cell>
        </row>
        <row r="10045">
          <cell r="A10045">
            <v>40981</v>
          </cell>
        </row>
        <row r="10046">
          <cell r="A10046">
            <v>41010</v>
          </cell>
        </row>
        <row r="10047">
          <cell r="A10047">
            <v>41014</v>
          </cell>
        </row>
        <row r="10048">
          <cell r="A10048">
            <v>41027</v>
          </cell>
        </row>
        <row r="10049">
          <cell r="A10049">
            <v>41031</v>
          </cell>
        </row>
        <row r="10050">
          <cell r="A10050">
            <v>41046</v>
          </cell>
        </row>
        <row r="10051">
          <cell r="A10051">
            <v>41064</v>
          </cell>
        </row>
        <row r="10052">
          <cell r="A10052">
            <v>41065</v>
          </cell>
        </row>
        <row r="10053">
          <cell r="A10053">
            <v>41087</v>
          </cell>
        </row>
        <row r="10054">
          <cell r="A10054">
            <v>41100</v>
          </cell>
        </row>
        <row r="10055">
          <cell r="A10055">
            <v>41144</v>
          </cell>
        </row>
        <row r="10056">
          <cell r="A10056">
            <v>41178</v>
          </cell>
        </row>
        <row r="10057">
          <cell r="A10057">
            <v>41256</v>
          </cell>
        </row>
        <row r="10058">
          <cell r="A10058">
            <v>41289</v>
          </cell>
        </row>
        <row r="10059">
          <cell r="A10059">
            <v>41291</v>
          </cell>
        </row>
        <row r="10060">
          <cell r="A10060">
            <v>41362</v>
          </cell>
        </row>
        <row r="10061">
          <cell r="A10061">
            <v>41374</v>
          </cell>
        </row>
        <row r="10062">
          <cell r="A10062">
            <v>41394</v>
          </cell>
        </row>
        <row r="10063">
          <cell r="A10063">
            <v>41395</v>
          </cell>
        </row>
        <row r="10064">
          <cell r="A10064">
            <v>41397</v>
          </cell>
        </row>
        <row r="10065">
          <cell r="A10065">
            <v>41399</v>
          </cell>
        </row>
        <row r="10066">
          <cell r="A10066">
            <v>41402</v>
          </cell>
        </row>
        <row r="10067">
          <cell r="A10067">
            <v>41403</v>
          </cell>
        </row>
        <row r="10068">
          <cell r="A10068">
            <v>41404</v>
          </cell>
        </row>
        <row r="10069">
          <cell r="A10069">
            <v>41408</v>
          </cell>
        </row>
        <row r="10070">
          <cell r="A10070">
            <v>41411</v>
          </cell>
        </row>
        <row r="10071">
          <cell r="A10071">
            <v>41413</v>
          </cell>
        </row>
        <row r="10072">
          <cell r="A10072">
            <v>41416</v>
          </cell>
        </row>
        <row r="10073">
          <cell r="A10073">
            <v>41418</v>
          </cell>
        </row>
        <row r="10074">
          <cell r="A10074">
            <v>41420</v>
          </cell>
        </row>
        <row r="10075">
          <cell r="A10075">
            <v>41421</v>
          </cell>
        </row>
        <row r="10076">
          <cell r="A10076">
            <v>41426</v>
          </cell>
        </row>
        <row r="10077">
          <cell r="A10077">
            <v>41427</v>
          </cell>
        </row>
        <row r="10078">
          <cell r="A10078">
            <v>41429</v>
          </cell>
        </row>
        <row r="10079">
          <cell r="A10079">
            <v>41430</v>
          </cell>
        </row>
        <row r="10080">
          <cell r="A10080">
            <v>41431</v>
          </cell>
        </row>
        <row r="10081">
          <cell r="A10081">
            <v>41435</v>
          </cell>
        </row>
        <row r="10082">
          <cell r="A10082">
            <v>41437</v>
          </cell>
        </row>
        <row r="10083">
          <cell r="A10083">
            <v>41440</v>
          </cell>
        </row>
        <row r="10084">
          <cell r="A10084">
            <v>41441</v>
          </cell>
        </row>
        <row r="10085">
          <cell r="A10085">
            <v>41442</v>
          </cell>
        </row>
        <row r="10086">
          <cell r="A10086">
            <v>41445</v>
          </cell>
        </row>
        <row r="10087">
          <cell r="A10087">
            <v>41446</v>
          </cell>
        </row>
        <row r="10088">
          <cell r="A10088">
            <v>41448</v>
          </cell>
        </row>
        <row r="10089">
          <cell r="A10089">
            <v>41449</v>
          </cell>
        </row>
        <row r="10090">
          <cell r="A10090">
            <v>41451</v>
          </cell>
        </row>
        <row r="10091">
          <cell r="A10091">
            <v>41456</v>
          </cell>
        </row>
        <row r="10092">
          <cell r="A10092">
            <v>41458</v>
          </cell>
        </row>
        <row r="10093">
          <cell r="A10093">
            <v>41459</v>
          </cell>
        </row>
        <row r="10094">
          <cell r="A10094">
            <v>41460</v>
          </cell>
        </row>
        <row r="10095">
          <cell r="A10095">
            <v>41464</v>
          </cell>
        </row>
        <row r="10096">
          <cell r="A10096">
            <v>41466</v>
          </cell>
        </row>
        <row r="10097">
          <cell r="A10097">
            <v>41468</v>
          </cell>
        </row>
        <row r="10098">
          <cell r="A10098">
            <v>41469</v>
          </cell>
        </row>
        <row r="10099">
          <cell r="A10099">
            <v>41470</v>
          </cell>
        </row>
        <row r="10100">
          <cell r="A10100">
            <v>41473</v>
          </cell>
        </row>
        <row r="10101">
          <cell r="A10101">
            <v>41480</v>
          </cell>
        </row>
        <row r="10102">
          <cell r="A10102">
            <v>41486</v>
          </cell>
        </row>
        <row r="10103">
          <cell r="A10103">
            <v>41489</v>
          </cell>
        </row>
        <row r="10104">
          <cell r="A10104">
            <v>41492</v>
          </cell>
        </row>
        <row r="10105">
          <cell r="A10105">
            <v>41493</v>
          </cell>
        </row>
        <row r="10106">
          <cell r="A10106">
            <v>41494</v>
          </cell>
        </row>
        <row r="10107">
          <cell r="A10107">
            <v>41496</v>
          </cell>
        </row>
        <row r="10108">
          <cell r="A10108">
            <v>41499</v>
          </cell>
        </row>
        <row r="10109">
          <cell r="A10109">
            <v>41500</v>
          </cell>
        </row>
        <row r="10110">
          <cell r="A10110">
            <v>41501</v>
          </cell>
        </row>
        <row r="10111">
          <cell r="A10111">
            <v>41503</v>
          </cell>
        </row>
        <row r="10112">
          <cell r="A10112">
            <v>41504</v>
          </cell>
        </row>
        <row r="10113">
          <cell r="A10113">
            <v>41505</v>
          </cell>
        </row>
        <row r="10114">
          <cell r="A10114">
            <v>41513</v>
          </cell>
        </row>
        <row r="10115">
          <cell r="A10115">
            <v>41514</v>
          </cell>
        </row>
        <row r="10116">
          <cell r="A10116">
            <v>41515</v>
          </cell>
        </row>
        <row r="10117">
          <cell r="A10117">
            <v>41516</v>
          </cell>
        </row>
        <row r="10118">
          <cell r="A10118">
            <v>41518</v>
          </cell>
        </row>
        <row r="10119">
          <cell r="A10119">
            <v>41525</v>
          </cell>
        </row>
        <row r="10120">
          <cell r="A10120">
            <v>41528</v>
          </cell>
        </row>
        <row r="10121">
          <cell r="A10121">
            <v>41529</v>
          </cell>
        </row>
        <row r="10122">
          <cell r="A10122">
            <v>41531</v>
          </cell>
        </row>
        <row r="10123">
          <cell r="A10123">
            <v>41533</v>
          </cell>
        </row>
        <row r="10124">
          <cell r="A10124">
            <v>41543</v>
          </cell>
        </row>
        <row r="10125">
          <cell r="A10125">
            <v>41544</v>
          </cell>
        </row>
        <row r="10126">
          <cell r="A10126">
            <v>41548</v>
          </cell>
        </row>
        <row r="10127">
          <cell r="A10127">
            <v>41555</v>
          </cell>
        </row>
        <row r="10128">
          <cell r="A10128">
            <v>41556</v>
          </cell>
        </row>
        <row r="10129">
          <cell r="A10129">
            <v>41564</v>
          </cell>
        </row>
        <row r="10130">
          <cell r="A10130">
            <v>41565</v>
          </cell>
        </row>
        <row r="10131">
          <cell r="A10131">
            <v>41571</v>
          </cell>
        </row>
        <row r="10132">
          <cell r="A10132">
            <v>41574</v>
          </cell>
        </row>
        <row r="10133">
          <cell r="A10133">
            <v>41579</v>
          </cell>
        </row>
        <row r="10134">
          <cell r="A10134">
            <v>41580</v>
          </cell>
        </row>
        <row r="10135">
          <cell r="A10135">
            <v>41581</v>
          </cell>
        </row>
        <row r="10136">
          <cell r="A10136">
            <v>41589</v>
          </cell>
        </row>
        <row r="10137">
          <cell r="A10137">
            <v>41593</v>
          </cell>
        </row>
        <row r="10138">
          <cell r="A10138">
            <v>41610</v>
          </cell>
        </row>
        <row r="10139">
          <cell r="A10139">
            <v>41614</v>
          </cell>
        </row>
        <row r="10140">
          <cell r="A10140">
            <v>41622</v>
          </cell>
        </row>
        <row r="10141">
          <cell r="A10141">
            <v>41625</v>
          </cell>
        </row>
        <row r="10142">
          <cell r="A10142">
            <v>41630</v>
          </cell>
        </row>
        <row r="10143">
          <cell r="A10143">
            <v>41632</v>
          </cell>
        </row>
        <row r="10144">
          <cell r="A10144">
            <v>41634</v>
          </cell>
        </row>
        <row r="10145">
          <cell r="A10145">
            <v>41641</v>
          </cell>
        </row>
        <row r="10146">
          <cell r="A10146">
            <v>41652</v>
          </cell>
        </row>
        <row r="10147">
          <cell r="A10147">
            <v>41656</v>
          </cell>
        </row>
        <row r="10148">
          <cell r="A10148">
            <v>41665</v>
          </cell>
        </row>
        <row r="10149">
          <cell r="A10149">
            <v>41669</v>
          </cell>
        </row>
        <row r="10150">
          <cell r="A10150">
            <v>41671</v>
          </cell>
        </row>
        <row r="10151">
          <cell r="A10151">
            <v>41681</v>
          </cell>
        </row>
        <row r="10152">
          <cell r="A10152">
            <v>41694</v>
          </cell>
        </row>
        <row r="10153">
          <cell r="A10153">
            <v>41697</v>
          </cell>
        </row>
        <row r="10154">
          <cell r="A10154">
            <v>41698</v>
          </cell>
        </row>
        <row r="10155">
          <cell r="A10155">
            <v>41699</v>
          </cell>
        </row>
        <row r="10156">
          <cell r="A10156">
            <v>41709</v>
          </cell>
        </row>
        <row r="10157">
          <cell r="A10157">
            <v>41710</v>
          </cell>
        </row>
        <row r="10158">
          <cell r="A10158">
            <v>41717</v>
          </cell>
        </row>
        <row r="10159">
          <cell r="A10159">
            <v>41718</v>
          </cell>
        </row>
        <row r="10160">
          <cell r="A10160">
            <v>41719</v>
          </cell>
        </row>
        <row r="10161">
          <cell r="A10161">
            <v>41733</v>
          </cell>
        </row>
        <row r="10162">
          <cell r="A10162">
            <v>41734</v>
          </cell>
        </row>
        <row r="10163">
          <cell r="A10163">
            <v>41738</v>
          </cell>
        </row>
        <row r="10164">
          <cell r="A10164">
            <v>41751</v>
          </cell>
        </row>
        <row r="10165">
          <cell r="A10165">
            <v>41758</v>
          </cell>
        </row>
        <row r="10166">
          <cell r="A10166">
            <v>41768</v>
          </cell>
        </row>
        <row r="10167">
          <cell r="A10167">
            <v>41769</v>
          </cell>
        </row>
        <row r="10168">
          <cell r="A10168">
            <v>41772</v>
          </cell>
        </row>
        <row r="10169">
          <cell r="A10169">
            <v>41774</v>
          </cell>
        </row>
        <row r="10170">
          <cell r="A10170">
            <v>41777</v>
          </cell>
        </row>
        <row r="10171">
          <cell r="A10171">
            <v>41800</v>
          </cell>
        </row>
        <row r="10172">
          <cell r="A10172">
            <v>41802</v>
          </cell>
        </row>
        <row r="10173">
          <cell r="A10173">
            <v>41810</v>
          </cell>
        </row>
        <row r="10174">
          <cell r="A10174">
            <v>41818</v>
          </cell>
        </row>
        <row r="10175">
          <cell r="A10175">
            <v>41833</v>
          </cell>
        </row>
        <row r="10176">
          <cell r="A10176">
            <v>41836</v>
          </cell>
        </row>
        <row r="10177">
          <cell r="A10177">
            <v>41840</v>
          </cell>
        </row>
        <row r="10178">
          <cell r="A10178">
            <v>41842</v>
          </cell>
        </row>
        <row r="10179">
          <cell r="A10179">
            <v>41846</v>
          </cell>
        </row>
        <row r="10180">
          <cell r="A10180">
            <v>41848</v>
          </cell>
        </row>
        <row r="10181">
          <cell r="A10181">
            <v>41858</v>
          </cell>
        </row>
        <row r="10182">
          <cell r="A10182">
            <v>41860</v>
          </cell>
        </row>
        <row r="10183">
          <cell r="A10183">
            <v>41864</v>
          </cell>
        </row>
        <row r="10184">
          <cell r="A10184">
            <v>41865</v>
          </cell>
        </row>
        <row r="10185">
          <cell r="A10185">
            <v>41866</v>
          </cell>
        </row>
        <row r="10186">
          <cell r="A10186">
            <v>41868</v>
          </cell>
        </row>
        <row r="10187">
          <cell r="A10187">
            <v>41871</v>
          </cell>
        </row>
        <row r="10188">
          <cell r="A10188">
            <v>41881</v>
          </cell>
        </row>
        <row r="10189">
          <cell r="A10189">
            <v>41886</v>
          </cell>
        </row>
        <row r="10190">
          <cell r="A10190">
            <v>41890</v>
          </cell>
        </row>
        <row r="10191">
          <cell r="A10191">
            <v>41896</v>
          </cell>
        </row>
        <row r="10192">
          <cell r="A10192">
            <v>41901</v>
          </cell>
        </row>
        <row r="10193">
          <cell r="A10193">
            <v>41910</v>
          </cell>
        </row>
        <row r="10194">
          <cell r="A10194">
            <v>41911</v>
          </cell>
        </row>
        <row r="10195">
          <cell r="A10195">
            <v>41914</v>
          </cell>
        </row>
        <row r="10196">
          <cell r="A10196">
            <v>41915</v>
          </cell>
        </row>
        <row r="10197">
          <cell r="A10197">
            <v>41919</v>
          </cell>
        </row>
        <row r="10198">
          <cell r="A10198">
            <v>41922</v>
          </cell>
        </row>
        <row r="10199">
          <cell r="A10199">
            <v>41927</v>
          </cell>
        </row>
        <row r="10200">
          <cell r="A10200">
            <v>41930</v>
          </cell>
        </row>
        <row r="10201">
          <cell r="A10201">
            <v>41934</v>
          </cell>
        </row>
        <row r="10202">
          <cell r="A10202">
            <v>41944</v>
          </cell>
        </row>
        <row r="10203">
          <cell r="A10203">
            <v>41952</v>
          </cell>
        </row>
        <row r="10204">
          <cell r="A10204">
            <v>41970</v>
          </cell>
        </row>
        <row r="10205">
          <cell r="A10205">
            <v>41974</v>
          </cell>
        </row>
        <row r="10206">
          <cell r="A10206">
            <v>41993</v>
          </cell>
        </row>
        <row r="10207">
          <cell r="A10207">
            <v>42006</v>
          </cell>
        </row>
        <row r="10208">
          <cell r="A10208">
            <v>42009</v>
          </cell>
        </row>
        <row r="10209">
          <cell r="A10209">
            <v>42015</v>
          </cell>
        </row>
        <row r="10210">
          <cell r="A10210">
            <v>42031</v>
          </cell>
        </row>
        <row r="10211">
          <cell r="A10211">
            <v>42036</v>
          </cell>
        </row>
        <row r="10212">
          <cell r="A10212">
            <v>42042</v>
          </cell>
        </row>
        <row r="10213">
          <cell r="A10213">
            <v>42043</v>
          </cell>
        </row>
        <row r="10214">
          <cell r="A10214">
            <v>42052</v>
          </cell>
        </row>
        <row r="10215">
          <cell r="A10215">
            <v>42054</v>
          </cell>
        </row>
        <row r="10216">
          <cell r="A10216">
            <v>42075</v>
          </cell>
        </row>
        <row r="10217">
          <cell r="A10217">
            <v>42084</v>
          </cell>
        </row>
        <row r="10218">
          <cell r="A10218">
            <v>42087</v>
          </cell>
        </row>
        <row r="10219">
          <cell r="A10219">
            <v>42103</v>
          </cell>
        </row>
        <row r="10220">
          <cell r="A10220">
            <v>42107</v>
          </cell>
        </row>
        <row r="10221">
          <cell r="A10221">
            <v>42119</v>
          </cell>
        </row>
        <row r="10222">
          <cell r="A10222">
            <v>42130</v>
          </cell>
        </row>
        <row r="10223">
          <cell r="A10223">
            <v>42139</v>
          </cell>
        </row>
        <row r="10224">
          <cell r="A10224">
            <v>42157</v>
          </cell>
        </row>
        <row r="10225">
          <cell r="A10225">
            <v>42167</v>
          </cell>
        </row>
        <row r="10226">
          <cell r="A10226">
            <v>42170</v>
          </cell>
        </row>
        <row r="10227">
          <cell r="A10227">
            <v>42184</v>
          </cell>
        </row>
        <row r="10228">
          <cell r="A10228">
            <v>42188</v>
          </cell>
        </row>
        <row r="10229">
          <cell r="A10229">
            <v>42201</v>
          </cell>
        </row>
        <row r="10230">
          <cell r="A10230">
            <v>42203</v>
          </cell>
        </row>
        <row r="10231">
          <cell r="A10231">
            <v>42206</v>
          </cell>
        </row>
        <row r="10232">
          <cell r="A10232">
            <v>42212</v>
          </cell>
        </row>
        <row r="10233">
          <cell r="A10233">
            <v>42213</v>
          </cell>
        </row>
        <row r="10234">
          <cell r="A10234">
            <v>42227</v>
          </cell>
        </row>
        <row r="10235">
          <cell r="A10235">
            <v>42229</v>
          </cell>
        </row>
        <row r="10236">
          <cell r="A10236">
            <v>42233</v>
          </cell>
        </row>
        <row r="10237">
          <cell r="A10237">
            <v>42235</v>
          </cell>
        </row>
        <row r="10238">
          <cell r="A10238">
            <v>42241</v>
          </cell>
        </row>
        <row r="10239">
          <cell r="A10239">
            <v>42245</v>
          </cell>
        </row>
        <row r="10240">
          <cell r="A10240">
            <v>42270</v>
          </cell>
        </row>
        <row r="10241">
          <cell r="A10241">
            <v>42280</v>
          </cell>
        </row>
        <row r="10242">
          <cell r="A10242">
            <v>42301</v>
          </cell>
        </row>
        <row r="10243">
          <cell r="A10243">
            <v>42308</v>
          </cell>
        </row>
        <row r="10244">
          <cell r="A10244">
            <v>42323</v>
          </cell>
        </row>
        <row r="10245">
          <cell r="A10245">
            <v>42328</v>
          </cell>
        </row>
        <row r="10246">
          <cell r="A10246">
            <v>42333</v>
          </cell>
        </row>
        <row r="10247">
          <cell r="A10247">
            <v>42338</v>
          </cell>
        </row>
        <row r="10248">
          <cell r="A10248">
            <v>42342</v>
          </cell>
        </row>
        <row r="10249">
          <cell r="A10249">
            <v>42345</v>
          </cell>
        </row>
        <row r="10250">
          <cell r="A10250">
            <v>42355</v>
          </cell>
        </row>
        <row r="10251">
          <cell r="A10251">
            <v>42357</v>
          </cell>
        </row>
        <row r="10252">
          <cell r="A10252">
            <v>42358</v>
          </cell>
        </row>
        <row r="10253">
          <cell r="A10253">
            <v>42375</v>
          </cell>
        </row>
        <row r="10254">
          <cell r="A10254">
            <v>42396</v>
          </cell>
        </row>
        <row r="10255">
          <cell r="A10255">
            <v>42398</v>
          </cell>
        </row>
        <row r="10256">
          <cell r="A10256">
            <v>42400</v>
          </cell>
        </row>
        <row r="10257">
          <cell r="A10257">
            <v>42401</v>
          </cell>
        </row>
        <row r="10258">
          <cell r="A10258">
            <v>42403</v>
          </cell>
        </row>
        <row r="10259">
          <cell r="A10259">
            <v>42407</v>
          </cell>
        </row>
        <row r="10260">
          <cell r="A10260">
            <v>42435</v>
          </cell>
        </row>
        <row r="10261">
          <cell r="A10261">
            <v>42436</v>
          </cell>
        </row>
        <row r="10262">
          <cell r="A10262">
            <v>42437</v>
          </cell>
        </row>
        <row r="10263">
          <cell r="A10263">
            <v>42439</v>
          </cell>
        </row>
        <row r="10264">
          <cell r="A10264">
            <v>42455</v>
          </cell>
        </row>
        <row r="10265">
          <cell r="A10265">
            <v>42458</v>
          </cell>
        </row>
        <row r="10266">
          <cell r="A10266">
            <v>42472</v>
          </cell>
        </row>
        <row r="10267">
          <cell r="A10267">
            <v>42481</v>
          </cell>
        </row>
        <row r="10268">
          <cell r="A10268">
            <v>42505</v>
          </cell>
        </row>
        <row r="10269">
          <cell r="A10269">
            <v>42526</v>
          </cell>
        </row>
        <row r="10270">
          <cell r="A10270">
            <v>42555</v>
          </cell>
        </row>
        <row r="10271">
          <cell r="A10271">
            <v>42561</v>
          </cell>
        </row>
        <row r="10272">
          <cell r="A10272">
            <v>42568</v>
          </cell>
        </row>
        <row r="10273">
          <cell r="A10273">
            <v>42579</v>
          </cell>
        </row>
        <row r="10274">
          <cell r="A10274">
            <v>42580</v>
          </cell>
        </row>
        <row r="10275">
          <cell r="A10275">
            <v>42596</v>
          </cell>
        </row>
        <row r="10276">
          <cell r="A10276">
            <v>42602</v>
          </cell>
        </row>
        <row r="10277">
          <cell r="A10277">
            <v>42621</v>
          </cell>
        </row>
        <row r="10278">
          <cell r="A10278">
            <v>42625</v>
          </cell>
        </row>
        <row r="10279">
          <cell r="A10279">
            <v>42633</v>
          </cell>
        </row>
        <row r="10280">
          <cell r="A10280">
            <v>42649</v>
          </cell>
        </row>
        <row r="10281">
          <cell r="A10281">
            <v>42656</v>
          </cell>
        </row>
        <row r="10282">
          <cell r="A10282">
            <v>42659</v>
          </cell>
        </row>
        <row r="10283">
          <cell r="A10283">
            <v>42660</v>
          </cell>
        </row>
        <row r="10284">
          <cell r="A10284">
            <v>42696</v>
          </cell>
        </row>
        <row r="10285">
          <cell r="A10285">
            <v>42704</v>
          </cell>
        </row>
        <row r="10286">
          <cell r="A10286">
            <v>42730</v>
          </cell>
        </row>
        <row r="10287">
          <cell r="A10287">
            <v>42734</v>
          </cell>
        </row>
        <row r="10288">
          <cell r="A10288">
            <v>42737</v>
          </cell>
        </row>
        <row r="10289">
          <cell r="A10289">
            <v>42742</v>
          </cell>
        </row>
        <row r="10290">
          <cell r="A10290">
            <v>42755</v>
          </cell>
        </row>
        <row r="10291">
          <cell r="A10291">
            <v>42759</v>
          </cell>
        </row>
        <row r="10292">
          <cell r="A10292">
            <v>42783</v>
          </cell>
        </row>
        <row r="10293">
          <cell r="A10293">
            <v>42788</v>
          </cell>
        </row>
        <row r="10294">
          <cell r="A10294">
            <v>42816</v>
          </cell>
        </row>
        <row r="10295">
          <cell r="A10295">
            <v>42819</v>
          </cell>
        </row>
        <row r="10296">
          <cell r="A10296">
            <v>42831</v>
          </cell>
        </row>
        <row r="10297">
          <cell r="A10297">
            <v>42841</v>
          </cell>
        </row>
        <row r="10298">
          <cell r="A10298">
            <v>42846</v>
          </cell>
        </row>
        <row r="10299">
          <cell r="A10299">
            <v>42847</v>
          </cell>
        </row>
        <row r="10300">
          <cell r="A10300">
            <v>42852</v>
          </cell>
        </row>
        <row r="10301">
          <cell r="A10301">
            <v>42854</v>
          </cell>
        </row>
        <row r="10302">
          <cell r="A10302">
            <v>42856</v>
          </cell>
        </row>
        <row r="10303">
          <cell r="A10303">
            <v>42860</v>
          </cell>
        </row>
        <row r="10304">
          <cell r="A10304">
            <v>42865</v>
          </cell>
        </row>
        <row r="10305">
          <cell r="A10305">
            <v>42869</v>
          </cell>
        </row>
        <row r="10306">
          <cell r="A10306">
            <v>42870</v>
          </cell>
        </row>
        <row r="10307">
          <cell r="A10307">
            <v>42884</v>
          </cell>
        </row>
        <row r="10308">
          <cell r="A10308">
            <v>42889</v>
          </cell>
        </row>
        <row r="10309">
          <cell r="A10309">
            <v>42895</v>
          </cell>
        </row>
        <row r="10310">
          <cell r="A10310">
            <v>42926</v>
          </cell>
        </row>
        <row r="10311">
          <cell r="A10311">
            <v>42935</v>
          </cell>
        </row>
        <row r="10312">
          <cell r="A10312">
            <v>42938</v>
          </cell>
        </row>
        <row r="10313">
          <cell r="A10313">
            <v>42941</v>
          </cell>
        </row>
        <row r="10314">
          <cell r="A10314">
            <v>42963</v>
          </cell>
        </row>
        <row r="10315">
          <cell r="A10315">
            <v>42965</v>
          </cell>
        </row>
        <row r="10316">
          <cell r="A10316">
            <v>42968</v>
          </cell>
        </row>
        <row r="10317">
          <cell r="A10317">
            <v>42969</v>
          </cell>
        </row>
        <row r="10318">
          <cell r="A10318">
            <v>42970</v>
          </cell>
        </row>
        <row r="10319">
          <cell r="A10319">
            <v>42980</v>
          </cell>
        </row>
        <row r="10320">
          <cell r="A10320">
            <v>42982</v>
          </cell>
        </row>
        <row r="10321">
          <cell r="A10321">
            <v>43007</v>
          </cell>
        </row>
        <row r="10322">
          <cell r="A10322">
            <v>43009</v>
          </cell>
        </row>
        <row r="10323">
          <cell r="A10323">
            <v>43020</v>
          </cell>
        </row>
        <row r="10324">
          <cell r="A10324">
            <v>43023</v>
          </cell>
        </row>
        <row r="10325">
          <cell r="A10325">
            <v>43032</v>
          </cell>
        </row>
        <row r="10326">
          <cell r="A10326">
            <v>43038</v>
          </cell>
        </row>
        <row r="10327">
          <cell r="A10327">
            <v>43039</v>
          </cell>
        </row>
        <row r="10328">
          <cell r="A10328">
            <v>43040</v>
          </cell>
        </row>
        <row r="10329">
          <cell r="A10329">
            <v>43050</v>
          </cell>
        </row>
        <row r="10330">
          <cell r="A10330">
            <v>43057</v>
          </cell>
        </row>
        <row r="10331">
          <cell r="A10331">
            <v>43070</v>
          </cell>
        </row>
        <row r="10332">
          <cell r="A10332">
            <v>43079</v>
          </cell>
        </row>
        <row r="10333">
          <cell r="A10333">
            <v>43082</v>
          </cell>
        </row>
        <row r="10334">
          <cell r="A10334">
            <v>43092</v>
          </cell>
        </row>
        <row r="10335">
          <cell r="A10335">
            <v>43094</v>
          </cell>
        </row>
        <row r="10336">
          <cell r="A10336">
            <v>43126</v>
          </cell>
        </row>
        <row r="10337">
          <cell r="A10337">
            <v>43150</v>
          </cell>
        </row>
        <row r="10338">
          <cell r="A10338">
            <v>43151</v>
          </cell>
        </row>
        <row r="10339">
          <cell r="A10339">
            <v>43172</v>
          </cell>
        </row>
        <row r="10340">
          <cell r="A10340">
            <v>43189</v>
          </cell>
        </row>
        <row r="10341">
          <cell r="A10341">
            <v>43193</v>
          </cell>
        </row>
        <row r="10342">
          <cell r="A10342">
            <v>43206</v>
          </cell>
        </row>
        <row r="10343">
          <cell r="A10343">
            <v>43210</v>
          </cell>
        </row>
        <row r="10344">
          <cell r="A10344">
            <v>43213</v>
          </cell>
        </row>
        <row r="10345">
          <cell r="A10345">
            <v>43219</v>
          </cell>
        </row>
        <row r="10346">
          <cell r="A10346">
            <v>43249</v>
          </cell>
        </row>
        <row r="10347">
          <cell r="A10347">
            <v>43250</v>
          </cell>
        </row>
        <row r="10348">
          <cell r="A10348">
            <v>43251</v>
          </cell>
        </row>
        <row r="10349">
          <cell r="A10349">
            <v>43252</v>
          </cell>
        </row>
        <row r="10350">
          <cell r="A10350">
            <v>43275</v>
          </cell>
        </row>
        <row r="10351">
          <cell r="A10351">
            <v>43293</v>
          </cell>
        </row>
        <row r="10352">
          <cell r="A10352">
            <v>43297</v>
          </cell>
        </row>
        <row r="10353">
          <cell r="A10353">
            <v>43305</v>
          </cell>
        </row>
        <row r="10354">
          <cell r="A10354">
            <v>43313</v>
          </cell>
        </row>
        <row r="10355">
          <cell r="A10355">
            <v>43324</v>
          </cell>
        </row>
        <row r="10356">
          <cell r="A10356">
            <v>43332</v>
          </cell>
        </row>
        <row r="10357">
          <cell r="A10357">
            <v>43349</v>
          </cell>
        </row>
        <row r="10358">
          <cell r="A10358">
            <v>43362</v>
          </cell>
        </row>
        <row r="10359">
          <cell r="A10359">
            <v>43365</v>
          </cell>
        </row>
        <row r="10360">
          <cell r="A10360">
            <v>43366</v>
          </cell>
        </row>
        <row r="10361">
          <cell r="A10361">
            <v>43369</v>
          </cell>
        </row>
        <row r="10362">
          <cell r="A10362">
            <v>43370</v>
          </cell>
        </row>
        <row r="10363">
          <cell r="A10363">
            <v>43384</v>
          </cell>
        </row>
        <row r="10364">
          <cell r="A10364">
            <v>43390</v>
          </cell>
        </row>
        <row r="10365">
          <cell r="A10365">
            <v>43398</v>
          </cell>
        </row>
        <row r="10366">
          <cell r="A10366">
            <v>43410</v>
          </cell>
        </row>
        <row r="10367">
          <cell r="A10367">
            <v>43432</v>
          </cell>
        </row>
        <row r="10368">
          <cell r="A10368">
            <v>43437</v>
          </cell>
        </row>
        <row r="10369">
          <cell r="A10369">
            <v>43464</v>
          </cell>
        </row>
        <row r="10370">
          <cell r="A10370">
            <v>43475</v>
          </cell>
        </row>
        <row r="10371">
          <cell r="A10371">
            <v>43488</v>
          </cell>
        </row>
        <row r="10372">
          <cell r="A10372">
            <v>43498</v>
          </cell>
        </row>
        <row r="10373">
          <cell r="A10373">
            <v>43527</v>
          </cell>
        </row>
        <row r="10374">
          <cell r="A10374">
            <v>43539</v>
          </cell>
        </row>
        <row r="10375">
          <cell r="A10375">
            <v>43544</v>
          </cell>
        </row>
        <row r="10376">
          <cell r="A10376">
            <v>43553</v>
          </cell>
        </row>
        <row r="10377">
          <cell r="A10377">
            <v>43570</v>
          </cell>
        </row>
        <row r="10378">
          <cell r="A10378">
            <v>43582</v>
          </cell>
        </row>
        <row r="10379">
          <cell r="A10379">
            <v>43587</v>
          </cell>
        </row>
        <row r="10380">
          <cell r="A10380">
            <v>43626</v>
          </cell>
        </row>
        <row r="10381">
          <cell r="A10381">
            <v>43638</v>
          </cell>
        </row>
        <row r="10382">
          <cell r="A10382">
            <v>43672</v>
          </cell>
        </row>
        <row r="10383">
          <cell r="A10383">
            <v>43682</v>
          </cell>
        </row>
        <row r="10384">
          <cell r="A10384">
            <v>43699</v>
          </cell>
        </row>
        <row r="10385">
          <cell r="A10385">
            <v>43701</v>
          </cell>
        </row>
        <row r="10386">
          <cell r="A10386">
            <v>43745</v>
          </cell>
        </row>
        <row r="10387">
          <cell r="A10387">
            <v>43748</v>
          </cell>
        </row>
        <row r="10388">
          <cell r="A10388">
            <v>43790</v>
          </cell>
        </row>
        <row r="10389">
          <cell r="A10389">
            <v>43792</v>
          </cell>
        </row>
        <row r="10390">
          <cell r="A10390">
            <v>43802</v>
          </cell>
        </row>
        <row r="10391">
          <cell r="A10391">
            <v>43805</v>
          </cell>
        </row>
        <row r="10392">
          <cell r="A10392">
            <v>43837</v>
          </cell>
        </row>
        <row r="10393">
          <cell r="A10393">
            <v>43845</v>
          </cell>
        </row>
        <row r="10394">
          <cell r="A10394">
            <v>43848</v>
          </cell>
        </row>
        <row r="10395">
          <cell r="A10395">
            <v>43851</v>
          </cell>
        </row>
        <row r="10396">
          <cell r="A10396">
            <v>43889</v>
          </cell>
        </row>
        <row r="10397">
          <cell r="A10397">
            <v>43895</v>
          </cell>
        </row>
        <row r="10398">
          <cell r="A10398">
            <v>43918</v>
          </cell>
        </row>
        <row r="10399">
          <cell r="A10399">
            <v>43919</v>
          </cell>
        </row>
        <row r="10400">
          <cell r="A10400">
            <v>43920</v>
          </cell>
        </row>
        <row r="10401">
          <cell r="A10401">
            <v>43921</v>
          </cell>
        </row>
        <row r="10402">
          <cell r="A10402">
            <v>43933</v>
          </cell>
        </row>
        <row r="10403">
          <cell r="A10403">
            <v>43951</v>
          </cell>
        </row>
        <row r="10404">
          <cell r="A10404">
            <v>43984</v>
          </cell>
        </row>
        <row r="10405">
          <cell r="A10405">
            <v>43991</v>
          </cell>
        </row>
        <row r="10406">
          <cell r="A10406">
            <v>44001</v>
          </cell>
        </row>
        <row r="10407">
          <cell r="A10407">
            <v>44010</v>
          </cell>
        </row>
        <row r="10408">
          <cell r="A10408">
            <v>44011</v>
          </cell>
        </row>
        <row r="10409">
          <cell r="A10409">
            <v>44015</v>
          </cell>
        </row>
        <row r="10410">
          <cell r="A10410">
            <v>44029</v>
          </cell>
        </row>
        <row r="10411">
          <cell r="A10411">
            <v>44031</v>
          </cell>
        </row>
        <row r="10412">
          <cell r="A10412">
            <v>44033</v>
          </cell>
        </row>
        <row r="10413">
          <cell r="A10413">
            <v>44035</v>
          </cell>
        </row>
        <row r="10414">
          <cell r="A10414">
            <v>44053</v>
          </cell>
        </row>
        <row r="10415">
          <cell r="A10415">
            <v>44067</v>
          </cell>
        </row>
        <row r="10416">
          <cell r="A10416">
            <v>44078</v>
          </cell>
        </row>
        <row r="10417">
          <cell r="A10417">
            <v>44104</v>
          </cell>
        </row>
        <row r="10418">
          <cell r="A10418">
            <v>44110</v>
          </cell>
        </row>
        <row r="10419">
          <cell r="A10419">
            <v>44129</v>
          </cell>
        </row>
        <row r="10420">
          <cell r="A10420">
            <v>44140</v>
          </cell>
        </row>
        <row r="10421">
          <cell r="A10421">
            <v>44148</v>
          </cell>
        </row>
        <row r="10422">
          <cell r="A10422">
            <v>44174</v>
          </cell>
        </row>
        <row r="10423">
          <cell r="A10423">
            <v>44178</v>
          </cell>
        </row>
        <row r="10424">
          <cell r="A10424">
            <v>44181</v>
          </cell>
        </row>
        <row r="10425">
          <cell r="A10425">
            <v>44187</v>
          </cell>
        </row>
        <row r="10426">
          <cell r="A10426">
            <v>44205</v>
          </cell>
        </row>
        <row r="10427">
          <cell r="A10427">
            <v>44248</v>
          </cell>
        </row>
        <row r="10428">
          <cell r="A10428">
            <v>44263</v>
          </cell>
        </row>
        <row r="10429">
          <cell r="A10429">
            <v>44266</v>
          </cell>
        </row>
        <row r="10430">
          <cell r="A10430">
            <v>44278</v>
          </cell>
        </row>
        <row r="10431">
          <cell r="A10431">
            <v>44279</v>
          </cell>
        </row>
        <row r="10432">
          <cell r="A10432">
            <v>44306</v>
          </cell>
        </row>
        <row r="10433">
          <cell r="A10433">
            <v>44316</v>
          </cell>
        </row>
        <row r="10434">
          <cell r="A10434">
            <v>44324</v>
          </cell>
        </row>
        <row r="10435">
          <cell r="A10435">
            <v>44334</v>
          </cell>
        </row>
        <row r="10436">
          <cell r="A10436">
            <v>44340</v>
          </cell>
        </row>
        <row r="10437">
          <cell r="A10437">
            <v>44350</v>
          </cell>
        </row>
        <row r="10438">
          <cell r="A10438">
            <v>44365</v>
          </cell>
        </row>
        <row r="10439">
          <cell r="A10439">
            <v>44367</v>
          </cell>
        </row>
        <row r="10440">
          <cell r="A10440">
            <v>44392</v>
          </cell>
        </row>
        <row r="10441">
          <cell r="A10441">
            <v>44405</v>
          </cell>
        </row>
        <row r="10442">
          <cell r="A10442">
            <v>44423</v>
          </cell>
        </row>
        <row r="10443">
          <cell r="A10443">
            <v>44435</v>
          </cell>
        </row>
        <row r="10444">
          <cell r="A10444">
            <v>44443</v>
          </cell>
        </row>
        <row r="10445">
          <cell r="A10445">
            <v>44460</v>
          </cell>
        </row>
        <row r="10446">
          <cell r="A10446">
            <v>44503</v>
          </cell>
        </row>
        <row r="10447">
          <cell r="A10447">
            <v>44532</v>
          </cell>
        </row>
        <row r="10448">
          <cell r="A10448">
            <v>44535</v>
          </cell>
        </row>
        <row r="10449">
          <cell r="A10449">
            <v>44563</v>
          </cell>
        </row>
        <row r="10450">
          <cell r="A10450">
            <v>44569</v>
          </cell>
        </row>
        <row r="10451">
          <cell r="A10451">
            <v>44589</v>
          </cell>
        </row>
        <row r="10452">
          <cell r="A10452">
            <v>44604</v>
          </cell>
        </row>
        <row r="10453">
          <cell r="A10453">
            <v>44617</v>
          </cell>
        </row>
        <row r="10454">
          <cell r="A10454">
            <v>44632</v>
          </cell>
        </row>
        <row r="10455">
          <cell r="A10455">
            <v>44654</v>
          </cell>
        </row>
        <row r="10456">
          <cell r="A10456">
            <v>44669</v>
          </cell>
        </row>
        <row r="10457">
          <cell r="A10457">
            <v>44696</v>
          </cell>
        </row>
        <row r="10458">
          <cell r="A10458">
            <v>44731</v>
          </cell>
        </row>
        <row r="10459">
          <cell r="A10459">
            <v>44734</v>
          </cell>
        </row>
        <row r="10460">
          <cell r="A10460">
            <v>44743</v>
          </cell>
        </row>
        <row r="10461">
          <cell r="A10461">
            <v>44745</v>
          </cell>
        </row>
        <row r="10462">
          <cell r="A10462">
            <v>44751</v>
          </cell>
        </row>
        <row r="10463">
          <cell r="A10463">
            <v>44756</v>
          </cell>
        </row>
        <row r="10464">
          <cell r="A10464">
            <v>44758</v>
          </cell>
        </row>
        <row r="10465">
          <cell r="A10465">
            <v>44759</v>
          </cell>
        </row>
        <row r="10466">
          <cell r="A10466">
            <v>44760</v>
          </cell>
        </row>
        <row r="10467">
          <cell r="A10467">
            <v>44761</v>
          </cell>
        </row>
        <row r="10468">
          <cell r="A10468">
            <v>44764</v>
          </cell>
        </row>
        <row r="10469">
          <cell r="A10469">
            <v>44776</v>
          </cell>
        </row>
        <row r="10470">
          <cell r="A10470">
            <v>44786</v>
          </cell>
        </row>
        <row r="10471">
          <cell r="A10471">
            <v>44794</v>
          </cell>
        </row>
        <row r="10472">
          <cell r="A10472">
            <v>44801</v>
          </cell>
        </row>
        <row r="10473">
          <cell r="A10473">
            <v>44813</v>
          </cell>
        </row>
        <row r="10474">
          <cell r="A10474">
            <v>44840</v>
          </cell>
        </row>
        <row r="10475">
          <cell r="A10475">
            <v>44842</v>
          </cell>
        </row>
        <row r="10476">
          <cell r="A10476">
            <v>44843</v>
          </cell>
        </row>
        <row r="10477">
          <cell r="A10477">
            <v>44912</v>
          </cell>
        </row>
        <row r="10478">
          <cell r="A10478">
            <v>45010</v>
          </cell>
        </row>
        <row r="10479">
          <cell r="A10479">
            <v>45014</v>
          </cell>
        </row>
        <row r="10480">
          <cell r="A10480">
            <v>45024</v>
          </cell>
        </row>
        <row r="10481">
          <cell r="A10481">
            <v>45030</v>
          </cell>
        </row>
        <row r="10482">
          <cell r="A10482">
            <v>45035</v>
          </cell>
        </row>
        <row r="10483">
          <cell r="A10483">
            <v>45065</v>
          </cell>
        </row>
        <row r="10484">
          <cell r="A10484">
            <v>45067</v>
          </cell>
        </row>
        <row r="10485">
          <cell r="A10485">
            <v>45073</v>
          </cell>
        </row>
        <row r="10486">
          <cell r="A10486">
            <v>45142</v>
          </cell>
        </row>
        <row r="10487">
          <cell r="A10487">
            <v>45148</v>
          </cell>
        </row>
        <row r="10488">
          <cell r="A10488">
            <v>45160</v>
          </cell>
        </row>
        <row r="10489">
          <cell r="A10489">
            <v>45165</v>
          </cell>
        </row>
        <row r="10490">
          <cell r="A10490">
            <v>45192</v>
          </cell>
        </row>
        <row r="10491">
          <cell r="A10491">
            <v>45214</v>
          </cell>
        </row>
        <row r="10492">
          <cell r="A10492">
            <v>45224</v>
          </cell>
        </row>
        <row r="10493">
          <cell r="A10493">
            <v>45226</v>
          </cell>
        </row>
        <row r="10494">
          <cell r="A10494">
            <v>45233</v>
          </cell>
        </row>
        <row r="10495">
          <cell r="A10495">
            <v>45241</v>
          </cell>
        </row>
        <row r="10496">
          <cell r="A10496">
            <v>45247</v>
          </cell>
        </row>
        <row r="10497">
          <cell r="A10497">
            <v>45270</v>
          </cell>
        </row>
        <row r="10498">
          <cell r="A10498">
            <v>45334</v>
          </cell>
        </row>
        <row r="10499">
          <cell r="A10499">
            <v>45344</v>
          </cell>
        </row>
        <row r="10500">
          <cell r="A10500">
            <v>45358</v>
          </cell>
        </row>
        <row r="10501">
          <cell r="A10501">
            <v>45365</v>
          </cell>
        </row>
        <row r="10502">
          <cell r="A10502">
            <v>45377</v>
          </cell>
        </row>
        <row r="10503">
          <cell r="A10503">
            <v>45395</v>
          </cell>
        </row>
        <row r="10504">
          <cell r="A10504">
            <v>45412</v>
          </cell>
        </row>
        <row r="10505">
          <cell r="A10505">
            <v>45431</v>
          </cell>
        </row>
        <row r="10506">
          <cell r="A10506">
            <v>45439</v>
          </cell>
        </row>
        <row r="10507">
          <cell r="A10507">
            <v>45483</v>
          </cell>
        </row>
        <row r="10508">
          <cell r="A10508">
            <v>45485</v>
          </cell>
        </row>
        <row r="10509">
          <cell r="A10509">
            <v>45498</v>
          </cell>
        </row>
        <row r="10510">
          <cell r="A10510">
            <v>45521</v>
          </cell>
        </row>
        <row r="10511">
          <cell r="A10511">
            <v>45532</v>
          </cell>
        </row>
        <row r="10512">
          <cell r="A10512">
            <v>45559</v>
          </cell>
        </row>
        <row r="10513">
          <cell r="A10513">
            <v>45569</v>
          </cell>
        </row>
        <row r="10514">
          <cell r="A10514">
            <v>45652</v>
          </cell>
        </row>
        <row r="10515">
          <cell r="A10515">
            <v>45658</v>
          </cell>
        </row>
        <row r="10516">
          <cell r="A10516">
            <v>45661</v>
          </cell>
        </row>
        <row r="10517">
          <cell r="A10517">
            <v>45691</v>
          </cell>
        </row>
        <row r="10518">
          <cell r="A10518">
            <v>45698</v>
          </cell>
        </row>
        <row r="10519">
          <cell r="A10519">
            <v>45722</v>
          </cell>
        </row>
        <row r="10520">
          <cell r="A10520">
            <v>45731</v>
          </cell>
        </row>
        <row r="10521">
          <cell r="A10521">
            <v>45735</v>
          </cell>
        </row>
        <row r="10522">
          <cell r="A10522">
            <v>45748</v>
          </cell>
        </row>
        <row r="10523">
          <cell r="A10523">
            <v>45790</v>
          </cell>
        </row>
        <row r="10524">
          <cell r="A10524">
            <v>45791</v>
          </cell>
        </row>
        <row r="10525">
          <cell r="A10525">
            <v>45792</v>
          </cell>
        </row>
        <row r="10526">
          <cell r="A10526">
            <v>45793</v>
          </cell>
        </row>
        <row r="10527">
          <cell r="A10527">
            <v>45803</v>
          </cell>
        </row>
        <row r="10528">
          <cell r="A10528">
            <v>45823</v>
          </cell>
        </row>
        <row r="10529">
          <cell r="A10529">
            <v>45826</v>
          </cell>
        </row>
        <row r="10530">
          <cell r="A10530">
            <v>45830</v>
          </cell>
        </row>
        <row r="10531">
          <cell r="A10531">
            <v>45852</v>
          </cell>
        </row>
        <row r="10532">
          <cell r="A10532">
            <v>45857</v>
          </cell>
        </row>
        <row r="10533">
          <cell r="A10533">
            <v>45861</v>
          </cell>
        </row>
        <row r="10534">
          <cell r="A10534">
            <v>45878</v>
          </cell>
        </row>
        <row r="10535">
          <cell r="A10535">
            <v>45881</v>
          </cell>
        </row>
        <row r="10536">
          <cell r="A10536">
            <v>45905</v>
          </cell>
        </row>
        <row r="10537">
          <cell r="A10537">
            <v>45913</v>
          </cell>
        </row>
        <row r="10538">
          <cell r="A10538">
            <v>45928</v>
          </cell>
        </row>
        <row r="10539">
          <cell r="A10539">
            <v>45943</v>
          </cell>
        </row>
        <row r="10540">
          <cell r="A10540">
            <v>45982</v>
          </cell>
        </row>
        <row r="10541">
          <cell r="A10541">
            <v>46002</v>
          </cell>
        </row>
        <row r="10542">
          <cell r="A10542">
            <v>46019</v>
          </cell>
        </row>
        <row r="10543">
          <cell r="A10543">
            <v>46036</v>
          </cell>
        </row>
        <row r="10544">
          <cell r="A10544">
            <v>46039</v>
          </cell>
        </row>
        <row r="10545">
          <cell r="A10545">
            <v>46040</v>
          </cell>
        </row>
        <row r="10546">
          <cell r="A10546">
            <v>46042</v>
          </cell>
        </row>
        <row r="10547">
          <cell r="A10547">
            <v>46059</v>
          </cell>
        </row>
        <row r="10548">
          <cell r="A10548">
            <v>46067</v>
          </cell>
        </row>
        <row r="10549">
          <cell r="A10549">
            <v>46079</v>
          </cell>
        </row>
        <row r="10550">
          <cell r="A10550">
            <v>46086</v>
          </cell>
        </row>
        <row r="10551">
          <cell r="A10551">
            <v>46088</v>
          </cell>
        </row>
        <row r="10552">
          <cell r="A10552">
            <v>46131</v>
          </cell>
        </row>
        <row r="10553">
          <cell r="A10553">
            <v>46159</v>
          </cell>
        </row>
        <row r="10554">
          <cell r="A10554">
            <v>46164</v>
          </cell>
        </row>
        <row r="10555">
          <cell r="A10555">
            <v>46169</v>
          </cell>
        </row>
        <row r="10556">
          <cell r="A10556">
            <v>46170</v>
          </cell>
        </row>
        <row r="10557">
          <cell r="A10557">
            <v>46192</v>
          </cell>
        </row>
        <row r="10558">
          <cell r="A10558">
            <v>46244</v>
          </cell>
        </row>
        <row r="10559">
          <cell r="A10559">
            <v>46261</v>
          </cell>
        </row>
        <row r="10560">
          <cell r="A10560">
            <v>46279</v>
          </cell>
        </row>
        <row r="10561">
          <cell r="A10561">
            <v>46283</v>
          </cell>
        </row>
        <row r="10562">
          <cell r="A10562">
            <v>46291</v>
          </cell>
        </row>
        <row r="10563">
          <cell r="A10563">
            <v>46299</v>
          </cell>
        </row>
        <row r="10564">
          <cell r="A10564">
            <v>46314</v>
          </cell>
        </row>
        <row r="10565">
          <cell r="A10565">
            <v>46339</v>
          </cell>
        </row>
        <row r="10566">
          <cell r="A10566">
            <v>46344</v>
          </cell>
        </row>
        <row r="10567">
          <cell r="A10567">
            <v>46365</v>
          </cell>
        </row>
        <row r="10568">
          <cell r="A10568">
            <v>46378</v>
          </cell>
        </row>
        <row r="10569">
          <cell r="A10569">
            <v>46384</v>
          </cell>
        </row>
        <row r="10570">
          <cell r="A10570">
            <v>46389</v>
          </cell>
        </row>
        <row r="10571">
          <cell r="A10571">
            <v>46400</v>
          </cell>
        </row>
        <row r="10572">
          <cell r="A10572">
            <v>46411</v>
          </cell>
        </row>
        <row r="10573">
          <cell r="A10573">
            <v>46418</v>
          </cell>
        </row>
        <row r="10574">
          <cell r="A10574">
            <v>46419</v>
          </cell>
        </row>
        <row r="10575">
          <cell r="A10575">
            <v>46425</v>
          </cell>
        </row>
        <row r="10576">
          <cell r="A10576">
            <v>46435</v>
          </cell>
        </row>
        <row r="10577">
          <cell r="A10577">
            <v>46467</v>
          </cell>
        </row>
        <row r="10578">
          <cell r="A10578">
            <v>46468</v>
          </cell>
        </row>
        <row r="10579">
          <cell r="A10579">
            <v>46478</v>
          </cell>
        </row>
        <row r="10580">
          <cell r="A10580">
            <v>46506</v>
          </cell>
        </row>
        <row r="10581">
          <cell r="A10581">
            <v>46552</v>
          </cell>
        </row>
        <row r="10582">
          <cell r="A10582">
            <v>46557</v>
          </cell>
        </row>
        <row r="10583">
          <cell r="A10583">
            <v>46575</v>
          </cell>
        </row>
        <row r="10584">
          <cell r="A10584">
            <v>46583</v>
          </cell>
        </row>
        <row r="10585">
          <cell r="A10585">
            <v>46600</v>
          </cell>
        </row>
        <row r="10586">
          <cell r="A10586">
            <v>46619</v>
          </cell>
        </row>
        <row r="10587">
          <cell r="A10587">
            <v>46626</v>
          </cell>
        </row>
        <row r="10588">
          <cell r="A10588">
            <v>46658</v>
          </cell>
        </row>
        <row r="10589">
          <cell r="A10589">
            <v>46667</v>
          </cell>
        </row>
        <row r="10590">
          <cell r="A10590">
            <v>46668</v>
          </cell>
        </row>
        <row r="10591">
          <cell r="A10591">
            <v>46676</v>
          </cell>
        </row>
        <row r="10592">
          <cell r="A10592">
            <v>46690</v>
          </cell>
        </row>
        <row r="10593">
          <cell r="A10593">
            <v>46697</v>
          </cell>
        </row>
        <row r="10594">
          <cell r="A10594">
            <v>46710</v>
          </cell>
        </row>
        <row r="10595">
          <cell r="A10595">
            <v>46738</v>
          </cell>
        </row>
        <row r="10596">
          <cell r="A10596">
            <v>46743</v>
          </cell>
        </row>
        <row r="10597">
          <cell r="A10597">
            <v>46773</v>
          </cell>
        </row>
        <row r="10598">
          <cell r="A10598">
            <v>46787</v>
          </cell>
        </row>
        <row r="10599">
          <cell r="A10599">
            <v>46794</v>
          </cell>
        </row>
        <row r="10600">
          <cell r="A10600">
            <v>46809</v>
          </cell>
        </row>
        <row r="10601">
          <cell r="A10601">
            <v>46853</v>
          </cell>
        </row>
        <row r="10602">
          <cell r="A10602">
            <v>46864</v>
          </cell>
        </row>
        <row r="10603">
          <cell r="A10603">
            <v>46869</v>
          </cell>
        </row>
        <row r="10604">
          <cell r="A10604">
            <v>46905</v>
          </cell>
        </row>
        <row r="10605">
          <cell r="A10605">
            <v>46910</v>
          </cell>
        </row>
        <row r="10606">
          <cell r="A10606">
            <v>46927</v>
          </cell>
        </row>
        <row r="10607">
          <cell r="A10607">
            <v>46931</v>
          </cell>
        </row>
        <row r="10608">
          <cell r="A10608">
            <v>46933</v>
          </cell>
        </row>
        <row r="10609">
          <cell r="A10609">
            <v>46941</v>
          </cell>
        </row>
        <row r="10610">
          <cell r="A10610">
            <v>46992</v>
          </cell>
        </row>
        <row r="10611">
          <cell r="A10611">
            <v>47006</v>
          </cell>
        </row>
        <row r="10612">
          <cell r="A10612">
            <v>47012</v>
          </cell>
        </row>
        <row r="10613">
          <cell r="A10613">
            <v>47015</v>
          </cell>
        </row>
        <row r="10614">
          <cell r="A10614">
            <v>47019</v>
          </cell>
        </row>
        <row r="10615">
          <cell r="A10615">
            <v>47020</v>
          </cell>
        </row>
        <row r="10616">
          <cell r="A10616">
            <v>47021</v>
          </cell>
        </row>
        <row r="10617">
          <cell r="A10617">
            <v>47026</v>
          </cell>
        </row>
        <row r="10618">
          <cell r="A10618">
            <v>47042</v>
          </cell>
        </row>
        <row r="10619">
          <cell r="A10619">
            <v>47052</v>
          </cell>
        </row>
        <row r="10620">
          <cell r="A10620">
            <v>47057</v>
          </cell>
        </row>
        <row r="10621">
          <cell r="A10621">
            <v>47060</v>
          </cell>
        </row>
        <row r="10622">
          <cell r="A10622">
            <v>47070</v>
          </cell>
        </row>
        <row r="10623">
          <cell r="A10623">
            <v>47074</v>
          </cell>
        </row>
        <row r="10624">
          <cell r="A10624">
            <v>47086</v>
          </cell>
        </row>
        <row r="10625">
          <cell r="A10625">
            <v>47122</v>
          </cell>
        </row>
        <row r="10626">
          <cell r="A10626">
            <v>47128</v>
          </cell>
        </row>
        <row r="10627">
          <cell r="A10627">
            <v>47131</v>
          </cell>
        </row>
        <row r="10628">
          <cell r="A10628">
            <v>47145</v>
          </cell>
        </row>
        <row r="10629">
          <cell r="A10629">
            <v>47163</v>
          </cell>
        </row>
        <row r="10630">
          <cell r="A10630">
            <v>47172</v>
          </cell>
        </row>
        <row r="10631">
          <cell r="A10631">
            <v>47183</v>
          </cell>
        </row>
        <row r="10632">
          <cell r="A10632">
            <v>47195</v>
          </cell>
        </row>
        <row r="10633">
          <cell r="A10633">
            <v>47196</v>
          </cell>
        </row>
        <row r="10634">
          <cell r="A10634">
            <v>47199</v>
          </cell>
        </row>
        <row r="10635">
          <cell r="A10635">
            <v>47206</v>
          </cell>
        </row>
        <row r="10636">
          <cell r="A10636">
            <v>47207</v>
          </cell>
        </row>
        <row r="10637">
          <cell r="A10637">
            <v>47212</v>
          </cell>
        </row>
        <row r="10638">
          <cell r="A10638">
            <v>47226</v>
          </cell>
        </row>
        <row r="10639">
          <cell r="A10639">
            <v>47230</v>
          </cell>
        </row>
        <row r="10640">
          <cell r="A10640">
            <v>47239</v>
          </cell>
        </row>
        <row r="10641">
          <cell r="A10641">
            <v>47286</v>
          </cell>
        </row>
        <row r="10642">
          <cell r="A10642">
            <v>47302</v>
          </cell>
        </row>
        <row r="10643">
          <cell r="A10643">
            <v>47320</v>
          </cell>
        </row>
        <row r="10644">
          <cell r="A10644">
            <v>47321</v>
          </cell>
        </row>
        <row r="10645">
          <cell r="A10645">
            <v>47324</v>
          </cell>
        </row>
        <row r="10646">
          <cell r="A10646">
            <v>47329</v>
          </cell>
        </row>
        <row r="10647">
          <cell r="A10647">
            <v>47338</v>
          </cell>
        </row>
        <row r="10648">
          <cell r="A10648">
            <v>47342</v>
          </cell>
        </row>
        <row r="10649">
          <cell r="A10649">
            <v>47346</v>
          </cell>
        </row>
        <row r="10650">
          <cell r="A10650">
            <v>47363</v>
          </cell>
        </row>
        <row r="10651">
          <cell r="A10651">
            <v>47372</v>
          </cell>
        </row>
        <row r="10652">
          <cell r="A10652">
            <v>47390</v>
          </cell>
        </row>
        <row r="10653">
          <cell r="A10653">
            <v>47397</v>
          </cell>
        </row>
        <row r="10654">
          <cell r="A10654">
            <v>47400</v>
          </cell>
        </row>
        <row r="10655">
          <cell r="A10655">
            <v>47404</v>
          </cell>
        </row>
        <row r="10656">
          <cell r="A10656">
            <v>47417</v>
          </cell>
        </row>
        <row r="10657">
          <cell r="A10657">
            <v>47426</v>
          </cell>
        </row>
        <row r="10658">
          <cell r="A10658">
            <v>47429</v>
          </cell>
        </row>
        <row r="10659">
          <cell r="A10659">
            <v>47434</v>
          </cell>
        </row>
        <row r="10660">
          <cell r="A10660">
            <v>47437</v>
          </cell>
        </row>
        <row r="10661">
          <cell r="A10661">
            <v>47439</v>
          </cell>
        </row>
        <row r="10662">
          <cell r="A10662">
            <v>47453</v>
          </cell>
        </row>
        <row r="10663">
          <cell r="A10663">
            <v>47464</v>
          </cell>
        </row>
        <row r="10664">
          <cell r="A10664">
            <v>47476</v>
          </cell>
        </row>
        <row r="10665">
          <cell r="A10665">
            <v>47506</v>
          </cell>
        </row>
        <row r="10666">
          <cell r="A10666">
            <v>47539</v>
          </cell>
        </row>
        <row r="10667">
          <cell r="A10667">
            <v>47562</v>
          </cell>
        </row>
        <row r="10668">
          <cell r="A10668">
            <v>47590</v>
          </cell>
        </row>
        <row r="10669">
          <cell r="A10669">
            <v>47596</v>
          </cell>
        </row>
        <row r="10670">
          <cell r="A10670">
            <v>47614</v>
          </cell>
        </row>
        <row r="10671">
          <cell r="A10671">
            <v>47664</v>
          </cell>
        </row>
        <row r="10672">
          <cell r="A10672">
            <v>47676</v>
          </cell>
        </row>
        <row r="10673">
          <cell r="A10673">
            <v>47694</v>
          </cell>
        </row>
        <row r="10674">
          <cell r="A10674">
            <v>47702</v>
          </cell>
        </row>
        <row r="10675">
          <cell r="A10675">
            <v>47703</v>
          </cell>
        </row>
        <row r="10676">
          <cell r="A10676">
            <v>47706</v>
          </cell>
        </row>
        <row r="10677">
          <cell r="A10677">
            <v>47730</v>
          </cell>
        </row>
        <row r="10678">
          <cell r="A10678">
            <v>47733</v>
          </cell>
        </row>
        <row r="10679">
          <cell r="A10679">
            <v>47781</v>
          </cell>
        </row>
        <row r="10680">
          <cell r="A10680">
            <v>47783</v>
          </cell>
        </row>
        <row r="10681">
          <cell r="A10681">
            <v>47796</v>
          </cell>
        </row>
        <row r="10682">
          <cell r="A10682">
            <v>47838</v>
          </cell>
        </row>
        <row r="10683">
          <cell r="A10683">
            <v>47840</v>
          </cell>
        </row>
        <row r="10684">
          <cell r="A10684">
            <v>47873</v>
          </cell>
        </row>
        <row r="10685">
          <cell r="A10685">
            <v>47895</v>
          </cell>
        </row>
        <row r="10686">
          <cell r="A10686">
            <v>47907</v>
          </cell>
        </row>
        <row r="10687">
          <cell r="A10687">
            <v>47922</v>
          </cell>
        </row>
        <row r="10688">
          <cell r="A10688">
            <v>47930</v>
          </cell>
        </row>
        <row r="10689">
          <cell r="A10689">
            <v>47948</v>
          </cell>
        </row>
        <row r="10690">
          <cell r="A10690">
            <v>47949</v>
          </cell>
        </row>
        <row r="10691">
          <cell r="A10691">
            <v>47953</v>
          </cell>
        </row>
        <row r="10692">
          <cell r="A10692">
            <v>47956</v>
          </cell>
        </row>
        <row r="10693">
          <cell r="A10693">
            <v>47965</v>
          </cell>
        </row>
        <row r="10694">
          <cell r="A10694">
            <v>47966</v>
          </cell>
        </row>
        <row r="10695">
          <cell r="A10695">
            <v>47970</v>
          </cell>
        </row>
        <row r="10696">
          <cell r="A10696">
            <v>47973</v>
          </cell>
        </row>
        <row r="10697">
          <cell r="A10697">
            <v>47977</v>
          </cell>
        </row>
        <row r="10698">
          <cell r="A10698">
            <v>47988</v>
          </cell>
        </row>
        <row r="10699">
          <cell r="A10699">
            <v>47992</v>
          </cell>
        </row>
        <row r="10700">
          <cell r="A10700">
            <v>47993</v>
          </cell>
        </row>
        <row r="10701">
          <cell r="A10701">
            <v>48012</v>
          </cell>
        </row>
        <row r="10702">
          <cell r="A10702">
            <v>48014</v>
          </cell>
        </row>
        <row r="10703">
          <cell r="A10703">
            <v>48049</v>
          </cell>
        </row>
        <row r="10704">
          <cell r="A10704">
            <v>48050</v>
          </cell>
        </row>
        <row r="10705">
          <cell r="A10705">
            <v>48059</v>
          </cell>
        </row>
        <row r="10706">
          <cell r="A10706">
            <v>48066</v>
          </cell>
        </row>
        <row r="10707">
          <cell r="A10707">
            <v>48112</v>
          </cell>
        </row>
        <row r="10708">
          <cell r="A10708">
            <v>48116</v>
          </cell>
        </row>
        <row r="10709">
          <cell r="A10709">
            <v>48125</v>
          </cell>
        </row>
        <row r="10710">
          <cell r="A10710">
            <v>48144</v>
          </cell>
        </row>
        <row r="10711">
          <cell r="A10711">
            <v>48183</v>
          </cell>
        </row>
        <row r="10712">
          <cell r="A10712">
            <v>48202</v>
          </cell>
        </row>
        <row r="10713">
          <cell r="A10713">
            <v>48239</v>
          </cell>
        </row>
        <row r="10714">
          <cell r="A10714">
            <v>48242</v>
          </cell>
        </row>
        <row r="10715">
          <cell r="A10715">
            <v>48254</v>
          </cell>
        </row>
        <row r="10716">
          <cell r="A10716">
            <v>48268</v>
          </cell>
        </row>
        <row r="10717">
          <cell r="A10717">
            <v>48282</v>
          </cell>
        </row>
        <row r="10718">
          <cell r="A10718">
            <v>48291</v>
          </cell>
        </row>
        <row r="10719">
          <cell r="A10719">
            <v>48312</v>
          </cell>
        </row>
        <row r="10720">
          <cell r="A10720">
            <v>48329</v>
          </cell>
        </row>
        <row r="10721">
          <cell r="A10721">
            <v>48342</v>
          </cell>
        </row>
        <row r="10722">
          <cell r="A10722">
            <v>48346</v>
          </cell>
        </row>
        <row r="10723">
          <cell r="A10723">
            <v>48348</v>
          </cell>
        </row>
        <row r="10724">
          <cell r="A10724">
            <v>48352</v>
          </cell>
        </row>
        <row r="10725">
          <cell r="A10725">
            <v>48353</v>
          </cell>
        </row>
        <row r="10726">
          <cell r="A10726">
            <v>48375</v>
          </cell>
        </row>
        <row r="10727">
          <cell r="A10727">
            <v>48380</v>
          </cell>
        </row>
        <row r="10728">
          <cell r="A10728">
            <v>48434</v>
          </cell>
        </row>
        <row r="10729">
          <cell r="A10729">
            <v>48458</v>
          </cell>
        </row>
        <row r="10730">
          <cell r="A10730">
            <v>48464</v>
          </cell>
        </row>
        <row r="10731">
          <cell r="A10731">
            <v>48465</v>
          </cell>
        </row>
        <row r="10732">
          <cell r="A10732">
            <v>48467</v>
          </cell>
        </row>
        <row r="10733">
          <cell r="A10733">
            <v>48471</v>
          </cell>
        </row>
        <row r="10734">
          <cell r="A10734">
            <v>48473</v>
          </cell>
        </row>
        <row r="10735">
          <cell r="A10735">
            <v>48492</v>
          </cell>
        </row>
        <row r="10736">
          <cell r="A10736">
            <v>48494</v>
          </cell>
        </row>
        <row r="10737">
          <cell r="A10737">
            <v>48512</v>
          </cell>
        </row>
        <row r="10738">
          <cell r="A10738">
            <v>48521</v>
          </cell>
        </row>
        <row r="10739">
          <cell r="A10739">
            <v>48524</v>
          </cell>
        </row>
        <row r="10740">
          <cell r="A10740">
            <v>48545</v>
          </cell>
        </row>
        <row r="10741">
          <cell r="A10741">
            <v>48551</v>
          </cell>
        </row>
        <row r="10742">
          <cell r="A10742">
            <v>48564</v>
          </cell>
        </row>
        <row r="10743">
          <cell r="A10743">
            <v>48580</v>
          </cell>
        </row>
        <row r="10744">
          <cell r="A10744">
            <v>48581</v>
          </cell>
        </row>
        <row r="10745">
          <cell r="A10745">
            <v>48589</v>
          </cell>
        </row>
        <row r="10746">
          <cell r="A10746">
            <v>48599</v>
          </cell>
        </row>
        <row r="10747">
          <cell r="A10747">
            <v>48604</v>
          </cell>
        </row>
        <row r="10748">
          <cell r="A10748">
            <v>48623</v>
          </cell>
        </row>
        <row r="10749">
          <cell r="A10749">
            <v>48628</v>
          </cell>
        </row>
        <row r="10750">
          <cell r="A10750">
            <v>48636</v>
          </cell>
        </row>
        <row r="10751">
          <cell r="A10751">
            <v>48637</v>
          </cell>
        </row>
        <row r="10752">
          <cell r="A10752">
            <v>48658</v>
          </cell>
        </row>
        <row r="10753">
          <cell r="A10753">
            <v>48719</v>
          </cell>
        </row>
        <row r="10754">
          <cell r="A10754">
            <v>48728</v>
          </cell>
        </row>
        <row r="10755">
          <cell r="A10755">
            <v>48745</v>
          </cell>
        </row>
        <row r="10756">
          <cell r="A10756">
            <v>48751</v>
          </cell>
        </row>
        <row r="10757">
          <cell r="A10757">
            <v>48770</v>
          </cell>
        </row>
        <row r="10758">
          <cell r="A10758">
            <v>48773</v>
          </cell>
        </row>
        <row r="10759">
          <cell r="A10759">
            <v>48812</v>
          </cell>
        </row>
        <row r="10760">
          <cell r="A10760">
            <v>48823</v>
          </cell>
        </row>
        <row r="10761">
          <cell r="A10761">
            <v>48831</v>
          </cell>
        </row>
        <row r="10762">
          <cell r="A10762">
            <v>48854</v>
          </cell>
        </row>
        <row r="10763">
          <cell r="A10763">
            <v>48866</v>
          </cell>
        </row>
        <row r="10764">
          <cell r="A10764">
            <v>48871</v>
          </cell>
        </row>
        <row r="10765">
          <cell r="A10765">
            <v>48877</v>
          </cell>
        </row>
        <row r="10766">
          <cell r="A10766">
            <v>48897</v>
          </cell>
        </row>
        <row r="10767">
          <cell r="A10767">
            <v>48935</v>
          </cell>
        </row>
        <row r="10768">
          <cell r="A10768">
            <v>48942</v>
          </cell>
        </row>
        <row r="10769">
          <cell r="A10769">
            <v>48946</v>
          </cell>
        </row>
        <row r="10770">
          <cell r="A10770">
            <v>48949</v>
          </cell>
        </row>
        <row r="10771">
          <cell r="A10771">
            <v>48973</v>
          </cell>
        </row>
        <row r="10772">
          <cell r="A10772">
            <v>48975</v>
          </cell>
        </row>
        <row r="10773">
          <cell r="A10773">
            <v>48981</v>
          </cell>
        </row>
        <row r="10774">
          <cell r="A10774">
            <v>48983</v>
          </cell>
        </row>
        <row r="10775">
          <cell r="A10775">
            <v>48987</v>
          </cell>
        </row>
        <row r="10776">
          <cell r="A10776">
            <v>49003</v>
          </cell>
        </row>
        <row r="10777">
          <cell r="A10777">
            <v>49006</v>
          </cell>
        </row>
        <row r="10778">
          <cell r="A10778">
            <v>49008</v>
          </cell>
        </row>
        <row r="10779">
          <cell r="A10779">
            <v>49010</v>
          </cell>
        </row>
        <row r="10780">
          <cell r="A10780">
            <v>49025</v>
          </cell>
        </row>
        <row r="10781">
          <cell r="A10781">
            <v>49038</v>
          </cell>
        </row>
        <row r="10782">
          <cell r="A10782">
            <v>49063</v>
          </cell>
        </row>
        <row r="10783">
          <cell r="A10783">
            <v>49114</v>
          </cell>
        </row>
        <row r="10784">
          <cell r="A10784">
            <v>49115</v>
          </cell>
        </row>
        <row r="10785">
          <cell r="A10785">
            <v>49116</v>
          </cell>
        </row>
        <row r="10786">
          <cell r="A10786">
            <v>49122</v>
          </cell>
        </row>
        <row r="10787">
          <cell r="A10787">
            <v>49124</v>
          </cell>
        </row>
        <row r="10788">
          <cell r="A10788">
            <v>49148</v>
          </cell>
        </row>
        <row r="10789">
          <cell r="A10789">
            <v>49170</v>
          </cell>
        </row>
        <row r="10790">
          <cell r="A10790">
            <v>49216</v>
          </cell>
        </row>
        <row r="10791">
          <cell r="A10791">
            <v>49225</v>
          </cell>
        </row>
        <row r="10792">
          <cell r="A10792">
            <v>49247</v>
          </cell>
        </row>
        <row r="10793">
          <cell r="A10793">
            <v>49260</v>
          </cell>
        </row>
        <row r="10794">
          <cell r="A10794">
            <v>49263</v>
          </cell>
        </row>
        <row r="10795">
          <cell r="A10795">
            <v>49268</v>
          </cell>
        </row>
        <row r="10796">
          <cell r="A10796">
            <v>49272</v>
          </cell>
        </row>
        <row r="10797">
          <cell r="A10797">
            <v>49283</v>
          </cell>
        </row>
        <row r="10798">
          <cell r="A10798">
            <v>49316</v>
          </cell>
        </row>
        <row r="10799">
          <cell r="A10799">
            <v>49348</v>
          </cell>
        </row>
        <row r="10800">
          <cell r="A10800">
            <v>49388</v>
          </cell>
        </row>
        <row r="10801">
          <cell r="A10801">
            <v>49410</v>
          </cell>
        </row>
        <row r="10802">
          <cell r="A10802">
            <v>49431</v>
          </cell>
        </row>
        <row r="10803">
          <cell r="A10803">
            <v>49637</v>
          </cell>
        </row>
        <row r="10804">
          <cell r="A10804">
            <v>49721</v>
          </cell>
        </row>
        <row r="10805">
          <cell r="A10805">
            <v>49727</v>
          </cell>
        </row>
        <row r="10806">
          <cell r="A10806">
            <v>49740</v>
          </cell>
        </row>
        <row r="10807">
          <cell r="A10807">
            <v>49746</v>
          </cell>
        </row>
        <row r="10808">
          <cell r="A10808">
            <v>49748</v>
          </cell>
        </row>
        <row r="10809">
          <cell r="A10809">
            <v>49794</v>
          </cell>
        </row>
        <row r="10810">
          <cell r="A10810">
            <v>49822</v>
          </cell>
        </row>
        <row r="10811">
          <cell r="A10811">
            <v>49825</v>
          </cell>
        </row>
        <row r="10812">
          <cell r="A10812">
            <v>49839</v>
          </cell>
        </row>
        <row r="10813">
          <cell r="A10813">
            <v>49933</v>
          </cell>
        </row>
        <row r="10814">
          <cell r="A10814">
            <v>49949</v>
          </cell>
        </row>
        <row r="10815">
          <cell r="A10815">
            <v>49953</v>
          </cell>
        </row>
        <row r="10816">
          <cell r="A10816">
            <v>49973</v>
          </cell>
        </row>
        <row r="10817">
          <cell r="A10817">
            <v>50064</v>
          </cell>
        </row>
        <row r="10818">
          <cell r="A10818">
            <v>50081</v>
          </cell>
        </row>
        <row r="10819">
          <cell r="A10819">
            <v>50100</v>
          </cell>
        </row>
        <row r="10820">
          <cell r="A10820">
            <v>50157</v>
          </cell>
        </row>
        <row r="10821">
          <cell r="A10821">
            <v>50273</v>
          </cell>
        </row>
        <row r="10822">
          <cell r="A10822">
            <v>50317</v>
          </cell>
        </row>
        <row r="10823">
          <cell r="A10823">
            <v>50331</v>
          </cell>
        </row>
        <row r="10824">
          <cell r="A10824">
            <v>50355</v>
          </cell>
        </row>
        <row r="10825">
          <cell r="A10825">
            <v>50470</v>
          </cell>
        </row>
        <row r="10826">
          <cell r="A10826">
            <v>50482</v>
          </cell>
        </row>
        <row r="10827">
          <cell r="A10827">
            <v>50483</v>
          </cell>
        </row>
        <row r="10828">
          <cell r="A10828">
            <v>50484</v>
          </cell>
        </row>
        <row r="10829">
          <cell r="A10829">
            <v>50513</v>
          </cell>
        </row>
        <row r="10830">
          <cell r="A10830">
            <v>50514</v>
          </cell>
        </row>
        <row r="10831">
          <cell r="A10831">
            <v>50521</v>
          </cell>
        </row>
        <row r="10832">
          <cell r="A10832">
            <v>50557</v>
          </cell>
        </row>
        <row r="10833">
          <cell r="A10833">
            <v>50568</v>
          </cell>
        </row>
        <row r="10834">
          <cell r="A10834">
            <v>50570</v>
          </cell>
        </row>
        <row r="10835">
          <cell r="A10835">
            <v>50575</v>
          </cell>
        </row>
        <row r="10836">
          <cell r="A10836">
            <v>50583</v>
          </cell>
        </row>
        <row r="10837">
          <cell r="A10837">
            <v>50620</v>
          </cell>
        </row>
        <row r="10838">
          <cell r="A10838">
            <v>50646</v>
          </cell>
        </row>
        <row r="10839">
          <cell r="A10839">
            <v>50654</v>
          </cell>
        </row>
        <row r="10840">
          <cell r="A10840">
            <v>50716</v>
          </cell>
        </row>
        <row r="10841">
          <cell r="A10841">
            <v>50763</v>
          </cell>
        </row>
        <row r="10842">
          <cell r="A10842">
            <v>50766</v>
          </cell>
        </row>
        <row r="10843">
          <cell r="A10843">
            <v>50803</v>
          </cell>
        </row>
        <row r="10844">
          <cell r="A10844">
            <v>50809</v>
          </cell>
        </row>
        <row r="10845">
          <cell r="A10845">
            <v>50810</v>
          </cell>
        </row>
        <row r="10846">
          <cell r="A10846">
            <v>50821</v>
          </cell>
        </row>
        <row r="10847">
          <cell r="A10847">
            <v>50870</v>
          </cell>
        </row>
        <row r="10848">
          <cell r="A10848">
            <v>51083</v>
          </cell>
        </row>
        <row r="10849">
          <cell r="A10849">
            <v>51139</v>
          </cell>
        </row>
        <row r="10850">
          <cell r="A10850">
            <v>51142</v>
          </cell>
        </row>
        <row r="10851">
          <cell r="A10851">
            <v>51160</v>
          </cell>
        </row>
        <row r="10852">
          <cell r="A10852">
            <v>51164</v>
          </cell>
        </row>
        <row r="10853">
          <cell r="A10853">
            <v>51190</v>
          </cell>
        </row>
        <row r="10854">
          <cell r="A10854">
            <v>51195</v>
          </cell>
        </row>
        <row r="10855">
          <cell r="A10855">
            <v>51203</v>
          </cell>
        </row>
        <row r="10856">
          <cell r="A10856">
            <v>51262</v>
          </cell>
        </row>
        <row r="10857">
          <cell r="A10857">
            <v>51287</v>
          </cell>
        </row>
        <row r="10858">
          <cell r="A10858">
            <v>51293</v>
          </cell>
        </row>
        <row r="10859">
          <cell r="A10859">
            <v>51315</v>
          </cell>
        </row>
        <row r="10860">
          <cell r="A10860">
            <v>51363</v>
          </cell>
        </row>
        <row r="10861">
          <cell r="A10861">
            <v>51365</v>
          </cell>
        </row>
        <row r="10862">
          <cell r="A10862">
            <v>51468</v>
          </cell>
        </row>
        <row r="10863">
          <cell r="A10863">
            <v>51470</v>
          </cell>
        </row>
        <row r="10864">
          <cell r="A10864">
            <v>51482</v>
          </cell>
        </row>
        <row r="10865">
          <cell r="A10865">
            <v>51498</v>
          </cell>
        </row>
        <row r="10866">
          <cell r="A10866">
            <v>51503</v>
          </cell>
        </row>
        <row r="10867">
          <cell r="A10867">
            <v>51519</v>
          </cell>
        </row>
        <row r="10868">
          <cell r="A10868">
            <v>51523</v>
          </cell>
        </row>
        <row r="10869">
          <cell r="A10869">
            <v>51530</v>
          </cell>
        </row>
        <row r="10870">
          <cell r="A10870">
            <v>51547</v>
          </cell>
        </row>
        <row r="10871">
          <cell r="A10871">
            <v>51577</v>
          </cell>
        </row>
        <row r="10872">
          <cell r="A10872">
            <v>51578</v>
          </cell>
        </row>
        <row r="10873">
          <cell r="A10873">
            <v>51585</v>
          </cell>
        </row>
        <row r="10874">
          <cell r="A10874">
            <v>51654</v>
          </cell>
        </row>
        <row r="10875">
          <cell r="A10875">
            <v>51663</v>
          </cell>
        </row>
        <row r="10876">
          <cell r="A10876">
            <v>51699</v>
          </cell>
        </row>
        <row r="10877">
          <cell r="A10877">
            <v>51703</v>
          </cell>
        </row>
        <row r="10878">
          <cell r="A10878">
            <v>51704</v>
          </cell>
        </row>
        <row r="10879">
          <cell r="A10879">
            <v>51710</v>
          </cell>
        </row>
        <row r="10880">
          <cell r="A10880">
            <v>51863</v>
          </cell>
        </row>
        <row r="10881">
          <cell r="A10881">
            <v>51867</v>
          </cell>
        </row>
        <row r="10882">
          <cell r="A10882">
            <v>51971</v>
          </cell>
        </row>
        <row r="10883">
          <cell r="A10883">
            <v>51973</v>
          </cell>
        </row>
        <row r="10884">
          <cell r="A10884">
            <v>52017</v>
          </cell>
        </row>
        <row r="10885">
          <cell r="A10885">
            <v>52046</v>
          </cell>
        </row>
        <row r="10886">
          <cell r="A10886">
            <v>52059</v>
          </cell>
        </row>
        <row r="10887">
          <cell r="A10887">
            <v>52065</v>
          </cell>
        </row>
        <row r="10888">
          <cell r="A10888">
            <v>52170</v>
          </cell>
        </row>
        <row r="10889">
          <cell r="A10889">
            <v>52181</v>
          </cell>
        </row>
        <row r="10890">
          <cell r="A10890">
            <v>52191</v>
          </cell>
        </row>
        <row r="10891">
          <cell r="A10891">
            <v>52242</v>
          </cell>
        </row>
        <row r="10892">
          <cell r="A10892">
            <v>52253</v>
          </cell>
        </row>
        <row r="10893">
          <cell r="A10893">
            <v>52255</v>
          </cell>
        </row>
        <row r="10894">
          <cell r="A10894">
            <v>52271</v>
          </cell>
        </row>
        <row r="10895">
          <cell r="A10895">
            <v>52311</v>
          </cell>
        </row>
        <row r="10896">
          <cell r="A10896">
            <v>52341</v>
          </cell>
        </row>
        <row r="10897">
          <cell r="A10897">
            <v>52391</v>
          </cell>
        </row>
        <row r="10898">
          <cell r="A10898">
            <v>52517</v>
          </cell>
        </row>
        <row r="10899">
          <cell r="A10899">
            <v>52519</v>
          </cell>
        </row>
        <row r="10900">
          <cell r="A10900">
            <v>52551</v>
          </cell>
        </row>
        <row r="10901">
          <cell r="A10901">
            <v>52569</v>
          </cell>
        </row>
        <row r="10902">
          <cell r="A10902">
            <v>52598</v>
          </cell>
        </row>
        <row r="10903">
          <cell r="A10903">
            <v>52605</v>
          </cell>
        </row>
        <row r="10904">
          <cell r="A10904">
            <v>52607</v>
          </cell>
        </row>
        <row r="10905">
          <cell r="A10905">
            <v>52610</v>
          </cell>
        </row>
        <row r="10906">
          <cell r="A10906">
            <v>52673</v>
          </cell>
        </row>
        <row r="10907">
          <cell r="A10907">
            <v>52683</v>
          </cell>
        </row>
        <row r="10908">
          <cell r="A10908">
            <v>52724</v>
          </cell>
        </row>
        <row r="10909">
          <cell r="A10909">
            <v>52906</v>
          </cell>
        </row>
        <row r="10910">
          <cell r="A10910">
            <v>53137</v>
          </cell>
        </row>
        <row r="10911">
          <cell r="A10911">
            <v>53143</v>
          </cell>
        </row>
        <row r="10912">
          <cell r="A10912">
            <v>53154</v>
          </cell>
        </row>
        <row r="10913">
          <cell r="A10913">
            <v>53184</v>
          </cell>
        </row>
        <row r="10914">
          <cell r="A10914">
            <v>53207</v>
          </cell>
        </row>
        <row r="10915">
          <cell r="A10915">
            <v>53271</v>
          </cell>
        </row>
        <row r="10916">
          <cell r="A10916">
            <v>53311</v>
          </cell>
        </row>
        <row r="10917">
          <cell r="A10917">
            <v>53383</v>
          </cell>
        </row>
        <row r="10918">
          <cell r="A10918">
            <v>53390</v>
          </cell>
        </row>
        <row r="10919">
          <cell r="A10919">
            <v>53515</v>
          </cell>
        </row>
        <row r="10920">
          <cell r="A10920">
            <v>53523</v>
          </cell>
        </row>
        <row r="10921">
          <cell r="A10921">
            <v>53552</v>
          </cell>
        </row>
        <row r="10922">
          <cell r="A10922">
            <v>53582</v>
          </cell>
        </row>
        <row r="10923">
          <cell r="A10923">
            <v>53714</v>
          </cell>
        </row>
        <row r="10924">
          <cell r="A10924">
            <v>53715</v>
          </cell>
        </row>
        <row r="10925">
          <cell r="A10925">
            <v>53792</v>
          </cell>
        </row>
        <row r="10926">
          <cell r="A10926">
            <v>53895</v>
          </cell>
        </row>
        <row r="10927">
          <cell r="A10927">
            <v>53931</v>
          </cell>
        </row>
        <row r="10928">
          <cell r="A10928">
            <v>53959</v>
          </cell>
        </row>
        <row r="10929">
          <cell r="A10929">
            <v>54002</v>
          </cell>
        </row>
        <row r="10930">
          <cell r="A10930">
            <v>54096</v>
          </cell>
        </row>
        <row r="10931">
          <cell r="A10931">
            <v>54103</v>
          </cell>
        </row>
        <row r="10932">
          <cell r="A10932">
            <v>54104</v>
          </cell>
        </row>
        <row r="10933">
          <cell r="A10933">
            <v>54135</v>
          </cell>
        </row>
        <row r="10934">
          <cell r="A10934">
            <v>54159</v>
          </cell>
        </row>
        <row r="10935">
          <cell r="A10935">
            <v>54167</v>
          </cell>
        </row>
        <row r="10936">
          <cell r="A10936">
            <v>54397</v>
          </cell>
        </row>
        <row r="10937">
          <cell r="A10937">
            <v>54415</v>
          </cell>
        </row>
        <row r="10938">
          <cell r="A10938">
            <v>54455</v>
          </cell>
        </row>
        <row r="10939">
          <cell r="A10939">
            <v>54497</v>
          </cell>
        </row>
        <row r="10940">
          <cell r="A10940">
            <v>54780</v>
          </cell>
        </row>
        <row r="10941">
          <cell r="A10941">
            <v>54804</v>
          </cell>
        </row>
        <row r="10942">
          <cell r="A10942">
            <v>54808</v>
          </cell>
        </row>
        <row r="10943">
          <cell r="A10943">
            <v>54845</v>
          </cell>
        </row>
        <row r="10944">
          <cell r="A10944">
            <v>54849</v>
          </cell>
        </row>
        <row r="10945">
          <cell r="A10945">
            <v>54852</v>
          </cell>
        </row>
        <row r="10946">
          <cell r="A10946">
            <v>54865</v>
          </cell>
        </row>
        <row r="10947">
          <cell r="A10947">
            <v>54885</v>
          </cell>
        </row>
        <row r="10948">
          <cell r="A10948">
            <v>54935</v>
          </cell>
        </row>
        <row r="10949">
          <cell r="A10949">
            <v>54954</v>
          </cell>
        </row>
        <row r="10950">
          <cell r="A10950">
            <v>55056</v>
          </cell>
        </row>
        <row r="10951">
          <cell r="A10951">
            <v>55110</v>
          </cell>
        </row>
        <row r="10952">
          <cell r="A10952">
            <v>55149</v>
          </cell>
        </row>
        <row r="10953">
          <cell r="A10953">
            <v>55164</v>
          </cell>
        </row>
        <row r="10954">
          <cell r="A10954">
            <v>55174</v>
          </cell>
        </row>
        <row r="10955">
          <cell r="A10955">
            <v>55221</v>
          </cell>
        </row>
        <row r="10956">
          <cell r="A10956">
            <v>55295</v>
          </cell>
        </row>
        <row r="10957">
          <cell r="A10957">
            <v>55317</v>
          </cell>
        </row>
        <row r="10958">
          <cell r="A10958">
            <v>55325</v>
          </cell>
        </row>
        <row r="10959">
          <cell r="A10959">
            <v>55341</v>
          </cell>
        </row>
        <row r="10960">
          <cell r="A10960">
            <v>55354</v>
          </cell>
        </row>
        <row r="10961">
          <cell r="A10961">
            <v>55369</v>
          </cell>
        </row>
        <row r="10962">
          <cell r="A10962">
            <v>55370</v>
          </cell>
        </row>
        <row r="10963">
          <cell r="A10963">
            <v>55408</v>
          </cell>
        </row>
        <row r="10964">
          <cell r="A10964">
            <v>55482</v>
          </cell>
        </row>
        <row r="10965">
          <cell r="A10965">
            <v>55488</v>
          </cell>
        </row>
        <row r="10966">
          <cell r="A10966">
            <v>55520</v>
          </cell>
        </row>
        <row r="10967">
          <cell r="A10967">
            <v>55542</v>
          </cell>
        </row>
        <row r="10968">
          <cell r="A10968">
            <v>55548</v>
          </cell>
        </row>
        <row r="10969">
          <cell r="A10969">
            <v>55608</v>
          </cell>
        </row>
        <row r="10970">
          <cell r="A10970">
            <v>55655</v>
          </cell>
        </row>
        <row r="10971">
          <cell r="A10971">
            <v>55793</v>
          </cell>
        </row>
        <row r="10972">
          <cell r="A10972">
            <v>55812</v>
          </cell>
        </row>
        <row r="10973">
          <cell r="A10973">
            <v>55832</v>
          </cell>
        </row>
        <row r="10974">
          <cell r="A10974">
            <v>55840</v>
          </cell>
        </row>
        <row r="10975">
          <cell r="A10975">
            <v>55919</v>
          </cell>
        </row>
        <row r="10976">
          <cell r="A10976">
            <v>55937</v>
          </cell>
        </row>
        <row r="10977">
          <cell r="A10977">
            <v>55982</v>
          </cell>
        </row>
        <row r="10978">
          <cell r="A10978">
            <v>56006</v>
          </cell>
        </row>
        <row r="10979">
          <cell r="A10979">
            <v>56024</v>
          </cell>
        </row>
        <row r="10980">
          <cell r="A10980">
            <v>56037</v>
          </cell>
        </row>
        <row r="10981">
          <cell r="A10981">
            <v>56039</v>
          </cell>
        </row>
        <row r="10982">
          <cell r="A10982">
            <v>56079</v>
          </cell>
        </row>
        <row r="10983">
          <cell r="A10983">
            <v>56089</v>
          </cell>
        </row>
        <row r="10984">
          <cell r="A10984">
            <v>56155</v>
          </cell>
        </row>
        <row r="10985">
          <cell r="A10985">
            <v>56156</v>
          </cell>
        </row>
        <row r="10986">
          <cell r="A10986">
            <v>56183</v>
          </cell>
        </row>
        <row r="10987">
          <cell r="A10987">
            <v>56189</v>
          </cell>
        </row>
        <row r="10988">
          <cell r="A10988">
            <v>56197</v>
          </cell>
        </row>
        <row r="10989">
          <cell r="A10989">
            <v>56214</v>
          </cell>
        </row>
        <row r="10990">
          <cell r="A10990">
            <v>56216</v>
          </cell>
        </row>
        <row r="10991">
          <cell r="A10991">
            <v>56275</v>
          </cell>
        </row>
        <row r="10992">
          <cell r="A10992">
            <v>56346</v>
          </cell>
        </row>
        <row r="10993">
          <cell r="A10993">
            <v>56371</v>
          </cell>
        </row>
        <row r="10994">
          <cell r="A10994">
            <v>56382</v>
          </cell>
        </row>
        <row r="10995">
          <cell r="A10995">
            <v>56439</v>
          </cell>
        </row>
        <row r="10996">
          <cell r="A10996">
            <v>56572</v>
          </cell>
        </row>
        <row r="10997">
          <cell r="A10997">
            <v>56573</v>
          </cell>
        </row>
        <row r="10998">
          <cell r="A10998">
            <v>56575</v>
          </cell>
        </row>
        <row r="10999">
          <cell r="A10999">
            <v>56597</v>
          </cell>
        </row>
        <row r="11000">
          <cell r="A11000">
            <v>56606</v>
          </cell>
        </row>
        <row r="11001">
          <cell r="A11001">
            <v>56633</v>
          </cell>
        </row>
        <row r="11002">
          <cell r="A11002">
            <v>56668</v>
          </cell>
        </row>
        <row r="11003">
          <cell r="A11003">
            <v>56697</v>
          </cell>
        </row>
        <row r="11004">
          <cell r="A11004">
            <v>56735</v>
          </cell>
        </row>
        <row r="11005">
          <cell r="A11005">
            <v>56742</v>
          </cell>
        </row>
        <row r="11006">
          <cell r="A11006">
            <v>56757</v>
          </cell>
        </row>
        <row r="11007">
          <cell r="A11007">
            <v>56846</v>
          </cell>
        </row>
        <row r="11008">
          <cell r="A11008">
            <v>56887</v>
          </cell>
        </row>
        <row r="11009">
          <cell r="A11009">
            <v>56890</v>
          </cell>
        </row>
        <row r="11010">
          <cell r="A11010">
            <v>56953</v>
          </cell>
        </row>
        <row r="11011">
          <cell r="A11011">
            <v>57047</v>
          </cell>
        </row>
        <row r="11012">
          <cell r="A11012">
            <v>57055</v>
          </cell>
        </row>
        <row r="11013">
          <cell r="A11013">
            <v>57063</v>
          </cell>
        </row>
        <row r="11014">
          <cell r="A11014">
            <v>57070</v>
          </cell>
        </row>
        <row r="11015">
          <cell r="A11015">
            <v>57071</v>
          </cell>
        </row>
        <row r="11016">
          <cell r="A11016">
            <v>57100</v>
          </cell>
        </row>
        <row r="11017">
          <cell r="A11017">
            <v>57117</v>
          </cell>
        </row>
        <row r="11018">
          <cell r="A11018">
            <v>57124</v>
          </cell>
        </row>
        <row r="11019">
          <cell r="A11019">
            <v>57223</v>
          </cell>
        </row>
        <row r="11020">
          <cell r="A11020">
            <v>57293</v>
          </cell>
        </row>
        <row r="11021">
          <cell r="A11021">
            <v>57301</v>
          </cell>
        </row>
        <row r="11022">
          <cell r="A11022">
            <v>57302</v>
          </cell>
        </row>
        <row r="11023">
          <cell r="A11023">
            <v>57397</v>
          </cell>
        </row>
        <row r="11024">
          <cell r="A11024">
            <v>57437</v>
          </cell>
        </row>
        <row r="11025">
          <cell r="A11025">
            <v>57453</v>
          </cell>
        </row>
        <row r="11026">
          <cell r="A11026">
            <v>57457</v>
          </cell>
        </row>
        <row r="11027">
          <cell r="A11027">
            <v>57507</v>
          </cell>
        </row>
        <row r="11028">
          <cell r="A11028">
            <v>57521</v>
          </cell>
        </row>
        <row r="11029">
          <cell r="A11029">
            <v>57606</v>
          </cell>
        </row>
        <row r="11030">
          <cell r="A11030">
            <v>57640</v>
          </cell>
        </row>
        <row r="11031">
          <cell r="A11031">
            <v>57697</v>
          </cell>
        </row>
        <row r="11032">
          <cell r="A11032">
            <v>57701</v>
          </cell>
        </row>
        <row r="11033">
          <cell r="A11033">
            <v>57708</v>
          </cell>
        </row>
        <row r="11034">
          <cell r="A11034">
            <v>57731</v>
          </cell>
        </row>
        <row r="11035">
          <cell r="A11035">
            <v>57771</v>
          </cell>
        </row>
        <row r="11036">
          <cell r="A11036">
            <v>57799</v>
          </cell>
        </row>
        <row r="11037">
          <cell r="A11037">
            <v>57815</v>
          </cell>
        </row>
        <row r="11038">
          <cell r="A11038">
            <v>57828</v>
          </cell>
        </row>
        <row r="11039">
          <cell r="A11039">
            <v>57841</v>
          </cell>
        </row>
        <row r="11040">
          <cell r="A11040">
            <v>58053</v>
          </cell>
        </row>
        <row r="11041">
          <cell r="A11041">
            <v>63474</v>
          </cell>
        </row>
        <row r="11042">
          <cell r="A11042">
            <v>63523</v>
          </cell>
        </row>
        <row r="11043">
          <cell r="A11043">
            <v>63573</v>
          </cell>
        </row>
        <row r="11044">
          <cell r="A11044">
            <v>63594</v>
          </cell>
        </row>
        <row r="11045">
          <cell r="A11045">
            <v>63603</v>
          </cell>
        </row>
        <row r="11046">
          <cell r="A11046">
            <v>63608</v>
          </cell>
        </row>
        <row r="11047">
          <cell r="A11047">
            <v>63630</v>
          </cell>
        </row>
        <row r="11048">
          <cell r="A11048">
            <v>63631</v>
          </cell>
        </row>
        <row r="11049">
          <cell r="A11049">
            <v>63810</v>
          </cell>
        </row>
        <row r="11050">
          <cell r="A11050">
            <v>63903</v>
          </cell>
        </row>
        <row r="11051">
          <cell r="A11051">
            <v>63909</v>
          </cell>
        </row>
        <row r="11052">
          <cell r="A11052">
            <v>64628</v>
          </cell>
        </row>
        <row r="11053">
          <cell r="A11053">
            <v>64949</v>
          </cell>
        </row>
        <row r="11054">
          <cell r="A11054">
            <v>64990</v>
          </cell>
        </row>
        <row r="11055">
          <cell r="A11055">
            <v>64994</v>
          </cell>
        </row>
        <row r="11056">
          <cell r="A11056">
            <v>65150</v>
          </cell>
        </row>
        <row r="11057">
          <cell r="A11057">
            <v>65200</v>
          </cell>
        </row>
        <row r="11058">
          <cell r="A11058">
            <v>65211</v>
          </cell>
        </row>
        <row r="11059">
          <cell r="A11059">
            <v>65228</v>
          </cell>
        </row>
        <row r="11060">
          <cell r="A11060">
            <v>65244</v>
          </cell>
        </row>
        <row r="11061">
          <cell r="A11061">
            <v>65379</v>
          </cell>
        </row>
        <row r="11062">
          <cell r="A11062">
            <v>65435</v>
          </cell>
        </row>
        <row r="11063">
          <cell r="A11063">
            <v>65542</v>
          </cell>
        </row>
        <row r="11064">
          <cell r="A11064">
            <v>65632</v>
          </cell>
        </row>
        <row r="11065">
          <cell r="A11065">
            <v>65647</v>
          </cell>
        </row>
        <row r="11066">
          <cell r="A11066">
            <v>65668</v>
          </cell>
        </row>
        <row r="11067">
          <cell r="A11067">
            <v>65694</v>
          </cell>
        </row>
        <row r="11068">
          <cell r="A11068">
            <v>66232</v>
          </cell>
        </row>
        <row r="11069">
          <cell r="A11069">
            <v>66246</v>
          </cell>
        </row>
        <row r="11070">
          <cell r="A11070">
            <v>66275</v>
          </cell>
        </row>
        <row r="11071">
          <cell r="A11071">
            <v>66356</v>
          </cell>
        </row>
        <row r="11072">
          <cell r="A11072">
            <v>66383</v>
          </cell>
        </row>
        <row r="11073">
          <cell r="A11073">
            <v>66775</v>
          </cell>
        </row>
        <row r="11074">
          <cell r="A11074">
            <v>66781</v>
          </cell>
        </row>
        <row r="11075">
          <cell r="A11075">
            <v>66824</v>
          </cell>
        </row>
        <row r="11076">
          <cell r="A11076">
            <v>66870</v>
          </cell>
        </row>
        <row r="11077">
          <cell r="A11077">
            <v>66946</v>
          </cell>
        </row>
        <row r="11078">
          <cell r="A11078">
            <v>67089</v>
          </cell>
        </row>
        <row r="11079">
          <cell r="A11079">
            <v>67140</v>
          </cell>
        </row>
        <row r="11080">
          <cell r="A11080">
            <v>67228</v>
          </cell>
        </row>
        <row r="11081">
          <cell r="A11081">
            <v>67243</v>
          </cell>
        </row>
        <row r="11082">
          <cell r="A11082">
            <v>67259</v>
          </cell>
        </row>
        <row r="11083">
          <cell r="A11083">
            <v>67344</v>
          </cell>
        </row>
        <row r="11084">
          <cell r="A11084">
            <v>67348</v>
          </cell>
        </row>
        <row r="11085">
          <cell r="A11085">
            <v>67359</v>
          </cell>
        </row>
        <row r="11086">
          <cell r="A11086">
            <v>67436</v>
          </cell>
        </row>
        <row r="11087">
          <cell r="A11087">
            <v>67456</v>
          </cell>
        </row>
        <row r="11088">
          <cell r="A11088">
            <v>67465</v>
          </cell>
        </row>
        <row r="11089">
          <cell r="A11089">
            <v>67497</v>
          </cell>
        </row>
        <row r="11090">
          <cell r="A11090">
            <v>67502</v>
          </cell>
        </row>
        <row r="11091">
          <cell r="A11091">
            <v>67684</v>
          </cell>
        </row>
        <row r="11092">
          <cell r="A11092">
            <v>67756</v>
          </cell>
        </row>
        <row r="11093">
          <cell r="A11093">
            <v>67822</v>
          </cell>
        </row>
        <row r="11094">
          <cell r="A11094">
            <v>67856</v>
          </cell>
        </row>
        <row r="11095">
          <cell r="A11095">
            <v>67903</v>
          </cell>
        </row>
        <row r="11096">
          <cell r="A11096">
            <v>68117</v>
          </cell>
        </row>
        <row r="11097">
          <cell r="A11097">
            <v>68170</v>
          </cell>
        </row>
        <row r="11098">
          <cell r="A11098">
            <v>68190</v>
          </cell>
        </row>
        <row r="11099">
          <cell r="A11099">
            <v>68311</v>
          </cell>
        </row>
        <row r="11100">
          <cell r="A11100">
            <v>68359</v>
          </cell>
        </row>
        <row r="11101">
          <cell r="A11101">
            <v>68380</v>
          </cell>
        </row>
        <row r="11102">
          <cell r="A11102">
            <v>68477</v>
          </cell>
        </row>
        <row r="11103">
          <cell r="A11103">
            <v>68559</v>
          </cell>
        </row>
        <row r="11104">
          <cell r="A11104">
            <v>68796</v>
          </cell>
        </row>
        <row r="11105">
          <cell r="A11105">
            <v>68942</v>
          </cell>
        </row>
        <row r="11106">
          <cell r="A11106">
            <v>69122</v>
          </cell>
        </row>
        <row r="11107">
          <cell r="A11107">
            <v>69158</v>
          </cell>
        </row>
        <row r="11108">
          <cell r="A11108">
            <v>69207</v>
          </cell>
        </row>
        <row r="11109">
          <cell r="A11109">
            <v>69356</v>
          </cell>
        </row>
        <row r="11110">
          <cell r="A11110">
            <v>69365</v>
          </cell>
        </row>
        <row r="11111">
          <cell r="A11111">
            <v>69435</v>
          </cell>
        </row>
        <row r="11112">
          <cell r="A11112">
            <v>69538</v>
          </cell>
        </row>
        <row r="11113">
          <cell r="A11113">
            <v>69587</v>
          </cell>
        </row>
        <row r="11114">
          <cell r="A11114">
            <v>69794</v>
          </cell>
        </row>
        <row r="11115">
          <cell r="A11115">
            <v>69804</v>
          </cell>
        </row>
        <row r="11116">
          <cell r="A11116">
            <v>69880</v>
          </cell>
        </row>
        <row r="11117">
          <cell r="A11117">
            <v>69912</v>
          </cell>
        </row>
        <row r="11118">
          <cell r="A11118">
            <v>69915</v>
          </cell>
        </row>
        <row r="11119">
          <cell r="A11119">
            <v>69935</v>
          </cell>
        </row>
        <row r="11120">
          <cell r="A11120">
            <v>70107</v>
          </cell>
        </row>
        <row r="11121">
          <cell r="A11121">
            <v>70113</v>
          </cell>
        </row>
        <row r="11122">
          <cell r="A11122">
            <v>70145</v>
          </cell>
        </row>
        <row r="11123">
          <cell r="A11123">
            <v>70343</v>
          </cell>
        </row>
        <row r="11124">
          <cell r="A11124">
            <v>70349</v>
          </cell>
        </row>
        <row r="11125">
          <cell r="A11125">
            <v>70408</v>
          </cell>
        </row>
        <row r="11126">
          <cell r="A11126">
            <v>70422</v>
          </cell>
        </row>
        <row r="11127">
          <cell r="A11127">
            <v>70532</v>
          </cell>
        </row>
        <row r="11128">
          <cell r="A11128">
            <v>70603</v>
          </cell>
        </row>
        <row r="11129">
          <cell r="A11129">
            <v>70624</v>
          </cell>
        </row>
        <row r="11130">
          <cell r="A11130">
            <v>70737</v>
          </cell>
        </row>
        <row r="11131">
          <cell r="A11131">
            <v>70773</v>
          </cell>
        </row>
        <row r="11132">
          <cell r="A11132">
            <v>70784</v>
          </cell>
        </row>
        <row r="11133">
          <cell r="A11133">
            <v>70856</v>
          </cell>
        </row>
        <row r="11134">
          <cell r="A11134">
            <v>70868</v>
          </cell>
        </row>
        <row r="11135">
          <cell r="A11135">
            <v>70873</v>
          </cell>
        </row>
        <row r="11136">
          <cell r="A11136">
            <v>70909</v>
          </cell>
        </row>
        <row r="11137">
          <cell r="A11137">
            <v>70993</v>
          </cell>
        </row>
        <row r="11138">
          <cell r="A11138">
            <v>71062</v>
          </cell>
        </row>
        <row r="11139">
          <cell r="A11139">
            <v>71065</v>
          </cell>
        </row>
        <row r="11140">
          <cell r="A11140">
            <v>71067</v>
          </cell>
        </row>
        <row r="11141">
          <cell r="A11141">
            <v>71075</v>
          </cell>
        </row>
        <row r="11142">
          <cell r="A11142">
            <v>71076</v>
          </cell>
        </row>
        <row r="11143">
          <cell r="A11143">
            <v>71085</v>
          </cell>
        </row>
        <row r="11144">
          <cell r="A11144">
            <v>71088</v>
          </cell>
        </row>
        <row r="11145">
          <cell r="A11145">
            <v>71108</v>
          </cell>
        </row>
        <row r="11146">
          <cell r="A11146">
            <v>71206</v>
          </cell>
        </row>
        <row r="11147">
          <cell r="A11147">
            <v>71218</v>
          </cell>
        </row>
        <row r="11148">
          <cell r="A11148">
            <v>71262</v>
          </cell>
        </row>
        <row r="11149">
          <cell r="A11149">
            <v>71287</v>
          </cell>
        </row>
        <row r="11150">
          <cell r="A11150">
            <v>71330</v>
          </cell>
        </row>
        <row r="11151">
          <cell r="A11151">
            <v>71356</v>
          </cell>
        </row>
        <row r="11152">
          <cell r="A11152">
            <v>71368</v>
          </cell>
        </row>
        <row r="11153">
          <cell r="A11153">
            <v>71461</v>
          </cell>
        </row>
        <row r="11154">
          <cell r="A11154">
            <v>71519</v>
          </cell>
        </row>
        <row r="11155">
          <cell r="A11155">
            <v>71570</v>
          </cell>
        </row>
        <row r="11156">
          <cell r="A11156">
            <v>71590</v>
          </cell>
        </row>
        <row r="11157">
          <cell r="A11157">
            <v>71613</v>
          </cell>
        </row>
        <row r="11158">
          <cell r="A11158">
            <v>71672</v>
          </cell>
        </row>
        <row r="11159">
          <cell r="A11159">
            <v>71768</v>
          </cell>
        </row>
        <row r="11160">
          <cell r="A11160">
            <v>71886</v>
          </cell>
        </row>
        <row r="11161">
          <cell r="A11161">
            <v>71914</v>
          </cell>
        </row>
        <row r="11162">
          <cell r="A11162">
            <v>71918</v>
          </cell>
        </row>
        <row r="11163">
          <cell r="A11163">
            <v>71919</v>
          </cell>
        </row>
        <row r="11164">
          <cell r="A11164">
            <v>71937</v>
          </cell>
        </row>
        <row r="11165">
          <cell r="A11165">
            <v>71970</v>
          </cell>
        </row>
        <row r="11166">
          <cell r="A11166">
            <v>71996</v>
          </cell>
        </row>
        <row r="11167">
          <cell r="A11167">
            <v>72013</v>
          </cell>
        </row>
        <row r="11168">
          <cell r="A11168">
            <v>72148</v>
          </cell>
        </row>
        <row r="11169">
          <cell r="A11169">
            <v>72178</v>
          </cell>
        </row>
        <row r="11170">
          <cell r="A11170">
            <v>72216</v>
          </cell>
        </row>
        <row r="11171">
          <cell r="A11171">
            <v>72255</v>
          </cell>
        </row>
        <row r="11172">
          <cell r="A11172">
            <v>72325</v>
          </cell>
        </row>
        <row r="11173">
          <cell r="A11173">
            <v>72364</v>
          </cell>
        </row>
        <row r="11174">
          <cell r="A11174">
            <v>72399</v>
          </cell>
        </row>
        <row r="11175">
          <cell r="A11175">
            <v>72409</v>
          </cell>
        </row>
        <row r="11176">
          <cell r="A11176">
            <v>72426</v>
          </cell>
        </row>
        <row r="11177">
          <cell r="A11177">
            <v>72446</v>
          </cell>
        </row>
        <row r="11178">
          <cell r="A11178">
            <v>72675</v>
          </cell>
        </row>
        <row r="11179">
          <cell r="A11179">
            <v>72735</v>
          </cell>
        </row>
        <row r="11180">
          <cell r="A11180">
            <v>72780</v>
          </cell>
        </row>
        <row r="11181">
          <cell r="A11181">
            <v>72803</v>
          </cell>
        </row>
        <row r="11182">
          <cell r="A11182">
            <v>72927</v>
          </cell>
        </row>
        <row r="11183">
          <cell r="A11183">
            <v>73008</v>
          </cell>
        </row>
        <row r="11184">
          <cell r="A11184">
            <v>73034</v>
          </cell>
        </row>
        <row r="11185">
          <cell r="A11185">
            <v>73080</v>
          </cell>
        </row>
        <row r="11186">
          <cell r="A11186">
            <v>73130</v>
          </cell>
        </row>
        <row r="11187">
          <cell r="A11187">
            <v>73133</v>
          </cell>
        </row>
        <row r="11188">
          <cell r="A11188">
            <v>73167</v>
          </cell>
        </row>
        <row r="11189">
          <cell r="A11189">
            <v>73252</v>
          </cell>
        </row>
        <row r="11190">
          <cell r="A11190">
            <v>73260</v>
          </cell>
        </row>
        <row r="11191">
          <cell r="A11191">
            <v>73403</v>
          </cell>
        </row>
        <row r="11192">
          <cell r="A11192">
            <v>73447</v>
          </cell>
        </row>
        <row r="11193">
          <cell r="A11193">
            <v>73595</v>
          </cell>
        </row>
        <row r="11194">
          <cell r="A11194">
            <v>73946</v>
          </cell>
        </row>
        <row r="11195">
          <cell r="A11195">
            <v>73954</v>
          </cell>
        </row>
        <row r="11196">
          <cell r="A11196">
            <v>74042</v>
          </cell>
        </row>
        <row r="11197">
          <cell r="A11197">
            <v>74105</v>
          </cell>
        </row>
        <row r="11198">
          <cell r="A11198">
            <v>74256</v>
          </cell>
        </row>
        <row r="11199">
          <cell r="A11199">
            <v>74366</v>
          </cell>
        </row>
        <row r="11200">
          <cell r="A11200">
            <v>74429</v>
          </cell>
        </row>
        <row r="11201">
          <cell r="A11201">
            <v>74431</v>
          </cell>
        </row>
        <row r="11202">
          <cell r="A11202">
            <v>74434</v>
          </cell>
        </row>
        <row r="11203">
          <cell r="A11203">
            <v>74461</v>
          </cell>
        </row>
        <row r="11204">
          <cell r="A11204">
            <v>74504</v>
          </cell>
        </row>
        <row r="11205">
          <cell r="A11205">
            <v>74515</v>
          </cell>
        </row>
        <row r="11206">
          <cell r="A11206">
            <v>74523</v>
          </cell>
        </row>
        <row r="11207">
          <cell r="A11207">
            <v>74550</v>
          </cell>
        </row>
        <row r="11208">
          <cell r="A11208">
            <v>74595</v>
          </cell>
        </row>
        <row r="11209">
          <cell r="A11209">
            <v>74635</v>
          </cell>
        </row>
        <row r="11210">
          <cell r="A11210">
            <v>74658</v>
          </cell>
        </row>
        <row r="11211">
          <cell r="A11211">
            <v>74916</v>
          </cell>
        </row>
        <row r="11212">
          <cell r="A11212">
            <v>74934</v>
          </cell>
        </row>
        <row r="11213">
          <cell r="A11213">
            <v>74946</v>
          </cell>
        </row>
        <row r="11214">
          <cell r="A11214">
            <v>75041</v>
          </cell>
        </row>
        <row r="11215">
          <cell r="A11215">
            <v>75043</v>
          </cell>
        </row>
        <row r="11216">
          <cell r="A11216">
            <v>75049</v>
          </cell>
        </row>
        <row r="11217">
          <cell r="A11217">
            <v>75193</v>
          </cell>
        </row>
        <row r="11218">
          <cell r="A11218">
            <v>75263</v>
          </cell>
        </row>
        <row r="11219">
          <cell r="A11219">
            <v>75374</v>
          </cell>
        </row>
        <row r="11220">
          <cell r="A11220">
            <v>75457</v>
          </cell>
        </row>
        <row r="11221">
          <cell r="A11221">
            <v>75638</v>
          </cell>
        </row>
        <row r="11222">
          <cell r="A11222">
            <v>75805</v>
          </cell>
        </row>
        <row r="11223">
          <cell r="A11223">
            <v>75808</v>
          </cell>
        </row>
        <row r="11224">
          <cell r="A11224">
            <v>76868</v>
          </cell>
        </row>
        <row r="11225">
          <cell r="A11225">
            <v>76881</v>
          </cell>
        </row>
        <row r="11226">
          <cell r="A11226">
            <v>77193</v>
          </cell>
        </row>
        <row r="11227">
          <cell r="A11227">
            <v>77229</v>
          </cell>
        </row>
        <row r="11228">
          <cell r="A11228">
            <v>77634</v>
          </cell>
        </row>
        <row r="11229">
          <cell r="A11229">
            <v>77845</v>
          </cell>
        </row>
        <row r="11230">
          <cell r="A11230">
            <v>77991</v>
          </cell>
        </row>
        <row r="11231">
          <cell r="A11231">
            <v>66201</v>
          </cell>
        </row>
        <row r="11232">
          <cell r="A11232">
            <v>74608</v>
          </cell>
        </row>
        <row r="11233">
          <cell r="A11233">
            <v>74962</v>
          </cell>
        </row>
        <row r="11234">
          <cell r="A11234">
            <v>75831</v>
          </cell>
        </row>
        <row r="11235">
          <cell r="A11235">
            <v>78084</v>
          </cell>
        </row>
        <row r="11236">
          <cell r="A11236">
            <v>78125</v>
          </cell>
        </row>
        <row r="11237">
          <cell r="A11237">
            <v>78376</v>
          </cell>
        </row>
        <row r="11238">
          <cell r="A11238">
            <v>78377</v>
          </cell>
        </row>
        <row r="11239">
          <cell r="A11239">
            <v>78475</v>
          </cell>
        </row>
        <row r="11240">
          <cell r="A11240">
            <v>78540</v>
          </cell>
        </row>
        <row r="11241">
          <cell r="A11241">
            <v>78569</v>
          </cell>
        </row>
        <row r="11242">
          <cell r="A11242">
            <v>78683</v>
          </cell>
        </row>
        <row r="11243">
          <cell r="A11243">
            <v>78873</v>
          </cell>
        </row>
        <row r="11244">
          <cell r="A11244">
            <v>79072</v>
          </cell>
        </row>
        <row r="11245">
          <cell r="A11245">
            <v>79149</v>
          </cell>
        </row>
      </sheetData>
      <sheetData sheetId="22" refreshError="1"/>
      <sheetData sheetId="23" refreshError="1">
        <row r="1">
          <cell r="A1" t="str">
            <v>STUDENTID</v>
          </cell>
          <cell r="B1" t="str">
            <v>GRADE_LEVEL</v>
          </cell>
          <cell r="C1" t="str">
            <v>WITHDRAWREASON</v>
          </cell>
          <cell r="D1" t="str">
            <v>ENROLLRECEIVEDDATE</v>
          </cell>
          <cell r="E1" t="str">
            <v>ENROLLAPPROVEDDATE</v>
          </cell>
          <cell r="F1" t="str">
            <v>SCHOOLENROLLDATE</v>
          </cell>
          <cell r="G1" t="str">
            <v>WITHDRAWDATE</v>
          </cell>
          <cell r="H1" t="str">
            <v>SCHOOLWITHDRAWDATE</v>
          </cell>
          <cell r="I1" t="str">
            <v>SCHOOL_NAME</v>
          </cell>
          <cell r="J1" t="str">
            <v>APPROVED?</v>
          </cell>
          <cell r="K1" t="str">
            <v>BEGINNING OF 06-07 ENROLLMENT</v>
          </cell>
          <cell r="L1" t="str">
            <v>APPROVED FOR 2006-07?</v>
          </cell>
          <cell r="M1" t="str">
            <v>TODAY</v>
          </cell>
          <cell r="N1" t="str">
            <v>DAYS SINCE WITHDRAWAL</v>
          </cell>
          <cell r="O1" t="str">
            <v>WITHDRAWN THIS WEEK?</v>
          </cell>
          <cell r="P1" t="str">
            <v>GRADE GROUP</v>
          </cell>
        </row>
        <row r="2">
          <cell r="A2">
            <v>75713</v>
          </cell>
        </row>
        <row r="3">
          <cell r="A3">
            <v>75662</v>
          </cell>
        </row>
        <row r="4">
          <cell r="A4">
            <v>75583</v>
          </cell>
        </row>
        <row r="5">
          <cell r="A5">
            <v>69958</v>
          </cell>
        </row>
        <row r="6">
          <cell r="A6">
            <v>75444</v>
          </cell>
        </row>
        <row r="7">
          <cell r="A7">
            <v>73581</v>
          </cell>
        </row>
        <row r="8">
          <cell r="A8">
            <v>74443</v>
          </cell>
        </row>
        <row r="9">
          <cell r="A9">
            <v>75033</v>
          </cell>
        </row>
        <row r="10">
          <cell r="A10">
            <v>74354</v>
          </cell>
        </row>
        <row r="11">
          <cell r="A11">
            <v>73448</v>
          </cell>
        </row>
        <row r="12">
          <cell r="A12">
            <v>72818</v>
          </cell>
        </row>
        <row r="13">
          <cell r="A13">
            <v>75364</v>
          </cell>
        </row>
        <row r="14">
          <cell r="A14">
            <v>75916</v>
          </cell>
        </row>
        <row r="15">
          <cell r="A15">
            <v>72894</v>
          </cell>
        </row>
        <row r="16">
          <cell r="A16">
            <v>68482</v>
          </cell>
        </row>
        <row r="17">
          <cell r="A17">
            <v>71959</v>
          </cell>
        </row>
        <row r="18">
          <cell r="A18">
            <v>73014</v>
          </cell>
        </row>
        <row r="19">
          <cell r="A19">
            <v>71724</v>
          </cell>
        </row>
        <row r="20">
          <cell r="A20">
            <v>71962</v>
          </cell>
        </row>
        <row r="21">
          <cell r="A21">
            <v>71722</v>
          </cell>
        </row>
        <row r="22">
          <cell r="A22">
            <v>74797</v>
          </cell>
        </row>
        <row r="23">
          <cell r="A23">
            <v>72543</v>
          </cell>
        </row>
        <row r="24">
          <cell r="A24">
            <v>73225</v>
          </cell>
        </row>
        <row r="25">
          <cell r="A25">
            <v>71969</v>
          </cell>
        </row>
        <row r="26">
          <cell r="A26">
            <v>76064</v>
          </cell>
        </row>
        <row r="27">
          <cell r="A27">
            <v>76143</v>
          </cell>
        </row>
        <row r="28">
          <cell r="A28">
            <v>74920</v>
          </cell>
        </row>
        <row r="29">
          <cell r="A29">
            <v>75949</v>
          </cell>
        </row>
        <row r="30">
          <cell r="A30">
            <v>72387</v>
          </cell>
        </row>
        <row r="31">
          <cell r="A31">
            <v>75035</v>
          </cell>
        </row>
        <row r="32">
          <cell r="A32">
            <v>73249</v>
          </cell>
        </row>
        <row r="33">
          <cell r="A33">
            <v>53793</v>
          </cell>
        </row>
        <row r="34">
          <cell r="A34">
            <v>71598</v>
          </cell>
        </row>
        <row r="35">
          <cell r="A35">
            <v>74475</v>
          </cell>
        </row>
        <row r="36">
          <cell r="A36">
            <v>72789</v>
          </cell>
        </row>
        <row r="37">
          <cell r="A37">
            <v>73173</v>
          </cell>
        </row>
        <row r="38">
          <cell r="A38">
            <v>76315</v>
          </cell>
        </row>
        <row r="39">
          <cell r="A39">
            <v>74535</v>
          </cell>
        </row>
        <row r="40">
          <cell r="A40">
            <v>76316</v>
          </cell>
        </row>
        <row r="41">
          <cell r="A41">
            <v>76317</v>
          </cell>
        </row>
        <row r="42">
          <cell r="A42">
            <v>73124</v>
          </cell>
        </row>
        <row r="43">
          <cell r="A43">
            <v>73554</v>
          </cell>
        </row>
        <row r="44">
          <cell r="A44">
            <v>73553</v>
          </cell>
        </row>
        <row r="45">
          <cell r="A45">
            <v>74313</v>
          </cell>
        </row>
        <row r="46">
          <cell r="A46">
            <v>72907</v>
          </cell>
        </row>
        <row r="47">
          <cell r="A47">
            <v>72906</v>
          </cell>
        </row>
        <row r="48">
          <cell r="A48">
            <v>72715</v>
          </cell>
        </row>
        <row r="49">
          <cell r="A49">
            <v>72848</v>
          </cell>
        </row>
        <row r="50">
          <cell r="A50">
            <v>72977</v>
          </cell>
        </row>
        <row r="51">
          <cell r="A51">
            <v>72979</v>
          </cell>
        </row>
        <row r="52">
          <cell r="A52">
            <v>73057</v>
          </cell>
        </row>
        <row r="53">
          <cell r="A53">
            <v>73699</v>
          </cell>
        </row>
        <row r="54">
          <cell r="A54">
            <v>73055</v>
          </cell>
        </row>
        <row r="55">
          <cell r="A55">
            <v>73594</v>
          </cell>
        </row>
        <row r="56">
          <cell r="A56">
            <v>45347</v>
          </cell>
        </row>
        <row r="57">
          <cell r="A57">
            <v>74327</v>
          </cell>
        </row>
        <row r="58">
          <cell r="A58">
            <v>74348</v>
          </cell>
        </row>
        <row r="59">
          <cell r="A59">
            <v>76546</v>
          </cell>
        </row>
        <row r="60">
          <cell r="A60">
            <v>76545</v>
          </cell>
        </row>
        <row r="61">
          <cell r="A61">
            <v>76544</v>
          </cell>
        </row>
        <row r="62">
          <cell r="A62">
            <v>75986</v>
          </cell>
        </row>
        <row r="63">
          <cell r="A63">
            <v>72126</v>
          </cell>
        </row>
        <row r="64">
          <cell r="A64">
            <v>72793</v>
          </cell>
        </row>
        <row r="65">
          <cell r="A65">
            <v>75145</v>
          </cell>
        </row>
        <row r="66">
          <cell r="A66">
            <v>71727</v>
          </cell>
        </row>
        <row r="67">
          <cell r="A67">
            <v>72073</v>
          </cell>
        </row>
        <row r="68">
          <cell r="A68">
            <v>75781</v>
          </cell>
        </row>
        <row r="69">
          <cell r="A69">
            <v>76066</v>
          </cell>
        </row>
        <row r="70">
          <cell r="A70">
            <v>76081</v>
          </cell>
        </row>
        <row r="71">
          <cell r="A71">
            <v>76075</v>
          </cell>
        </row>
        <row r="72">
          <cell r="A72">
            <v>76086</v>
          </cell>
        </row>
        <row r="73">
          <cell r="A73">
            <v>76067</v>
          </cell>
        </row>
        <row r="74">
          <cell r="A74">
            <v>76642</v>
          </cell>
        </row>
        <row r="75">
          <cell r="A75">
            <v>76547</v>
          </cell>
        </row>
        <row r="76">
          <cell r="A76">
            <v>75706</v>
          </cell>
        </row>
        <row r="77">
          <cell r="A77">
            <v>75717</v>
          </cell>
        </row>
        <row r="78">
          <cell r="A78">
            <v>75064</v>
          </cell>
        </row>
        <row r="79">
          <cell r="A79">
            <v>76697</v>
          </cell>
        </row>
        <row r="80">
          <cell r="A80">
            <v>76915</v>
          </cell>
        </row>
        <row r="81">
          <cell r="A81">
            <v>76650</v>
          </cell>
        </row>
        <row r="82">
          <cell r="A82">
            <v>76197</v>
          </cell>
        </row>
        <row r="83">
          <cell r="A83">
            <v>74353</v>
          </cell>
        </row>
        <row r="84">
          <cell r="A84">
            <v>71952</v>
          </cell>
        </row>
        <row r="85">
          <cell r="A85">
            <v>73024</v>
          </cell>
        </row>
        <row r="86">
          <cell r="A86">
            <v>74489</v>
          </cell>
        </row>
        <row r="87">
          <cell r="A87">
            <v>42987</v>
          </cell>
        </row>
        <row r="88">
          <cell r="A88">
            <v>75202</v>
          </cell>
        </row>
        <row r="89">
          <cell r="A89">
            <v>70008</v>
          </cell>
        </row>
        <row r="90">
          <cell r="A90">
            <v>75840</v>
          </cell>
        </row>
        <row r="91">
          <cell r="A91">
            <v>74410</v>
          </cell>
        </row>
        <row r="92">
          <cell r="A92">
            <v>70951</v>
          </cell>
        </row>
        <row r="93">
          <cell r="A93">
            <v>72345</v>
          </cell>
        </row>
        <row r="94">
          <cell r="A94">
            <v>77006</v>
          </cell>
        </row>
        <row r="95">
          <cell r="A95">
            <v>75011</v>
          </cell>
        </row>
        <row r="96">
          <cell r="A96">
            <v>76583</v>
          </cell>
        </row>
        <row r="97">
          <cell r="A97">
            <v>77105</v>
          </cell>
        </row>
        <row r="98">
          <cell r="A98">
            <v>73169</v>
          </cell>
        </row>
        <row r="99">
          <cell r="A99">
            <v>76962</v>
          </cell>
        </row>
        <row r="100">
          <cell r="A100">
            <v>76088</v>
          </cell>
        </row>
        <row r="101">
          <cell r="A101">
            <v>72505</v>
          </cell>
        </row>
        <row r="102">
          <cell r="A102">
            <v>75795</v>
          </cell>
        </row>
        <row r="103">
          <cell r="A103">
            <v>75906</v>
          </cell>
        </row>
        <row r="104">
          <cell r="A104">
            <v>75942</v>
          </cell>
        </row>
        <row r="105">
          <cell r="A105">
            <v>77273</v>
          </cell>
        </row>
        <row r="106">
          <cell r="A106">
            <v>76373</v>
          </cell>
        </row>
        <row r="107">
          <cell r="A107">
            <v>77098</v>
          </cell>
        </row>
        <row r="108">
          <cell r="A108">
            <v>76005</v>
          </cell>
        </row>
        <row r="109">
          <cell r="A109">
            <v>75937</v>
          </cell>
        </row>
        <row r="110">
          <cell r="A110">
            <v>75866</v>
          </cell>
        </row>
        <row r="111">
          <cell r="A111">
            <v>74953</v>
          </cell>
        </row>
        <row r="112">
          <cell r="A112">
            <v>69957</v>
          </cell>
        </row>
        <row r="113">
          <cell r="A113">
            <v>72280</v>
          </cell>
        </row>
        <row r="114">
          <cell r="A114">
            <v>72628</v>
          </cell>
        </row>
        <row r="115">
          <cell r="A115">
            <v>76374</v>
          </cell>
        </row>
        <row r="116">
          <cell r="A116">
            <v>55025</v>
          </cell>
        </row>
        <row r="117">
          <cell r="A117">
            <v>72637</v>
          </cell>
        </row>
        <row r="118">
          <cell r="A118">
            <v>72281</v>
          </cell>
        </row>
        <row r="119">
          <cell r="A119">
            <v>75170</v>
          </cell>
        </row>
        <row r="120">
          <cell r="A120">
            <v>75167</v>
          </cell>
        </row>
        <row r="121">
          <cell r="A121">
            <v>75169</v>
          </cell>
        </row>
        <row r="122">
          <cell r="A122">
            <v>74368</v>
          </cell>
        </row>
        <row r="123">
          <cell r="A123">
            <v>74359</v>
          </cell>
        </row>
        <row r="124">
          <cell r="A124">
            <v>77361</v>
          </cell>
        </row>
        <row r="125">
          <cell r="A125">
            <v>72308</v>
          </cell>
        </row>
        <row r="126">
          <cell r="A126">
            <v>77359</v>
          </cell>
        </row>
        <row r="127">
          <cell r="A127">
            <v>77809</v>
          </cell>
        </row>
        <row r="128">
          <cell r="A128">
            <v>77683</v>
          </cell>
        </row>
        <row r="129">
          <cell r="A129">
            <v>77761</v>
          </cell>
        </row>
        <row r="130">
          <cell r="A130">
            <v>69548</v>
          </cell>
        </row>
        <row r="131">
          <cell r="A131">
            <v>76536</v>
          </cell>
        </row>
        <row r="132">
          <cell r="A132">
            <v>75528</v>
          </cell>
        </row>
        <row r="133">
          <cell r="A133">
            <v>74554</v>
          </cell>
        </row>
        <row r="134">
          <cell r="A134">
            <v>76497</v>
          </cell>
        </row>
        <row r="135">
          <cell r="A135">
            <v>74609</v>
          </cell>
        </row>
        <row r="136">
          <cell r="A136">
            <v>74505</v>
          </cell>
        </row>
        <row r="137">
          <cell r="A137">
            <v>28321</v>
          </cell>
        </row>
        <row r="138">
          <cell r="A138">
            <v>15250</v>
          </cell>
        </row>
        <row r="139">
          <cell r="A139">
            <v>73206</v>
          </cell>
        </row>
        <row r="140">
          <cell r="A140">
            <v>75292</v>
          </cell>
        </row>
        <row r="141">
          <cell r="A141">
            <v>69924</v>
          </cell>
        </row>
        <row r="142">
          <cell r="A142">
            <v>72621</v>
          </cell>
        </row>
        <row r="143">
          <cell r="A143">
            <v>69925</v>
          </cell>
        </row>
        <row r="144">
          <cell r="A144">
            <v>69923</v>
          </cell>
        </row>
        <row r="145">
          <cell r="A145">
            <v>77715</v>
          </cell>
        </row>
        <row r="146">
          <cell r="A146">
            <v>76036</v>
          </cell>
        </row>
        <row r="147">
          <cell r="A147">
            <v>72491</v>
          </cell>
        </row>
        <row r="148">
          <cell r="A148">
            <v>77138</v>
          </cell>
        </row>
        <row r="149">
          <cell r="A149">
            <v>77690</v>
          </cell>
        </row>
        <row r="150">
          <cell r="A150">
            <v>78077</v>
          </cell>
        </row>
        <row r="151">
          <cell r="A151">
            <v>78032</v>
          </cell>
        </row>
        <row r="152">
          <cell r="A152">
            <v>77888</v>
          </cell>
        </row>
        <row r="153">
          <cell r="A153">
            <v>78007</v>
          </cell>
        </row>
        <row r="154">
          <cell r="A154">
            <v>78035</v>
          </cell>
        </row>
        <row r="155">
          <cell r="A155">
            <v>78144</v>
          </cell>
        </row>
        <row r="156">
          <cell r="A156">
            <v>78015</v>
          </cell>
        </row>
        <row r="157">
          <cell r="A157">
            <v>73950</v>
          </cell>
        </row>
        <row r="158">
          <cell r="A158">
            <v>69121</v>
          </cell>
        </row>
        <row r="159">
          <cell r="A159">
            <v>69109</v>
          </cell>
        </row>
        <row r="160">
          <cell r="A160">
            <v>74853</v>
          </cell>
        </row>
        <row r="161">
          <cell r="A161">
            <v>77201</v>
          </cell>
        </row>
        <row r="162">
          <cell r="A162">
            <v>74791</v>
          </cell>
        </row>
        <row r="163">
          <cell r="A163">
            <v>74816</v>
          </cell>
        </row>
        <row r="164">
          <cell r="A164">
            <v>74334</v>
          </cell>
        </row>
        <row r="165">
          <cell r="A165">
            <v>72295</v>
          </cell>
        </row>
        <row r="166">
          <cell r="A166">
            <v>72646</v>
          </cell>
        </row>
        <row r="167">
          <cell r="A167">
            <v>73705</v>
          </cell>
        </row>
        <row r="168">
          <cell r="A168">
            <v>72048</v>
          </cell>
        </row>
        <row r="169">
          <cell r="A169">
            <v>72544</v>
          </cell>
        </row>
        <row r="170">
          <cell r="A170">
            <v>74600</v>
          </cell>
        </row>
        <row r="171">
          <cell r="A171">
            <v>71221</v>
          </cell>
        </row>
        <row r="172">
          <cell r="A172">
            <v>78150</v>
          </cell>
        </row>
        <row r="173">
          <cell r="A173">
            <v>78483</v>
          </cell>
        </row>
        <row r="174">
          <cell r="A174">
            <v>75980</v>
          </cell>
        </row>
        <row r="175">
          <cell r="A175">
            <v>75128</v>
          </cell>
        </row>
        <row r="176">
          <cell r="A176">
            <v>71135</v>
          </cell>
        </row>
        <row r="177">
          <cell r="A177">
            <v>72516</v>
          </cell>
        </row>
        <row r="178">
          <cell r="A178">
            <v>75029</v>
          </cell>
        </row>
        <row r="179">
          <cell r="A179">
            <v>73137</v>
          </cell>
        </row>
        <row r="180">
          <cell r="A180">
            <v>73478</v>
          </cell>
        </row>
        <row r="181">
          <cell r="A181">
            <v>75023</v>
          </cell>
        </row>
        <row r="182">
          <cell r="A182">
            <v>75532</v>
          </cell>
        </row>
        <row r="183">
          <cell r="A183">
            <v>76854</v>
          </cell>
        </row>
        <row r="184">
          <cell r="A184">
            <v>73138</v>
          </cell>
        </row>
        <row r="185">
          <cell r="A185">
            <v>75038</v>
          </cell>
        </row>
        <row r="186">
          <cell r="A186">
            <v>75455</v>
          </cell>
        </row>
        <row r="187">
          <cell r="A187">
            <v>72220</v>
          </cell>
        </row>
        <row r="188">
          <cell r="A188">
            <v>74974</v>
          </cell>
        </row>
        <row r="189">
          <cell r="A189">
            <v>74979</v>
          </cell>
        </row>
        <row r="190">
          <cell r="A190">
            <v>78253</v>
          </cell>
        </row>
        <row r="191">
          <cell r="A191">
            <v>77636</v>
          </cell>
        </row>
        <row r="192">
          <cell r="A192">
            <v>77591</v>
          </cell>
        </row>
        <row r="193">
          <cell r="A193">
            <v>74992</v>
          </cell>
        </row>
        <row r="194">
          <cell r="A194">
            <v>77795</v>
          </cell>
        </row>
        <row r="195">
          <cell r="A195">
            <v>75391</v>
          </cell>
        </row>
        <row r="196">
          <cell r="A196">
            <v>71746</v>
          </cell>
        </row>
        <row r="197">
          <cell r="A197">
            <v>71964</v>
          </cell>
        </row>
        <row r="198">
          <cell r="A198">
            <v>72519</v>
          </cell>
        </row>
        <row r="199">
          <cell r="A199">
            <v>73255</v>
          </cell>
        </row>
        <row r="200">
          <cell r="A200">
            <v>73298</v>
          </cell>
        </row>
        <row r="201">
          <cell r="A201">
            <v>15394</v>
          </cell>
        </row>
        <row r="202">
          <cell r="A202">
            <v>73070</v>
          </cell>
        </row>
        <row r="203">
          <cell r="A203">
            <v>76752</v>
          </cell>
        </row>
        <row r="204">
          <cell r="A204">
            <v>70132</v>
          </cell>
        </row>
        <row r="205">
          <cell r="A205">
            <v>71244</v>
          </cell>
        </row>
        <row r="206">
          <cell r="A206">
            <v>73079</v>
          </cell>
        </row>
        <row r="207">
          <cell r="A207">
            <v>71554</v>
          </cell>
        </row>
        <row r="208">
          <cell r="A208">
            <v>73003</v>
          </cell>
        </row>
        <row r="209">
          <cell r="A209">
            <v>72622</v>
          </cell>
        </row>
        <row r="210">
          <cell r="A210">
            <v>74642</v>
          </cell>
        </row>
        <row r="211">
          <cell r="A211">
            <v>72278</v>
          </cell>
        </row>
        <row r="212">
          <cell r="A212">
            <v>73071</v>
          </cell>
        </row>
        <row r="213">
          <cell r="A213">
            <v>69497</v>
          </cell>
        </row>
        <row r="214">
          <cell r="A214">
            <v>73202</v>
          </cell>
        </row>
        <row r="215">
          <cell r="A215">
            <v>78839</v>
          </cell>
        </row>
        <row r="216">
          <cell r="A216">
            <v>69905</v>
          </cell>
        </row>
        <row r="217">
          <cell r="A217">
            <v>72858</v>
          </cell>
        </row>
        <row r="218">
          <cell r="A218">
            <v>41807</v>
          </cell>
        </row>
        <row r="219">
          <cell r="A219">
            <v>74309</v>
          </cell>
        </row>
        <row r="220">
          <cell r="A220">
            <v>77019</v>
          </cell>
        </row>
        <row r="221">
          <cell r="A221">
            <v>75090</v>
          </cell>
        </row>
        <row r="222">
          <cell r="A222">
            <v>72847</v>
          </cell>
        </row>
        <row r="223">
          <cell r="A223">
            <v>77275</v>
          </cell>
        </row>
        <row r="224">
          <cell r="A224">
            <v>71600</v>
          </cell>
        </row>
        <row r="225">
          <cell r="A225">
            <v>69909</v>
          </cell>
        </row>
        <row r="226">
          <cell r="A226">
            <v>72355</v>
          </cell>
        </row>
        <row r="227">
          <cell r="A227">
            <v>74510</v>
          </cell>
        </row>
        <row r="228">
          <cell r="A228">
            <v>74706</v>
          </cell>
        </row>
        <row r="229">
          <cell r="A229">
            <v>72444</v>
          </cell>
        </row>
        <row r="230">
          <cell r="A230">
            <v>68127</v>
          </cell>
        </row>
        <row r="231">
          <cell r="A231">
            <v>72353</v>
          </cell>
        </row>
        <row r="232">
          <cell r="A232">
            <v>74710</v>
          </cell>
        </row>
        <row r="233">
          <cell r="A233">
            <v>72358</v>
          </cell>
        </row>
        <row r="234">
          <cell r="A234">
            <v>73294</v>
          </cell>
        </row>
        <row r="235">
          <cell r="A235">
            <v>72202</v>
          </cell>
        </row>
        <row r="236">
          <cell r="A236">
            <v>72352</v>
          </cell>
        </row>
        <row r="237">
          <cell r="A237">
            <v>78592</v>
          </cell>
        </row>
        <row r="238">
          <cell r="A238">
            <v>77965</v>
          </cell>
        </row>
        <row r="239">
          <cell r="A239">
            <v>78863</v>
          </cell>
        </row>
        <row r="240">
          <cell r="A240">
            <v>78846</v>
          </cell>
        </row>
        <row r="241">
          <cell r="A241">
            <v>15568</v>
          </cell>
        </row>
        <row r="242">
          <cell r="A242">
            <v>76339</v>
          </cell>
        </row>
        <row r="243">
          <cell r="A243">
            <v>73102</v>
          </cell>
        </row>
        <row r="244">
          <cell r="A244">
            <v>77503</v>
          </cell>
        </row>
        <row r="245">
          <cell r="A245">
            <v>73114</v>
          </cell>
        </row>
        <row r="246">
          <cell r="A246">
            <v>74503</v>
          </cell>
        </row>
        <row r="247">
          <cell r="A247">
            <v>79104</v>
          </cell>
        </row>
        <row r="248">
          <cell r="A248">
            <v>79073</v>
          </cell>
        </row>
        <row r="249">
          <cell r="A249">
            <v>78856</v>
          </cell>
        </row>
        <row r="250">
          <cell r="A250">
            <v>74974</v>
          </cell>
        </row>
        <row r="251">
          <cell r="A251">
            <v>74329</v>
          </cell>
        </row>
        <row r="252">
          <cell r="A252">
            <v>79077</v>
          </cell>
        </row>
        <row r="253">
          <cell r="A253">
            <v>77050</v>
          </cell>
        </row>
        <row r="254">
          <cell r="A254">
            <v>74770</v>
          </cell>
        </row>
        <row r="255">
          <cell r="A255">
            <v>79024</v>
          </cell>
        </row>
        <row r="256">
          <cell r="A256">
            <v>75526</v>
          </cell>
        </row>
        <row r="257">
          <cell r="A257">
            <v>78147</v>
          </cell>
        </row>
        <row r="258">
          <cell r="A258">
            <v>74099</v>
          </cell>
        </row>
        <row r="259">
          <cell r="A259">
            <v>74100</v>
          </cell>
        </row>
        <row r="260">
          <cell r="A260">
            <v>74293</v>
          </cell>
        </row>
        <row r="261">
          <cell r="A261">
            <v>74586</v>
          </cell>
        </row>
        <row r="262">
          <cell r="A262">
            <v>75683</v>
          </cell>
        </row>
        <row r="263">
          <cell r="A263">
            <v>76706</v>
          </cell>
        </row>
        <row r="264">
          <cell r="A264">
            <v>76372</v>
          </cell>
        </row>
        <row r="265">
          <cell r="A265">
            <v>79071</v>
          </cell>
        </row>
        <row r="266">
          <cell r="A266">
            <v>70576</v>
          </cell>
        </row>
        <row r="267">
          <cell r="A267">
            <v>72025</v>
          </cell>
        </row>
        <row r="268">
          <cell r="A268">
            <v>77346</v>
          </cell>
        </row>
        <row r="269">
          <cell r="A269">
            <v>74944</v>
          </cell>
        </row>
        <row r="270">
          <cell r="A270">
            <v>73046</v>
          </cell>
        </row>
        <row r="271">
          <cell r="A271">
            <v>74941</v>
          </cell>
        </row>
        <row r="272">
          <cell r="A272">
            <v>77978</v>
          </cell>
        </row>
        <row r="273">
          <cell r="A273">
            <v>76703</v>
          </cell>
        </row>
        <row r="274">
          <cell r="A274">
            <v>73009</v>
          </cell>
        </row>
        <row r="275">
          <cell r="A275">
            <v>76784</v>
          </cell>
        </row>
        <row r="276">
          <cell r="A276">
            <v>76672</v>
          </cell>
        </row>
        <row r="277">
          <cell r="A277">
            <v>72866</v>
          </cell>
        </row>
        <row r="278">
          <cell r="A278">
            <v>79440</v>
          </cell>
        </row>
        <row r="279">
          <cell r="A279">
            <v>79389</v>
          </cell>
        </row>
        <row r="280">
          <cell r="A280">
            <v>74386</v>
          </cell>
        </row>
        <row r="281">
          <cell r="A281">
            <v>74640</v>
          </cell>
        </row>
        <row r="282">
          <cell r="A282">
            <v>75372</v>
          </cell>
        </row>
        <row r="283">
          <cell r="A283">
            <v>73527</v>
          </cell>
        </row>
        <row r="284">
          <cell r="A284">
            <v>74644</v>
          </cell>
        </row>
        <row r="285">
          <cell r="A285">
            <v>73514</v>
          </cell>
        </row>
        <row r="286">
          <cell r="A286">
            <v>78010</v>
          </cell>
        </row>
        <row r="287">
          <cell r="A287">
            <v>78014</v>
          </cell>
        </row>
        <row r="288">
          <cell r="A288">
            <v>78013</v>
          </cell>
        </row>
        <row r="289">
          <cell r="A289">
            <v>75955</v>
          </cell>
        </row>
        <row r="290">
          <cell r="A290">
            <v>75643</v>
          </cell>
        </row>
        <row r="291">
          <cell r="A291">
            <v>76100</v>
          </cell>
        </row>
        <row r="292">
          <cell r="A292">
            <v>78257</v>
          </cell>
        </row>
        <row r="293">
          <cell r="A293">
            <v>73593</v>
          </cell>
        </row>
        <row r="294">
          <cell r="A294">
            <v>76068</v>
          </cell>
        </row>
        <row r="295">
          <cell r="A295">
            <v>73592</v>
          </cell>
        </row>
        <row r="296">
          <cell r="A296">
            <v>77020</v>
          </cell>
        </row>
        <row r="297">
          <cell r="A297">
            <v>2666</v>
          </cell>
        </row>
        <row r="298">
          <cell r="A298">
            <v>74949</v>
          </cell>
        </row>
        <row r="299">
          <cell r="A299">
            <v>76867</v>
          </cell>
        </row>
        <row r="300">
          <cell r="A300">
            <v>69786</v>
          </cell>
        </row>
        <row r="301">
          <cell r="A301">
            <v>52123</v>
          </cell>
        </row>
        <row r="302">
          <cell r="A302">
            <v>74478</v>
          </cell>
        </row>
        <row r="303">
          <cell r="A303">
            <v>78254</v>
          </cell>
        </row>
        <row r="304">
          <cell r="A304">
            <v>78226</v>
          </cell>
        </row>
        <row r="305">
          <cell r="A305">
            <v>78601</v>
          </cell>
        </row>
        <row r="306">
          <cell r="A306">
            <v>76387</v>
          </cell>
        </row>
        <row r="307">
          <cell r="A307">
            <v>55794</v>
          </cell>
        </row>
        <row r="308">
          <cell r="A308">
            <v>79708</v>
          </cell>
        </row>
        <row r="309">
          <cell r="A309">
            <v>78155</v>
          </cell>
        </row>
        <row r="310">
          <cell r="A310">
            <v>78298</v>
          </cell>
        </row>
        <row r="311">
          <cell r="A311">
            <v>79439</v>
          </cell>
        </row>
        <row r="312">
          <cell r="A312">
            <v>76252</v>
          </cell>
        </row>
        <row r="313">
          <cell r="A313">
            <v>76815</v>
          </cell>
        </row>
        <row r="314">
          <cell r="A314">
            <v>77734</v>
          </cell>
        </row>
        <row r="315">
          <cell r="A315">
            <v>75727</v>
          </cell>
        </row>
        <row r="316">
          <cell r="A316">
            <v>76691</v>
          </cell>
        </row>
        <row r="317">
          <cell r="A317">
            <v>75183</v>
          </cell>
        </row>
        <row r="318">
          <cell r="A318">
            <v>75106</v>
          </cell>
        </row>
        <row r="319">
          <cell r="A319">
            <v>78832</v>
          </cell>
        </row>
        <row r="320">
          <cell r="A320">
            <v>74549</v>
          </cell>
        </row>
        <row r="321">
          <cell r="A321">
            <v>79070</v>
          </cell>
        </row>
        <row r="322">
          <cell r="A322">
            <v>79500</v>
          </cell>
        </row>
        <row r="323">
          <cell r="A323">
            <v>74539</v>
          </cell>
        </row>
        <row r="324">
          <cell r="A324">
            <v>78866</v>
          </cell>
        </row>
        <row r="325">
          <cell r="A325">
            <v>75534</v>
          </cell>
        </row>
        <row r="326">
          <cell r="A326">
            <v>78016</v>
          </cell>
        </row>
        <row r="327">
          <cell r="A327">
            <v>75439</v>
          </cell>
        </row>
        <row r="328">
          <cell r="A328">
            <v>77028</v>
          </cell>
        </row>
        <row r="329">
          <cell r="A329">
            <v>80049</v>
          </cell>
        </row>
        <row r="330">
          <cell r="A330">
            <v>73353</v>
          </cell>
        </row>
        <row r="331">
          <cell r="A331">
            <v>74556</v>
          </cell>
        </row>
        <row r="332">
          <cell r="A332">
            <v>73701</v>
          </cell>
        </row>
        <row r="333">
          <cell r="A333">
            <v>78842</v>
          </cell>
        </row>
        <row r="334">
          <cell r="A334">
            <v>75880</v>
          </cell>
        </row>
        <row r="335">
          <cell r="A335">
            <v>75107</v>
          </cell>
        </row>
        <row r="336">
          <cell r="A336">
            <v>74275</v>
          </cell>
        </row>
        <row r="337">
          <cell r="A337">
            <v>80247</v>
          </cell>
        </row>
        <row r="338">
          <cell r="A338">
            <v>76045</v>
          </cell>
        </row>
        <row r="339">
          <cell r="A339">
            <v>76699</v>
          </cell>
        </row>
        <row r="340">
          <cell r="A340">
            <v>75768</v>
          </cell>
        </row>
        <row r="341">
          <cell r="A341">
            <v>74136</v>
          </cell>
        </row>
        <row r="342">
          <cell r="A342">
            <v>72949</v>
          </cell>
        </row>
        <row r="343">
          <cell r="A343">
            <v>73397</v>
          </cell>
        </row>
        <row r="344">
          <cell r="A344">
            <v>73400</v>
          </cell>
        </row>
        <row r="345">
          <cell r="A345">
            <v>73350</v>
          </cell>
        </row>
        <row r="346">
          <cell r="A346">
            <v>73220</v>
          </cell>
        </row>
        <row r="347">
          <cell r="A347">
            <v>73396</v>
          </cell>
        </row>
        <row r="348">
          <cell r="A348">
            <v>73399</v>
          </cell>
        </row>
        <row r="349">
          <cell r="A349">
            <v>73408</v>
          </cell>
        </row>
        <row r="350">
          <cell r="A350">
            <v>71906</v>
          </cell>
        </row>
        <row r="351">
          <cell r="A351">
            <v>73417</v>
          </cell>
        </row>
        <row r="352">
          <cell r="A352">
            <v>71907</v>
          </cell>
        </row>
        <row r="353">
          <cell r="A353">
            <v>80386</v>
          </cell>
        </row>
        <row r="354">
          <cell r="A354">
            <v>78403</v>
          </cell>
        </row>
        <row r="355">
          <cell r="A355">
            <v>78401</v>
          </cell>
        </row>
        <row r="356">
          <cell r="A356">
            <v>74451</v>
          </cell>
        </row>
        <row r="357">
          <cell r="A357">
            <v>78056</v>
          </cell>
        </row>
        <row r="358">
          <cell r="A358">
            <v>74460</v>
          </cell>
        </row>
        <row r="359">
          <cell r="A359">
            <v>73056</v>
          </cell>
        </row>
        <row r="360">
          <cell r="A360">
            <v>80563</v>
          </cell>
        </row>
        <row r="361">
          <cell r="A361">
            <v>75549</v>
          </cell>
        </row>
        <row r="362">
          <cell r="A362">
            <v>76253</v>
          </cell>
        </row>
        <row r="363">
          <cell r="A363">
            <v>74278</v>
          </cell>
        </row>
        <row r="364">
          <cell r="A364">
            <v>74274</v>
          </cell>
        </row>
        <row r="365">
          <cell r="A365">
            <v>74273</v>
          </cell>
        </row>
        <row r="366">
          <cell r="A366">
            <v>74264</v>
          </cell>
        </row>
        <row r="367">
          <cell r="A367">
            <v>72001</v>
          </cell>
        </row>
        <row r="368">
          <cell r="A368">
            <v>77939</v>
          </cell>
        </row>
        <row r="369">
          <cell r="A369">
            <v>68373</v>
          </cell>
        </row>
        <row r="370">
          <cell r="A370">
            <v>80636</v>
          </cell>
        </row>
        <row r="371">
          <cell r="A371">
            <v>70346</v>
          </cell>
        </row>
        <row r="372">
          <cell r="A372">
            <v>80717</v>
          </cell>
        </row>
        <row r="373">
          <cell r="A373">
            <v>74687</v>
          </cell>
        </row>
        <row r="374">
          <cell r="A374">
            <v>80715</v>
          </cell>
        </row>
        <row r="375">
          <cell r="A375">
            <v>79111</v>
          </cell>
        </row>
        <row r="376">
          <cell r="A376">
            <v>76022</v>
          </cell>
        </row>
        <row r="377">
          <cell r="A377">
            <v>78584</v>
          </cell>
        </row>
        <row r="378">
          <cell r="A378">
            <v>78578</v>
          </cell>
        </row>
        <row r="379">
          <cell r="A379">
            <v>78575</v>
          </cell>
        </row>
        <row r="380">
          <cell r="A380">
            <v>11800</v>
          </cell>
        </row>
        <row r="381">
          <cell r="A381">
            <v>78938</v>
          </cell>
        </row>
        <row r="382">
          <cell r="A382">
            <v>79028</v>
          </cell>
        </row>
        <row r="383">
          <cell r="A383">
            <v>78590</v>
          </cell>
        </row>
        <row r="384">
          <cell r="A384">
            <v>78587</v>
          </cell>
        </row>
        <row r="385">
          <cell r="A385">
            <v>76939</v>
          </cell>
        </row>
        <row r="386">
          <cell r="A386">
            <v>76044</v>
          </cell>
        </row>
        <row r="387">
          <cell r="A387">
            <v>78335</v>
          </cell>
        </row>
        <row r="388">
          <cell r="A388">
            <v>75474</v>
          </cell>
        </row>
        <row r="389">
          <cell r="A389">
            <v>78443</v>
          </cell>
        </row>
        <row r="390">
          <cell r="A390">
            <v>78650</v>
          </cell>
        </row>
        <row r="391">
          <cell r="A391">
            <v>78691</v>
          </cell>
        </row>
        <row r="392">
          <cell r="A392">
            <v>72311</v>
          </cell>
        </row>
        <row r="393">
          <cell r="A393">
            <v>79444</v>
          </cell>
        </row>
        <row r="394">
          <cell r="A394">
            <v>72091</v>
          </cell>
        </row>
        <row r="395">
          <cell r="A395">
            <v>79615</v>
          </cell>
        </row>
        <row r="396">
          <cell r="A396">
            <v>79614</v>
          </cell>
        </row>
        <row r="397">
          <cell r="A397">
            <v>80885</v>
          </cell>
        </row>
        <row r="398">
          <cell r="A398">
            <v>80966</v>
          </cell>
        </row>
        <row r="399">
          <cell r="A399">
            <v>80931</v>
          </cell>
        </row>
        <row r="400">
          <cell r="A400">
            <v>79290</v>
          </cell>
        </row>
        <row r="401">
          <cell r="A401">
            <v>80045</v>
          </cell>
        </row>
        <row r="402">
          <cell r="A402">
            <v>80962</v>
          </cell>
        </row>
        <row r="403">
          <cell r="A403">
            <v>77116</v>
          </cell>
        </row>
        <row r="404">
          <cell r="A404">
            <v>74830</v>
          </cell>
        </row>
        <row r="405">
          <cell r="A405">
            <v>74849</v>
          </cell>
        </row>
        <row r="406">
          <cell r="A406">
            <v>75967</v>
          </cell>
        </row>
        <row r="407">
          <cell r="A407">
            <v>79450</v>
          </cell>
        </row>
        <row r="408">
          <cell r="A408">
            <v>78145</v>
          </cell>
        </row>
        <row r="409">
          <cell r="A409">
            <v>74850</v>
          </cell>
        </row>
        <row r="410">
          <cell r="A410">
            <v>75197</v>
          </cell>
        </row>
        <row r="411">
          <cell r="A411">
            <v>75344</v>
          </cell>
        </row>
        <row r="412">
          <cell r="A412">
            <v>76576</v>
          </cell>
        </row>
        <row r="413">
          <cell r="A413">
            <v>79446</v>
          </cell>
        </row>
        <row r="414">
          <cell r="A414">
            <v>76572</v>
          </cell>
        </row>
        <row r="415">
          <cell r="A415">
            <v>76239</v>
          </cell>
        </row>
        <row r="416">
          <cell r="A416">
            <v>78990</v>
          </cell>
        </row>
        <row r="417">
          <cell r="A417">
            <v>74995</v>
          </cell>
        </row>
        <row r="418">
          <cell r="A418">
            <v>75000</v>
          </cell>
        </row>
        <row r="419">
          <cell r="A419">
            <v>79384</v>
          </cell>
        </row>
        <row r="420">
          <cell r="A420">
            <v>79993</v>
          </cell>
        </row>
        <row r="421">
          <cell r="A421">
            <v>72634</v>
          </cell>
        </row>
        <row r="422">
          <cell r="A422">
            <v>80663</v>
          </cell>
        </row>
        <row r="423">
          <cell r="A423">
            <v>76471</v>
          </cell>
        </row>
        <row r="424">
          <cell r="A424">
            <v>80042</v>
          </cell>
        </row>
        <row r="425">
          <cell r="A425">
            <v>75771</v>
          </cell>
        </row>
        <row r="426">
          <cell r="A426">
            <v>79295</v>
          </cell>
        </row>
        <row r="427">
          <cell r="A427">
            <v>80656</v>
          </cell>
        </row>
        <row r="428">
          <cell r="A428">
            <v>79561</v>
          </cell>
        </row>
        <row r="429">
          <cell r="A429">
            <v>76698</v>
          </cell>
        </row>
        <row r="430">
          <cell r="A430">
            <v>75567</v>
          </cell>
        </row>
        <row r="431">
          <cell r="A431">
            <v>78870</v>
          </cell>
        </row>
        <row r="432">
          <cell r="A432">
            <v>80913</v>
          </cell>
        </row>
        <row r="433">
          <cell r="A433">
            <v>77874</v>
          </cell>
        </row>
        <row r="434">
          <cell r="A434">
            <v>76849</v>
          </cell>
        </row>
        <row r="435">
          <cell r="A435">
            <v>74618</v>
          </cell>
        </row>
        <row r="436">
          <cell r="A436">
            <v>73449</v>
          </cell>
        </row>
        <row r="437">
          <cell r="A437">
            <v>75602</v>
          </cell>
        </row>
        <row r="438">
          <cell r="A438">
            <v>75829</v>
          </cell>
        </row>
        <row r="439">
          <cell r="A439">
            <v>77264</v>
          </cell>
        </row>
        <row r="440">
          <cell r="A440">
            <v>75832</v>
          </cell>
        </row>
        <row r="441">
          <cell r="A441">
            <v>54665</v>
          </cell>
        </row>
        <row r="442">
          <cell r="A442">
            <v>56257</v>
          </cell>
        </row>
        <row r="443">
          <cell r="A443">
            <v>56263</v>
          </cell>
        </row>
        <row r="444">
          <cell r="A444">
            <v>56262</v>
          </cell>
        </row>
        <row r="445">
          <cell r="A445">
            <v>56268</v>
          </cell>
        </row>
        <row r="446">
          <cell r="A446">
            <v>56270</v>
          </cell>
        </row>
        <row r="447">
          <cell r="A447">
            <v>56283</v>
          </cell>
        </row>
        <row r="448">
          <cell r="A448">
            <v>56281</v>
          </cell>
        </row>
        <row r="449">
          <cell r="A449">
            <v>56291</v>
          </cell>
        </row>
        <row r="450">
          <cell r="A450">
            <v>56298</v>
          </cell>
        </row>
        <row r="451">
          <cell r="A451">
            <v>56316</v>
          </cell>
        </row>
        <row r="452">
          <cell r="A452">
            <v>56308</v>
          </cell>
        </row>
        <row r="453">
          <cell r="A453">
            <v>59892</v>
          </cell>
        </row>
        <row r="454">
          <cell r="A454">
            <v>59350</v>
          </cell>
        </row>
        <row r="455">
          <cell r="A455">
            <v>58044</v>
          </cell>
        </row>
        <row r="456">
          <cell r="A456">
            <v>57843</v>
          </cell>
        </row>
        <row r="457">
          <cell r="A457">
            <v>57840</v>
          </cell>
        </row>
        <row r="458">
          <cell r="A458">
            <v>57830</v>
          </cell>
        </row>
        <row r="459">
          <cell r="A459">
            <v>57822</v>
          </cell>
        </row>
        <row r="460">
          <cell r="A460">
            <v>57597</v>
          </cell>
        </row>
        <row r="461">
          <cell r="A461">
            <v>56909</v>
          </cell>
        </row>
        <row r="462">
          <cell r="A462">
            <v>66899</v>
          </cell>
        </row>
        <row r="463">
          <cell r="A463">
            <v>66847</v>
          </cell>
        </row>
        <row r="464">
          <cell r="A464">
            <v>66844</v>
          </cell>
        </row>
        <row r="465">
          <cell r="A465">
            <v>65386</v>
          </cell>
        </row>
        <row r="466">
          <cell r="A466">
            <v>65230</v>
          </cell>
        </row>
        <row r="467">
          <cell r="A467">
            <v>65218</v>
          </cell>
        </row>
        <row r="468">
          <cell r="A468">
            <v>63838</v>
          </cell>
        </row>
        <row r="469">
          <cell r="A469">
            <v>63679</v>
          </cell>
        </row>
        <row r="470">
          <cell r="A470">
            <v>60160</v>
          </cell>
        </row>
        <row r="471">
          <cell r="A471">
            <v>56908</v>
          </cell>
        </row>
        <row r="472">
          <cell r="A472">
            <v>56731</v>
          </cell>
        </row>
        <row r="473">
          <cell r="A473">
            <v>56734</v>
          </cell>
        </row>
        <row r="474">
          <cell r="A474">
            <v>56502</v>
          </cell>
        </row>
        <row r="475">
          <cell r="A475">
            <v>56499</v>
          </cell>
        </row>
        <row r="476">
          <cell r="A476">
            <v>56503</v>
          </cell>
        </row>
        <row r="477">
          <cell r="A477">
            <v>56508</v>
          </cell>
        </row>
        <row r="478">
          <cell r="A478">
            <v>56496</v>
          </cell>
        </row>
        <row r="479">
          <cell r="A479">
            <v>57138</v>
          </cell>
        </row>
        <row r="480">
          <cell r="A480">
            <v>56954</v>
          </cell>
        </row>
        <row r="481">
          <cell r="A481">
            <v>56929</v>
          </cell>
        </row>
        <row r="482">
          <cell r="A482">
            <v>56490</v>
          </cell>
        </row>
        <row r="483">
          <cell r="A483">
            <v>56486</v>
          </cell>
        </row>
        <row r="484">
          <cell r="A484">
            <v>56473</v>
          </cell>
        </row>
        <row r="485">
          <cell r="A485">
            <v>56463</v>
          </cell>
        </row>
        <row r="486">
          <cell r="A486">
            <v>56440</v>
          </cell>
        </row>
        <row r="487">
          <cell r="A487">
            <v>56438</v>
          </cell>
        </row>
        <row r="488">
          <cell r="A488">
            <v>56311</v>
          </cell>
        </row>
        <row r="489">
          <cell r="A489">
            <v>56313</v>
          </cell>
        </row>
        <row r="490">
          <cell r="A490">
            <v>56326</v>
          </cell>
        </row>
        <row r="491">
          <cell r="A491">
            <v>56332</v>
          </cell>
        </row>
        <row r="492">
          <cell r="A492">
            <v>56333</v>
          </cell>
        </row>
        <row r="493">
          <cell r="A493">
            <v>56338</v>
          </cell>
        </row>
        <row r="494">
          <cell r="A494">
            <v>56410</v>
          </cell>
        </row>
        <row r="495">
          <cell r="A495">
            <v>56411</v>
          </cell>
        </row>
        <row r="496">
          <cell r="A496">
            <v>65227</v>
          </cell>
        </row>
        <row r="497">
          <cell r="A497">
            <v>78240</v>
          </cell>
        </row>
        <row r="498">
          <cell r="A498">
            <v>71090</v>
          </cell>
        </row>
        <row r="499">
          <cell r="A499">
            <v>80416</v>
          </cell>
        </row>
        <row r="500">
          <cell r="A500">
            <v>74900</v>
          </cell>
        </row>
        <row r="501">
          <cell r="A501">
            <v>74952</v>
          </cell>
        </row>
        <row r="502">
          <cell r="A502">
            <v>72969</v>
          </cell>
        </row>
        <row r="503">
          <cell r="A503">
            <v>73125</v>
          </cell>
        </row>
        <row r="504">
          <cell r="A504">
            <v>73659</v>
          </cell>
        </row>
        <row r="505">
          <cell r="A505">
            <v>74513</v>
          </cell>
        </row>
        <row r="506">
          <cell r="A506">
            <v>77153</v>
          </cell>
        </row>
        <row r="507">
          <cell r="A507">
            <v>77242</v>
          </cell>
        </row>
        <row r="508">
          <cell r="A508">
            <v>76888</v>
          </cell>
        </row>
        <row r="509">
          <cell r="A509">
            <v>75318</v>
          </cell>
        </row>
        <row r="510">
          <cell r="A510">
            <v>73241</v>
          </cell>
        </row>
        <row r="511">
          <cell r="A511">
            <v>73657</v>
          </cell>
        </row>
        <row r="512">
          <cell r="A512">
            <v>75311</v>
          </cell>
        </row>
        <row r="513">
          <cell r="A513">
            <v>73624</v>
          </cell>
        </row>
        <row r="514">
          <cell r="A514">
            <v>79030</v>
          </cell>
        </row>
        <row r="515">
          <cell r="A515">
            <v>74463</v>
          </cell>
        </row>
        <row r="516">
          <cell r="A516">
            <v>77071</v>
          </cell>
        </row>
        <row r="517">
          <cell r="A517">
            <v>74666</v>
          </cell>
        </row>
        <row r="518">
          <cell r="A518">
            <v>74477</v>
          </cell>
        </row>
        <row r="519">
          <cell r="A519">
            <v>79832</v>
          </cell>
        </row>
        <row r="520">
          <cell r="A520">
            <v>72382</v>
          </cell>
        </row>
        <row r="521">
          <cell r="A521">
            <v>76582</v>
          </cell>
        </row>
        <row r="522">
          <cell r="A522">
            <v>73060</v>
          </cell>
        </row>
        <row r="523">
          <cell r="A523">
            <v>79921</v>
          </cell>
        </row>
        <row r="524">
          <cell r="A524">
            <v>79739</v>
          </cell>
        </row>
        <row r="525">
          <cell r="A525">
            <v>74465</v>
          </cell>
        </row>
        <row r="526">
          <cell r="A526">
            <v>79603</v>
          </cell>
        </row>
        <row r="527">
          <cell r="A527">
            <v>75354</v>
          </cell>
        </row>
        <row r="528">
          <cell r="A528">
            <v>74497</v>
          </cell>
        </row>
        <row r="529">
          <cell r="A529">
            <v>72623</v>
          </cell>
        </row>
        <row r="530">
          <cell r="A530">
            <v>72766</v>
          </cell>
        </row>
        <row r="531">
          <cell r="A531">
            <v>73123</v>
          </cell>
        </row>
        <row r="532">
          <cell r="A532">
            <v>75317</v>
          </cell>
        </row>
        <row r="533">
          <cell r="A533">
            <v>73001</v>
          </cell>
        </row>
        <row r="534">
          <cell r="A534">
            <v>71305</v>
          </cell>
        </row>
        <row r="535">
          <cell r="A535">
            <v>72653</v>
          </cell>
        </row>
        <row r="536">
          <cell r="A536">
            <v>72528</v>
          </cell>
        </row>
        <row r="537">
          <cell r="A537">
            <v>72987</v>
          </cell>
        </row>
        <row r="538">
          <cell r="A538">
            <v>73174</v>
          </cell>
        </row>
        <row r="539">
          <cell r="A539">
            <v>78048</v>
          </cell>
        </row>
        <row r="540">
          <cell r="A540">
            <v>72526</v>
          </cell>
        </row>
        <row r="541">
          <cell r="A541">
            <v>75139</v>
          </cell>
        </row>
        <row r="542">
          <cell r="A542">
            <v>42088</v>
          </cell>
        </row>
        <row r="543">
          <cell r="A543">
            <v>72347</v>
          </cell>
        </row>
        <row r="544">
          <cell r="A544">
            <v>74572</v>
          </cell>
        </row>
        <row r="545">
          <cell r="A545">
            <v>72651</v>
          </cell>
        </row>
        <row r="546">
          <cell r="A546">
            <v>73535</v>
          </cell>
        </row>
        <row r="547">
          <cell r="A547">
            <v>74914</v>
          </cell>
        </row>
        <row r="548">
          <cell r="A548">
            <v>72419</v>
          </cell>
        </row>
        <row r="549">
          <cell r="A549">
            <v>76862</v>
          </cell>
        </row>
        <row r="550">
          <cell r="A550">
            <v>78180</v>
          </cell>
        </row>
        <row r="551">
          <cell r="A551">
            <v>74265</v>
          </cell>
        </row>
        <row r="552">
          <cell r="A552">
            <v>74935</v>
          </cell>
        </row>
        <row r="553">
          <cell r="A553">
            <v>78179</v>
          </cell>
        </row>
        <row r="554">
          <cell r="A554">
            <v>78181</v>
          </cell>
        </row>
        <row r="555">
          <cell r="A555">
            <v>76217</v>
          </cell>
        </row>
        <row r="556">
          <cell r="A556">
            <v>74927</v>
          </cell>
        </row>
        <row r="557">
          <cell r="A557">
            <v>73613</v>
          </cell>
        </row>
        <row r="558">
          <cell r="A558">
            <v>75701</v>
          </cell>
        </row>
        <row r="559">
          <cell r="A559">
            <v>75052</v>
          </cell>
        </row>
        <row r="560">
          <cell r="A560">
            <v>76202</v>
          </cell>
        </row>
        <row r="561">
          <cell r="A561">
            <v>75702</v>
          </cell>
        </row>
        <row r="562">
          <cell r="A562">
            <v>75842</v>
          </cell>
        </row>
        <row r="563">
          <cell r="A563">
            <v>75415</v>
          </cell>
        </row>
        <row r="564">
          <cell r="A564">
            <v>72407</v>
          </cell>
        </row>
        <row r="565">
          <cell r="A565">
            <v>75465</v>
          </cell>
        </row>
        <row r="566">
          <cell r="A566">
            <v>75630</v>
          </cell>
        </row>
        <row r="567">
          <cell r="A567">
            <v>75277</v>
          </cell>
        </row>
        <row r="568">
          <cell r="A568">
            <v>78363</v>
          </cell>
        </row>
        <row r="569">
          <cell r="A569">
            <v>75282</v>
          </cell>
        </row>
        <row r="570">
          <cell r="A570">
            <v>75366</v>
          </cell>
        </row>
        <row r="571">
          <cell r="A571">
            <v>52313</v>
          </cell>
        </row>
        <row r="572">
          <cell r="A572">
            <v>52322</v>
          </cell>
        </row>
        <row r="573">
          <cell r="A573">
            <v>75271</v>
          </cell>
        </row>
        <row r="574">
          <cell r="A574">
            <v>79673</v>
          </cell>
        </row>
        <row r="575">
          <cell r="A575">
            <v>81217</v>
          </cell>
        </row>
        <row r="576">
          <cell r="A576">
            <v>74195</v>
          </cell>
        </row>
        <row r="577">
          <cell r="A577">
            <v>79218</v>
          </cell>
        </row>
        <row r="578">
          <cell r="A578">
            <v>74913</v>
          </cell>
        </row>
        <row r="579">
          <cell r="A579">
            <v>75402</v>
          </cell>
        </row>
        <row r="580">
          <cell r="A580">
            <v>75782</v>
          </cell>
        </row>
        <row r="581">
          <cell r="A581">
            <v>75921</v>
          </cell>
        </row>
        <row r="582">
          <cell r="A582">
            <v>76179</v>
          </cell>
        </row>
        <row r="583">
          <cell r="A583">
            <v>76293</v>
          </cell>
        </row>
        <row r="584">
          <cell r="A584">
            <v>76008</v>
          </cell>
        </row>
        <row r="585">
          <cell r="A585">
            <v>75019</v>
          </cell>
        </row>
        <row r="586">
          <cell r="A586">
            <v>75189</v>
          </cell>
        </row>
        <row r="587">
          <cell r="A587">
            <v>76380</v>
          </cell>
        </row>
        <row r="588">
          <cell r="A588">
            <v>76396</v>
          </cell>
        </row>
        <row r="589">
          <cell r="A589">
            <v>74841</v>
          </cell>
        </row>
        <row r="590">
          <cell r="A590">
            <v>76294</v>
          </cell>
        </row>
        <row r="591">
          <cell r="A591">
            <v>77183</v>
          </cell>
        </row>
        <row r="592">
          <cell r="A592">
            <v>76115</v>
          </cell>
        </row>
        <row r="593">
          <cell r="A593">
            <v>76362</v>
          </cell>
        </row>
        <row r="594">
          <cell r="A594">
            <v>76386</v>
          </cell>
        </row>
        <row r="595">
          <cell r="A595">
            <v>76343</v>
          </cell>
        </row>
        <row r="596">
          <cell r="A596">
            <v>81452</v>
          </cell>
        </row>
        <row r="597">
          <cell r="A597">
            <v>76395</v>
          </cell>
        </row>
        <row r="598">
          <cell r="A598">
            <v>76799</v>
          </cell>
        </row>
        <row r="599">
          <cell r="A599">
            <v>75936</v>
          </cell>
        </row>
        <row r="600">
          <cell r="A600">
            <v>76357</v>
          </cell>
        </row>
        <row r="601">
          <cell r="A601">
            <v>74518</v>
          </cell>
        </row>
        <row r="602">
          <cell r="A602">
            <v>76360</v>
          </cell>
        </row>
        <row r="603">
          <cell r="A603">
            <v>77250</v>
          </cell>
        </row>
        <row r="604">
          <cell r="A604">
            <v>76406</v>
          </cell>
        </row>
        <row r="605">
          <cell r="A605">
            <v>75007</v>
          </cell>
        </row>
        <row r="606">
          <cell r="A606">
            <v>75181</v>
          </cell>
        </row>
        <row r="607">
          <cell r="A607">
            <v>76848</v>
          </cell>
        </row>
        <row r="608">
          <cell r="A608">
            <v>75660</v>
          </cell>
        </row>
        <row r="609">
          <cell r="A609">
            <v>76398</v>
          </cell>
        </row>
        <row r="610">
          <cell r="A610">
            <v>77094</v>
          </cell>
        </row>
        <row r="611">
          <cell r="A611">
            <v>75900</v>
          </cell>
        </row>
        <row r="612">
          <cell r="A612">
            <v>76664</v>
          </cell>
        </row>
        <row r="613">
          <cell r="A613">
            <v>80586</v>
          </cell>
        </row>
        <row r="614">
          <cell r="A614">
            <v>76358</v>
          </cell>
        </row>
        <row r="615">
          <cell r="A615">
            <v>76375</v>
          </cell>
        </row>
        <row r="616">
          <cell r="A616">
            <v>74355</v>
          </cell>
        </row>
        <row r="617">
          <cell r="A617">
            <v>76850</v>
          </cell>
        </row>
        <row r="618">
          <cell r="A618">
            <v>76123</v>
          </cell>
        </row>
        <row r="619">
          <cell r="A619">
            <v>76356</v>
          </cell>
        </row>
        <row r="620">
          <cell r="A620">
            <v>75369</v>
          </cell>
        </row>
        <row r="621">
          <cell r="A621">
            <v>75957</v>
          </cell>
        </row>
        <row r="622">
          <cell r="A622">
            <v>16342</v>
          </cell>
        </row>
        <row r="623">
          <cell r="A623">
            <v>76231</v>
          </cell>
        </row>
        <row r="624">
          <cell r="A624">
            <v>74297</v>
          </cell>
        </row>
        <row r="625">
          <cell r="A625">
            <v>80937</v>
          </cell>
        </row>
        <row r="626">
          <cell r="A626">
            <v>80936</v>
          </cell>
        </row>
        <row r="627">
          <cell r="A627">
            <v>74611</v>
          </cell>
        </row>
        <row r="628">
          <cell r="A628">
            <v>78533</v>
          </cell>
        </row>
        <row r="629">
          <cell r="A629">
            <v>75381</v>
          </cell>
        </row>
        <row r="630">
          <cell r="A630">
            <v>81562</v>
          </cell>
        </row>
        <row r="631">
          <cell r="A631">
            <v>76000</v>
          </cell>
        </row>
        <row r="632">
          <cell r="A632">
            <v>79621</v>
          </cell>
        </row>
        <row r="633">
          <cell r="A633">
            <v>81545</v>
          </cell>
        </row>
        <row r="634">
          <cell r="A634">
            <v>81540</v>
          </cell>
        </row>
        <row r="635">
          <cell r="A635">
            <v>78097</v>
          </cell>
        </row>
        <row r="636">
          <cell r="A636">
            <v>80338</v>
          </cell>
        </row>
        <row r="637">
          <cell r="A637">
            <v>80375</v>
          </cell>
        </row>
        <row r="638">
          <cell r="A638">
            <v>72207</v>
          </cell>
        </row>
        <row r="639">
          <cell r="A639">
            <v>79697</v>
          </cell>
        </row>
        <row r="640">
          <cell r="A640">
            <v>80916</v>
          </cell>
        </row>
        <row r="641">
          <cell r="A641">
            <v>78042</v>
          </cell>
        </row>
        <row r="642">
          <cell r="A642">
            <v>78396</v>
          </cell>
        </row>
        <row r="643">
          <cell r="A643">
            <v>79693</v>
          </cell>
        </row>
        <row r="644">
          <cell r="A644">
            <v>74098</v>
          </cell>
        </row>
        <row r="645">
          <cell r="A645">
            <v>77957</v>
          </cell>
        </row>
        <row r="646">
          <cell r="A646">
            <v>76672</v>
          </cell>
        </row>
        <row r="647">
          <cell r="A647">
            <v>76784</v>
          </cell>
        </row>
        <row r="648">
          <cell r="A648">
            <v>76052</v>
          </cell>
        </row>
        <row r="649">
          <cell r="A649">
            <v>79875</v>
          </cell>
        </row>
        <row r="650">
          <cell r="A650">
            <v>74455</v>
          </cell>
        </row>
        <row r="651">
          <cell r="A651">
            <v>72916</v>
          </cell>
        </row>
        <row r="652">
          <cell r="A652">
            <v>77303</v>
          </cell>
        </row>
        <row r="653">
          <cell r="A653">
            <v>74650</v>
          </cell>
        </row>
        <row r="654">
          <cell r="A654">
            <v>79143</v>
          </cell>
        </row>
        <row r="655">
          <cell r="A655">
            <v>77349</v>
          </cell>
        </row>
        <row r="656">
          <cell r="A656">
            <v>52335</v>
          </cell>
        </row>
        <row r="657">
          <cell r="A657">
            <v>53158</v>
          </cell>
        </row>
        <row r="658">
          <cell r="A658">
            <v>80336</v>
          </cell>
        </row>
        <row r="659">
          <cell r="A659">
            <v>80000</v>
          </cell>
        </row>
        <row r="660">
          <cell r="A660">
            <v>79999</v>
          </cell>
        </row>
        <row r="661">
          <cell r="A661">
            <v>80002</v>
          </cell>
        </row>
        <row r="662">
          <cell r="A662">
            <v>74466</v>
          </cell>
        </row>
        <row r="663">
          <cell r="A663">
            <v>76548</v>
          </cell>
        </row>
        <row r="664">
          <cell r="A664">
            <v>72081</v>
          </cell>
        </row>
        <row r="665">
          <cell r="A665">
            <v>78005</v>
          </cell>
        </row>
        <row r="666">
          <cell r="A666">
            <v>75395</v>
          </cell>
        </row>
        <row r="667">
          <cell r="A667">
            <v>74890</v>
          </cell>
        </row>
        <row r="668">
          <cell r="A668">
            <v>73549</v>
          </cell>
        </row>
        <row r="669">
          <cell r="A669">
            <v>75387</v>
          </cell>
        </row>
        <row r="670">
          <cell r="A670">
            <v>75061</v>
          </cell>
        </row>
        <row r="671">
          <cell r="A671">
            <v>75604</v>
          </cell>
        </row>
        <row r="672">
          <cell r="A672">
            <v>79029</v>
          </cell>
        </row>
        <row r="673">
          <cell r="A673">
            <v>74822</v>
          </cell>
        </row>
        <row r="674">
          <cell r="A674">
            <v>74040</v>
          </cell>
        </row>
        <row r="675">
          <cell r="A675">
            <v>74301</v>
          </cell>
        </row>
        <row r="676">
          <cell r="A676">
            <v>74044</v>
          </cell>
        </row>
        <row r="677">
          <cell r="A677">
            <v>75389</v>
          </cell>
        </row>
        <row r="678">
          <cell r="A678">
            <v>76694</v>
          </cell>
        </row>
        <row r="679">
          <cell r="A679">
            <v>75078</v>
          </cell>
        </row>
        <row r="680">
          <cell r="A680">
            <v>71528</v>
          </cell>
        </row>
        <row r="681">
          <cell r="A681">
            <v>79102</v>
          </cell>
        </row>
        <row r="682">
          <cell r="A682">
            <v>78660</v>
          </cell>
        </row>
        <row r="683">
          <cell r="A683">
            <v>77482</v>
          </cell>
        </row>
        <row r="684">
          <cell r="A684">
            <v>78105</v>
          </cell>
        </row>
        <row r="685">
          <cell r="A685">
            <v>45986</v>
          </cell>
        </row>
        <row r="686">
          <cell r="A686">
            <v>79672</v>
          </cell>
        </row>
        <row r="687">
          <cell r="A687">
            <v>79007</v>
          </cell>
        </row>
        <row r="688">
          <cell r="A688">
            <v>78291</v>
          </cell>
        </row>
        <row r="689">
          <cell r="A689">
            <v>77479</v>
          </cell>
        </row>
        <row r="690">
          <cell r="A690">
            <v>77337</v>
          </cell>
        </row>
        <row r="691">
          <cell r="A691">
            <v>78703</v>
          </cell>
        </row>
        <row r="692">
          <cell r="A692">
            <v>78535</v>
          </cell>
        </row>
        <row r="693">
          <cell r="A693">
            <v>79234</v>
          </cell>
        </row>
        <row r="694">
          <cell r="A694">
            <v>76660</v>
          </cell>
        </row>
        <row r="695">
          <cell r="A695">
            <v>78758</v>
          </cell>
        </row>
        <row r="696">
          <cell r="A696">
            <v>74493</v>
          </cell>
        </row>
        <row r="697">
          <cell r="A697">
            <v>79775</v>
          </cell>
        </row>
        <row r="698">
          <cell r="A698">
            <v>79490</v>
          </cell>
        </row>
        <row r="699">
          <cell r="A699">
            <v>79056</v>
          </cell>
        </row>
        <row r="700">
          <cell r="A700">
            <v>79016</v>
          </cell>
        </row>
        <row r="701">
          <cell r="A701">
            <v>78435</v>
          </cell>
        </row>
        <row r="702">
          <cell r="A702">
            <v>77398</v>
          </cell>
        </row>
        <row r="703">
          <cell r="A703">
            <v>75536</v>
          </cell>
        </row>
        <row r="704">
          <cell r="A704">
            <v>73641</v>
          </cell>
        </row>
        <row r="705">
          <cell r="A705">
            <v>79097</v>
          </cell>
        </row>
        <row r="706">
          <cell r="A706">
            <v>79554</v>
          </cell>
        </row>
        <row r="707">
          <cell r="A707">
            <v>81922</v>
          </cell>
        </row>
        <row r="708">
          <cell r="A708">
            <v>81821</v>
          </cell>
        </row>
        <row r="709">
          <cell r="A709">
            <v>74693</v>
          </cell>
        </row>
        <row r="710">
          <cell r="A710">
            <v>79328</v>
          </cell>
        </row>
        <row r="711">
          <cell r="A711">
            <v>79064</v>
          </cell>
        </row>
        <row r="712">
          <cell r="A712">
            <v>79012</v>
          </cell>
        </row>
        <row r="713">
          <cell r="A713">
            <v>78292</v>
          </cell>
        </row>
        <row r="714">
          <cell r="A714">
            <v>77910</v>
          </cell>
        </row>
        <row r="715">
          <cell r="A715">
            <v>77480</v>
          </cell>
        </row>
        <row r="716">
          <cell r="A716">
            <v>77220</v>
          </cell>
        </row>
        <row r="717">
          <cell r="A717">
            <v>79900</v>
          </cell>
        </row>
        <row r="718">
          <cell r="A718">
            <v>79317</v>
          </cell>
        </row>
        <row r="719">
          <cell r="A719">
            <v>81814</v>
          </cell>
        </row>
        <row r="720">
          <cell r="A720">
            <v>77401</v>
          </cell>
        </row>
        <row r="721">
          <cell r="A721">
            <v>79069</v>
          </cell>
        </row>
        <row r="722">
          <cell r="A722">
            <v>81187</v>
          </cell>
        </row>
        <row r="723">
          <cell r="A723">
            <v>81780</v>
          </cell>
        </row>
        <row r="724">
          <cell r="A724">
            <v>81779</v>
          </cell>
        </row>
        <row r="725">
          <cell r="A725">
            <v>78267</v>
          </cell>
        </row>
        <row r="726">
          <cell r="A726">
            <v>81735</v>
          </cell>
        </row>
        <row r="727">
          <cell r="A727">
            <v>75313</v>
          </cell>
        </row>
        <row r="728">
          <cell r="A728">
            <v>77354</v>
          </cell>
        </row>
        <row r="729">
          <cell r="A729">
            <v>77058</v>
          </cell>
        </row>
        <row r="730">
          <cell r="A730">
            <v>76973</v>
          </cell>
        </row>
        <row r="731">
          <cell r="A731">
            <v>75855</v>
          </cell>
        </row>
        <row r="732">
          <cell r="A732">
            <v>70562</v>
          </cell>
        </row>
        <row r="733">
          <cell r="A733">
            <v>77251</v>
          </cell>
        </row>
        <row r="734">
          <cell r="A734">
            <v>74529</v>
          </cell>
        </row>
        <row r="735">
          <cell r="A735">
            <v>79510</v>
          </cell>
        </row>
        <row r="736">
          <cell r="A736">
            <v>6255</v>
          </cell>
        </row>
        <row r="737">
          <cell r="A737">
            <v>69143</v>
          </cell>
        </row>
        <row r="738">
          <cell r="A738">
            <v>80598</v>
          </cell>
        </row>
        <row r="739">
          <cell r="A739">
            <v>74637</v>
          </cell>
        </row>
        <row r="740">
          <cell r="A740">
            <v>72509</v>
          </cell>
        </row>
        <row r="741">
          <cell r="A741">
            <v>74346</v>
          </cell>
        </row>
        <row r="742">
          <cell r="A742">
            <v>81486</v>
          </cell>
        </row>
        <row r="743">
          <cell r="A743">
            <v>77339</v>
          </cell>
        </row>
        <row r="744">
          <cell r="A744">
            <v>82196</v>
          </cell>
        </row>
        <row r="745">
          <cell r="A745">
            <v>75923</v>
          </cell>
        </row>
        <row r="746">
          <cell r="A746">
            <v>75950</v>
          </cell>
        </row>
        <row r="747">
          <cell r="A747">
            <v>74625</v>
          </cell>
        </row>
        <row r="748">
          <cell r="A748">
            <v>76028</v>
          </cell>
        </row>
        <row r="749">
          <cell r="A749">
            <v>78389</v>
          </cell>
        </row>
        <row r="750">
          <cell r="A750">
            <v>81638</v>
          </cell>
        </row>
        <row r="751">
          <cell r="A751">
            <v>75992</v>
          </cell>
        </row>
        <row r="752">
          <cell r="A752">
            <v>81655</v>
          </cell>
        </row>
        <row r="753">
          <cell r="A753">
            <v>82165</v>
          </cell>
        </row>
        <row r="754">
          <cell r="A754">
            <v>76359</v>
          </cell>
        </row>
        <row r="755">
          <cell r="A755">
            <v>74305</v>
          </cell>
        </row>
        <row r="756">
          <cell r="A756">
            <v>76188</v>
          </cell>
        </row>
        <row r="757">
          <cell r="A757">
            <v>76191</v>
          </cell>
        </row>
        <row r="758">
          <cell r="A758">
            <v>75987</v>
          </cell>
        </row>
        <row r="759">
          <cell r="A759">
            <v>81677</v>
          </cell>
        </row>
        <row r="760">
          <cell r="A760">
            <v>81958</v>
          </cell>
        </row>
        <row r="761">
          <cell r="A761">
            <v>74790</v>
          </cell>
        </row>
        <row r="762">
          <cell r="A762">
            <v>75050</v>
          </cell>
        </row>
        <row r="763">
          <cell r="A763">
            <v>75736</v>
          </cell>
        </row>
        <row r="764">
          <cell r="A764">
            <v>82183</v>
          </cell>
        </row>
        <row r="765">
          <cell r="A765">
            <v>76118</v>
          </cell>
        </row>
        <row r="766">
          <cell r="A766">
            <v>75975</v>
          </cell>
        </row>
        <row r="767">
          <cell r="A767">
            <v>75336</v>
          </cell>
        </row>
        <row r="768">
          <cell r="A768">
            <v>76176</v>
          </cell>
        </row>
        <row r="769">
          <cell r="A769">
            <v>74957</v>
          </cell>
        </row>
        <row r="770">
          <cell r="A770">
            <v>80930</v>
          </cell>
        </row>
        <row r="771">
          <cell r="A771">
            <v>74583</v>
          </cell>
        </row>
        <row r="772">
          <cell r="A772">
            <v>76587</v>
          </cell>
        </row>
        <row r="773">
          <cell r="A773">
            <v>74891</v>
          </cell>
        </row>
        <row r="774">
          <cell r="A774">
            <v>75746</v>
          </cell>
        </row>
        <row r="775">
          <cell r="A775">
            <v>76676</v>
          </cell>
        </row>
        <row r="776">
          <cell r="A776">
            <v>82068</v>
          </cell>
        </row>
        <row r="777">
          <cell r="A777">
            <v>77024</v>
          </cell>
        </row>
        <row r="778">
          <cell r="A778">
            <v>78646</v>
          </cell>
        </row>
        <row r="779">
          <cell r="A779">
            <v>77097</v>
          </cell>
        </row>
        <row r="780">
          <cell r="A780">
            <v>75231</v>
          </cell>
        </row>
        <row r="781">
          <cell r="A781">
            <v>76887</v>
          </cell>
        </row>
        <row r="782">
          <cell r="A782">
            <v>77185</v>
          </cell>
        </row>
        <row r="783">
          <cell r="A783">
            <v>76189</v>
          </cell>
        </row>
        <row r="784">
          <cell r="A784">
            <v>69203</v>
          </cell>
        </row>
        <row r="785">
          <cell r="A785">
            <v>76382</v>
          </cell>
        </row>
        <row r="786">
          <cell r="A786">
            <v>75627</v>
          </cell>
        </row>
        <row r="787">
          <cell r="A787">
            <v>71586</v>
          </cell>
        </row>
        <row r="788">
          <cell r="A788">
            <v>81603</v>
          </cell>
        </row>
        <row r="789">
          <cell r="A789">
            <v>81757</v>
          </cell>
        </row>
        <row r="790">
          <cell r="A790">
            <v>74411</v>
          </cell>
        </row>
        <row r="791">
          <cell r="A791">
            <v>74799</v>
          </cell>
        </row>
        <row r="792">
          <cell r="A792">
            <v>75824</v>
          </cell>
        </row>
        <row r="793">
          <cell r="A793">
            <v>82231</v>
          </cell>
        </row>
        <row r="794">
          <cell r="A794">
            <v>79880</v>
          </cell>
        </row>
        <row r="795">
          <cell r="A795">
            <v>82223</v>
          </cell>
        </row>
        <row r="796">
          <cell r="A796">
            <v>69607</v>
          </cell>
        </row>
        <row r="797">
          <cell r="A797">
            <v>72162</v>
          </cell>
        </row>
        <row r="798">
          <cell r="A798">
            <v>73047</v>
          </cell>
        </row>
        <row r="799">
          <cell r="A799">
            <v>76793</v>
          </cell>
        </row>
        <row r="800">
          <cell r="A800">
            <v>80993</v>
          </cell>
        </row>
        <row r="801">
          <cell r="A801">
            <v>42085</v>
          </cell>
        </row>
        <row r="802">
          <cell r="A802">
            <v>42090</v>
          </cell>
        </row>
        <row r="803">
          <cell r="A803">
            <v>74652</v>
          </cell>
        </row>
        <row r="804">
          <cell r="A804">
            <v>77454</v>
          </cell>
        </row>
        <row r="805">
          <cell r="A805">
            <v>79637</v>
          </cell>
        </row>
        <row r="806">
          <cell r="A806">
            <v>80517</v>
          </cell>
        </row>
        <row r="807">
          <cell r="A807">
            <v>80653</v>
          </cell>
        </row>
        <row r="808">
          <cell r="A808">
            <v>80580</v>
          </cell>
        </row>
        <row r="809">
          <cell r="A809">
            <v>82446</v>
          </cell>
        </row>
        <row r="810">
          <cell r="A810">
            <v>75032</v>
          </cell>
        </row>
        <row r="811">
          <cell r="A811">
            <v>80498</v>
          </cell>
        </row>
        <row r="812">
          <cell r="A812">
            <v>78685</v>
          </cell>
        </row>
        <row r="813">
          <cell r="A813">
            <v>79995</v>
          </cell>
        </row>
        <row r="814">
          <cell r="A814">
            <v>79990</v>
          </cell>
        </row>
        <row r="815">
          <cell r="A815">
            <v>80163</v>
          </cell>
        </row>
        <row r="816">
          <cell r="A816">
            <v>73086</v>
          </cell>
        </row>
        <row r="817">
          <cell r="A817">
            <v>71869</v>
          </cell>
        </row>
        <row r="818">
          <cell r="A818">
            <v>73081</v>
          </cell>
        </row>
        <row r="819">
          <cell r="A819">
            <v>76137</v>
          </cell>
        </row>
        <row r="820">
          <cell r="A820">
            <v>78368</v>
          </cell>
        </row>
        <row r="821">
          <cell r="A821">
            <v>79665</v>
          </cell>
        </row>
        <row r="822">
          <cell r="A822">
            <v>75836</v>
          </cell>
        </row>
        <row r="823">
          <cell r="A823">
            <v>75947</v>
          </cell>
        </row>
        <row r="824">
          <cell r="A824">
            <v>75185</v>
          </cell>
        </row>
        <row r="825">
          <cell r="A825">
            <v>75517</v>
          </cell>
        </row>
        <row r="826">
          <cell r="A826">
            <v>73083</v>
          </cell>
        </row>
        <row r="827">
          <cell r="A827">
            <v>78891</v>
          </cell>
        </row>
        <row r="828">
          <cell r="A828">
            <v>76571</v>
          </cell>
        </row>
        <row r="829">
          <cell r="A829">
            <v>24554</v>
          </cell>
        </row>
        <row r="830">
          <cell r="A830">
            <v>75985</v>
          </cell>
        </row>
        <row r="831">
          <cell r="A831">
            <v>81353</v>
          </cell>
        </row>
        <row r="832">
          <cell r="A832">
            <v>78383</v>
          </cell>
        </row>
        <row r="833">
          <cell r="A833">
            <v>73354</v>
          </cell>
        </row>
        <row r="834">
          <cell r="A834">
            <v>81876</v>
          </cell>
        </row>
        <row r="835">
          <cell r="A835">
            <v>81308</v>
          </cell>
        </row>
        <row r="836">
          <cell r="A836">
            <v>75651</v>
          </cell>
        </row>
        <row r="837">
          <cell r="A837">
            <v>82226</v>
          </cell>
        </row>
        <row r="838">
          <cell r="A838">
            <v>78215</v>
          </cell>
        </row>
        <row r="839">
          <cell r="A839">
            <v>79983</v>
          </cell>
        </row>
        <row r="840">
          <cell r="A840">
            <v>79237</v>
          </cell>
        </row>
        <row r="841">
          <cell r="A841">
            <v>76459</v>
          </cell>
        </row>
        <row r="842">
          <cell r="A842">
            <v>82433</v>
          </cell>
        </row>
        <row r="843">
          <cell r="A843">
            <v>79503</v>
          </cell>
        </row>
        <row r="844">
          <cell r="A844">
            <v>77099</v>
          </cell>
        </row>
        <row r="845">
          <cell r="A845">
            <v>79514</v>
          </cell>
        </row>
        <row r="846">
          <cell r="A846">
            <v>78942</v>
          </cell>
        </row>
        <row r="847">
          <cell r="A847">
            <v>82516</v>
          </cell>
        </row>
        <row r="848">
          <cell r="A848">
            <v>82518</v>
          </cell>
        </row>
        <row r="849">
          <cell r="A849">
            <v>78644</v>
          </cell>
        </row>
        <row r="850">
          <cell r="A850">
            <v>13722</v>
          </cell>
        </row>
        <row r="851">
          <cell r="A851">
            <v>1288</v>
          </cell>
        </row>
        <row r="852">
          <cell r="A852">
            <v>78675</v>
          </cell>
        </row>
        <row r="853">
          <cell r="A853">
            <v>77735</v>
          </cell>
        </row>
        <row r="854">
          <cell r="A854">
            <v>76745</v>
          </cell>
        </row>
        <row r="855">
          <cell r="A855">
            <v>75219</v>
          </cell>
        </row>
        <row r="856">
          <cell r="A856">
            <v>78151</v>
          </cell>
        </row>
        <row r="857">
          <cell r="A857">
            <v>75462</v>
          </cell>
        </row>
        <row r="858">
          <cell r="A858">
            <v>76909</v>
          </cell>
        </row>
        <row r="859">
          <cell r="A859">
            <v>74430</v>
          </cell>
        </row>
        <row r="860">
          <cell r="A860">
            <v>75215</v>
          </cell>
        </row>
        <row r="861">
          <cell r="A861">
            <v>77970</v>
          </cell>
        </row>
        <row r="862">
          <cell r="A862">
            <v>77515</v>
          </cell>
        </row>
        <row r="863">
          <cell r="A863">
            <v>74765</v>
          </cell>
        </row>
        <row r="864">
          <cell r="A864">
            <v>74947</v>
          </cell>
        </row>
        <row r="865">
          <cell r="A865">
            <v>76007</v>
          </cell>
        </row>
        <row r="866">
          <cell r="A866">
            <v>82516</v>
          </cell>
        </row>
        <row r="867">
          <cell r="A867">
            <v>82518</v>
          </cell>
        </row>
        <row r="868">
          <cell r="A868">
            <v>72598</v>
          </cell>
        </row>
        <row r="869">
          <cell r="A869">
            <v>72222</v>
          </cell>
        </row>
        <row r="870">
          <cell r="A870">
            <v>80575</v>
          </cell>
        </row>
        <row r="871">
          <cell r="A871">
            <v>72223</v>
          </cell>
        </row>
        <row r="872">
          <cell r="A872">
            <v>80571</v>
          </cell>
        </row>
        <row r="873">
          <cell r="A873">
            <v>79716</v>
          </cell>
        </row>
        <row r="874">
          <cell r="A874">
            <v>79912</v>
          </cell>
        </row>
        <row r="875">
          <cell r="A875">
            <v>82229</v>
          </cell>
        </row>
        <row r="876">
          <cell r="A876">
            <v>82221</v>
          </cell>
        </row>
        <row r="877">
          <cell r="A877">
            <v>67208</v>
          </cell>
        </row>
        <row r="878">
          <cell r="A878">
            <v>68724</v>
          </cell>
        </row>
        <row r="879">
          <cell r="A879">
            <v>75919</v>
          </cell>
        </row>
        <row r="880">
          <cell r="A880">
            <v>78571</v>
          </cell>
        </row>
        <row r="881">
          <cell r="A881">
            <v>77951</v>
          </cell>
        </row>
        <row r="882">
          <cell r="A882">
            <v>77946</v>
          </cell>
        </row>
        <row r="883">
          <cell r="A883">
            <v>75225</v>
          </cell>
        </row>
        <row r="884">
          <cell r="A884">
            <v>77944</v>
          </cell>
        </row>
        <row r="885">
          <cell r="A885">
            <v>80587</v>
          </cell>
        </row>
        <row r="886">
          <cell r="A886">
            <v>78833</v>
          </cell>
        </row>
        <row r="887">
          <cell r="A887">
            <v>78176</v>
          </cell>
        </row>
        <row r="888">
          <cell r="A888">
            <v>79381</v>
          </cell>
        </row>
        <row r="889">
          <cell r="A889">
            <v>79363</v>
          </cell>
        </row>
        <row r="890">
          <cell r="A890">
            <v>77392</v>
          </cell>
        </row>
        <row r="891">
          <cell r="A891">
            <v>81574</v>
          </cell>
        </row>
        <row r="892">
          <cell r="A892">
            <v>77363</v>
          </cell>
        </row>
        <row r="893">
          <cell r="A893">
            <v>73438</v>
          </cell>
        </row>
        <row r="894">
          <cell r="A894">
            <v>73170</v>
          </cell>
        </row>
        <row r="895">
          <cell r="A895">
            <v>78721</v>
          </cell>
        </row>
        <row r="896">
          <cell r="A896">
            <v>77268</v>
          </cell>
        </row>
        <row r="897">
          <cell r="A897">
            <v>76407</v>
          </cell>
        </row>
        <row r="898">
          <cell r="A898">
            <v>73815</v>
          </cell>
        </row>
        <row r="899">
          <cell r="A899">
            <v>79506</v>
          </cell>
        </row>
        <row r="900">
          <cell r="A900">
            <v>79843</v>
          </cell>
        </row>
        <row r="901">
          <cell r="A901">
            <v>79501</v>
          </cell>
        </row>
        <row r="902">
          <cell r="A902">
            <v>73355</v>
          </cell>
        </row>
        <row r="903">
          <cell r="A903">
            <v>64928</v>
          </cell>
        </row>
        <row r="904">
          <cell r="A904">
            <v>72144</v>
          </cell>
        </row>
        <row r="905">
          <cell r="A905">
            <v>80058</v>
          </cell>
        </row>
        <row r="906">
          <cell r="A906">
            <v>70485</v>
          </cell>
        </row>
        <row r="907">
          <cell r="A907">
            <v>72978</v>
          </cell>
        </row>
        <row r="908">
          <cell r="A908">
            <v>82163</v>
          </cell>
        </row>
        <row r="909">
          <cell r="A909">
            <v>80813</v>
          </cell>
        </row>
        <row r="910">
          <cell r="A910">
            <v>82181</v>
          </cell>
        </row>
        <row r="911">
          <cell r="A911">
            <v>82132</v>
          </cell>
        </row>
        <row r="912">
          <cell r="A912">
            <v>80480</v>
          </cell>
        </row>
        <row r="913">
          <cell r="A913">
            <v>80387</v>
          </cell>
        </row>
        <row r="914">
          <cell r="A914">
            <v>80699</v>
          </cell>
        </row>
        <row r="915">
          <cell r="A915">
            <v>80658</v>
          </cell>
        </row>
        <row r="916">
          <cell r="A916">
            <v>80536</v>
          </cell>
        </row>
        <row r="917">
          <cell r="A917">
            <v>80570</v>
          </cell>
        </row>
        <row r="918">
          <cell r="A918">
            <v>80509</v>
          </cell>
        </row>
        <row r="919">
          <cell r="A919">
            <v>80809</v>
          </cell>
        </row>
        <row r="920">
          <cell r="A920">
            <v>81244</v>
          </cell>
        </row>
        <row r="921">
          <cell r="A921">
            <v>82915</v>
          </cell>
        </row>
        <row r="922">
          <cell r="A922">
            <v>82918</v>
          </cell>
        </row>
        <row r="923">
          <cell r="A923">
            <v>82917</v>
          </cell>
        </row>
        <row r="924">
          <cell r="A924">
            <v>80488</v>
          </cell>
        </row>
        <row r="925">
          <cell r="A925">
            <v>74342</v>
          </cell>
        </row>
        <row r="926">
          <cell r="A926">
            <v>78156</v>
          </cell>
        </row>
        <row r="927">
          <cell r="A927">
            <v>75546</v>
          </cell>
        </row>
        <row r="928">
          <cell r="A928">
            <v>75545</v>
          </cell>
        </row>
        <row r="929">
          <cell r="A929">
            <v>75543</v>
          </cell>
        </row>
        <row r="930">
          <cell r="A930">
            <v>79118</v>
          </cell>
        </row>
        <row r="931">
          <cell r="A931">
            <v>80899</v>
          </cell>
        </row>
        <row r="932">
          <cell r="A932">
            <v>82494</v>
          </cell>
        </row>
        <row r="933">
          <cell r="A933">
            <v>82495</v>
          </cell>
        </row>
        <row r="934">
          <cell r="A934">
            <v>83082</v>
          </cell>
        </row>
        <row r="935">
          <cell r="A935">
            <v>78263</v>
          </cell>
        </row>
        <row r="936">
          <cell r="A936">
            <v>76970</v>
          </cell>
        </row>
        <row r="937">
          <cell r="A937">
            <v>82498</v>
          </cell>
        </row>
        <row r="938">
          <cell r="A938">
            <v>80343</v>
          </cell>
        </row>
        <row r="939">
          <cell r="A939">
            <v>82185</v>
          </cell>
        </row>
        <row r="940">
          <cell r="A940">
            <v>80363</v>
          </cell>
        </row>
        <row r="941">
          <cell r="A941">
            <v>80700</v>
          </cell>
        </row>
        <row r="942">
          <cell r="A942">
            <v>74892</v>
          </cell>
        </row>
        <row r="943">
          <cell r="A943">
            <v>74617</v>
          </cell>
        </row>
        <row r="944">
          <cell r="A944">
            <v>74440</v>
          </cell>
        </row>
        <row r="945">
          <cell r="A945">
            <v>82580</v>
          </cell>
        </row>
        <row r="946">
          <cell r="A946">
            <v>74421</v>
          </cell>
        </row>
        <row r="947">
          <cell r="A947">
            <v>52593</v>
          </cell>
        </row>
        <row r="948">
          <cell r="A948">
            <v>39852</v>
          </cell>
        </row>
        <row r="949">
          <cell r="A949">
            <v>52599</v>
          </cell>
        </row>
        <row r="950">
          <cell r="A950">
            <v>74454</v>
          </cell>
        </row>
        <row r="951">
          <cell r="A951">
            <v>83006</v>
          </cell>
        </row>
        <row r="952">
          <cell r="A952">
            <v>82931</v>
          </cell>
        </row>
        <row r="953">
          <cell r="A953">
            <v>79887</v>
          </cell>
        </row>
        <row r="954">
          <cell r="A954">
            <v>78980</v>
          </cell>
        </row>
        <row r="955">
          <cell r="A955">
            <v>80599</v>
          </cell>
        </row>
        <row r="956">
          <cell r="A956">
            <v>38548</v>
          </cell>
        </row>
        <row r="957">
          <cell r="A957">
            <v>78235</v>
          </cell>
        </row>
        <row r="958">
          <cell r="A958">
            <v>78850</v>
          </cell>
        </row>
        <row r="959">
          <cell r="A959">
            <v>72414</v>
          </cell>
        </row>
        <row r="960">
          <cell r="A960">
            <v>77670</v>
          </cell>
        </row>
        <row r="961">
          <cell r="A961">
            <v>82365</v>
          </cell>
        </row>
        <row r="962">
          <cell r="A962">
            <v>77096</v>
          </cell>
        </row>
        <row r="963">
          <cell r="A963">
            <v>81628</v>
          </cell>
        </row>
        <row r="964">
          <cell r="A964">
            <v>81899</v>
          </cell>
        </row>
        <row r="965">
          <cell r="A965">
            <v>75475</v>
          </cell>
        </row>
        <row r="966">
          <cell r="A966">
            <v>72226</v>
          </cell>
        </row>
        <row r="967">
          <cell r="A967">
            <v>77672</v>
          </cell>
        </row>
        <row r="968">
          <cell r="A968">
            <v>81717</v>
          </cell>
        </row>
        <row r="969">
          <cell r="A969">
            <v>79438</v>
          </cell>
        </row>
        <row r="970">
          <cell r="A970">
            <v>75305</v>
          </cell>
        </row>
        <row r="971">
          <cell r="A971">
            <v>80292</v>
          </cell>
        </row>
        <row r="972">
          <cell r="A972">
            <v>81292</v>
          </cell>
        </row>
        <row r="973">
          <cell r="A973">
            <v>82315</v>
          </cell>
        </row>
        <row r="974">
          <cell r="A974">
            <v>43996</v>
          </cell>
        </row>
        <row r="975">
          <cell r="A975">
            <v>78678</v>
          </cell>
        </row>
        <row r="976">
          <cell r="A976">
            <v>80357</v>
          </cell>
        </row>
        <row r="977">
          <cell r="A977">
            <v>83003</v>
          </cell>
        </row>
        <row r="978">
          <cell r="A978">
            <v>81802</v>
          </cell>
        </row>
        <row r="979">
          <cell r="A979">
            <v>81403</v>
          </cell>
        </row>
        <row r="980">
          <cell r="A980">
            <v>80297</v>
          </cell>
        </row>
        <row r="981">
          <cell r="A981">
            <v>80887</v>
          </cell>
        </row>
        <row r="982">
          <cell r="A982">
            <v>79799</v>
          </cell>
        </row>
        <row r="983">
          <cell r="A983">
            <v>80890</v>
          </cell>
        </row>
        <row r="984">
          <cell r="A984">
            <v>80904</v>
          </cell>
        </row>
        <row r="985">
          <cell r="A985">
            <v>67332</v>
          </cell>
        </row>
        <row r="986">
          <cell r="A986">
            <v>82758</v>
          </cell>
        </row>
        <row r="987">
          <cell r="A987">
            <v>76619</v>
          </cell>
        </row>
        <row r="988">
          <cell r="A988">
            <v>76481</v>
          </cell>
        </row>
        <row r="989">
          <cell r="A989">
            <v>80065</v>
          </cell>
        </row>
        <row r="990">
          <cell r="A990">
            <v>80806</v>
          </cell>
        </row>
        <row r="991">
          <cell r="A991">
            <v>79635</v>
          </cell>
        </row>
        <row r="992">
          <cell r="A992">
            <v>78478</v>
          </cell>
        </row>
        <row r="993">
          <cell r="A993">
            <v>80708</v>
          </cell>
        </row>
        <row r="994">
          <cell r="A994">
            <v>73116</v>
          </cell>
        </row>
        <row r="995">
          <cell r="A995">
            <v>3764</v>
          </cell>
        </row>
        <row r="996">
          <cell r="A996">
            <v>3772</v>
          </cell>
        </row>
        <row r="997">
          <cell r="A997">
            <v>82341</v>
          </cell>
        </row>
        <row r="998">
          <cell r="A998">
            <v>82803</v>
          </cell>
        </row>
        <row r="999">
          <cell r="A999">
            <v>74626</v>
          </cell>
        </row>
        <row r="1000">
          <cell r="A1000">
            <v>75562</v>
          </cell>
        </row>
        <row r="1001">
          <cell r="A1001">
            <v>73394</v>
          </cell>
        </row>
        <row r="1002">
          <cell r="A1002">
            <v>76106</v>
          </cell>
        </row>
        <row r="1003">
          <cell r="A1003">
            <v>73642</v>
          </cell>
        </row>
        <row r="1004">
          <cell r="A1004">
            <v>83243</v>
          </cell>
        </row>
        <row r="1005">
          <cell r="A1005">
            <v>79699</v>
          </cell>
        </row>
        <row r="1006">
          <cell r="A1006">
            <v>80924</v>
          </cell>
        </row>
        <row r="1007">
          <cell r="A1007">
            <v>81003</v>
          </cell>
        </row>
        <row r="1008">
          <cell r="A1008">
            <v>81449</v>
          </cell>
        </row>
        <row r="1009">
          <cell r="A1009">
            <v>75679</v>
          </cell>
        </row>
        <row r="1010">
          <cell r="A1010">
            <v>75687</v>
          </cell>
        </row>
        <row r="1011">
          <cell r="A1011">
            <v>75463</v>
          </cell>
        </row>
        <row r="1012">
          <cell r="A1012">
            <v>75582</v>
          </cell>
        </row>
        <row r="1013">
          <cell r="A1013">
            <v>82992</v>
          </cell>
        </row>
        <row r="1014">
          <cell r="A1014">
            <v>83199</v>
          </cell>
        </row>
        <row r="1015">
          <cell r="A1015">
            <v>71649</v>
          </cell>
        </row>
        <row r="1016">
          <cell r="A1016">
            <v>82967</v>
          </cell>
        </row>
        <row r="1017">
          <cell r="A1017">
            <v>83256</v>
          </cell>
        </row>
        <row r="1018">
          <cell r="A1018">
            <v>83408</v>
          </cell>
        </row>
        <row r="1019">
          <cell r="A1019">
            <v>79913</v>
          </cell>
        </row>
        <row r="1020">
          <cell r="A1020">
            <v>78316</v>
          </cell>
        </row>
        <row r="1021">
          <cell r="A1021">
            <v>80771</v>
          </cell>
        </row>
        <row r="1022">
          <cell r="A1022">
            <v>80941</v>
          </cell>
        </row>
        <row r="1023">
          <cell r="A1023">
            <v>74800</v>
          </cell>
        </row>
        <row r="1024">
          <cell r="A1024">
            <v>75548</v>
          </cell>
        </row>
        <row r="1025">
          <cell r="A1025">
            <v>79158</v>
          </cell>
        </row>
        <row r="1026">
          <cell r="A1026">
            <v>79176</v>
          </cell>
        </row>
        <row r="1027">
          <cell r="A1027">
            <v>80811</v>
          </cell>
        </row>
        <row r="1028">
          <cell r="A1028">
            <v>79329</v>
          </cell>
        </row>
        <row r="1029">
          <cell r="A1029">
            <v>83389</v>
          </cell>
        </row>
        <row r="1030">
          <cell r="A1030">
            <v>81084</v>
          </cell>
        </row>
        <row r="1031">
          <cell r="A1031">
            <v>83537</v>
          </cell>
        </row>
        <row r="1032">
          <cell r="A1032">
            <v>78690</v>
          </cell>
        </row>
        <row r="1033">
          <cell r="A1033">
            <v>81664</v>
          </cell>
        </row>
        <row r="1034">
          <cell r="A1034">
            <v>82837</v>
          </cell>
        </row>
        <row r="1035">
          <cell r="A1035">
            <v>82839</v>
          </cell>
        </row>
        <row r="1036">
          <cell r="A1036">
            <v>83219</v>
          </cell>
        </row>
        <row r="1037">
          <cell r="A1037">
            <v>76739</v>
          </cell>
        </row>
        <row r="1038">
          <cell r="A1038">
            <v>76537</v>
          </cell>
        </row>
        <row r="1039">
          <cell r="A1039">
            <v>82458</v>
          </cell>
        </row>
        <row r="1040">
          <cell r="A1040">
            <v>79794</v>
          </cell>
        </row>
        <row r="1041">
          <cell r="A1041">
            <v>82026</v>
          </cell>
        </row>
        <row r="1042">
          <cell r="A1042">
            <v>82022</v>
          </cell>
        </row>
        <row r="1043">
          <cell r="A1043">
            <v>82431</v>
          </cell>
        </row>
        <row r="1044">
          <cell r="A1044">
            <v>73211</v>
          </cell>
        </row>
        <row r="1045">
          <cell r="A1045">
            <v>75652</v>
          </cell>
        </row>
        <row r="1046">
          <cell r="A1046">
            <v>76964</v>
          </cell>
        </row>
        <row r="1047">
          <cell r="A1047">
            <v>82166</v>
          </cell>
        </row>
        <row r="1048">
          <cell r="A1048">
            <v>75012</v>
          </cell>
        </row>
        <row r="1049">
          <cell r="A1049">
            <v>78657</v>
          </cell>
        </row>
        <row r="1050">
          <cell r="A1050">
            <v>75380</v>
          </cell>
        </row>
        <row r="1051">
          <cell r="A1051">
            <v>77396</v>
          </cell>
        </row>
        <row r="1052">
          <cell r="A1052">
            <v>78555</v>
          </cell>
        </row>
        <row r="1053">
          <cell r="A1053">
            <v>75571</v>
          </cell>
        </row>
        <row r="1054">
          <cell r="A1054">
            <v>80178</v>
          </cell>
        </row>
        <row r="1055">
          <cell r="A1055">
            <v>78021</v>
          </cell>
        </row>
        <row r="1056">
          <cell r="A1056">
            <v>77604</v>
          </cell>
        </row>
        <row r="1057">
          <cell r="A1057">
            <v>79280</v>
          </cell>
        </row>
        <row r="1058">
          <cell r="A1058">
            <v>79938</v>
          </cell>
        </row>
        <row r="1059">
          <cell r="A1059">
            <v>78496</v>
          </cell>
        </row>
        <row r="1060">
          <cell r="A1060">
            <v>77876</v>
          </cell>
        </row>
        <row r="1061">
          <cell r="A1061">
            <v>78829</v>
          </cell>
        </row>
        <row r="1062">
          <cell r="A1062">
            <v>78727</v>
          </cell>
        </row>
        <row r="1063">
          <cell r="A1063">
            <v>78556</v>
          </cell>
        </row>
        <row r="1064">
          <cell r="A1064">
            <v>76898</v>
          </cell>
        </row>
        <row r="1065">
          <cell r="A1065">
            <v>78755</v>
          </cell>
        </row>
        <row r="1066">
          <cell r="A1066">
            <v>81278</v>
          </cell>
        </row>
        <row r="1067">
          <cell r="A1067">
            <v>72371</v>
          </cell>
        </row>
        <row r="1068">
          <cell r="A1068">
            <v>77737</v>
          </cell>
        </row>
        <row r="1069">
          <cell r="A1069">
            <v>76152</v>
          </cell>
        </row>
        <row r="1070">
          <cell r="A1070">
            <v>74805</v>
          </cell>
        </row>
        <row r="1071">
          <cell r="A1071">
            <v>78957</v>
          </cell>
        </row>
        <row r="1072">
          <cell r="A1072">
            <v>27457</v>
          </cell>
        </row>
        <row r="1073">
          <cell r="A1073">
            <v>78265</v>
          </cell>
        </row>
        <row r="1074">
          <cell r="A1074">
            <v>79710</v>
          </cell>
        </row>
        <row r="1075">
          <cell r="A1075">
            <v>77139</v>
          </cell>
        </row>
        <row r="1076">
          <cell r="A1076">
            <v>77143</v>
          </cell>
        </row>
        <row r="1077">
          <cell r="A1077">
            <v>75204</v>
          </cell>
        </row>
        <row r="1078">
          <cell r="A1078">
            <v>76795</v>
          </cell>
        </row>
        <row r="1079">
          <cell r="A1079">
            <v>80914</v>
          </cell>
        </row>
        <row r="1080">
          <cell r="A1080">
            <v>75082</v>
          </cell>
        </row>
        <row r="1081">
          <cell r="A1081">
            <v>83011</v>
          </cell>
        </row>
        <row r="1082">
          <cell r="A1082">
            <v>82672</v>
          </cell>
        </row>
        <row r="1083">
          <cell r="A1083">
            <v>82887</v>
          </cell>
        </row>
        <row r="1084">
          <cell r="A1084">
            <v>74269</v>
          </cell>
        </row>
        <row r="1085">
          <cell r="A1085">
            <v>79299</v>
          </cell>
        </row>
        <row r="1086">
          <cell r="A1086">
            <v>82227</v>
          </cell>
        </row>
        <row r="1087">
          <cell r="A1087">
            <v>82882</v>
          </cell>
        </row>
        <row r="1088">
          <cell r="A1088">
            <v>83252</v>
          </cell>
        </row>
        <row r="1089">
          <cell r="A1089">
            <v>82886</v>
          </cell>
        </row>
        <row r="1090">
          <cell r="A1090">
            <v>82883</v>
          </cell>
        </row>
        <row r="1091">
          <cell r="A1091">
            <v>82884</v>
          </cell>
        </row>
        <row r="1092">
          <cell r="A1092">
            <v>77136</v>
          </cell>
        </row>
        <row r="1093">
          <cell r="A1093">
            <v>76259</v>
          </cell>
        </row>
        <row r="1094">
          <cell r="A1094">
            <v>82578</v>
          </cell>
        </row>
        <row r="1095">
          <cell r="A1095">
            <v>79575</v>
          </cell>
        </row>
        <row r="1096">
          <cell r="A1096">
            <v>83057</v>
          </cell>
        </row>
        <row r="1097">
          <cell r="A1097">
            <v>80664</v>
          </cell>
        </row>
        <row r="1098">
          <cell r="A1098">
            <v>83059</v>
          </cell>
        </row>
        <row r="1099">
          <cell r="A1099">
            <v>79718</v>
          </cell>
        </row>
        <row r="1100">
          <cell r="A1100">
            <v>82972</v>
          </cell>
        </row>
        <row r="1101">
          <cell r="A1101">
            <v>79736</v>
          </cell>
        </row>
        <row r="1102">
          <cell r="A1102">
            <v>76728</v>
          </cell>
        </row>
        <row r="1103">
          <cell r="A1103">
            <v>79764</v>
          </cell>
        </row>
        <row r="1104">
          <cell r="A1104">
            <v>83524</v>
          </cell>
        </row>
        <row r="1105">
          <cell r="A1105">
            <v>79720</v>
          </cell>
        </row>
        <row r="1106">
          <cell r="A1106">
            <v>83016</v>
          </cell>
        </row>
        <row r="1107">
          <cell r="A1107">
            <v>76710</v>
          </cell>
        </row>
        <row r="1108">
          <cell r="A1108">
            <v>82004</v>
          </cell>
        </row>
        <row r="1109">
          <cell r="A1109">
            <v>78897</v>
          </cell>
        </row>
        <row r="1110">
          <cell r="A1110">
            <v>75143</v>
          </cell>
        </row>
        <row r="1111">
          <cell r="A1111">
            <v>83538</v>
          </cell>
        </row>
        <row r="1112">
          <cell r="A1112">
            <v>74798</v>
          </cell>
        </row>
        <row r="1113">
          <cell r="A1113">
            <v>78289</v>
          </cell>
        </row>
        <row r="1114">
          <cell r="A1114">
            <v>77502</v>
          </cell>
        </row>
        <row r="1115">
          <cell r="A1115">
            <v>79305</v>
          </cell>
        </row>
        <row r="1116">
          <cell r="A1116">
            <v>77501</v>
          </cell>
        </row>
        <row r="1117">
          <cell r="A1117">
            <v>77880</v>
          </cell>
        </row>
        <row r="1118">
          <cell r="A1118">
            <v>73387</v>
          </cell>
        </row>
        <row r="1119">
          <cell r="A1119">
            <v>84056</v>
          </cell>
        </row>
        <row r="1120">
          <cell r="A1120">
            <v>84117</v>
          </cell>
        </row>
        <row r="1121">
          <cell r="A1121">
            <v>79531</v>
          </cell>
        </row>
        <row r="1122">
          <cell r="A1122">
            <v>81993</v>
          </cell>
        </row>
        <row r="1123">
          <cell r="A1123">
            <v>79530</v>
          </cell>
        </row>
        <row r="1124">
          <cell r="A1124">
            <v>79532</v>
          </cell>
        </row>
        <row r="1125">
          <cell r="A1125">
            <v>77628</v>
          </cell>
        </row>
        <row r="1126">
          <cell r="A1126">
            <v>77060</v>
          </cell>
        </row>
        <row r="1127">
          <cell r="A1127">
            <v>84035</v>
          </cell>
        </row>
        <row r="1128">
          <cell r="A1128">
            <v>78164</v>
          </cell>
        </row>
        <row r="1129">
          <cell r="A1129">
            <v>74764</v>
          </cell>
        </row>
        <row r="1130">
          <cell r="A1130">
            <v>83498</v>
          </cell>
        </row>
        <row r="1131">
          <cell r="A1131">
            <v>75912</v>
          </cell>
        </row>
        <row r="1132">
          <cell r="A1132">
            <v>28277</v>
          </cell>
        </row>
        <row r="1133">
          <cell r="A1133">
            <v>11009</v>
          </cell>
        </row>
        <row r="1134">
          <cell r="A1134">
            <v>84045</v>
          </cell>
        </row>
        <row r="1135">
          <cell r="A1135">
            <v>11010</v>
          </cell>
        </row>
        <row r="1136">
          <cell r="A1136">
            <v>82660</v>
          </cell>
        </row>
        <row r="1137">
          <cell r="A1137">
            <v>81258</v>
          </cell>
        </row>
        <row r="1138">
          <cell r="A1138">
            <v>82720</v>
          </cell>
        </row>
        <row r="1139">
          <cell r="A1139">
            <v>84365</v>
          </cell>
        </row>
        <row r="1140">
          <cell r="A1140">
            <v>82964</v>
          </cell>
        </row>
        <row r="1141">
          <cell r="A1141">
            <v>84352</v>
          </cell>
        </row>
        <row r="1142">
          <cell r="A1142">
            <v>83304</v>
          </cell>
        </row>
        <row r="1143">
          <cell r="A1143">
            <v>80636</v>
          </cell>
        </row>
        <row r="1144">
          <cell r="A1144">
            <v>82679</v>
          </cell>
        </row>
        <row r="1145">
          <cell r="A1145">
            <v>82708</v>
          </cell>
        </row>
        <row r="1146">
          <cell r="A1146">
            <v>83138</v>
          </cell>
        </row>
        <row r="1147">
          <cell r="A1147">
            <v>82633</v>
          </cell>
        </row>
        <row r="1148">
          <cell r="A1148">
            <v>81951</v>
          </cell>
        </row>
        <row r="1149">
          <cell r="A1149">
            <v>82800</v>
          </cell>
        </row>
        <row r="1150">
          <cell r="A1150">
            <v>11493</v>
          </cell>
        </row>
        <row r="1151">
          <cell r="A1151">
            <v>75217</v>
          </cell>
        </row>
        <row r="1152">
          <cell r="A1152">
            <v>75218</v>
          </cell>
        </row>
        <row r="1153">
          <cell r="A1153">
            <v>78361</v>
          </cell>
        </row>
        <row r="1154">
          <cell r="A1154">
            <v>72292</v>
          </cell>
        </row>
        <row r="1155">
          <cell r="A1155">
            <v>78665</v>
          </cell>
        </row>
        <row r="1156">
          <cell r="A1156">
            <v>75641</v>
          </cell>
        </row>
        <row r="1157">
          <cell r="A1157">
            <v>84153</v>
          </cell>
        </row>
        <row r="1158">
          <cell r="A1158">
            <v>81657</v>
          </cell>
        </row>
        <row r="1159">
          <cell r="A1159">
            <v>81659</v>
          </cell>
        </row>
        <row r="1160">
          <cell r="A1160">
            <v>82555</v>
          </cell>
        </row>
        <row r="1161">
          <cell r="A1161">
            <v>82501</v>
          </cell>
        </row>
        <row r="1162">
          <cell r="A1162">
            <v>79443</v>
          </cell>
        </row>
        <row r="1163">
          <cell r="A1163">
            <v>79441</v>
          </cell>
        </row>
        <row r="1164">
          <cell r="A1164">
            <v>79442</v>
          </cell>
        </row>
        <row r="1165">
          <cell r="A1165">
            <v>81587</v>
          </cell>
        </row>
        <row r="1166">
          <cell r="A1166">
            <v>83130</v>
          </cell>
        </row>
        <row r="1167">
          <cell r="A1167">
            <v>83488</v>
          </cell>
        </row>
        <row r="1168">
          <cell r="A1168">
            <v>77648</v>
          </cell>
        </row>
        <row r="1169">
          <cell r="A1169">
            <v>76099</v>
          </cell>
        </row>
        <row r="1170">
          <cell r="A1170">
            <v>77459</v>
          </cell>
        </row>
        <row r="1171">
          <cell r="A1171">
            <v>82681</v>
          </cell>
        </row>
        <row r="1172">
          <cell r="A1172">
            <v>75529</v>
          </cell>
        </row>
        <row r="1173">
          <cell r="A1173">
            <v>79351</v>
          </cell>
        </row>
        <row r="1174">
          <cell r="A1174">
            <v>73179</v>
          </cell>
        </row>
        <row r="1175">
          <cell r="A1175">
            <v>74707</v>
          </cell>
        </row>
        <row r="1176">
          <cell r="A1176">
            <v>75059</v>
          </cell>
        </row>
        <row r="1177">
          <cell r="A1177">
            <v>79348</v>
          </cell>
        </row>
        <row r="1178">
          <cell r="A1178">
            <v>46936</v>
          </cell>
        </row>
        <row r="1179">
          <cell r="A1179">
            <v>75646</v>
          </cell>
        </row>
        <row r="1180">
          <cell r="A1180">
            <v>76199</v>
          </cell>
        </row>
        <row r="1181">
          <cell r="A1181">
            <v>82729</v>
          </cell>
        </row>
        <row r="1182">
          <cell r="A1182">
            <v>43494</v>
          </cell>
        </row>
        <row r="1183">
          <cell r="A1183">
            <v>77141</v>
          </cell>
        </row>
        <row r="1184">
          <cell r="A1184">
            <v>79929</v>
          </cell>
        </row>
        <row r="1185">
          <cell r="A1185">
            <v>78945</v>
          </cell>
        </row>
        <row r="1186">
          <cell r="A1186">
            <v>81976</v>
          </cell>
        </row>
        <row r="1187">
          <cell r="A1187">
            <v>79468</v>
          </cell>
        </row>
        <row r="1188">
          <cell r="A1188">
            <v>19152</v>
          </cell>
        </row>
        <row r="1189">
          <cell r="A1189">
            <v>81961</v>
          </cell>
        </row>
        <row r="1190">
          <cell r="A1190">
            <v>74441</v>
          </cell>
        </row>
        <row r="1191">
          <cell r="A1191">
            <v>79685</v>
          </cell>
        </row>
        <row r="1192">
          <cell r="A1192">
            <v>76865</v>
          </cell>
        </row>
        <row r="1193">
          <cell r="A1193">
            <v>77559</v>
          </cell>
        </row>
        <row r="1194">
          <cell r="A1194">
            <v>80238</v>
          </cell>
        </row>
        <row r="1195">
          <cell r="A1195">
            <v>81596</v>
          </cell>
        </row>
        <row r="1196">
          <cell r="A1196">
            <v>79894</v>
          </cell>
        </row>
        <row r="1197">
          <cell r="A1197">
            <v>80920</v>
          </cell>
        </row>
        <row r="1198">
          <cell r="A1198">
            <v>83970</v>
          </cell>
        </row>
        <row r="1199">
          <cell r="A1199">
            <v>74401</v>
          </cell>
        </row>
        <row r="1200">
          <cell r="A1200">
            <v>77474</v>
          </cell>
        </row>
        <row r="1201">
          <cell r="A1201">
            <v>76922</v>
          </cell>
        </row>
        <row r="1202">
          <cell r="A1202">
            <v>74833</v>
          </cell>
        </row>
        <row r="1203">
          <cell r="A1203">
            <v>14269</v>
          </cell>
        </row>
        <row r="1204">
          <cell r="A1204">
            <v>83471</v>
          </cell>
        </row>
        <row r="1205">
          <cell r="A1205">
            <v>84140</v>
          </cell>
        </row>
        <row r="1206">
          <cell r="A1206">
            <v>79604</v>
          </cell>
        </row>
        <row r="1207">
          <cell r="A1207">
            <v>80848</v>
          </cell>
        </row>
        <row r="1208">
          <cell r="A1208">
            <v>78564</v>
          </cell>
        </row>
        <row r="1209">
          <cell r="A1209">
            <v>82438</v>
          </cell>
        </row>
        <row r="1210">
          <cell r="A1210">
            <v>82442</v>
          </cell>
        </row>
        <row r="1211">
          <cell r="A1211">
            <v>76781</v>
          </cell>
        </row>
        <row r="1212">
          <cell r="A1212">
            <v>83658</v>
          </cell>
        </row>
        <row r="1213">
          <cell r="A1213">
            <v>84472</v>
          </cell>
        </row>
        <row r="1214">
          <cell r="A1214">
            <v>84066</v>
          </cell>
        </row>
        <row r="1215">
          <cell r="A1215">
            <v>84708</v>
          </cell>
        </row>
        <row r="1216">
          <cell r="A1216">
            <v>80259</v>
          </cell>
        </row>
        <row r="1217">
          <cell r="A1217">
            <v>80400</v>
          </cell>
        </row>
        <row r="1218">
          <cell r="A1218">
            <v>78894</v>
          </cell>
        </row>
        <row r="1219">
          <cell r="A1219">
            <v>80066</v>
          </cell>
        </row>
        <row r="1220">
          <cell r="A1220">
            <v>79626</v>
          </cell>
        </row>
        <row r="1221">
          <cell r="A1221">
            <v>78447</v>
          </cell>
        </row>
        <row r="1222">
          <cell r="A1222">
            <v>74226</v>
          </cell>
        </row>
        <row r="1223">
          <cell r="A1223">
            <v>74516</v>
          </cell>
        </row>
        <row r="1224">
          <cell r="A1224">
            <v>76098</v>
          </cell>
        </row>
        <row r="1225">
          <cell r="A1225">
            <v>74966</v>
          </cell>
        </row>
        <row r="1226">
          <cell r="A1226">
            <v>13977</v>
          </cell>
        </row>
        <row r="1227">
          <cell r="A1227">
            <v>81223</v>
          </cell>
        </row>
        <row r="1228">
          <cell r="A1228">
            <v>83056</v>
          </cell>
        </row>
        <row r="1229">
          <cell r="A1229">
            <v>84140</v>
          </cell>
        </row>
        <row r="1230">
          <cell r="A1230">
            <v>83723</v>
          </cell>
        </row>
        <row r="1231">
          <cell r="A1231">
            <v>76468</v>
          </cell>
        </row>
        <row r="1232">
          <cell r="A1232">
            <v>81471</v>
          </cell>
        </row>
        <row r="1233">
          <cell r="A1233">
            <v>26576</v>
          </cell>
        </row>
        <row r="1234">
          <cell r="A1234">
            <v>73551</v>
          </cell>
        </row>
        <row r="1235">
          <cell r="A1235">
            <v>78844</v>
          </cell>
        </row>
        <row r="1236">
          <cell r="A1236">
            <v>75774</v>
          </cell>
        </row>
        <row r="1237">
          <cell r="A1237">
            <v>80678</v>
          </cell>
        </row>
        <row r="1238">
          <cell r="A1238">
            <v>80683</v>
          </cell>
        </row>
        <row r="1239">
          <cell r="A1239">
            <v>43109</v>
          </cell>
        </row>
        <row r="1240">
          <cell r="A1240">
            <v>79577</v>
          </cell>
        </row>
        <row r="1241">
          <cell r="A1241">
            <v>72764</v>
          </cell>
        </row>
        <row r="1242">
          <cell r="A1242">
            <v>76060</v>
          </cell>
        </row>
        <row r="1243">
          <cell r="A1243">
            <v>74623</v>
          </cell>
        </row>
        <row r="1244">
          <cell r="A1244">
            <v>80697</v>
          </cell>
        </row>
        <row r="1245">
          <cell r="A1245">
            <v>84194</v>
          </cell>
        </row>
        <row r="1246">
          <cell r="A1246">
            <v>73115</v>
          </cell>
        </row>
        <row r="1247">
          <cell r="A1247">
            <v>84115</v>
          </cell>
        </row>
        <row r="1248">
          <cell r="A1248">
            <v>72699</v>
          </cell>
        </row>
        <row r="1249">
          <cell r="A1249">
            <v>79694</v>
          </cell>
        </row>
        <row r="1250">
          <cell r="A1250">
            <v>80680</v>
          </cell>
        </row>
        <row r="1251">
          <cell r="A1251">
            <v>72762</v>
          </cell>
        </row>
        <row r="1252">
          <cell r="A1252">
            <v>75670</v>
          </cell>
        </row>
        <row r="1253">
          <cell r="A1253">
            <v>73623</v>
          </cell>
        </row>
        <row r="1254">
          <cell r="A1254">
            <v>72886</v>
          </cell>
        </row>
        <row r="1255">
          <cell r="A1255">
            <v>78559</v>
          </cell>
        </row>
        <row r="1256">
          <cell r="A1256">
            <v>81300</v>
          </cell>
        </row>
        <row r="1257">
          <cell r="A1257">
            <v>72965</v>
          </cell>
        </row>
        <row r="1258">
          <cell r="A1258">
            <v>73178</v>
          </cell>
        </row>
        <row r="1259">
          <cell r="A1259">
            <v>74737</v>
          </cell>
        </row>
        <row r="1260">
          <cell r="A1260">
            <v>74390</v>
          </cell>
        </row>
        <row r="1261">
          <cell r="A1261">
            <v>75117</v>
          </cell>
        </row>
        <row r="1262">
          <cell r="A1262">
            <v>78794</v>
          </cell>
        </row>
        <row r="1263">
          <cell r="A1263">
            <v>72160</v>
          </cell>
        </row>
        <row r="1264">
          <cell r="A1264">
            <v>72837</v>
          </cell>
        </row>
        <row r="1265">
          <cell r="A1265">
            <v>72974</v>
          </cell>
        </row>
        <row r="1266">
          <cell r="A1266">
            <v>73129</v>
          </cell>
        </row>
        <row r="1267">
          <cell r="A1267">
            <v>83029</v>
          </cell>
        </row>
        <row r="1268">
          <cell r="A1268">
            <v>72926</v>
          </cell>
        </row>
        <row r="1269">
          <cell r="A1269">
            <v>73518</v>
          </cell>
        </row>
        <row r="1270">
          <cell r="A1270">
            <v>73150</v>
          </cell>
        </row>
        <row r="1271">
          <cell r="A1271">
            <v>82380</v>
          </cell>
        </row>
        <row r="1272">
          <cell r="A1272">
            <v>79976</v>
          </cell>
        </row>
        <row r="1273">
          <cell r="A1273">
            <v>74391</v>
          </cell>
        </row>
        <row r="1274">
          <cell r="A1274">
            <v>76200</v>
          </cell>
        </row>
        <row r="1275">
          <cell r="A1275">
            <v>76570</v>
          </cell>
        </row>
        <row r="1276">
          <cell r="A1276">
            <v>82651</v>
          </cell>
        </row>
        <row r="1277">
          <cell r="A1277">
            <v>73136</v>
          </cell>
        </row>
        <row r="1278">
          <cell r="A1278">
            <v>83066</v>
          </cell>
        </row>
        <row r="1279">
          <cell r="A1279">
            <v>83632</v>
          </cell>
        </row>
        <row r="1280">
          <cell r="A1280">
            <v>81567</v>
          </cell>
        </row>
        <row r="1281">
          <cell r="A1281">
            <v>82612</v>
          </cell>
        </row>
        <row r="1282">
          <cell r="A1282">
            <v>75820</v>
          </cell>
        </row>
        <row r="1283">
          <cell r="A1283">
            <v>81214</v>
          </cell>
        </row>
        <row r="1284">
          <cell r="A1284">
            <v>77214</v>
          </cell>
        </row>
        <row r="1285">
          <cell r="A1285">
            <v>77037</v>
          </cell>
        </row>
        <row r="1286">
          <cell r="A1286">
            <v>1848</v>
          </cell>
        </row>
        <row r="1287">
          <cell r="A1287">
            <v>80505</v>
          </cell>
        </row>
        <row r="1288">
          <cell r="A1288">
            <v>76114</v>
          </cell>
        </row>
        <row r="1289">
          <cell r="A1289">
            <v>78541</v>
          </cell>
        </row>
        <row r="1290">
          <cell r="A1290">
            <v>80062</v>
          </cell>
        </row>
        <row r="1291">
          <cell r="A1291">
            <v>79847</v>
          </cell>
        </row>
        <row r="1292">
          <cell r="A1292">
            <v>83090</v>
          </cell>
        </row>
        <row r="1293">
          <cell r="A1293">
            <v>74320</v>
          </cell>
        </row>
        <row r="1294">
          <cell r="A1294">
            <v>79705</v>
          </cell>
        </row>
        <row r="1295">
          <cell r="A1295">
            <v>83022</v>
          </cell>
        </row>
        <row r="1296">
          <cell r="A1296">
            <v>76254</v>
          </cell>
        </row>
        <row r="1297">
          <cell r="A1297">
            <v>83021</v>
          </cell>
        </row>
        <row r="1298">
          <cell r="A1298">
            <v>77837</v>
          </cell>
        </row>
        <row r="1299">
          <cell r="A1299">
            <v>77843</v>
          </cell>
        </row>
        <row r="1300">
          <cell r="A1300">
            <v>79664</v>
          </cell>
        </row>
        <row r="1301">
          <cell r="A1301">
            <v>76208</v>
          </cell>
        </row>
        <row r="1302">
          <cell r="A1302">
            <v>73262</v>
          </cell>
        </row>
        <row r="1303">
          <cell r="A1303">
            <v>79517</v>
          </cell>
        </row>
        <row r="1304">
          <cell r="A1304">
            <v>79879</v>
          </cell>
        </row>
        <row r="1305">
          <cell r="A1305">
            <v>81234</v>
          </cell>
        </row>
        <row r="1306">
          <cell r="A1306">
            <v>63790</v>
          </cell>
        </row>
        <row r="1307">
          <cell r="A1307">
            <v>79823</v>
          </cell>
        </row>
        <row r="1308">
          <cell r="A1308">
            <v>4528</v>
          </cell>
        </row>
        <row r="1309">
          <cell r="A1309">
            <v>79225</v>
          </cell>
        </row>
        <row r="1310">
          <cell r="A1310">
            <v>81317</v>
          </cell>
        </row>
        <row r="1311">
          <cell r="A1311">
            <v>81581</v>
          </cell>
        </row>
        <row r="1312">
          <cell r="A1312">
            <v>80764</v>
          </cell>
        </row>
        <row r="1313">
          <cell r="A1313">
            <v>80710</v>
          </cell>
        </row>
        <row r="1314">
          <cell r="A1314">
            <v>80202</v>
          </cell>
        </row>
        <row r="1315">
          <cell r="A1315">
            <v>84937</v>
          </cell>
        </row>
        <row r="1316">
          <cell r="A1316">
            <v>76404</v>
          </cell>
        </row>
        <row r="1317">
          <cell r="A1317">
            <v>78588</v>
          </cell>
        </row>
        <row r="1318">
          <cell r="A1318">
            <v>84642</v>
          </cell>
        </row>
        <row r="1319">
          <cell r="A1319">
            <v>84648</v>
          </cell>
        </row>
        <row r="1320">
          <cell r="A1320">
            <v>84645</v>
          </cell>
        </row>
        <row r="1321">
          <cell r="A1321">
            <v>78450</v>
          </cell>
        </row>
        <row r="1322">
          <cell r="A1322">
            <v>84572</v>
          </cell>
        </row>
        <row r="1323">
          <cell r="A1323">
            <v>84767</v>
          </cell>
        </row>
        <row r="1324">
          <cell r="A1324">
            <v>84444</v>
          </cell>
        </row>
        <row r="1325">
          <cell r="A1325">
            <v>83710</v>
          </cell>
        </row>
        <row r="1326">
          <cell r="A1326">
            <v>84804</v>
          </cell>
        </row>
        <row r="1327">
          <cell r="A1327">
            <v>84680</v>
          </cell>
        </row>
        <row r="1328">
          <cell r="A1328">
            <v>83377</v>
          </cell>
        </row>
        <row r="1329">
          <cell r="A1329">
            <v>74307</v>
          </cell>
        </row>
        <row r="1330">
          <cell r="A1330">
            <v>74311</v>
          </cell>
        </row>
        <row r="1331">
          <cell r="A1331">
            <v>70505</v>
          </cell>
        </row>
        <row r="1332">
          <cell r="A1332">
            <v>75120</v>
          </cell>
        </row>
        <row r="1333">
          <cell r="A1333">
            <v>75458</v>
          </cell>
        </row>
        <row r="1334">
          <cell r="A1334">
            <v>75461</v>
          </cell>
        </row>
        <row r="1335">
          <cell r="A1335">
            <v>77974</v>
          </cell>
        </row>
        <row r="1336">
          <cell r="A1336">
            <v>77962</v>
          </cell>
        </row>
        <row r="1337">
          <cell r="A1337">
            <v>77976</v>
          </cell>
        </row>
        <row r="1338">
          <cell r="A1338">
            <v>74279</v>
          </cell>
        </row>
        <row r="1339">
          <cell r="A1339">
            <v>74282</v>
          </cell>
        </row>
        <row r="1340">
          <cell r="A1340">
            <v>74276</v>
          </cell>
        </row>
        <row r="1341">
          <cell r="A1341">
            <v>76385</v>
          </cell>
        </row>
        <row r="1342">
          <cell r="A1342">
            <v>82476</v>
          </cell>
        </row>
        <row r="1343">
          <cell r="A1343">
            <v>77157</v>
          </cell>
        </row>
        <row r="1344">
          <cell r="A1344">
            <v>75350</v>
          </cell>
        </row>
        <row r="1345">
          <cell r="A1345">
            <v>81282</v>
          </cell>
        </row>
        <row r="1346">
          <cell r="A1346">
            <v>84684</v>
          </cell>
        </row>
        <row r="1347">
          <cell r="A1347">
            <v>79801</v>
          </cell>
        </row>
        <row r="1348">
          <cell r="A1348">
            <v>83101</v>
          </cell>
        </row>
        <row r="1349">
          <cell r="A1349">
            <v>83099</v>
          </cell>
        </row>
        <row r="1350">
          <cell r="A1350">
            <v>83615</v>
          </cell>
        </row>
        <row r="1351">
          <cell r="A1351">
            <v>85212</v>
          </cell>
        </row>
        <row r="1352">
          <cell r="A1352">
            <v>78553</v>
          </cell>
        </row>
        <row r="1353">
          <cell r="A1353">
            <v>81766</v>
          </cell>
        </row>
        <row r="1354">
          <cell r="A1354">
            <v>83461</v>
          </cell>
        </row>
        <row r="1355">
          <cell r="A1355">
            <v>77370</v>
          </cell>
        </row>
        <row r="1356">
          <cell r="A1356">
            <v>81694</v>
          </cell>
        </row>
        <row r="1357">
          <cell r="A1357">
            <v>81960</v>
          </cell>
        </row>
        <row r="1358">
          <cell r="A1358">
            <v>85285</v>
          </cell>
        </row>
        <row r="1359">
          <cell r="A1359">
            <v>81198</v>
          </cell>
        </row>
        <row r="1360">
          <cell r="A1360">
            <v>85018</v>
          </cell>
        </row>
        <row r="1361">
          <cell r="A1361">
            <v>80538</v>
          </cell>
        </row>
        <row r="1362">
          <cell r="A1362">
            <v>81572</v>
          </cell>
        </row>
        <row r="1363">
          <cell r="A1363">
            <v>82084</v>
          </cell>
        </row>
        <row r="1364">
          <cell r="A1364">
            <v>15349</v>
          </cell>
        </row>
        <row r="1365">
          <cell r="A1365">
            <v>85370</v>
          </cell>
        </row>
        <row r="1366">
          <cell r="A1366">
            <v>82843</v>
          </cell>
        </row>
        <row r="1367">
          <cell r="A1367">
            <v>79715</v>
          </cell>
        </row>
        <row r="1368">
          <cell r="A1368">
            <v>78287</v>
          </cell>
        </row>
        <row r="1369">
          <cell r="A1369">
            <v>82317</v>
          </cell>
        </row>
        <row r="1370">
          <cell r="A1370">
            <v>85109</v>
          </cell>
        </row>
        <row r="1371">
          <cell r="A1371">
            <v>83816</v>
          </cell>
        </row>
        <row r="1372">
          <cell r="A1372">
            <v>81563</v>
          </cell>
        </row>
        <row r="1373">
          <cell r="A1373">
            <v>80073</v>
          </cell>
        </row>
        <row r="1374">
          <cell r="A1374">
            <v>79242</v>
          </cell>
        </row>
        <row r="1375">
          <cell r="A1375">
            <v>77632</v>
          </cell>
        </row>
        <row r="1376">
          <cell r="A1376">
            <v>80158</v>
          </cell>
        </row>
        <row r="1377">
          <cell r="A1377">
            <v>78659</v>
          </cell>
        </row>
        <row r="1378">
          <cell r="A1378">
            <v>79134</v>
          </cell>
        </row>
        <row r="1379">
          <cell r="A1379">
            <v>81154</v>
          </cell>
        </row>
        <row r="1380">
          <cell r="A1380">
            <v>74907</v>
          </cell>
        </row>
        <row r="1381">
          <cell r="A1381">
            <v>78834</v>
          </cell>
        </row>
        <row r="1382">
          <cell r="A1382">
            <v>78371</v>
          </cell>
        </row>
        <row r="1383">
          <cell r="A1383">
            <v>78395</v>
          </cell>
        </row>
        <row r="1384">
          <cell r="A1384">
            <v>75210</v>
          </cell>
        </row>
        <row r="1385">
          <cell r="A1385">
            <v>79497</v>
          </cell>
        </row>
        <row r="1386">
          <cell r="A1386">
            <v>79666</v>
          </cell>
        </row>
        <row r="1387">
          <cell r="A1387">
            <v>74874</v>
          </cell>
        </row>
        <row r="1388">
          <cell r="A1388">
            <v>79552</v>
          </cell>
        </row>
        <row r="1389">
          <cell r="A1389">
            <v>80187</v>
          </cell>
        </row>
        <row r="1390">
          <cell r="A1390">
            <v>79787</v>
          </cell>
        </row>
        <row r="1391">
          <cell r="A1391">
            <v>79445</v>
          </cell>
        </row>
        <row r="1392">
          <cell r="A1392">
            <v>78830</v>
          </cell>
        </row>
        <row r="1393">
          <cell r="A1393">
            <v>79583</v>
          </cell>
        </row>
        <row r="1394">
          <cell r="A1394">
            <v>80081</v>
          </cell>
        </row>
        <row r="1395">
          <cell r="A1395">
            <v>81957</v>
          </cell>
        </row>
        <row r="1396">
          <cell r="A1396">
            <v>83375</v>
          </cell>
        </row>
        <row r="1397">
          <cell r="A1397">
            <v>74858</v>
          </cell>
        </row>
        <row r="1398">
          <cell r="A1398">
            <v>79396</v>
          </cell>
        </row>
        <row r="1399">
          <cell r="A1399">
            <v>74859</v>
          </cell>
        </row>
        <row r="1400">
          <cell r="A1400">
            <v>75205</v>
          </cell>
        </row>
        <row r="1401">
          <cell r="A1401">
            <v>79558</v>
          </cell>
        </row>
        <row r="1402">
          <cell r="A1402">
            <v>80770</v>
          </cell>
        </row>
        <row r="1403">
          <cell r="A1403">
            <v>80769</v>
          </cell>
        </row>
        <row r="1404">
          <cell r="A1404">
            <v>80767</v>
          </cell>
        </row>
        <row r="1405">
          <cell r="A1405">
            <v>80667</v>
          </cell>
        </row>
        <row r="1406">
          <cell r="A1406">
            <v>79842</v>
          </cell>
        </row>
        <row r="1407">
          <cell r="A1407">
            <v>76538</v>
          </cell>
        </row>
        <row r="1408">
          <cell r="A1408">
            <v>83753</v>
          </cell>
        </row>
        <row r="1409">
          <cell r="A1409">
            <v>79759</v>
          </cell>
        </row>
        <row r="1410">
          <cell r="A1410">
            <v>47315</v>
          </cell>
        </row>
        <row r="1411">
          <cell r="A1411">
            <v>80542</v>
          </cell>
        </row>
        <row r="1412">
          <cell r="A1412">
            <v>24297</v>
          </cell>
        </row>
        <row r="1413">
          <cell r="A1413">
            <v>75131</v>
          </cell>
        </row>
        <row r="1414">
          <cell r="A1414">
            <v>79147</v>
          </cell>
        </row>
        <row r="1415">
          <cell r="A1415">
            <v>79636</v>
          </cell>
        </row>
        <row r="1416">
          <cell r="A1416">
            <v>78838</v>
          </cell>
        </row>
        <row r="1417">
          <cell r="A1417">
            <v>75280</v>
          </cell>
        </row>
        <row r="1418">
          <cell r="A1418">
            <v>79061</v>
          </cell>
        </row>
        <row r="1419">
          <cell r="A1419">
            <v>39728</v>
          </cell>
        </row>
        <row r="1420">
          <cell r="A1420">
            <v>85527</v>
          </cell>
        </row>
        <row r="1421">
          <cell r="A1421">
            <v>85531</v>
          </cell>
        </row>
        <row r="1422">
          <cell r="A1422">
            <v>76186</v>
          </cell>
        </row>
        <row r="1423">
          <cell r="A1423">
            <v>79095</v>
          </cell>
        </row>
        <row r="1424">
          <cell r="A1424">
            <v>76540</v>
          </cell>
        </row>
        <row r="1425">
          <cell r="A1425">
            <v>77039</v>
          </cell>
        </row>
        <row r="1426">
          <cell r="A1426">
            <v>76835</v>
          </cell>
        </row>
        <row r="1427">
          <cell r="A1427">
            <v>77983</v>
          </cell>
        </row>
        <row r="1428">
          <cell r="A1428">
            <v>77243</v>
          </cell>
        </row>
        <row r="1429">
          <cell r="A1429">
            <v>77145</v>
          </cell>
        </row>
        <row r="1430">
          <cell r="A1430">
            <v>76267</v>
          </cell>
        </row>
        <row r="1431">
          <cell r="A1431">
            <v>74655</v>
          </cell>
        </row>
        <row r="1432">
          <cell r="A1432">
            <v>76885</v>
          </cell>
        </row>
        <row r="1433">
          <cell r="A1433">
            <v>77180</v>
          </cell>
        </row>
        <row r="1434">
          <cell r="A1434">
            <v>42149</v>
          </cell>
        </row>
        <row r="1435">
          <cell r="A1435">
            <v>78031</v>
          </cell>
        </row>
        <row r="1436">
          <cell r="A1436">
            <v>84261</v>
          </cell>
        </row>
        <row r="1437">
          <cell r="A1437">
            <v>80437</v>
          </cell>
        </row>
        <row r="1438">
          <cell r="A1438">
            <v>78948</v>
          </cell>
        </row>
        <row r="1439">
          <cell r="A1439">
            <v>77040</v>
          </cell>
        </row>
        <row r="1440">
          <cell r="A1440">
            <v>81152</v>
          </cell>
        </row>
        <row r="1441">
          <cell r="A1441">
            <v>76097</v>
          </cell>
        </row>
        <row r="1442">
          <cell r="A1442">
            <v>76096</v>
          </cell>
        </row>
        <row r="1443">
          <cell r="A1443">
            <v>42273</v>
          </cell>
        </row>
        <row r="1444">
          <cell r="A1444">
            <v>75216</v>
          </cell>
        </row>
        <row r="1445">
          <cell r="A1445">
            <v>82584</v>
          </cell>
        </row>
        <row r="1446">
          <cell r="A1446">
            <v>75767</v>
          </cell>
        </row>
        <row r="1447">
          <cell r="A1447">
            <v>79893</v>
          </cell>
        </row>
        <row r="1448">
          <cell r="A1448">
            <v>76836</v>
          </cell>
        </row>
        <row r="1449">
          <cell r="A1449">
            <v>76048</v>
          </cell>
        </row>
        <row r="1450">
          <cell r="A1450">
            <v>74615</v>
          </cell>
        </row>
        <row r="1451">
          <cell r="A1451">
            <v>42150</v>
          </cell>
        </row>
        <row r="1452">
          <cell r="A1452">
            <v>46687</v>
          </cell>
        </row>
        <row r="1453">
          <cell r="A1453">
            <v>80654</v>
          </cell>
        </row>
        <row r="1454">
          <cell r="A1454">
            <v>78949</v>
          </cell>
        </row>
        <row r="1455">
          <cell r="A1455">
            <v>77018</v>
          </cell>
        </row>
        <row r="1456">
          <cell r="A1456">
            <v>75747</v>
          </cell>
        </row>
        <row r="1457">
          <cell r="A1457">
            <v>77115</v>
          </cell>
        </row>
        <row r="1458">
          <cell r="A1458">
            <v>73088</v>
          </cell>
        </row>
        <row r="1459">
          <cell r="A1459">
            <v>80819</v>
          </cell>
        </row>
        <row r="1460">
          <cell r="A1460">
            <v>78736</v>
          </cell>
        </row>
        <row r="1461">
          <cell r="A1461">
            <v>78295</v>
          </cell>
        </row>
        <row r="1462">
          <cell r="A1462">
            <v>77935</v>
          </cell>
        </row>
        <row r="1463">
          <cell r="A1463">
            <v>76266</v>
          </cell>
        </row>
        <row r="1464">
          <cell r="A1464">
            <v>76038</v>
          </cell>
        </row>
        <row r="1465">
          <cell r="A1465">
            <v>41951</v>
          </cell>
        </row>
        <row r="1466">
          <cell r="A1466">
            <v>79815</v>
          </cell>
        </row>
        <row r="1467">
          <cell r="A1467">
            <v>78950</v>
          </cell>
        </row>
        <row r="1468">
          <cell r="A1468">
            <v>78994</v>
          </cell>
        </row>
        <row r="1469">
          <cell r="A1469">
            <v>80348</v>
          </cell>
        </row>
        <row r="1470">
          <cell r="A1470">
            <v>75625</v>
          </cell>
        </row>
        <row r="1471">
          <cell r="A1471">
            <v>75211</v>
          </cell>
        </row>
        <row r="1472">
          <cell r="A1472">
            <v>75300</v>
          </cell>
        </row>
        <row r="1473">
          <cell r="A1473">
            <v>75325</v>
          </cell>
        </row>
        <row r="1474">
          <cell r="A1474">
            <v>75119</v>
          </cell>
        </row>
        <row r="1475">
          <cell r="A1475">
            <v>75121</v>
          </cell>
        </row>
        <row r="1476">
          <cell r="A1476">
            <v>83561</v>
          </cell>
        </row>
        <row r="1477">
          <cell r="A1477">
            <v>83459</v>
          </cell>
        </row>
        <row r="1478">
          <cell r="A1478">
            <v>83420</v>
          </cell>
        </row>
        <row r="1479">
          <cell r="A1479">
            <v>54403</v>
          </cell>
        </row>
        <row r="1480">
          <cell r="A1480">
            <v>85092</v>
          </cell>
        </row>
        <row r="1481">
          <cell r="A1481">
            <v>81661</v>
          </cell>
        </row>
        <row r="1482">
          <cell r="A1482">
            <v>82098</v>
          </cell>
        </row>
        <row r="1483">
          <cell r="A1483">
            <v>81662</v>
          </cell>
        </row>
        <row r="1484">
          <cell r="A1484">
            <v>77084</v>
          </cell>
        </row>
        <row r="1485">
          <cell r="A1485">
            <v>84506</v>
          </cell>
        </row>
        <row r="1486">
          <cell r="A1486">
            <v>82929</v>
          </cell>
        </row>
        <row r="1487">
          <cell r="A1487">
            <v>82283</v>
          </cell>
        </row>
        <row r="1488">
          <cell r="A1488">
            <v>82930</v>
          </cell>
        </row>
        <row r="1489">
          <cell r="A1489">
            <v>44305</v>
          </cell>
        </row>
        <row r="1490">
          <cell r="A1490">
            <v>79926</v>
          </cell>
        </row>
        <row r="1491">
          <cell r="A1491">
            <v>81401</v>
          </cell>
        </row>
        <row r="1492">
          <cell r="A1492">
            <v>82928</v>
          </cell>
        </row>
        <row r="1493">
          <cell r="A1493">
            <v>77154</v>
          </cell>
        </row>
        <row r="1494">
          <cell r="A1494">
            <v>76978</v>
          </cell>
        </row>
        <row r="1495">
          <cell r="A1495">
            <v>78883</v>
          </cell>
        </row>
        <row r="1496">
          <cell r="A1496">
            <v>80391</v>
          </cell>
        </row>
        <row r="1497">
          <cell r="A1497">
            <v>83599</v>
          </cell>
        </row>
        <row r="1498">
          <cell r="A1498">
            <v>82011</v>
          </cell>
        </row>
        <row r="1499">
          <cell r="A1499">
            <v>41584</v>
          </cell>
        </row>
        <row r="1500">
          <cell r="A1500">
            <v>82194</v>
          </cell>
        </row>
        <row r="1501">
          <cell r="A1501">
            <v>82220</v>
          </cell>
        </row>
        <row r="1502">
          <cell r="A1502">
            <v>80880</v>
          </cell>
        </row>
        <row r="1503">
          <cell r="A1503">
            <v>79045</v>
          </cell>
        </row>
        <row r="1504">
          <cell r="A1504">
            <v>81709</v>
          </cell>
        </row>
        <row r="1505">
          <cell r="A1505">
            <v>78928</v>
          </cell>
        </row>
        <row r="1506">
          <cell r="A1506">
            <v>84249</v>
          </cell>
        </row>
        <row r="1507">
          <cell r="A1507">
            <v>84039</v>
          </cell>
        </row>
        <row r="1508">
          <cell r="A1508">
            <v>84244</v>
          </cell>
        </row>
        <row r="1509">
          <cell r="A1509">
            <v>75110</v>
          </cell>
        </row>
        <row r="1510">
          <cell r="A1510">
            <v>85296</v>
          </cell>
        </row>
        <row r="1511">
          <cell r="A1511">
            <v>83368</v>
          </cell>
        </row>
        <row r="1512">
          <cell r="A1512">
            <v>81762</v>
          </cell>
        </row>
        <row r="1513">
          <cell r="A1513">
            <v>83369</v>
          </cell>
        </row>
        <row r="1514">
          <cell r="A1514">
            <v>83106</v>
          </cell>
        </row>
        <row r="1515">
          <cell r="A1515">
            <v>81547</v>
          </cell>
        </row>
        <row r="1516">
          <cell r="A1516">
            <v>83228</v>
          </cell>
        </row>
        <row r="1517">
          <cell r="A1517">
            <v>6950</v>
          </cell>
        </row>
        <row r="1518">
          <cell r="A1518">
            <v>80012</v>
          </cell>
        </row>
        <row r="1519">
          <cell r="A1519">
            <v>52447</v>
          </cell>
        </row>
        <row r="1520">
          <cell r="A1520">
            <v>76282</v>
          </cell>
        </row>
        <row r="1521">
          <cell r="A1521">
            <v>71266</v>
          </cell>
        </row>
        <row r="1522">
          <cell r="A1522">
            <v>77174</v>
          </cell>
        </row>
        <row r="1523">
          <cell r="A1523">
            <v>78140</v>
          </cell>
        </row>
        <row r="1524">
          <cell r="A1524">
            <v>76785</v>
          </cell>
        </row>
        <row r="1525">
          <cell r="A1525">
            <v>82189</v>
          </cell>
        </row>
        <row r="1526">
          <cell r="A1526">
            <v>84789</v>
          </cell>
        </row>
        <row r="1527">
          <cell r="A1527">
            <v>47085</v>
          </cell>
        </row>
        <row r="1528">
          <cell r="A1528">
            <v>83103</v>
          </cell>
        </row>
        <row r="1529">
          <cell r="A1529">
            <v>75547</v>
          </cell>
        </row>
        <row r="1530">
          <cell r="A1530">
            <v>82878</v>
          </cell>
        </row>
        <row r="1531">
          <cell r="A1531">
            <v>79712</v>
          </cell>
        </row>
        <row r="1532">
          <cell r="A1532">
            <v>78828</v>
          </cell>
        </row>
        <row r="1533">
          <cell r="A1533">
            <v>77452</v>
          </cell>
        </row>
        <row r="1534">
          <cell r="A1534">
            <v>43780</v>
          </cell>
        </row>
        <row r="1535">
          <cell r="A1535">
            <v>76051</v>
          </cell>
        </row>
        <row r="1536">
          <cell r="A1536">
            <v>85614</v>
          </cell>
        </row>
        <row r="1537">
          <cell r="A1537">
            <v>85620</v>
          </cell>
        </row>
        <row r="1538">
          <cell r="A1538">
            <v>82388</v>
          </cell>
        </row>
        <row r="1539">
          <cell r="A1539">
            <v>82689</v>
          </cell>
        </row>
        <row r="1540">
          <cell r="A1540">
            <v>84724</v>
          </cell>
        </row>
        <row r="1541">
          <cell r="A1541">
            <v>78906</v>
          </cell>
        </row>
        <row r="1542">
          <cell r="A1542">
            <v>82270</v>
          </cell>
        </row>
        <row r="1543">
          <cell r="A1543">
            <v>82275</v>
          </cell>
        </row>
        <row r="1544">
          <cell r="A1544">
            <v>79380</v>
          </cell>
        </row>
        <row r="1545">
          <cell r="A1545">
            <v>79387</v>
          </cell>
        </row>
        <row r="1546">
          <cell r="A1546">
            <v>76721</v>
          </cell>
        </row>
        <row r="1547">
          <cell r="A1547">
            <v>76559</v>
          </cell>
        </row>
        <row r="1548">
          <cell r="A1548">
            <v>76265</v>
          </cell>
        </row>
        <row r="1549">
          <cell r="A1549">
            <v>81990</v>
          </cell>
        </row>
        <row r="1550">
          <cell r="A1550">
            <v>76878</v>
          </cell>
        </row>
        <row r="1551">
          <cell r="A1551">
            <v>82435</v>
          </cell>
        </row>
        <row r="1552">
          <cell r="A1552">
            <v>84072</v>
          </cell>
        </row>
        <row r="1553">
          <cell r="A1553">
            <v>82107</v>
          </cell>
        </row>
        <row r="1554">
          <cell r="A1554">
            <v>55794</v>
          </cell>
        </row>
        <row r="1555">
          <cell r="A1555">
            <v>80888</v>
          </cell>
        </row>
        <row r="1556">
          <cell r="A1556">
            <v>76402</v>
          </cell>
        </row>
        <row r="1557">
          <cell r="A1557">
            <v>83553</v>
          </cell>
        </row>
        <row r="1558">
          <cell r="A1558">
            <v>80172</v>
          </cell>
        </row>
        <row r="1559">
          <cell r="A1559">
            <v>84126</v>
          </cell>
        </row>
        <row r="1560">
          <cell r="A1560">
            <v>76844</v>
          </cell>
        </row>
        <row r="1561">
          <cell r="A1561">
            <v>83532</v>
          </cell>
        </row>
        <row r="1562">
          <cell r="A1562">
            <v>84517</v>
          </cell>
        </row>
        <row r="1563">
          <cell r="A1563">
            <v>81823</v>
          </cell>
        </row>
        <row r="1564">
          <cell r="A1564">
            <v>74701</v>
          </cell>
        </row>
        <row r="1565">
          <cell r="A1565">
            <v>78115</v>
          </cell>
        </row>
        <row r="1566">
          <cell r="A1566">
            <v>83468</v>
          </cell>
        </row>
        <row r="1567">
          <cell r="A1567">
            <v>76551</v>
          </cell>
        </row>
        <row r="1568">
          <cell r="A1568">
            <v>84218</v>
          </cell>
        </row>
        <row r="1569">
          <cell r="A1569">
            <v>79599</v>
          </cell>
        </row>
        <row r="1570">
          <cell r="A1570">
            <v>53173</v>
          </cell>
        </row>
        <row r="1571">
          <cell r="A1571">
            <v>85915</v>
          </cell>
        </row>
        <row r="1572">
          <cell r="A1572">
            <v>80766</v>
          </cell>
        </row>
        <row r="1573">
          <cell r="A1573">
            <v>82891</v>
          </cell>
        </row>
        <row r="1574">
          <cell r="A1574">
            <v>82889</v>
          </cell>
        </row>
        <row r="1575">
          <cell r="A1575">
            <v>53868</v>
          </cell>
        </row>
        <row r="1576">
          <cell r="A1576">
            <v>52315</v>
          </cell>
        </row>
        <row r="1577">
          <cell r="A1577">
            <v>79600</v>
          </cell>
        </row>
        <row r="1578">
          <cell r="A1578">
            <v>81010</v>
          </cell>
        </row>
        <row r="1579">
          <cell r="A1579">
            <v>74812</v>
          </cell>
        </row>
        <row r="1580">
          <cell r="A1580">
            <v>77630</v>
          </cell>
        </row>
        <row r="1581">
          <cell r="A1581">
            <v>80279</v>
          </cell>
        </row>
        <row r="1582">
          <cell r="A1582">
            <v>80245</v>
          </cell>
        </row>
        <row r="1583">
          <cell r="A1583">
            <v>81229</v>
          </cell>
        </row>
        <row r="1584">
          <cell r="A1584">
            <v>81067</v>
          </cell>
        </row>
        <row r="1585">
          <cell r="A1585">
            <v>73232</v>
          </cell>
        </row>
        <row r="1586">
          <cell r="A1586">
            <v>46323</v>
          </cell>
        </row>
        <row r="1587">
          <cell r="A1587">
            <v>74507</v>
          </cell>
        </row>
        <row r="1588">
          <cell r="A1588">
            <v>74759</v>
          </cell>
        </row>
        <row r="1589">
          <cell r="A1589">
            <v>73525</v>
          </cell>
        </row>
        <row r="1590">
          <cell r="A1590">
            <v>82171</v>
          </cell>
        </row>
        <row r="1591">
          <cell r="A1591">
            <v>79107</v>
          </cell>
        </row>
        <row r="1592">
          <cell r="A1592">
            <v>83252</v>
          </cell>
        </row>
        <row r="1593">
          <cell r="A1593">
            <v>84545</v>
          </cell>
        </row>
        <row r="1594">
          <cell r="A1594">
            <v>85764</v>
          </cell>
        </row>
        <row r="1595">
          <cell r="A1595">
            <v>85759</v>
          </cell>
        </row>
        <row r="1596">
          <cell r="A1596">
            <v>79116</v>
          </cell>
        </row>
        <row r="1597">
          <cell r="A1597">
            <v>82284</v>
          </cell>
        </row>
        <row r="1598">
          <cell r="A1598">
            <v>85294</v>
          </cell>
        </row>
        <row r="1599">
          <cell r="A1599">
            <v>85182</v>
          </cell>
        </row>
        <row r="1600">
          <cell r="A1600">
            <v>75289</v>
          </cell>
        </row>
        <row r="1601">
          <cell r="A1601">
            <v>81079</v>
          </cell>
        </row>
        <row r="1602">
          <cell r="A1602">
            <v>82662</v>
          </cell>
        </row>
        <row r="1603">
          <cell r="A1603">
            <v>82524</v>
          </cell>
        </row>
        <row r="1604">
          <cell r="A1604">
            <v>83955</v>
          </cell>
        </row>
        <row r="1605">
          <cell r="A1605">
            <v>83646</v>
          </cell>
        </row>
        <row r="1606">
          <cell r="A1606">
            <v>83952</v>
          </cell>
        </row>
        <row r="1607">
          <cell r="A1607">
            <v>81854</v>
          </cell>
        </row>
        <row r="1608">
          <cell r="A1608">
            <v>85795</v>
          </cell>
        </row>
        <row r="1609">
          <cell r="A1609">
            <v>85605</v>
          </cell>
        </row>
        <row r="1610">
          <cell r="A1610">
            <v>85303</v>
          </cell>
        </row>
        <row r="1611">
          <cell r="A1611">
            <v>79240</v>
          </cell>
        </row>
        <row r="1612">
          <cell r="A1612">
            <v>85297</v>
          </cell>
        </row>
        <row r="1613">
          <cell r="A1613">
            <v>85301</v>
          </cell>
        </row>
        <row r="1614">
          <cell r="A1614">
            <v>79372</v>
          </cell>
        </row>
        <row r="1615">
          <cell r="A1615">
            <v>79239</v>
          </cell>
        </row>
        <row r="1616">
          <cell r="A1616">
            <v>82883</v>
          </cell>
        </row>
        <row r="1617">
          <cell r="A1617">
            <v>82882</v>
          </cell>
        </row>
        <row r="1618">
          <cell r="A1618">
            <v>82886</v>
          </cell>
        </row>
        <row r="1619">
          <cell r="A1619">
            <v>83252</v>
          </cell>
        </row>
        <row r="1620">
          <cell r="A1620">
            <v>82884</v>
          </cell>
        </row>
        <row r="1621">
          <cell r="A1621">
            <v>78875</v>
          </cell>
        </row>
        <row r="1622">
          <cell r="A1622">
            <v>78879</v>
          </cell>
        </row>
        <row r="1623">
          <cell r="A1623">
            <v>76238</v>
          </cell>
        </row>
        <row r="1624">
          <cell r="A1624">
            <v>80335</v>
          </cell>
        </row>
        <row r="1625">
          <cell r="A1625">
            <v>74255</v>
          </cell>
        </row>
        <row r="1626">
          <cell r="A1626">
            <v>68625</v>
          </cell>
        </row>
        <row r="1627">
          <cell r="A1627">
            <v>84375</v>
          </cell>
        </row>
        <row r="1628">
          <cell r="A1628">
            <v>84452</v>
          </cell>
        </row>
        <row r="1629">
          <cell r="A1629">
            <v>81807</v>
          </cell>
        </row>
        <row r="1630">
          <cell r="A1630">
            <v>81808</v>
          </cell>
        </row>
        <row r="1631">
          <cell r="A1631">
            <v>84827</v>
          </cell>
        </row>
        <row r="1632">
          <cell r="A1632">
            <v>85154</v>
          </cell>
        </row>
        <row r="1633">
          <cell r="A1633">
            <v>85433</v>
          </cell>
        </row>
        <row r="1634">
          <cell r="A1634">
            <v>85222</v>
          </cell>
        </row>
        <row r="1635">
          <cell r="A1635">
            <v>85125</v>
          </cell>
        </row>
        <row r="1636">
          <cell r="A1636">
            <v>85621</v>
          </cell>
        </row>
        <row r="1637">
          <cell r="A1637">
            <v>83117</v>
          </cell>
        </row>
        <row r="1638">
          <cell r="A1638">
            <v>85445</v>
          </cell>
        </row>
        <row r="1639">
          <cell r="A1639">
            <v>85429</v>
          </cell>
        </row>
        <row r="1640">
          <cell r="A1640">
            <v>82441</v>
          </cell>
        </row>
        <row r="1641">
          <cell r="A1641">
            <v>74669</v>
          </cell>
        </row>
        <row r="1642">
          <cell r="A1642">
            <v>80738</v>
          </cell>
        </row>
        <row r="1643">
          <cell r="A1643">
            <v>76693</v>
          </cell>
        </row>
        <row r="1644">
          <cell r="A1644">
            <v>85316</v>
          </cell>
        </row>
        <row r="1645">
          <cell r="A1645">
            <v>77307</v>
          </cell>
        </row>
        <row r="1646">
          <cell r="A1646">
            <v>76473</v>
          </cell>
        </row>
        <row r="1647">
          <cell r="A1647">
            <v>81621</v>
          </cell>
        </row>
        <row r="1648">
          <cell r="A1648">
            <v>80739</v>
          </cell>
        </row>
        <row r="1649">
          <cell r="A1649">
            <v>80039</v>
          </cell>
        </row>
        <row r="1650">
          <cell r="A1650">
            <v>77883</v>
          </cell>
        </row>
        <row r="1651">
          <cell r="A1651">
            <v>76409</v>
          </cell>
        </row>
        <row r="1652">
          <cell r="A1652">
            <v>77720</v>
          </cell>
        </row>
        <row r="1653">
          <cell r="A1653">
            <v>72903</v>
          </cell>
        </row>
        <row r="1654">
          <cell r="A1654">
            <v>80009</v>
          </cell>
        </row>
        <row r="1655">
          <cell r="A1655">
            <v>30342</v>
          </cell>
        </row>
        <row r="1656">
          <cell r="A1656">
            <v>75954</v>
          </cell>
        </row>
        <row r="1657">
          <cell r="A1657">
            <v>79984</v>
          </cell>
        </row>
        <row r="1658">
          <cell r="A1658">
            <v>28241</v>
          </cell>
        </row>
        <row r="1659">
          <cell r="A1659">
            <v>80219</v>
          </cell>
        </row>
        <row r="1660">
          <cell r="A1660">
            <v>76415</v>
          </cell>
        </row>
        <row r="1661">
          <cell r="A1661">
            <v>78781</v>
          </cell>
        </row>
        <row r="1662">
          <cell r="A1662">
            <v>81933</v>
          </cell>
        </row>
        <row r="1663">
          <cell r="A1663">
            <v>86084</v>
          </cell>
        </row>
        <row r="1664">
          <cell r="A1664">
            <v>85304</v>
          </cell>
        </row>
        <row r="1665">
          <cell r="A1665">
            <v>85306</v>
          </cell>
        </row>
        <row r="1666">
          <cell r="A1666">
            <v>85307</v>
          </cell>
        </row>
        <row r="1667">
          <cell r="A1667">
            <v>71968</v>
          </cell>
        </row>
        <row r="1668">
          <cell r="A1668">
            <v>6999</v>
          </cell>
        </row>
        <row r="1669">
          <cell r="A1669">
            <v>76108</v>
          </cell>
        </row>
        <row r="1670">
          <cell r="A1670">
            <v>76110</v>
          </cell>
        </row>
        <row r="1671">
          <cell r="A1671">
            <v>76103</v>
          </cell>
        </row>
        <row r="1672">
          <cell r="A1672">
            <v>78283</v>
          </cell>
        </row>
        <row r="1673">
          <cell r="A1673">
            <v>47652</v>
          </cell>
        </row>
        <row r="1674">
          <cell r="A1674">
            <v>57611</v>
          </cell>
        </row>
        <row r="1675">
          <cell r="A1675">
            <v>85832</v>
          </cell>
        </row>
        <row r="1676">
          <cell r="A1676">
            <v>77840</v>
          </cell>
        </row>
        <row r="1677">
          <cell r="A1677">
            <v>82279</v>
          </cell>
        </row>
        <row r="1678">
          <cell r="A1678">
            <v>84852</v>
          </cell>
        </row>
        <row r="1679">
          <cell r="A1679">
            <v>47480</v>
          </cell>
        </row>
        <row r="1680">
          <cell r="A1680">
            <v>83869</v>
          </cell>
        </row>
        <row r="1681">
          <cell r="A1681">
            <v>84826</v>
          </cell>
        </row>
        <row r="1682">
          <cell r="A1682">
            <v>75847</v>
          </cell>
        </row>
        <row r="1683">
          <cell r="A1683">
            <v>75161</v>
          </cell>
        </row>
        <row r="1684">
          <cell r="A1684">
            <v>81855</v>
          </cell>
        </row>
        <row r="1685">
          <cell r="A1685">
            <v>82565</v>
          </cell>
        </row>
        <row r="1686">
          <cell r="A1686">
            <v>48108</v>
          </cell>
        </row>
        <row r="1687">
          <cell r="A1687">
            <v>84131</v>
          </cell>
        </row>
        <row r="1688">
          <cell r="A1688">
            <v>83367</v>
          </cell>
        </row>
        <row r="1689">
          <cell r="A1689">
            <v>82966</v>
          </cell>
        </row>
        <row r="1690">
          <cell r="A1690">
            <v>82973</v>
          </cell>
        </row>
        <row r="1691">
          <cell r="A1691">
            <v>82453</v>
          </cell>
        </row>
        <row r="1692">
          <cell r="A1692">
            <v>84998</v>
          </cell>
        </row>
        <row r="1693">
          <cell r="A1693">
            <v>85471</v>
          </cell>
        </row>
        <row r="1694">
          <cell r="A1694">
            <v>3058</v>
          </cell>
        </row>
        <row r="1695">
          <cell r="A1695">
            <v>84013</v>
          </cell>
        </row>
        <row r="1696">
          <cell r="A1696">
            <v>75353</v>
          </cell>
        </row>
        <row r="1697">
          <cell r="A1697">
            <v>42050</v>
          </cell>
        </row>
        <row r="1698">
          <cell r="A1698">
            <v>24552</v>
          </cell>
        </row>
        <row r="1699">
          <cell r="A1699">
            <v>74511</v>
          </cell>
        </row>
        <row r="1700">
          <cell r="A1700">
            <v>73707</v>
          </cell>
        </row>
        <row r="1701">
          <cell r="A1701">
            <v>73706</v>
          </cell>
        </row>
        <row r="1702">
          <cell r="A1702">
            <v>79453</v>
          </cell>
        </row>
        <row r="1703">
          <cell r="A1703">
            <v>77014</v>
          </cell>
        </row>
        <row r="1704">
          <cell r="A1704">
            <v>82272</v>
          </cell>
        </row>
        <row r="1705">
          <cell r="A1705">
            <v>84479</v>
          </cell>
        </row>
        <row r="1706">
          <cell r="A1706">
            <v>75953</v>
          </cell>
        </row>
        <row r="1707">
          <cell r="A1707">
            <v>85864</v>
          </cell>
        </row>
        <row r="1708">
          <cell r="A1708">
            <v>85871</v>
          </cell>
        </row>
        <row r="1709">
          <cell r="A1709">
            <v>86241</v>
          </cell>
        </row>
        <row r="1710">
          <cell r="A1710">
            <v>86261</v>
          </cell>
        </row>
        <row r="1711">
          <cell r="A1711">
            <v>86328</v>
          </cell>
        </row>
        <row r="1712">
          <cell r="A1712">
            <v>86325</v>
          </cell>
        </row>
        <row r="1713">
          <cell r="A1713">
            <v>86332</v>
          </cell>
        </row>
        <row r="1714">
          <cell r="A1714">
            <v>82692</v>
          </cell>
        </row>
        <row r="1715">
          <cell r="A1715">
            <v>86225</v>
          </cell>
        </row>
        <row r="1716">
          <cell r="A1716">
            <v>86124</v>
          </cell>
        </row>
        <row r="1717">
          <cell r="A1717">
            <v>86094</v>
          </cell>
        </row>
        <row r="1718">
          <cell r="A1718">
            <v>86322</v>
          </cell>
        </row>
        <row r="1719">
          <cell r="A1719">
            <v>86327</v>
          </cell>
        </row>
        <row r="1720">
          <cell r="A1720">
            <v>86516</v>
          </cell>
        </row>
        <row r="1721">
          <cell r="A1721">
            <v>85469</v>
          </cell>
        </row>
        <row r="1722">
          <cell r="A1722">
            <v>85515</v>
          </cell>
        </row>
        <row r="1723">
          <cell r="A1723">
            <v>85518</v>
          </cell>
        </row>
        <row r="1724">
          <cell r="A1724">
            <v>74864</v>
          </cell>
        </row>
        <row r="1725">
          <cell r="A1725">
            <v>79767</v>
          </cell>
        </row>
        <row r="1726">
          <cell r="A1726">
            <v>81161</v>
          </cell>
        </row>
        <row r="1727">
          <cell r="A1727">
            <v>81159</v>
          </cell>
        </row>
        <row r="1728">
          <cell r="A1728">
            <v>83801</v>
          </cell>
        </row>
        <row r="1729">
          <cell r="A1729">
            <v>76494</v>
          </cell>
        </row>
        <row r="1730">
          <cell r="A1730">
            <v>71641</v>
          </cell>
        </row>
        <row r="1731">
          <cell r="A1731">
            <v>82052</v>
          </cell>
        </row>
        <row r="1732">
          <cell r="A1732">
            <v>86612</v>
          </cell>
        </row>
        <row r="1733">
          <cell r="A1733">
            <v>82042</v>
          </cell>
        </row>
        <row r="1734">
          <cell r="A1734">
            <v>72439</v>
          </cell>
        </row>
        <row r="1735">
          <cell r="A1735">
            <v>86220</v>
          </cell>
        </row>
        <row r="1736">
          <cell r="A1736">
            <v>85298</v>
          </cell>
        </row>
        <row r="1737">
          <cell r="A1737">
            <v>86330</v>
          </cell>
        </row>
        <row r="1738">
          <cell r="A1738">
            <v>82604</v>
          </cell>
        </row>
        <row r="1739">
          <cell r="A1739">
            <v>80037</v>
          </cell>
        </row>
        <row r="1740">
          <cell r="A1740">
            <v>76384</v>
          </cell>
        </row>
        <row r="1741">
          <cell r="A1741">
            <v>77138</v>
          </cell>
        </row>
        <row r="1742">
          <cell r="A1742">
            <v>74001</v>
          </cell>
        </row>
        <row r="1743">
          <cell r="A1743">
            <v>69897</v>
          </cell>
        </row>
        <row r="1744">
          <cell r="A1744">
            <v>69895</v>
          </cell>
        </row>
        <row r="1745">
          <cell r="A1745">
            <v>83364</v>
          </cell>
        </row>
        <row r="1746">
          <cell r="A1746">
            <v>83365</v>
          </cell>
        </row>
        <row r="1747">
          <cell r="A1747">
            <v>83981</v>
          </cell>
        </row>
        <row r="1748">
          <cell r="A1748">
            <v>83978</v>
          </cell>
        </row>
        <row r="1749">
          <cell r="A1749">
            <v>83975</v>
          </cell>
        </row>
        <row r="1750">
          <cell r="A1750">
            <v>85236</v>
          </cell>
        </row>
        <row r="1751">
          <cell r="A1751">
            <v>75804</v>
          </cell>
        </row>
        <row r="1752">
          <cell r="A1752">
            <v>75560</v>
          </cell>
        </row>
        <row r="1753">
          <cell r="A1753">
            <v>75558</v>
          </cell>
        </row>
        <row r="1754">
          <cell r="A1754">
            <v>79041</v>
          </cell>
        </row>
        <row r="1755">
          <cell r="A1755">
            <v>80193</v>
          </cell>
        </row>
        <row r="1756">
          <cell r="A1756">
            <v>72828</v>
          </cell>
        </row>
        <row r="1757">
          <cell r="A1757">
            <v>44418</v>
          </cell>
        </row>
        <row r="1758">
          <cell r="A1758">
            <v>78738</v>
          </cell>
        </row>
        <row r="1759">
          <cell r="A1759">
            <v>78359</v>
          </cell>
        </row>
        <row r="1760">
          <cell r="A1760">
            <v>81239</v>
          </cell>
        </row>
        <row r="1761">
          <cell r="A1761">
            <v>70376</v>
          </cell>
        </row>
        <row r="1762">
          <cell r="A1762">
            <v>82886</v>
          </cell>
        </row>
        <row r="1763">
          <cell r="A1763">
            <v>84437</v>
          </cell>
        </row>
        <row r="1764">
          <cell r="A1764">
            <v>82763</v>
          </cell>
        </row>
        <row r="1765">
          <cell r="A1765">
            <v>80913</v>
          </cell>
        </row>
        <row r="1766">
          <cell r="A1766">
            <v>85201</v>
          </cell>
        </row>
        <row r="1767">
          <cell r="A1767">
            <v>76053</v>
          </cell>
        </row>
        <row r="1768">
          <cell r="A1768">
            <v>84471</v>
          </cell>
        </row>
        <row r="1769">
          <cell r="A1769">
            <v>82762</v>
          </cell>
        </row>
        <row r="1770">
          <cell r="A1770">
            <v>75168</v>
          </cell>
        </row>
        <row r="1771">
          <cell r="A1771">
            <v>81284</v>
          </cell>
        </row>
        <row r="1772">
          <cell r="A1772">
            <v>82432</v>
          </cell>
        </row>
        <row r="1773">
          <cell r="A1773">
            <v>82759</v>
          </cell>
        </row>
        <row r="1774">
          <cell r="A1774">
            <v>81640</v>
          </cell>
        </row>
        <row r="1775">
          <cell r="A1775">
            <v>83818</v>
          </cell>
        </row>
        <row r="1776">
          <cell r="A1776">
            <v>83974</v>
          </cell>
        </row>
        <row r="1777">
          <cell r="A1777">
            <v>72562</v>
          </cell>
        </row>
        <row r="1778">
          <cell r="A1778">
            <v>83754</v>
          </cell>
        </row>
        <row r="1779">
          <cell r="A1779">
            <v>74607</v>
          </cell>
        </row>
        <row r="1780">
          <cell r="A1780">
            <v>86067</v>
          </cell>
        </row>
        <row r="1781">
          <cell r="A1781">
            <v>81012</v>
          </cell>
        </row>
        <row r="1782">
          <cell r="A1782">
            <v>81368</v>
          </cell>
        </row>
        <row r="1783">
          <cell r="A1783">
            <v>81988</v>
          </cell>
        </row>
        <row r="1784">
          <cell r="A1784">
            <v>85908</v>
          </cell>
        </row>
        <row r="1785">
          <cell r="A1785">
            <v>79839</v>
          </cell>
        </row>
        <row r="1786">
          <cell r="A1786">
            <v>86925</v>
          </cell>
        </row>
        <row r="1787">
          <cell r="A1787">
            <v>79526</v>
          </cell>
        </row>
        <row r="1788">
          <cell r="A1788">
            <v>86958</v>
          </cell>
        </row>
        <row r="1789">
          <cell r="A1789">
            <v>86959</v>
          </cell>
        </row>
        <row r="1790">
          <cell r="A1790">
            <v>86929</v>
          </cell>
        </row>
        <row r="1791">
          <cell r="A1791">
            <v>76466</v>
          </cell>
        </row>
        <row r="1792">
          <cell r="A1792">
            <v>81997</v>
          </cell>
        </row>
        <row r="1793">
          <cell r="A1793">
            <v>73452</v>
          </cell>
        </row>
        <row r="1794">
          <cell r="A1794">
            <v>81996</v>
          </cell>
        </row>
        <row r="1795">
          <cell r="A1795">
            <v>76201</v>
          </cell>
        </row>
        <row r="1796">
          <cell r="A1796">
            <v>71799</v>
          </cell>
        </row>
        <row r="1797">
          <cell r="A1797">
            <v>78912</v>
          </cell>
        </row>
        <row r="1798">
          <cell r="A1798">
            <v>79761</v>
          </cell>
        </row>
        <row r="1799">
          <cell r="A1799">
            <v>83046</v>
          </cell>
        </row>
        <row r="1800">
          <cell r="A1800">
            <v>83295</v>
          </cell>
        </row>
        <row r="1801">
          <cell r="A1801">
            <v>84932</v>
          </cell>
        </row>
        <row r="1802">
          <cell r="A1802">
            <v>72942</v>
          </cell>
        </row>
        <row r="1803">
          <cell r="A1803">
            <v>75527</v>
          </cell>
        </row>
        <row r="1804">
          <cell r="A1804">
            <v>78757</v>
          </cell>
        </row>
        <row r="1805">
          <cell r="A1805">
            <v>85732</v>
          </cell>
        </row>
        <row r="1806">
          <cell r="A1806">
            <v>78196</v>
          </cell>
        </row>
        <row r="1807">
          <cell r="A1807">
            <v>78978</v>
          </cell>
        </row>
        <row r="1808">
          <cell r="A1808">
            <v>80341</v>
          </cell>
        </row>
        <row r="1809">
          <cell r="A1809">
            <v>7012</v>
          </cell>
        </row>
        <row r="1810">
          <cell r="A1810">
            <v>83693</v>
          </cell>
        </row>
        <row r="1811">
          <cell r="A1811">
            <v>85466</v>
          </cell>
        </row>
        <row r="1812">
          <cell r="A1812">
            <v>71498</v>
          </cell>
        </row>
        <row r="1813">
          <cell r="A1813">
            <v>85777</v>
          </cell>
        </row>
        <row r="1814">
          <cell r="A1814">
            <v>80359</v>
          </cell>
        </row>
        <row r="1815">
          <cell r="A1815">
            <v>80377</v>
          </cell>
        </row>
        <row r="1816">
          <cell r="A1816">
            <v>85824</v>
          </cell>
        </row>
        <row r="1817">
          <cell r="A1817">
            <v>85776</v>
          </cell>
        </row>
        <row r="1818">
          <cell r="A1818">
            <v>85780</v>
          </cell>
        </row>
        <row r="1819">
          <cell r="A1819">
            <v>80501</v>
          </cell>
        </row>
        <row r="1820">
          <cell r="A1820">
            <v>81878</v>
          </cell>
        </row>
        <row r="1821">
          <cell r="A1821">
            <v>81977</v>
          </cell>
        </row>
        <row r="1822">
          <cell r="A1822">
            <v>82204</v>
          </cell>
        </row>
        <row r="1823">
          <cell r="A1823">
            <v>80346</v>
          </cell>
        </row>
        <row r="1824">
          <cell r="A1824">
            <v>79026</v>
          </cell>
        </row>
        <row r="1825">
          <cell r="A1825">
            <v>81370</v>
          </cell>
        </row>
        <row r="1826">
          <cell r="A1826">
            <v>82177</v>
          </cell>
        </row>
        <row r="1827">
          <cell r="A1827">
            <v>82540</v>
          </cell>
        </row>
        <row r="1828">
          <cell r="A1828">
            <v>83699</v>
          </cell>
        </row>
        <row r="1829">
          <cell r="A1829">
            <v>85783</v>
          </cell>
        </row>
        <row r="1830">
          <cell r="A1830">
            <v>83697</v>
          </cell>
        </row>
        <row r="1831">
          <cell r="A1831">
            <v>80296</v>
          </cell>
        </row>
        <row r="1832">
          <cell r="A1832">
            <v>80350</v>
          </cell>
        </row>
        <row r="1833">
          <cell r="A1833">
            <v>82077</v>
          </cell>
        </row>
        <row r="1834">
          <cell r="A1834">
            <v>80231</v>
          </cell>
        </row>
        <row r="1835">
          <cell r="A1835">
            <v>80943</v>
          </cell>
        </row>
        <row r="1836">
          <cell r="A1836">
            <v>81570</v>
          </cell>
        </row>
        <row r="1837">
          <cell r="A1837">
            <v>80071</v>
          </cell>
        </row>
        <row r="1838">
          <cell r="A1838">
            <v>83337</v>
          </cell>
        </row>
        <row r="1839">
          <cell r="A1839">
            <v>48969</v>
          </cell>
        </row>
        <row r="1840">
          <cell r="A1840">
            <v>85840</v>
          </cell>
        </row>
        <row r="1841">
          <cell r="A1841">
            <v>86613</v>
          </cell>
        </row>
        <row r="1842">
          <cell r="A1842">
            <v>71089</v>
          </cell>
        </row>
        <row r="1843">
          <cell r="A1843">
            <v>74428</v>
          </cell>
        </row>
        <row r="1844">
          <cell r="A1844">
            <v>86219</v>
          </cell>
        </row>
        <row r="1845">
          <cell r="A1845">
            <v>86415</v>
          </cell>
        </row>
        <row r="1846">
          <cell r="A1846">
            <v>76671</v>
          </cell>
        </row>
        <row r="1847">
          <cell r="A1847">
            <v>84604</v>
          </cell>
        </row>
        <row r="1848">
          <cell r="A1848">
            <v>76367</v>
          </cell>
        </row>
        <row r="1849">
          <cell r="A1849">
            <v>79498</v>
          </cell>
        </row>
        <row r="1850">
          <cell r="A1850">
            <v>79465</v>
          </cell>
        </row>
        <row r="1851">
          <cell r="A1851">
            <v>75438</v>
          </cell>
        </row>
        <row r="1852">
          <cell r="A1852">
            <v>87093</v>
          </cell>
        </row>
        <row r="1853">
          <cell r="A1853">
            <v>81687</v>
          </cell>
        </row>
        <row r="1854">
          <cell r="A1854">
            <v>83424</v>
          </cell>
        </row>
        <row r="1855">
          <cell r="A1855">
            <v>84509</v>
          </cell>
        </row>
        <row r="1856">
          <cell r="A1856">
            <v>84508</v>
          </cell>
        </row>
        <row r="1857">
          <cell r="A1857">
            <v>83300</v>
          </cell>
        </row>
        <row r="1858">
          <cell r="A1858">
            <v>79398</v>
          </cell>
        </row>
        <row r="1859">
          <cell r="A1859">
            <v>79452</v>
          </cell>
        </row>
        <row r="1860">
          <cell r="A1860">
            <v>79397</v>
          </cell>
        </row>
        <row r="1861">
          <cell r="A1861">
            <v>79388</v>
          </cell>
        </row>
        <row r="1862">
          <cell r="A1862">
            <v>76794</v>
          </cell>
        </row>
        <row r="1863">
          <cell r="A1863">
            <v>83640</v>
          </cell>
        </row>
        <row r="1864">
          <cell r="A1864">
            <v>83642</v>
          </cell>
        </row>
        <row r="1865">
          <cell r="A1865">
            <v>85132</v>
          </cell>
        </row>
        <row r="1866">
          <cell r="A1866">
            <v>84406</v>
          </cell>
        </row>
        <row r="1867">
          <cell r="A1867">
            <v>84457</v>
          </cell>
        </row>
        <row r="1868">
          <cell r="A1868">
            <v>86892</v>
          </cell>
        </row>
        <row r="1869">
          <cell r="A1869">
            <v>86167</v>
          </cell>
        </row>
        <row r="1870">
          <cell r="A1870">
            <v>85833</v>
          </cell>
        </row>
        <row r="1871">
          <cell r="A1871">
            <v>86610</v>
          </cell>
        </row>
        <row r="1872">
          <cell r="A1872">
            <v>75568</v>
          </cell>
        </row>
        <row r="1873">
          <cell r="A1873">
            <v>83577</v>
          </cell>
        </row>
        <row r="1874">
          <cell r="A1874">
            <v>86736</v>
          </cell>
        </row>
        <row r="1875">
          <cell r="A1875">
            <v>77833</v>
          </cell>
        </row>
        <row r="1876">
          <cell r="A1876">
            <v>74579</v>
          </cell>
        </row>
        <row r="1877">
          <cell r="A1877">
            <v>86765</v>
          </cell>
        </row>
        <row r="1878">
          <cell r="A1878">
            <v>80862</v>
          </cell>
        </row>
        <row r="1879">
          <cell r="A1879">
            <v>77207</v>
          </cell>
        </row>
        <row r="1880">
          <cell r="A1880">
            <v>73099</v>
          </cell>
        </row>
        <row r="1881">
          <cell r="A1881">
            <v>87267</v>
          </cell>
        </row>
        <row r="1882">
          <cell r="A1882">
            <v>85045</v>
          </cell>
        </row>
        <row r="1883">
          <cell r="A1883">
            <v>77811</v>
          </cell>
        </row>
        <row r="1884">
          <cell r="A1884">
            <v>73100</v>
          </cell>
        </row>
        <row r="1885">
          <cell r="A1885">
            <v>86728</v>
          </cell>
        </row>
        <row r="1886">
          <cell r="A1886">
            <v>86965</v>
          </cell>
        </row>
        <row r="1887">
          <cell r="A1887">
            <v>6887</v>
          </cell>
        </row>
        <row r="1888">
          <cell r="A1888">
            <v>40365</v>
          </cell>
        </row>
        <row r="1889">
          <cell r="A1889">
            <v>1760</v>
          </cell>
        </row>
        <row r="1890">
          <cell r="A1890">
            <v>3082</v>
          </cell>
        </row>
        <row r="1891">
          <cell r="A1891">
            <v>79361</v>
          </cell>
        </row>
        <row r="1892">
          <cell r="A1892">
            <v>85575</v>
          </cell>
        </row>
        <row r="1893">
          <cell r="A1893">
            <v>85594</v>
          </cell>
        </row>
        <row r="1894">
          <cell r="A1894">
            <v>85482</v>
          </cell>
        </row>
        <row r="1895">
          <cell r="A1895">
            <v>82034</v>
          </cell>
        </row>
        <row r="1896">
          <cell r="A1896">
            <v>81925</v>
          </cell>
        </row>
        <row r="1897">
          <cell r="A1897">
            <v>80912</v>
          </cell>
        </row>
        <row r="1898">
          <cell r="A1898">
            <v>81536</v>
          </cell>
        </row>
        <row r="1899">
          <cell r="A1899">
            <v>80582</v>
          </cell>
        </row>
        <row r="1900">
          <cell r="A1900">
            <v>78954</v>
          </cell>
        </row>
        <row r="1901">
          <cell r="A1901">
            <v>80994</v>
          </cell>
        </row>
        <row r="1902">
          <cell r="A1902">
            <v>83564</v>
          </cell>
        </row>
        <row r="1903">
          <cell r="A1903">
            <v>82033</v>
          </cell>
        </row>
        <row r="1904">
          <cell r="A1904">
            <v>84278</v>
          </cell>
        </row>
        <row r="1905">
          <cell r="A1905">
            <v>85653</v>
          </cell>
        </row>
        <row r="1906">
          <cell r="A1906">
            <v>85652</v>
          </cell>
        </row>
        <row r="1907">
          <cell r="A1907">
            <v>85654</v>
          </cell>
        </row>
        <row r="1908">
          <cell r="A1908">
            <v>84892</v>
          </cell>
        </row>
        <row r="1909">
          <cell r="A1909">
            <v>84589</v>
          </cell>
        </row>
        <row r="1910">
          <cell r="A1910">
            <v>86506</v>
          </cell>
        </row>
        <row r="1911">
          <cell r="A1911">
            <v>86265</v>
          </cell>
        </row>
        <row r="1912">
          <cell r="A1912">
            <v>86263</v>
          </cell>
        </row>
        <row r="1913">
          <cell r="A1913">
            <v>86262</v>
          </cell>
        </row>
        <row r="1914">
          <cell r="A1914">
            <v>87653</v>
          </cell>
        </row>
        <row r="1915">
          <cell r="A1915">
            <v>87081</v>
          </cell>
        </row>
        <row r="1916">
          <cell r="A1916">
            <v>87080</v>
          </cell>
        </row>
        <row r="1917">
          <cell r="A1917">
            <v>83650</v>
          </cell>
        </row>
        <row r="1918">
          <cell r="A1918">
            <v>87197</v>
          </cell>
        </row>
        <row r="1919">
          <cell r="A1919">
            <v>77872</v>
          </cell>
        </row>
        <row r="1920">
          <cell r="A1920">
            <v>83084</v>
          </cell>
        </row>
        <row r="1921">
          <cell r="A1921">
            <v>75740</v>
          </cell>
        </row>
        <row r="1922">
          <cell r="A1922">
            <v>82526</v>
          </cell>
        </row>
        <row r="1923">
          <cell r="A1923">
            <v>84120</v>
          </cell>
        </row>
        <row r="1924">
          <cell r="A1924">
            <v>84119</v>
          </cell>
        </row>
        <row r="1925">
          <cell r="A1925">
            <v>87069</v>
          </cell>
        </row>
        <row r="1926">
          <cell r="A1926">
            <v>86391</v>
          </cell>
        </row>
        <row r="1927">
          <cell r="A1927">
            <v>84730</v>
          </cell>
        </row>
        <row r="1928">
          <cell r="A1928">
            <v>85900</v>
          </cell>
        </row>
        <row r="1929">
          <cell r="A1929">
            <v>82350</v>
          </cell>
        </row>
        <row r="1930">
          <cell r="A1930">
            <v>85904</v>
          </cell>
        </row>
        <row r="1931">
          <cell r="A1931">
            <v>79773</v>
          </cell>
        </row>
        <row r="1932">
          <cell r="A1932">
            <v>77106</v>
          </cell>
        </row>
        <row r="1933">
          <cell r="A1933">
            <v>85898</v>
          </cell>
        </row>
        <row r="1934">
          <cell r="A1934">
            <v>77885</v>
          </cell>
        </row>
        <row r="1935">
          <cell r="A1935">
            <v>74394</v>
          </cell>
        </row>
        <row r="1936">
          <cell r="A1936">
            <v>80275</v>
          </cell>
        </row>
        <row r="1937">
          <cell r="A1937">
            <v>80651</v>
          </cell>
        </row>
        <row r="1938">
          <cell r="A1938">
            <v>87606</v>
          </cell>
        </row>
        <row r="1939">
          <cell r="A1939">
            <v>85924</v>
          </cell>
        </row>
        <row r="1940">
          <cell r="A1940">
            <v>80716</v>
          </cell>
        </row>
        <row r="1941">
          <cell r="A1941">
            <v>87363</v>
          </cell>
        </row>
        <row r="1942">
          <cell r="A1942">
            <v>82102</v>
          </cell>
        </row>
        <row r="1943">
          <cell r="A1943">
            <v>87410</v>
          </cell>
        </row>
        <row r="1944">
          <cell r="A1944">
            <v>87417</v>
          </cell>
        </row>
        <row r="1945">
          <cell r="A1945">
            <v>77580</v>
          </cell>
        </row>
        <row r="1946">
          <cell r="A1946">
            <v>86763</v>
          </cell>
        </row>
        <row r="1947">
          <cell r="A1947">
            <v>80702</v>
          </cell>
        </row>
        <row r="1948">
          <cell r="A1948">
            <v>86536</v>
          </cell>
        </row>
        <row r="1949">
          <cell r="A1949">
            <v>81342</v>
          </cell>
        </row>
        <row r="1950">
          <cell r="A1950">
            <v>80737</v>
          </cell>
        </row>
        <row r="1951">
          <cell r="A1951">
            <v>87543</v>
          </cell>
        </row>
        <row r="1952">
          <cell r="A1952">
            <v>82510</v>
          </cell>
        </row>
        <row r="1953">
          <cell r="A1953">
            <v>84925</v>
          </cell>
        </row>
        <row r="1954">
          <cell r="A1954">
            <v>84893</v>
          </cell>
        </row>
        <row r="1955">
          <cell r="A1955">
            <v>77989</v>
          </cell>
        </row>
        <row r="1956">
          <cell r="A1956">
            <v>74519</v>
          </cell>
        </row>
        <row r="1957">
          <cell r="A1957">
            <v>77257</v>
          </cell>
        </row>
        <row r="1958">
          <cell r="A1958">
            <v>77893</v>
          </cell>
        </row>
        <row r="1959">
          <cell r="A1959">
            <v>77895</v>
          </cell>
        </row>
        <row r="1960">
          <cell r="A1960">
            <v>80560</v>
          </cell>
        </row>
        <row r="1961">
          <cell r="A1961">
            <v>80562</v>
          </cell>
        </row>
        <row r="1962">
          <cell r="A1962">
            <v>78528</v>
          </cell>
        </row>
        <row r="1963">
          <cell r="A1963">
            <v>80794</v>
          </cell>
        </row>
        <row r="1964">
          <cell r="A1964">
            <v>85269</v>
          </cell>
        </row>
        <row r="1965">
          <cell r="A1965">
            <v>84346</v>
          </cell>
        </row>
        <row r="1966">
          <cell r="A1966">
            <v>86709</v>
          </cell>
        </row>
        <row r="1967">
          <cell r="A1967">
            <v>83834</v>
          </cell>
        </row>
        <row r="1968">
          <cell r="A1968">
            <v>82064</v>
          </cell>
        </row>
        <row r="1969">
          <cell r="A1969">
            <v>84049</v>
          </cell>
        </row>
        <row r="1970">
          <cell r="A1970">
            <v>78734</v>
          </cell>
        </row>
        <row r="1971">
          <cell r="A1971">
            <v>82865</v>
          </cell>
        </row>
        <row r="1972">
          <cell r="A1972">
            <v>77093</v>
          </cell>
        </row>
        <row r="1973">
          <cell r="A1973">
            <v>78737</v>
          </cell>
        </row>
        <row r="1974">
          <cell r="A1974">
            <v>78744</v>
          </cell>
        </row>
        <row r="1975">
          <cell r="A1975">
            <v>86632</v>
          </cell>
        </row>
        <row r="1976">
          <cell r="A1976">
            <v>76975</v>
          </cell>
        </row>
        <row r="1977">
          <cell r="A1977">
            <v>81412</v>
          </cell>
        </row>
        <row r="1978">
          <cell r="A1978">
            <v>77498</v>
          </cell>
        </row>
        <row r="1979">
          <cell r="A1979">
            <v>77147</v>
          </cell>
        </row>
        <row r="1980">
          <cell r="A1980">
            <v>83064</v>
          </cell>
        </row>
        <row r="1981">
          <cell r="A1981">
            <v>78542</v>
          </cell>
        </row>
        <row r="1982">
          <cell r="A1982">
            <v>86297</v>
          </cell>
        </row>
        <row r="1983">
          <cell r="A1983">
            <v>83305</v>
          </cell>
        </row>
        <row r="1984">
          <cell r="A1984">
            <v>82462</v>
          </cell>
        </row>
        <row r="1985">
          <cell r="A1985">
            <v>83349</v>
          </cell>
        </row>
        <row r="1986">
          <cell r="A1986">
            <v>83350</v>
          </cell>
        </row>
        <row r="1987">
          <cell r="A1987">
            <v>80356</v>
          </cell>
        </row>
        <row r="1988">
          <cell r="A1988">
            <v>79004</v>
          </cell>
        </row>
        <row r="1989">
          <cell r="A1989">
            <v>77234</v>
          </cell>
        </row>
        <row r="1990">
          <cell r="A1990">
            <v>84447</v>
          </cell>
        </row>
        <row r="1991">
          <cell r="A1991">
            <v>84195</v>
          </cell>
        </row>
        <row r="1992">
          <cell r="A1992">
            <v>85979</v>
          </cell>
        </row>
        <row r="1993">
          <cell r="A1993">
            <v>85962</v>
          </cell>
        </row>
        <row r="1994">
          <cell r="A1994">
            <v>85931</v>
          </cell>
        </row>
        <row r="1995">
          <cell r="A1995">
            <v>84435</v>
          </cell>
        </row>
        <row r="1996">
          <cell r="A1996">
            <v>71867</v>
          </cell>
        </row>
        <row r="1997">
          <cell r="A1997">
            <v>68142</v>
          </cell>
        </row>
        <row r="1998">
          <cell r="A1998">
            <v>48776</v>
          </cell>
        </row>
        <row r="1999">
          <cell r="A1999">
            <v>85703</v>
          </cell>
        </row>
        <row r="2000">
          <cell r="A2000">
            <v>86550</v>
          </cell>
        </row>
        <row r="2001">
          <cell r="A2001">
            <v>81579</v>
          </cell>
        </row>
        <row r="2002">
          <cell r="A2002">
            <v>72857</v>
          </cell>
        </row>
        <row r="2003">
          <cell r="A2003">
            <v>68041</v>
          </cell>
        </row>
        <row r="2004">
          <cell r="A2004">
            <v>82373</v>
          </cell>
        </row>
        <row r="2005">
          <cell r="A2005">
            <v>85380</v>
          </cell>
        </row>
        <row r="2006">
          <cell r="A2006">
            <v>87493</v>
          </cell>
        </row>
        <row r="2007">
          <cell r="A2007">
            <v>83637</v>
          </cell>
        </row>
        <row r="2008">
          <cell r="A2008">
            <v>82273</v>
          </cell>
        </row>
        <row r="2009">
          <cell r="A2009">
            <v>81656</v>
          </cell>
        </row>
        <row r="2010">
          <cell r="A2010">
            <v>43046</v>
          </cell>
        </row>
        <row r="2011">
          <cell r="A2011">
            <v>87896</v>
          </cell>
        </row>
        <row r="2012">
          <cell r="A2012">
            <v>80883</v>
          </cell>
        </row>
        <row r="2013">
          <cell r="A2013">
            <v>76365</v>
          </cell>
        </row>
        <row r="2014">
          <cell r="A2014">
            <v>87344</v>
          </cell>
        </row>
        <row r="2015">
          <cell r="A2015">
            <v>47511</v>
          </cell>
        </row>
        <row r="2016">
          <cell r="A2016">
            <v>82217</v>
          </cell>
        </row>
        <row r="2017">
          <cell r="A2017">
            <v>81337</v>
          </cell>
        </row>
        <row r="2018">
          <cell r="A2018">
            <v>83507</v>
          </cell>
        </row>
        <row r="2019">
          <cell r="A2019">
            <v>86630</v>
          </cell>
        </row>
        <row r="2020">
          <cell r="A2020">
            <v>81658</v>
          </cell>
        </row>
        <row r="2021">
          <cell r="A2021">
            <v>84301</v>
          </cell>
        </row>
        <row r="2022">
          <cell r="A2022">
            <v>40256</v>
          </cell>
        </row>
        <row r="2023">
          <cell r="A2023">
            <v>81195</v>
          </cell>
        </row>
        <row r="2024">
          <cell r="A2024">
            <v>84493</v>
          </cell>
        </row>
        <row r="2025">
          <cell r="A2025">
            <v>85268</v>
          </cell>
        </row>
        <row r="2026">
          <cell r="A2026">
            <v>84524</v>
          </cell>
        </row>
        <row r="2027">
          <cell r="A2027">
            <v>86956</v>
          </cell>
        </row>
        <row r="2028">
          <cell r="A2028">
            <v>85706</v>
          </cell>
        </row>
        <row r="2029">
          <cell r="A2029">
            <v>87567</v>
          </cell>
        </row>
        <row r="2030">
          <cell r="A2030">
            <v>6817</v>
          </cell>
        </row>
        <row r="2031">
          <cell r="A2031">
            <v>85110</v>
          </cell>
        </row>
        <row r="2032">
          <cell r="A2032">
            <v>85710</v>
          </cell>
        </row>
        <row r="2033">
          <cell r="A2033">
            <v>87342</v>
          </cell>
        </row>
        <row r="2034">
          <cell r="A2034">
            <v>86316</v>
          </cell>
        </row>
        <row r="2035">
          <cell r="A2035">
            <v>86101</v>
          </cell>
        </row>
        <row r="2036">
          <cell r="A2036">
            <v>85025</v>
          </cell>
        </row>
        <row r="2037">
          <cell r="A2037">
            <v>85111</v>
          </cell>
        </row>
        <row r="2038">
          <cell r="A2038">
            <v>52328</v>
          </cell>
        </row>
        <row r="2039">
          <cell r="A2039">
            <v>82993</v>
          </cell>
        </row>
        <row r="2040">
          <cell r="A2040">
            <v>82995</v>
          </cell>
        </row>
        <row r="2041">
          <cell r="A2041">
            <v>71508</v>
          </cell>
        </row>
        <row r="2042">
          <cell r="A2042">
            <v>86983</v>
          </cell>
        </row>
        <row r="2043">
          <cell r="A2043">
            <v>87769</v>
          </cell>
        </row>
        <row r="2044">
          <cell r="A2044">
            <v>74360</v>
          </cell>
        </row>
        <row r="2045">
          <cell r="A2045">
            <v>77083</v>
          </cell>
        </row>
        <row r="2046">
          <cell r="A2046">
            <v>77082</v>
          </cell>
        </row>
        <row r="2047">
          <cell r="A2047">
            <v>75138</v>
          </cell>
        </row>
        <row r="2048">
          <cell r="A2048">
            <v>78076</v>
          </cell>
        </row>
        <row r="2049">
          <cell r="A2049">
            <v>77252</v>
          </cell>
        </row>
        <row r="2050">
          <cell r="A2050">
            <v>83250</v>
          </cell>
        </row>
        <row r="2051">
          <cell r="A2051">
            <v>83248</v>
          </cell>
        </row>
        <row r="2052">
          <cell r="A2052">
            <v>83246</v>
          </cell>
        </row>
        <row r="2053">
          <cell r="A2053">
            <v>80591</v>
          </cell>
        </row>
        <row r="2054">
          <cell r="A2054">
            <v>81145</v>
          </cell>
        </row>
        <row r="2055">
          <cell r="A2055">
            <v>81094</v>
          </cell>
        </row>
        <row r="2056">
          <cell r="A2056">
            <v>81139</v>
          </cell>
        </row>
        <row r="2057">
          <cell r="A2057">
            <v>81096</v>
          </cell>
        </row>
        <row r="2058">
          <cell r="A2058">
            <v>85945</v>
          </cell>
        </row>
        <row r="2059">
          <cell r="A2059">
            <v>80588</v>
          </cell>
        </row>
        <row r="2060">
          <cell r="A2060">
            <v>84865</v>
          </cell>
        </row>
        <row r="2061">
          <cell r="A2061">
            <v>84868</v>
          </cell>
        </row>
        <row r="2062">
          <cell r="A2062">
            <v>83581</v>
          </cell>
        </row>
        <row r="2063">
          <cell r="A2063">
            <v>80583</v>
          </cell>
        </row>
        <row r="2064">
          <cell r="A2064">
            <v>86339</v>
          </cell>
        </row>
        <row r="2065">
          <cell r="A2065">
            <v>84869</v>
          </cell>
        </row>
        <row r="2066">
          <cell r="A2066">
            <v>85407</v>
          </cell>
        </row>
        <row r="2067">
          <cell r="A2067">
            <v>87056</v>
          </cell>
        </row>
        <row r="2068">
          <cell r="A2068">
            <v>84870</v>
          </cell>
        </row>
        <row r="2069">
          <cell r="A2069">
            <v>81419</v>
          </cell>
        </row>
        <row r="2070">
          <cell r="A2070">
            <v>48299</v>
          </cell>
        </row>
        <row r="2071">
          <cell r="A2071">
            <v>86681</v>
          </cell>
        </row>
        <row r="2072">
          <cell r="A2072">
            <v>15351</v>
          </cell>
        </row>
        <row r="2073">
          <cell r="A2073">
            <v>86209</v>
          </cell>
        </row>
        <row r="2074">
          <cell r="A2074">
            <v>49043</v>
          </cell>
        </row>
        <row r="2075">
          <cell r="A2075">
            <v>79527</v>
          </cell>
        </row>
        <row r="2076">
          <cell r="A2076">
            <v>73160</v>
          </cell>
        </row>
        <row r="2077">
          <cell r="A2077">
            <v>82851</v>
          </cell>
        </row>
        <row r="2078">
          <cell r="A2078">
            <v>73142</v>
          </cell>
        </row>
        <row r="2079">
          <cell r="A2079">
            <v>86247</v>
          </cell>
        </row>
        <row r="2080">
          <cell r="A2080">
            <v>86678</v>
          </cell>
        </row>
        <row r="2081">
          <cell r="A2081">
            <v>80051</v>
          </cell>
        </row>
        <row r="2082">
          <cell r="A2082">
            <v>86544</v>
          </cell>
        </row>
        <row r="2083">
          <cell r="A2083">
            <v>88276</v>
          </cell>
        </row>
        <row r="2084">
          <cell r="A2084">
            <v>79496</v>
          </cell>
        </row>
        <row r="2085">
          <cell r="A2085">
            <v>83239</v>
          </cell>
        </row>
        <row r="2086">
          <cell r="A2086">
            <v>88072</v>
          </cell>
        </row>
        <row r="2087">
          <cell r="A2087">
            <v>87616</v>
          </cell>
        </row>
        <row r="2088">
          <cell r="A2088">
            <v>87619</v>
          </cell>
        </row>
        <row r="2089">
          <cell r="A2089">
            <v>88171</v>
          </cell>
        </row>
        <row r="2090">
          <cell r="A2090">
            <v>79224</v>
          </cell>
        </row>
        <row r="2091">
          <cell r="A2091">
            <v>81749</v>
          </cell>
        </row>
        <row r="2092">
          <cell r="A2092">
            <v>83735</v>
          </cell>
        </row>
        <row r="2093">
          <cell r="A2093">
            <v>80906</v>
          </cell>
        </row>
        <row r="2094">
          <cell r="A2094">
            <v>83254</v>
          </cell>
        </row>
        <row r="2095">
          <cell r="A2095">
            <v>85252</v>
          </cell>
        </row>
        <row r="2096">
          <cell r="A2096">
            <v>82849</v>
          </cell>
        </row>
        <row r="2097">
          <cell r="A2097">
            <v>87361</v>
          </cell>
        </row>
        <row r="2098">
          <cell r="A2098">
            <v>85746</v>
          </cell>
        </row>
        <row r="2099">
          <cell r="A2099">
            <v>83656</v>
          </cell>
        </row>
        <row r="2100">
          <cell r="A2100">
            <v>83630</v>
          </cell>
        </row>
        <row r="2101">
          <cell r="A2101">
            <v>83175</v>
          </cell>
        </row>
        <row r="2102">
          <cell r="A2102">
            <v>83905</v>
          </cell>
        </row>
        <row r="2103">
          <cell r="A2103">
            <v>83729</v>
          </cell>
        </row>
        <row r="2104">
          <cell r="A2104">
            <v>83904</v>
          </cell>
        </row>
        <row r="2105">
          <cell r="A2105">
            <v>83756</v>
          </cell>
        </row>
        <row r="2106">
          <cell r="A2106">
            <v>79896</v>
          </cell>
        </row>
        <row r="2107">
          <cell r="A2107">
            <v>82045</v>
          </cell>
        </row>
        <row r="2108">
          <cell r="A2108">
            <v>85249</v>
          </cell>
        </row>
        <row r="2109">
          <cell r="A2109">
            <v>85250</v>
          </cell>
        </row>
        <row r="2110">
          <cell r="A2110">
            <v>74906</v>
          </cell>
        </row>
        <row r="2111">
          <cell r="A2111">
            <v>78693</v>
          </cell>
        </row>
        <row r="2112">
          <cell r="A2112">
            <v>76584</v>
          </cell>
        </row>
        <row r="2113">
          <cell r="A2113">
            <v>77160</v>
          </cell>
        </row>
        <row r="2114">
          <cell r="A2114">
            <v>77161</v>
          </cell>
        </row>
        <row r="2115">
          <cell r="A2115">
            <v>77159</v>
          </cell>
        </row>
        <row r="2116">
          <cell r="A2116">
            <v>81104</v>
          </cell>
        </row>
        <row r="2117">
          <cell r="A2117">
            <v>81923</v>
          </cell>
        </row>
        <row r="2118">
          <cell r="A2118">
            <v>86948</v>
          </cell>
        </row>
        <row r="2119">
          <cell r="A2119">
            <v>73335</v>
          </cell>
        </row>
        <row r="2120">
          <cell r="A2120">
            <v>85432</v>
          </cell>
        </row>
        <row r="2121">
          <cell r="A2121">
            <v>84505</v>
          </cell>
        </row>
        <row r="2122">
          <cell r="A2122">
            <v>87051</v>
          </cell>
        </row>
        <row r="2123">
          <cell r="A2123">
            <v>87050</v>
          </cell>
        </row>
        <row r="2124">
          <cell r="A2124">
            <v>81593</v>
          </cell>
        </row>
        <row r="2125">
          <cell r="A2125">
            <v>87468</v>
          </cell>
        </row>
        <row r="2126">
          <cell r="A2126">
            <v>83686</v>
          </cell>
        </row>
        <row r="2127">
          <cell r="A2127">
            <v>81828</v>
          </cell>
        </row>
        <row r="2128">
          <cell r="A2128">
            <v>82092</v>
          </cell>
        </row>
        <row r="2129">
          <cell r="A2129">
            <v>83476</v>
          </cell>
        </row>
        <row r="2130">
          <cell r="A2130">
            <v>86248</v>
          </cell>
        </row>
        <row r="2131">
          <cell r="A2131">
            <v>48231</v>
          </cell>
        </row>
        <row r="2132">
          <cell r="A2132">
            <v>68479</v>
          </cell>
        </row>
        <row r="2133">
          <cell r="A2133">
            <v>83347</v>
          </cell>
        </row>
        <row r="2134">
          <cell r="A2134">
            <v>78672</v>
          </cell>
        </row>
        <row r="2135">
          <cell r="A2135">
            <v>78661</v>
          </cell>
        </row>
        <row r="2136">
          <cell r="A2136">
            <v>80642</v>
          </cell>
        </row>
        <row r="2137">
          <cell r="A2137">
            <v>6985</v>
          </cell>
        </row>
        <row r="2138">
          <cell r="A2138">
            <v>82178</v>
          </cell>
        </row>
        <row r="2139">
          <cell r="A2139">
            <v>82093</v>
          </cell>
        </row>
        <row r="2140">
          <cell r="A2140">
            <v>77759</v>
          </cell>
        </row>
        <row r="2141">
          <cell r="A2141">
            <v>78455</v>
          </cell>
        </row>
        <row r="2142">
          <cell r="A2142">
            <v>83572</v>
          </cell>
        </row>
        <row r="2143">
          <cell r="A2143">
            <v>84320</v>
          </cell>
        </row>
        <row r="2144">
          <cell r="A2144">
            <v>86246</v>
          </cell>
        </row>
        <row r="2145">
          <cell r="A2145">
            <v>65234</v>
          </cell>
        </row>
        <row r="2146">
          <cell r="A2146">
            <v>80215</v>
          </cell>
        </row>
        <row r="2147">
          <cell r="A2147">
            <v>79489</v>
          </cell>
        </row>
        <row r="2148">
          <cell r="A2148">
            <v>12955</v>
          </cell>
        </row>
        <row r="2149">
          <cell r="A2149">
            <v>55910</v>
          </cell>
        </row>
        <row r="2150">
          <cell r="A2150">
            <v>12971</v>
          </cell>
        </row>
        <row r="2151">
          <cell r="A2151">
            <v>80968</v>
          </cell>
        </row>
        <row r="2152">
          <cell r="A2152">
            <v>69707</v>
          </cell>
        </row>
        <row r="2153">
          <cell r="A2153">
            <v>81080</v>
          </cell>
        </row>
        <row r="2154">
          <cell r="A2154">
            <v>76575</v>
          </cell>
        </row>
        <row r="2155">
          <cell r="A2155">
            <v>75586</v>
          </cell>
        </row>
        <row r="2156">
          <cell r="A2156">
            <v>82081</v>
          </cell>
        </row>
        <row r="2157">
          <cell r="A2157">
            <v>71941</v>
          </cell>
        </row>
        <row r="2158">
          <cell r="A2158">
            <v>74387</v>
          </cell>
        </row>
        <row r="2159">
          <cell r="A2159">
            <v>74414</v>
          </cell>
        </row>
        <row r="2160">
          <cell r="A2160">
            <v>77100</v>
          </cell>
        </row>
        <row r="2161">
          <cell r="A2161">
            <v>77101</v>
          </cell>
        </row>
        <row r="2162">
          <cell r="A2162">
            <v>80070</v>
          </cell>
        </row>
        <row r="2163">
          <cell r="A2163">
            <v>80075</v>
          </cell>
        </row>
        <row r="2164">
          <cell r="A2164">
            <v>81973</v>
          </cell>
        </row>
        <row r="2165">
          <cell r="A2165">
            <v>83670</v>
          </cell>
        </row>
        <row r="2166">
          <cell r="A2166">
            <v>85208</v>
          </cell>
        </row>
        <row r="2167">
          <cell r="A2167">
            <v>85613</v>
          </cell>
        </row>
        <row r="2168">
          <cell r="A2168">
            <v>79281</v>
          </cell>
        </row>
        <row r="2169">
          <cell r="A2169">
            <v>85146</v>
          </cell>
        </row>
        <row r="2170">
          <cell r="A2170">
            <v>79525</v>
          </cell>
        </row>
        <row r="2171">
          <cell r="A2171">
            <v>86806</v>
          </cell>
        </row>
        <row r="2172">
          <cell r="A2172">
            <v>87178</v>
          </cell>
        </row>
        <row r="2173">
          <cell r="A2173">
            <v>86815</v>
          </cell>
        </row>
        <row r="2174">
          <cell r="A2174">
            <v>86809</v>
          </cell>
        </row>
        <row r="2175">
          <cell r="A2175">
            <v>42887</v>
          </cell>
        </row>
        <row r="2176">
          <cell r="A2176">
            <v>88164</v>
          </cell>
        </row>
        <row r="2177">
          <cell r="A2177">
            <v>87747</v>
          </cell>
        </row>
        <row r="2178">
          <cell r="A2178">
            <v>87764</v>
          </cell>
        </row>
        <row r="2179">
          <cell r="A2179">
            <v>83814</v>
          </cell>
        </row>
        <row r="2180">
          <cell r="A2180">
            <v>80392</v>
          </cell>
        </row>
        <row r="2181">
          <cell r="A2181">
            <v>87757</v>
          </cell>
        </row>
        <row r="2182">
          <cell r="A2182">
            <v>81487</v>
          </cell>
        </row>
        <row r="2183">
          <cell r="A2183">
            <v>82514</v>
          </cell>
        </row>
        <row r="2184">
          <cell r="A2184">
            <v>84051</v>
          </cell>
        </row>
        <row r="2185">
          <cell r="A2185">
            <v>86296</v>
          </cell>
        </row>
        <row r="2186">
          <cell r="A2186">
            <v>82712</v>
          </cell>
        </row>
        <row r="2187">
          <cell r="A2187">
            <v>75234</v>
          </cell>
        </row>
        <row r="2188">
          <cell r="A2188">
            <v>84981</v>
          </cell>
        </row>
        <row r="2189">
          <cell r="A2189">
            <v>86591</v>
          </cell>
        </row>
        <row r="2190">
          <cell r="A2190">
            <v>77995</v>
          </cell>
        </row>
        <row r="2191">
          <cell r="A2191">
            <v>6583</v>
          </cell>
        </row>
        <row r="2192">
          <cell r="A2192">
            <v>86294</v>
          </cell>
        </row>
        <row r="2193">
          <cell r="A2193">
            <v>86592</v>
          </cell>
        </row>
        <row r="2194">
          <cell r="A2194">
            <v>85062</v>
          </cell>
        </row>
        <row r="2195">
          <cell r="A2195">
            <v>87632</v>
          </cell>
        </row>
        <row r="2196">
          <cell r="A2196">
            <v>79918</v>
          </cell>
        </row>
        <row r="2197">
          <cell r="A2197">
            <v>81358</v>
          </cell>
        </row>
        <row r="2198">
          <cell r="A2198">
            <v>76015</v>
          </cell>
        </row>
        <row r="2199">
          <cell r="A2199">
            <v>84205</v>
          </cell>
        </row>
        <row r="2200">
          <cell r="A2200">
            <v>72485</v>
          </cell>
        </row>
        <row r="2201">
          <cell r="A2201">
            <v>80244</v>
          </cell>
        </row>
        <row r="2202">
          <cell r="A2202">
            <v>78890</v>
          </cell>
        </row>
        <row r="2203">
          <cell r="A2203">
            <v>80069</v>
          </cell>
        </row>
        <row r="2204">
          <cell r="A2204">
            <v>88392</v>
          </cell>
        </row>
        <row r="2205">
          <cell r="A2205">
            <v>81127</v>
          </cell>
        </row>
        <row r="2206">
          <cell r="A2206">
            <v>77237</v>
          </cell>
        </row>
        <row r="2207">
          <cell r="A2207">
            <v>46501</v>
          </cell>
        </row>
        <row r="2208">
          <cell r="A2208">
            <v>88696</v>
          </cell>
        </row>
        <row r="2209">
          <cell r="A2209">
            <v>88699</v>
          </cell>
        </row>
        <row r="2210">
          <cell r="A2210">
            <v>85363</v>
          </cell>
        </row>
        <row r="2211">
          <cell r="A2211">
            <v>85948</v>
          </cell>
        </row>
        <row r="2212">
          <cell r="A2212">
            <v>76148</v>
          </cell>
        </row>
        <row r="2213">
          <cell r="A2213">
            <v>76145</v>
          </cell>
        </row>
        <row r="2214">
          <cell r="A2214">
            <v>75541</v>
          </cell>
        </row>
        <row r="2215">
          <cell r="A2215">
            <v>81801</v>
          </cell>
        </row>
        <row r="2216">
          <cell r="A2216">
            <v>65350</v>
          </cell>
        </row>
        <row r="2217">
          <cell r="A2217">
            <v>77085</v>
          </cell>
        </row>
        <row r="2218">
          <cell r="A2218">
            <v>85877</v>
          </cell>
        </row>
        <row r="2219">
          <cell r="A2219">
            <v>81648</v>
          </cell>
        </row>
        <row r="2220">
          <cell r="A2220">
            <v>85651</v>
          </cell>
        </row>
        <row r="2221">
          <cell r="A2221">
            <v>81400</v>
          </cell>
        </row>
        <row r="2222">
          <cell r="A2222">
            <v>88475</v>
          </cell>
        </row>
        <row r="2223">
          <cell r="A2223">
            <v>84271</v>
          </cell>
        </row>
        <row r="2224">
          <cell r="A2224">
            <v>88477</v>
          </cell>
        </row>
        <row r="2225">
          <cell r="A2225">
            <v>81057</v>
          </cell>
        </row>
        <row r="2226">
          <cell r="A2226">
            <v>82622</v>
          </cell>
        </row>
        <row r="2227">
          <cell r="A2227">
            <v>82421</v>
          </cell>
        </row>
        <row r="2228">
          <cell r="A2228">
            <v>86707</v>
          </cell>
        </row>
        <row r="2229">
          <cell r="A2229">
            <v>30016</v>
          </cell>
        </row>
        <row r="2230">
          <cell r="A2230">
            <v>88560</v>
          </cell>
        </row>
        <row r="2231">
          <cell r="A2231">
            <v>78102</v>
          </cell>
        </row>
        <row r="2232">
          <cell r="A2232">
            <v>74373</v>
          </cell>
        </row>
        <row r="2233">
          <cell r="A2233">
            <v>88773</v>
          </cell>
        </row>
        <row r="2234">
          <cell r="A2234">
            <v>48456</v>
          </cell>
        </row>
        <row r="2235">
          <cell r="A2235">
            <v>74376</v>
          </cell>
        </row>
        <row r="2236">
          <cell r="A2236">
            <v>74474</v>
          </cell>
        </row>
        <row r="2237">
          <cell r="A2237">
            <v>74396</v>
          </cell>
        </row>
        <row r="2238">
          <cell r="A2238">
            <v>75946</v>
          </cell>
        </row>
        <row r="2239">
          <cell r="A2239">
            <v>74384</v>
          </cell>
        </row>
        <row r="2240">
          <cell r="A2240">
            <v>83826</v>
          </cell>
        </row>
        <row r="2241">
          <cell r="A2241">
            <v>86063</v>
          </cell>
        </row>
        <row r="2242">
          <cell r="A2242">
            <v>84515</v>
          </cell>
        </row>
        <row r="2243">
          <cell r="A2243">
            <v>87969</v>
          </cell>
        </row>
        <row r="2244">
          <cell r="A2244">
            <v>85536</v>
          </cell>
        </row>
        <row r="2245">
          <cell r="A2245">
            <v>82097</v>
          </cell>
        </row>
        <row r="2246">
          <cell r="A2246">
            <v>87157</v>
          </cell>
        </row>
        <row r="2247">
          <cell r="A2247">
            <v>86528</v>
          </cell>
        </row>
        <row r="2248">
          <cell r="A2248">
            <v>82577</v>
          </cell>
        </row>
        <row r="2249">
          <cell r="A2249">
            <v>88145</v>
          </cell>
        </row>
        <row r="2250">
          <cell r="A2250">
            <v>87485</v>
          </cell>
        </row>
        <row r="2251">
          <cell r="A2251">
            <v>85534</v>
          </cell>
        </row>
        <row r="2252">
          <cell r="A2252">
            <v>79792</v>
          </cell>
        </row>
        <row r="2253">
          <cell r="A2253">
            <v>87737</v>
          </cell>
        </row>
        <row r="2254">
          <cell r="A2254">
            <v>82575</v>
          </cell>
        </row>
        <row r="2255">
          <cell r="A2255">
            <v>88149</v>
          </cell>
        </row>
        <row r="2256">
          <cell r="A2256">
            <v>82088</v>
          </cell>
        </row>
        <row r="2257">
          <cell r="A2257">
            <v>85102</v>
          </cell>
        </row>
        <row r="2258">
          <cell r="A2258">
            <v>87425</v>
          </cell>
        </row>
        <row r="2259">
          <cell r="A2259">
            <v>85982</v>
          </cell>
        </row>
        <row r="2260">
          <cell r="A2260">
            <v>88985</v>
          </cell>
        </row>
        <row r="2261">
          <cell r="A2261">
            <v>72609</v>
          </cell>
        </row>
        <row r="2262">
          <cell r="A2262">
            <v>86593</v>
          </cell>
        </row>
        <row r="2263">
          <cell r="A2263">
            <v>83712</v>
          </cell>
        </row>
        <row r="2264">
          <cell r="A2264">
            <v>75497</v>
          </cell>
        </row>
        <row r="2265">
          <cell r="A2265">
            <v>72610</v>
          </cell>
        </row>
        <row r="2266">
          <cell r="A2266">
            <v>82723</v>
          </cell>
        </row>
        <row r="2267">
          <cell r="A2267">
            <v>85475</v>
          </cell>
        </row>
        <row r="2268">
          <cell r="A2268">
            <v>83137</v>
          </cell>
        </row>
        <row r="2269">
          <cell r="A2269">
            <v>74371</v>
          </cell>
        </row>
        <row r="2270">
          <cell r="A2270">
            <v>75510</v>
          </cell>
        </row>
        <row r="2271">
          <cell r="A2271">
            <v>72151</v>
          </cell>
        </row>
        <row r="2272">
          <cell r="A2272">
            <v>74773</v>
          </cell>
        </row>
        <row r="2273">
          <cell r="A2273">
            <v>76392</v>
          </cell>
        </row>
        <row r="2274">
          <cell r="A2274">
            <v>77814</v>
          </cell>
        </row>
        <row r="2275">
          <cell r="A2275">
            <v>68178</v>
          </cell>
        </row>
        <row r="2276">
          <cell r="A2276">
            <v>78923</v>
          </cell>
        </row>
        <row r="2277">
          <cell r="A2277">
            <v>80076</v>
          </cell>
        </row>
        <row r="2278">
          <cell r="A2278">
            <v>89349</v>
          </cell>
        </row>
        <row r="2279">
          <cell r="A2279">
            <v>87801</v>
          </cell>
        </row>
        <row r="2280">
          <cell r="A2280">
            <v>87539</v>
          </cell>
        </row>
        <row r="2281">
          <cell r="A2281">
            <v>80657</v>
          </cell>
        </row>
        <row r="2282">
          <cell r="A2282">
            <v>71199</v>
          </cell>
        </row>
        <row r="2283">
          <cell r="A2283">
            <v>89161</v>
          </cell>
        </row>
        <row r="2284">
          <cell r="A2284">
            <v>89501</v>
          </cell>
        </row>
        <row r="2285">
          <cell r="A2285">
            <v>83700</v>
          </cell>
        </row>
        <row r="2286">
          <cell r="A2286">
            <v>77887</v>
          </cell>
        </row>
        <row r="2287">
          <cell r="A2287">
            <v>83705</v>
          </cell>
        </row>
        <row r="2288">
          <cell r="A2288">
            <v>80016</v>
          </cell>
        </row>
        <row r="2289">
          <cell r="A2289">
            <v>83733</v>
          </cell>
        </row>
        <row r="2290">
          <cell r="A2290">
            <v>84759</v>
          </cell>
        </row>
        <row r="2291">
          <cell r="A2291">
            <v>89371</v>
          </cell>
        </row>
        <row r="2292">
          <cell r="A2292">
            <v>85817</v>
          </cell>
        </row>
        <row r="2293">
          <cell r="A2293">
            <v>77248</v>
          </cell>
        </row>
        <row r="2294">
          <cell r="A2294">
            <v>47483</v>
          </cell>
        </row>
        <row r="2295">
          <cell r="A2295">
            <v>77646</v>
          </cell>
        </row>
        <row r="2296">
          <cell r="A2296">
            <v>81363</v>
          </cell>
        </row>
        <row r="2297">
          <cell r="A2297">
            <v>83049</v>
          </cell>
        </row>
        <row r="2298">
          <cell r="A2298">
            <v>81356</v>
          </cell>
        </row>
        <row r="2299">
          <cell r="A2299">
            <v>75844</v>
          </cell>
        </row>
        <row r="2300">
          <cell r="A2300">
            <v>84338</v>
          </cell>
        </row>
        <row r="2301">
          <cell r="A2301">
            <v>82661</v>
          </cell>
        </row>
        <row r="2302">
          <cell r="A2302">
            <v>83523</v>
          </cell>
        </row>
        <row r="2303">
          <cell r="A2303">
            <v>78708</v>
          </cell>
        </row>
        <row r="2304">
          <cell r="A2304">
            <v>79551</v>
          </cell>
        </row>
        <row r="2305">
          <cell r="A2305">
            <v>79753</v>
          </cell>
        </row>
        <row r="2306">
          <cell r="A2306">
            <v>79754</v>
          </cell>
        </row>
        <row r="2307">
          <cell r="A2307">
            <v>57285</v>
          </cell>
        </row>
        <row r="2308">
          <cell r="A2308">
            <v>57323</v>
          </cell>
        </row>
        <row r="2309">
          <cell r="A2309">
            <v>57324</v>
          </cell>
        </row>
        <row r="2310">
          <cell r="A2310">
            <v>57331</v>
          </cell>
        </row>
        <row r="2311">
          <cell r="A2311">
            <v>85901</v>
          </cell>
        </row>
        <row r="2312">
          <cell r="A2312">
            <v>88628</v>
          </cell>
        </row>
        <row r="2313">
          <cell r="A2313">
            <v>88632</v>
          </cell>
        </row>
        <row r="2314">
          <cell r="A2314">
            <v>88993</v>
          </cell>
        </row>
        <row r="2315">
          <cell r="A2315">
            <v>88959</v>
          </cell>
        </row>
        <row r="2316">
          <cell r="A2316">
            <v>79538</v>
          </cell>
        </row>
        <row r="2317">
          <cell r="A2317">
            <v>83877</v>
          </cell>
        </row>
        <row r="2318">
          <cell r="A2318">
            <v>89333</v>
          </cell>
        </row>
        <row r="2319">
          <cell r="A2319">
            <v>5874</v>
          </cell>
        </row>
        <row r="2320">
          <cell r="A2320">
            <v>85356</v>
          </cell>
        </row>
        <row r="2321">
          <cell r="A2321">
            <v>87762</v>
          </cell>
        </row>
        <row r="2322">
          <cell r="A2322">
            <v>89189</v>
          </cell>
        </row>
        <row r="2323">
          <cell r="A2323">
            <v>89320</v>
          </cell>
        </row>
        <row r="2324">
          <cell r="A2324">
            <v>88512</v>
          </cell>
        </row>
        <row r="2325">
          <cell r="A2325">
            <v>88269</v>
          </cell>
        </row>
        <row r="2326">
          <cell r="A2326">
            <v>86689</v>
          </cell>
        </row>
        <row r="2327">
          <cell r="A2327">
            <v>86688</v>
          </cell>
        </row>
        <row r="2328">
          <cell r="A2328">
            <v>85484</v>
          </cell>
        </row>
        <row r="2329">
          <cell r="A2329">
            <v>79822</v>
          </cell>
        </row>
        <row r="2330">
          <cell r="A2330">
            <v>76602</v>
          </cell>
        </row>
        <row r="2331">
          <cell r="A2331">
            <v>72679</v>
          </cell>
        </row>
        <row r="2332">
          <cell r="A2332">
            <v>72665</v>
          </cell>
        </row>
        <row r="2333">
          <cell r="A2333">
            <v>77850</v>
          </cell>
        </row>
        <row r="2334">
          <cell r="A2334">
            <v>79144</v>
          </cell>
        </row>
        <row r="2335">
          <cell r="A2335">
            <v>76092</v>
          </cell>
        </row>
        <row r="2336">
          <cell r="A2336">
            <v>78739</v>
          </cell>
        </row>
        <row r="2337">
          <cell r="A2337">
            <v>82503</v>
          </cell>
        </row>
        <row r="2338">
          <cell r="A2338">
            <v>87003</v>
          </cell>
        </row>
        <row r="2339">
          <cell r="A2339">
            <v>89782</v>
          </cell>
        </row>
        <row r="2340">
          <cell r="A2340">
            <v>85606</v>
          </cell>
        </row>
        <row r="2341">
          <cell r="A2341">
            <v>78937</v>
          </cell>
        </row>
        <row r="2342">
          <cell r="A2342">
            <v>81646</v>
          </cell>
        </row>
        <row r="2343">
          <cell r="A2343">
            <v>79128</v>
          </cell>
        </row>
        <row r="2344">
          <cell r="A2344">
            <v>84597</v>
          </cell>
        </row>
        <row r="2345">
          <cell r="A2345">
            <v>76679</v>
          </cell>
        </row>
        <row r="2346">
          <cell r="A2346">
            <v>88085</v>
          </cell>
        </row>
        <row r="2347">
          <cell r="A2347">
            <v>88084</v>
          </cell>
        </row>
        <row r="2348">
          <cell r="A2348">
            <v>87782</v>
          </cell>
        </row>
        <row r="2349">
          <cell r="A2349">
            <v>89696</v>
          </cell>
        </row>
        <row r="2350">
          <cell r="A2350">
            <v>88083</v>
          </cell>
        </row>
        <row r="2351">
          <cell r="A2351">
            <v>13721</v>
          </cell>
        </row>
        <row r="2352">
          <cell r="A2352">
            <v>89318</v>
          </cell>
        </row>
        <row r="2353">
          <cell r="A2353">
            <v>82430</v>
          </cell>
        </row>
        <row r="2354">
          <cell r="A2354">
            <v>79308</v>
          </cell>
        </row>
        <row r="2355">
          <cell r="A2355">
            <v>78642</v>
          </cell>
        </row>
        <row r="2356">
          <cell r="A2356">
            <v>88626</v>
          </cell>
        </row>
        <row r="2357">
          <cell r="A2357">
            <v>88359</v>
          </cell>
        </row>
        <row r="2358">
          <cell r="A2358">
            <v>85020</v>
          </cell>
        </row>
        <row r="2359">
          <cell r="A2359">
            <v>83707</v>
          </cell>
        </row>
        <row r="2360">
          <cell r="A2360">
            <v>76019</v>
          </cell>
        </row>
        <row r="2361">
          <cell r="A2361">
            <v>84574</v>
          </cell>
        </row>
        <row r="2362">
          <cell r="A2362">
            <v>88544</v>
          </cell>
        </row>
        <row r="2363">
          <cell r="A2363">
            <v>86563</v>
          </cell>
        </row>
        <row r="2364">
          <cell r="A2364">
            <v>89276</v>
          </cell>
        </row>
        <row r="2365">
          <cell r="A2365">
            <v>87680</v>
          </cell>
        </row>
        <row r="2366">
          <cell r="A2366">
            <v>89581</v>
          </cell>
        </row>
        <row r="2367">
          <cell r="A2367">
            <v>82631</v>
          </cell>
        </row>
        <row r="2368">
          <cell r="A2368">
            <v>88598</v>
          </cell>
        </row>
        <row r="2369">
          <cell r="A2369">
            <v>88452</v>
          </cell>
        </row>
        <row r="2370">
          <cell r="A2370">
            <v>89275</v>
          </cell>
        </row>
        <row r="2371">
          <cell r="A2371">
            <v>89666</v>
          </cell>
        </row>
        <row r="2372">
          <cell r="A2372">
            <v>16226</v>
          </cell>
        </row>
        <row r="2373">
          <cell r="A2373">
            <v>80835</v>
          </cell>
        </row>
        <row r="2374">
          <cell r="A2374">
            <v>89515</v>
          </cell>
        </row>
        <row r="2375">
          <cell r="A2375">
            <v>86778</v>
          </cell>
        </row>
        <row r="2376">
          <cell r="A2376">
            <v>87917</v>
          </cell>
        </row>
        <row r="2377">
          <cell r="A2377">
            <v>80557</v>
          </cell>
        </row>
        <row r="2378">
          <cell r="A2378">
            <v>88328</v>
          </cell>
        </row>
        <row r="2379">
          <cell r="A2379">
            <v>88355</v>
          </cell>
        </row>
        <row r="2380">
          <cell r="A2380">
            <v>88857</v>
          </cell>
        </row>
        <row r="2381">
          <cell r="A2381">
            <v>80842</v>
          </cell>
        </row>
        <row r="2382">
          <cell r="A2382">
            <v>87228</v>
          </cell>
        </row>
        <row r="2383">
          <cell r="A2383">
            <v>81783</v>
          </cell>
        </row>
        <row r="2384">
          <cell r="A2384">
            <v>81090</v>
          </cell>
        </row>
        <row r="2385">
          <cell r="A2385">
            <v>88630</v>
          </cell>
        </row>
        <row r="2386">
          <cell r="A2386">
            <v>84141</v>
          </cell>
        </row>
        <row r="2387">
          <cell r="A2387">
            <v>78451</v>
          </cell>
        </row>
        <row r="2388">
          <cell r="A2388">
            <v>86284</v>
          </cell>
        </row>
        <row r="2389">
          <cell r="A2389">
            <v>82188</v>
          </cell>
        </row>
        <row r="2390">
          <cell r="A2390">
            <v>81036</v>
          </cell>
        </row>
        <row r="2391">
          <cell r="A2391">
            <v>86287</v>
          </cell>
        </row>
        <row r="2392">
          <cell r="A2392">
            <v>75605</v>
          </cell>
        </row>
        <row r="2393">
          <cell r="A2393">
            <v>85874</v>
          </cell>
        </row>
        <row r="2394">
          <cell r="A2394">
            <v>89651</v>
          </cell>
        </row>
        <row r="2395">
          <cell r="A2395">
            <v>80756</v>
          </cell>
        </row>
        <row r="2396">
          <cell r="A2396">
            <v>83932</v>
          </cell>
        </row>
        <row r="2397">
          <cell r="A2397">
            <v>87925</v>
          </cell>
        </row>
        <row r="2398">
          <cell r="A2398">
            <v>80398</v>
          </cell>
        </row>
        <row r="2399">
          <cell r="A2399">
            <v>87936</v>
          </cell>
        </row>
        <row r="2400">
          <cell r="A2400">
            <v>86293</v>
          </cell>
        </row>
        <row r="2401">
          <cell r="A2401">
            <v>74496</v>
          </cell>
        </row>
        <row r="2402">
          <cell r="A2402">
            <v>79902</v>
          </cell>
        </row>
        <row r="2403">
          <cell r="A2403">
            <v>76875</v>
          </cell>
        </row>
        <row r="2404">
          <cell r="A2404">
            <v>80889</v>
          </cell>
        </row>
        <row r="2405">
          <cell r="A2405">
            <v>83063</v>
          </cell>
        </row>
        <row r="2406">
          <cell r="A2406">
            <v>84995</v>
          </cell>
        </row>
        <row r="2407">
          <cell r="A2407">
            <v>87661</v>
          </cell>
        </row>
        <row r="2408">
          <cell r="A2408">
            <v>77318</v>
          </cell>
        </row>
        <row r="2409">
          <cell r="A2409">
            <v>77397</v>
          </cell>
        </row>
        <row r="2410">
          <cell r="A2410">
            <v>88332</v>
          </cell>
        </row>
        <row r="2411">
          <cell r="A2411">
            <v>86312</v>
          </cell>
        </row>
        <row r="2412">
          <cell r="A2412">
            <v>83681</v>
          </cell>
        </row>
        <row r="2413">
          <cell r="A2413">
            <v>80550</v>
          </cell>
        </row>
        <row r="2414">
          <cell r="A2414">
            <v>85951</v>
          </cell>
        </row>
        <row r="2415">
          <cell r="A2415">
            <v>77314</v>
          </cell>
        </row>
        <row r="2416">
          <cell r="A2416">
            <v>39213</v>
          </cell>
        </row>
        <row r="2417">
          <cell r="A2417">
            <v>82994</v>
          </cell>
        </row>
        <row r="2418">
          <cell r="A2418">
            <v>74268</v>
          </cell>
        </row>
        <row r="2419">
          <cell r="A2419">
            <v>74767</v>
          </cell>
        </row>
        <row r="2420">
          <cell r="A2420">
            <v>74649</v>
          </cell>
        </row>
        <row r="2421">
          <cell r="A2421">
            <v>74648</v>
          </cell>
        </row>
        <row r="2422">
          <cell r="A2422">
            <v>74656</v>
          </cell>
        </row>
        <row r="2423">
          <cell r="A2423">
            <v>77800</v>
          </cell>
        </row>
        <row r="2424">
          <cell r="A2424">
            <v>74629</v>
          </cell>
        </row>
        <row r="2425">
          <cell r="A2425">
            <v>81936</v>
          </cell>
        </row>
        <row r="2426">
          <cell r="A2426">
            <v>82389</v>
          </cell>
        </row>
        <row r="2427">
          <cell r="A2427">
            <v>78087</v>
          </cell>
        </row>
        <row r="2428">
          <cell r="A2428">
            <v>73600</v>
          </cell>
        </row>
        <row r="2429">
          <cell r="A2429">
            <v>76600</v>
          </cell>
        </row>
        <row r="2430">
          <cell r="A2430">
            <v>84842</v>
          </cell>
        </row>
        <row r="2431">
          <cell r="A2431">
            <v>87174</v>
          </cell>
        </row>
        <row r="2432">
          <cell r="A2432">
            <v>87143</v>
          </cell>
        </row>
        <row r="2433">
          <cell r="A2433">
            <v>87179</v>
          </cell>
        </row>
        <row r="2434">
          <cell r="A2434">
            <v>77755</v>
          </cell>
        </row>
        <row r="2435">
          <cell r="A2435">
            <v>84163</v>
          </cell>
        </row>
        <row r="2436">
          <cell r="A2436">
            <v>82216</v>
          </cell>
        </row>
        <row r="2437">
          <cell r="A2437">
            <v>89490</v>
          </cell>
        </row>
        <row r="2438">
          <cell r="A2438">
            <v>89100</v>
          </cell>
        </row>
        <row r="2439">
          <cell r="A2439">
            <v>85800</v>
          </cell>
        </row>
        <row r="2440">
          <cell r="A2440">
            <v>84542</v>
          </cell>
        </row>
        <row r="2441">
          <cell r="A2441">
            <v>84405</v>
          </cell>
        </row>
        <row r="2442">
          <cell r="A2442">
            <v>84024</v>
          </cell>
        </row>
        <row r="2443">
          <cell r="A2443">
            <v>84025</v>
          </cell>
        </row>
        <row r="2444">
          <cell r="A2444">
            <v>83751</v>
          </cell>
        </row>
        <row r="2445">
          <cell r="A2445">
            <v>83458</v>
          </cell>
        </row>
        <row r="2446">
          <cell r="A2446">
            <v>88289</v>
          </cell>
        </row>
        <row r="2447">
          <cell r="A2447">
            <v>87608</v>
          </cell>
        </row>
        <row r="2448">
          <cell r="A2448">
            <v>86906</v>
          </cell>
        </row>
        <row r="2449">
          <cell r="A2449">
            <v>86611</v>
          </cell>
        </row>
        <row r="2450">
          <cell r="A2450">
            <v>89824</v>
          </cell>
        </row>
        <row r="2451">
          <cell r="A2451">
            <v>89823</v>
          </cell>
        </row>
        <row r="2452">
          <cell r="A2452">
            <v>84941</v>
          </cell>
        </row>
        <row r="2453">
          <cell r="A2453">
            <v>84943</v>
          </cell>
        </row>
        <row r="2454">
          <cell r="A2454">
            <v>84942</v>
          </cell>
        </row>
        <row r="2455">
          <cell r="A2455">
            <v>84940</v>
          </cell>
        </row>
        <row r="2456">
          <cell r="A2456">
            <v>84543</v>
          </cell>
        </row>
        <row r="2457">
          <cell r="A2457">
            <v>80497</v>
          </cell>
        </row>
        <row r="2458">
          <cell r="A2458">
            <v>88839</v>
          </cell>
        </row>
        <row r="2459">
          <cell r="A2459">
            <v>87810</v>
          </cell>
        </row>
        <row r="2460">
          <cell r="A2460">
            <v>85740</v>
          </cell>
        </row>
        <row r="2461">
          <cell r="A2461">
            <v>84507</v>
          </cell>
        </row>
        <row r="2462">
          <cell r="A2462">
            <v>85472</v>
          </cell>
        </row>
        <row r="2463">
          <cell r="A2463">
            <v>87103</v>
          </cell>
        </row>
        <row r="2464">
          <cell r="A2464">
            <v>86200</v>
          </cell>
        </row>
        <row r="2465">
          <cell r="A2465">
            <v>88414</v>
          </cell>
        </row>
        <row r="2466">
          <cell r="A2466">
            <v>85914</v>
          </cell>
        </row>
        <row r="2467">
          <cell r="A2467">
            <v>85735</v>
          </cell>
        </row>
        <row r="2468">
          <cell r="A2468">
            <v>87668</v>
          </cell>
        </row>
        <row r="2469">
          <cell r="A2469">
            <v>83299</v>
          </cell>
        </row>
        <row r="2470">
          <cell r="A2470">
            <v>85514</v>
          </cell>
        </row>
        <row r="2471">
          <cell r="A2471">
            <v>89862</v>
          </cell>
        </row>
        <row r="2472">
          <cell r="A2472">
            <v>86719</v>
          </cell>
        </row>
        <row r="2473">
          <cell r="A2473">
            <v>89220</v>
          </cell>
        </row>
        <row r="2474">
          <cell r="A2474">
            <v>87665</v>
          </cell>
        </row>
        <row r="2475">
          <cell r="A2475">
            <v>83428</v>
          </cell>
        </row>
        <row r="2476">
          <cell r="A2476">
            <v>88812</v>
          </cell>
        </row>
        <row r="2477">
          <cell r="A2477">
            <v>89182</v>
          </cell>
        </row>
        <row r="2478">
          <cell r="A2478">
            <v>88415</v>
          </cell>
        </row>
        <row r="2479">
          <cell r="A2479">
            <v>87785</v>
          </cell>
        </row>
        <row r="2480">
          <cell r="A2480">
            <v>88474</v>
          </cell>
        </row>
        <row r="2481">
          <cell r="A2481">
            <v>85233</v>
          </cell>
        </row>
        <row r="2482">
          <cell r="A2482">
            <v>87190</v>
          </cell>
        </row>
        <row r="2483">
          <cell r="A2483">
            <v>82332</v>
          </cell>
        </row>
        <row r="2484">
          <cell r="A2484">
            <v>89897</v>
          </cell>
        </row>
        <row r="2485">
          <cell r="A2485">
            <v>89286</v>
          </cell>
        </row>
        <row r="2486">
          <cell r="A2486">
            <v>89355</v>
          </cell>
        </row>
        <row r="2487">
          <cell r="A2487">
            <v>90118</v>
          </cell>
        </row>
        <row r="2488">
          <cell r="A2488">
            <v>89963</v>
          </cell>
        </row>
        <row r="2489">
          <cell r="A2489">
            <v>90102</v>
          </cell>
        </row>
        <row r="2490">
          <cell r="A2490">
            <v>90078</v>
          </cell>
        </row>
        <row r="2491">
          <cell r="A2491">
            <v>80761</v>
          </cell>
        </row>
        <row r="2492">
          <cell r="A2492">
            <v>89147</v>
          </cell>
        </row>
        <row r="2493">
          <cell r="A2493">
            <v>74716</v>
          </cell>
        </row>
        <row r="2494">
          <cell r="A2494">
            <v>75901</v>
          </cell>
        </row>
        <row r="2495">
          <cell r="A2495">
            <v>81982</v>
          </cell>
        </row>
        <row r="2496">
          <cell r="A2496">
            <v>76493</v>
          </cell>
        </row>
        <row r="2497">
          <cell r="A2497">
            <v>81949</v>
          </cell>
        </row>
        <row r="2498">
          <cell r="A2498">
            <v>26815</v>
          </cell>
        </row>
        <row r="2499">
          <cell r="A2499">
            <v>81980</v>
          </cell>
        </row>
        <row r="2500">
          <cell r="A2500">
            <v>74818</v>
          </cell>
        </row>
        <row r="2501">
          <cell r="A2501">
            <v>75021</v>
          </cell>
        </row>
        <row r="2502">
          <cell r="A2502">
            <v>82074</v>
          </cell>
        </row>
        <row r="2503">
          <cell r="A2503">
            <v>75067</v>
          </cell>
        </row>
        <row r="2504">
          <cell r="A2504">
            <v>75066</v>
          </cell>
        </row>
        <row r="2505">
          <cell r="A2505">
            <v>75065</v>
          </cell>
        </row>
        <row r="2506">
          <cell r="A2506">
            <v>75020</v>
          </cell>
        </row>
        <row r="2507">
          <cell r="A2507">
            <v>74862</v>
          </cell>
        </row>
        <row r="2508">
          <cell r="A2508">
            <v>73258</v>
          </cell>
        </row>
        <row r="2509">
          <cell r="A2509">
            <v>75659</v>
          </cell>
        </row>
        <row r="2510">
          <cell r="A2510">
            <v>78549</v>
          </cell>
        </row>
        <row r="2511">
          <cell r="A2511">
            <v>76787</v>
          </cell>
        </row>
        <row r="2512">
          <cell r="A2512">
            <v>76792</v>
          </cell>
        </row>
        <row r="2513">
          <cell r="A2513">
            <v>76789</v>
          </cell>
        </row>
        <row r="2514">
          <cell r="A2514">
            <v>75890</v>
          </cell>
        </row>
        <row r="2515">
          <cell r="A2515">
            <v>82636</v>
          </cell>
        </row>
        <row r="2516">
          <cell r="A2516">
            <v>85725</v>
          </cell>
        </row>
        <row r="2517">
          <cell r="A2517">
            <v>83668</v>
          </cell>
        </row>
        <row r="2518">
          <cell r="A2518">
            <v>80986</v>
          </cell>
        </row>
        <row r="2519">
          <cell r="A2519">
            <v>83556</v>
          </cell>
        </row>
        <row r="2520">
          <cell r="A2520">
            <v>81619</v>
          </cell>
        </row>
        <row r="2521">
          <cell r="A2521">
            <v>72510</v>
          </cell>
        </row>
        <row r="2522">
          <cell r="A2522">
            <v>87561</v>
          </cell>
        </row>
        <row r="2523">
          <cell r="A2523">
            <v>87525</v>
          </cell>
        </row>
        <row r="2524">
          <cell r="A2524">
            <v>87702</v>
          </cell>
        </row>
        <row r="2525">
          <cell r="A2525">
            <v>19192</v>
          </cell>
        </row>
        <row r="2526">
          <cell r="A2526">
            <v>74830</v>
          </cell>
        </row>
        <row r="2527">
          <cell r="A2527">
            <v>19206</v>
          </cell>
        </row>
        <row r="2528">
          <cell r="A2528">
            <v>87869</v>
          </cell>
        </row>
        <row r="2529">
          <cell r="A2529">
            <v>86083</v>
          </cell>
        </row>
        <row r="2530">
          <cell r="A2530">
            <v>84177</v>
          </cell>
        </row>
        <row r="2531">
          <cell r="A2531">
            <v>84175</v>
          </cell>
        </row>
        <row r="2532">
          <cell r="A2532">
            <v>90681</v>
          </cell>
        </row>
        <row r="2533">
          <cell r="A2533">
            <v>90560</v>
          </cell>
        </row>
        <row r="2534">
          <cell r="A2534">
            <v>85299</v>
          </cell>
        </row>
        <row r="2535">
          <cell r="A2535">
            <v>87146</v>
          </cell>
        </row>
        <row r="2536">
          <cell r="A2536">
            <v>88968</v>
          </cell>
        </row>
        <row r="2537">
          <cell r="A2537">
            <v>80644</v>
          </cell>
        </row>
        <row r="2538">
          <cell r="A2538">
            <v>87404</v>
          </cell>
        </row>
        <row r="2539">
          <cell r="A2539">
            <v>88792</v>
          </cell>
        </row>
        <row r="2540">
          <cell r="A2540">
            <v>88781</v>
          </cell>
        </row>
        <row r="2541">
          <cell r="A2541">
            <v>89451</v>
          </cell>
        </row>
        <row r="2542">
          <cell r="A2542">
            <v>81992</v>
          </cell>
        </row>
        <row r="2543">
          <cell r="A2543">
            <v>84068</v>
          </cell>
        </row>
        <row r="2544">
          <cell r="A2544">
            <v>82649</v>
          </cell>
        </row>
        <row r="2545">
          <cell r="A2545">
            <v>84890</v>
          </cell>
        </row>
        <row r="2546">
          <cell r="A2546">
            <v>89450</v>
          </cell>
        </row>
        <row r="2547">
          <cell r="A2547">
            <v>88912</v>
          </cell>
        </row>
        <row r="2548">
          <cell r="A2548">
            <v>88109</v>
          </cell>
        </row>
        <row r="2549">
          <cell r="A2549">
            <v>82783</v>
          </cell>
        </row>
        <row r="2550">
          <cell r="A2550">
            <v>88753</v>
          </cell>
        </row>
        <row r="2551">
          <cell r="A2551">
            <v>87052</v>
          </cell>
        </row>
        <row r="2552">
          <cell r="A2552">
            <v>77835</v>
          </cell>
        </row>
        <row r="2553">
          <cell r="A2553">
            <v>87044</v>
          </cell>
        </row>
        <row r="2554">
          <cell r="A2554">
            <v>83590</v>
          </cell>
        </row>
        <row r="2555">
          <cell r="A2555">
            <v>90612</v>
          </cell>
        </row>
        <row r="2556">
          <cell r="A2556">
            <v>74739</v>
          </cell>
        </row>
        <row r="2557">
          <cell r="A2557">
            <v>9981</v>
          </cell>
        </row>
        <row r="2558">
          <cell r="A2558">
            <v>81564</v>
          </cell>
        </row>
        <row r="2559">
          <cell r="A2559">
            <v>87564</v>
          </cell>
        </row>
        <row r="2560">
          <cell r="A2560">
            <v>85251</v>
          </cell>
        </row>
        <row r="2561">
          <cell r="A2561">
            <v>85253</v>
          </cell>
        </row>
        <row r="2562">
          <cell r="A2562">
            <v>87392</v>
          </cell>
        </row>
        <row r="2563">
          <cell r="A2563">
            <v>77726</v>
          </cell>
        </row>
        <row r="2564">
          <cell r="A2564">
            <v>76501</v>
          </cell>
        </row>
        <row r="2565">
          <cell r="A2565">
            <v>76496</v>
          </cell>
        </row>
        <row r="2566">
          <cell r="A2566">
            <v>84439</v>
          </cell>
        </row>
        <row r="2567">
          <cell r="A2567">
            <v>75524</v>
          </cell>
        </row>
        <row r="2568">
          <cell r="A2568">
            <v>81748</v>
          </cell>
        </row>
        <row r="2569">
          <cell r="A2569">
            <v>81306</v>
          </cell>
        </row>
        <row r="2570">
          <cell r="A2570">
            <v>86157</v>
          </cell>
        </row>
        <row r="2571">
          <cell r="A2571">
            <v>84954</v>
          </cell>
        </row>
        <row r="2572">
          <cell r="A2572">
            <v>68106</v>
          </cell>
        </row>
        <row r="2573">
          <cell r="A2573">
            <v>90191</v>
          </cell>
        </row>
        <row r="2574">
          <cell r="A2574">
            <v>85122</v>
          </cell>
        </row>
        <row r="2575">
          <cell r="A2575">
            <v>88430</v>
          </cell>
        </row>
        <row r="2576">
          <cell r="A2576">
            <v>84722</v>
          </cell>
        </row>
        <row r="2577">
          <cell r="A2577">
            <v>84726</v>
          </cell>
        </row>
        <row r="2578">
          <cell r="A2578">
            <v>86997</v>
          </cell>
        </row>
        <row r="2579">
          <cell r="A2579">
            <v>84184</v>
          </cell>
        </row>
        <row r="2580">
          <cell r="A2580">
            <v>90345</v>
          </cell>
        </row>
        <row r="2581">
          <cell r="A2581">
            <v>89533</v>
          </cell>
        </row>
        <row r="2582">
          <cell r="A2582">
            <v>87104</v>
          </cell>
        </row>
        <row r="2583">
          <cell r="A2583">
            <v>90674</v>
          </cell>
        </row>
        <row r="2584">
          <cell r="A2584">
            <v>88724</v>
          </cell>
        </row>
        <row r="2585">
          <cell r="A2585">
            <v>88001</v>
          </cell>
        </row>
        <row r="2586">
          <cell r="A2586">
            <v>88662</v>
          </cell>
        </row>
        <row r="2587">
          <cell r="A2587">
            <v>84720</v>
          </cell>
        </row>
        <row r="2588">
          <cell r="A2588">
            <v>86539</v>
          </cell>
        </row>
        <row r="2589">
          <cell r="A2589">
            <v>85178</v>
          </cell>
        </row>
        <row r="2590">
          <cell r="A2590">
            <v>75190</v>
          </cell>
        </row>
        <row r="2591">
          <cell r="A2591">
            <v>79793</v>
          </cell>
        </row>
        <row r="2592">
          <cell r="A2592">
            <v>79798</v>
          </cell>
        </row>
        <row r="2593">
          <cell r="A2593">
            <v>79802</v>
          </cell>
        </row>
        <row r="2594">
          <cell r="A2594">
            <v>75681</v>
          </cell>
        </row>
        <row r="2595">
          <cell r="A2595">
            <v>18963</v>
          </cell>
        </row>
        <row r="2596">
          <cell r="A2596">
            <v>78729</v>
          </cell>
        </row>
        <row r="2597">
          <cell r="A2597">
            <v>80192</v>
          </cell>
        </row>
        <row r="2598">
          <cell r="A2598">
            <v>79612</v>
          </cell>
        </row>
        <row r="2599">
          <cell r="A2599">
            <v>78577</v>
          </cell>
        </row>
        <row r="2600">
          <cell r="A2600">
            <v>78759</v>
          </cell>
        </row>
        <row r="2601">
          <cell r="A2601">
            <v>78761</v>
          </cell>
        </row>
        <row r="2602">
          <cell r="A2602">
            <v>81091</v>
          </cell>
        </row>
        <row r="2603">
          <cell r="A2603">
            <v>78925</v>
          </cell>
        </row>
        <row r="2604">
          <cell r="A2604">
            <v>74977</v>
          </cell>
        </row>
        <row r="2605">
          <cell r="A2605">
            <v>79923</v>
          </cell>
        </row>
        <row r="2606">
          <cell r="A2606">
            <v>78750</v>
          </cell>
        </row>
        <row r="2607">
          <cell r="A2607">
            <v>79314</v>
          </cell>
        </row>
        <row r="2608">
          <cell r="A2608">
            <v>81297</v>
          </cell>
        </row>
        <row r="2609">
          <cell r="A2609">
            <v>76764</v>
          </cell>
        </row>
        <row r="2610">
          <cell r="A2610">
            <v>77395</v>
          </cell>
        </row>
        <row r="2611">
          <cell r="A2611">
            <v>86170</v>
          </cell>
        </row>
        <row r="2612">
          <cell r="A2612">
            <v>85563</v>
          </cell>
        </row>
        <row r="2613">
          <cell r="A2613">
            <v>84832</v>
          </cell>
        </row>
        <row r="2614">
          <cell r="A2614">
            <v>84768</v>
          </cell>
        </row>
        <row r="2615">
          <cell r="A2615">
            <v>81550</v>
          </cell>
        </row>
        <row r="2616">
          <cell r="A2616">
            <v>87981</v>
          </cell>
        </row>
        <row r="2617">
          <cell r="A2617">
            <v>87979</v>
          </cell>
        </row>
        <row r="2618">
          <cell r="A2618">
            <v>86856</v>
          </cell>
        </row>
        <row r="2619">
          <cell r="A2619">
            <v>86259</v>
          </cell>
        </row>
        <row r="2620">
          <cell r="A2620">
            <v>85324</v>
          </cell>
        </row>
        <row r="2621">
          <cell r="A2621">
            <v>90260</v>
          </cell>
        </row>
        <row r="2622">
          <cell r="A2622">
            <v>40167</v>
          </cell>
        </row>
        <row r="2623">
          <cell r="A2623">
            <v>82335</v>
          </cell>
        </row>
        <row r="2624">
          <cell r="A2624">
            <v>85855</v>
          </cell>
        </row>
        <row r="2625">
          <cell r="A2625">
            <v>88184</v>
          </cell>
        </row>
        <row r="2626">
          <cell r="A2626">
            <v>86206</v>
          </cell>
        </row>
        <row r="2627">
          <cell r="A2627">
            <v>86205</v>
          </cell>
        </row>
        <row r="2628">
          <cell r="A2628">
            <v>85859</v>
          </cell>
        </row>
        <row r="2629">
          <cell r="A2629">
            <v>89013</v>
          </cell>
        </row>
        <row r="2630">
          <cell r="A2630">
            <v>83218</v>
          </cell>
        </row>
        <row r="2631">
          <cell r="A2631">
            <v>90805</v>
          </cell>
        </row>
        <row r="2632">
          <cell r="A2632">
            <v>79696</v>
          </cell>
        </row>
        <row r="2633">
          <cell r="A2633">
            <v>86726</v>
          </cell>
        </row>
        <row r="2634">
          <cell r="A2634">
            <v>47407</v>
          </cell>
        </row>
        <row r="2635">
          <cell r="A2635">
            <v>79713</v>
          </cell>
        </row>
        <row r="2636">
          <cell r="A2636">
            <v>83260</v>
          </cell>
        </row>
        <row r="2637">
          <cell r="A2637">
            <v>52035</v>
          </cell>
        </row>
        <row r="2638">
          <cell r="A2638">
            <v>87356</v>
          </cell>
        </row>
        <row r="2639">
          <cell r="A2639">
            <v>89806</v>
          </cell>
        </row>
        <row r="2640">
          <cell r="A2640">
            <v>88713</v>
          </cell>
        </row>
        <row r="2641">
          <cell r="A2641">
            <v>89251</v>
          </cell>
        </row>
        <row r="2642">
          <cell r="A2642">
            <v>75798</v>
          </cell>
        </row>
        <row r="2643">
          <cell r="A2643">
            <v>85058</v>
          </cell>
        </row>
        <row r="2644">
          <cell r="A2644">
            <v>87092</v>
          </cell>
        </row>
        <row r="2645">
          <cell r="A2645">
            <v>78299</v>
          </cell>
        </row>
        <row r="2646">
          <cell r="A2646">
            <v>78387</v>
          </cell>
        </row>
        <row r="2647">
          <cell r="A2647">
            <v>83956</v>
          </cell>
        </row>
        <row r="2648">
          <cell r="A2648">
            <v>90613</v>
          </cell>
        </row>
        <row r="2649">
          <cell r="A2649">
            <v>90097</v>
          </cell>
        </row>
        <row r="2650">
          <cell r="A2650">
            <v>90673</v>
          </cell>
        </row>
        <row r="2651">
          <cell r="A2651">
            <v>86374</v>
          </cell>
        </row>
        <row r="2652">
          <cell r="A2652">
            <v>89367</v>
          </cell>
        </row>
        <row r="2653">
          <cell r="A2653">
            <v>90707</v>
          </cell>
        </row>
        <row r="2654">
          <cell r="A2654">
            <v>84491</v>
          </cell>
        </row>
        <row r="2655">
          <cell r="A2655">
            <v>90063</v>
          </cell>
        </row>
        <row r="2656">
          <cell r="A2656">
            <v>84522</v>
          </cell>
        </row>
        <row r="2657">
          <cell r="A2657">
            <v>89931</v>
          </cell>
        </row>
        <row r="2658">
          <cell r="A2658">
            <v>86793</v>
          </cell>
        </row>
        <row r="2659">
          <cell r="A2659">
            <v>89558</v>
          </cell>
        </row>
        <row r="2660">
          <cell r="A2660">
            <v>88348</v>
          </cell>
        </row>
        <row r="2661">
          <cell r="A2661">
            <v>83558</v>
          </cell>
        </row>
        <row r="2662">
          <cell r="A2662">
            <v>82611</v>
          </cell>
        </row>
        <row r="2663">
          <cell r="A2663">
            <v>84243</v>
          </cell>
        </row>
        <row r="2664">
          <cell r="A2664">
            <v>30838</v>
          </cell>
        </row>
        <row r="2665">
          <cell r="A2665">
            <v>90665</v>
          </cell>
        </row>
        <row r="2666">
          <cell r="A2666">
            <v>85318</v>
          </cell>
        </row>
        <row r="2667">
          <cell r="A2667">
            <v>89988</v>
          </cell>
        </row>
        <row r="2668">
          <cell r="A2668">
            <v>84977</v>
          </cell>
        </row>
        <row r="2669">
          <cell r="A2669">
            <v>88470</v>
          </cell>
        </row>
        <row r="2670">
          <cell r="A2670">
            <v>85758</v>
          </cell>
        </row>
        <row r="2671">
          <cell r="A2671">
            <v>86832</v>
          </cell>
        </row>
        <row r="2672">
          <cell r="A2672">
            <v>55218</v>
          </cell>
        </row>
        <row r="2673">
          <cell r="A2673">
            <v>89913</v>
          </cell>
        </row>
        <row r="2674">
          <cell r="A2674">
            <v>89486</v>
          </cell>
        </row>
        <row r="2675">
          <cell r="A2675">
            <v>84489</v>
          </cell>
        </row>
        <row r="2676">
          <cell r="A2676">
            <v>84510</v>
          </cell>
        </row>
        <row r="2677">
          <cell r="A2677">
            <v>89288</v>
          </cell>
        </row>
        <row r="2678">
          <cell r="A2678">
            <v>89935</v>
          </cell>
        </row>
        <row r="2679">
          <cell r="A2679">
            <v>88606</v>
          </cell>
        </row>
        <row r="2680">
          <cell r="A2680">
            <v>89032</v>
          </cell>
        </row>
        <row r="2681">
          <cell r="A2681">
            <v>84711</v>
          </cell>
        </row>
        <row r="2682">
          <cell r="A2682">
            <v>82608</v>
          </cell>
        </row>
        <row r="2683">
          <cell r="A2683">
            <v>82784</v>
          </cell>
        </row>
        <row r="2684">
          <cell r="A2684">
            <v>84310</v>
          </cell>
        </row>
        <row r="2685">
          <cell r="A2685">
            <v>3352</v>
          </cell>
        </row>
        <row r="2686">
          <cell r="A2686">
            <v>73051</v>
          </cell>
        </row>
        <row r="2687">
          <cell r="A2687">
            <v>88795</v>
          </cell>
        </row>
        <row r="2688">
          <cell r="A2688">
            <v>54829</v>
          </cell>
        </row>
        <row r="2689">
          <cell r="A2689">
            <v>83812</v>
          </cell>
        </row>
        <row r="2690">
          <cell r="A2690">
            <v>86019</v>
          </cell>
        </row>
        <row r="2691">
          <cell r="A2691">
            <v>88982</v>
          </cell>
        </row>
        <row r="2692">
          <cell r="A2692">
            <v>88991</v>
          </cell>
        </row>
        <row r="2693">
          <cell r="A2693">
            <v>75460</v>
          </cell>
        </row>
        <row r="2694">
          <cell r="A2694">
            <v>76902</v>
          </cell>
        </row>
        <row r="2695">
          <cell r="A2695">
            <v>78992</v>
          </cell>
        </row>
        <row r="2696">
          <cell r="A2696">
            <v>75561</v>
          </cell>
        </row>
        <row r="2697">
          <cell r="A2697">
            <v>76348</v>
          </cell>
        </row>
        <row r="2698">
          <cell r="A2698">
            <v>80546</v>
          </cell>
        </row>
        <row r="2699">
          <cell r="A2699">
            <v>83541</v>
          </cell>
        </row>
        <row r="2700">
          <cell r="A2700">
            <v>83535</v>
          </cell>
        </row>
        <row r="2701">
          <cell r="A2701">
            <v>79772</v>
          </cell>
        </row>
        <row r="2702">
          <cell r="A2702">
            <v>80221</v>
          </cell>
        </row>
        <row r="2703">
          <cell r="A2703">
            <v>86082</v>
          </cell>
        </row>
        <row r="2704">
          <cell r="A2704">
            <v>85545</v>
          </cell>
        </row>
        <row r="2705">
          <cell r="A2705">
            <v>86353</v>
          </cell>
        </row>
        <row r="2706">
          <cell r="A2706">
            <v>76601</v>
          </cell>
        </row>
        <row r="2707">
          <cell r="A2707">
            <v>84495</v>
          </cell>
        </row>
        <row r="2708">
          <cell r="A2708">
            <v>84236</v>
          </cell>
        </row>
        <row r="2709">
          <cell r="A2709">
            <v>84376</v>
          </cell>
        </row>
        <row r="2710">
          <cell r="A2710">
            <v>87217</v>
          </cell>
        </row>
        <row r="2711">
          <cell r="A2711">
            <v>86876</v>
          </cell>
        </row>
        <row r="2712">
          <cell r="A2712">
            <v>86872</v>
          </cell>
        </row>
        <row r="2713">
          <cell r="A2713">
            <v>90227</v>
          </cell>
        </row>
        <row r="2714">
          <cell r="A2714">
            <v>89206</v>
          </cell>
        </row>
        <row r="2715">
          <cell r="A2715">
            <v>90279</v>
          </cell>
        </row>
        <row r="2716">
          <cell r="A2716">
            <v>84872</v>
          </cell>
        </row>
        <row r="2717">
          <cell r="A2717">
            <v>89933</v>
          </cell>
        </row>
        <row r="2718">
          <cell r="A2718">
            <v>90715</v>
          </cell>
        </row>
        <row r="2719">
          <cell r="A2719">
            <v>89144</v>
          </cell>
        </row>
        <row r="2720">
          <cell r="A2720">
            <v>87926</v>
          </cell>
        </row>
        <row r="2721">
          <cell r="A2721">
            <v>88952</v>
          </cell>
        </row>
        <row r="2722">
          <cell r="A2722">
            <v>89065</v>
          </cell>
        </row>
        <row r="2723">
          <cell r="A2723">
            <v>80197</v>
          </cell>
        </row>
        <row r="2724">
          <cell r="A2724">
            <v>84341</v>
          </cell>
        </row>
        <row r="2725">
          <cell r="A2725">
            <v>85883</v>
          </cell>
        </row>
        <row r="2726">
          <cell r="A2726">
            <v>87963</v>
          </cell>
        </row>
        <row r="2727">
          <cell r="A2727">
            <v>90214</v>
          </cell>
        </row>
        <row r="2728">
          <cell r="A2728">
            <v>78782</v>
          </cell>
        </row>
        <row r="2729">
          <cell r="A2729">
            <v>83000</v>
          </cell>
        </row>
        <row r="2730">
          <cell r="A2730">
            <v>90231</v>
          </cell>
        </row>
        <row r="2731">
          <cell r="A2731">
            <v>82294</v>
          </cell>
        </row>
        <row r="2732">
          <cell r="A2732">
            <v>87501</v>
          </cell>
        </row>
        <row r="2733">
          <cell r="A2733">
            <v>84559</v>
          </cell>
        </row>
        <row r="2734">
          <cell r="A2734">
            <v>88754</v>
          </cell>
        </row>
        <row r="2735">
          <cell r="A2735">
            <v>89641</v>
          </cell>
        </row>
        <row r="2736">
          <cell r="A2736">
            <v>88829</v>
          </cell>
        </row>
        <row r="2737">
          <cell r="A2737">
            <v>91287</v>
          </cell>
        </row>
        <row r="2738">
          <cell r="A2738">
            <v>90409</v>
          </cell>
        </row>
        <row r="2739">
          <cell r="A2739">
            <v>87029</v>
          </cell>
        </row>
        <row r="2740">
          <cell r="A2740">
            <v>84407</v>
          </cell>
        </row>
        <row r="2741">
          <cell r="A2741">
            <v>2086</v>
          </cell>
        </row>
        <row r="2742">
          <cell r="A2742">
            <v>77187</v>
          </cell>
        </row>
        <row r="2743">
          <cell r="A2743">
            <v>89693</v>
          </cell>
        </row>
        <row r="2744">
          <cell r="A2744">
            <v>12097</v>
          </cell>
        </row>
        <row r="2745">
          <cell r="A2745">
            <v>12025</v>
          </cell>
        </row>
        <row r="2746">
          <cell r="A2746">
            <v>87629</v>
          </cell>
        </row>
        <row r="2747">
          <cell r="A2747">
            <v>89880</v>
          </cell>
        </row>
        <row r="2748">
          <cell r="A2748">
            <v>89875</v>
          </cell>
        </row>
        <row r="2749">
          <cell r="A2749">
            <v>89442</v>
          </cell>
        </row>
        <row r="2750">
          <cell r="A2750">
            <v>88063</v>
          </cell>
        </row>
        <row r="2751">
          <cell r="A2751">
            <v>88066</v>
          </cell>
        </row>
        <row r="2752">
          <cell r="A2752">
            <v>91527</v>
          </cell>
        </row>
        <row r="2753">
          <cell r="A2753">
            <v>91508</v>
          </cell>
        </row>
        <row r="2754">
          <cell r="A2754">
            <v>88197</v>
          </cell>
        </row>
        <row r="2755">
          <cell r="A2755">
            <v>84078</v>
          </cell>
        </row>
        <row r="2756">
          <cell r="A2756">
            <v>84079</v>
          </cell>
        </row>
        <row r="2757">
          <cell r="A2757">
            <v>85138</v>
          </cell>
        </row>
        <row r="2758">
          <cell r="A2758">
            <v>85135</v>
          </cell>
        </row>
        <row r="2759">
          <cell r="A2759">
            <v>87787</v>
          </cell>
        </row>
        <row r="2760">
          <cell r="A2760">
            <v>87580</v>
          </cell>
        </row>
        <row r="2761">
          <cell r="A2761">
            <v>87058</v>
          </cell>
        </row>
        <row r="2762">
          <cell r="A2762">
            <v>76790</v>
          </cell>
        </row>
        <row r="2763">
          <cell r="A2763">
            <v>76405</v>
          </cell>
        </row>
        <row r="2764">
          <cell r="A2764">
            <v>75285</v>
          </cell>
        </row>
        <row r="2765">
          <cell r="A2765">
            <v>74795</v>
          </cell>
        </row>
        <row r="2766">
          <cell r="A2766">
            <v>76204</v>
          </cell>
        </row>
        <row r="2767">
          <cell r="A2767">
            <v>80184</v>
          </cell>
        </row>
        <row r="2768">
          <cell r="A2768">
            <v>77836</v>
          </cell>
        </row>
        <row r="2769">
          <cell r="A2769">
            <v>78973</v>
          </cell>
        </row>
        <row r="2770">
          <cell r="A2770">
            <v>79001</v>
          </cell>
        </row>
        <row r="2771">
          <cell r="A2771">
            <v>78677</v>
          </cell>
        </row>
        <row r="2772">
          <cell r="A2772">
            <v>83732</v>
          </cell>
        </row>
        <row r="2773">
          <cell r="A2773">
            <v>80662</v>
          </cell>
        </row>
        <row r="2774">
          <cell r="A2774">
            <v>80660</v>
          </cell>
        </row>
        <row r="2775">
          <cell r="A2775">
            <v>81492</v>
          </cell>
        </row>
        <row r="2776">
          <cell r="A2776">
            <v>83708</v>
          </cell>
        </row>
        <row r="2777">
          <cell r="A2777">
            <v>84956</v>
          </cell>
        </row>
        <row r="2778">
          <cell r="A2778">
            <v>85082</v>
          </cell>
        </row>
        <row r="2779">
          <cell r="A2779">
            <v>85084</v>
          </cell>
        </row>
        <row r="2780">
          <cell r="A2780">
            <v>84928</v>
          </cell>
        </row>
        <row r="2781">
          <cell r="A2781">
            <v>51536</v>
          </cell>
        </row>
        <row r="2782">
          <cell r="A2782">
            <v>83037</v>
          </cell>
        </row>
        <row r="2783">
          <cell r="A2783">
            <v>83040</v>
          </cell>
        </row>
        <row r="2784">
          <cell r="A2784">
            <v>86436</v>
          </cell>
        </row>
        <row r="2785">
          <cell r="A2785">
            <v>71304</v>
          </cell>
        </row>
        <row r="2786">
          <cell r="A2786">
            <v>86426</v>
          </cell>
        </row>
        <row r="2787">
          <cell r="A2787">
            <v>88834</v>
          </cell>
        </row>
        <row r="2788">
          <cell r="A2788">
            <v>89344</v>
          </cell>
        </row>
        <row r="2789">
          <cell r="A2789">
            <v>88913</v>
          </cell>
        </row>
        <row r="2790">
          <cell r="A2790">
            <v>90443</v>
          </cell>
        </row>
        <row r="2791">
          <cell r="A2791">
            <v>18885</v>
          </cell>
        </row>
        <row r="2792">
          <cell r="A2792">
            <v>90016</v>
          </cell>
        </row>
        <row r="2793">
          <cell r="A2793">
            <v>86376</v>
          </cell>
        </row>
        <row r="2794">
          <cell r="A2794">
            <v>90851</v>
          </cell>
        </row>
        <row r="2795">
          <cell r="A2795">
            <v>90180</v>
          </cell>
        </row>
        <row r="2796">
          <cell r="A2796">
            <v>90448</v>
          </cell>
        </row>
        <row r="2797">
          <cell r="A2797">
            <v>87935</v>
          </cell>
        </row>
        <row r="2798">
          <cell r="A2798">
            <v>90685</v>
          </cell>
        </row>
        <row r="2799">
          <cell r="A2799">
            <v>87695</v>
          </cell>
        </row>
        <row r="2800">
          <cell r="A2800">
            <v>80749</v>
          </cell>
        </row>
        <row r="2801">
          <cell r="A2801">
            <v>89172</v>
          </cell>
        </row>
        <row r="2802">
          <cell r="A2802">
            <v>82521</v>
          </cell>
        </row>
        <row r="2803">
          <cell r="A2803">
            <v>90221</v>
          </cell>
        </row>
        <row r="2804">
          <cell r="A2804">
            <v>87166</v>
          </cell>
        </row>
        <row r="2805">
          <cell r="A2805">
            <v>90695</v>
          </cell>
        </row>
        <row r="2806">
          <cell r="A2806">
            <v>80921</v>
          </cell>
        </row>
        <row r="2807">
          <cell r="A2807">
            <v>88235</v>
          </cell>
        </row>
        <row r="2808">
          <cell r="A2808">
            <v>87577</v>
          </cell>
        </row>
        <row r="2809">
          <cell r="A2809">
            <v>90440</v>
          </cell>
        </row>
        <row r="2810">
          <cell r="A2810">
            <v>90190</v>
          </cell>
        </row>
        <row r="2811">
          <cell r="A2811">
            <v>90771</v>
          </cell>
        </row>
        <row r="2812">
          <cell r="A2812">
            <v>90780</v>
          </cell>
        </row>
        <row r="2813">
          <cell r="A2813">
            <v>82996</v>
          </cell>
        </row>
        <row r="2814">
          <cell r="A2814">
            <v>86905</v>
          </cell>
        </row>
        <row r="2815">
          <cell r="A2815">
            <v>90557</v>
          </cell>
        </row>
        <row r="2816">
          <cell r="A2816">
            <v>77135</v>
          </cell>
        </row>
        <row r="2817">
          <cell r="A2817">
            <v>75966</v>
          </cell>
        </row>
        <row r="2818">
          <cell r="A2818">
            <v>89557</v>
          </cell>
        </row>
        <row r="2819">
          <cell r="A2819">
            <v>76462</v>
          </cell>
        </row>
        <row r="2820">
          <cell r="A2820">
            <v>75379</v>
          </cell>
        </row>
        <row r="2821">
          <cell r="A2821">
            <v>76585</v>
          </cell>
        </row>
        <row r="2822">
          <cell r="A2822">
            <v>68797</v>
          </cell>
        </row>
        <row r="2823">
          <cell r="A2823">
            <v>91667</v>
          </cell>
        </row>
        <row r="2824">
          <cell r="A2824">
            <v>91604</v>
          </cell>
        </row>
        <row r="2825">
          <cell r="A2825">
            <v>34726</v>
          </cell>
        </row>
        <row r="2826">
          <cell r="A2826">
            <v>87573</v>
          </cell>
        </row>
        <row r="2827">
          <cell r="A2827">
            <v>87570</v>
          </cell>
        </row>
        <row r="2828">
          <cell r="A2828">
            <v>88646</v>
          </cell>
        </row>
        <row r="2829">
          <cell r="A2829">
            <v>91310</v>
          </cell>
        </row>
        <row r="2830">
          <cell r="A2830">
            <v>88651</v>
          </cell>
        </row>
        <row r="2831">
          <cell r="A2831">
            <v>90654</v>
          </cell>
        </row>
        <row r="2832">
          <cell r="A2832">
            <v>90560</v>
          </cell>
        </row>
        <row r="2833">
          <cell r="A2833">
            <v>75308</v>
          </cell>
        </row>
        <row r="2834">
          <cell r="A2834">
            <v>77245</v>
          </cell>
        </row>
        <row r="2835">
          <cell r="A2835">
            <v>79765</v>
          </cell>
        </row>
        <row r="2836">
          <cell r="A2836">
            <v>78882</v>
          </cell>
        </row>
        <row r="2837">
          <cell r="A2837">
            <v>77473</v>
          </cell>
        </row>
        <row r="2838">
          <cell r="A2838">
            <v>81975</v>
          </cell>
        </row>
        <row r="2839">
          <cell r="A2839">
            <v>82576</v>
          </cell>
        </row>
        <row r="2840">
          <cell r="A2840">
            <v>84465</v>
          </cell>
        </row>
        <row r="2841">
          <cell r="A2841">
            <v>81641</v>
          </cell>
        </row>
        <row r="2842">
          <cell r="A2842">
            <v>75908</v>
          </cell>
        </row>
        <row r="2843">
          <cell r="A2843">
            <v>82253</v>
          </cell>
        </row>
        <row r="2844">
          <cell r="A2844">
            <v>82742</v>
          </cell>
        </row>
        <row r="2845">
          <cell r="A2845">
            <v>83385</v>
          </cell>
        </row>
        <row r="2846">
          <cell r="A2846">
            <v>85835</v>
          </cell>
        </row>
        <row r="2847">
          <cell r="A2847">
            <v>86352</v>
          </cell>
        </row>
        <row r="2848">
          <cell r="A2848">
            <v>85813</v>
          </cell>
        </row>
        <row r="2849">
          <cell r="A2849">
            <v>84418</v>
          </cell>
        </row>
        <row r="2850">
          <cell r="A2850">
            <v>86973</v>
          </cell>
        </row>
        <row r="2851">
          <cell r="A2851">
            <v>91351</v>
          </cell>
        </row>
        <row r="2852">
          <cell r="A2852">
            <v>92171</v>
          </cell>
        </row>
        <row r="2853">
          <cell r="A2853">
            <v>89556</v>
          </cell>
        </row>
        <row r="2854">
          <cell r="A2854">
            <v>77208</v>
          </cell>
        </row>
        <row r="2855">
          <cell r="A2855">
            <v>88204</v>
          </cell>
        </row>
        <row r="2856">
          <cell r="A2856">
            <v>74893</v>
          </cell>
        </row>
        <row r="2857">
          <cell r="A2857">
            <v>90348</v>
          </cell>
        </row>
        <row r="2858">
          <cell r="A2858">
            <v>89438</v>
          </cell>
        </row>
        <row r="2859">
          <cell r="A2859">
            <v>91622</v>
          </cell>
        </row>
        <row r="2860">
          <cell r="A2860">
            <v>90973</v>
          </cell>
        </row>
        <row r="2861">
          <cell r="A2861">
            <v>83275</v>
          </cell>
        </row>
        <row r="2862">
          <cell r="A2862">
            <v>83276</v>
          </cell>
        </row>
        <row r="2863">
          <cell r="A2863">
            <v>87276</v>
          </cell>
        </row>
        <row r="2864">
          <cell r="A2864">
            <v>85683</v>
          </cell>
        </row>
        <row r="2865">
          <cell r="A2865">
            <v>85682</v>
          </cell>
        </row>
        <row r="2866">
          <cell r="A2866">
            <v>85508</v>
          </cell>
        </row>
        <row r="2867">
          <cell r="A2867">
            <v>84938</v>
          </cell>
        </row>
        <row r="2868">
          <cell r="A2868">
            <v>74271</v>
          </cell>
        </row>
        <row r="2869">
          <cell r="A2869">
            <v>74532</v>
          </cell>
        </row>
        <row r="2870">
          <cell r="A2870">
            <v>76539</v>
          </cell>
        </row>
        <row r="2871">
          <cell r="A2871">
            <v>75502</v>
          </cell>
        </row>
        <row r="2872">
          <cell r="A2872">
            <v>83655</v>
          </cell>
        </row>
        <row r="2873">
          <cell r="A2873">
            <v>75825</v>
          </cell>
        </row>
        <row r="2874">
          <cell r="A2874">
            <v>85346</v>
          </cell>
        </row>
        <row r="2875">
          <cell r="A2875">
            <v>37262</v>
          </cell>
        </row>
        <row r="2876">
          <cell r="A2876">
            <v>26845</v>
          </cell>
        </row>
        <row r="2877">
          <cell r="A2877">
            <v>86451</v>
          </cell>
        </row>
        <row r="2878">
          <cell r="A2878">
            <v>89884</v>
          </cell>
        </row>
        <row r="2879">
          <cell r="A2879">
            <v>81590</v>
          </cell>
        </row>
        <row r="2880">
          <cell r="A2880">
            <v>81583</v>
          </cell>
        </row>
        <row r="2881">
          <cell r="A2881">
            <v>85489</v>
          </cell>
        </row>
        <row r="2882">
          <cell r="A2882">
            <v>87239</v>
          </cell>
        </row>
        <row r="2883">
          <cell r="A2883">
            <v>91130</v>
          </cell>
        </row>
        <row r="2884">
          <cell r="A2884">
            <v>90117</v>
          </cell>
        </row>
        <row r="2885">
          <cell r="A2885">
            <v>86172</v>
          </cell>
        </row>
        <row r="2886">
          <cell r="A2886">
            <v>86165</v>
          </cell>
        </row>
        <row r="2887">
          <cell r="A2887">
            <v>89080</v>
          </cell>
        </row>
        <row r="2888">
          <cell r="A2888">
            <v>90785</v>
          </cell>
        </row>
        <row r="2889">
          <cell r="A2889">
            <v>89436</v>
          </cell>
        </row>
        <row r="2890">
          <cell r="A2890">
            <v>91088</v>
          </cell>
        </row>
        <row r="2891">
          <cell r="A2891">
            <v>90794</v>
          </cell>
        </row>
        <row r="2892">
          <cell r="A2892">
            <v>89176</v>
          </cell>
        </row>
        <row r="2893">
          <cell r="A2893">
            <v>87775</v>
          </cell>
        </row>
        <row r="2894">
          <cell r="A2894">
            <v>87780</v>
          </cell>
        </row>
        <row r="2895">
          <cell r="A2895">
            <v>85048</v>
          </cell>
        </row>
        <row r="2896">
          <cell r="A2896">
            <v>82320</v>
          </cell>
        </row>
        <row r="2897">
          <cell r="A2897">
            <v>89193</v>
          </cell>
        </row>
        <row r="2898">
          <cell r="A2898">
            <v>85164</v>
          </cell>
        </row>
        <row r="2899">
          <cell r="A2899">
            <v>90350</v>
          </cell>
        </row>
        <row r="2900">
          <cell r="A2900">
            <v>79987</v>
          </cell>
        </row>
        <row r="2901">
          <cell r="A2901">
            <v>84185</v>
          </cell>
        </row>
        <row r="2902">
          <cell r="A2902">
            <v>88463</v>
          </cell>
        </row>
        <row r="2903">
          <cell r="A2903">
            <v>76563</v>
          </cell>
        </row>
        <row r="2904">
          <cell r="A2904">
            <v>76565</v>
          </cell>
        </row>
        <row r="2905">
          <cell r="A2905">
            <v>90637</v>
          </cell>
        </row>
        <row r="2906">
          <cell r="A2906">
            <v>76569</v>
          </cell>
        </row>
        <row r="2907">
          <cell r="A2907">
            <v>85974</v>
          </cell>
        </row>
        <row r="2908">
          <cell r="A2908">
            <v>89419</v>
          </cell>
        </row>
        <row r="2909">
          <cell r="A2909">
            <v>89399</v>
          </cell>
        </row>
        <row r="2910">
          <cell r="A2910">
            <v>91147</v>
          </cell>
        </row>
        <row r="2911">
          <cell r="A2911">
            <v>89416</v>
          </cell>
        </row>
        <row r="2912">
          <cell r="A2912">
            <v>88433</v>
          </cell>
        </row>
        <row r="2913">
          <cell r="A2913">
            <v>87799</v>
          </cell>
        </row>
        <row r="2914">
          <cell r="A2914">
            <v>89270</v>
          </cell>
        </row>
        <row r="2915">
          <cell r="A2915">
            <v>90892</v>
          </cell>
        </row>
        <row r="2916">
          <cell r="A2916">
            <v>82257</v>
          </cell>
        </row>
        <row r="2917">
          <cell r="A2917">
            <v>84193</v>
          </cell>
        </row>
        <row r="2918">
          <cell r="A2918">
            <v>83381</v>
          </cell>
        </row>
        <row r="2919">
          <cell r="A2919">
            <v>86705</v>
          </cell>
        </row>
        <row r="2920">
          <cell r="A2920">
            <v>86710</v>
          </cell>
        </row>
        <row r="2921">
          <cell r="A2921">
            <v>86300</v>
          </cell>
        </row>
        <row r="2922">
          <cell r="A2922">
            <v>83048</v>
          </cell>
        </row>
        <row r="2923">
          <cell r="A2923">
            <v>84691</v>
          </cell>
        </row>
        <row r="2924">
          <cell r="A2924">
            <v>83463</v>
          </cell>
        </row>
        <row r="2925">
          <cell r="A2925">
            <v>88859</v>
          </cell>
        </row>
        <row r="2926">
          <cell r="A2926">
            <v>88863</v>
          </cell>
        </row>
        <row r="2927">
          <cell r="A2927">
            <v>88853</v>
          </cell>
        </row>
        <row r="2928">
          <cell r="A2928">
            <v>88867</v>
          </cell>
        </row>
        <row r="2929">
          <cell r="A2929">
            <v>88861</v>
          </cell>
        </row>
        <row r="2930">
          <cell r="A2930">
            <v>75156</v>
          </cell>
        </row>
        <row r="2931">
          <cell r="A2931">
            <v>12617</v>
          </cell>
        </row>
        <row r="2932">
          <cell r="A2932">
            <v>86565</v>
          </cell>
        </row>
        <row r="2933">
          <cell r="A2933">
            <v>77987</v>
          </cell>
        </row>
        <row r="2934">
          <cell r="A2934">
            <v>73337</v>
          </cell>
        </row>
        <row r="2935">
          <cell r="A2935">
            <v>77049</v>
          </cell>
        </row>
        <row r="2936">
          <cell r="A2936">
            <v>77053</v>
          </cell>
        </row>
        <row r="2937">
          <cell r="A2937">
            <v>81307</v>
          </cell>
        </row>
        <row r="2938">
          <cell r="A2938">
            <v>77027</v>
          </cell>
        </row>
        <row r="2939">
          <cell r="A2939">
            <v>84795</v>
          </cell>
        </row>
        <row r="2940">
          <cell r="A2940">
            <v>85893</v>
          </cell>
        </row>
        <row r="2941">
          <cell r="A2941">
            <v>86529</v>
          </cell>
        </row>
        <row r="2942">
          <cell r="A2942">
            <v>88580</v>
          </cell>
        </row>
        <row r="2943">
          <cell r="A2943">
            <v>48971</v>
          </cell>
        </row>
        <row r="2944">
          <cell r="A2944">
            <v>87895</v>
          </cell>
        </row>
        <row r="2945">
          <cell r="A2945">
            <v>89195</v>
          </cell>
        </row>
        <row r="2946">
          <cell r="A2946">
            <v>87019</v>
          </cell>
        </row>
        <row r="2947">
          <cell r="A2947">
            <v>88526</v>
          </cell>
        </row>
        <row r="2948">
          <cell r="A2948">
            <v>88951</v>
          </cell>
        </row>
        <row r="2949">
          <cell r="A2949">
            <v>86416</v>
          </cell>
        </row>
        <row r="2950">
          <cell r="A2950">
            <v>71005</v>
          </cell>
        </row>
        <row r="2951">
          <cell r="A2951">
            <v>86342</v>
          </cell>
        </row>
        <row r="2952">
          <cell r="A2952">
            <v>89815</v>
          </cell>
        </row>
        <row r="2953">
          <cell r="A2953">
            <v>87708</v>
          </cell>
        </row>
        <row r="2954">
          <cell r="A2954">
            <v>89757</v>
          </cell>
        </row>
        <row r="2955">
          <cell r="A2955">
            <v>87711</v>
          </cell>
        </row>
        <row r="2956">
          <cell r="A2956">
            <v>89767</v>
          </cell>
        </row>
        <row r="2957">
          <cell r="A2957">
            <v>89895</v>
          </cell>
        </row>
        <row r="2958">
          <cell r="A2958">
            <v>78946</v>
          </cell>
        </row>
        <row r="2959">
          <cell r="A2959">
            <v>82825</v>
          </cell>
        </row>
        <row r="2960">
          <cell r="A2960">
            <v>88927</v>
          </cell>
        </row>
        <row r="2961">
          <cell r="A2961">
            <v>75533</v>
          </cell>
        </row>
        <row r="2962">
          <cell r="A2962">
            <v>87165</v>
          </cell>
        </row>
        <row r="2963">
          <cell r="A2963">
            <v>92276</v>
          </cell>
        </row>
        <row r="2964">
          <cell r="A2964">
            <v>85359</v>
          </cell>
        </row>
        <row r="2965">
          <cell r="A2965">
            <v>88337</v>
          </cell>
        </row>
        <row r="2966">
          <cell r="A2966">
            <v>86483</v>
          </cell>
        </row>
        <row r="2967">
          <cell r="A2967">
            <v>85343</v>
          </cell>
        </row>
        <row r="2968">
          <cell r="A2968">
            <v>92424</v>
          </cell>
        </row>
        <row r="2969">
          <cell r="A2969">
            <v>81714</v>
          </cell>
        </row>
        <row r="2970">
          <cell r="A2970">
            <v>86799</v>
          </cell>
        </row>
        <row r="2971">
          <cell r="A2971">
            <v>83912</v>
          </cell>
        </row>
        <row r="2972">
          <cell r="A2972">
            <v>91468</v>
          </cell>
        </row>
        <row r="2973">
          <cell r="A2973">
            <v>91939</v>
          </cell>
        </row>
        <row r="2974">
          <cell r="A2974">
            <v>90826</v>
          </cell>
        </row>
        <row r="2975">
          <cell r="A2975">
            <v>92418</v>
          </cell>
        </row>
        <row r="2976">
          <cell r="A2976">
            <v>83736</v>
          </cell>
        </row>
        <row r="2977">
          <cell r="A2977">
            <v>91123</v>
          </cell>
        </row>
        <row r="2978">
          <cell r="A2978">
            <v>81220</v>
          </cell>
        </row>
        <row r="2979">
          <cell r="A2979">
            <v>81901</v>
          </cell>
        </row>
        <row r="2980">
          <cell r="A2980">
            <v>82630</v>
          </cell>
        </row>
        <row r="2981">
          <cell r="A2981">
            <v>91500</v>
          </cell>
        </row>
        <row r="2982">
          <cell r="A2982">
            <v>83730</v>
          </cell>
        </row>
        <row r="2983">
          <cell r="A2983">
            <v>85382</v>
          </cell>
        </row>
        <row r="2984">
          <cell r="A2984">
            <v>92285</v>
          </cell>
        </row>
        <row r="2985">
          <cell r="A2985">
            <v>85622</v>
          </cell>
        </row>
        <row r="2986">
          <cell r="A2986">
            <v>91804</v>
          </cell>
        </row>
        <row r="2987">
          <cell r="A2987">
            <v>91741</v>
          </cell>
        </row>
        <row r="2988">
          <cell r="A2988">
            <v>89437</v>
          </cell>
        </row>
        <row r="2989">
          <cell r="A2989">
            <v>86481</v>
          </cell>
        </row>
        <row r="2990">
          <cell r="A2990">
            <v>81448</v>
          </cell>
        </row>
        <row r="2991">
          <cell r="A2991">
            <v>92300</v>
          </cell>
        </row>
        <row r="2992">
          <cell r="A2992">
            <v>83058</v>
          </cell>
        </row>
        <row r="2993">
          <cell r="A2993">
            <v>89758</v>
          </cell>
        </row>
        <row r="2994">
          <cell r="A2994">
            <v>86005</v>
          </cell>
        </row>
        <row r="2995">
          <cell r="A2995">
            <v>85381</v>
          </cell>
        </row>
        <row r="2996">
          <cell r="A2996">
            <v>87813</v>
          </cell>
        </row>
        <row r="2997">
          <cell r="A2997">
            <v>86903</v>
          </cell>
        </row>
        <row r="2998">
          <cell r="A2998">
            <v>87274</v>
          </cell>
        </row>
        <row r="2999">
          <cell r="A2999">
            <v>91204</v>
          </cell>
        </row>
        <row r="3000">
          <cell r="A3000">
            <v>92265</v>
          </cell>
        </row>
        <row r="3001">
          <cell r="A3001">
            <v>72296</v>
          </cell>
        </row>
        <row r="3002">
          <cell r="A3002">
            <v>75695</v>
          </cell>
        </row>
        <row r="3003">
          <cell r="A3003">
            <v>78537</v>
          </cell>
        </row>
        <row r="3004">
          <cell r="A3004">
            <v>79358</v>
          </cell>
        </row>
        <row r="3005">
          <cell r="A3005">
            <v>81350</v>
          </cell>
        </row>
        <row r="3006">
          <cell r="A3006">
            <v>78357</v>
          </cell>
        </row>
        <row r="3007">
          <cell r="A3007">
            <v>78562</v>
          </cell>
        </row>
        <row r="3008">
          <cell r="A3008">
            <v>78606</v>
          </cell>
        </row>
        <row r="3009">
          <cell r="A3009">
            <v>79223</v>
          </cell>
        </row>
        <row r="3010">
          <cell r="A3010">
            <v>89698</v>
          </cell>
        </row>
        <row r="3011">
          <cell r="A3011">
            <v>89694</v>
          </cell>
        </row>
        <row r="3012">
          <cell r="A3012">
            <v>87734</v>
          </cell>
        </row>
        <row r="3013">
          <cell r="A3013">
            <v>89701</v>
          </cell>
        </row>
        <row r="3014">
          <cell r="A3014">
            <v>90756</v>
          </cell>
        </row>
        <row r="3015">
          <cell r="A3015">
            <v>90626</v>
          </cell>
        </row>
        <row r="3016">
          <cell r="A3016">
            <v>88231</v>
          </cell>
        </row>
        <row r="3017">
          <cell r="A3017">
            <v>87016</v>
          </cell>
        </row>
        <row r="3018">
          <cell r="A3018">
            <v>87017</v>
          </cell>
        </row>
        <row r="3019">
          <cell r="A3019">
            <v>91740</v>
          </cell>
        </row>
        <row r="3020">
          <cell r="A3020">
            <v>91848</v>
          </cell>
        </row>
        <row r="3021">
          <cell r="A3021">
            <v>85578</v>
          </cell>
        </row>
        <row r="3022">
          <cell r="A3022">
            <v>89811</v>
          </cell>
        </row>
        <row r="3023">
          <cell r="A3023">
            <v>88972</v>
          </cell>
        </row>
        <row r="3024">
          <cell r="A3024">
            <v>80046</v>
          </cell>
        </row>
        <row r="3025">
          <cell r="A3025">
            <v>86909</v>
          </cell>
        </row>
        <row r="3026">
          <cell r="A3026">
            <v>91756</v>
          </cell>
        </row>
        <row r="3027">
          <cell r="A3027">
            <v>86098</v>
          </cell>
        </row>
        <row r="3028">
          <cell r="A3028">
            <v>88961</v>
          </cell>
        </row>
        <row r="3029">
          <cell r="A3029">
            <v>92745</v>
          </cell>
        </row>
        <row r="3030">
          <cell r="A3030">
            <v>83483</v>
          </cell>
        </row>
        <row r="3031">
          <cell r="A3031">
            <v>84775</v>
          </cell>
        </row>
        <row r="3032">
          <cell r="A3032">
            <v>90453</v>
          </cell>
        </row>
        <row r="3033">
          <cell r="A3033">
            <v>86533</v>
          </cell>
        </row>
        <row r="3034">
          <cell r="A3034">
            <v>91315</v>
          </cell>
        </row>
        <row r="3035">
          <cell r="A3035">
            <v>88671</v>
          </cell>
        </row>
        <row r="3036">
          <cell r="A3036">
            <v>84460</v>
          </cell>
        </row>
        <row r="3037">
          <cell r="A3037">
            <v>85223</v>
          </cell>
        </row>
        <row r="3038">
          <cell r="A3038">
            <v>89709</v>
          </cell>
        </row>
        <row r="3039">
          <cell r="A3039">
            <v>91453</v>
          </cell>
        </row>
        <row r="3040">
          <cell r="A3040">
            <v>8191</v>
          </cell>
        </row>
        <row r="3041">
          <cell r="A3041">
            <v>88178</v>
          </cell>
        </row>
        <row r="3042">
          <cell r="A3042">
            <v>83482</v>
          </cell>
        </row>
        <row r="3043">
          <cell r="A3043">
            <v>84464</v>
          </cell>
        </row>
        <row r="3044">
          <cell r="A3044">
            <v>85681</v>
          </cell>
        </row>
        <row r="3045">
          <cell r="A3045">
            <v>87365</v>
          </cell>
        </row>
        <row r="3046">
          <cell r="A3046">
            <v>87367</v>
          </cell>
        </row>
        <row r="3047">
          <cell r="A3047">
            <v>7146</v>
          </cell>
        </row>
        <row r="3048">
          <cell r="A3048">
            <v>30780</v>
          </cell>
        </row>
        <row r="3049">
          <cell r="A3049">
            <v>82831</v>
          </cell>
        </row>
        <row r="3050">
          <cell r="A3050">
            <v>91120</v>
          </cell>
        </row>
        <row r="3051">
          <cell r="A3051">
            <v>81173</v>
          </cell>
        </row>
        <row r="3052">
          <cell r="A3052">
            <v>86722</v>
          </cell>
        </row>
        <row r="3053">
          <cell r="A3053">
            <v>87955</v>
          </cell>
        </row>
        <row r="3054">
          <cell r="A3054">
            <v>88420</v>
          </cell>
        </row>
        <row r="3055">
          <cell r="A3055">
            <v>92014</v>
          </cell>
        </row>
        <row r="3056">
          <cell r="A3056">
            <v>82566</v>
          </cell>
        </row>
        <row r="3057">
          <cell r="A3057">
            <v>88821</v>
          </cell>
        </row>
        <row r="3058">
          <cell r="A3058">
            <v>84585</v>
          </cell>
        </row>
        <row r="3059">
          <cell r="A3059">
            <v>82567</v>
          </cell>
        </row>
        <row r="3060">
          <cell r="A3060">
            <v>81174</v>
          </cell>
        </row>
        <row r="3061">
          <cell r="A3061">
            <v>85985</v>
          </cell>
        </row>
        <row r="3062">
          <cell r="A3062">
            <v>73459</v>
          </cell>
        </row>
        <row r="3063">
          <cell r="A3063">
            <v>84241</v>
          </cell>
        </row>
        <row r="3064">
          <cell r="A3064">
            <v>89688</v>
          </cell>
        </row>
        <row r="3065">
          <cell r="A3065">
            <v>91621</v>
          </cell>
        </row>
        <row r="3066">
          <cell r="A3066">
            <v>92752</v>
          </cell>
        </row>
        <row r="3067">
          <cell r="A3067">
            <v>92747</v>
          </cell>
        </row>
        <row r="3068">
          <cell r="A3068">
            <v>85360</v>
          </cell>
        </row>
        <row r="3069">
          <cell r="A3069">
            <v>85358</v>
          </cell>
        </row>
        <row r="3070">
          <cell r="A3070">
            <v>72943</v>
          </cell>
        </row>
        <row r="3071">
          <cell r="A3071">
            <v>74774</v>
          </cell>
        </row>
        <row r="3072">
          <cell r="A3072">
            <v>74585</v>
          </cell>
        </row>
        <row r="3073">
          <cell r="A3073">
            <v>74777</v>
          </cell>
        </row>
        <row r="3074">
          <cell r="A3074">
            <v>74567</v>
          </cell>
        </row>
        <row r="3075">
          <cell r="A3075">
            <v>48517</v>
          </cell>
        </row>
        <row r="3076">
          <cell r="A3076">
            <v>79491</v>
          </cell>
        </row>
        <row r="3077">
          <cell r="A3077">
            <v>75296</v>
          </cell>
        </row>
        <row r="3078">
          <cell r="A3078">
            <v>79687</v>
          </cell>
        </row>
        <row r="3079">
          <cell r="A3079">
            <v>81369</v>
          </cell>
        </row>
        <row r="3080">
          <cell r="A3080">
            <v>83957</v>
          </cell>
        </row>
        <row r="3081">
          <cell r="A3081">
            <v>83388</v>
          </cell>
        </row>
        <row r="3082">
          <cell r="A3082">
            <v>85860</v>
          </cell>
        </row>
        <row r="3083">
          <cell r="A3083">
            <v>85862</v>
          </cell>
        </row>
        <row r="3084">
          <cell r="A3084">
            <v>84774</v>
          </cell>
        </row>
        <row r="3085">
          <cell r="A3085">
            <v>29617</v>
          </cell>
        </row>
        <row r="3086">
          <cell r="A3086">
            <v>85204</v>
          </cell>
        </row>
        <row r="3087">
          <cell r="A3087">
            <v>76346</v>
          </cell>
        </row>
        <row r="3088">
          <cell r="A3088">
            <v>83216</v>
          </cell>
        </row>
        <row r="3089">
          <cell r="A3089">
            <v>83215</v>
          </cell>
        </row>
        <row r="3090">
          <cell r="A3090">
            <v>85237</v>
          </cell>
        </row>
        <row r="3091">
          <cell r="A3091">
            <v>85857</v>
          </cell>
        </row>
        <row r="3092">
          <cell r="A3092">
            <v>78380</v>
          </cell>
        </row>
        <row r="3093">
          <cell r="A3093">
            <v>81222</v>
          </cell>
        </row>
        <row r="3094">
          <cell r="A3094">
            <v>87214</v>
          </cell>
        </row>
        <row r="3095">
          <cell r="A3095">
            <v>87582</v>
          </cell>
        </row>
        <row r="3096">
          <cell r="A3096">
            <v>81544</v>
          </cell>
        </row>
        <row r="3097">
          <cell r="A3097">
            <v>85822</v>
          </cell>
        </row>
        <row r="3098">
          <cell r="A3098">
            <v>85428</v>
          </cell>
        </row>
        <row r="3099">
          <cell r="A3099">
            <v>90899</v>
          </cell>
        </row>
        <row r="3100">
          <cell r="A3100">
            <v>90904</v>
          </cell>
        </row>
        <row r="3101">
          <cell r="A3101">
            <v>90901</v>
          </cell>
        </row>
        <row r="3102">
          <cell r="A3102">
            <v>93180</v>
          </cell>
        </row>
        <row r="3103">
          <cell r="A3103">
            <v>92081</v>
          </cell>
        </row>
        <row r="3104">
          <cell r="A3104">
            <v>91388</v>
          </cell>
        </row>
        <row r="3105">
          <cell r="A3105">
            <v>91396</v>
          </cell>
        </row>
        <row r="3106">
          <cell r="A3106">
            <v>91535</v>
          </cell>
        </row>
        <row r="3107">
          <cell r="A3107">
            <v>84256</v>
          </cell>
        </row>
        <row r="3108">
          <cell r="A3108">
            <v>86081</v>
          </cell>
        </row>
        <row r="3109">
          <cell r="A3109">
            <v>73435</v>
          </cell>
        </row>
        <row r="3110">
          <cell r="A3110">
            <v>82978</v>
          </cell>
        </row>
        <row r="3111">
          <cell r="A3111">
            <v>91891</v>
          </cell>
        </row>
        <row r="3112">
          <cell r="A3112">
            <v>89580</v>
          </cell>
        </row>
        <row r="3113">
          <cell r="A3113">
            <v>88561</v>
          </cell>
        </row>
        <row r="3114">
          <cell r="A3114">
            <v>89499</v>
          </cell>
        </row>
        <row r="3115">
          <cell r="A3115">
            <v>89851</v>
          </cell>
        </row>
        <row r="3116">
          <cell r="A3116">
            <v>91389</v>
          </cell>
        </row>
        <row r="3117">
          <cell r="A3117">
            <v>92116</v>
          </cell>
        </row>
        <row r="3118">
          <cell r="A3118">
            <v>89165</v>
          </cell>
        </row>
        <row r="3119">
          <cell r="A3119">
            <v>89159</v>
          </cell>
        </row>
        <row r="3120">
          <cell r="A3120">
            <v>56630</v>
          </cell>
        </row>
        <row r="3121">
          <cell r="A3121">
            <v>81848</v>
          </cell>
        </row>
        <row r="3122">
          <cell r="A3122">
            <v>82980</v>
          </cell>
        </row>
        <row r="3123">
          <cell r="A3123">
            <v>82605</v>
          </cell>
        </row>
        <row r="3124">
          <cell r="A3124">
            <v>88381</v>
          </cell>
        </row>
        <row r="3125">
          <cell r="A3125">
            <v>89398</v>
          </cell>
        </row>
        <row r="3126">
          <cell r="A3126">
            <v>77691</v>
          </cell>
        </row>
        <row r="3127">
          <cell r="A3127">
            <v>84264</v>
          </cell>
        </row>
        <row r="3128">
          <cell r="A3128">
            <v>74970</v>
          </cell>
        </row>
        <row r="3129">
          <cell r="A3129">
            <v>81806</v>
          </cell>
        </row>
        <row r="3130">
          <cell r="A3130">
            <v>91871</v>
          </cell>
        </row>
        <row r="3131">
          <cell r="A3131">
            <v>76248</v>
          </cell>
        </row>
        <row r="3132">
          <cell r="A3132">
            <v>81953</v>
          </cell>
        </row>
        <row r="3133">
          <cell r="A3133">
            <v>81522</v>
          </cell>
        </row>
        <row r="3134">
          <cell r="A3134">
            <v>91730</v>
          </cell>
        </row>
        <row r="3135">
          <cell r="A3135">
            <v>89170</v>
          </cell>
        </row>
        <row r="3136">
          <cell r="A3136">
            <v>91415</v>
          </cell>
        </row>
        <row r="3137">
          <cell r="A3137">
            <v>86444</v>
          </cell>
        </row>
        <row r="3138">
          <cell r="A3138">
            <v>82382</v>
          </cell>
        </row>
        <row r="3139">
          <cell r="A3139">
            <v>91409</v>
          </cell>
        </row>
        <row r="3140">
          <cell r="A3140">
            <v>88590</v>
          </cell>
        </row>
        <row r="3141">
          <cell r="A3141">
            <v>76723</v>
          </cell>
        </row>
        <row r="3142">
          <cell r="A3142">
            <v>80005</v>
          </cell>
        </row>
        <row r="3143">
          <cell r="A3143">
            <v>46057</v>
          </cell>
        </row>
        <row r="3144">
          <cell r="A3144">
            <v>92021</v>
          </cell>
        </row>
        <row r="3145">
          <cell r="A3145">
            <v>90880</v>
          </cell>
        </row>
        <row r="3146">
          <cell r="A3146">
            <v>88514</v>
          </cell>
        </row>
        <row r="3147">
          <cell r="A3147">
            <v>75508</v>
          </cell>
        </row>
        <row r="3148">
          <cell r="A3148">
            <v>91737</v>
          </cell>
        </row>
        <row r="3149">
          <cell r="A3149">
            <v>91469</v>
          </cell>
        </row>
        <row r="3150">
          <cell r="A3150">
            <v>86107</v>
          </cell>
        </row>
        <row r="3151">
          <cell r="A3151">
            <v>44158</v>
          </cell>
        </row>
        <row r="3152">
          <cell r="A3152">
            <v>75555</v>
          </cell>
        </row>
        <row r="3153">
          <cell r="A3153">
            <v>87845</v>
          </cell>
        </row>
        <row r="3154">
          <cell r="A3154">
            <v>90189</v>
          </cell>
        </row>
        <row r="3155">
          <cell r="A3155">
            <v>89770</v>
          </cell>
        </row>
        <row r="3156">
          <cell r="A3156">
            <v>63280</v>
          </cell>
        </row>
        <row r="3157">
          <cell r="A3157">
            <v>67297</v>
          </cell>
        </row>
        <row r="3158">
          <cell r="A3158">
            <v>85634</v>
          </cell>
        </row>
        <row r="3159">
          <cell r="A3159">
            <v>91345</v>
          </cell>
        </row>
        <row r="3160">
          <cell r="A3160">
            <v>69513</v>
          </cell>
        </row>
        <row r="3161">
          <cell r="A3161">
            <v>90462</v>
          </cell>
        </row>
        <row r="3162">
          <cell r="A3162">
            <v>90556</v>
          </cell>
        </row>
        <row r="3163">
          <cell r="A3163">
            <v>79368</v>
          </cell>
        </row>
        <row r="3164">
          <cell r="A3164">
            <v>90660</v>
          </cell>
        </row>
        <row r="3165">
          <cell r="A3165">
            <v>80490</v>
          </cell>
        </row>
        <row r="3166">
          <cell r="A3166">
            <v>78250</v>
          </cell>
        </row>
        <row r="3167">
          <cell r="A3167">
            <v>79456</v>
          </cell>
        </row>
        <row r="3168">
          <cell r="A3168">
            <v>80479</v>
          </cell>
        </row>
        <row r="3169">
          <cell r="A3169">
            <v>87494</v>
          </cell>
        </row>
        <row r="3170">
          <cell r="A3170">
            <v>78998</v>
          </cell>
        </row>
        <row r="3171">
          <cell r="A3171">
            <v>90655</v>
          </cell>
        </row>
        <row r="3172">
          <cell r="A3172">
            <v>88743</v>
          </cell>
        </row>
        <row r="3173">
          <cell r="A3173">
            <v>82346</v>
          </cell>
        </row>
        <row r="3174">
          <cell r="A3174">
            <v>75718</v>
          </cell>
        </row>
        <row r="3175">
          <cell r="A3175">
            <v>47634</v>
          </cell>
        </row>
        <row r="3176">
          <cell r="A3176">
            <v>67299</v>
          </cell>
        </row>
        <row r="3177">
          <cell r="A3177">
            <v>67300</v>
          </cell>
        </row>
        <row r="3178">
          <cell r="A3178">
            <v>67298</v>
          </cell>
        </row>
        <row r="3179">
          <cell r="A3179">
            <v>92008</v>
          </cell>
        </row>
        <row r="3180">
          <cell r="A3180">
            <v>83387</v>
          </cell>
        </row>
        <row r="3181">
          <cell r="A3181">
            <v>90884</v>
          </cell>
        </row>
        <row r="3182">
          <cell r="A3182">
            <v>77523</v>
          </cell>
        </row>
        <row r="3183">
          <cell r="A3183">
            <v>92982</v>
          </cell>
        </row>
        <row r="3184">
          <cell r="A3184">
            <v>27403</v>
          </cell>
        </row>
        <row r="3185">
          <cell r="A3185">
            <v>75785</v>
          </cell>
        </row>
        <row r="3186">
          <cell r="A3186">
            <v>78275</v>
          </cell>
        </row>
        <row r="3187">
          <cell r="A3187">
            <v>78274</v>
          </cell>
        </row>
        <row r="3188">
          <cell r="A3188">
            <v>83548</v>
          </cell>
        </row>
        <row r="3189">
          <cell r="A3189">
            <v>80067</v>
          </cell>
        </row>
        <row r="3190">
          <cell r="A3190">
            <v>81941</v>
          </cell>
        </row>
        <row r="3191">
          <cell r="A3191">
            <v>77590</v>
          </cell>
        </row>
        <row r="3192">
          <cell r="A3192">
            <v>82245</v>
          </cell>
        </row>
        <row r="3193">
          <cell r="A3193">
            <v>83478</v>
          </cell>
        </row>
        <row r="3194">
          <cell r="A3194">
            <v>80669</v>
          </cell>
        </row>
        <row r="3195">
          <cell r="A3195">
            <v>82509</v>
          </cell>
        </row>
        <row r="3196">
          <cell r="A3196">
            <v>66245</v>
          </cell>
        </row>
        <row r="3197">
          <cell r="A3197">
            <v>78382</v>
          </cell>
        </row>
        <row r="3198">
          <cell r="A3198">
            <v>17085</v>
          </cell>
        </row>
        <row r="3199">
          <cell r="A3199">
            <v>36467</v>
          </cell>
        </row>
        <row r="3200">
          <cell r="A3200">
            <v>17090</v>
          </cell>
        </row>
        <row r="3201">
          <cell r="A3201">
            <v>86743</v>
          </cell>
        </row>
        <row r="3202">
          <cell r="A3202">
            <v>89112</v>
          </cell>
        </row>
        <row r="3203">
          <cell r="A3203">
            <v>89089</v>
          </cell>
        </row>
        <row r="3204">
          <cell r="A3204">
            <v>92555</v>
          </cell>
        </row>
        <row r="3205">
          <cell r="A3205">
            <v>86769</v>
          </cell>
        </row>
        <row r="3206">
          <cell r="A3206">
            <v>88510</v>
          </cell>
        </row>
        <row r="3207">
          <cell r="A3207">
            <v>88383</v>
          </cell>
        </row>
        <row r="3208">
          <cell r="A3208">
            <v>86818</v>
          </cell>
        </row>
        <row r="3209">
          <cell r="A3209">
            <v>87815</v>
          </cell>
        </row>
        <row r="3210">
          <cell r="A3210">
            <v>84686</v>
          </cell>
        </row>
        <row r="3211">
          <cell r="A3211">
            <v>92186</v>
          </cell>
        </row>
        <row r="3212">
          <cell r="A3212">
            <v>91279</v>
          </cell>
        </row>
        <row r="3213">
          <cell r="A3213">
            <v>92272</v>
          </cell>
        </row>
        <row r="3214">
          <cell r="A3214">
            <v>76711</v>
          </cell>
        </row>
        <row r="3215">
          <cell r="A3215">
            <v>76720</v>
          </cell>
        </row>
        <row r="3216">
          <cell r="A3216">
            <v>89817</v>
          </cell>
        </row>
        <row r="3217">
          <cell r="A3217">
            <v>93006</v>
          </cell>
        </row>
        <row r="3218">
          <cell r="A3218">
            <v>91921</v>
          </cell>
        </row>
        <row r="3219">
          <cell r="A3219">
            <v>89974</v>
          </cell>
        </row>
        <row r="3220">
          <cell r="A3220">
            <v>91490</v>
          </cell>
        </row>
        <row r="3221">
          <cell r="A3221">
            <v>92392</v>
          </cell>
        </row>
        <row r="3222">
          <cell r="A3222">
            <v>91307</v>
          </cell>
        </row>
        <row r="3223">
          <cell r="A3223">
            <v>92974</v>
          </cell>
        </row>
        <row r="3224">
          <cell r="A3224">
            <v>91837</v>
          </cell>
        </row>
        <row r="3225">
          <cell r="A3225">
            <v>91113</v>
          </cell>
        </row>
        <row r="3226">
          <cell r="A3226">
            <v>89323</v>
          </cell>
        </row>
        <row r="3227">
          <cell r="A3227">
            <v>90304</v>
          </cell>
        </row>
        <row r="3228">
          <cell r="A3228">
            <v>89565</v>
          </cell>
        </row>
        <row r="3229">
          <cell r="A3229">
            <v>90179</v>
          </cell>
        </row>
        <row r="3230">
          <cell r="A3230">
            <v>92084</v>
          </cell>
        </row>
        <row r="3231">
          <cell r="A3231">
            <v>75196</v>
          </cell>
        </row>
        <row r="3232">
          <cell r="A3232">
            <v>91583</v>
          </cell>
        </row>
        <row r="3233">
          <cell r="A3233">
            <v>86531</v>
          </cell>
        </row>
        <row r="3234">
          <cell r="A3234">
            <v>93291</v>
          </cell>
        </row>
        <row r="3235">
          <cell r="A3235">
            <v>3899</v>
          </cell>
        </row>
        <row r="3236">
          <cell r="A3236">
            <v>93434</v>
          </cell>
        </row>
        <row r="3237">
          <cell r="A3237">
            <v>88243</v>
          </cell>
        </row>
        <row r="3238">
          <cell r="A3238">
            <v>92821</v>
          </cell>
        </row>
        <row r="3239">
          <cell r="A3239">
            <v>92791</v>
          </cell>
        </row>
        <row r="3240">
          <cell r="A3240">
            <v>88422</v>
          </cell>
        </row>
        <row r="3241">
          <cell r="A3241">
            <v>87353</v>
          </cell>
        </row>
        <row r="3242">
          <cell r="A3242">
            <v>74573</v>
          </cell>
        </row>
        <row r="3243">
          <cell r="A3243">
            <v>74508</v>
          </cell>
        </row>
        <row r="3244">
          <cell r="A3244">
            <v>74553</v>
          </cell>
        </row>
        <row r="3245">
          <cell r="A3245">
            <v>77732</v>
          </cell>
        </row>
        <row r="3246">
          <cell r="A3246">
            <v>77729</v>
          </cell>
        </row>
        <row r="3247">
          <cell r="A3247">
            <v>74921</v>
          </cell>
        </row>
        <row r="3248">
          <cell r="A3248">
            <v>74768</v>
          </cell>
        </row>
        <row r="3249">
          <cell r="A3249">
            <v>75302</v>
          </cell>
        </row>
        <row r="3250">
          <cell r="A3250">
            <v>72667</v>
          </cell>
        </row>
        <row r="3251">
          <cell r="A3251">
            <v>77731</v>
          </cell>
        </row>
        <row r="3252">
          <cell r="A3252">
            <v>77520</v>
          </cell>
        </row>
        <row r="3253">
          <cell r="A3253">
            <v>74453</v>
          </cell>
        </row>
        <row r="3254">
          <cell r="A3254">
            <v>75459</v>
          </cell>
        </row>
        <row r="3255">
          <cell r="A3255">
            <v>76057</v>
          </cell>
        </row>
        <row r="3256">
          <cell r="A3256">
            <v>77777</v>
          </cell>
        </row>
        <row r="3257">
          <cell r="A3257">
            <v>74705</v>
          </cell>
        </row>
        <row r="3258">
          <cell r="A3258">
            <v>79359</v>
          </cell>
        </row>
        <row r="3259">
          <cell r="A3259">
            <v>79310</v>
          </cell>
        </row>
        <row r="3260">
          <cell r="A3260">
            <v>74568</v>
          </cell>
        </row>
        <row r="3261">
          <cell r="A3261">
            <v>74576</v>
          </cell>
        </row>
        <row r="3262">
          <cell r="A3262">
            <v>78089</v>
          </cell>
        </row>
        <row r="3263">
          <cell r="A3263">
            <v>79925</v>
          </cell>
        </row>
        <row r="3264">
          <cell r="A3264">
            <v>77719</v>
          </cell>
        </row>
        <row r="3265">
          <cell r="A3265">
            <v>75469</v>
          </cell>
        </row>
        <row r="3266">
          <cell r="A3266">
            <v>77936</v>
          </cell>
        </row>
        <row r="3267">
          <cell r="A3267">
            <v>77938</v>
          </cell>
        </row>
        <row r="3268">
          <cell r="A3268">
            <v>74198</v>
          </cell>
        </row>
        <row r="3269">
          <cell r="A3269">
            <v>82008</v>
          </cell>
        </row>
        <row r="3270">
          <cell r="A3270">
            <v>77322</v>
          </cell>
        </row>
        <row r="3271">
          <cell r="A3271">
            <v>46693</v>
          </cell>
        </row>
        <row r="3272">
          <cell r="A3272">
            <v>76586</v>
          </cell>
        </row>
        <row r="3273">
          <cell r="A3273">
            <v>76589</v>
          </cell>
        </row>
        <row r="3274">
          <cell r="A3274">
            <v>81326</v>
          </cell>
        </row>
        <row r="3275">
          <cell r="A3275">
            <v>81325</v>
          </cell>
        </row>
        <row r="3276">
          <cell r="A3276">
            <v>80063</v>
          </cell>
        </row>
        <row r="3277">
          <cell r="A3277">
            <v>80064</v>
          </cell>
        </row>
        <row r="3278">
          <cell r="A3278">
            <v>81830</v>
          </cell>
        </row>
        <row r="3279">
          <cell r="A3279">
            <v>81495</v>
          </cell>
        </row>
        <row r="3280">
          <cell r="A3280">
            <v>89025</v>
          </cell>
        </row>
        <row r="3281">
          <cell r="A3281">
            <v>77984</v>
          </cell>
        </row>
        <row r="3282">
          <cell r="A3282">
            <v>82162</v>
          </cell>
        </row>
        <row r="3283">
          <cell r="A3283">
            <v>91365</v>
          </cell>
        </row>
        <row r="3284">
          <cell r="A3284">
            <v>87673</v>
          </cell>
        </row>
        <row r="3285">
          <cell r="A3285">
            <v>92473</v>
          </cell>
        </row>
        <row r="3286">
          <cell r="A3286">
            <v>81288</v>
          </cell>
        </row>
        <row r="3287">
          <cell r="A3287">
            <v>92295</v>
          </cell>
        </row>
        <row r="3288">
          <cell r="A3288">
            <v>82989</v>
          </cell>
        </row>
        <row r="3289">
          <cell r="A3289">
            <v>86518</v>
          </cell>
        </row>
        <row r="3290">
          <cell r="A3290">
            <v>89000</v>
          </cell>
        </row>
        <row r="3291">
          <cell r="A3291">
            <v>80007</v>
          </cell>
        </row>
        <row r="3292">
          <cell r="A3292">
            <v>89454</v>
          </cell>
        </row>
        <row r="3293">
          <cell r="A3293">
            <v>90668</v>
          </cell>
        </row>
        <row r="3294">
          <cell r="A3294">
            <v>90661</v>
          </cell>
        </row>
        <row r="3295">
          <cell r="A3295">
            <v>90339</v>
          </cell>
        </row>
        <row r="3296">
          <cell r="A3296">
            <v>92878</v>
          </cell>
        </row>
        <row r="3297">
          <cell r="A3297">
            <v>90064</v>
          </cell>
        </row>
        <row r="3298">
          <cell r="A3298">
            <v>77266</v>
          </cell>
        </row>
        <row r="3299">
          <cell r="A3299">
            <v>91073</v>
          </cell>
        </row>
        <row r="3300">
          <cell r="A3300">
            <v>92786</v>
          </cell>
        </row>
        <row r="3301">
          <cell r="A3301">
            <v>92787</v>
          </cell>
        </row>
        <row r="3302">
          <cell r="A3302">
            <v>85737</v>
          </cell>
        </row>
        <row r="3303">
          <cell r="A3303">
            <v>85987</v>
          </cell>
        </row>
        <row r="3304">
          <cell r="A3304">
            <v>87178</v>
          </cell>
        </row>
        <row r="3305">
          <cell r="A3305">
            <v>85989</v>
          </cell>
        </row>
        <row r="3306">
          <cell r="A3306">
            <v>85990</v>
          </cell>
        </row>
        <row r="3307">
          <cell r="A3307">
            <v>90463</v>
          </cell>
        </row>
        <row r="3308">
          <cell r="A3308">
            <v>89692</v>
          </cell>
        </row>
        <row r="3309">
          <cell r="A3309">
            <v>84390</v>
          </cell>
        </row>
        <row r="3310">
          <cell r="A3310">
            <v>91111</v>
          </cell>
        </row>
        <row r="3311">
          <cell r="A3311">
            <v>88694</v>
          </cell>
        </row>
        <row r="3312">
          <cell r="A3312">
            <v>92319</v>
          </cell>
        </row>
        <row r="3313">
          <cell r="A3313">
            <v>92091</v>
          </cell>
        </row>
        <row r="3314">
          <cell r="A3314">
            <v>75843</v>
          </cell>
        </row>
        <row r="3315">
          <cell r="A3315">
            <v>75869</v>
          </cell>
        </row>
        <row r="3316">
          <cell r="A3316">
            <v>78581</v>
          </cell>
        </row>
        <row r="3317">
          <cell r="A3317">
            <v>83967</v>
          </cell>
        </row>
        <row r="3318">
          <cell r="A3318">
            <v>79760</v>
          </cell>
        </row>
        <row r="3319">
          <cell r="A3319">
            <v>80696</v>
          </cell>
        </row>
        <row r="3320">
          <cell r="A3320">
            <v>80695</v>
          </cell>
        </row>
        <row r="3321">
          <cell r="A3321">
            <v>75875</v>
          </cell>
        </row>
        <row r="3322">
          <cell r="A3322">
            <v>75865</v>
          </cell>
        </row>
        <row r="3323">
          <cell r="A3323">
            <v>84042</v>
          </cell>
        </row>
        <row r="3324">
          <cell r="A3324">
            <v>77830</v>
          </cell>
        </row>
        <row r="3325">
          <cell r="A3325">
            <v>83966</v>
          </cell>
        </row>
        <row r="3326">
          <cell r="A3326">
            <v>83968</v>
          </cell>
        </row>
        <row r="3327">
          <cell r="A3327">
            <v>80196</v>
          </cell>
        </row>
        <row r="3328">
          <cell r="A3328">
            <v>76002</v>
          </cell>
        </row>
        <row r="3329">
          <cell r="A3329">
            <v>81257</v>
          </cell>
        </row>
        <row r="3330">
          <cell r="A3330">
            <v>7002</v>
          </cell>
        </row>
        <row r="3331">
          <cell r="A3331">
            <v>84182</v>
          </cell>
        </row>
        <row r="3332">
          <cell r="A3332">
            <v>77345</v>
          </cell>
        </row>
        <row r="3333">
          <cell r="A3333">
            <v>85558</v>
          </cell>
        </row>
        <row r="3334">
          <cell r="A3334">
            <v>86075</v>
          </cell>
        </row>
        <row r="3335">
          <cell r="A3335">
            <v>85354</v>
          </cell>
        </row>
        <row r="3336">
          <cell r="A3336">
            <v>84325</v>
          </cell>
        </row>
        <row r="3337">
          <cell r="A3337">
            <v>85676</v>
          </cell>
        </row>
        <row r="3338">
          <cell r="A3338">
            <v>69911</v>
          </cell>
        </row>
        <row r="3339">
          <cell r="A3339">
            <v>42943</v>
          </cell>
        </row>
        <row r="3340">
          <cell r="A3340">
            <v>87962</v>
          </cell>
        </row>
        <row r="3341">
          <cell r="A3341">
            <v>90540</v>
          </cell>
        </row>
        <row r="3342">
          <cell r="A3342">
            <v>82713</v>
          </cell>
        </row>
        <row r="3343">
          <cell r="A3343">
            <v>88670</v>
          </cell>
        </row>
        <row r="3344">
          <cell r="A3344">
            <v>93617</v>
          </cell>
        </row>
        <row r="3345">
          <cell r="A3345">
            <v>91649</v>
          </cell>
        </row>
        <row r="3346">
          <cell r="A3346">
            <v>90913</v>
          </cell>
        </row>
        <row r="3347">
          <cell r="A3347">
            <v>89678</v>
          </cell>
        </row>
        <row r="3348">
          <cell r="A3348">
            <v>92063</v>
          </cell>
        </row>
        <row r="3349">
          <cell r="A3349">
            <v>90215</v>
          </cell>
        </row>
        <row r="3350">
          <cell r="A3350">
            <v>93760</v>
          </cell>
        </row>
        <row r="3351">
          <cell r="A3351">
            <v>93319</v>
          </cell>
        </row>
        <row r="3352">
          <cell r="A3352">
            <v>86669</v>
          </cell>
        </row>
        <row r="3353">
          <cell r="A3353">
            <v>87881</v>
          </cell>
        </row>
        <row r="3354">
          <cell r="A3354">
            <v>92887</v>
          </cell>
        </row>
        <row r="3355">
          <cell r="A3355">
            <v>93326</v>
          </cell>
        </row>
        <row r="3356">
          <cell r="A3356">
            <v>93898</v>
          </cell>
        </row>
        <row r="3357">
          <cell r="A3357">
            <v>93327</v>
          </cell>
        </row>
        <row r="3358">
          <cell r="A3358">
            <v>92889</v>
          </cell>
        </row>
        <row r="3359">
          <cell r="A3359">
            <v>90871</v>
          </cell>
        </row>
        <row r="3360">
          <cell r="A3360">
            <v>90194</v>
          </cell>
        </row>
        <row r="3361">
          <cell r="A3361">
            <v>90197</v>
          </cell>
        </row>
        <row r="3362">
          <cell r="A3362">
            <v>74257</v>
          </cell>
        </row>
        <row r="3363">
          <cell r="A3363">
            <v>74258</v>
          </cell>
        </row>
        <row r="3364">
          <cell r="A3364">
            <v>81741</v>
          </cell>
        </row>
        <row r="3365">
          <cell r="A3365">
            <v>77831</v>
          </cell>
        </row>
        <row r="3366">
          <cell r="A3366">
            <v>82369</v>
          </cell>
        </row>
        <row r="3367">
          <cell r="A3367">
            <v>85656</v>
          </cell>
        </row>
        <row r="3368">
          <cell r="A3368">
            <v>88513</v>
          </cell>
        </row>
        <row r="3369">
          <cell r="A3369">
            <v>76701</v>
          </cell>
        </row>
        <row r="3370">
          <cell r="A3370">
            <v>92554</v>
          </cell>
        </row>
        <row r="3371">
          <cell r="A3371">
            <v>93660</v>
          </cell>
        </row>
        <row r="3372">
          <cell r="A3372">
            <v>93030</v>
          </cell>
        </row>
        <row r="3373">
          <cell r="A3373">
            <v>92930</v>
          </cell>
        </row>
        <row r="3374">
          <cell r="A3374">
            <v>88957</v>
          </cell>
        </row>
        <row r="3375">
          <cell r="A3375">
            <v>92997</v>
          </cell>
        </row>
        <row r="3376">
          <cell r="A3376">
            <v>87205</v>
          </cell>
        </row>
        <row r="3377">
          <cell r="A3377">
            <v>76295</v>
          </cell>
        </row>
        <row r="3378">
          <cell r="A3378">
            <v>86477</v>
          </cell>
        </row>
        <row r="3379">
          <cell r="A3379">
            <v>92504</v>
          </cell>
        </row>
        <row r="3380">
          <cell r="A3380">
            <v>90134</v>
          </cell>
        </row>
        <row r="3381">
          <cell r="A3381">
            <v>75872</v>
          </cell>
        </row>
        <row r="3382">
          <cell r="A3382">
            <v>82652</v>
          </cell>
        </row>
        <row r="3383">
          <cell r="A3383">
            <v>80676</v>
          </cell>
        </row>
        <row r="3384">
          <cell r="A3384">
            <v>83545</v>
          </cell>
        </row>
        <row r="3385">
          <cell r="A3385">
            <v>90141</v>
          </cell>
        </row>
        <row r="3386">
          <cell r="A3386">
            <v>83542</v>
          </cell>
        </row>
        <row r="3387">
          <cell r="A3387">
            <v>94246</v>
          </cell>
        </row>
        <row r="3388">
          <cell r="A3388">
            <v>94235</v>
          </cell>
        </row>
        <row r="3389">
          <cell r="A3389">
            <v>87312</v>
          </cell>
        </row>
        <row r="3390">
          <cell r="A3390">
            <v>87315</v>
          </cell>
        </row>
        <row r="3391">
          <cell r="A3391">
            <v>93283</v>
          </cell>
        </row>
        <row r="3392">
          <cell r="A3392">
            <v>92032</v>
          </cell>
        </row>
        <row r="3393">
          <cell r="A3393">
            <v>92474</v>
          </cell>
        </row>
        <row r="3394">
          <cell r="A3394">
            <v>92546</v>
          </cell>
        </row>
        <row r="3395">
          <cell r="A3395">
            <v>92948</v>
          </cell>
        </row>
        <row r="3396">
          <cell r="A3396">
            <v>91521</v>
          </cell>
        </row>
        <row r="3397">
          <cell r="A3397">
            <v>92492</v>
          </cell>
        </row>
        <row r="3398">
          <cell r="A3398">
            <v>93548</v>
          </cell>
        </row>
        <row r="3399">
          <cell r="A3399">
            <v>92590</v>
          </cell>
        </row>
        <row r="3400">
          <cell r="A3400">
            <v>93122</v>
          </cell>
        </row>
        <row r="3401">
          <cell r="A3401">
            <v>80785</v>
          </cell>
        </row>
        <row r="3402">
          <cell r="A3402">
            <v>90424</v>
          </cell>
        </row>
        <row r="3403">
          <cell r="A3403">
            <v>83180</v>
          </cell>
        </row>
        <row r="3404">
          <cell r="A3404">
            <v>88909</v>
          </cell>
        </row>
        <row r="3405">
          <cell r="A3405">
            <v>73084</v>
          </cell>
        </row>
        <row r="3406">
          <cell r="A3406">
            <v>90090</v>
          </cell>
        </row>
        <row r="3407">
          <cell r="A3407">
            <v>92245</v>
          </cell>
        </row>
        <row r="3408">
          <cell r="A3408">
            <v>77891</v>
          </cell>
        </row>
        <row r="3409">
          <cell r="A3409">
            <v>80043</v>
          </cell>
        </row>
        <row r="3410">
          <cell r="A3410">
            <v>78909</v>
          </cell>
        </row>
        <row r="3411">
          <cell r="A3411">
            <v>78002</v>
          </cell>
        </row>
        <row r="3412">
          <cell r="A3412">
            <v>77357</v>
          </cell>
        </row>
        <row r="3413">
          <cell r="A3413">
            <v>80752</v>
          </cell>
        </row>
        <row r="3414">
          <cell r="A3414">
            <v>82230</v>
          </cell>
        </row>
        <row r="3415">
          <cell r="A3415">
            <v>84238</v>
          </cell>
        </row>
        <row r="3416">
          <cell r="A3416">
            <v>80905</v>
          </cell>
        </row>
        <row r="3417">
          <cell r="A3417">
            <v>86513</v>
          </cell>
        </row>
        <row r="3418">
          <cell r="A3418">
            <v>82957</v>
          </cell>
        </row>
        <row r="3419">
          <cell r="A3419">
            <v>29268</v>
          </cell>
        </row>
        <row r="3420">
          <cell r="A3420">
            <v>88689</v>
          </cell>
        </row>
        <row r="3421">
          <cell r="A3421">
            <v>88683</v>
          </cell>
        </row>
        <row r="3422">
          <cell r="A3422">
            <v>90173</v>
          </cell>
        </row>
        <row r="3423">
          <cell r="A3423">
            <v>81285</v>
          </cell>
        </row>
        <row r="3424">
          <cell r="A3424">
            <v>87054</v>
          </cell>
        </row>
        <row r="3425">
          <cell r="A3425">
            <v>30107</v>
          </cell>
        </row>
        <row r="3426">
          <cell r="A3426">
            <v>30108</v>
          </cell>
        </row>
        <row r="3427">
          <cell r="A3427">
            <v>89375</v>
          </cell>
        </row>
        <row r="3428">
          <cell r="A3428">
            <v>90389</v>
          </cell>
        </row>
        <row r="3429">
          <cell r="A3429">
            <v>88155</v>
          </cell>
        </row>
        <row r="3430">
          <cell r="A3430">
            <v>94308</v>
          </cell>
        </row>
        <row r="3431">
          <cell r="A3431">
            <v>93658</v>
          </cell>
        </row>
        <row r="3432">
          <cell r="A3432">
            <v>87495</v>
          </cell>
        </row>
        <row r="3433">
          <cell r="A3433">
            <v>88573</v>
          </cell>
        </row>
        <row r="3434">
          <cell r="A3434">
            <v>93270</v>
          </cell>
        </row>
        <row r="3435">
          <cell r="A3435">
            <v>92971</v>
          </cell>
        </row>
        <row r="3436">
          <cell r="A3436">
            <v>93620</v>
          </cell>
        </row>
        <row r="3437">
          <cell r="A3437">
            <v>91515</v>
          </cell>
        </row>
        <row r="3438">
          <cell r="A3438">
            <v>86590</v>
          </cell>
        </row>
        <row r="3439">
          <cell r="A3439">
            <v>86355</v>
          </cell>
        </row>
        <row r="3440">
          <cell r="A3440">
            <v>82347</v>
          </cell>
        </row>
        <row r="3441">
          <cell r="A3441">
            <v>86020</v>
          </cell>
        </row>
        <row r="3442">
          <cell r="A3442">
            <v>93813</v>
          </cell>
        </row>
        <row r="3443">
          <cell r="A3443">
            <v>87316</v>
          </cell>
        </row>
        <row r="3444">
          <cell r="A3444">
            <v>89926</v>
          </cell>
        </row>
        <row r="3445">
          <cell r="A3445">
            <v>81559</v>
          </cell>
        </row>
        <row r="3446">
          <cell r="A3446">
            <v>88215</v>
          </cell>
        </row>
        <row r="3447">
          <cell r="A3447">
            <v>87812</v>
          </cell>
        </row>
        <row r="3448">
          <cell r="A3448">
            <v>87318</v>
          </cell>
        </row>
        <row r="3449">
          <cell r="A3449">
            <v>91543</v>
          </cell>
        </row>
        <row r="3450">
          <cell r="A3450">
            <v>89732</v>
          </cell>
        </row>
        <row r="3451">
          <cell r="A3451">
            <v>93298</v>
          </cell>
        </row>
        <row r="3452">
          <cell r="A3452">
            <v>90069</v>
          </cell>
        </row>
        <row r="3453">
          <cell r="A3453">
            <v>90795</v>
          </cell>
        </row>
        <row r="3454">
          <cell r="A3454">
            <v>55027</v>
          </cell>
        </row>
        <row r="3455">
          <cell r="A3455">
            <v>90797</v>
          </cell>
        </row>
        <row r="3456">
          <cell r="A3456">
            <v>90792</v>
          </cell>
        </row>
        <row r="3457">
          <cell r="A3457">
            <v>89818</v>
          </cell>
        </row>
        <row r="3458">
          <cell r="A3458">
            <v>55192</v>
          </cell>
        </row>
        <row r="3459">
          <cell r="A3459">
            <v>90588</v>
          </cell>
        </row>
        <row r="3460">
          <cell r="A3460">
            <v>93886</v>
          </cell>
        </row>
        <row r="3461">
          <cell r="A3461">
            <v>89139</v>
          </cell>
        </row>
        <row r="3462">
          <cell r="A3462">
            <v>88817</v>
          </cell>
        </row>
        <row r="3463">
          <cell r="A3463">
            <v>87360</v>
          </cell>
        </row>
        <row r="3464">
          <cell r="A3464">
            <v>88086</v>
          </cell>
        </row>
        <row r="3465">
          <cell r="A3465">
            <v>72349</v>
          </cell>
        </row>
        <row r="3466">
          <cell r="A3466">
            <v>74901</v>
          </cell>
        </row>
        <row r="3467">
          <cell r="A3467">
            <v>73395</v>
          </cell>
        </row>
        <row r="3468">
          <cell r="A3468">
            <v>79009</v>
          </cell>
        </row>
        <row r="3469">
          <cell r="A3469">
            <v>80282</v>
          </cell>
        </row>
        <row r="3470">
          <cell r="A3470">
            <v>80740</v>
          </cell>
        </row>
        <row r="3471">
          <cell r="A3471">
            <v>86254</v>
          </cell>
        </row>
        <row r="3472">
          <cell r="A3472">
            <v>82006</v>
          </cell>
        </row>
        <row r="3473">
          <cell r="A3473">
            <v>79642</v>
          </cell>
        </row>
        <row r="3474">
          <cell r="A3474">
            <v>79684</v>
          </cell>
        </row>
        <row r="3475">
          <cell r="A3475">
            <v>83185</v>
          </cell>
        </row>
        <row r="3476">
          <cell r="A3476">
            <v>83176</v>
          </cell>
        </row>
        <row r="3477">
          <cell r="A3477">
            <v>78095</v>
          </cell>
        </row>
        <row r="3478">
          <cell r="A3478">
            <v>77481</v>
          </cell>
        </row>
        <row r="3479">
          <cell r="A3479">
            <v>82019</v>
          </cell>
        </row>
        <row r="3480">
          <cell r="A3480">
            <v>82108</v>
          </cell>
        </row>
        <row r="3481">
          <cell r="A3481">
            <v>83177</v>
          </cell>
        </row>
        <row r="3482">
          <cell r="A3482">
            <v>83393</v>
          </cell>
        </row>
        <row r="3483">
          <cell r="A3483">
            <v>81313</v>
          </cell>
        </row>
        <row r="3484">
          <cell r="A3484">
            <v>77311</v>
          </cell>
        </row>
        <row r="3485">
          <cell r="A3485">
            <v>80875</v>
          </cell>
        </row>
        <row r="3486">
          <cell r="A3486">
            <v>3318</v>
          </cell>
        </row>
        <row r="3487">
          <cell r="A3487">
            <v>83158</v>
          </cell>
        </row>
        <row r="3488">
          <cell r="A3488">
            <v>82542</v>
          </cell>
        </row>
        <row r="3489">
          <cell r="A3489">
            <v>80803</v>
          </cell>
        </row>
        <row r="3490">
          <cell r="A3490">
            <v>76050</v>
          </cell>
        </row>
        <row r="3491">
          <cell r="A3491">
            <v>80839</v>
          </cell>
        </row>
        <row r="3492">
          <cell r="A3492">
            <v>82058</v>
          </cell>
        </row>
        <row r="3493">
          <cell r="A3493">
            <v>80820</v>
          </cell>
        </row>
        <row r="3494">
          <cell r="A3494">
            <v>83118</v>
          </cell>
        </row>
        <row r="3495">
          <cell r="A3495">
            <v>71118</v>
          </cell>
        </row>
        <row r="3496">
          <cell r="A3496">
            <v>74704</v>
          </cell>
        </row>
        <row r="3497">
          <cell r="A3497">
            <v>77456</v>
          </cell>
        </row>
        <row r="3498">
          <cell r="A3498">
            <v>78662</v>
          </cell>
        </row>
        <row r="3499">
          <cell r="A3499">
            <v>82539</v>
          </cell>
        </row>
        <row r="3500">
          <cell r="A3500">
            <v>83779</v>
          </cell>
        </row>
        <row r="3501">
          <cell r="A3501">
            <v>86144</v>
          </cell>
        </row>
        <row r="3502">
          <cell r="A3502">
            <v>82543</v>
          </cell>
        </row>
        <row r="3503">
          <cell r="A3503">
            <v>82186</v>
          </cell>
        </row>
        <row r="3504">
          <cell r="A3504">
            <v>79129</v>
          </cell>
        </row>
        <row r="3505">
          <cell r="A3505">
            <v>81532</v>
          </cell>
        </row>
        <row r="3506">
          <cell r="A3506">
            <v>83060</v>
          </cell>
        </row>
        <row r="3507">
          <cell r="A3507">
            <v>84052</v>
          </cell>
        </row>
        <row r="3508">
          <cell r="A3508">
            <v>80743</v>
          </cell>
        </row>
        <row r="3509">
          <cell r="A3509">
            <v>80840</v>
          </cell>
        </row>
        <row r="3510">
          <cell r="A3510">
            <v>81731</v>
          </cell>
        </row>
        <row r="3511">
          <cell r="A3511">
            <v>80188</v>
          </cell>
        </row>
        <row r="3512">
          <cell r="A3512">
            <v>72648</v>
          </cell>
        </row>
        <row r="3513">
          <cell r="A3513">
            <v>73529</v>
          </cell>
        </row>
        <row r="3514">
          <cell r="A3514">
            <v>80406</v>
          </cell>
        </row>
        <row r="3515">
          <cell r="A3515">
            <v>94331</v>
          </cell>
        </row>
        <row r="3516">
          <cell r="A3516">
            <v>94477</v>
          </cell>
        </row>
        <row r="3517">
          <cell r="A3517">
            <v>75487</v>
          </cell>
        </row>
        <row r="3518">
          <cell r="A3518">
            <v>76249</v>
          </cell>
        </row>
        <row r="3519">
          <cell r="A3519">
            <v>75613</v>
          </cell>
        </row>
        <row r="3520">
          <cell r="A3520">
            <v>73485</v>
          </cell>
        </row>
        <row r="3521">
          <cell r="A3521">
            <v>73082</v>
          </cell>
        </row>
        <row r="3522">
          <cell r="A3522">
            <v>73495</v>
          </cell>
        </row>
        <row r="3523">
          <cell r="A3523">
            <v>79522</v>
          </cell>
        </row>
        <row r="3524">
          <cell r="A3524">
            <v>73204</v>
          </cell>
        </row>
        <row r="3525">
          <cell r="A3525">
            <v>73154</v>
          </cell>
        </row>
        <row r="3526">
          <cell r="A3526">
            <v>45999</v>
          </cell>
        </row>
        <row r="3527">
          <cell r="A3527">
            <v>80017</v>
          </cell>
        </row>
        <row r="3528">
          <cell r="A3528">
            <v>80015</v>
          </cell>
        </row>
        <row r="3529">
          <cell r="A3529">
            <v>76014</v>
          </cell>
        </row>
        <row r="3530">
          <cell r="A3530">
            <v>84216</v>
          </cell>
        </row>
        <row r="3531">
          <cell r="A3531">
            <v>84217</v>
          </cell>
        </row>
        <row r="3532">
          <cell r="A3532">
            <v>83588</v>
          </cell>
        </row>
        <row r="3533">
          <cell r="A3533">
            <v>86469</v>
          </cell>
        </row>
        <row r="3534">
          <cell r="A3534">
            <v>83594</v>
          </cell>
        </row>
        <row r="3535">
          <cell r="A3535">
            <v>86104</v>
          </cell>
        </row>
        <row r="3536">
          <cell r="A3536">
            <v>85519</v>
          </cell>
        </row>
        <row r="3537">
          <cell r="A3537">
            <v>81494</v>
          </cell>
        </row>
        <row r="3538">
          <cell r="A3538">
            <v>81496</v>
          </cell>
        </row>
        <row r="3539">
          <cell r="A3539">
            <v>85967</v>
          </cell>
        </row>
        <row r="3540">
          <cell r="A3540">
            <v>89844</v>
          </cell>
        </row>
        <row r="3541">
          <cell r="A3541">
            <v>87839</v>
          </cell>
        </row>
        <row r="3542">
          <cell r="A3542">
            <v>87717</v>
          </cell>
        </row>
        <row r="3543">
          <cell r="A3543">
            <v>91052</v>
          </cell>
        </row>
        <row r="3544">
          <cell r="A3544">
            <v>90575</v>
          </cell>
        </row>
        <row r="3545">
          <cell r="A3545">
            <v>90584</v>
          </cell>
        </row>
        <row r="3546">
          <cell r="A3546">
            <v>90585</v>
          </cell>
        </row>
        <row r="3547">
          <cell r="A3547">
            <v>88980</v>
          </cell>
        </row>
        <row r="3548">
          <cell r="A3548">
            <v>88975</v>
          </cell>
        </row>
        <row r="3549">
          <cell r="A3549">
            <v>76955</v>
          </cell>
        </row>
        <row r="3550">
          <cell r="A3550">
            <v>87990</v>
          </cell>
        </row>
        <row r="3551">
          <cell r="A3551">
            <v>88228</v>
          </cell>
        </row>
        <row r="3552">
          <cell r="A3552">
            <v>94285</v>
          </cell>
        </row>
        <row r="3553">
          <cell r="A3553">
            <v>94460</v>
          </cell>
        </row>
        <row r="3554">
          <cell r="A3554">
            <v>87377</v>
          </cell>
        </row>
        <row r="3555">
          <cell r="A3555">
            <v>91945</v>
          </cell>
        </row>
        <row r="3556">
          <cell r="A3556">
            <v>94636</v>
          </cell>
        </row>
        <row r="3557">
          <cell r="A3557">
            <v>93905</v>
          </cell>
        </row>
        <row r="3558">
          <cell r="A3558">
            <v>68749</v>
          </cell>
        </row>
        <row r="3559">
          <cell r="A3559">
            <v>88258</v>
          </cell>
        </row>
        <row r="3560">
          <cell r="A3560">
            <v>71693</v>
          </cell>
        </row>
        <row r="3561">
          <cell r="A3561">
            <v>85129</v>
          </cell>
        </row>
        <row r="3562">
          <cell r="A3562">
            <v>93177</v>
          </cell>
        </row>
        <row r="3563">
          <cell r="A3563">
            <v>90581</v>
          </cell>
        </row>
        <row r="3564">
          <cell r="A3564">
            <v>85941</v>
          </cell>
        </row>
        <row r="3565">
          <cell r="A3565">
            <v>85940</v>
          </cell>
        </row>
        <row r="3566">
          <cell r="A3566">
            <v>75873</v>
          </cell>
        </row>
        <row r="3567">
          <cell r="A3567">
            <v>80661</v>
          </cell>
        </row>
        <row r="3568">
          <cell r="A3568">
            <v>93808</v>
          </cell>
        </row>
        <row r="3569">
          <cell r="A3569">
            <v>88720</v>
          </cell>
        </row>
        <row r="3570">
          <cell r="A3570">
            <v>82368</v>
          </cell>
        </row>
        <row r="3571">
          <cell r="A3571">
            <v>76858</v>
          </cell>
        </row>
        <row r="3572">
          <cell r="A3572">
            <v>93445</v>
          </cell>
        </row>
        <row r="3573">
          <cell r="A3573">
            <v>94064</v>
          </cell>
        </row>
        <row r="3574">
          <cell r="A3574">
            <v>94069</v>
          </cell>
        </row>
        <row r="3575">
          <cell r="A3575">
            <v>93735</v>
          </cell>
        </row>
        <row r="3576">
          <cell r="A3576">
            <v>90476</v>
          </cell>
        </row>
        <row r="3577">
          <cell r="A3577">
            <v>90471</v>
          </cell>
        </row>
        <row r="3578">
          <cell r="A3578">
            <v>90265</v>
          </cell>
        </row>
        <row r="3579">
          <cell r="A3579">
            <v>88080</v>
          </cell>
        </row>
        <row r="3580">
          <cell r="A3580">
            <v>88229</v>
          </cell>
        </row>
        <row r="3581">
          <cell r="A3581">
            <v>91484</v>
          </cell>
        </row>
        <row r="3582">
          <cell r="A3582">
            <v>90726</v>
          </cell>
        </row>
        <row r="3583">
          <cell r="A3583">
            <v>86106</v>
          </cell>
        </row>
        <row r="3584">
          <cell r="A3584">
            <v>87898</v>
          </cell>
        </row>
        <row r="3585">
          <cell r="A3585">
            <v>87891</v>
          </cell>
        </row>
        <row r="3586">
          <cell r="A3586">
            <v>83595</v>
          </cell>
        </row>
        <row r="3587">
          <cell r="A3587">
            <v>83593</v>
          </cell>
        </row>
        <row r="3588">
          <cell r="A3588">
            <v>83596</v>
          </cell>
        </row>
        <row r="3589">
          <cell r="A3589">
            <v>82187</v>
          </cell>
        </row>
        <row r="3590">
          <cell r="A3590">
            <v>82000</v>
          </cell>
        </row>
        <row r="3591">
          <cell r="A3591">
            <v>81815</v>
          </cell>
        </row>
        <row r="3592">
          <cell r="A3592">
            <v>77673</v>
          </cell>
        </row>
        <row r="3593">
          <cell r="A3593">
            <v>87193</v>
          </cell>
        </row>
        <row r="3594">
          <cell r="A3594">
            <v>8581</v>
          </cell>
        </row>
        <row r="3595">
          <cell r="A3595">
            <v>87994</v>
          </cell>
        </row>
        <row r="3596">
          <cell r="A3596">
            <v>14694</v>
          </cell>
        </row>
        <row r="3597">
          <cell r="A3597">
            <v>87997</v>
          </cell>
        </row>
        <row r="3598">
          <cell r="A3598">
            <v>69891</v>
          </cell>
        </row>
        <row r="3599">
          <cell r="A3599">
            <v>12807</v>
          </cell>
        </row>
        <row r="3600">
          <cell r="A3600">
            <v>89551</v>
          </cell>
        </row>
        <row r="3601">
          <cell r="A3601">
            <v>92058</v>
          </cell>
        </row>
        <row r="3602">
          <cell r="A3602">
            <v>67397</v>
          </cell>
        </row>
        <row r="3603">
          <cell r="A3603">
            <v>84476</v>
          </cell>
        </row>
        <row r="3604">
          <cell r="A3604">
            <v>85287</v>
          </cell>
        </row>
        <row r="3605">
          <cell r="A3605">
            <v>87362</v>
          </cell>
        </row>
        <row r="3606">
          <cell r="A3606">
            <v>87387</v>
          </cell>
        </row>
        <row r="3607">
          <cell r="A3607">
            <v>92512</v>
          </cell>
        </row>
        <row r="3608">
          <cell r="A3608">
            <v>87364</v>
          </cell>
        </row>
        <row r="3609">
          <cell r="A3609">
            <v>86509</v>
          </cell>
        </row>
        <row r="3610">
          <cell r="A3610">
            <v>85233</v>
          </cell>
        </row>
        <row r="3611">
          <cell r="A3611">
            <v>94015</v>
          </cell>
        </row>
        <row r="3612">
          <cell r="A3612">
            <v>77373</v>
          </cell>
        </row>
        <row r="3613">
          <cell r="A3613">
            <v>82451</v>
          </cell>
        </row>
        <row r="3614">
          <cell r="A3614">
            <v>93264</v>
          </cell>
        </row>
        <row r="3615">
          <cell r="A3615">
            <v>92852</v>
          </cell>
        </row>
        <row r="3616">
          <cell r="A3616">
            <v>91700</v>
          </cell>
        </row>
        <row r="3617">
          <cell r="A3617">
            <v>90607</v>
          </cell>
        </row>
        <row r="3618">
          <cell r="A3618">
            <v>71432</v>
          </cell>
        </row>
        <row r="3619">
          <cell r="A3619">
            <v>79484</v>
          </cell>
        </row>
        <row r="3620">
          <cell r="A3620">
            <v>79487</v>
          </cell>
        </row>
        <row r="3621">
          <cell r="A3621">
            <v>32619</v>
          </cell>
        </row>
        <row r="3622">
          <cell r="A3622">
            <v>80096</v>
          </cell>
        </row>
        <row r="3623">
          <cell r="A3623">
            <v>82938</v>
          </cell>
        </row>
        <row r="3624">
          <cell r="A3624">
            <v>82434</v>
          </cell>
        </row>
        <row r="3625">
          <cell r="A3625">
            <v>83800</v>
          </cell>
        </row>
        <row r="3626">
          <cell r="A3626">
            <v>46678</v>
          </cell>
        </row>
        <row r="3627">
          <cell r="A3627">
            <v>77151</v>
          </cell>
        </row>
        <row r="3628">
          <cell r="A3628">
            <v>83997</v>
          </cell>
        </row>
        <row r="3629">
          <cell r="A3629">
            <v>83930</v>
          </cell>
        </row>
        <row r="3630">
          <cell r="A3630">
            <v>77596</v>
          </cell>
        </row>
        <row r="3631">
          <cell r="A3631">
            <v>75495</v>
          </cell>
        </row>
        <row r="3632">
          <cell r="A3632">
            <v>83783</v>
          </cell>
        </row>
        <row r="3633">
          <cell r="A3633">
            <v>85184</v>
          </cell>
        </row>
        <row r="3634">
          <cell r="A3634">
            <v>83781</v>
          </cell>
        </row>
        <row r="3635">
          <cell r="A3635">
            <v>86700</v>
          </cell>
        </row>
        <row r="3636">
          <cell r="A3636">
            <v>79546</v>
          </cell>
        </row>
        <row r="3637">
          <cell r="A3637">
            <v>66872</v>
          </cell>
        </row>
        <row r="3638">
          <cell r="A3638">
            <v>66873</v>
          </cell>
        </row>
        <row r="3639">
          <cell r="A3639">
            <v>88933</v>
          </cell>
        </row>
        <row r="3640">
          <cell r="A3640">
            <v>88407</v>
          </cell>
        </row>
        <row r="3641">
          <cell r="A3641">
            <v>89535</v>
          </cell>
        </row>
        <row r="3642">
          <cell r="A3642">
            <v>77776</v>
          </cell>
        </row>
        <row r="3643">
          <cell r="A3643">
            <v>91749</v>
          </cell>
        </row>
        <row r="3644">
          <cell r="A3644">
            <v>89325</v>
          </cell>
        </row>
        <row r="3645">
          <cell r="A3645">
            <v>91731</v>
          </cell>
        </row>
        <row r="3646">
          <cell r="A3646">
            <v>92891</v>
          </cell>
        </row>
        <row r="3647">
          <cell r="A3647">
            <v>90080</v>
          </cell>
        </row>
        <row r="3648">
          <cell r="A3648">
            <v>93927</v>
          </cell>
        </row>
        <row r="3649">
          <cell r="A3649">
            <v>93932</v>
          </cell>
        </row>
        <row r="3650">
          <cell r="A3650">
            <v>94681</v>
          </cell>
        </row>
        <row r="3651">
          <cell r="A3651">
            <v>94671</v>
          </cell>
        </row>
        <row r="3652">
          <cell r="A3652">
            <v>89466</v>
          </cell>
        </row>
        <row r="3653">
          <cell r="A3653">
            <v>93877</v>
          </cell>
        </row>
        <row r="3654">
          <cell r="A3654">
            <v>94274</v>
          </cell>
        </row>
        <row r="3655">
          <cell r="A3655">
            <v>88350</v>
          </cell>
        </row>
        <row r="3656">
          <cell r="A3656">
            <v>87440</v>
          </cell>
        </row>
        <row r="3657">
          <cell r="A3657">
            <v>87658</v>
          </cell>
        </row>
        <row r="3658">
          <cell r="A3658">
            <v>87445</v>
          </cell>
        </row>
        <row r="3659">
          <cell r="A3659">
            <v>86609</v>
          </cell>
        </row>
        <row r="3660">
          <cell r="A3660">
            <v>78081</v>
          </cell>
        </row>
        <row r="3661">
          <cell r="A3661">
            <v>92795</v>
          </cell>
        </row>
        <row r="3662">
          <cell r="A3662">
            <v>92797</v>
          </cell>
        </row>
        <row r="3663">
          <cell r="A3663">
            <v>93008</v>
          </cell>
        </row>
        <row r="3664">
          <cell r="A3664">
            <v>93086</v>
          </cell>
        </row>
        <row r="3665">
          <cell r="A3665">
            <v>82632</v>
          </cell>
        </row>
        <row r="3666">
          <cell r="A3666">
            <v>91523</v>
          </cell>
        </row>
        <row r="3667">
          <cell r="A3667">
            <v>90825</v>
          </cell>
        </row>
        <row r="3668">
          <cell r="A3668">
            <v>87265</v>
          </cell>
        </row>
        <row r="3669">
          <cell r="A3669">
            <v>93590</v>
          </cell>
        </row>
        <row r="3670">
          <cell r="A3670">
            <v>93491</v>
          </cell>
        </row>
        <row r="3671">
          <cell r="A3671">
            <v>81875</v>
          </cell>
        </row>
        <row r="3672">
          <cell r="A3672">
            <v>92279</v>
          </cell>
        </row>
        <row r="3673">
          <cell r="A3673">
            <v>85244</v>
          </cell>
        </row>
        <row r="3674">
          <cell r="A3674">
            <v>91099</v>
          </cell>
        </row>
        <row r="3675">
          <cell r="A3675">
            <v>91838</v>
          </cell>
        </row>
        <row r="3676">
          <cell r="A3676">
            <v>77945</v>
          </cell>
        </row>
        <row r="3677">
          <cell r="A3677">
            <v>88519</v>
          </cell>
        </row>
        <row r="3678">
          <cell r="A3678">
            <v>88099</v>
          </cell>
        </row>
        <row r="3679">
          <cell r="A3679">
            <v>90706</v>
          </cell>
        </row>
        <row r="3680">
          <cell r="A3680">
            <v>93679</v>
          </cell>
        </row>
        <row r="3681">
          <cell r="A3681">
            <v>92870</v>
          </cell>
        </row>
        <row r="3682">
          <cell r="A3682">
            <v>91862</v>
          </cell>
        </row>
        <row r="3683">
          <cell r="A3683">
            <v>91852</v>
          </cell>
        </row>
        <row r="3684">
          <cell r="A3684">
            <v>83296</v>
          </cell>
        </row>
        <row r="3685">
          <cell r="A3685">
            <v>75192</v>
          </cell>
        </row>
        <row r="3686">
          <cell r="A3686">
            <v>88640</v>
          </cell>
        </row>
        <row r="3687">
          <cell r="A3687">
            <v>27707</v>
          </cell>
        </row>
        <row r="3688">
          <cell r="A3688">
            <v>89332</v>
          </cell>
        </row>
        <row r="3689">
          <cell r="A3689">
            <v>85337</v>
          </cell>
        </row>
        <row r="3690">
          <cell r="A3690">
            <v>91575</v>
          </cell>
        </row>
        <row r="3691">
          <cell r="A3691">
            <v>90391</v>
          </cell>
        </row>
        <row r="3692">
          <cell r="A3692">
            <v>93844</v>
          </cell>
        </row>
        <row r="3693">
          <cell r="A3693">
            <v>93907</v>
          </cell>
        </row>
        <row r="3694">
          <cell r="A3694">
            <v>94007</v>
          </cell>
        </row>
        <row r="3695">
          <cell r="A3695">
            <v>94423</v>
          </cell>
        </row>
        <row r="3696">
          <cell r="A3696">
            <v>87130</v>
          </cell>
        </row>
        <row r="3697">
          <cell r="A3697">
            <v>94391</v>
          </cell>
        </row>
        <row r="3698">
          <cell r="A3698">
            <v>45140</v>
          </cell>
        </row>
        <row r="3699">
          <cell r="A3699">
            <v>3922</v>
          </cell>
        </row>
        <row r="3700">
          <cell r="A3700">
            <v>93258</v>
          </cell>
        </row>
        <row r="3701">
          <cell r="A3701">
            <v>94334</v>
          </cell>
        </row>
        <row r="3702">
          <cell r="A3702">
            <v>83654</v>
          </cell>
        </row>
        <row r="3703">
          <cell r="A3703">
            <v>75493</v>
          </cell>
        </row>
        <row r="3704">
          <cell r="A3704">
            <v>81691</v>
          </cell>
        </row>
        <row r="3705">
          <cell r="A3705">
            <v>93020</v>
          </cell>
        </row>
        <row r="3706">
          <cell r="A3706">
            <v>93028</v>
          </cell>
        </row>
        <row r="3707">
          <cell r="A3707">
            <v>82366</v>
          </cell>
        </row>
        <row r="3708">
          <cell r="A3708">
            <v>81455</v>
          </cell>
        </row>
        <row r="3709">
          <cell r="A3709">
            <v>79067</v>
          </cell>
        </row>
        <row r="3710">
          <cell r="A3710">
            <v>87202</v>
          </cell>
        </row>
        <row r="3711">
          <cell r="A3711">
            <v>82719</v>
          </cell>
        </row>
        <row r="3712">
          <cell r="A3712">
            <v>92405</v>
          </cell>
        </row>
        <row r="3713">
          <cell r="A3713">
            <v>72436</v>
          </cell>
        </row>
        <row r="3714">
          <cell r="A3714">
            <v>76159</v>
          </cell>
        </row>
        <row r="3715">
          <cell r="A3715">
            <v>93024</v>
          </cell>
        </row>
        <row r="3716">
          <cell r="A3716">
            <v>86594</v>
          </cell>
        </row>
        <row r="3717">
          <cell r="A3717">
            <v>85588</v>
          </cell>
        </row>
        <row r="3718">
          <cell r="A3718">
            <v>83503</v>
          </cell>
        </row>
        <row r="3719">
          <cell r="A3719">
            <v>81457</v>
          </cell>
        </row>
        <row r="3720">
          <cell r="A3720">
            <v>79698</v>
          </cell>
        </row>
        <row r="3721">
          <cell r="A3721">
            <v>76487</v>
          </cell>
        </row>
        <row r="3722">
          <cell r="A3722">
            <v>80915</v>
          </cell>
        </row>
        <row r="3723">
          <cell r="A3723">
            <v>81461</v>
          </cell>
        </row>
        <row r="3724">
          <cell r="A3724">
            <v>93421</v>
          </cell>
        </row>
        <row r="3725">
          <cell r="A3725">
            <v>92402</v>
          </cell>
        </row>
        <row r="3726">
          <cell r="A3726">
            <v>80068</v>
          </cell>
        </row>
        <row r="3727">
          <cell r="A3727">
            <v>89838</v>
          </cell>
        </row>
        <row r="3728">
          <cell r="A3728">
            <v>80812</v>
          </cell>
        </row>
        <row r="3729">
          <cell r="A3729">
            <v>80115</v>
          </cell>
        </row>
        <row r="3730">
          <cell r="A3730">
            <v>70985</v>
          </cell>
        </row>
        <row r="3731">
          <cell r="A3731">
            <v>76485</v>
          </cell>
        </row>
        <row r="3732">
          <cell r="A3732">
            <v>65544</v>
          </cell>
        </row>
        <row r="3733">
          <cell r="A3733">
            <v>78568</v>
          </cell>
        </row>
        <row r="3734">
          <cell r="A3734">
            <v>72859</v>
          </cell>
        </row>
        <row r="3735">
          <cell r="A3735">
            <v>77352</v>
          </cell>
        </row>
        <row r="3736">
          <cell r="A3736">
            <v>77975</v>
          </cell>
        </row>
        <row r="3737">
          <cell r="A3737">
            <v>92374</v>
          </cell>
        </row>
        <row r="3738">
          <cell r="A3738">
            <v>85485</v>
          </cell>
        </row>
        <row r="3739">
          <cell r="A3739">
            <v>88804</v>
          </cell>
        </row>
        <row r="3740">
          <cell r="A3740">
            <v>89483</v>
          </cell>
        </row>
        <row r="3741">
          <cell r="A3741">
            <v>90460</v>
          </cell>
        </row>
        <row r="3742">
          <cell r="A3742">
            <v>89086</v>
          </cell>
        </row>
        <row r="3743">
          <cell r="A3743">
            <v>87394</v>
          </cell>
        </row>
        <row r="3744">
          <cell r="A3744">
            <v>87858</v>
          </cell>
        </row>
        <row r="3745">
          <cell r="A3745">
            <v>79539</v>
          </cell>
        </row>
        <row r="3746">
          <cell r="A3746">
            <v>75938</v>
          </cell>
        </row>
        <row r="3747">
          <cell r="A3747">
            <v>76049</v>
          </cell>
        </row>
        <row r="3748">
          <cell r="A3748">
            <v>45296</v>
          </cell>
        </row>
        <row r="3749">
          <cell r="A3749">
            <v>75700</v>
          </cell>
        </row>
        <row r="3750">
          <cell r="A3750">
            <v>74541</v>
          </cell>
        </row>
        <row r="3751">
          <cell r="A3751">
            <v>75704</v>
          </cell>
        </row>
        <row r="3752">
          <cell r="A3752">
            <v>81109</v>
          </cell>
        </row>
        <row r="3753">
          <cell r="A3753">
            <v>81078</v>
          </cell>
        </row>
        <row r="3754">
          <cell r="A3754">
            <v>83427</v>
          </cell>
        </row>
        <row r="3755">
          <cell r="A3755">
            <v>83119</v>
          </cell>
        </row>
        <row r="3756">
          <cell r="A3756">
            <v>83636</v>
          </cell>
        </row>
        <row r="3757">
          <cell r="A3757">
            <v>84710</v>
          </cell>
        </row>
        <row r="3758">
          <cell r="A3758">
            <v>78518</v>
          </cell>
        </row>
        <row r="3759">
          <cell r="A3759">
            <v>78517</v>
          </cell>
        </row>
        <row r="3760">
          <cell r="A3760">
            <v>84756</v>
          </cell>
        </row>
        <row r="3761">
          <cell r="A3761">
            <v>82669</v>
          </cell>
        </row>
        <row r="3762">
          <cell r="A3762">
            <v>80095</v>
          </cell>
        </row>
        <row r="3763">
          <cell r="A3763">
            <v>85499</v>
          </cell>
        </row>
        <row r="3764">
          <cell r="A3764">
            <v>87748</v>
          </cell>
        </row>
        <row r="3765">
          <cell r="A3765">
            <v>88641</v>
          </cell>
        </row>
        <row r="3766">
          <cell r="A3766">
            <v>89140</v>
          </cell>
        </row>
        <row r="3767">
          <cell r="A3767">
            <v>90731</v>
          </cell>
        </row>
        <row r="3768">
          <cell r="A3768">
            <v>74423</v>
          </cell>
        </row>
        <row r="3769">
          <cell r="A3769">
            <v>91129</v>
          </cell>
        </row>
        <row r="3770">
          <cell r="A3770">
            <v>85273</v>
          </cell>
        </row>
        <row r="3771">
          <cell r="A3771">
            <v>87168</v>
          </cell>
        </row>
        <row r="3772">
          <cell r="A3772">
            <v>51252</v>
          </cell>
        </row>
        <row r="3773">
          <cell r="A3773">
            <v>91607</v>
          </cell>
        </row>
        <row r="3774">
          <cell r="A3774">
            <v>93054</v>
          </cell>
        </row>
        <row r="3775">
          <cell r="A3775">
            <v>87697</v>
          </cell>
        </row>
        <row r="3776">
          <cell r="A3776">
            <v>93196</v>
          </cell>
        </row>
        <row r="3777">
          <cell r="A3777">
            <v>93612</v>
          </cell>
        </row>
        <row r="3778">
          <cell r="A3778">
            <v>94198</v>
          </cell>
        </row>
        <row r="3779">
          <cell r="A3779">
            <v>89216</v>
          </cell>
        </row>
        <row r="3780">
          <cell r="A3780">
            <v>79840</v>
          </cell>
        </row>
        <row r="3781">
          <cell r="A3781">
            <v>87381</v>
          </cell>
        </row>
        <row r="3782">
          <cell r="A3782">
            <v>85619</v>
          </cell>
        </row>
        <row r="3783">
          <cell r="A3783">
            <v>89024</v>
          </cell>
        </row>
        <row r="3784">
          <cell r="A3784">
            <v>85617</v>
          </cell>
        </row>
        <row r="3785">
          <cell r="A3785">
            <v>88277</v>
          </cell>
        </row>
        <row r="3786">
          <cell r="A3786">
            <v>93221</v>
          </cell>
        </row>
        <row r="3787">
          <cell r="A3787">
            <v>90006</v>
          </cell>
        </row>
        <row r="3788">
          <cell r="A3788">
            <v>92249</v>
          </cell>
        </row>
        <row r="3789">
          <cell r="A3789">
            <v>91735</v>
          </cell>
        </row>
        <row r="3790">
          <cell r="A3790">
            <v>93063</v>
          </cell>
        </row>
        <row r="3791">
          <cell r="A3791">
            <v>93318</v>
          </cell>
        </row>
        <row r="3792">
          <cell r="A3792">
            <v>93651</v>
          </cell>
        </row>
        <row r="3793">
          <cell r="A3793">
            <v>67841</v>
          </cell>
        </row>
        <row r="3794">
          <cell r="A3794">
            <v>89715</v>
          </cell>
        </row>
        <row r="3795">
          <cell r="A3795">
            <v>90015</v>
          </cell>
        </row>
        <row r="3796">
          <cell r="A3796">
            <v>93108</v>
          </cell>
        </row>
        <row r="3797">
          <cell r="A3797">
            <v>92252</v>
          </cell>
        </row>
        <row r="3798">
          <cell r="A3798">
            <v>92361</v>
          </cell>
        </row>
        <row r="3799">
          <cell r="A3799">
            <v>86218</v>
          </cell>
        </row>
        <row r="3800">
          <cell r="A3800">
            <v>93316</v>
          </cell>
        </row>
        <row r="3801">
          <cell r="A3801">
            <v>92254</v>
          </cell>
        </row>
        <row r="3802">
          <cell r="A3802">
            <v>92743</v>
          </cell>
        </row>
        <row r="3803">
          <cell r="A3803">
            <v>92696</v>
          </cell>
        </row>
        <row r="3804">
          <cell r="A3804">
            <v>91190</v>
          </cell>
        </row>
        <row r="3805">
          <cell r="A3805">
            <v>92899</v>
          </cell>
        </row>
        <row r="3806">
          <cell r="A3806">
            <v>92236</v>
          </cell>
        </row>
        <row r="3807">
          <cell r="A3807">
            <v>80436</v>
          </cell>
        </row>
        <row r="3808">
          <cell r="A3808">
            <v>80539</v>
          </cell>
        </row>
        <row r="3809">
          <cell r="A3809">
            <v>94794</v>
          </cell>
        </row>
        <row r="3810">
          <cell r="A3810">
            <v>93856</v>
          </cell>
        </row>
        <row r="3811">
          <cell r="A3811">
            <v>86218</v>
          </cell>
        </row>
        <row r="3812">
          <cell r="A3812">
            <v>93914</v>
          </cell>
        </row>
        <row r="3813">
          <cell r="A3813">
            <v>94793</v>
          </cell>
        </row>
        <row r="3814">
          <cell r="A3814">
            <v>67841</v>
          </cell>
        </row>
        <row r="3815">
          <cell r="A3815">
            <v>86074</v>
          </cell>
        </row>
        <row r="3816">
          <cell r="A3816">
            <v>79932</v>
          </cell>
        </row>
        <row r="3817">
          <cell r="A3817">
            <v>57373</v>
          </cell>
        </row>
        <row r="3818">
          <cell r="A3818">
            <v>47038</v>
          </cell>
        </row>
        <row r="3819">
          <cell r="A3819">
            <v>47084</v>
          </cell>
        </row>
        <row r="3820">
          <cell r="A3820">
            <v>86697</v>
          </cell>
        </row>
        <row r="3821">
          <cell r="A3821">
            <v>89512</v>
          </cell>
        </row>
        <row r="3822">
          <cell r="A3822">
            <v>76892</v>
          </cell>
        </row>
        <row r="3823">
          <cell r="A3823">
            <v>84135</v>
          </cell>
        </row>
        <row r="3824">
          <cell r="A3824">
            <v>92446</v>
          </cell>
        </row>
        <row r="3825">
          <cell r="A3825">
            <v>93248</v>
          </cell>
        </row>
        <row r="3826">
          <cell r="A3826">
            <v>92447</v>
          </cell>
        </row>
        <row r="3827">
          <cell r="A3827">
            <v>50729</v>
          </cell>
        </row>
        <row r="3828">
          <cell r="A3828">
            <v>89155</v>
          </cell>
        </row>
        <row r="3829">
          <cell r="A3829">
            <v>94394</v>
          </cell>
        </row>
        <row r="3830">
          <cell r="A3830">
            <v>80863</v>
          </cell>
        </row>
        <row r="3831">
          <cell r="A3831">
            <v>90746</v>
          </cell>
        </row>
        <row r="3832">
          <cell r="A3832">
            <v>89353</v>
          </cell>
        </row>
        <row r="3833">
          <cell r="A3833">
            <v>91759</v>
          </cell>
        </row>
        <row r="3834">
          <cell r="A3834">
            <v>89351</v>
          </cell>
        </row>
        <row r="3835">
          <cell r="A3835">
            <v>90946</v>
          </cell>
        </row>
        <row r="3836">
          <cell r="A3836">
            <v>89578</v>
          </cell>
        </row>
        <row r="3837">
          <cell r="A3837">
            <v>92497</v>
          </cell>
        </row>
        <row r="3838">
          <cell r="A3838">
            <v>84793</v>
          </cell>
        </row>
        <row r="3839">
          <cell r="A3839">
            <v>83996</v>
          </cell>
        </row>
        <row r="3840">
          <cell r="A3840">
            <v>92323</v>
          </cell>
        </row>
        <row r="3841">
          <cell r="A3841">
            <v>91578</v>
          </cell>
        </row>
        <row r="3842">
          <cell r="A3842">
            <v>6121</v>
          </cell>
        </row>
        <row r="3843">
          <cell r="A3843">
            <v>92592</v>
          </cell>
        </row>
        <row r="3844">
          <cell r="A3844">
            <v>90941</v>
          </cell>
        </row>
        <row r="3845">
          <cell r="A3845">
            <v>94719</v>
          </cell>
        </row>
        <row r="3846">
          <cell r="A3846">
            <v>92538</v>
          </cell>
        </row>
        <row r="3847">
          <cell r="A3847">
            <v>88529</v>
          </cell>
        </row>
        <row r="3848">
          <cell r="A3848">
            <v>84810</v>
          </cell>
        </row>
        <row r="3849">
          <cell r="A3849">
            <v>89952</v>
          </cell>
        </row>
        <row r="3850">
          <cell r="A3850">
            <v>93717</v>
          </cell>
        </row>
        <row r="3851">
          <cell r="A3851">
            <v>89376</v>
          </cell>
        </row>
        <row r="3852">
          <cell r="A3852">
            <v>90852</v>
          </cell>
        </row>
        <row r="3853">
          <cell r="A3853">
            <v>90183</v>
          </cell>
        </row>
        <row r="3854">
          <cell r="A3854">
            <v>83942</v>
          </cell>
        </row>
        <row r="3855">
          <cell r="A3855">
            <v>85680</v>
          </cell>
        </row>
        <row r="3856">
          <cell r="A3856">
            <v>81713</v>
          </cell>
        </row>
        <row r="3857">
          <cell r="A3857">
            <v>94721</v>
          </cell>
        </row>
        <row r="3858">
          <cell r="A3858">
            <v>84867</v>
          </cell>
        </row>
        <row r="3859">
          <cell r="A3859">
            <v>82267</v>
          </cell>
        </row>
        <row r="3860">
          <cell r="A3860">
            <v>92569</v>
          </cell>
        </row>
        <row r="3861">
          <cell r="A3861">
            <v>87646</v>
          </cell>
        </row>
        <row r="3862">
          <cell r="A3862">
            <v>85055</v>
          </cell>
        </row>
        <row r="3863">
          <cell r="A3863">
            <v>28695</v>
          </cell>
        </row>
        <row r="3864">
          <cell r="A3864">
            <v>84859</v>
          </cell>
        </row>
        <row r="3865">
          <cell r="A3865">
            <v>89610</v>
          </cell>
        </row>
        <row r="3866">
          <cell r="A3866">
            <v>94713</v>
          </cell>
        </row>
        <row r="3867">
          <cell r="A3867">
            <v>91026</v>
          </cell>
        </row>
        <row r="3868">
          <cell r="A3868">
            <v>91581</v>
          </cell>
        </row>
        <row r="3869">
          <cell r="A3869">
            <v>85238</v>
          </cell>
        </row>
        <row r="3870">
          <cell r="A3870">
            <v>85750</v>
          </cell>
        </row>
        <row r="3871">
          <cell r="A3871">
            <v>92317</v>
          </cell>
        </row>
        <row r="3872">
          <cell r="A3872">
            <v>80876</v>
          </cell>
        </row>
        <row r="3873">
          <cell r="A3873">
            <v>89603</v>
          </cell>
        </row>
        <row r="3874">
          <cell r="A3874">
            <v>90945</v>
          </cell>
        </row>
        <row r="3875">
          <cell r="A3875">
            <v>6581</v>
          </cell>
        </row>
        <row r="3876">
          <cell r="A3876">
            <v>86902</v>
          </cell>
        </row>
        <row r="3877">
          <cell r="A3877">
            <v>87169</v>
          </cell>
        </row>
        <row r="3878">
          <cell r="A3878">
            <v>88997</v>
          </cell>
        </row>
        <row r="3879">
          <cell r="A3879">
            <v>93210</v>
          </cell>
        </row>
        <row r="3880">
          <cell r="A3880">
            <v>93351</v>
          </cell>
        </row>
        <row r="3881">
          <cell r="A3881">
            <v>93712</v>
          </cell>
        </row>
        <row r="3882">
          <cell r="A3882">
            <v>94401</v>
          </cell>
        </row>
        <row r="3883">
          <cell r="A3883">
            <v>88937</v>
          </cell>
        </row>
        <row r="3884">
          <cell r="A3884">
            <v>94754</v>
          </cell>
        </row>
        <row r="3885">
          <cell r="A3885">
            <v>86803</v>
          </cell>
        </row>
        <row r="3886">
          <cell r="A3886">
            <v>88550</v>
          </cell>
        </row>
        <row r="3887">
          <cell r="A3887">
            <v>91205</v>
          </cell>
        </row>
        <row r="3888">
          <cell r="A3888">
            <v>91577</v>
          </cell>
        </row>
        <row r="3889">
          <cell r="A3889">
            <v>93374</v>
          </cell>
        </row>
        <row r="3890">
          <cell r="A3890">
            <v>85385</v>
          </cell>
        </row>
        <row r="3891">
          <cell r="A3891">
            <v>88764</v>
          </cell>
        </row>
        <row r="3892">
          <cell r="A3892">
            <v>89745</v>
          </cell>
        </row>
        <row r="3893">
          <cell r="A3893">
            <v>93365</v>
          </cell>
        </row>
        <row r="3894">
          <cell r="A3894">
            <v>93748</v>
          </cell>
        </row>
        <row r="3895">
          <cell r="A3895">
            <v>75290</v>
          </cell>
        </row>
        <row r="3896">
          <cell r="A3896">
            <v>78157</v>
          </cell>
        </row>
        <row r="3897">
          <cell r="A3897">
            <v>76738</v>
          </cell>
        </row>
        <row r="3898">
          <cell r="A3898">
            <v>76662</v>
          </cell>
        </row>
        <row r="3899">
          <cell r="A3899">
            <v>74852</v>
          </cell>
        </row>
        <row r="3900">
          <cell r="A3900">
            <v>76042</v>
          </cell>
        </row>
        <row r="3901">
          <cell r="A3901">
            <v>76041</v>
          </cell>
        </row>
        <row r="3902">
          <cell r="A3902">
            <v>79762</v>
          </cell>
        </row>
        <row r="3903">
          <cell r="A3903">
            <v>74702</v>
          </cell>
        </row>
        <row r="3904">
          <cell r="A3904">
            <v>74708</v>
          </cell>
        </row>
        <row r="3905">
          <cell r="A3905">
            <v>75512</v>
          </cell>
        </row>
        <row r="3906">
          <cell r="A3906">
            <v>75519</v>
          </cell>
        </row>
        <row r="3907">
          <cell r="A3907">
            <v>82801</v>
          </cell>
        </row>
        <row r="3908">
          <cell r="A3908">
            <v>84656</v>
          </cell>
        </row>
        <row r="3909">
          <cell r="A3909">
            <v>9036</v>
          </cell>
        </row>
        <row r="3910">
          <cell r="A3910">
            <v>71137</v>
          </cell>
        </row>
        <row r="3911">
          <cell r="A3911">
            <v>79659</v>
          </cell>
        </row>
        <row r="3912">
          <cell r="A3912">
            <v>78476</v>
          </cell>
        </row>
        <row r="3913">
          <cell r="A3913">
            <v>85477</v>
          </cell>
        </row>
        <row r="3914">
          <cell r="A3914">
            <v>85455</v>
          </cell>
        </row>
        <row r="3915">
          <cell r="A3915">
            <v>85457</v>
          </cell>
        </row>
        <row r="3916">
          <cell r="A3916">
            <v>85456</v>
          </cell>
        </row>
        <row r="3917">
          <cell r="A3917">
            <v>76567</v>
          </cell>
        </row>
        <row r="3918">
          <cell r="A3918">
            <v>86408</v>
          </cell>
        </row>
        <row r="3919">
          <cell r="A3919">
            <v>89606</v>
          </cell>
        </row>
        <row r="3920">
          <cell r="A3920">
            <v>82126</v>
          </cell>
        </row>
        <row r="3921">
          <cell r="A3921">
            <v>81346</v>
          </cell>
        </row>
        <row r="3922">
          <cell r="A3922">
            <v>80083</v>
          </cell>
        </row>
        <row r="3923">
          <cell r="A3923">
            <v>91145</v>
          </cell>
        </row>
        <row r="3924">
          <cell r="A3924">
            <v>91143</v>
          </cell>
        </row>
        <row r="3925">
          <cell r="A3925">
            <v>95027</v>
          </cell>
        </row>
        <row r="3926">
          <cell r="A3926">
            <v>75103</v>
          </cell>
        </row>
        <row r="3927">
          <cell r="A3927">
            <v>89744</v>
          </cell>
        </row>
        <row r="3928">
          <cell r="A3928">
            <v>78582</v>
          </cell>
        </row>
        <row r="3929">
          <cell r="A3929">
            <v>75749</v>
          </cell>
        </row>
        <row r="3930">
          <cell r="A3930">
            <v>75775</v>
          </cell>
        </row>
        <row r="3931">
          <cell r="A3931">
            <v>79457</v>
          </cell>
        </row>
        <row r="3932">
          <cell r="A3932">
            <v>81089</v>
          </cell>
        </row>
        <row r="3933">
          <cell r="A3933">
            <v>81397</v>
          </cell>
        </row>
        <row r="3934">
          <cell r="A3934">
            <v>93146</v>
          </cell>
        </row>
        <row r="3935">
          <cell r="A3935">
            <v>90990</v>
          </cell>
        </row>
        <row r="3936">
          <cell r="A3936">
            <v>90653</v>
          </cell>
        </row>
        <row r="3937">
          <cell r="A3937">
            <v>89414</v>
          </cell>
        </row>
        <row r="3938">
          <cell r="A3938">
            <v>88584</v>
          </cell>
        </row>
        <row r="3939">
          <cell r="A3939">
            <v>83958</v>
          </cell>
        </row>
        <row r="3940">
          <cell r="A3940">
            <v>82582</v>
          </cell>
        </row>
        <row r="3941">
          <cell r="A3941">
            <v>81396</v>
          </cell>
        </row>
        <row r="3942">
          <cell r="A3942">
            <v>78760</v>
          </cell>
        </row>
        <row r="3943">
          <cell r="A3943">
            <v>92637</v>
          </cell>
        </row>
        <row r="3944">
          <cell r="A3944">
            <v>87241</v>
          </cell>
        </row>
        <row r="3945">
          <cell r="A3945">
            <v>92427</v>
          </cell>
        </row>
        <row r="3946">
          <cell r="A3946">
            <v>90741</v>
          </cell>
        </row>
        <row r="3947">
          <cell r="A3947">
            <v>94342</v>
          </cell>
        </row>
        <row r="3948">
          <cell r="A3948">
            <v>90735</v>
          </cell>
        </row>
        <row r="3949">
          <cell r="A3949">
            <v>83075</v>
          </cell>
        </row>
        <row r="3950">
          <cell r="A3950">
            <v>84704</v>
          </cell>
        </row>
        <row r="3951">
          <cell r="A3951">
            <v>90124</v>
          </cell>
        </row>
        <row r="3952">
          <cell r="A3952">
            <v>80376</v>
          </cell>
        </row>
        <row r="3953">
          <cell r="A3953">
            <v>76709</v>
          </cell>
        </row>
        <row r="3954">
          <cell r="A3954">
            <v>83415</v>
          </cell>
        </row>
        <row r="3955">
          <cell r="A3955">
            <v>94329</v>
          </cell>
        </row>
        <row r="3956">
          <cell r="A3956">
            <v>81853</v>
          </cell>
        </row>
        <row r="3957">
          <cell r="A3957">
            <v>83734</v>
          </cell>
        </row>
        <row r="3958">
          <cell r="A3958">
            <v>89329</v>
          </cell>
        </row>
        <row r="3959">
          <cell r="A3959">
            <v>25168</v>
          </cell>
        </row>
        <row r="3960">
          <cell r="A3960">
            <v>92487</v>
          </cell>
        </row>
        <row r="3961">
          <cell r="A3961">
            <v>93192</v>
          </cell>
        </row>
        <row r="3962">
          <cell r="A3962">
            <v>92694</v>
          </cell>
        </row>
        <row r="3963">
          <cell r="A3963">
            <v>91278</v>
          </cell>
        </row>
        <row r="3964">
          <cell r="A3964">
            <v>89892</v>
          </cell>
        </row>
        <row r="3965">
          <cell r="A3965">
            <v>76719</v>
          </cell>
        </row>
        <row r="3966">
          <cell r="A3966">
            <v>53693</v>
          </cell>
        </row>
        <row r="3967">
          <cell r="A3967">
            <v>53682</v>
          </cell>
        </row>
        <row r="3968">
          <cell r="A3968">
            <v>89899</v>
          </cell>
        </row>
        <row r="3969">
          <cell r="A3969">
            <v>75925</v>
          </cell>
        </row>
        <row r="3970">
          <cell r="A3970">
            <v>95056</v>
          </cell>
        </row>
        <row r="3971">
          <cell r="A3971">
            <v>79115</v>
          </cell>
        </row>
        <row r="3972">
          <cell r="A3972">
            <v>82454</v>
          </cell>
        </row>
        <row r="3973">
          <cell r="A3973">
            <v>89560</v>
          </cell>
        </row>
        <row r="3974">
          <cell r="A3974">
            <v>77801</v>
          </cell>
        </row>
        <row r="3975">
          <cell r="A3975">
            <v>84021</v>
          </cell>
        </row>
        <row r="3976">
          <cell r="A3976">
            <v>81622</v>
          </cell>
        </row>
        <row r="3977">
          <cell r="A3977">
            <v>79632</v>
          </cell>
        </row>
        <row r="3978">
          <cell r="A3978">
            <v>85810</v>
          </cell>
        </row>
        <row r="3979">
          <cell r="A3979">
            <v>83044</v>
          </cell>
        </row>
        <row r="3980">
          <cell r="A3980">
            <v>88844</v>
          </cell>
        </row>
        <row r="3981">
          <cell r="A3981">
            <v>77948</v>
          </cell>
        </row>
        <row r="3982">
          <cell r="A3982">
            <v>79536</v>
          </cell>
        </row>
        <row r="3983">
          <cell r="A3983">
            <v>69459</v>
          </cell>
        </row>
        <row r="3984">
          <cell r="A3984">
            <v>46571</v>
          </cell>
        </row>
        <row r="3985">
          <cell r="A3985">
            <v>79955</v>
          </cell>
        </row>
        <row r="3986">
          <cell r="A3986">
            <v>81578</v>
          </cell>
        </row>
        <row r="3987">
          <cell r="A3987">
            <v>87321</v>
          </cell>
        </row>
        <row r="3988">
          <cell r="A3988">
            <v>75995</v>
          </cell>
        </row>
        <row r="3989">
          <cell r="A3989">
            <v>80672</v>
          </cell>
        </row>
        <row r="3990">
          <cell r="A3990">
            <v>82345</v>
          </cell>
        </row>
        <row r="3991">
          <cell r="A3991">
            <v>77269</v>
          </cell>
        </row>
        <row r="3992">
          <cell r="A3992">
            <v>74871</v>
          </cell>
        </row>
        <row r="3993">
          <cell r="A3993">
            <v>76371</v>
          </cell>
        </row>
        <row r="3994">
          <cell r="A3994">
            <v>76762</v>
          </cell>
        </row>
        <row r="3995">
          <cell r="A3995">
            <v>81176</v>
          </cell>
        </row>
        <row r="3996">
          <cell r="A3996">
            <v>82032</v>
          </cell>
        </row>
        <row r="3997">
          <cell r="A3997">
            <v>75828</v>
          </cell>
        </row>
        <row r="3998">
          <cell r="A3998">
            <v>81946</v>
          </cell>
        </row>
        <row r="3999">
          <cell r="A3999">
            <v>85925</v>
          </cell>
        </row>
        <row r="4000">
          <cell r="A4000">
            <v>76222</v>
          </cell>
        </row>
        <row r="4001">
          <cell r="A4001">
            <v>85921</v>
          </cell>
        </row>
        <row r="4002">
          <cell r="A4002">
            <v>76370</v>
          </cell>
        </row>
        <row r="4003">
          <cell r="A4003">
            <v>69684</v>
          </cell>
        </row>
        <row r="4004">
          <cell r="A4004">
            <v>76229</v>
          </cell>
        </row>
        <row r="4005">
          <cell r="A4005">
            <v>80665</v>
          </cell>
        </row>
        <row r="4006">
          <cell r="A4006">
            <v>81277</v>
          </cell>
        </row>
        <row r="4007">
          <cell r="A4007">
            <v>81554</v>
          </cell>
        </row>
        <row r="4008">
          <cell r="A4008">
            <v>87261</v>
          </cell>
        </row>
        <row r="4009">
          <cell r="A4009">
            <v>80176</v>
          </cell>
        </row>
        <row r="4010">
          <cell r="A4010">
            <v>79557</v>
          </cell>
        </row>
        <row r="4011">
          <cell r="A4011">
            <v>83669</v>
          </cell>
        </row>
        <row r="4012">
          <cell r="A4012">
            <v>43353</v>
          </cell>
        </row>
        <row r="4013">
          <cell r="A4013">
            <v>88483</v>
          </cell>
        </row>
        <row r="4014">
          <cell r="A4014">
            <v>94021</v>
          </cell>
        </row>
        <row r="4015">
          <cell r="A4015">
            <v>93233</v>
          </cell>
        </row>
        <row r="4016">
          <cell r="A4016">
            <v>93038</v>
          </cell>
        </row>
        <row r="4017">
          <cell r="A4017">
            <v>92803</v>
          </cell>
        </row>
        <row r="4018">
          <cell r="A4018">
            <v>91397</v>
          </cell>
        </row>
        <row r="4019">
          <cell r="A4019">
            <v>87818</v>
          </cell>
        </row>
        <row r="4020">
          <cell r="A4020">
            <v>79508</v>
          </cell>
        </row>
        <row r="4021">
          <cell r="A4021">
            <v>80226</v>
          </cell>
        </row>
        <row r="4022">
          <cell r="A4022">
            <v>80225</v>
          </cell>
        </row>
        <row r="4023">
          <cell r="A4023">
            <v>80508</v>
          </cell>
        </row>
        <row r="4024">
          <cell r="A4024">
            <v>17436</v>
          </cell>
        </row>
        <row r="4025">
          <cell r="A4025">
            <v>85277</v>
          </cell>
        </row>
        <row r="4026">
          <cell r="A4026">
            <v>84527</v>
          </cell>
        </row>
        <row r="4027">
          <cell r="A4027">
            <v>84526</v>
          </cell>
        </row>
        <row r="4028">
          <cell r="A4028">
            <v>88578</v>
          </cell>
        </row>
        <row r="4029">
          <cell r="A4029">
            <v>89801</v>
          </cell>
        </row>
        <row r="4030">
          <cell r="A4030">
            <v>91356</v>
          </cell>
        </row>
        <row r="4031">
          <cell r="A4031">
            <v>89712</v>
          </cell>
        </row>
        <row r="4032">
          <cell r="A4032">
            <v>35943</v>
          </cell>
        </row>
        <row r="4033">
          <cell r="A4033">
            <v>88795</v>
          </cell>
        </row>
        <row r="4034">
          <cell r="A4034">
            <v>90295</v>
          </cell>
        </row>
        <row r="4035">
          <cell r="A4035">
            <v>92585</v>
          </cell>
        </row>
        <row r="4036">
          <cell r="A4036">
            <v>89770</v>
          </cell>
        </row>
        <row r="4037">
          <cell r="A4037">
            <v>91141</v>
          </cell>
        </row>
        <row r="4038">
          <cell r="A4038">
            <v>3927</v>
          </cell>
        </row>
        <row r="4039">
          <cell r="A4039">
            <v>92918</v>
          </cell>
        </row>
        <row r="4040">
          <cell r="A4040">
            <v>94806</v>
          </cell>
        </row>
        <row r="4041">
          <cell r="A4041">
            <v>86525</v>
          </cell>
        </row>
        <row r="4042">
          <cell r="A4042">
            <v>15281</v>
          </cell>
        </row>
        <row r="4043">
          <cell r="A4043">
            <v>84099</v>
          </cell>
        </row>
        <row r="4044">
          <cell r="A4044">
            <v>88988</v>
          </cell>
        </row>
        <row r="4045">
          <cell r="A4045">
            <v>94813</v>
          </cell>
        </row>
        <row r="4046">
          <cell r="A4046">
            <v>84409</v>
          </cell>
        </row>
        <row r="4047">
          <cell r="A4047">
            <v>88878</v>
          </cell>
        </row>
        <row r="4048">
          <cell r="A4048">
            <v>95054</v>
          </cell>
        </row>
        <row r="4049">
          <cell r="A4049">
            <v>95101</v>
          </cell>
        </row>
        <row r="4050">
          <cell r="A4050">
            <v>92529</v>
          </cell>
        </row>
        <row r="4051">
          <cell r="A4051">
            <v>88778</v>
          </cell>
        </row>
        <row r="4052">
          <cell r="A4052">
            <v>93387</v>
          </cell>
        </row>
        <row r="4053">
          <cell r="A4053">
            <v>87951</v>
          </cell>
        </row>
        <row r="4054">
          <cell r="A4054">
            <v>92531</v>
          </cell>
        </row>
        <row r="4055">
          <cell r="A4055">
            <v>94455</v>
          </cell>
        </row>
        <row r="4056">
          <cell r="A4056">
            <v>80489</v>
          </cell>
        </row>
        <row r="4057">
          <cell r="A4057">
            <v>40280</v>
          </cell>
        </row>
        <row r="4058">
          <cell r="A4058">
            <v>89213</v>
          </cell>
        </row>
        <row r="4059">
          <cell r="A4059">
            <v>89210</v>
          </cell>
        </row>
        <row r="4060">
          <cell r="A4060">
            <v>92566</v>
          </cell>
        </row>
        <row r="4061">
          <cell r="A4061">
            <v>76499</v>
          </cell>
        </row>
        <row r="4062">
          <cell r="A4062">
            <v>92568</v>
          </cell>
        </row>
        <row r="4063">
          <cell r="A4063">
            <v>90493</v>
          </cell>
        </row>
        <row r="4064">
          <cell r="A4064">
            <v>78068</v>
          </cell>
        </row>
        <row r="4065">
          <cell r="A4065">
            <v>95223</v>
          </cell>
        </row>
        <row r="4066">
          <cell r="A4066">
            <v>89209</v>
          </cell>
        </row>
        <row r="4067">
          <cell r="A4067">
            <v>84185</v>
          </cell>
        </row>
        <row r="4068">
          <cell r="A4068">
            <v>91304</v>
          </cell>
        </row>
        <row r="4069">
          <cell r="A4069">
            <v>91301</v>
          </cell>
        </row>
        <row r="4070">
          <cell r="A4070">
            <v>88916</v>
          </cell>
        </row>
        <row r="4071">
          <cell r="A4071">
            <v>92750</v>
          </cell>
        </row>
        <row r="4072">
          <cell r="A4072">
            <v>77956</v>
          </cell>
        </row>
        <row r="4073">
          <cell r="A4073">
            <v>87086</v>
          </cell>
        </row>
        <row r="4074">
          <cell r="A4074">
            <v>93732</v>
          </cell>
        </row>
        <row r="4075">
          <cell r="A4075">
            <v>93782</v>
          </cell>
        </row>
        <row r="4076">
          <cell r="A4076">
            <v>93796</v>
          </cell>
        </row>
        <row r="4077">
          <cell r="A4077">
            <v>93779</v>
          </cell>
        </row>
        <row r="4078">
          <cell r="A4078">
            <v>93797</v>
          </cell>
        </row>
        <row r="4079">
          <cell r="A4079">
            <v>93778</v>
          </cell>
        </row>
        <row r="4080">
          <cell r="A4080">
            <v>95343</v>
          </cell>
        </row>
        <row r="4081">
          <cell r="A4081">
            <v>93790</v>
          </cell>
        </row>
        <row r="4082">
          <cell r="A4082">
            <v>93734</v>
          </cell>
        </row>
        <row r="4083">
          <cell r="A4083">
            <v>94635</v>
          </cell>
        </row>
        <row r="4084">
          <cell r="A4084">
            <v>93763</v>
          </cell>
        </row>
        <row r="4085">
          <cell r="A4085">
            <v>93762</v>
          </cell>
        </row>
        <row r="4086">
          <cell r="A4086">
            <v>93733</v>
          </cell>
        </row>
        <row r="4087">
          <cell r="A4087">
            <v>86740</v>
          </cell>
        </row>
        <row r="4088">
          <cell r="A4088">
            <v>28427</v>
          </cell>
        </row>
        <row r="4089">
          <cell r="A4089">
            <v>83728</v>
          </cell>
        </row>
        <row r="4090">
          <cell r="A4090">
            <v>70574</v>
          </cell>
        </row>
        <row r="4091">
          <cell r="A4091">
            <v>74696</v>
          </cell>
        </row>
        <row r="4092">
          <cell r="A4092">
            <v>75994</v>
          </cell>
        </row>
        <row r="4093">
          <cell r="A4093">
            <v>81654</v>
          </cell>
        </row>
        <row r="4094">
          <cell r="A4094">
            <v>83927</v>
          </cell>
        </row>
        <row r="4095">
          <cell r="A4095">
            <v>81418</v>
          </cell>
        </row>
        <row r="4096">
          <cell r="A4096">
            <v>78901</v>
          </cell>
        </row>
        <row r="4097">
          <cell r="A4097">
            <v>46574</v>
          </cell>
        </row>
        <row r="4098">
          <cell r="A4098">
            <v>78481</v>
          </cell>
        </row>
        <row r="4099">
          <cell r="A4099">
            <v>89994</v>
          </cell>
        </row>
        <row r="4100">
          <cell r="A4100">
            <v>86310</v>
          </cell>
        </row>
        <row r="4101">
          <cell r="A4101">
            <v>82761</v>
          </cell>
        </row>
        <row r="4102">
          <cell r="A4102">
            <v>80393</v>
          </cell>
        </row>
        <row r="4103">
          <cell r="A4103">
            <v>77812</v>
          </cell>
        </row>
        <row r="4104">
          <cell r="A4104">
            <v>80821</v>
          </cell>
        </row>
        <row r="4105">
          <cell r="A4105">
            <v>80396</v>
          </cell>
        </row>
        <row r="4106">
          <cell r="A4106">
            <v>75111</v>
          </cell>
        </row>
        <row r="4107">
          <cell r="A4107">
            <v>78221</v>
          </cell>
        </row>
        <row r="4108">
          <cell r="A4108">
            <v>81180</v>
          </cell>
        </row>
        <row r="4109">
          <cell r="A4109">
            <v>89995</v>
          </cell>
        </row>
        <row r="4110">
          <cell r="A4110">
            <v>81738</v>
          </cell>
        </row>
        <row r="4111">
          <cell r="A4111">
            <v>90753</v>
          </cell>
        </row>
        <row r="4112">
          <cell r="A4112">
            <v>82808</v>
          </cell>
        </row>
        <row r="4113">
          <cell r="A4113">
            <v>76281</v>
          </cell>
        </row>
        <row r="4114">
          <cell r="A4114">
            <v>81645</v>
          </cell>
        </row>
        <row r="4115">
          <cell r="A4115">
            <v>73301</v>
          </cell>
        </row>
        <row r="4116">
          <cell r="A4116">
            <v>78230</v>
          </cell>
        </row>
        <row r="4117">
          <cell r="A4117">
            <v>86175</v>
          </cell>
        </row>
        <row r="4118">
          <cell r="A4118">
            <v>87380</v>
          </cell>
        </row>
        <row r="4119">
          <cell r="A4119">
            <v>83500</v>
          </cell>
        </row>
        <row r="4120">
          <cell r="A4120">
            <v>83036</v>
          </cell>
        </row>
        <row r="4121">
          <cell r="A4121">
            <v>80950</v>
          </cell>
        </row>
        <row r="4122">
          <cell r="A4122">
            <v>76873</v>
          </cell>
        </row>
        <row r="4123">
          <cell r="A4123">
            <v>83505</v>
          </cell>
        </row>
        <row r="4124">
          <cell r="A4124">
            <v>76492</v>
          </cell>
        </row>
        <row r="4125">
          <cell r="A4125">
            <v>80701</v>
          </cell>
        </row>
        <row r="4126">
          <cell r="A4126">
            <v>90757</v>
          </cell>
        </row>
        <row r="4127">
          <cell r="A4127">
            <v>75958</v>
          </cell>
        </row>
        <row r="4128">
          <cell r="A4128">
            <v>76484</v>
          </cell>
        </row>
        <row r="4129">
          <cell r="A4129">
            <v>76394</v>
          </cell>
        </row>
        <row r="4130">
          <cell r="A4130">
            <v>77855</v>
          </cell>
        </row>
        <row r="4131">
          <cell r="A4131">
            <v>78594</v>
          </cell>
        </row>
        <row r="4132">
          <cell r="A4132">
            <v>78663</v>
          </cell>
        </row>
        <row r="4133">
          <cell r="A4133">
            <v>83038</v>
          </cell>
        </row>
        <row r="4134">
          <cell r="A4134">
            <v>73006</v>
          </cell>
        </row>
        <row r="4135">
          <cell r="A4135">
            <v>74692</v>
          </cell>
        </row>
        <row r="4136">
          <cell r="A4136">
            <v>82493</v>
          </cell>
        </row>
        <row r="4137">
          <cell r="A4137">
            <v>76146</v>
          </cell>
        </row>
        <row r="4138">
          <cell r="A4138">
            <v>83465</v>
          </cell>
        </row>
        <row r="4139">
          <cell r="A4139">
            <v>83456</v>
          </cell>
        </row>
        <row r="4140">
          <cell r="A4140">
            <v>81420</v>
          </cell>
        </row>
        <row r="4141">
          <cell r="A4141">
            <v>80765</v>
          </cell>
        </row>
        <row r="4142">
          <cell r="A4142">
            <v>80703</v>
          </cell>
        </row>
        <row r="4143">
          <cell r="A4143">
            <v>80559</v>
          </cell>
        </row>
        <row r="4144">
          <cell r="A4144">
            <v>80407</v>
          </cell>
        </row>
        <row r="4145">
          <cell r="A4145">
            <v>78090</v>
          </cell>
        </row>
        <row r="4146">
          <cell r="A4146">
            <v>76283</v>
          </cell>
        </row>
        <row r="4147">
          <cell r="A4147">
            <v>75982</v>
          </cell>
        </row>
        <row r="4148">
          <cell r="A4148">
            <v>93019</v>
          </cell>
        </row>
        <row r="4149">
          <cell r="A4149">
            <v>91782</v>
          </cell>
        </row>
        <row r="4150">
          <cell r="A4150">
            <v>75060</v>
          </cell>
        </row>
        <row r="4151">
          <cell r="A4151">
            <v>79283</v>
          </cell>
        </row>
        <row r="4152">
          <cell r="A4152">
            <v>76040</v>
          </cell>
        </row>
        <row r="4153">
          <cell r="A4153">
            <v>87669</v>
          </cell>
        </row>
        <row r="4154">
          <cell r="A4154">
            <v>85666</v>
          </cell>
        </row>
        <row r="4155">
          <cell r="A4155">
            <v>85669</v>
          </cell>
        </row>
        <row r="4156">
          <cell r="A4156">
            <v>78785</v>
          </cell>
        </row>
        <row r="4157">
          <cell r="A4157">
            <v>88589</v>
          </cell>
        </row>
        <row r="4158">
          <cell r="A4158">
            <v>88928</v>
          </cell>
        </row>
        <row r="4159">
          <cell r="A4159">
            <v>92499</v>
          </cell>
        </row>
        <row r="4160">
          <cell r="A4160">
            <v>90251</v>
          </cell>
        </row>
        <row r="4161">
          <cell r="A4161">
            <v>92411</v>
          </cell>
        </row>
        <row r="4162">
          <cell r="A4162">
            <v>95206</v>
          </cell>
        </row>
        <row r="4163">
          <cell r="A4163">
            <v>93378</v>
          </cell>
        </row>
        <row r="4164">
          <cell r="A4164">
            <v>90187</v>
          </cell>
        </row>
        <row r="4165">
          <cell r="A4165">
            <v>91792</v>
          </cell>
        </row>
        <row r="4166">
          <cell r="A4166">
            <v>93666</v>
          </cell>
        </row>
        <row r="4167">
          <cell r="A4167">
            <v>92714</v>
          </cell>
        </row>
        <row r="4168">
          <cell r="A4168">
            <v>94269</v>
          </cell>
        </row>
        <row r="4169">
          <cell r="A4169">
            <v>92711</v>
          </cell>
        </row>
        <row r="4170">
          <cell r="A4170">
            <v>91369</v>
          </cell>
        </row>
        <row r="4171">
          <cell r="A4171">
            <v>93749</v>
          </cell>
        </row>
        <row r="4172">
          <cell r="A4172">
            <v>91735</v>
          </cell>
        </row>
        <row r="4173">
          <cell r="A4173">
            <v>89214</v>
          </cell>
        </row>
        <row r="4174">
          <cell r="A4174">
            <v>91313</v>
          </cell>
        </row>
        <row r="4175">
          <cell r="A4175">
            <v>95001</v>
          </cell>
        </row>
        <row r="4176">
          <cell r="A4176">
            <v>95220</v>
          </cell>
        </row>
        <row r="4177">
          <cell r="A4177">
            <v>93069</v>
          </cell>
        </row>
        <row r="4178">
          <cell r="A4178">
            <v>85019</v>
          </cell>
        </row>
        <row r="4179">
          <cell r="A4179">
            <v>91285</v>
          </cell>
        </row>
        <row r="4180">
          <cell r="A4180">
            <v>74964</v>
          </cell>
        </row>
        <row r="4181">
          <cell r="A4181">
            <v>91509</v>
          </cell>
        </row>
        <row r="4182">
          <cell r="A4182">
            <v>94074</v>
          </cell>
        </row>
        <row r="4183">
          <cell r="A4183">
            <v>95194</v>
          </cell>
        </row>
        <row r="4184">
          <cell r="A4184">
            <v>93450</v>
          </cell>
        </row>
        <row r="4185">
          <cell r="A4185">
            <v>85927</v>
          </cell>
        </row>
        <row r="4186">
          <cell r="A4186">
            <v>76116</v>
          </cell>
        </row>
        <row r="4187">
          <cell r="A4187">
            <v>81076</v>
          </cell>
        </row>
        <row r="4188">
          <cell r="A4188">
            <v>93187</v>
          </cell>
        </row>
        <row r="4189">
          <cell r="A4189">
            <v>74662</v>
          </cell>
        </row>
        <row r="4190">
          <cell r="A4190">
            <v>83605</v>
          </cell>
        </row>
        <row r="4191">
          <cell r="A4191">
            <v>94270</v>
          </cell>
        </row>
        <row r="4192">
          <cell r="A4192">
            <v>93739</v>
          </cell>
        </row>
        <row r="4193">
          <cell r="A4193">
            <v>93738</v>
          </cell>
        </row>
        <row r="4194">
          <cell r="A4194">
            <v>95094</v>
          </cell>
        </row>
        <row r="4195">
          <cell r="A4195">
            <v>95283</v>
          </cell>
        </row>
        <row r="4196">
          <cell r="A4196">
            <v>95044</v>
          </cell>
        </row>
        <row r="4197">
          <cell r="A4197">
            <v>94689</v>
          </cell>
        </row>
        <row r="4198">
          <cell r="A4198">
            <v>95282</v>
          </cell>
        </row>
        <row r="4199">
          <cell r="A4199">
            <v>87723</v>
          </cell>
        </row>
        <row r="4200">
          <cell r="A4200">
            <v>88398</v>
          </cell>
        </row>
        <row r="4201">
          <cell r="A4201">
            <v>95324</v>
          </cell>
        </row>
        <row r="4202">
          <cell r="A4202">
            <v>86970</v>
          </cell>
        </row>
        <row r="4203">
          <cell r="A4203">
            <v>86390</v>
          </cell>
        </row>
        <row r="4204">
          <cell r="A4204">
            <v>89124</v>
          </cell>
        </row>
        <row r="4205">
          <cell r="A4205">
            <v>86321</v>
          </cell>
        </row>
        <row r="4206">
          <cell r="A4206">
            <v>87699</v>
          </cell>
        </row>
        <row r="4207">
          <cell r="A4207">
            <v>93522</v>
          </cell>
        </row>
        <row r="4208">
          <cell r="A4208">
            <v>94008</v>
          </cell>
        </row>
        <row r="4209">
          <cell r="A4209">
            <v>94761</v>
          </cell>
        </row>
        <row r="4210">
          <cell r="A4210">
            <v>94835</v>
          </cell>
        </row>
        <row r="4211">
          <cell r="A4211">
            <v>93363</v>
          </cell>
        </row>
        <row r="4212">
          <cell r="A4212">
            <v>93994</v>
          </cell>
        </row>
        <row r="4213">
          <cell r="A4213">
            <v>74494</v>
          </cell>
        </row>
        <row r="4214">
          <cell r="A4214">
            <v>74922</v>
          </cell>
        </row>
        <row r="4215">
          <cell r="A4215">
            <v>81286</v>
          </cell>
        </row>
        <row r="4216">
          <cell r="A4216">
            <v>85021</v>
          </cell>
        </row>
        <row r="4217">
          <cell r="A4217">
            <v>85342</v>
          </cell>
        </row>
        <row r="4218">
          <cell r="A4218">
            <v>83157</v>
          </cell>
        </row>
        <row r="4219">
          <cell r="A4219">
            <v>80496</v>
          </cell>
        </row>
        <row r="4220">
          <cell r="A4220">
            <v>89039</v>
          </cell>
        </row>
        <row r="4221">
          <cell r="A4221">
            <v>90485</v>
          </cell>
        </row>
        <row r="4222">
          <cell r="A4222">
            <v>74140</v>
          </cell>
        </row>
        <row r="4223">
          <cell r="A4223">
            <v>89102</v>
          </cell>
        </row>
        <row r="4224">
          <cell r="A4224">
            <v>89099</v>
          </cell>
        </row>
        <row r="4225">
          <cell r="A4225">
            <v>89090</v>
          </cell>
        </row>
        <row r="4226">
          <cell r="A4226">
            <v>91425</v>
          </cell>
        </row>
        <row r="4227">
          <cell r="A4227">
            <v>85416</v>
          </cell>
        </row>
        <row r="4228">
          <cell r="A4228">
            <v>93765</v>
          </cell>
        </row>
        <row r="4229">
          <cell r="A4229">
            <v>95447</v>
          </cell>
        </row>
        <row r="4230">
          <cell r="A4230">
            <v>90959</v>
          </cell>
        </row>
        <row r="4231">
          <cell r="A4231">
            <v>95147</v>
          </cell>
        </row>
        <row r="4232">
          <cell r="A4232">
            <v>93093</v>
          </cell>
        </row>
        <row r="4233">
          <cell r="A4233">
            <v>92689</v>
          </cell>
        </row>
        <row r="4234">
          <cell r="A4234">
            <v>92724</v>
          </cell>
        </row>
        <row r="4235">
          <cell r="A4235">
            <v>94320</v>
          </cell>
        </row>
        <row r="4236">
          <cell r="A4236">
            <v>94414</v>
          </cell>
        </row>
        <row r="4237">
          <cell r="A4237">
            <v>93031</v>
          </cell>
        </row>
        <row r="4238">
          <cell r="A4238">
            <v>90000</v>
          </cell>
        </row>
        <row r="4239">
          <cell r="A4239">
            <v>94172</v>
          </cell>
        </row>
        <row r="4240">
          <cell r="A4240">
            <v>95370</v>
          </cell>
        </row>
        <row r="4241">
          <cell r="A4241">
            <v>92953</v>
          </cell>
        </row>
        <row r="4242">
          <cell r="A4242">
            <v>92836</v>
          </cell>
        </row>
        <row r="4243">
          <cell r="A4243">
            <v>90590</v>
          </cell>
        </row>
        <row r="4244">
          <cell r="A4244">
            <v>93025</v>
          </cell>
        </row>
        <row r="4245">
          <cell r="A4245">
            <v>94213</v>
          </cell>
        </row>
        <row r="4246">
          <cell r="A4246">
            <v>94875</v>
          </cell>
        </row>
        <row r="4247">
          <cell r="A4247">
            <v>89778</v>
          </cell>
        </row>
        <row r="4248">
          <cell r="A4248">
            <v>95108</v>
          </cell>
        </row>
        <row r="4249">
          <cell r="A4249">
            <v>91668</v>
          </cell>
        </row>
        <row r="4250">
          <cell r="A4250">
            <v>91375</v>
          </cell>
        </row>
        <row r="4251">
          <cell r="A4251">
            <v>92832</v>
          </cell>
        </row>
        <row r="4252">
          <cell r="A4252">
            <v>89941</v>
          </cell>
        </row>
        <row r="4253">
          <cell r="A4253">
            <v>93457</v>
          </cell>
        </row>
        <row r="4254">
          <cell r="A4254">
            <v>92215</v>
          </cell>
        </row>
        <row r="4255">
          <cell r="A4255">
            <v>74610</v>
          </cell>
        </row>
        <row r="4256">
          <cell r="A4256">
            <v>93740</v>
          </cell>
        </row>
        <row r="4257">
          <cell r="A4257">
            <v>7316</v>
          </cell>
        </row>
        <row r="4258">
          <cell r="A4258">
            <v>86336</v>
          </cell>
        </row>
        <row r="4259">
          <cell r="A4259">
            <v>86135</v>
          </cell>
        </row>
        <row r="4260">
          <cell r="A4260">
            <v>89111</v>
          </cell>
        </row>
        <row r="4261">
          <cell r="A4261">
            <v>91536</v>
          </cell>
        </row>
        <row r="4262">
          <cell r="A4262">
            <v>86926</v>
          </cell>
        </row>
        <row r="4263">
          <cell r="A4263">
            <v>85366</v>
          </cell>
        </row>
        <row r="4264">
          <cell r="A4264">
            <v>94565</v>
          </cell>
        </row>
        <row r="4265">
          <cell r="A4265">
            <v>87741</v>
          </cell>
        </row>
        <row r="4266">
          <cell r="A4266">
            <v>87614</v>
          </cell>
        </row>
        <row r="4267">
          <cell r="A4267">
            <v>89420</v>
          </cell>
        </row>
        <row r="4268">
          <cell r="A4268">
            <v>88102</v>
          </cell>
        </row>
        <row r="4269">
          <cell r="A4269">
            <v>87148</v>
          </cell>
        </row>
        <row r="4270">
          <cell r="A4270">
            <v>89294</v>
          </cell>
        </row>
        <row r="4271">
          <cell r="A4271">
            <v>82040</v>
          </cell>
        </row>
        <row r="4272">
          <cell r="A4272">
            <v>87950</v>
          </cell>
        </row>
        <row r="4273">
          <cell r="A4273">
            <v>87533</v>
          </cell>
        </row>
        <row r="4274">
          <cell r="A4274">
            <v>86049</v>
          </cell>
        </row>
        <row r="4275">
          <cell r="A4275">
            <v>89061</v>
          </cell>
        </row>
        <row r="4276">
          <cell r="A4276">
            <v>88815</v>
          </cell>
        </row>
        <row r="4277">
          <cell r="A4277">
            <v>89312</v>
          </cell>
        </row>
        <row r="4278">
          <cell r="A4278">
            <v>85323</v>
          </cell>
        </row>
        <row r="4279">
          <cell r="A4279">
            <v>87339</v>
          </cell>
        </row>
        <row r="4280">
          <cell r="A4280">
            <v>87414</v>
          </cell>
        </row>
        <row r="4281">
          <cell r="A4281">
            <v>87819</v>
          </cell>
        </row>
        <row r="4282">
          <cell r="A4282">
            <v>93314</v>
          </cell>
        </row>
        <row r="4283">
          <cell r="A4283">
            <v>89063</v>
          </cell>
        </row>
        <row r="4284">
          <cell r="A4284">
            <v>86348</v>
          </cell>
        </row>
        <row r="4285">
          <cell r="A4285">
            <v>85892</v>
          </cell>
        </row>
        <row r="4286">
          <cell r="A4286">
            <v>87498</v>
          </cell>
        </row>
        <row r="4287">
          <cell r="A4287">
            <v>88461</v>
          </cell>
        </row>
        <row r="4288">
          <cell r="A4288">
            <v>89249</v>
          </cell>
        </row>
        <row r="4289">
          <cell r="A4289">
            <v>88553</v>
          </cell>
        </row>
        <row r="4290">
          <cell r="A4290">
            <v>88401</v>
          </cell>
        </row>
        <row r="4291">
          <cell r="A4291">
            <v>90358</v>
          </cell>
        </row>
        <row r="4292">
          <cell r="A4292">
            <v>94256</v>
          </cell>
        </row>
        <row r="4293">
          <cell r="A4293">
            <v>93604</v>
          </cell>
        </row>
        <row r="4294">
          <cell r="A4294">
            <v>89476</v>
          </cell>
        </row>
        <row r="4295">
          <cell r="A4295">
            <v>87836</v>
          </cell>
        </row>
        <row r="4296">
          <cell r="A4296">
            <v>81651</v>
          </cell>
        </row>
        <row r="4297">
          <cell r="A4297">
            <v>75393</v>
          </cell>
        </row>
        <row r="4298">
          <cell r="A4298">
            <v>76175</v>
          </cell>
        </row>
        <row r="4299">
          <cell r="A4299">
            <v>94910</v>
          </cell>
        </row>
        <row r="4300">
          <cell r="A4300">
            <v>94911</v>
          </cell>
        </row>
        <row r="4301">
          <cell r="A4301">
            <v>94870</v>
          </cell>
        </row>
        <row r="4302">
          <cell r="A4302">
            <v>73482</v>
          </cell>
        </row>
        <row r="4303">
          <cell r="A4303">
            <v>77195</v>
          </cell>
        </row>
        <row r="4304">
          <cell r="A4304">
            <v>79108</v>
          </cell>
        </row>
        <row r="4305">
          <cell r="A4305">
            <v>73567</v>
          </cell>
        </row>
        <row r="4306">
          <cell r="A4306">
            <v>78170</v>
          </cell>
        </row>
        <row r="4307">
          <cell r="A4307">
            <v>83317</v>
          </cell>
        </row>
        <row r="4308">
          <cell r="A4308">
            <v>92972</v>
          </cell>
        </row>
        <row r="4309">
          <cell r="A4309">
            <v>87014</v>
          </cell>
        </row>
        <row r="4310">
          <cell r="A4310">
            <v>77827</v>
          </cell>
        </row>
        <row r="4311">
          <cell r="A4311">
            <v>5063</v>
          </cell>
        </row>
        <row r="4312">
          <cell r="A4312">
            <v>76364</v>
          </cell>
        </row>
        <row r="4313">
          <cell r="A4313">
            <v>75553</v>
          </cell>
        </row>
        <row r="4314">
          <cell r="A4314">
            <v>83481</v>
          </cell>
        </row>
        <row r="4315">
          <cell r="A4315">
            <v>66410</v>
          </cell>
        </row>
        <row r="4316">
          <cell r="A4316">
            <v>66810</v>
          </cell>
        </row>
        <row r="4317">
          <cell r="A4317">
            <v>89977</v>
          </cell>
        </row>
        <row r="4318">
          <cell r="A4318">
            <v>74397</v>
          </cell>
        </row>
        <row r="4319">
          <cell r="A4319">
            <v>76084</v>
          </cell>
        </row>
        <row r="4320">
          <cell r="A4320">
            <v>94913</v>
          </cell>
        </row>
        <row r="4321">
          <cell r="A4321">
            <v>87341</v>
          </cell>
        </row>
        <row r="4322">
          <cell r="A4322">
            <v>79930</v>
          </cell>
        </row>
        <row r="4323">
          <cell r="A4323">
            <v>94903</v>
          </cell>
        </row>
        <row r="4324">
          <cell r="A4324">
            <v>89986</v>
          </cell>
        </row>
        <row r="4325">
          <cell r="A4325">
            <v>77355</v>
          </cell>
        </row>
        <row r="4326">
          <cell r="A4326">
            <v>81649</v>
          </cell>
        </row>
        <row r="4327">
          <cell r="A4327">
            <v>66812</v>
          </cell>
        </row>
        <row r="4328">
          <cell r="A4328">
            <v>94822</v>
          </cell>
        </row>
        <row r="4329">
          <cell r="A4329">
            <v>77902</v>
          </cell>
        </row>
        <row r="4330">
          <cell r="A4330">
            <v>94872</v>
          </cell>
        </row>
        <row r="4331">
          <cell r="A4331">
            <v>90529</v>
          </cell>
        </row>
        <row r="4332">
          <cell r="A4332">
            <v>92934</v>
          </cell>
        </row>
        <row r="4333">
          <cell r="A4333">
            <v>86721</v>
          </cell>
        </row>
        <row r="4334">
          <cell r="A4334">
            <v>81786</v>
          </cell>
        </row>
        <row r="4335">
          <cell r="A4335">
            <v>79135</v>
          </cell>
        </row>
        <row r="4336">
          <cell r="A4336">
            <v>80216</v>
          </cell>
        </row>
        <row r="4337">
          <cell r="A4337">
            <v>76486</v>
          </cell>
        </row>
        <row r="4338">
          <cell r="A4338">
            <v>94446</v>
          </cell>
        </row>
        <row r="4339">
          <cell r="A4339">
            <v>80908</v>
          </cell>
        </row>
        <row r="4340">
          <cell r="A4340">
            <v>90494</v>
          </cell>
        </row>
        <row r="4341">
          <cell r="A4341">
            <v>92006</v>
          </cell>
        </row>
        <row r="4342">
          <cell r="A4342">
            <v>82252</v>
          </cell>
        </row>
        <row r="4343">
          <cell r="A4343">
            <v>57590</v>
          </cell>
        </row>
        <row r="4344">
          <cell r="A4344">
            <v>76269</v>
          </cell>
        </row>
        <row r="4345">
          <cell r="A4345">
            <v>79689</v>
          </cell>
        </row>
        <row r="4346">
          <cell r="A4346">
            <v>80679</v>
          </cell>
        </row>
        <row r="4347">
          <cell r="A4347">
            <v>80816</v>
          </cell>
        </row>
        <row r="4348">
          <cell r="A4348">
            <v>93884</v>
          </cell>
        </row>
        <row r="4349">
          <cell r="A4349">
            <v>93876</v>
          </cell>
        </row>
        <row r="4350">
          <cell r="A4350">
            <v>93396</v>
          </cell>
        </row>
        <row r="4351">
          <cell r="A4351">
            <v>92001</v>
          </cell>
        </row>
        <row r="4352">
          <cell r="A4352">
            <v>82374</v>
          </cell>
        </row>
        <row r="4353">
          <cell r="A4353">
            <v>81422</v>
          </cell>
        </row>
        <row r="4354">
          <cell r="A4354">
            <v>5062</v>
          </cell>
        </row>
        <row r="4355">
          <cell r="A4355">
            <v>48937</v>
          </cell>
        </row>
        <row r="4356">
          <cell r="A4356">
            <v>78241</v>
          </cell>
        </row>
        <row r="4357">
          <cell r="A4357">
            <v>15092</v>
          </cell>
        </row>
        <row r="4358">
          <cell r="A4358">
            <v>93105</v>
          </cell>
        </row>
        <row r="4359">
          <cell r="A4359">
            <v>94253</v>
          </cell>
        </row>
        <row r="4360">
          <cell r="A4360">
            <v>94545</v>
          </cell>
        </row>
        <row r="4361">
          <cell r="A4361">
            <v>74369</v>
          </cell>
        </row>
        <row r="4362">
          <cell r="A4362">
            <v>75130</v>
          </cell>
        </row>
        <row r="4363">
          <cell r="A4363">
            <v>74926</v>
          </cell>
        </row>
        <row r="4364">
          <cell r="A4364">
            <v>74930</v>
          </cell>
        </row>
        <row r="4365">
          <cell r="A4365">
            <v>76355</v>
          </cell>
        </row>
        <row r="4366">
          <cell r="A4366">
            <v>74467</v>
          </cell>
        </row>
        <row r="4367">
          <cell r="A4367">
            <v>80541</v>
          </cell>
        </row>
        <row r="4368">
          <cell r="A4368">
            <v>77619</v>
          </cell>
        </row>
        <row r="4369">
          <cell r="A4369">
            <v>79122</v>
          </cell>
        </row>
        <row r="4370">
          <cell r="A4370">
            <v>79555</v>
          </cell>
        </row>
        <row r="4371">
          <cell r="A4371">
            <v>74364</v>
          </cell>
        </row>
        <row r="4372">
          <cell r="A4372">
            <v>82239</v>
          </cell>
        </row>
        <row r="4373">
          <cell r="A4373">
            <v>82241</v>
          </cell>
        </row>
        <row r="4374">
          <cell r="A4374">
            <v>83047</v>
          </cell>
        </row>
        <row r="4375">
          <cell r="A4375">
            <v>82862</v>
          </cell>
        </row>
        <row r="4376">
          <cell r="A4376">
            <v>82936</v>
          </cell>
        </row>
        <row r="4377">
          <cell r="A4377">
            <v>82935</v>
          </cell>
        </row>
        <row r="4378">
          <cell r="A4378">
            <v>82844</v>
          </cell>
        </row>
        <row r="4379">
          <cell r="A4379">
            <v>75525</v>
          </cell>
        </row>
        <row r="4380">
          <cell r="A4380">
            <v>79644</v>
          </cell>
        </row>
        <row r="4381">
          <cell r="A4381">
            <v>75337</v>
          </cell>
        </row>
        <row r="4382">
          <cell r="A4382">
            <v>84690</v>
          </cell>
        </row>
        <row r="4383">
          <cell r="A4383">
            <v>82251</v>
          </cell>
        </row>
        <row r="4384">
          <cell r="A4384">
            <v>86065</v>
          </cell>
        </row>
        <row r="4385">
          <cell r="A4385">
            <v>86062</v>
          </cell>
        </row>
        <row r="4386">
          <cell r="A4386">
            <v>86146</v>
          </cell>
        </row>
        <row r="4387">
          <cell r="A4387">
            <v>83274</v>
          </cell>
        </row>
        <row r="4388">
          <cell r="A4388">
            <v>77087</v>
          </cell>
        </row>
        <row r="4389">
          <cell r="A4389">
            <v>85688</v>
          </cell>
        </row>
        <row r="4390">
          <cell r="A4390">
            <v>75764</v>
          </cell>
        </row>
        <row r="4391">
          <cell r="A4391">
            <v>33493</v>
          </cell>
        </row>
        <row r="4392">
          <cell r="A4392">
            <v>88751</v>
          </cell>
        </row>
        <row r="4393">
          <cell r="A4393">
            <v>84198</v>
          </cell>
        </row>
        <row r="4394">
          <cell r="A4394">
            <v>85493</v>
          </cell>
        </row>
        <row r="4395">
          <cell r="A4395">
            <v>88595</v>
          </cell>
        </row>
        <row r="4396">
          <cell r="A4396">
            <v>89637</v>
          </cell>
        </row>
        <row r="4397">
          <cell r="A4397">
            <v>87001</v>
          </cell>
        </row>
        <row r="4398">
          <cell r="A4398">
            <v>86966</v>
          </cell>
        </row>
        <row r="4399">
          <cell r="A4399">
            <v>81225</v>
          </cell>
        </row>
        <row r="4400">
          <cell r="A4400">
            <v>76158</v>
          </cell>
        </row>
        <row r="4401">
          <cell r="A4401">
            <v>85198</v>
          </cell>
        </row>
        <row r="4402">
          <cell r="A4402">
            <v>88119</v>
          </cell>
        </row>
        <row r="4403">
          <cell r="A4403">
            <v>87973</v>
          </cell>
        </row>
        <row r="4404">
          <cell r="A4404">
            <v>65656</v>
          </cell>
        </row>
        <row r="4405">
          <cell r="A4405">
            <v>46363</v>
          </cell>
        </row>
        <row r="4406">
          <cell r="A4406">
            <v>89866</v>
          </cell>
        </row>
        <row r="4407">
          <cell r="A4407">
            <v>92373</v>
          </cell>
        </row>
        <row r="4408">
          <cell r="A4408">
            <v>85199</v>
          </cell>
        </row>
        <row r="4409">
          <cell r="A4409">
            <v>91770</v>
          </cell>
        </row>
        <row r="4410">
          <cell r="A4410">
            <v>93502</v>
          </cell>
        </row>
        <row r="4411">
          <cell r="A4411">
            <v>92560</v>
          </cell>
        </row>
        <row r="4412">
          <cell r="A4412">
            <v>87471</v>
          </cell>
        </row>
        <row r="4413">
          <cell r="A4413">
            <v>91148</v>
          </cell>
        </row>
        <row r="4414">
          <cell r="A4414">
            <v>90758</v>
          </cell>
        </row>
        <row r="4415">
          <cell r="A4415">
            <v>92605</v>
          </cell>
        </row>
        <row r="4416">
          <cell r="A4416">
            <v>94555</v>
          </cell>
        </row>
        <row r="4417">
          <cell r="A4417">
            <v>95055</v>
          </cell>
        </row>
        <row r="4418">
          <cell r="A4418">
            <v>79919</v>
          </cell>
        </row>
        <row r="4419">
          <cell r="A4419">
            <v>81345</v>
          </cell>
        </row>
        <row r="4420">
          <cell r="A4420">
            <v>92416</v>
          </cell>
        </row>
        <row r="4421">
          <cell r="A4421">
            <v>88757</v>
          </cell>
        </row>
        <row r="4422">
          <cell r="A4422">
            <v>95411</v>
          </cell>
        </row>
        <row r="4423">
          <cell r="A4423">
            <v>88234</v>
          </cell>
        </row>
        <row r="4424">
          <cell r="A4424">
            <v>92947</v>
          </cell>
        </row>
        <row r="4425">
          <cell r="A4425">
            <v>27437</v>
          </cell>
        </row>
        <row r="4426">
          <cell r="A4426">
            <v>92261</v>
          </cell>
        </row>
        <row r="4427">
          <cell r="A4427">
            <v>88273</v>
          </cell>
        </row>
        <row r="4428">
          <cell r="A4428">
            <v>84317</v>
          </cell>
        </row>
        <row r="4429">
          <cell r="A4429">
            <v>87350</v>
          </cell>
        </row>
        <row r="4430">
          <cell r="A4430">
            <v>94863</v>
          </cell>
        </row>
        <row r="4431">
          <cell r="A4431">
            <v>94710</v>
          </cell>
        </row>
        <row r="4432">
          <cell r="A4432">
            <v>94110</v>
          </cell>
        </row>
        <row r="4433">
          <cell r="A4433">
            <v>94115</v>
          </cell>
        </row>
        <row r="4434">
          <cell r="A4434">
            <v>89186</v>
          </cell>
        </row>
        <row r="4435">
          <cell r="A4435">
            <v>89691</v>
          </cell>
        </row>
        <row r="4436">
          <cell r="A4436">
            <v>87231</v>
          </cell>
        </row>
        <row r="4437">
          <cell r="A4437">
            <v>94594</v>
          </cell>
        </row>
        <row r="4438">
          <cell r="A4438">
            <v>94786</v>
          </cell>
        </row>
        <row r="4439">
          <cell r="A4439">
            <v>90062</v>
          </cell>
        </row>
        <row r="4440">
          <cell r="A4440">
            <v>89685</v>
          </cell>
        </row>
        <row r="4441">
          <cell r="A4441">
            <v>84081</v>
          </cell>
        </row>
        <row r="4442">
          <cell r="A4442">
            <v>87715</v>
          </cell>
        </row>
        <row r="4443">
          <cell r="A4443">
            <v>89306</v>
          </cell>
        </row>
        <row r="4444">
          <cell r="A4444">
            <v>92304</v>
          </cell>
        </row>
        <row r="4445">
          <cell r="A4445">
            <v>30445</v>
          </cell>
        </row>
        <row r="4446">
          <cell r="A4446">
            <v>85902</v>
          </cell>
        </row>
        <row r="4447">
          <cell r="A4447">
            <v>89681</v>
          </cell>
        </row>
        <row r="4448">
          <cell r="A4448">
            <v>76287</v>
          </cell>
        </row>
        <row r="4449">
          <cell r="A4449">
            <v>93838</v>
          </cell>
        </row>
        <row r="4450">
          <cell r="A4450">
            <v>54496</v>
          </cell>
        </row>
        <row r="4451">
          <cell r="A4451">
            <v>73212</v>
          </cell>
        </row>
        <row r="4452">
          <cell r="A4452">
            <v>3267</v>
          </cell>
        </row>
        <row r="4453">
          <cell r="A4453">
            <v>81820</v>
          </cell>
        </row>
        <row r="4454">
          <cell r="A4454">
            <v>75554</v>
          </cell>
        </row>
        <row r="4455">
          <cell r="A4455">
            <v>79931</v>
          </cell>
        </row>
        <row r="4456">
          <cell r="A4456">
            <v>71775</v>
          </cell>
        </row>
        <row r="4457">
          <cell r="A4457">
            <v>55552</v>
          </cell>
        </row>
        <row r="4458">
          <cell r="A4458">
            <v>79513</v>
          </cell>
        </row>
        <row r="4459">
          <cell r="A4459">
            <v>90519</v>
          </cell>
        </row>
        <row r="4460">
          <cell r="A4460">
            <v>82489</v>
          </cell>
        </row>
        <row r="4461">
          <cell r="A4461">
            <v>81301</v>
          </cell>
        </row>
        <row r="4462">
          <cell r="A4462">
            <v>84878</v>
          </cell>
        </row>
        <row r="4463">
          <cell r="A4463">
            <v>95222</v>
          </cell>
        </row>
        <row r="4464">
          <cell r="A4464">
            <v>90595</v>
          </cell>
        </row>
        <row r="4465">
          <cell r="A4465">
            <v>79835</v>
          </cell>
        </row>
        <row r="4466">
          <cell r="A4466">
            <v>82659</v>
          </cell>
        </row>
        <row r="4467">
          <cell r="A4467">
            <v>85085</v>
          </cell>
        </row>
        <row r="4468">
          <cell r="A4468">
            <v>86198</v>
          </cell>
        </row>
        <row r="4469">
          <cell r="A4469">
            <v>87534</v>
          </cell>
        </row>
        <row r="4470">
          <cell r="A4470">
            <v>84221</v>
          </cell>
        </row>
        <row r="4471">
          <cell r="A4471">
            <v>87308</v>
          </cell>
        </row>
        <row r="4472">
          <cell r="A4472">
            <v>87306</v>
          </cell>
        </row>
        <row r="4473">
          <cell r="A4473">
            <v>85326</v>
          </cell>
        </row>
        <row r="4474">
          <cell r="A4474">
            <v>87638</v>
          </cell>
        </row>
        <row r="4475">
          <cell r="A4475">
            <v>87401</v>
          </cell>
        </row>
        <row r="4476">
          <cell r="A4476">
            <v>88763</v>
          </cell>
        </row>
        <row r="4477">
          <cell r="A4477">
            <v>89627</v>
          </cell>
        </row>
        <row r="4478">
          <cell r="A4478">
            <v>89626</v>
          </cell>
        </row>
        <row r="4479">
          <cell r="A4479">
            <v>94675</v>
          </cell>
        </row>
        <row r="4480">
          <cell r="A4480">
            <v>94679</v>
          </cell>
        </row>
        <row r="4481">
          <cell r="A4481">
            <v>65217</v>
          </cell>
        </row>
        <row r="4482">
          <cell r="A4482">
            <v>88665</v>
          </cell>
        </row>
        <row r="4483">
          <cell r="A4483">
            <v>95730</v>
          </cell>
        </row>
        <row r="4484">
          <cell r="A4484">
            <v>95501</v>
          </cell>
        </row>
        <row r="4485">
          <cell r="A4485">
            <v>95705</v>
          </cell>
        </row>
        <row r="4486">
          <cell r="A4486">
            <v>90566</v>
          </cell>
        </row>
        <row r="4487">
          <cell r="A4487">
            <v>95060</v>
          </cell>
        </row>
        <row r="4488">
          <cell r="A4488">
            <v>95574</v>
          </cell>
        </row>
        <row r="4489">
          <cell r="A4489">
            <v>92095</v>
          </cell>
        </row>
        <row r="4490">
          <cell r="A4490">
            <v>95484</v>
          </cell>
        </row>
        <row r="4491">
          <cell r="A4491">
            <v>93860</v>
          </cell>
        </row>
        <row r="4492">
          <cell r="A4492">
            <v>91764</v>
          </cell>
        </row>
        <row r="4493">
          <cell r="A4493">
            <v>79774</v>
          </cell>
        </row>
        <row r="4494">
          <cell r="A4494">
            <v>89434</v>
          </cell>
        </row>
        <row r="4495">
          <cell r="A4495">
            <v>92328</v>
          </cell>
        </row>
        <row r="4496">
          <cell r="A4496">
            <v>93562</v>
          </cell>
        </row>
        <row r="4497">
          <cell r="A4497">
            <v>93114</v>
          </cell>
        </row>
        <row r="4498">
          <cell r="A4498">
            <v>87555</v>
          </cell>
        </row>
        <row r="4499">
          <cell r="A4499">
            <v>93062</v>
          </cell>
        </row>
        <row r="4500">
          <cell r="A4500">
            <v>93383</v>
          </cell>
        </row>
        <row r="4501">
          <cell r="A4501">
            <v>79777</v>
          </cell>
        </row>
        <row r="4502">
          <cell r="A4502">
            <v>86109</v>
          </cell>
        </row>
        <row r="4503">
          <cell r="A4503">
            <v>89916</v>
          </cell>
        </row>
        <row r="4504">
          <cell r="A4504">
            <v>67841</v>
          </cell>
        </row>
        <row r="4505">
          <cell r="A4505">
            <v>92529</v>
          </cell>
        </row>
        <row r="4506">
          <cell r="A4506">
            <v>92531</v>
          </cell>
        </row>
        <row r="4507">
          <cell r="A4507">
            <v>93566</v>
          </cell>
        </row>
        <row r="4508">
          <cell r="A4508">
            <v>92236</v>
          </cell>
        </row>
        <row r="4509">
          <cell r="A4509">
            <v>93997</v>
          </cell>
        </row>
        <row r="4510">
          <cell r="A4510">
            <v>12699</v>
          </cell>
        </row>
        <row r="4511">
          <cell r="A4511">
            <v>95363</v>
          </cell>
        </row>
        <row r="4512">
          <cell r="A4512">
            <v>94989</v>
          </cell>
        </row>
        <row r="4513">
          <cell r="A4513">
            <v>91987</v>
          </cell>
        </row>
        <row r="4514">
          <cell r="A4514">
            <v>93500</v>
          </cell>
        </row>
        <row r="4515">
          <cell r="A4515">
            <v>90185</v>
          </cell>
        </row>
        <row r="4516">
          <cell r="A4516">
            <v>95652</v>
          </cell>
        </row>
        <row r="4517">
          <cell r="A4517">
            <v>94757</v>
          </cell>
        </row>
        <row r="4518">
          <cell r="A4518">
            <v>95395</v>
          </cell>
        </row>
        <row r="4519">
          <cell r="A4519">
            <v>94640</v>
          </cell>
        </row>
        <row r="4520">
          <cell r="A4520">
            <v>95680</v>
          </cell>
        </row>
        <row r="4521">
          <cell r="A4521">
            <v>95600</v>
          </cell>
        </row>
        <row r="4522">
          <cell r="A4522">
            <v>92562</v>
          </cell>
        </row>
        <row r="4523">
          <cell r="A4523">
            <v>95311</v>
          </cell>
        </row>
        <row r="4524">
          <cell r="A4524">
            <v>94677</v>
          </cell>
        </row>
        <row r="4525">
          <cell r="A4525">
            <v>94678</v>
          </cell>
        </row>
        <row r="4526">
          <cell r="A4526">
            <v>95421</v>
          </cell>
        </row>
        <row r="4527">
          <cell r="A4527">
            <v>95611</v>
          </cell>
        </row>
        <row r="4528">
          <cell r="A4528">
            <v>95389</v>
          </cell>
        </row>
        <row r="4529">
          <cell r="A4529">
            <v>95547</v>
          </cell>
        </row>
        <row r="4530">
          <cell r="A4530">
            <v>94245</v>
          </cell>
        </row>
        <row r="4531">
          <cell r="A4531">
            <v>88003</v>
          </cell>
        </row>
        <row r="4532">
          <cell r="A4532">
            <v>92293</v>
          </cell>
        </row>
        <row r="4533">
          <cell r="A4533">
            <v>93388</v>
          </cell>
        </row>
        <row r="4534">
          <cell r="A4534">
            <v>94044</v>
          </cell>
        </row>
        <row r="4535">
          <cell r="A4535">
            <v>95661</v>
          </cell>
        </row>
        <row r="4536">
          <cell r="A4536">
            <v>83065</v>
          </cell>
        </row>
        <row r="4537">
          <cell r="A4537">
            <v>94071</v>
          </cell>
        </row>
        <row r="4538">
          <cell r="A4538">
            <v>94853</v>
          </cell>
        </row>
        <row r="4539">
          <cell r="A4539">
            <v>38149</v>
          </cell>
        </row>
        <row r="4540">
          <cell r="A4540">
            <v>81066</v>
          </cell>
        </row>
        <row r="4541">
          <cell r="A4541">
            <v>82815</v>
          </cell>
        </row>
        <row r="4542">
          <cell r="A4542">
            <v>82477</v>
          </cell>
        </row>
        <row r="4543">
          <cell r="A4543">
            <v>95646</v>
          </cell>
        </row>
        <row r="4544">
          <cell r="A4544">
            <v>86988</v>
          </cell>
        </row>
        <row r="4545">
          <cell r="A4545">
            <v>82290</v>
          </cell>
        </row>
        <row r="4546">
          <cell r="A4546">
            <v>77316</v>
          </cell>
        </row>
        <row r="4547">
          <cell r="A4547">
            <v>75595</v>
          </cell>
        </row>
        <row r="4548">
          <cell r="A4548">
            <v>86013</v>
          </cell>
        </row>
        <row r="4549">
          <cell r="A4549">
            <v>93397</v>
          </cell>
        </row>
        <row r="4550">
          <cell r="A4550">
            <v>85863</v>
          </cell>
        </row>
        <row r="4551">
          <cell r="A4551">
            <v>91055</v>
          </cell>
        </row>
        <row r="4552">
          <cell r="A4552">
            <v>78466</v>
          </cell>
        </row>
        <row r="4553">
          <cell r="A4553">
            <v>86987</v>
          </cell>
        </row>
        <row r="4554">
          <cell r="A4554">
            <v>82764</v>
          </cell>
        </row>
        <row r="4555">
          <cell r="A4555">
            <v>85873</v>
          </cell>
        </row>
        <row r="4556">
          <cell r="A4556">
            <v>95648</v>
          </cell>
        </row>
        <row r="4557">
          <cell r="A4557">
            <v>80817</v>
          </cell>
        </row>
        <row r="4558">
          <cell r="A4558">
            <v>82406</v>
          </cell>
        </row>
        <row r="4559">
          <cell r="A4559">
            <v>82134</v>
          </cell>
        </row>
        <row r="4560">
          <cell r="A4560">
            <v>82466</v>
          </cell>
        </row>
        <row r="4561">
          <cell r="A4561">
            <v>86900</v>
          </cell>
        </row>
        <row r="4562">
          <cell r="A4562">
            <v>2573</v>
          </cell>
        </row>
        <row r="4563">
          <cell r="A4563">
            <v>2420</v>
          </cell>
        </row>
        <row r="4564">
          <cell r="A4564">
            <v>30391</v>
          </cell>
        </row>
        <row r="4565">
          <cell r="A4565">
            <v>92561</v>
          </cell>
        </row>
        <row r="4566">
          <cell r="A4566">
            <v>95246</v>
          </cell>
        </row>
        <row r="4567">
          <cell r="A4567">
            <v>94085</v>
          </cell>
        </row>
        <row r="4568">
          <cell r="A4568">
            <v>95120</v>
          </cell>
        </row>
        <row r="4569">
          <cell r="A4569">
            <v>73375</v>
          </cell>
        </row>
        <row r="4570">
          <cell r="A4570">
            <v>73377</v>
          </cell>
        </row>
        <row r="4571">
          <cell r="A4571">
            <v>75454</v>
          </cell>
        </row>
        <row r="4572">
          <cell r="A4572">
            <v>75235</v>
          </cell>
        </row>
        <row r="4573">
          <cell r="A4573">
            <v>84245</v>
          </cell>
        </row>
        <row r="4574">
          <cell r="A4574">
            <v>82210</v>
          </cell>
        </row>
        <row r="4575">
          <cell r="A4575">
            <v>89617</v>
          </cell>
        </row>
        <row r="4576">
          <cell r="A4576">
            <v>88323</v>
          </cell>
        </row>
        <row r="4577">
          <cell r="A4577">
            <v>90459</v>
          </cell>
        </row>
        <row r="4578">
          <cell r="A4578">
            <v>82219</v>
          </cell>
        </row>
        <row r="4579">
          <cell r="A4579">
            <v>89686</v>
          </cell>
        </row>
        <row r="4580">
          <cell r="A4580">
            <v>90013</v>
          </cell>
        </row>
        <row r="4581">
          <cell r="A4581">
            <v>33075</v>
          </cell>
        </row>
        <row r="4582">
          <cell r="A4582">
            <v>92066</v>
          </cell>
        </row>
        <row r="4583">
          <cell r="A4583">
            <v>93418</v>
          </cell>
        </row>
        <row r="4584">
          <cell r="A4584">
            <v>94280</v>
          </cell>
        </row>
        <row r="4585">
          <cell r="A4585">
            <v>95835</v>
          </cell>
        </row>
        <row r="4586">
          <cell r="A4586">
            <v>87162</v>
          </cell>
        </row>
        <row r="4587">
          <cell r="A4587">
            <v>94680</v>
          </cell>
        </row>
        <row r="4588">
          <cell r="A4588">
            <v>94330</v>
          </cell>
        </row>
        <row r="4589">
          <cell r="A4589">
            <v>95933</v>
          </cell>
        </row>
        <row r="4590">
          <cell r="A4590">
            <v>89187</v>
          </cell>
        </row>
        <row r="4591">
          <cell r="A4591">
            <v>91306</v>
          </cell>
        </row>
        <row r="4592">
          <cell r="A4592">
            <v>91373</v>
          </cell>
        </row>
        <row r="4593">
          <cell r="A4593">
            <v>95122</v>
          </cell>
        </row>
        <row r="4594">
          <cell r="A4594">
            <v>94682</v>
          </cell>
        </row>
        <row r="4595">
          <cell r="A4595">
            <v>40183</v>
          </cell>
        </row>
        <row r="4596">
          <cell r="A4596">
            <v>88832</v>
          </cell>
        </row>
        <row r="4597">
          <cell r="A4597">
            <v>93016</v>
          </cell>
        </row>
        <row r="4598">
          <cell r="A4598">
            <v>95798</v>
          </cell>
        </row>
        <row r="4599">
          <cell r="A4599">
            <v>86127</v>
          </cell>
        </row>
        <row r="4600">
          <cell r="A4600">
            <v>92394</v>
          </cell>
        </row>
        <row r="4601">
          <cell r="A4601">
            <v>95824</v>
          </cell>
        </row>
        <row r="4602">
          <cell r="A4602">
            <v>94464</v>
          </cell>
        </row>
        <row r="4603">
          <cell r="A4603">
            <v>94479</v>
          </cell>
        </row>
        <row r="4604">
          <cell r="A4604">
            <v>94436</v>
          </cell>
        </row>
        <row r="4605">
          <cell r="A4605">
            <v>94444</v>
          </cell>
        </row>
        <row r="4606">
          <cell r="A4606">
            <v>94440</v>
          </cell>
        </row>
        <row r="4607">
          <cell r="A4607">
            <v>94435</v>
          </cell>
        </row>
        <row r="4608">
          <cell r="A4608">
            <v>95287</v>
          </cell>
        </row>
        <row r="4609">
          <cell r="A4609">
            <v>78566</v>
          </cell>
        </row>
        <row r="4610">
          <cell r="A4610">
            <v>95132</v>
          </cell>
        </row>
        <row r="4611">
          <cell r="A4611">
            <v>78638</v>
          </cell>
        </row>
        <row r="4612">
          <cell r="A4612">
            <v>86030</v>
          </cell>
        </row>
        <row r="4613">
          <cell r="A4613">
            <v>91288</v>
          </cell>
        </row>
        <row r="4614">
          <cell r="A4614">
            <v>91292</v>
          </cell>
        </row>
        <row r="4615">
          <cell r="A4615">
            <v>78619</v>
          </cell>
        </row>
        <row r="4616">
          <cell r="A4616">
            <v>95130</v>
          </cell>
        </row>
        <row r="4617">
          <cell r="A4617">
            <v>74103</v>
          </cell>
        </row>
        <row r="4618">
          <cell r="A4618">
            <v>95125</v>
          </cell>
        </row>
        <row r="4619">
          <cell r="A4619">
            <v>91675</v>
          </cell>
        </row>
        <row r="4620">
          <cell r="A4620">
            <v>89117</v>
          </cell>
        </row>
        <row r="4621">
          <cell r="A4621">
            <v>94653</v>
          </cell>
        </row>
        <row r="4622">
          <cell r="A4622">
            <v>86371</v>
          </cell>
        </row>
        <row r="4623">
          <cell r="A4623">
            <v>81467</v>
          </cell>
        </row>
        <row r="4624">
          <cell r="A4624">
            <v>90026</v>
          </cell>
        </row>
        <row r="4625">
          <cell r="A4625">
            <v>74196</v>
          </cell>
        </row>
        <row r="4626">
          <cell r="A4626">
            <v>55969</v>
          </cell>
        </row>
        <row r="4627">
          <cell r="A4627">
            <v>69371</v>
          </cell>
        </row>
        <row r="4628">
          <cell r="A4628">
            <v>82396</v>
          </cell>
        </row>
        <row r="4629">
          <cell r="A4629">
            <v>86381</v>
          </cell>
        </row>
        <row r="4630">
          <cell r="A4630">
            <v>95667</v>
          </cell>
        </row>
        <row r="4631">
          <cell r="A4631">
            <v>96005</v>
          </cell>
        </row>
        <row r="4632">
          <cell r="A4632">
            <v>95951</v>
          </cell>
        </row>
        <row r="4633">
          <cell r="A4633">
            <v>94654</v>
          </cell>
        </row>
        <row r="4634">
          <cell r="A4634">
            <v>93443</v>
          </cell>
        </row>
        <row r="4635">
          <cell r="A4635">
            <v>93452</v>
          </cell>
        </row>
        <row r="4636">
          <cell r="A4636">
            <v>96044</v>
          </cell>
        </row>
        <row r="4637">
          <cell r="A4637">
            <v>94811</v>
          </cell>
        </row>
        <row r="4638">
          <cell r="A4638">
            <v>94692</v>
          </cell>
        </row>
        <row r="4639">
          <cell r="A4639">
            <v>86746</v>
          </cell>
        </row>
        <row r="4640">
          <cell r="A4640">
            <v>96053</v>
          </cell>
        </row>
        <row r="4641">
          <cell r="A4641">
            <v>96046</v>
          </cell>
        </row>
        <row r="4642">
          <cell r="A4642">
            <v>96032</v>
          </cell>
        </row>
        <row r="4643">
          <cell r="A4643">
            <v>95277</v>
          </cell>
        </row>
        <row r="4644">
          <cell r="A4644">
            <v>94709</v>
          </cell>
        </row>
        <row r="4645">
          <cell r="A4645">
            <v>75103</v>
          </cell>
        </row>
        <row r="4646">
          <cell r="A4646">
            <v>93870</v>
          </cell>
        </row>
        <row r="4647">
          <cell r="A4647">
            <v>96045</v>
          </cell>
        </row>
        <row r="4648">
          <cell r="A4648">
            <v>96067</v>
          </cell>
        </row>
        <row r="4649">
          <cell r="A4649">
            <v>67734</v>
          </cell>
        </row>
        <row r="4650">
          <cell r="A4650">
            <v>73151</v>
          </cell>
        </row>
        <row r="4651">
          <cell r="A4651">
            <v>79216</v>
          </cell>
        </row>
        <row r="4652">
          <cell r="A4652">
            <v>78029</v>
          </cell>
        </row>
        <row r="4653">
          <cell r="A4653">
            <v>76387</v>
          </cell>
        </row>
        <row r="4654">
          <cell r="A4654">
            <v>77092</v>
          </cell>
        </row>
        <row r="4655">
          <cell r="A4655">
            <v>77104</v>
          </cell>
        </row>
        <row r="4656">
          <cell r="A4656">
            <v>76298</v>
          </cell>
        </row>
        <row r="4657">
          <cell r="A4657">
            <v>80926</v>
          </cell>
        </row>
        <row r="4658">
          <cell r="A4658">
            <v>78958</v>
          </cell>
        </row>
        <row r="4659">
          <cell r="A4659">
            <v>79047</v>
          </cell>
        </row>
        <row r="4660">
          <cell r="A4660">
            <v>78910</v>
          </cell>
        </row>
        <row r="4661">
          <cell r="A4661">
            <v>83963</v>
          </cell>
        </row>
        <row r="4662">
          <cell r="A4662">
            <v>83962</v>
          </cell>
        </row>
        <row r="4663">
          <cell r="A4663">
            <v>83194</v>
          </cell>
        </row>
        <row r="4664">
          <cell r="A4664">
            <v>77862</v>
          </cell>
        </row>
        <row r="4665">
          <cell r="A4665">
            <v>72669</v>
          </cell>
        </row>
        <row r="4666">
          <cell r="A4666">
            <v>80639</v>
          </cell>
        </row>
        <row r="4667">
          <cell r="A4667">
            <v>83273</v>
          </cell>
        </row>
        <row r="4668">
          <cell r="A4668">
            <v>40718</v>
          </cell>
        </row>
        <row r="4669">
          <cell r="A4669">
            <v>81155</v>
          </cell>
        </row>
        <row r="4670">
          <cell r="A4670">
            <v>83933</v>
          </cell>
        </row>
        <row r="4671">
          <cell r="A4671">
            <v>86868</v>
          </cell>
        </row>
        <row r="4672">
          <cell r="A4672">
            <v>83820</v>
          </cell>
        </row>
        <row r="4673">
          <cell r="A4673">
            <v>85440</v>
          </cell>
        </row>
        <row r="4674">
          <cell r="A4674">
            <v>73460</v>
          </cell>
        </row>
        <row r="4675">
          <cell r="A4675">
            <v>88941</v>
          </cell>
        </row>
        <row r="4676">
          <cell r="A4676">
            <v>84339</v>
          </cell>
        </row>
        <row r="4677">
          <cell r="A4677">
            <v>90972</v>
          </cell>
        </row>
        <row r="4678">
          <cell r="A4678">
            <v>89683</v>
          </cell>
        </row>
        <row r="4679">
          <cell r="A4679">
            <v>89293</v>
          </cell>
        </row>
        <row r="4680">
          <cell r="A4680">
            <v>91222</v>
          </cell>
        </row>
        <row r="4681">
          <cell r="A4681">
            <v>88067</v>
          </cell>
        </row>
        <row r="4682">
          <cell r="A4682">
            <v>43686</v>
          </cell>
        </row>
        <row r="4683">
          <cell r="A4683">
            <v>46923</v>
          </cell>
        </row>
        <row r="4684">
          <cell r="A4684">
            <v>90133</v>
          </cell>
        </row>
        <row r="4685">
          <cell r="A4685">
            <v>89498</v>
          </cell>
        </row>
        <row r="4686">
          <cell r="A4686">
            <v>91234</v>
          </cell>
        </row>
        <row r="4687">
          <cell r="A4687">
            <v>89487</v>
          </cell>
        </row>
        <row r="4688">
          <cell r="A4688">
            <v>90286</v>
          </cell>
        </row>
        <row r="4689">
          <cell r="A4689">
            <v>91755</v>
          </cell>
        </row>
        <row r="4690">
          <cell r="A4690">
            <v>93243</v>
          </cell>
        </row>
        <row r="4691">
          <cell r="A4691">
            <v>93226</v>
          </cell>
        </row>
        <row r="4692">
          <cell r="A4692">
            <v>93234</v>
          </cell>
        </row>
        <row r="4693">
          <cell r="A4693">
            <v>93630</v>
          </cell>
        </row>
        <row r="4694">
          <cell r="A4694">
            <v>90435</v>
          </cell>
        </row>
        <row r="4695">
          <cell r="A4695">
            <v>88127</v>
          </cell>
        </row>
        <row r="4696">
          <cell r="A4696">
            <v>95795</v>
          </cell>
        </row>
        <row r="4697">
          <cell r="A4697">
            <v>92083</v>
          </cell>
        </row>
        <row r="4698">
          <cell r="A4698">
            <v>89937</v>
          </cell>
        </row>
        <row r="4699">
          <cell r="A4699">
            <v>95110</v>
          </cell>
        </row>
        <row r="4700">
          <cell r="A4700">
            <v>88622</v>
          </cell>
        </row>
        <row r="4701">
          <cell r="A4701">
            <v>93119</v>
          </cell>
        </row>
        <row r="4702">
          <cell r="A4702">
            <v>94642</v>
          </cell>
        </row>
        <row r="4703">
          <cell r="A4703">
            <v>92107</v>
          </cell>
        </row>
        <row r="4704">
          <cell r="A4704">
            <v>95949</v>
          </cell>
        </row>
        <row r="4705">
          <cell r="A4705">
            <v>95947</v>
          </cell>
        </row>
        <row r="4706">
          <cell r="A4706">
            <v>96280</v>
          </cell>
        </row>
        <row r="4707">
          <cell r="A4707">
            <v>95640</v>
          </cell>
        </row>
        <row r="4708">
          <cell r="A4708">
            <v>96242</v>
          </cell>
        </row>
        <row r="4709">
          <cell r="A4709">
            <v>94641</v>
          </cell>
        </row>
        <row r="4710">
          <cell r="A4710">
            <v>94646</v>
          </cell>
        </row>
        <row r="4711">
          <cell r="A4711">
            <v>94643</v>
          </cell>
        </row>
        <row r="4712">
          <cell r="A4712">
            <v>94648</v>
          </cell>
        </row>
        <row r="4713">
          <cell r="A4713">
            <v>83799</v>
          </cell>
        </row>
        <row r="4714">
          <cell r="A4714">
            <v>89110</v>
          </cell>
        </row>
        <row r="4715">
          <cell r="A4715">
            <v>95846</v>
          </cell>
        </row>
        <row r="4716">
          <cell r="A4716">
            <v>84073</v>
          </cell>
        </row>
        <row r="4717">
          <cell r="A4717">
            <v>87032</v>
          </cell>
        </row>
        <row r="4718">
          <cell r="A4718">
            <v>96208</v>
          </cell>
        </row>
        <row r="4719">
          <cell r="A4719">
            <v>85446</v>
          </cell>
        </row>
        <row r="4720">
          <cell r="A4720">
            <v>88549</v>
          </cell>
        </row>
        <row r="4721">
          <cell r="A4721">
            <v>85821</v>
          </cell>
        </row>
        <row r="4722">
          <cell r="A4722">
            <v>83475</v>
          </cell>
        </row>
        <row r="4723">
          <cell r="A4723">
            <v>89385</v>
          </cell>
        </row>
        <row r="4724">
          <cell r="A4724">
            <v>96207</v>
          </cell>
        </row>
        <row r="4725">
          <cell r="A4725">
            <v>85826</v>
          </cell>
        </row>
        <row r="4726">
          <cell r="A4726">
            <v>85820</v>
          </cell>
        </row>
        <row r="4727">
          <cell r="A4727">
            <v>86133</v>
          </cell>
        </row>
        <row r="4728">
          <cell r="A4728">
            <v>86162</v>
          </cell>
        </row>
        <row r="4729">
          <cell r="A4729">
            <v>86679</v>
          </cell>
        </row>
        <row r="4730">
          <cell r="A4730">
            <v>88548</v>
          </cell>
        </row>
        <row r="4731">
          <cell r="A4731">
            <v>87028</v>
          </cell>
        </row>
        <row r="4732">
          <cell r="A4732">
            <v>89883</v>
          </cell>
        </row>
        <row r="4733">
          <cell r="A4733">
            <v>90574</v>
          </cell>
        </row>
        <row r="4734">
          <cell r="A4734">
            <v>90925</v>
          </cell>
        </row>
        <row r="4735">
          <cell r="A4735">
            <v>91087</v>
          </cell>
        </row>
        <row r="4736">
          <cell r="A4736">
            <v>93157</v>
          </cell>
        </row>
        <row r="4737">
          <cell r="A4737">
            <v>91085</v>
          </cell>
        </row>
        <row r="4738">
          <cell r="A4738">
            <v>90910</v>
          </cell>
        </row>
        <row r="4739">
          <cell r="A4739">
            <v>86350</v>
          </cell>
        </row>
        <row r="4740">
          <cell r="A4740">
            <v>91137</v>
          </cell>
        </row>
        <row r="4741">
          <cell r="A4741">
            <v>91096</v>
          </cell>
        </row>
        <row r="4742">
          <cell r="A4742">
            <v>91199</v>
          </cell>
        </row>
        <row r="4743">
          <cell r="A4743">
            <v>90683</v>
          </cell>
        </row>
        <row r="4744">
          <cell r="A4744">
            <v>90586</v>
          </cell>
        </row>
        <row r="4745">
          <cell r="A4745">
            <v>86156</v>
          </cell>
        </row>
        <row r="4746">
          <cell r="A4746">
            <v>90031</v>
          </cell>
        </row>
        <row r="4747">
          <cell r="A4747">
            <v>91405</v>
          </cell>
        </row>
        <row r="4748">
          <cell r="A4748">
            <v>91805</v>
          </cell>
        </row>
        <row r="4749">
          <cell r="A4749">
            <v>90907</v>
          </cell>
        </row>
        <row r="4750">
          <cell r="A4750">
            <v>89856</v>
          </cell>
        </row>
        <row r="4751">
          <cell r="A4751">
            <v>89836</v>
          </cell>
        </row>
        <row r="4752">
          <cell r="A4752">
            <v>91340</v>
          </cell>
        </row>
        <row r="4753">
          <cell r="A4753">
            <v>91216</v>
          </cell>
        </row>
        <row r="4754">
          <cell r="A4754">
            <v>90052</v>
          </cell>
        </row>
        <row r="4755">
          <cell r="A4755">
            <v>90911</v>
          </cell>
        </row>
        <row r="4756">
          <cell r="A4756">
            <v>85895</v>
          </cell>
        </row>
        <row r="4757">
          <cell r="A4757">
            <v>91696</v>
          </cell>
        </row>
        <row r="4758">
          <cell r="A4758">
            <v>91346</v>
          </cell>
        </row>
        <row r="4759">
          <cell r="A4759">
            <v>92984</v>
          </cell>
        </row>
        <row r="4760">
          <cell r="A4760">
            <v>89493</v>
          </cell>
        </row>
        <row r="4761">
          <cell r="A4761">
            <v>89497</v>
          </cell>
        </row>
        <row r="4762">
          <cell r="A4762">
            <v>89642</v>
          </cell>
        </row>
        <row r="4763">
          <cell r="A4763">
            <v>94397</v>
          </cell>
        </row>
        <row r="4764">
          <cell r="A4764">
            <v>89949</v>
          </cell>
        </row>
        <row r="4765">
          <cell r="A4765">
            <v>91326</v>
          </cell>
        </row>
        <row r="4766">
          <cell r="A4766">
            <v>89886</v>
          </cell>
        </row>
        <row r="4767">
          <cell r="A4767">
            <v>89908</v>
          </cell>
        </row>
        <row r="4768">
          <cell r="A4768">
            <v>89296</v>
          </cell>
        </row>
        <row r="4769">
          <cell r="A4769">
            <v>89764</v>
          </cell>
        </row>
        <row r="4770">
          <cell r="A4770">
            <v>94389</v>
          </cell>
        </row>
        <row r="4771">
          <cell r="A4771">
            <v>95595</v>
          </cell>
        </row>
        <row r="4772">
          <cell r="A4772">
            <v>90916</v>
          </cell>
        </row>
        <row r="4773">
          <cell r="A4773">
            <v>90506</v>
          </cell>
        </row>
        <row r="4774">
          <cell r="A4774">
            <v>89514</v>
          </cell>
        </row>
        <row r="4775">
          <cell r="A4775">
            <v>91068</v>
          </cell>
        </row>
        <row r="4776">
          <cell r="A4776">
            <v>94762</v>
          </cell>
        </row>
        <row r="4777">
          <cell r="A4777">
            <v>90921</v>
          </cell>
        </row>
        <row r="4778">
          <cell r="A4778">
            <v>88297</v>
          </cell>
        </row>
        <row r="4779">
          <cell r="A4779">
            <v>84818</v>
          </cell>
        </row>
        <row r="4780">
          <cell r="A4780">
            <v>90849</v>
          </cell>
        </row>
        <row r="4781">
          <cell r="A4781">
            <v>93928</v>
          </cell>
        </row>
        <row r="4782">
          <cell r="A4782">
            <v>95397</v>
          </cell>
        </row>
        <row r="4783">
          <cell r="A4783">
            <v>95314</v>
          </cell>
        </row>
        <row r="4784">
          <cell r="A4784">
            <v>95312</v>
          </cell>
        </row>
        <row r="4785">
          <cell r="A4785">
            <v>94866</v>
          </cell>
        </row>
        <row r="4786">
          <cell r="A4786">
            <v>94418</v>
          </cell>
        </row>
        <row r="4787">
          <cell r="A4787">
            <v>94075</v>
          </cell>
        </row>
        <row r="4788">
          <cell r="A4788">
            <v>93917</v>
          </cell>
        </row>
        <row r="4789">
          <cell r="A4789">
            <v>93296</v>
          </cell>
        </row>
        <row r="4790">
          <cell r="A4790">
            <v>93294</v>
          </cell>
        </row>
        <row r="4791">
          <cell r="A4791">
            <v>93338</v>
          </cell>
        </row>
        <row r="4792">
          <cell r="A4792">
            <v>87295</v>
          </cell>
        </row>
        <row r="4793">
          <cell r="A4793">
            <v>78860</v>
          </cell>
        </row>
        <row r="4794">
          <cell r="A4794">
            <v>76153</v>
          </cell>
        </row>
        <row r="4795">
          <cell r="A4795">
            <v>75779</v>
          </cell>
        </row>
        <row r="4796">
          <cell r="A4796">
            <v>75819</v>
          </cell>
        </row>
        <row r="4797">
          <cell r="A4797">
            <v>81201</v>
          </cell>
        </row>
        <row r="4798">
          <cell r="A4798">
            <v>14507</v>
          </cell>
        </row>
        <row r="4799">
          <cell r="A4799">
            <v>76667</v>
          </cell>
        </row>
        <row r="4800">
          <cell r="A4800">
            <v>75361</v>
          </cell>
        </row>
        <row r="4801">
          <cell r="A4801">
            <v>75339</v>
          </cell>
        </row>
        <row r="4802">
          <cell r="A4802">
            <v>19202</v>
          </cell>
        </row>
        <row r="4803">
          <cell r="A4803">
            <v>82085</v>
          </cell>
        </row>
        <row r="4804">
          <cell r="A4804">
            <v>82482</v>
          </cell>
        </row>
        <row r="4805">
          <cell r="A4805">
            <v>84043</v>
          </cell>
        </row>
        <row r="4806">
          <cell r="A4806">
            <v>75352</v>
          </cell>
        </row>
        <row r="4807">
          <cell r="A4807">
            <v>84466</v>
          </cell>
        </row>
        <row r="4808">
          <cell r="A4808">
            <v>79888</v>
          </cell>
        </row>
        <row r="4809">
          <cell r="A4809">
            <v>85844</v>
          </cell>
        </row>
        <row r="4810">
          <cell r="A4810">
            <v>81950</v>
          </cell>
        </row>
        <row r="4811">
          <cell r="A4811">
            <v>85714</v>
          </cell>
        </row>
        <row r="4812">
          <cell r="A4812">
            <v>85716</v>
          </cell>
        </row>
        <row r="4813">
          <cell r="A4813">
            <v>85899</v>
          </cell>
        </row>
        <row r="4814">
          <cell r="A4814">
            <v>73075</v>
          </cell>
        </row>
        <row r="4815">
          <cell r="A4815">
            <v>87599</v>
          </cell>
        </row>
        <row r="4816">
          <cell r="A4816">
            <v>28312</v>
          </cell>
        </row>
        <row r="4817">
          <cell r="A4817">
            <v>71842</v>
          </cell>
        </row>
        <row r="4818">
          <cell r="A4818">
            <v>83205</v>
          </cell>
        </row>
        <row r="4819">
          <cell r="A4819">
            <v>88659</v>
          </cell>
        </row>
        <row r="4820">
          <cell r="A4820">
            <v>86510</v>
          </cell>
        </row>
        <row r="4821">
          <cell r="A4821">
            <v>90045</v>
          </cell>
        </row>
        <row r="4822">
          <cell r="A4822">
            <v>90988</v>
          </cell>
        </row>
        <row r="4823">
          <cell r="A4823">
            <v>87167</v>
          </cell>
        </row>
        <row r="4824">
          <cell r="A4824">
            <v>79753</v>
          </cell>
        </row>
        <row r="4825">
          <cell r="A4825">
            <v>79754</v>
          </cell>
        </row>
        <row r="4826">
          <cell r="A4826">
            <v>92400</v>
          </cell>
        </row>
        <row r="4827">
          <cell r="A4827">
            <v>93595</v>
          </cell>
        </row>
        <row r="4828">
          <cell r="A4828">
            <v>93295</v>
          </cell>
        </row>
        <row r="4829">
          <cell r="A4829">
            <v>68871</v>
          </cell>
        </row>
        <row r="4830">
          <cell r="A4830">
            <v>94449</v>
          </cell>
        </row>
        <row r="4831">
          <cell r="A4831">
            <v>87441</v>
          </cell>
        </row>
        <row r="4832">
          <cell r="A4832">
            <v>86069</v>
          </cell>
        </row>
        <row r="4833">
          <cell r="A4833">
            <v>96092</v>
          </cell>
        </row>
        <row r="4834">
          <cell r="A4834">
            <v>96175</v>
          </cell>
        </row>
        <row r="4835">
          <cell r="A4835">
            <v>90478</v>
          </cell>
        </row>
        <row r="4836">
          <cell r="A4836">
            <v>90483</v>
          </cell>
        </row>
        <row r="4837">
          <cell r="A4837">
            <v>90439</v>
          </cell>
        </row>
        <row r="4838">
          <cell r="A4838">
            <v>90394</v>
          </cell>
        </row>
        <row r="4839">
          <cell r="A4839">
            <v>83806</v>
          </cell>
        </row>
        <row r="4840">
          <cell r="A4840">
            <v>93137</v>
          </cell>
        </row>
        <row r="4841">
          <cell r="A4841">
            <v>94219</v>
          </cell>
        </row>
        <row r="4842">
          <cell r="A4842">
            <v>93141</v>
          </cell>
        </row>
        <row r="4843">
          <cell r="A4843">
            <v>92990</v>
          </cell>
        </row>
        <row r="4844">
          <cell r="A4844">
            <v>87187</v>
          </cell>
        </row>
        <row r="4845">
          <cell r="A4845">
            <v>88179</v>
          </cell>
        </row>
        <row r="4846">
          <cell r="A4846">
            <v>92730</v>
          </cell>
        </row>
        <row r="4847">
          <cell r="A4847">
            <v>79719</v>
          </cell>
        </row>
        <row r="4848">
          <cell r="A4848">
            <v>92573</v>
          </cell>
        </row>
        <row r="4849">
          <cell r="A4849">
            <v>45023</v>
          </cell>
        </row>
        <row r="4850">
          <cell r="A4850">
            <v>93284</v>
          </cell>
        </row>
        <row r="4851">
          <cell r="A4851">
            <v>86804</v>
          </cell>
        </row>
        <row r="4852">
          <cell r="A4852">
            <v>79737</v>
          </cell>
        </row>
        <row r="4853">
          <cell r="A4853">
            <v>92845</v>
          </cell>
        </row>
        <row r="4854">
          <cell r="A4854">
            <v>93386</v>
          </cell>
        </row>
        <row r="4855">
          <cell r="A4855">
            <v>90620</v>
          </cell>
        </row>
        <row r="4856">
          <cell r="A4856">
            <v>86514</v>
          </cell>
        </row>
        <row r="4857">
          <cell r="A4857">
            <v>79797</v>
          </cell>
        </row>
        <row r="4858">
          <cell r="A4858">
            <v>93261</v>
          </cell>
        </row>
        <row r="4859">
          <cell r="A4859">
            <v>91116</v>
          </cell>
        </row>
        <row r="4860">
          <cell r="A4860">
            <v>92664</v>
          </cell>
        </row>
        <row r="4861">
          <cell r="A4861">
            <v>92705</v>
          </cell>
        </row>
        <row r="4862">
          <cell r="A4862">
            <v>89481</v>
          </cell>
        </row>
        <row r="4863">
          <cell r="A4863">
            <v>86218</v>
          </cell>
        </row>
        <row r="4864">
          <cell r="A4864">
            <v>80258</v>
          </cell>
        </row>
        <row r="4865">
          <cell r="A4865">
            <v>93572</v>
          </cell>
        </row>
        <row r="4866">
          <cell r="A4866">
            <v>95497</v>
          </cell>
        </row>
        <row r="4867">
          <cell r="A4867">
            <v>95266</v>
          </cell>
        </row>
        <row r="4868">
          <cell r="A4868">
            <v>95195</v>
          </cell>
        </row>
        <row r="4869">
          <cell r="A4869">
            <v>95265</v>
          </cell>
        </row>
        <row r="4870">
          <cell r="A4870">
            <v>95901</v>
          </cell>
        </row>
        <row r="4871">
          <cell r="A4871">
            <v>94712</v>
          </cell>
        </row>
        <row r="4872">
          <cell r="A4872">
            <v>94087</v>
          </cell>
        </row>
        <row r="4873">
          <cell r="A4873">
            <v>93344</v>
          </cell>
        </row>
        <row r="4874">
          <cell r="A4874">
            <v>92246</v>
          </cell>
        </row>
        <row r="4875">
          <cell r="A4875">
            <v>90883</v>
          </cell>
        </row>
        <row r="4876">
          <cell r="A4876">
            <v>82287</v>
          </cell>
        </row>
        <row r="4877">
          <cell r="A4877">
            <v>93583</v>
          </cell>
        </row>
        <row r="4878">
          <cell r="A4878">
            <v>94904</v>
          </cell>
        </row>
        <row r="4879">
          <cell r="A4879">
            <v>93405</v>
          </cell>
        </row>
        <row r="4880">
          <cell r="A4880">
            <v>92079</v>
          </cell>
        </row>
        <row r="4881">
          <cell r="A4881">
            <v>95780</v>
          </cell>
        </row>
        <row r="4882">
          <cell r="A4882">
            <v>92045</v>
          </cell>
        </row>
        <row r="4883">
          <cell r="A4883">
            <v>78745</v>
          </cell>
        </row>
        <row r="4884">
          <cell r="A4884">
            <v>89384</v>
          </cell>
        </row>
        <row r="4885">
          <cell r="A4885">
            <v>79645</v>
          </cell>
        </row>
        <row r="4886">
          <cell r="A4886">
            <v>86250</v>
          </cell>
        </row>
        <row r="4887">
          <cell r="A4887">
            <v>86761</v>
          </cell>
        </row>
        <row r="4888">
          <cell r="A4888">
            <v>87587</v>
          </cell>
        </row>
        <row r="4889">
          <cell r="A4889">
            <v>86984</v>
          </cell>
        </row>
        <row r="4890">
          <cell r="A4890">
            <v>86548</v>
          </cell>
        </row>
        <row r="4891">
          <cell r="A4891">
            <v>84729</v>
          </cell>
        </row>
        <row r="4892">
          <cell r="A4892">
            <v>85917</v>
          </cell>
        </row>
        <row r="4893">
          <cell r="A4893">
            <v>84112</v>
          </cell>
        </row>
        <row r="4894">
          <cell r="A4894">
            <v>82100</v>
          </cell>
        </row>
        <row r="4895">
          <cell r="A4895">
            <v>82955</v>
          </cell>
        </row>
        <row r="4896">
          <cell r="A4896">
            <v>87194</v>
          </cell>
        </row>
        <row r="4897">
          <cell r="A4897">
            <v>87459</v>
          </cell>
        </row>
        <row r="4898">
          <cell r="A4898">
            <v>94471</v>
          </cell>
        </row>
        <row r="4899">
          <cell r="A4899">
            <v>89893</v>
          </cell>
        </row>
        <row r="4900">
          <cell r="A4900">
            <v>87529</v>
          </cell>
        </row>
        <row r="4901">
          <cell r="A4901">
            <v>87409</v>
          </cell>
        </row>
        <row r="4902">
          <cell r="A4902">
            <v>85506</v>
          </cell>
        </row>
        <row r="4903">
          <cell r="A4903">
            <v>81972</v>
          </cell>
        </row>
        <row r="4904">
          <cell r="A4904">
            <v>84323</v>
          </cell>
        </row>
        <row r="4905">
          <cell r="A4905">
            <v>85108</v>
          </cell>
        </row>
        <row r="4906">
          <cell r="A4906">
            <v>85686</v>
          </cell>
        </row>
        <row r="4907">
          <cell r="A4907">
            <v>88610</v>
          </cell>
        </row>
        <row r="4908">
          <cell r="A4908">
            <v>86871</v>
          </cell>
        </row>
        <row r="4909">
          <cell r="A4909">
            <v>84629</v>
          </cell>
        </row>
        <row r="4910">
          <cell r="A4910">
            <v>82448</v>
          </cell>
        </row>
        <row r="4911">
          <cell r="A4911">
            <v>82475</v>
          </cell>
        </row>
        <row r="4912">
          <cell r="A4912">
            <v>84459</v>
          </cell>
        </row>
        <row r="4913">
          <cell r="A4913">
            <v>87085</v>
          </cell>
        </row>
        <row r="4914">
          <cell r="A4914">
            <v>47589</v>
          </cell>
        </row>
        <row r="4915">
          <cell r="A4915">
            <v>87397</v>
          </cell>
        </row>
        <row r="4916">
          <cell r="A4916">
            <v>87240</v>
          </cell>
        </row>
        <row r="4917">
          <cell r="A4917">
            <v>86407</v>
          </cell>
        </row>
        <row r="4918">
          <cell r="A4918">
            <v>77351</v>
          </cell>
        </row>
        <row r="4919">
          <cell r="A4919">
            <v>83187</v>
          </cell>
        </row>
        <row r="4920">
          <cell r="A4920">
            <v>86582</v>
          </cell>
        </row>
        <row r="4921">
          <cell r="A4921">
            <v>87399</v>
          </cell>
        </row>
        <row r="4922">
          <cell r="A4922">
            <v>87107</v>
          </cell>
        </row>
        <row r="4923">
          <cell r="A4923">
            <v>86072</v>
          </cell>
        </row>
        <row r="4924">
          <cell r="A4924">
            <v>83382</v>
          </cell>
        </row>
        <row r="4925">
          <cell r="A4925">
            <v>84535</v>
          </cell>
        </row>
        <row r="4926">
          <cell r="A4926">
            <v>84598</v>
          </cell>
        </row>
        <row r="4927">
          <cell r="A4927">
            <v>86604</v>
          </cell>
        </row>
        <row r="4928">
          <cell r="A4928">
            <v>88539</v>
          </cell>
        </row>
        <row r="4929">
          <cell r="A4929">
            <v>86898</v>
          </cell>
        </row>
        <row r="4930">
          <cell r="A4930">
            <v>86356</v>
          </cell>
        </row>
        <row r="4931">
          <cell r="A4931">
            <v>85909</v>
          </cell>
        </row>
        <row r="4932">
          <cell r="A4932">
            <v>82474</v>
          </cell>
        </row>
        <row r="4933">
          <cell r="A4933">
            <v>76336</v>
          </cell>
        </row>
        <row r="4934">
          <cell r="A4934">
            <v>87109</v>
          </cell>
        </row>
        <row r="4935">
          <cell r="A4935">
            <v>96309</v>
          </cell>
        </row>
        <row r="4936">
          <cell r="A4936">
            <v>84253</v>
          </cell>
        </row>
        <row r="4937">
          <cell r="A4937">
            <v>81351</v>
          </cell>
        </row>
        <row r="4938">
          <cell r="A4938">
            <v>82437</v>
          </cell>
        </row>
        <row r="4939">
          <cell r="A4939">
            <v>79956</v>
          </cell>
        </row>
        <row r="4940">
          <cell r="A4940">
            <v>82168</v>
          </cell>
        </row>
        <row r="4941">
          <cell r="A4941">
            <v>86283</v>
          </cell>
        </row>
        <row r="4942">
          <cell r="A4942">
            <v>84164</v>
          </cell>
        </row>
        <row r="4943">
          <cell r="A4943">
            <v>87236</v>
          </cell>
        </row>
        <row r="4944">
          <cell r="A4944">
            <v>86555</v>
          </cell>
        </row>
        <row r="4945">
          <cell r="A4945">
            <v>88547</v>
          </cell>
        </row>
        <row r="4946">
          <cell r="A4946">
            <v>92669</v>
          </cell>
        </row>
        <row r="4947">
          <cell r="A4947">
            <v>56421</v>
          </cell>
        </row>
        <row r="4948">
          <cell r="A4948">
            <v>93459</v>
          </cell>
        </row>
        <row r="4949">
          <cell r="A4949">
            <v>90964</v>
          </cell>
        </row>
        <row r="4950">
          <cell r="A4950">
            <v>91653</v>
          </cell>
        </row>
        <row r="4951">
          <cell r="A4951">
            <v>93574</v>
          </cell>
        </row>
        <row r="4952">
          <cell r="A4952">
            <v>94248</v>
          </cell>
        </row>
        <row r="4953">
          <cell r="A4953">
            <v>93132</v>
          </cell>
        </row>
        <row r="4954">
          <cell r="A4954">
            <v>94842</v>
          </cell>
        </row>
        <row r="4955">
          <cell r="A4955">
            <v>90997</v>
          </cell>
        </row>
        <row r="4956">
          <cell r="A4956">
            <v>91876</v>
          </cell>
        </row>
        <row r="4957">
          <cell r="A4957">
            <v>82533</v>
          </cell>
        </row>
        <row r="4958">
          <cell r="A4958">
            <v>90436</v>
          </cell>
        </row>
        <row r="4959">
          <cell r="A4959">
            <v>90859</v>
          </cell>
        </row>
        <row r="4960">
          <cell r="A4960">
            <v>94099</v>
          </cell>
        </row>
        <row r="4961">
          <cell r="A4961">
            <v>82624</v>
          </cell>
        </row>
        <row r="4962">
          <cell r="A4962">
            <v>85230</v>
          </cell>
        </row>
        <row r="4963">
          <cell r="A4963">
            <v>85679</v>
          </cell>
        </row>
        <row r="4964">
          <cell r="A4964">
            <v>92691</v>
          </cell>
        </row>
        <row r="4965">
          <cell r="A4965">
            <v>93865</v>
          </cell>
        </row>
        <row r="4966">
          <cell r="A4966">
            <v>95073</v>
          </cell>
        </row>
        <row r="4967">
          <cell r="A4967">
            <v>95665</v>
          </cell>
        </row>
        <row r="4968">
          <cell r="A4968">
            <v>87663</v>
          </cell>
        </row>
        <row r="4969">
          <cell r="A4969">
            <v>96234</v>
          </cell>
        </row>
        <row r="4970">
          <cell r="A4970">
            <v>95033</v>
          </cell>
        </row>
        <row r="4971">
          <cell r="A4971">
            <v>93511</v>
          </cell>
        </row>
        <row r="4972">
          <cell r="A4972">
            <v>96177</v>
          </cell>
        </row>
        <row r="4973">
          <cell r="A4973">
            <v>96418</v>
          </cell>
        </row>
        <row r="4974">
          <cell r="A4974">
            <v>96266</v>
          </cell>
        </row>
        <row r="4975">
          <cell r="A4975">
            <v>96401</v>
          </cell>
        </row>
        <row r="4976">
          <cell r="A4976">
            <v>89432</v>
          </cell>
        </row>
        <row r="4977">
          <cell r="A4977">
            <v>90095</v>
          </cell>
        </row>
        <row r="4978">
          <cell r="A4978">
            <v>94717</v>
          </cell>
        </row>
        <row r="4979">
          <cell r="A4979">
            <v>96276</v>
          </cell>
        </row>
        <row r="4980">
          <cell r="A4980">
            <v>93898</v>
          </cell>
        </row>
        <row r="4981">
          <cell r="A4981">
            <v>91100</v>
          </cell>
        </row>
        <row r="4982">
          <cell r="A4982">
            <v>91488</v>
          </cell>
        </row>
        <row r="4983">
          <cell r="A4983">
            <v>91486</v>
          </cell>
        </row>
        <row r="4984">
          <cell r="A4984">
            <v>90362</v>
          </cell>
        </row>
        <row r="4985">
          <cell r="A4985">
            <v>95599</v>
          </cell>
        </row>
        <row r="4986">
          <cell r="A4986">
            <v>93570</v>
          </cell>
        </row>
        <row r="4987">
          <cell r="A4987">
            <v>80539</v>
          </cell>
        </row>
        <row r="4988">
          <cell r="A4988">
            <v>94547</v>
          </cell>
        </row>
        <row r="4989">
          <cell r="A4989">
            <v>39535</v>
          </cell>
        </row>
        <row r="4990">
          <cell r="A4990">
            <v>91280</v>
          </cell>
        </row>
        <row r="4991">
          <cell r="A4991">
            <v>95068</v>
          </cell>
        </row>
        <row r="4992">
          <cell r="A4992">
            <v>92725</v>
          </cell>
        </row>
        <row r="4993">
          <cell r="A4993">
            <v>94447</v>
          </cell>
        </row>
        <row r="4994">
          <cell r="A4994">
            <v>93776</v>
          </cell>
        </row>
        <row r="4995">
          <cell r="A4995">
            <v>96464</v>
          </cell>
        </row>
        <row r="4996">
          <cell r="A4996">
            <v>92517</v>
          </cell>
        </row>
        <row r="4997">
          <cell r="A4997">
            <v>69217</v>
          </cell>
        </row>
        <row r="4998">
          <cell r="A4998">
            <v>83421</v>
          </cell>
        </row>
        <row r="4999">
          <cell r="A4999">
            <v>87772</v>
          </cell>
        </row>
        <row r="5000">
          <cell r="A5000">
            <v>94621</v>
          </cell>
        </row>
        <row r="5001">
          <cell r="A5001">
            <v>94695</v>
          </cell>
        </row>
        <row r="5002">
          <cell r="A5002">
            <v>77400</v>
          </cell>
        </row>
        <row r="5003">
          <cell r="A5003">
            <v>83035</v>
          </cell>
        </row>
        <row r="5004">
          <cell r="A5004">
            <v>87771</v>
          </cell>
        </row>
        <row r="5005">
          <cell r="A5005">
            <v>84228</v>
          </cell>
        </row>
        <row r="5006">
          <cell r="A5006">
            <v>83001</v>
          </cell>
        </row>
        <row r="5007">
          <cell r="A5007">
            <v>88597</v>
          </cell>
        </row>
        <row r="5008">
          <cell r="A5008">
            <v>86159</v>
          </cell>
        </row>
        <row r="5009">
          <cell r="A5009">
            <v>82639</v>
          </cell>
        </row>
        <row r="5010">
          <cell r="A5010">
            <v>88759</v>
          </cell>
        </row>
        <row r="5011">
          <cell r="A5011">
            <v>87773</v>
          </cell>
        </row>
        <row r="5012">
          <cell r="A5012">
            <v>47160</v>
          </cell>
        </row>
        <row r="5013">
          <cell r="A5013">
            <v>80879</v>
          </cell>
        </row>
        <row r="5014">
          <cell r="A5014">
            <v>88827</v>
          </cell>
        </row>
        <row r="5015">
          <cell r="A5015">
            <v>89509</v>
          </cell>
        </row>
        <row r="5016">
          <cell r="A5016">
            <v>82642</v>
          </cell>
        </row>
        <row r="5017">
          <cell r="A5017">
            <v>94627</v>
          </cell>
        </row>
        <row r="5018">
          <cell r="A5018">
            <v>94784</v>
          </cell>
        </row>
        <row r="5019">
          <cell r="A5019">
            <v>86362</v>
          </cell>
        </row>
        <row r="5020">
          <cell r="A5020">
            <v>86349</v>
          </cell>
        </row>
        <row r="5021">
          <cell r="A5021">
            <v>81178</v>
          </cell>
        </row>
        <row r="5022">
          <cell r="A5022">
            <v>86208</v>
          </cell>
        </row>
        <row r="5023">
          <cell r="A5023">
            <v>87877</v>
          </cell>
        </row>
        <row r="5024">
          <cell r="A5024">
            <v>72417</v>
          </cell>
        </row>
        <row r="5025">
          <cell r="A5025">
            <v>93922</v>
          </cell>
        </row>
        <row r="5026">
          <cell r="A5026">
            <v>95405</v>
          </cell>
        </row>
        <row r="5027">
          <cell r="A5027">
            <v>79934</v>
          </cell>
        </row>
        <row r="5028">
          <cell r="A5028">
            <v>94163</v>
          </cell>
        </row>
        <row r="5029">
          <cell r="A5029">
            <v>96214</v>
          </cell>
        </row>
        <row r="5030">
          <cell r="A5030">
            <v>79906</v>
          </cell>
        </row>
        <row r="5031">
          <cell r="A5031">
            <v>93549</v>
          </cell>
        </row>
        <row r="5032">
          <cell r="A5032">
            <v>73376</v>
          </cell>
        </row>
        <row r="5033">
          <cell r="A5033">
            <v>81411</v>
          </cell>
        </row>
        <row r="5034">
          <cell r="A5034">
            <v>75224</v>
          </cell>
        </row>
        <row r="5035">
          <cell r="A5035">
            <v>86733</v>
          </cell>
        </row>
        <row r="5036">
          <cell r="A5036">
            <v>80402</v>
          </cell>
        </row>
        <row r="5037">
          <cell r="A5037">
            <v>94314</v>
          </cell>
        </row>
        <row r="5038">
          <cell r="A5038">
            <v>94883</v>
          </cell>
        </row>
        <row r="5039">
          <cell r="A5039">
            <v>94867</v>
          </cell>
        </row>
        <row r="5040">
          <cell r="A5040">
            <v>93219</v>
          </cell>
        </row>
        <row r="5041">
          <cell r="A5041">
            <v>95211</v>
          </cell>
        </row>
        <row r="5042">
          <cell r="A5042">
            <v>95305</v>
          </cell>
        </row>
        <row r="5043">
          <cell r="A5043">
            <v>95470</v>
          </cell>
        </row>
        <row r="5044">
          <cell r="A5044">
            <v>96274</v>
          </cell>
        </row>
        <row r="5045">
          <cell r="A5045">
            <v>92147</v>
          </cell>
        </row>
        <row r="5046">
          <cell r="A5046">
            <v>95215</v>
          </cell>
        </row>
        <row r="5047">
          <cell r="A5047">
            <v>15286</v>
          </cell>
        </row>
        <row r="5048">
          <cell r="A5048">
            <v>95489</v>
          </cell>
        </row>
        <row r="5049">
          <cell r="A5049">
            <v>96585</v>
          </cell>
        </row>
        <row r="5050">
          <cell r="A5050">
            <v>96326</v>
          </cell>
        </row>
        <row r="5051">
          <cell r="A5051">
            <v>96617</v>
          </cell>
        </row>
        <row r="5052">
          <cell r="A5052">
            <v>96522</v>
          </cell>
        </row>
        <row r="5053">
          <cell r="A5053">
            <v>96447</v>
          </cell>
        </row>
        <row r="5054">
          <cell r="A5054">
            <v>96428</v>
          </cell>
        </row>
        <row r="5055">
          <cell r="A5055">
            <v>94309</v>
          </cell>
        </row>
        <row r="5056">
          <cell r="A5056">
            <v>95682</v>
          </cell>
        </row>
        <row r="5057">
          <cell r="A5057">
            <v>95566</v>
          </cell>
        </row>
        <row r="5058">
          <cell r="A5058">
            <v>94551</v>
          </cell>
        </row>
        <row r="5059">
          <cell r="A5059">
            <v>96142</v>
          </cell>
        </row>
        <row r="5060">
          <cell r="A5060">
            <v>93684</v>
          </cell>
        </row>
        <row r="5061">
          <cell r="A5061">
            <v>96523</v>
          </cell>
        </row>
        <row r="5062">
          <cell r="A5062">
            <v>94439</v>
          </cell>
        </row>
        <row r="5063">
          <cell r="A5063">
            <v>95214</v>
          </cell>
        </row>
        <row r="5064">
          <cell r="A5064">
            <v>96644</v>
          </cell>
        </row>
        <row r="5065">
          <cell r="A5065">
            <v>94895</v>
          </cell>
        </row>
        <row r="5066">
          <cell r="A5066">
            <v>95218</v>
          </cell>
        </row>
        <row r="5067">
          <cell r="A5067">
            <v>47994</v>
          </cell>
        </row>
        <row r="5068">
          <cell r="A5068">
            <v>94374</v>
          </cell>
        </row>
        <row r="5069">
          <cell r="A5069">
            <v>80577</v>
          </cell>
        </row>
        <row r="5070">
          <cell r="A5070">
            <v>94116</v>
          </cell>
        </row>
        <row r="5071">
          <cell r="A5071">
            <v>85852</v>
          </cell>
        </row>
        <row r="5072">
          <cell r="A5072">
            <v>86786</v>
          </cell>
        </row>
        <row r="5073">
          <cell r="A5073">
            <v>87751</v>
          </cell>
        </row>
        <row r="5074">
          <cell r="A5074">
            <v>88167</v>
          </cell>
        </row>
        <row r="5075">
          <cell r="A5075">
            <v>89092</v>
          </cell>
        </row>
        <row r="5076">
          <cell r="A5076">
            <v>91822</v>
          </cell>
        </row>
        <row r="5077">
          <cell r="A5077">
            <v>86620</v>
          </cell>
        </row>
        <row r="5078">
          <cell r="A5078">
            <v>96155</v>
          </cell>
        </row>
        <row r="5079">
          <cell r="A5079">
            <v>86751</v>
          </cell>
        </row>
        <row r="5080">
          <cell r="A5080">
            <v>89503</v>
          </cell>
        </row>
        <row r="5081">
          <cell r="A5081">
            <v>82452</v>
          </cell>
        </row>
        <row r="5082">
          <cell r="A5082">
            <v>90029</v>
          </cell>
        </row>
        <row r="5083">
          <cell r="A5083">
            <v>91239</v>
          </cell>
        </row>
        <row r="5084">
          <cell r="A5084">
            <v>80212</v>
          </cell>
        </row>
        <row r="5085">
          <cell r="A5085">
            <v>91233</v>
          </cell>
        </row>
        <row r="5086">
          <cell r="A5086">
            <v>91464</v>
          </cell>
        </row>
        <row r="5087">
          <cell r="A5087">
            <v>93868</v>
          </cell>
        </row>
        <row r="5088">
          <cell r="A5088">
            <v>77328</v>
          </cell>
        </row>
        <row r="5089">
          <cell r="A5089">
            <v>88840</v>
          </cell>
        </row>
        <row r="5090">
          <cell r="A5090">
            <v>89299</v>
          </cell>
        </row>
        <row r="5091">
          <cell r="A5091">
            <v>86708</v>
          </cell>
        </row>
        <row r="5092">
          <cell r="A5092">
            <v>89324</v>
          </cell>
        </row>
        <row r="5093">
          <cell r="A5093">
            <v>92622</v>
          </cell>
        </row>
        <row r="5094">
          <cell r="A5094">
            <v>91236</v>
          </cell>
        </row>
        <row r="5095">
          <cell r="A5095">
            <v>89561</v>
          </cell>
        </row>
        <row r="5096">
          <cell r="A5096">
            <v>7944</v>
          </cell>
        </row>
        <row r="5097">
          <cell r="A5097">
            <v>96210</v>
          </cell>
        </row>
        <row r="5098">
          <cell r="A5098">
            <v>74318</v>
          </cell>
        </row>
        <row r="5099">
          <cell r="A5099">
            <v>74321</v>
          </cell>
        </row>
        <row r="5100">
          <cell r="A5100">
            <v>74350</v>
          </cell>
        </row>
        <row r="5101">
          <cell r="A5101">
            <v>73583</v>
          </cell>
        </row>
        <row r="5102">
          <cell r="A5102">
            <v>74262</v>
          </cell>
        </row>
        <row r="5103">
          <cell r="A5103">
            <v>74328</v>
          </cell>
        </row>
        <row r="5104">
          <cell r="A5104">
            <v>74863</v>
          </cell>
        </row>
        <row r="5105">
          <cell r="A5105">
            <v>74522</v>
          </cell>
        </row>
        <row r="5106">
          <cell r="A5106">
            <v>74680</v>
          </cell>
        </row>
        <row r="5107">
          <cell r="A5107">
            <v>27576</v>
          </cell>
        </row>
        <row r="5108">
          <cell r="A5108">
            <v>27853</v>
          </cell>
        </row>
        <row r="5109">
          <cell r="A5109">
            <v>72378</v>
          </cell>
        </row>
        <row r="5110">
          <cell r="A5110">
            <v>74412</v>
          </cell>
        </row>
        <row r="5111">
          <cell r="A5111">
            <v>27577</v>
          </cell>
        </row>
        <row r="5112">
          <cell r="A5112">
            <v>74442</v>
          </cell>
        </row>
        <row r="5113">
          <cell r="A5113">
            <v>27693</v>
          </cell>
        </row>
        <row r="5114">
          <cell r="A5114">
            <v>27402</v>
          </cell>
        </row>
        <row r="5115">
          <cell r="A5115">
            <v>74526</v>
          </cell>
        </row>
        <row r="5116">
          <cell r="A5116">
            <v>74399</v>
          </cell>
        </row>
        <row r="5117">
          <cell r="A5117">
            <v>74447</v>
          </cell>
        </row>
        <row r="5118">
          <cell r="A5118">
            <v>73028</v>
          </cell>
        </row>
        <row r="5119">
          <cell r="A5119">
            <v>74444</v>
          </cell>
        </row>
        <row r="5120">
          <cell r="A5120">
            <v>74730</v>
          </cell>
        </row>
        <row r="5121">
          <cell r="A5121">
            <v>74365</v>
          </cell>
        </row>
        <row r="5122">
          <cell r="A5122">
            <v>74512</v>
          </cell>
        </row>
        <row r="5123">
          <cell r="A5123">
            <v>75102</v>
          </cell>
        </row>
        <row r="5124">
          <cell r="A5124">
            <v>75048</v>
          </cell>
        </row>
        <row r="5125">
          <cell r="A5125">
            <v>75044</v>
          </cell>
        </row>
        <row r="5126">
          <cell r="A5126">
            <v>74406</v>
          </cell>
        </row>
        <row r="5127">
          <cell r="A5127">
            <v>74473</v>
          </cell>
        </row>
        <row r="5128">
          <cell r="A5128">
            <v>75500</v>
          </cell>
        </row>
        <row r="5129">
          <cell r="A5129">
            <v>75874</v>
          </cell>
        </row>
        <row r="5130">
          <cell r="A5130">
            <v>11338</v>
          </cell>
        </row>
        <row r="5131">
          <cell r="A5131">
            <v>74837</v>
          </cell>
        </row>
        <row r="5132">
          <cell r="A5132">
            <v>74896</v>
          </cell>
        </row>
        <row r="5133">
          <cell r="A5133">
            <v>11339</v>
          </cell>
        </row>
        <row r="5134">
          <cell r="A5134">
            <v>74879</v>
          </cell>
        </row>
        <row r="5135">
          <cell r="A5135">
            <v>75725</v>
          </cell>
        </row>
        <row r="5136">
          <cell r="A5136">
            <v>75506</v>
          </cell>
        </row>
        <row r="5137">
          <cell r="A5137">
            <v>74536</v>
          </cell>
        </row>
        <row r="5138">
          <cell r="A5138">
            <v>75024</v>
          </cell>
        </row>
        <row r="5139">
          <cell r="A5139">
            <v>76073</v>
          </cell>
        </row>
        <row r="5140">
          <cell r="A5140">
            <v>76542</v>
          </cell>
        </row>
        <row r="5141">
          <cell r="A5141">
            <v>75750</v>
          </cell>
        </row>
        <row r="5142">
          <cell r="A5142">
            <v>76070</v>
          </cell>
        </row>
        <row r="5143">
          <cell r="A5143">
            <v>75645</v>
          </cell>
        </row>
        <row r="5144">
          <cell r="A5144">
            <v>76573</v>
          </cell>
        </row>
        <row r="5145">
          <cell r="A5145">
            <v>75496</v>
          </cell>
        </row>
        <row r="5146">
          <cell r="A5146">
            <v>73579</v>
          </cell>
        </row>
        <row r="5147">
          <cell r="A5147">
            <v>76897</v>
          </cell>
        </row>
        <row r="5148">
          <cell r="A5148">
            <v>76055</v>
          </cell>
        </row>
        <row r="5149">
          <cell r="A5149">
            <v>77056</v>
          </cell>
        </row>
        <row r="5150">
          <cell r="A5150">
            <v>77372</v>
          </cell>
        </row>
        <row r="5151">
          <cell r="A5151">
            <v>77545</v>
          </cell>
        </row>
        <row r="5152">
          <cell r="A5152">
            <v>77375</v>
          </cell>
        </row>
        <row r="5153">
          <cell r="A5153">
            <v>75945</v>
          </cell>
        </row>
        <row r="5154">
          <cell r="A5154">
            <v>77054</v>
          </cell>
        </row>
        <row r="5155">
          <cell r="A5155">
            <v>75948</v>
          </cell>
        </row>
        <row r="5156">
          <cell r="A5156">
            <v>76900</v>
          </cell>
        </row>
        <row r="5157">
          <cell r="A5157">
            <v>74379</v>
          </cell>
        </row>
        <row r="5158">
          <cell r="A5158">
            <v>71676</v>
          </cell>
        </row>
        <row r="5159">
          <cell r="A5159">
            <v>74402</v>
          </cell>
        </row>
        <row r="5160">
          <cell r="A5160">
            <v>75004</v>
          </cell>
        </row>
        <row r="5161">
          <cell r="A5161">
            <v>73101</v>
          </cell>
        </row>
        <row r="5162">
          <cell r="A5162">
            <v>75345</v>
          </cell>
        </row>
        <row r="5163">
          <cell r="A5163">
            <v>74829</v>
          </cell>
        </row>
        <row r="5164">
          <cell r="A5164">
            <v>74905</v>
          </cell>
        </row>
        <row r="5165">
          <cell r="A5165">
            <v>76225</v>
          </cell>
        </row>
        <row r="5166">
          <cell r="A5166">
            <v>74899</v>
          </cell>
        </row>
        <row r="5167">
          <cell r="A5167">
            <v>77213</v>
          </cell>
        </row>
        <row r="5168">
          <cell r="A5168">
            <v>76236</v>
          </cell>
        </row>
        <row r="5169">
          <cell r="A5169">
            <v>78245</v>
          </cell>
        </row>
        <row r="5170">
          <cell r="A5170">
            <v>74808</v>
          </cell>
        </row>
        <row r="5171">
          <cell r="A5171">
            <v>76233</v>
          </cell>
        </row>
        <row r="5172">
          <cell r="A5172">
            <v>75485</v>
          </cell>
        </row>
        <row r="5173">
          <cell r="A5173">
            <v>79141</v>
          </cell>
        </row>
        <row r="5174">
          <cell r="A5174">
            <v>79471</v>
          </cell>
        </row>
        <row r="5175">
          <cell r="A5175">
            <v>73414</v>
          </cell>
        </row>
        <row r="5176">
          <cell r="A5176">
            <v>79337</v>
          </cell>
        </row>
        <row r="5177">
          <cell r="A5177">
            <v>75857</v>
          </cell>
        </row>
        <row r="5178">
          <cell r="A5178">
            <v>75501</v>
          </cell>
        </row>
        <row r="5179">
          <cell r="A5179">
            <v>75952</v>
          </cell>
        </row>
        <row r="5180">
          <cell r="A5180">
            <v>75499</v>
          </cell>
        </row>
        <row r="5181">
          <cell r="A5181">
            <v>76696</v>
          </cell>
        </row>
        <row r="5182">
          <cell r="A5182">
            <v>77310</v>
          </cell>
        </row>
        <row r="5183">
          <cell r="A5183">
            <v>76609</v>
          </cell>
        </row>
        <row r="5184">
          <cell r="A5184">
            <v>76916</v>
          </cell>
        </row>
        <row r="5185">
          <cell r="A5185">
            <v>76763</v>
          </cell>
        </row>
        <row r="5186">
          <cell r="A5186">
            <v>76251</v>
          </cell>
        </row>
        <row r="5187">
          <cell r="A5187">
            <v>77309</v>
          </cell>
        </row>
        <row r="5188">
          <cell r="A5188">
            <v>74880</v>
          </cell>
        </row>
        <row r="5189">
          <cell r="A5189">
            <v>77892</v>
          </cell>
        </row>
        <row r="5190">
          <cell r="A5190">
            <v>79979</v>
          </cell>
        </row>
        <row r="5191">
          <cell r="A5191">
            <v>79046</v>
          </cell>
        </row>
        <row r="5192">
          <cell r="A5192">
            <v>79624</v>
          </cell>
        </row>
        <row r="5193">
          <cell r="A5193">
            <v>75789</v>
          </cell>
        </row>
        <row r="5194">
          <cell r="A5194">
            <v>79623</v>
          </cell>
        </row>
        <row r="5195">
          <cell r="A5195">
            <v>79634</v>
          </cell>
        </row>
        <row r="5196">
          <cell r="A5196">
            <v>79695</v>
          </cell>
        </row>
        <row r="5197">
          <cell r="A5197">
            <v>79482</v>
          </cell>
        </row>
        <row r="5198">
          <cell r="A5198">
            <v>80782</v>
          </cell>
        </row>
        <row r="5199">
          <cell r="A5199">
            <v>73141</v>
          </cell>
        </row>
        <row r="5200">
          <cell r="A5200">
            <v>77940</v>
          </cell>
        </row>
        <row r="5201">
          <cell r="A5201">
            <v>75761</v>
          </cell>
        </row>
        <row r="5202">
          <cell r="A5202">
            <v>78445</v>
          </cell>
        </row>
        <row r="5203">
          <cell r="A5203">
            <v>81081</v>
          </cell>
        </row>
        <row r="5204">
          <cell r="A5204">
            <v>76705</v>
          </cell>
        </row>
        <row r="5205">
          <cell r="A5205">
            <v>77955</v>
          </cell>
        </row>
        <row r="5206">
          <cell r="A5206">
            <v>74503</v>
          </cell>
        </row>
        <row r="5207">
          <cell r="A5207">
            <v>77557</v>
          </cell>
        </row>
        <row r="5208">
          <cell r="A5208">
            <v>75878</v>
          </cell>
        </row>
        <row r="5209">
          <cell r="A5209">
            <v>78174</v>
          </cell>
        </row>
        <row r="5210">
          <cell r="A5210">
            <v>33644</v>
          </cell>
        </row>
        <row r="5211">
          <cell r="A5211">
            <v>75274</v>
          </cell>
        </row>
        <row r="5212">
          <cell r="A5212">
            <v>79981</v>
          </cell>
        </row>
        <row r="5213">
          <cell r="A5213">
            <v>75988</v>
          </cell>
        </row>
        <row r="5214">
          <cell r="A5214">
            <v>81633</v>
          </cell>
        </row>
        <row r="5215">
          <cell r="A5215">
            <v>81083</v>
          </cell>
        </row>
        <row r="5216">
          <cell r="A5216">
            <v>79279</v>
          </cell>
        </row>
        <row r="5217">
          <cell r="A5217">
            <v>76478</v>
          </cell>
        </row>
        <row r="5218">
          <cell r="A5218">
            <v>80061</v>
          </cell>
        </row>
        <row r="5219">
          <cell r="A5219">
            <v>75584</v>
          </cell>
        </row>
        <row r="5220">
          <cell r="A5220">
            <v>79288</v>
          </cell>
        </row>
        <row r="5221">
          <cell r="A5221">
            <v>79287</v>
          </cell>
        </row>
        <row r="5222">
          <cell r="A5222">
            <v>81377</v>
          </cell>
        </row>
        <row r="5223">
          <cell r="A5223">
            <v>81376</v>
          </cell>
        </row>
        <row r="5224">
          <cell r="A5224">
            <v>81144</v>
          </cell>
        </row>
        <row r="5225">
          <cell r="A5225">
            <v>79278</v>
          </cell>
        </row>
        <row r="5226">
          <cell r="A5226">
            <v>76195</v>
          </cell>
        </row>
        <row r="5227">
          <cell r="A5227">
            <v>80054</v>
          </cell>
        </row>
        <row r="5228">
          <cell r="A5228">
            <v>81999</v>
          </cell>
        </row>
        <row r="5229">
          <cell r="A5229">
            <v>79367</v>
          </cell>
        </row>
        <row r="5230">
          <cell r="A5230">
            <v>80052</v>
          </cell>
        </row>
        <row r="5231">
          <cell r="A5231">
            <v>66767</v>
          </cell>
        </row>
        <row r="5232">
          <cell r="A5232">
            <v>78442</v>
          </cell>
        </row>
        <row r="5233">
          <cell r="A5233">
            <v>75240</v>
          </cell>
        </row>
        <row r="5234">
          <cell r="A5234">
            <v>81241</v>
          </cell>
        </row>
        <row r="5235">
          <cell r="A5235">
            <v>80909</v>
          </cell>
        </row>
        <row r="5236">
          <cell r="A5236">
            <v>75849</v>
          </cell>
        </row>
        <row r="5237">
          <cell r="A5237">
            <v>78783</v>
          </cell>
        </row>
        <row r="5238">
          <cell r="A5238">
            <v>75576</v>
          </cell>
        </row>
        <row r="5239">
          <cell r="A5239">
            <v>79675</v>
          </cell>
        </row>
        <row r="5240">
          <cell r="A5240">
            <v>78297</v>
          </cell>
        </row>
        <row r="5241">
          <cell r="A5241">
            <v>76796</v>
          </cell>
        </row>
        <row r="5242">
          <cell r="A5242">
            <v>76886</v>
          </cell>
        </row>
        <row r="5243">
          <cell r="A5243">
            <v>82103</v>
          </cell>
        </row>
        <row r="5244">
          <cell r="A5244">
            <v>76893</v>
          </cell>
        </row>
        <row r="5245">
          <cell r="A5245">
            <v>72381</v>
          </cell>
        </row>
        <row r="5246">
          <cell r="A5246">
            <v>80235</v>
          </cell>
        </row>
        <row r="5247">
          <cell r="A5247">
            <v>46145</v>
          </cell>
        </row>
        <row r="5248">
          <cell r="A5248">
            <v>81613</v>
          </cell>
        </row>
        <row r="5249">
          <cell r="A5249">
            <v>73649</v>
          </cell>
        </row>
        <row r="5250">
          <cell r="A5250">
            <v>73647</v>
          </cell>
        </row>
        <row r="5251">
          <cell r="A5251">
            <v>81881</v>
          </cell>
        </row>
        <row r="5252">
          <cell r="A5252">
            <v>80543</v>
          </cell>
        </row>
        <row r="5253">
          <cell r="A5253">
            <v>82048</v>
          </cell>
        </row>
        <row r="5254">
          <cell r="A5254">
            <v>74678</v>
          </cell>
        </row>
        <row r="5255">
          <cell r="A5255">
            <v>78654</v>
          </cell>
        </row>
        <row r="5256">
          <cell r="A5256">
            <v>78666</v>
          </cell>
        </row>
        <row r="5257">
          <cell r="A5257">
            <v>79488</v>
          </cell>
        </row>
        <row r="5258">
          <cell r="A5258">
            <v>80535</v>
          </cell>
        </row>
        <row r="5259">
          <cell r="A5259">
            <v>81708</v>
          </cell>
        </row>
        <row r="5260">
          <cell r="A5260">
            <v>80965</v>
          </cell>
        </row>
        <row r="5261">
          <cell r="A5261">
            <v>74577</v>
          </cell>
        </row>
        <row r="5262">
          <cell r="A5262">
            <v>82395</v>
          </cell>
        </row>
        <row r="5263">
          <cell r="A5263">
            <v>73651</v>
          </cell>
        </row>
        <row r="5264">
          <cell r="A5264">
            <v>82586</v>
          </cell>
        </row>
        <row r="5265">
          <cell r="A5265">
            <v>77914</v>
          </cell>
        </row>
        <row r="5266">
          <cell r="A5266">
            <v>77342</v>
          </cell>
        </row>
        <row r="5267">
          <cell r="A5267">
            <v>77348</v>
          </cell>
        </row>
        <row r="5268">
          <cell r="A5268">
            <v>76869</v>
          </cell>
        </row>
        <row r="5269">
          <cell r="A5269">
            <v>82587</v>
          </cell>
        </row>
        <row r="5270">
          <cell r="A5270">
            <v>80852</v>
          </cell>
        </row>
        <row r="5271">
          <cell r="A5271">
            <v>82590</v>
          </cell>
        </row>
        <row r="5272">
          <cell r="A5272">
            <v>79320</v>
          </cell>
        </row>
        <row r="5273">
          <cell r="A5273">
            <v>77350</v>
          </cell>
        </row>
        <row r="5274">
          <cell r="A5274">
            <v>82112</v>
          </cell>
        </row>
        <row r="5275">
          <cell r="A5275">
            <v>82585</v>
          </cell>
        </row>
        <row r="5276">
          <cell r="A5276">
            <v>78061</v>
          </cell>
        </row>
        <row r="5277">
          <cell r="A5277">
            <v>77344</v>
          </cell>
        </row>
        <row r="5278">
          <cell r="A5278">
            <v>74383</v>
          </cell>
        </row>
        <row r="5279">
          <cell r="A5279">
            <v>79008</v>
          </cell>
        </row>
        <row r="5280">
          <cell r="A5280">
            <v>81526</v>
          </cell>
        </row>
        <row r="5281">
          <cell r="A5281">
            <v>31159</v>
          </cell>
        </row>
        <row r="5282">
          <cell r="A5282">
            <v>81260</v>
          </cell>
        </row>
        <row r="5283">
          <cell r="A5283">
            <v>81259</v>
          </cell>
        </row>
        <row r="5284">
          <cell r="A5284">
            <v>82295</v>
          </cell>
        </row>
        <row r="5285">
          <cell r="A5285">
            <v>77651</v>
          </cell>
        </row>
        <row r="5286">
          <cell r="A5286">
            <v>82628</v>
          </cell>
        </row>
        <row r="5287">
          <cell r="A5287">
            <v>83133</v>
          </cell>
        </row>
        <row r="5288">
          <cell r="A5288">
            <v>83132</v>
          </cell>
        </row>
        <row r="5289">
          <cell r="A5289">
            <v>75883</v>
          </cell>
        </row>
        <row r="5290">
          <cell r="A5290">
            <v>83014</v>
          </cell>
        </row>
        <row r="5291">
          <cell r="A5291">
            <v>82532</v>
          </cell>
        </row>
        <row r="5292">
          <cell r="A5292">
            <v>74956</v>
          </cell>
        </row>
        <row r="5293">
          <cell r="A5293">
            <v>83374</v>
          </cell>
        </row>
        <row r="5294">
          <cell r="A5294">
            <v>82316</v>
          </cell>
        </row>
        <row r="5295">
          <cell r="A5295">
            <v>74959</v>
          </cell>
        </row>
        <row r="5296">
          <cell r="A5296">
            <v>74950</v>
          </cell>
        </row>
        <row r="5297">
          <cell r="A5297">
            <v>79910</v>
          </cell>
        </row>
        <row r="5298">
          <cell r="A5298">
            <v>82488</v>
          </cell>
        </row>
        <row r="5299">
          <cell r="A5299">
            <v>82492</v>
          </cell>
        </row>
        <row r="5300">
          <cell r="A5300">
            <v>82802</v>
          </cell>
        </row>
        <row r="5301">
          <cell r="A5301">
            <v>82119</v>
          </cell>
        </row>
        <row r="5302">
          <cell r="A5302">
            <v>79286</v>
          </cell>
        </row>
        <row r="5303">
          <cell r="A5303">
            <v>82623</v>
          </cell>
        </row>
        <row r="5304">
          <cell r="A5304">
            <v>81529</v>
          </cell>
        </row>
        <row r="5305">
          <cell r="A5305">
            <v>78977</v>
          </cell>
        </row>
        <row r="5306">
          <cell r="A5306">
            <v>80365</v>
          </cell>
        </row>
        <row r="5307">
          <cell r="A5307">
            <v>83457</v>
          </cell>
        </row>
        <row r="5308">
          <cell r="A5308">
            <v>78976</v>
          </cell>
        </row>
        <row r="5309">
          <cell r="A5309">
            <v>79043</v>
          </cell>
        </row>
        <row r="5310">
          <cell r="A5310">
            <v>78975</v>
          </cell>
        </row>
        <row r="5311">
          <cell r="A5311">
            <v>80317</v>
          </cell>
        </row>
        <row r="5312">
          <cell r="A5312">
            <v>83356</v>
          </cell>
        </row>
        <row r="5313">
          <cell r="A5313">
            <v>80682</v>
          </cell>
        </row>
        <row r="5314">
          <cell r="A5314">
            <v>25117</v>
          </cell>
        </row>
        <row r="5315">
          <cell r="A5315">
            <v>83411</v>
          </cell>
        </row>
        <row r="5316">
          <cell r="A5316">
            <v>81726</v>
          </cell>
        </row>
        <row r="5317">
          <cell r="A5317">
            <v>81049</v>
          </cell>
        </row>
        <row r="5318">
          <cell r="A5318">
            <v>80293</v>
          </cell>
        </row>
        <row r="5319">
          <cell r="A5319">
            <v>77061</v>
          </cell>
        </row>
        <row r="5320">
          <cell r="A5320">
            <v>79741</v>
          </cell>
        </row>
        <row r="5321">
          <cell r="A5321">
            <v>77044</v>
          </cell>
        </row>
        <row r="5322">
          <cell r="A5322">
            <v>79746</v>
          </cell>
        </row>
        <row r="5323">
          <cell r="A5323">
            <v>78871</v>
          </cell>
        </row>
        <row r="5324">
          <cell r="A5324">
            <v>82879</v>
          </cell>
        </row>
        <row r="5325">
          <cell r="A5325">
            <v>79978</v>
          </cell>
        </row>
        <row r="5326">
          <cell r="A5326">
            <v>82863</v>
          </cell>
        </row>
        <row r="5327">
          <cell r="A5327">
            <v>83717</v>
          </cell>
        </row>
        <row r="5328">
          <cell r="A5328">
            <v>75449</v>
          </cell>
        </row>
        <row r="5329">
          <cell r="A5329">
            <v>81978</v>
          </cell>
        </row>
        <row r="5330">
          <cell r="A5330">
            <v>82857</v>
          </cell>
        </row>
        <row r="5331">
          <cell r="A5331">
            <v>83643</v>
          </cell>
        </row>
        <row r="5332">
          <cell r="A5332">
            <v>82520</v>
          </cell>
        </row>
        <row r="5333">
          <cell r="A5333">
            <v>80784</v>
          </cell>
        </row>
        <row r="5334">
          <cell r="A5334">
            <v>76024</v>
          </cell>
        </row>
        <row r="5335">
          <cell r="A5335">
            <v>80041</v>
          </cell>
        </row>
        <row r="5336">
          <cell r="A5336">
            <v>81146</v>
          </cell>
        </row>
        <row r="5337">
          <cell r="A5337">
            <v>82591</v>
          </cell>
        </row>
        <row r="5338">
          <cell r="A5338">
            <v>81143</v>
          </cell>
        </row>
        <row r="5339">
          <cell r="A5339">
            <v>77045</v>
          </cell>
        </row>
        <row r="5340">
          <cell r="A5340">
            <v>77366</v>
          </cell>
        </row>
        <row r="5341">
          <cell r="A5341">
            <v>83716</v>
          </cell>
        </row>
        <row r="5342">
          <cell r="A5342">
            <v>82469</v>
          </cell>
        </row>
        <row r="5343">
          <cell r="A5343">
            <v>78276</v>
          </cell>
        </row>
        <row r="5344">
          <cell r="A5344">
            <v>79877</v>
          </cell>
        </row>
        <row r="5345">
          <cell r="A5345">
            <v>75451</v>
          </cell>
        </row>
        <row r="5346">
          <cell r="A5346">
            <v>79975</v>
          </cell>
        </row>
        <row r="5347">
          <cell r="A5347">
            <v>82116</v>
          </cell>
        </row>
        <row r="5348">
          <cell r="A5348">
            <v>83725</v>
          </cell>
        </row>
        <row r="5349">
          <cell r="A5349">
            <v>83108</v>
          </cell>
        </row>
        <row r="5350">
          <cell r="A5350">
            <v>82557</v>
          </cell>
        </row>
        <row r="5351">
          <cell r="A5351">
            <v>81105</v>
          </cell>
        </row>
        <row r="5352">
          <cell r="A5352">
            <v>82101</v>
          </cell>
        </row>
        <row r="5353">
          <cell r="A5353">
            <v>74613</v>
          </cell>
        </row>
        <row r="5354">
          <cell r="A5354">
            <v>81530</v>
          </cell>
        </row>
        <row r="5355">
          <cell r="A5355">
            <v>66367</v>
          </cell>
        </row>
        <row r="5356">
          <cell r="A5356">
            <v>66368</v>
          </cell>
        </row>
        <row r="5357">
          <cell r="A5357">
            <v>79586</v>
          </cell>
        </row>
        <row r="5358">
          <cell r="A5358">
            <v>79581</v>
          </cell>
        </row>
        <row r="5359">
          <cell r="A5359">
            <v>83298</v>
          </cell>
        </row>
        <row r="5360">
          <cell r="A5360">
            <v>81362</v>
          </cell>
        </row>
        <row r="5361">
          <cell r="A5361">
            <v>83139</v>
          </cell>
        </row>
        <row r="5362">
          <cell r="A5362">
            <v>84155</v>
          </cell>
        </row>
        <row r="5363">
          <cell r="A5363">
            <v>84395</v>
          </cell>
        </row>
        <row r="5364">
          <cell r="A5364">
            <v>82129</v>
          </cell>
        </row>
        <row r="5365">
          <cell r="A5365">
            <v>83297</v>
          </cell>
        </row>
        <row r="5366">
          <cell r="A5366">
            <v>83405</v>
          </cell>
        </row>
        <row r="5367">
          <cell r="A5367">
            <v>83404</v>
          </cell>
        </row>
        <row r="5368">
          <cell r="A5368">
            <v>82675</v>
          </cell>
        </row>
        <row r="5369">
          <cell r="A5369">
            <v>53252</v>
          </cell>
        </row>
        <row r="5370">
          <cell r="A5370">
            <v>83209</v>
          </cell>
        </row>
        <row r="5371">
          <cell r="A5371">
            <v>83531</v>
          </cell>
        </row>
        <row r="5372">
          <cell r="A5372">
            <v>82160</v>
          </cell>
        </row>
        <row r="5373">
          <cell r="A5373">
            <v>76891</v>
          </cell>
        </row>
        <row r="5374">
          <cell r="A5374">
            <v>82161</v>
          </cell>
        </row>
        <row r="5375">
          <cell r="A5375">
            <v>83929</v>
          </cell>
        </row>
        <row r="5376">
          <cell r="A5376">
            <v>8784</v>
          </cell>
        </row>
        <row r="5377">
          <cell r="A5377">
            <v>83419</v>
          </cell>
        </row>
        <row r="5378">
          <cell r="A5378">
            <v>80352</v>
          </cell>
        </row>
        <row r="5379">
          <cell r="A5379">
            <v>82951</v>
          </cell>
        </row>
        <row r="5380">
          <cell r="A5380">
            <v>77149</v>
          </cell>
        </row>
        <row r="5381">
          <cell r="A5381">
            <v>83418</v>
          </cell>
        </row>
        <row r="5382">
          <cell r="A5382">
            <v>84498</v>
          </cell>
        </row>
        <row r="5383">
          <cell r="A5383">
            <v>84496</v>
          </cell>
        </row>
        <row r="5384">
          <cell r="A5384">
            <v>24892</v>
          </cell>
        </row>
        <row r="5385">
          <cell r="A5385">
            <v>54627</v>
          </cell>
        </row>
        <row r="5386">
          <cell r="A5386">
            <v>83242</v>
          </cell>
        </row>
        <row r="5387">
          <cell r="A5387">
            <v>54547</v>
          </cell>
        </row>
        <row r="5388">
          <cell r="A5388">
            <v>81098</v>
          </cell>
        </row>
        <row r="5389">
          <cell r="A5389">
            <v>73479</v>
          </cell>
        </row>
        <row r="5390">
          <cell r="A5390">
            <v>83400</v>
          </cell>
        </row>
        <row r="5391">
          <cell r="A5391">
            <v>84596</v>
          </cell>
        </row>
        <row r="5392">
          <cell r="A5392">
            <v>85065</v>
          </cell>
        </row>
        <row r="5393">
          <cell r="A5393">
            <v>8867</v>
          </cell>
        </row>
        <row r="5394">
          <cell r="A5394">
            <v>82361</v>
          </cell>
        </row>
        <row r="5395">
          <cell r="A5395">
            <v>27393</v>
          </cell>
        </row>
        <row r="5396">
          <cell r="A5396">
            <v>76731</v>
          </cell>
        </row>
        <row r="5397">
          <cell r="A5397">
            <v>27713</v>
          </cell>
        </row>
        <row r="5398">
          <cell r="A5398">
            <v>80294</v>
          </cell>
        </row>
        <row r="5399">
          <cell r="A5399">
            <v>85179</v>
          </cell>
        </row>
        <row r="5400">
          <cell r="A5400">
            <v>84987</v>
          </cell>
        </row>
        <row r="5401">
          <cell r="A5401">
            <v>84822</v>
          </cell>
        </row>
        <row r="5402">
          <cell r="A5402">
            <v>80686</v>
          </cell>
        </row>
        <row r="5403">
          <cell r="A5403">
            <v>84986</v>
          </cell>
        </row>
        <row r="5404">
          <cell r="A5404">
            <v>84819</v>
          </cell>
        </row>
        <row r="5405">
          <cell r="A5405">
            <v>84824</v>
          </cell>
        </row>
        <row r="5406">
          <cell r="A5406">
            <v>84017</v>
          </cell>
        </row>
        <row r="5407">
          <cell r="A5407">
            <v>80685</v>
          </cell>
        </row>
        <row r="5408">
          <cell r="A5408">
            <v>81991</v>
          </cell>
        </row>
        <row r="5409">
          <cell r="A5409">
            <v>77211</v>
          </cell>
        </row>
        <row r="5410">
          <cell r="A5410">
            <v>85375</v>
          </cell>
        </row>
        <row r="5411">
          <cell r="A5411">
            <v>83221</v>
          </cell>
        </row>
        <row r="5412">
          <cell r="A5412">
            <v>77152</v>
          </cell>
        </row>
        <row r="5413">
          <cell r="A5413">
            <v>83721</v>
          </cell>
        </row>
        <row r="5414">
          <cell r="A5414">
            <v>85203</v>
          </cell>
        </row>
        <row r="5415">
          <cell r="A5415">
            <v>83704</v>
          </cell>
        </row>
        <row r="5416">
          <cell r="A5416">
            <v>82513</v>
          </cell>
        </row>
        <row r="5417">
          <cell r="A5417">
            <v>83131</v>
          </cell>
        </row>
        <row r="5418">
          <cell r="A5418">
            <v>84149</v>
          </cell>
        </row>
        <row r="5419">
          <cell r="A5419">
            <v>85314</v>
          </cell>
        </row>
        <row r="5420">
          <cell r="A5420">
            <v>85848</v>
          </cell>
        </row>
        <row r="5421">
          <cell r="A5421">
            <v>82899</v>
          </cell>
        </row>
        <row r="5422">
          <cell r="A5422">
            <v>84148</v>
          </cell>
        </row>
        <row r="5423">
          <cell r="A5423">
            <v>84150</v>
          </cell>
        </row>
        <row r="5424">
          <cell r="A5424">
            <v>83663</v>
          </cell>
        </row>
        <row r="5425">
          <cell r="A5425">
            <v>75759</v>
          </cell>
        </row>
        <row r="5426">
          <cell r="A5426">
            <v>85845</v>
          </cell>
        </row>
        <row r="5427">
          <cell r="A5427">
            <v>83797</v>
          </cell>
        </row>
        <row r="5428">
          <cell r="A5428">
            <v>84295</v>
          </cell>
        </row>
        <row r="5429">
          <cell r="A5429">
            <v>79275</v>
          </cell>
        </row>
        <row r="5430">
          <cell r="A5430">
            <v>83155</v>
          </cell>
        </row>
        <row r="5431">
          <cell r="A5431">
            <v>79657</v>
          </cell>
        </row>
        <row r="5432">
          <cell r="A5432">
            <v>85367</v>
          </cell>
        </row>
        <row r="5433">
          <cell r="A5433">
            <v>85093</v>
          </cell>
        </row>
        <row r="5434">
          <cell r="A5434">
            <v>85089</v>
          </cell>
        </row>
        <row r="5435">
          <cell r="A5435">
            <v>79255</v>
          </cell>
        </row>
        <row r="5436">
          <cell r="A5436">
            <v>75357</v>
          </cell>
        </row>
        <row r="5437">
          <cell r="A5437">
            <v>83986</v>
          </cell>
        </row>
        <row r="5438">
          <cell r="A5438">
            <v>84296</v>
          </cell>
        </row>
        <row r="5439">
          <cell r="A5439">
            <v>80659</v>
          </cell>
        </row>
        <row r="5440">
          <cell r="A5440">
            <v>84297</v>
          </cell>
        </row>
        <row r="5441">
          <cell r="A5441">
            <v>84677</v>
          </cell>
        </row>
        <row r="5442">
          <cell r="A5442">
            <v>84894</v>
          </cell>
        </row>
        <row r="5443">
          <cell r="A5443">
            <v>85043</v>
          </cell>
        </row>
        <row r="5444">
          <cell r="A5444">
            <v>86057</v>
          </cell>
        </row>
        <row r="5445">
          <cell r="A5445">
            <v>85910</v>
          </cell>
        </row>
        <row r="5446">
          <cell r="A5446">
            <v>85231</v>
          </cell>
        </row>
        <row r="5447">
          <cell r="A5447">
            <v>85059</v>
          </cell>
        </row>
        <row r="5448">
          <cell r="A5448">
            <v>84709</v>
          </cell>
        </row>
        <row r="5449">
          <cell r="A5449">
            <v>82362</v>
          </cell>
        </row>
        <row r="5450">
          <cell r="A5450">
            <v>84830</v>
          </cell>
        </row>
        <row r="5451">
          <cell r="A5451">
            <v>82054</v>
          </cell>
        </row>
        <row r="5452">
          <cell r="A5452">
            <v>86744</v>
          </cell>
        </row>
        <row r="5453">
          <cell r="A5453">
            <v>84397</v>
          </cell>
        </row>
        <row r="5454">
          <cell r="A5454">
            <v>83874</v>
          </cell>
        </row>
        <row r="5455">
          <cell r="A5455">
            <v>85399</v>
          </cell>
        </row>
        <row r="5456">
          <cell r="A5456">
            <v>84703</v>
          </cell>
        </row>
        <row r="5457">
          <cell r="A5457">
            <v>81615</v>
          </cell>
        </row>
        <row r="5458">
          <cell r="A5458">
            <v>78888</v>
          </cell>
        </row>
        <row r="5459">
          <cell r="A5459">
            <v>85335</v>
          </cell>
        </row>
        <row r="5460">
          <cell r="A5460">
            <v>86334</v>
          </cell>
        </row>
        <row r="5461">
          <cell r="A5461">
            <v>80815</v>
          </cell>
        </row>
        <row r="5462">
          <cell r="A5462">
            <v>14083</v>
          </cell>
        </row>
        <row r="5463">
          <cell r="A5463">
            <v>85978</v>
          </cell>
        </row>
        <row r="5464">
          <cell r="A5464">
            <v>86737</v>
          </cell>
        </row>
        <row r="5465">
          <cell r="A5465">
            <v>82895</v>
          </cell>
        </row>
        <row r="5466">
          <cell r="A5466">
            <v>86052</v>
          </cell>
        </row>
        <row r="5467">
          <cell r="A5467">
            <v>83711</v>
          </cell>
        </row>
        <row r="5468">
          <cell r="A5468">
            <v>82387</v>
          </cell>
        </row>
        <row r="5469">
          <cell r="A5469">
            <v>76606</v>
          </cell>
        </row>
        <row r="5470">
          <cell r="A5470">
            <v>82384</v>
          </cell>
        </row>
        <row r="5471">
          <cell r="A5471">
            <v>86758</v>
          </cell>
        </row>
        <row r="5472">
          <cell r="A5472">
            <v>83727</v>
          </cell>
        </row>
        <row r="5473">
          <cell r="A5473">
            <v>13914</v>
          </cell>
        </row>
        <row r="5474">
          <cell r="A5474">
            <v>85933</v>
          </cell>
        </row>
        <row r="5475">
          <cell r="A5475">
            <v>86780</v>
          </cell>
        </row>
        <row r="5476">
          <cell r="A5476">
            <v>86947</v>
          </cell>
        </row>
        <row r="5477">
          <cell r="A5477">
            <v>86463</v>
          </cell>
        </row>
        <row r="5478">
          <cell r="A5478">
            <v>86766</v>
          </cell>
        </row>
        <row r="5479">
          <cell r="A5479">
            <v>86645</v>
          </cell>
        </row>
        <row r="5480">
          <cell r="A5480">
            <v>86577</v>
          </cell>
        </row>
        <row r="5481">
          <cell r="A5481">
            <v>80668</v>
          </cell>
        </row>
        <row r="5482">
          <cell r="A5482">
            <v>79881</v>
          </cell>
        </row>
        <row r="5483">
          <cell r="A5483">
            <v>83989</v>
          </cell>
        </row>
        <row r="5484">
          <cell r="A5484">
            <v>86347</v>
          </cell>
        </row>
        <row r="5485">
          <cell r="A5485">
            <v>75881</v>
          </cell>
        </row>
        <row r="5486">
          <cell r="A5486">
            <v>86096</v>
          </cell>
        </row>
        <row r="5487">
          <cell r="A5487">
            <v>83950</v>
          </cell>
        </row>
        <row r="5488">
          <cell r="A5488">
            <v>79140</v>
          </cell>
        </row>
        <row r="5489">
          <cell r="A5489">
            <v>82176</v>
          </cell>
        </row>
        <row r="5490">
          <cell r="A5490">
            <v>86103</v>
          </cell>
        </row>
        <row r="5491">
          <cell r="A5491">
            <v>79123</v>
          </cell>
        </row>
        <row r="5492">
          <cell r="A5492">
            <v>84268</v>
          </cell>
        </row>
        <row r="5493">
          <cell r="A5493">
            <v>86102</v>
          </cell>
        </row>
        <row r="5494">
          <cell r="A5494">
            <v>82512</v>
          </cell>
        </row>
        <row r="5495">
          <cell r="A5495">
            <v>85641</v>
          </cell>
        </row>
        <row r="5496">
          <cell r="A5496">
            <v>85638</v>
          </cell>
        </row>
        <row r="5497">
          <cell r="A5497">
            <v>83840</v>
          </cell>
        </row>
        <row r="5498">
          <cell r="A5498">
            <v>86097</v>
          </cell>
        </row>
        <row r="5499">
          <cell r="A5499">
            <v>85637</v>
          </cell>
        </row>
        <row r="5500">
          <cell r="A5500">
            <v>86442</v>
          </cell>
        </row>
        <row r="5501">
          <cell r="A5501">
            <v>86938</v>
          </cell>
        </row>
        <row r="5502">
          <cell r="A5502">
            <v>47027</v>
          </cell>
        </row>
        <row r="5503">
          <cell r="A5503">
            <v>86545</v>
          </cell>
        </row>
        <row r="5504">
          <cell r="A5504">
            <v>83360</v>
          </cell>
        </row>
        <row r="5505">
          <cell r="A5505">
            <v>86713</v>
          </cell>
        </row>
        <row r="5506">
          <cell r="A5506">
            <v>83358</v>
          </cell>
        </row>
        <row r="5507">
          <cell r="A5507">
            <v>83819</v>
          </cell>
        </row>
        <row r="5508">
          <cell r="A5508">
            <v>85692</v>
          </cell>
        </row>
        <row r="5509">
          <cell r="A5509">
            <v>86718</v>
          </cell>
        </row>
        <row r="5510">
          <cell r="A5510">
            <v>87505</v>
          </cell>
        </row>
        <row r="5511">
          <cell r="A5511">
            <v>85695</v>
          </cell>
        </row>
        <row r="5512">
          <cell r="A5512">
            <v>90576</v>
          </cell>
        </row>
        <row r="5513">
          <cell r="A5513">
            <v>85350</v>
          </cell>
        </row>
        <row r="5514">
          <cell r="A5514">
            <v>83953</v>
          </cell>
        </row>
        <row r="5515">
          <cell r="A5515">
            <v>86699</v>
          </cell>
        </row>
        <row r="5516">
          <cell r="A5516">
            <v>86166</v>
          </cell>
        </row>
        <row r="5517">
          <cell r="A5517">
            <v>79783</v>
          </cell>
        </row>
        <row r="5518">
          <cell r="A5518">
            <v>87004</v>
          </cell>
        </row>
        <row r="5519">
          <cell r="A5519">
            <v>79662</v>
          </cell>
        </row>
        <row r="5520">
          <cell r="A5520">
            <v>77964</v>
          </cell>
        </row>
        <row r="5521">
          <cell r="A5521">
            <v>78820</v>
          </cell>
        </row>
        <row r="5522">
          <cell r="A5522">
            <v>79994</v>
          </cell>
        </row>
        <row r="5523">
          <cell r="A5523">
            <v>82133</v>
          </cell>
        </row>
        <row r="5524">
          <cell r="A5524">
            <v>84576</v>
          </cell>
        </row>
        <row r="5525">
          <cell r="A5525">
            <v>85885</v>
          </cell>
        </row>
        <row r="5526">
          <cell r="A5526">
            <v>87088</v>
          </cell>
        </row>
        <row r="5527">
          <cell r="A5527">
            <v>87225</v>
          </cell>
        </row>
        <row r="5528">
          <cell r="A5528">
            <v>86320</v>
          </cell>
        </row>
        <row r="5529">
          <cell r="A5529">
            <v>85173</v>
          </cell>
        </row>
        <row r="5530">
          <cell r="A5530">
            <v>87696</v>
          </cell>
        </row>
        <row r="5531">
          <cell r="A5531">
            <v>87218</v>
          </cell>
        </row>
        <row r="5532">
          <cell r="A5532">
            <v>76117</v>
          </cell>
        </row>
        <row r="5533">
          <cell r="A5533">
            <v>84926</v>
          </cell>
        </row>
        <row r="5534">
          <cell r="A5534">
            <v>85175</v>
          </cell>
        </row>
        <row r="5535">
          <cell r="A5535">
            <v>84927</v>
          </cell>
        </row>
        <row r="5536">
          <cell r="A5536">
            <v>76680</v>
          </cell>
        </row>
        <row r="5537">
          <cell r="A5537">
            <v>87031</v>
          </cell>
        </row>
        <row r="5538">
          <cell r="A5538">
            <v>87515</v>
          </cell>
        </row>
        <row r="5539">
          <cell r="A5539">
            <v>86151</v>
          </cell>
        </row>
        <row r="5540">
          <cell r="A5540">
            <v>86048</v>
          </cell>
        </row>
        <row r="5541">
          <cell r="A5541">
            <v>85348</v>
          </cell>
        </row>
        <row r="5542">
          <cell r="A5542">
            <v>87732</v>
          </cell>
        </row>
        <row r="5543">
          <cell r="A5543">
            <v>80516</v>
          </cell>
        </row>
        <row r="5544">
          <cell r="A5544">
            <v>86471</v>
          </cell>
        </row>
        <row r="5545">
          <cell r="A5545">
            <v>84385</v>
          </cell>
        </row>
        <row r="5546">
          <cell r="A5546">
            <v>87879</v>
          </cell>
        </row>
        <row r="5547">
          <cell r="A5547">
            <v>87030</v>
          </cell>
        </row>
        <row r="5548">
          <cell r="A5548">
            <v>87640</v>
          </cell>
        </row>
        <row r="5549">
          <cell r="A5549">
            <v>82199</v>
          </cell>
        </row>
        <row r="5550">
          <cell r="A5550">
            <v>84047</v>
          </cell>
        </row>
        <row r="5551">
          <cell r="A5551">
            <v>88012</v>
          </cell>
        </row>
        <row r="5552">
          <cell r="A5552">
            <v>87760</v>
          </cell>
        </row>
        <row r="5553">
          <cell r="A5553">
            <v>84504</v>
          </cell>
        </row>
        <row r="5554">
          <cell r="A5554">
            <v>84204</v>
          </cell>
        </row>
        <row r="5555">
          <cell r="A5555">
            <v>12775</v>
          </cell>
        </row>
        <row r="5556">
          <cell r="A5556">
            <v>87557</v>
          </cell>
        </row>
        <row r="5557">
          <cell r="A5557">
            <v>81896</v>
          </cell>
        </row>
        <row r="5558">
          <cell r="A5558">
            <v>83113</v>
          </cell>
        </row>
        <row r="5559">
          <cell r="A5559">
            <v>87991</v>
          </cell>
        </row>
        <row r="5560">
          <cell r="A5560">
            <v>88014</v>
          </cell>
        </row>
        <row r="5561">
          <cell r="A5561">
            <v>86792</v>
          </cell>
        </row>
        <row r="5562">
          <cell r="A5562">
            <v>83836</v>
          </cell>
        </row>
        <row r="5563">
          <cell r="A5563">
            <v>88172</v>
          </cell>
        </row>
        <row r="5564">
          <cell r="A5564">
            <v>85143</v>
          </cell>
        </row>
        <row r="5565">
          <cell r="A5565">
            <v>86179</v>
          </cell>
        </row>
        <row r="5566">
          <cell r="A5566">
            <v>89169</v>
          </cell>
        </row>
        <row r="5567">
          <cell r="A5567">
            <v>88209</v>
          </cell>
        </row>
        <row r="5568">
          <cell r="A5568">
            <v>87693</v>
          </cell>
        </row>
        <row r="5569">
          <cell r="A5569">
            <v>88569</v>
          </cell>
        </row>
        <row r="5570">
          <cell r="A5570">
            <v>87433</v>
          </cell>
        </row>
        <row r="5571">
          <cell r="A5571">
            <v>85986</v>
          </cell>
        </row>
        <row r="5572">
          <cell r="A5572">
            <v>89199</v>
          </cell>
        </row>
        <row r="5573">
          <cell r="A5573">
            <v>88412</v>
          </cell>
        </row>
        <row r="5574">
          <cell r="A5574">
            <v>87977</v>
          </cell>
        </row>
        <row r="5575">
          <cell r="A5575">
            <v>87985</v>
          </cell>
        </row>
        <row r="5576">
          <cell r="A5576">
            <v>80877</v>
          </cell>
        </row>
        <row r="5577">
          <cell r="A5577">
            <v>88472</v>
          </cell>
        </row>
        <row r="5578">
          <cell r="A5578">
            <v>87976</v>
          </cell>
        </row>
        <row r="5579">
          <cell r="A5579">
            <v>88471</v>
          </cell>
        </row>
        <row r="5580">
          <cell r="A5580">
            <v>88241</v>
          </cell>
        </row>
        <row r="5581">
          <cell r="A5581">
            <v>87438</v>
          </cell>
        </row>
        <row r="5582">
          <cell r="A5582">
            <v>87434</v>
          </cell>
        </row>
        <row r="5583">
          <cell r="A5583">
            <v>87436</v>
          </cell>
        </row>
        <row r="5584">
          <cell r="A5584">
            <v>84707</v>
          </cell>
        </row>
        <row r="5585">
          <cell r="A5585">
            <v>87873</v>
          </cell>
        </row>
        <row r="5586">
          <cell r="A5586">
            <v>87621</v>
          </cell>
        </row>
        <row r="5587">
          <cell r="A5587">
            <v>74285</v>
          </cell>
        </row>
        <row r="5588">
          <cell r="A5588">
            <v>88278</v>
          </cell>
        </row>
        <row r="5589">
          <cell r="A5589">
            <v>87626</v>
          </cell>
        </row>
        <row r="5590">
          <cell r="A5590">
            <v>86303</v>
          </cell>
        </row>
        <row r="5591">
          <cell r="A5591">
            <v>87277</v>
          </cell>
        </row>
        <row r="5592">
          <cell r="A5592">
            <v>88282</v>
          </cell>
        </row>
        <row r="5593">
          <cell r="A5593">
            <v>87630</v>
          </cell>
        </row>
        <row r="5594">
          <cell r="A5594">
            <v>89121</v>
          </cell>
        </row>
        <row r="5595">
          <cell r="A5595">
            <v>74295</v>
          </cell>
        </row>
        <row r="5596">
          <cell r="A5596">
            <v>78876</v>
          </cell>
        </row>
        <row r="5597">
          <cell r="A5597">
            <v>85984</v>
          </cell>
        </row>
        <row r="5598">
          <cell r="A5598">
            <v>88081</v>
          </cell>
        </row>
        <row r="5599">
          <cell r="A5599">
            <v>88989</v>
          </cell>
        </row>
        <row r="5600">
          <cell r="A5600">
            <v>89135</v>
          </cell>
        </row>
        <row r="5601">
          <cell r="A5601">
            <v>89180</v>
          </cell>
        </row>
        <row r="5602">
          <cell r="A5602">
            <v>84170</v>
          </cell>
        </row>
        <row r="5603">
          <cell r="A5603">
            <v>88613</v>
          </cell>
        </row>
        <row r="5604">
          <cell r="A5604">
            <v>84250</v>
          </cell>
        </row>
        <row r="5605">
          <cell r="A5605">
            <v>86315</v>
          </cell>
        </row>
        <row r="5606">
          <cell r="A5606">
            <v>88263</v>
          </cell>
        </row>
        <row r="5607">
          <cell r="A5607">
            <v>85525</v>
          </cell>
        </row>
        <row r="5608">
          <cell r="A5608">
            <v>88705</v>
          </cell>
        </row>
        <row r="5609">
          <cell r="A5609">
            <v>88509</v>
          </cell>
        </row>
        <row r="5610">
          <cell r="A5610">
            <v>88648</v>
          </cell>
        </row>
        <row r="5611">
          <cell r="A5611">
            <v>65369</v>
          </cell>
        </row>
        <row r="5612">
          <cell r="A5612">
            <v>89717</v>
          </cell>
        </row>
        <row r="5613">
          <cell r="A5613">
            <v>89212</v>
          </cell>
        </row>
        <row r="5614">
          <cell r="A5614">
            <v>89601</v>
          </cell>
        </row>
        <row r="5615">
          <cell r="A5615">
            <v>87188</v>
          </cell>
        </row>
        <row r="5616">
          <cell r="A5616">
            <v>33834</v>
          </cell>
        </row>
        <row r="5617">
          <cell r="A5617">
            <v>89553</v>
          </cell>
        </row>
        <row r="5618">
          <cell r="A5618">
            <v>87105</v>
          </cell>
        </row>
        <row r="5619">
          <cell r="A5619">
            <v>86693</v>
          </cell>
        </row>
        <row r="5620">
          <cell r="A5620">
            <v>89053</v>
          </cell>
        </row>
        <row r="5621">
          <cell r="A5621">
            <v>39522</v>
          </cell>
        </row>
        <row r="5622">
          <cell r="A5622">
            <v>80977</v>
          </cell>
        </row>
        <row r="5623">
          <cell r="A5623">
            <v>90257</v>
          </cell>
        </row>
        <row r="5624">
          <cell r="A5624">
            <v>81902</v>
          </cell>
        </row>
        <row r="5625">
          <cell r="A5625">
            <v>90472</v>
          </cell>
        </row>
        <row r="5626">
          <cell r="A5626">
            <v>87540</v>
          </cell>
        </row>
        <row r="5627">
          <cell r="A5627">
            <v>56045</v>
          </cell>
        </row>
        <row r="5628">
          <cell r="A5628">
            <v>57704</v>
          </cell>
        </row>
        <row r="5629">
          <cell r="A5629">
            <v>87995</v>
          </cell>
        </row>
        <row r="5630">
          <cell r="A5630">
            <v>89695</v>
          </cell>
        </row>
        <row r="5631">
          <cell r="A5631">
            <v>90243</v>
          </cell>
        </row>
        <row r="5632">
          <cell r="A5632">
            <v>90400</v>
          </cell>
        </row>
        <row r="5633">
          <cell r="A5633">
            <v>89377</v>
          </cell>
        </row>
        <row r="5634">
          <cell r="A5634">
            <v>90076</v>
          </cell>
        </row>
        <row r="5635">
          <cell r="A5635">
            <v>80555</v>
          </cell>
        </row>
        <row r="5636">
          <cell r="A5636">
            <v>86579</v>
          </cell>
        </row>
        <row r="5637">
          <cell r="A5637">
            <v>57707</v>
          </cell>
        </row>
        <row r="5638">
          <cell r="A5638">
            <v>88372</v>
          </cell>
        </row>
        <row r="5639">
          <cell r="A5639">
            <v>86578</v>
          </cell>
        </row>
        <row r="5640">
          <cell r="A5640">
            <v>89370</v>
          </cell>
        </row>
        <row r="5641">
          <cell r="A5641">
            <v>90930</v>
          </cell>
        </row>
        <row r="5642">
          <cell r="A5642">
            <v>87849</v>
          </cell>
        </row>
        <row r="5643">
          <cell r="A5643">
            <v>88469</v>
          </cell>
        </row>
        <row r="5644">
          <cell r="A5644">
            <v>89550</v>
          </cell>
        </row>
        <row r="5645">
          <cell r="A5645">
            <v>91139</v>
          </cell>
        </row>
        <row r="5646">
          <cell r="A5646">
            <v>88265</v>
          </cell>
        </row>
        <row r="5647">
          <cell r="A5647">
            <v>84929</v>
          </cell>
        </row>
        <row r="5648">
          <cell r="A5648">
            <v>89393</v>
          </cell>
        </row>
        <row r="5649">
          <cell r="A5649">
            <v>90579</v>
          </cell>
        </row>
        <row r="5650">
          <cell r="A5650">
            <v>90203</v>
          </cell>
        </row>
        <row r="5651">
          <cell r="A5651">
            <v>87153</v>
          </cell>
        </row>
        <row r="5652">
          <cell r="A5652">
            <v>90760</v>
          </cell>
        </row>
        <row r="5653">
          <cell r="A5653">
            <v>90148</v>
          </cell>
        </row>
        <row r="5654">
          <cell r="A5654">
            <v>88494</v>
          </cell>
        </row>
        <row r="5655">
          <cell r="A5655">
            <v>88169</v>
          </cell>
        </row>
        <row r="5656">
          <cell r="A5656">
            <v>91296</v>
          </cell>
        </row>
        <row r="5657">
          <cell r="A5657">
            <v>50693</v>
          </cell>
        </row>
        <row r="5658">
          <cell r="A5658">
            <v>80482</v>
          </cell>
        </row>
        <row r="5659">
          <cell r="A5659">
            <v>78577</v>
          </cell>
        </row>
        <row r="5660">
          <cell r="A5660">
            <v>78277</v>
          </cell>
        </row>
        <row r="5661">
          <cell r="A5661">
            <v>80483</v>
          </cell>
        </row>
        <row r="5662">
          <cell r="A5662">
            <v>90352</v>
          </cell>
        </row>
        <row r="5663">
          <cell r="A5663">
            <v>89477</v>
          </cell>
        </row>
        <row r="5664">
          <cell r="A5664">
            <v>90995</v>
          </cell>
        </row>
        <row r="5665">
          <cell r="A5665">
            <v>90308</v>
          </cell>
        </row>
        <row r="5666">
          <cell r="A5666">
            <v>86963</v>
          </cell>
        </row>
        <row r="5667">
          <cell r="A5667">
            <v>38570</v>
          </cell>
        </row>
        <row r="5668">
          <cell r="A5668">
            <v>91479</v>
          </cell>
        </row>
        <row r="5669">
          <cell r="A5669">
            <v>88789</v>
          </cell>
        </row>
        <row r="5670">
          <cell r="A5670">
            <v>88787</v>
          </cell>
        </row>
        <row r="5671">
          <cell r="A5671">
            <v>91739</v>
          </cell>
        </row>
        <row r="5672">
          <cell r="A5672">
            <v>30429</v>
          </cell>
        </row>
        <row r="5673">
          <cell r="A5673">
            <v>91007</v>
          </cell>
        </row>
        <row r="5674">
          <cell r="A5674">
            <v>90274</v>
          </cell>
        </row>
        <row r="5675">
          <cell r="A5675">
            <v>88974</v>
          </cell>
        </row>
        <row r="5676">
          <cell r="A5676">
            <v>91659</v>
          </cell>
        </row>
        <row r="5677">
          <cell r="A5677">
            <v>90730</v>
          </cell>
        </row>
        <row r="5678">
          <cell r="A5678">
            <v>91080</v>
          </cell>
        </row>
        <row r="5679">
          <cell r="A5679">
            <v>89274</v>
          </cell>
        </row>
        <row r="5680">
          <cell r="A5680">
            <v>50845</v>
          </cell>
        </row>
        <row r="5681">
          <cell r="A5681">
            <v>81056</v>
          </cell>
        </row>
        <row r="5682">
          <cell r="A5682">
            <v>91483</v>
          </cell>
        </row>
        <row r="5683">
          <cell r="A5683">
            <v>90426</v>
          </cell>
        </row>
        <row r="5684">
          <cell r="A5684">
            <v>91967</v>
          </cell>
        </row>
        <row r="5685">
          <cell r="A5685">
            <v>90578</v>
          </cell>
        </row>
        <row r="5686">
          <cell r="A5686">
            <v>91745</v>
          </cell>
        </row>
        <row r="5687">
          <cell r="A5687">
            <v>84967</v>
          </cell>
        </row>
        <row r="5688">
          <cell r="A5688">
            <v>81055</v>
          </cell>
        </row>
        <row r="5689">
          <cell r="A5689">
            <v>84583</v>
          </cell>
        </row>
        <row r="5690">
          <cell r="A5690">
            <v>73818</v>
          </cell>
        </row>
        <row r="5691">
          <cell r="A5691">
            <v>89845</v>
          </cell>
        </row>
        <row r="5692">
          <cell r="A5692">
            <v>90627</v>
          </cell>
        </row>
        <row r="5693">
          <cell r="A5693">
            <v>91676</v>
          </cell>
        </row>
        <row r="5694">
          <cell r="A5694">
            <v>90280</v>
          </cell>
        </row>
        <row r="5695">
          <cell r="A5695">
            <v>91195</v>
          </cell>
        </row>
        <row r="5696">
          <cell r="A5696">
            <v>90527</v>
          </cell>
        </row>
        <row r="5697">
          <cell r="A5697">
            <v>86782</v>
          </cell>
        </row>
        <row r="5698">
          <cell r="A5698">
            <v>91357</v>
          </cell>
        </row>
        <row r="5699">
          <cell r="A5699">
            <v>90991</v>
          </cell>
        </row>
        <row r="5700">
          <cell r="A5700">
            <v>75897</v>
          </cell>
        </row>
        <row r="5701">
          <cell r="A5701">
            <v>89675</v>
          </cell>
        </row>
        <row r="5702">
          <cell r="A5702">
            <v>79556</v>
          </cell>
        </row>
        <row r="5703">
          <cell r="A5703">
            <v>85870</v>
          </cell>
        </row>
        <row r="5704">
          <cell r="A5704">
            <v>90334</v>
          </cell>
        </row>
        <row r="5705">
          <cell r="A5705">
            <v>89923</v>
          </cell>
        </row>
        <row r="5706">
          <cell r="A5706">
            <v>91785</v>
          </cell>
        </row>
        <row r="5707">
          <cell r="A5707">
            <v>89422</v>
          </cell>
        </row>
        <row r="5708">
          <cell r="A5708">
            <v>91643</v>
          </cell>
        </row>
        <row r="5709">
          <cell r="A5709">
            <v>92212</v>
          </cell>
        </row>
        <row r="5710">
          <cell r="A5710">
            <v>91115</v>
          </cell>
        </row>
        <row r="5711">
          <cell r="A5711">
            <v>92015</v>
          </cell>
        </row>
        <row r="5712">
          <cell r="A5712">
            <v>92564</v>
          </cell>
        </row>
        <row r="5713">
          <cell r="A5713">
            <v>92288</v>
          </cell>
        </row>
        <row r="5714">
          <cell r="A5714">
            <v>92286</v>
          </cell>
        </row>
        <row r="5715">
          <cell r="A5715">
            <v>90722</v>
          </cell>
        </row>
        <row r="5716">
          <cell r="A5716">
            <v>92321</v>
          </cell>
        </row>
        <row r="5717">
          <cell r="A5717">
            <v>92017</v>
          </cell>
        </row>
        <row r="5718">
          <cell r="A5718">
            <v>92448</v>
          </cell>
        </row>
        <row r="5719">
          <cell r="A5719">
            <v>88367</v>
          </cell>
        </row>
        <row r="5720">
          <cell r="A5720">
            <v>92489</v>
          </cell>
        </row>
        <row r="5721">
          <cell r="A5721">
            <v>92110</v>
          </cell>
        </row>
        <row r="5722">
          <cell r="A5722">
            <v>83078</v>
          </cell>
        </row>
        <row r="5723">
          <cell r="A5723">
            <v>91319</v>
          </cell>
        </row>
        <row r="5724">
          <cell r="A5724">
            <v>92033</v>
          </cell>
        </row>
        <row r="5725">
          <cell r="A5725">
            <v>91898</v>
          </cell>
        </row>
        <row r="5726">
          <cell r="A5726">
            <v>92025</v>
          </cell>
        </row>
        <row r="5727">
          <cell r="A5727">
            <v>92514</v>
          </cell>
        </row>
        <row r="5728">
          <cell r="A5728">
            <v>90421</v>
          </cell>
        </row>
        <row r="5729">
          <cell r="A5729">
            <v>92490</v>
          </cell>
        </row>
        <row r="5730">
          <cell r="A5730">
            <v>92156</v>
          </cell>
        </row>
        <row r="5731">
          <cell r="A5731">
            <v>92163</v>
          </cell>
        </row>
        <row r="5732">
          <cell r="A5732">
            <v>86195</v>
          </cell>
        </row>
        <row r="5733">
          <cell r="A5733">
            <v>27695</v>
          </cell>
        </row>
        <row r="5734">
          <cell r="A5734">
            <v>93110</v>
          </cell>
        </row>
        <row r="5735">
          <cell r="A5735">
            <v>92631</v>
          </cell>
        </row>
        <row r="5736">
          <cell r="A5736">
            <v>92426</v>
          </cell>
        </row>
        <row r="5737">
          <cell r="A5737">
            <v>93106</v>
          </cell>
        </row>
        <row r="5738">
          <cell r="A5738">
            <v>92563</v>
          </cell>
        </row>
        <row r="5739">
          <cell r="A5739">
            <v>92911</v>
          </cell>
        </row>
        <row r="5740">
          <cell r="A5740">
            <v>92987</v>
          </cell>
        </row>
        <row r="5741">
          <cell r="A5741">
            <v>91582</v>
          </cell>
        </row>
        <row r="5742">
          <cell r="A5742">
            <v>91281</v>
          </cell>
        </row>
        <row r="5743">
          <cell r="A5743">
            <v>92991</v>
          </cell>
        </row>
        <row r="5744">
          <cell r="A5744">
            <v>89333</v>
          </cell>
        </row>
        <row r="5745">
          <cell r="A5745">
            <v>78857</v>
          </cell>
        </row>
        <row r="5746">
          <cell r="A5746">
            <v>88226</v>
          </cell>
        </row>
        <row r="5747">
          <cell r="A5747">
            <v>82359</v>
          </cell>
        </row>
        <row r="5748">
          <cell r="A5748">
            <v>90773</v>
          </cell>
        </row>
        <row r="5749">
          <cell r="A5749">
            <v>90784</v>
          </cell>
        </row>
        <row r="5750">
          <cell r="A5750">
            <v>89365</v>
          </cell>
        </row>
        <row r="5751">
          <cell r="A5751">
            <v>88221</v>
          </cell>
        </row>
        <row r="5752">
          <cell r="A5752">
            <v>90759</v>
          </cell>
        </row>
        <row r="5753">
          <cell r="A5753">
            <v>88950</v>
          </cell>
        </row>
        <row r="5754">
          <cell r="A5754">
            <v>92388</v>
          </cell>
        </row>
        <row r="5755">
          <cell r="A5755">
            <v>93048</v>
          </cell>
        </row>
        <row r="5756">
          <cell r="A5756">
            <v>90447</v>
          </cell>
        </row>
        <row r="5757">
          <cell r="A5757">
            <v>93227</v>
          </cell>
        </row>
        <row r="5758">
          <cell r="A5758">
            <v>76632</v>
          </cell>
        </row>
        <row r="5759">
          <cell r="A5759">
            <v>92645</v>
          </cell>
        </row>
        <row r="5760">
          <cell r="A5760">
            <v>91790</v>
          </cell>
        </row>
        <row r="5761">
          <cell r="A5761">
            <v>93117</v>
          </cell>
        </row>
        <row r="5762">
          <cell r="A5762">
            <v>92222</v>
          </cell>
        </row>
        <row r="5763">
          <cell r="A5763">
            <v>89534</v>
          </cell>
        </row>
        <row r="5764">
          <cell r="A5764">
            <v>92161</v>
          </cell>
        </row>
        <row r="5765">
          <cell r="A5765">
            <v>92723</v>
          </cell>
        </row>
        <row r="5766">
          <cell r="A5766">
            <v>92853</v>
          </cell>
        </row>
        <row r="5767">
          <cell r="A5767">
            <v>92884</v>
          </cell>
        </row>
        <row r="5768">
          <cell r="A5768">
            <v>92854</v>
          </cell>
        </row>
        <row r="5769">
          <cell r="A5769">
            <v>92102</v>
          </cell>
        </row>
        <row r="5770">
          <cell r="A5770">
            <v>92610</v>
          </cell>
        </row>
        <row r="5771">
          <cell r="A5771">
            <v>92589</v>
          </cell>
        </row>
        <row r="5772">
          <cell r="A5772">
            <v>89390</v>
          </cell>
        </row>
        <row r="5773">
          <cell r="A5773">
            <v>92781</v>
          </cell>
        </row>
        <row r="5774">
          <cell r="A5774">
            <v>92774</v>
          </cell>
        </row>
        <row r="5775">
          <cell r="A5775">
            <v>91656</v>
          </cell>
        </row>
        <row r="5776">
          <cell r="A5776">
            <v>91552</v>
          </cell>
        </row>
        <row r="5777">
          <cell r="A5777">
            <v>92973</v>
          </cell>
        </row>
        <row r="5778">
          <cell r="A5778">
            <v>91558</v>
          </cell>
        </row>
        <row r="5779">
          <cell r="A5779">
            <v>92344</v>
          </cell>
        </row>
        <row r="5780">
          <cell r="A5780">
            <v>93673</v>
          </cell>
        </row>
        <row r="5781">
          <cell r="A5781">
            <v>94260</v>
          </cell>
        </row>
        <row r="5782">
          <cell r="A5782">
            <v>93107</v>
          </cell>
        </row>
        <row r="5783">
          <cell r="A5783">
            <v>93550</v>
          </cell>
        </row>
        <row r="5784">
          <cell r="A5784">
            <v>93674</v>
          </cell>
        </row>
        <row r="5785">
          <cell r="A5785">
            <v>93671</v>
          </cell>
        </row>
        <row r="5786">
          <cell r="A5786">
            <v>93551</v>
          </cell>
        </row>
        <row r="5787">
          <cell r="A5787">
            <v>93752</v>
          </cell>
        </row>
        <row r="5788">
          <cell r="A5788">
            <v>93049</v>
          </cell>
        </row>
        <row r="5789">
          <cell r="A5789">
            <v>82592</v>
          </cell>
        </row>
        <row r="5790">
          <cell r="A5790">
            <v>48199</v>
          </cell>
        </row>
        <row r="5791">
          <cell r="A5791">
            <v>91664</v>
          </cell>
        </row>
        <row r="5792">
          <cell r="A5792">
            <v>92716</v>
          </cell>
        </row>
        <row r="5793">
          <cell r="A5793">
            <v>93983</v>
          </cell>
        </row>
        <row r="5794">
          <cell r="A5794">
            <v>80569</v>
          </cell>
        </row>
        <row r="5795">
          <cell r="A5795">
            <v>90943</v>
          </cell>
        </row>
        <row r="5796">
          <cell r="A5796">
            <v>93297</v>
          </cell>
        </row>
        <row r="5797">
          <cell r="A5797">
            <v>93182</v>
          </cell>
        </row>
        <row r="5798">
          <cell r="A5798">
            <v>93290</v>
          </cell>
        </row>
        <row r="5799">
          <cell r="A5799">
            <v>92782</v>
          </cell>
        </row>
        <row r="5800">
          <cell r="A5800">
            <v>90454</v>
          </cell>
        </row>
        <row r="5801">
          <cell r="A5801">
            <v>94026</v>
          </cell>
        </row>
        <row r="5802">
          <cell r="A5802">
            <v>92101</v>
          </cell>
        </row>
        <row r="5803">
          <cell r="A5803">
            <v>93438</v>
          </cell>
        </row>
        <row r="5804">
          <cell r="A5804">
            <v>94183</v>
          </cell>
        </row>
        <row r="5805">
          <cell r="A5805">
            <v>56492</v>
          </cell>
        </row>
        <row r="5806">
          <cell r="A5806">
            <v>93850</v>
          </cell>
        </row>
        <row r="5807">
          <cell r="A5807">
            <v>92614</v>
          </cell>
        </row>
        <row r="5808">
          <cell r="A5808">
            <v>94975</v>
          </cell>
        </row>
        <row r="5809">
          <cell r="A5809">
            <v>70689</v>
          </cell>
        </row>
        <row r="5810">
          <cell r="A5810">
            <v>92611</v>
          </cell>
        </row>
        <row r="5811">
          <cell r="A5811">
            <v>93848</v>
          </cell>
        </row>
        <row r="5812">
          <cell r="A5812">
            <v>93851</v>
          </cell>
        </row>
        <row r="5813">
          <cell r="A5813">
            <v>92613</v>
          </cell>
        </row>
        <row r="5814">
          <cell r="A5814">
            <v>93161</v>
          </cell>
        </row>
        <row r="5815">
          <cell r="A5815">
            <v>90327</v>
          </cell>
        </row>
        <row r="5816">
          <cell r="A5816">
            <v>92615</v>
          </cell>
        </row>
        <row r="5817">
          <cell r="A5817">
            <v>94855</v>
          </cell>
        </row>
        <row r="5818">
          <cell r="A5818">
            <v>69265</v>
          </cell>
        </row>
        <row r="5819">
          <cell r="A5819">
            <v>82012</v>
          </cell>
        </row>
        <row r="5820">
          <cell r="A5820">
            <v>92284</v>
          </cell>
        </row>
        <row r="5821">
          <cell r="A5821">
            <v>92986</v>
          </cell>
        </row>
        <row r="5822">
          <cell r="A5822">
            <v>95444</v>
          </cell>
        </row>
        <row r="5823">
          <cell r="A5823">
            <v>89914</v>
          </cell>
        </row>
        <row r="5824">
          <cell r="A5824">
            <v>93267</v>
          </cell>
        </row>
        <row r="5825">
          <cell r="A5825">
            <v>93417</v>
          </cell>
        </row>
        <row r="5826">
          <cell r="A5826">
            <v>78724</v>
          </cell>
        </row>
        <row r="5827">
          <cell r="A5827">
            <v>90978</v>
          </cell>
        </row>
        <row r="5828">
          <cell r="A5828">
            <v>48072</v>
          </cell>
        </row>
        <row r="5829">
          <cell r="A5829">
            <v>89523</v>
          </cell>
        </row>
        <row r="5830">
          <cell r="A5830">
            <v>92357</v>
          </cell>
        </row>
        <row r="5831">
          <cell r="A5831">
            <v>72892</v>
          </cell>
        </row>
        <row r="5832">
          <cell r="A5832">
            <v>66828</v>
          </cell>
        </row>
        <row r="5833">
          <cell r="A5833">
            <v>8909</v>
          </cell>
        </row>
        <row r="5834">
          <cell r="A5834">
            <v>92867</v>
          </cell>
        </row>
        <row r="5835">
          <cell r="A5835">
            <v>91047</v>
          </cell>
        </row>
        <row r="5836">
          <cell r="A5836">
            <v>94291</v>
          </cell>
        </row>
        <row r="5837">
          <cell r="A5837">
            <v>95736</v>
          </cell>
        </row>
        <row r="5838">
          <cell r="A5838">
            <v>96161</v>
          </cell>
        </row>
        <row r="5839">
          <cell r="A5839">
            <v>89946</v>
          </cell>
        </row>
        <row r="5840">
          <cell r="A5840">
            <v>89962</v>
          </cell>
        </row>
        <row r="5841">
          <cell r="A5841">
            <v>89942</v>
          </cell>
        </row>
        <row r="5842">
          <cell r="A5842">
            <v>92016</v>
          </cell>
        </row>
        <row r="5843">
          <cell r="A5843">
            <v>91517</v>
          </cell>
        </row>
        <row r="5844">
          <cell r="A5844">
            <v>93493</v>
          </cell>
        </row>
        <row r="5845">
          <cell r="A5845">
            <v>96693</v>
          </cell>
        </row>
        <row r="5846">
          <cell r="A5846">
            <v>94726</v>
          </cell>
        </row>
        <row r="5847">
          <cell r="A5847">
            <v>94725</v>
          </cell>
        </row>
        <row r="5848">
          <cell r="A5848">
            <v>84110</v>
          </cell>
        </row>
        <row r="5849">
          <cell r="A5849">
            <v>90306</v>
          </cell>
        </row>
        <row r="5850">
          <cell r="A5850">
            <v>96483</v>
          </cell>
        </row>
        <row r="5851">
          <cell r="A5851">
            <v>34713</v>
          </cell>
        </row>
        <row r="5852">
          <cell r="A5852">
            <v>88678</v>
          </cell>
        </row>
        <row r="5853">
          <cell r="A5853">
            <v>94562</v>
          </cell>
        </row>
        <row r="5854">
          <cell r="A5854">
            <v>93320</v>
          </cell>
        </row>
        <row r="5855">
          <cell r="A5855">
            <v>96471</v>
          </cell>
        </row>
        <row r="5856">
          <cell r="A5856">
            <v>94726</v>
          </cell>
        </row>
        <row r="5857">
          <cell r="A5857">
            <v>89812</v>
          </cell>
        </row>
        <row r="5858">
          <cell r="A5858">
            <v>91590</v>
          </cell>
        </row>
        <row r="5859">
          <cell r="A5859">
            <v>96505</v>
          </cell>
        </row>
        <row r="5860">
          <cell r="A5860">
            <v>92695</v>
          </cell>
        </row>
        <row r="5861">
          <cell r="A5861">
            <v>95632</v>
          </cell>
        </row>
        <row r="5862">
          <cell r="A5862">
            <v>79017</v>
          </cell>
        </row>
        <row r="5863">
          <cell r="A5863">
            <v>57826</v>
          </cell>
        </row>
        <row r="5864">
          <cell r="A5864">
            <v>95427</v>
          </cell>
        </row>
        <row r="5865">
          <cell r="A5865">
            <v>96212</v>
          </cell>
        </row>
        <row r="5866">
          <cell r="A5866">
            <v>84110</v>
          </cell>
        </row>
        <row r="5867">
          <cell r="A5867">
            <v>94725</v>
          </cell>
        </row>
        <row r="5868">
          <cell r="A5868">
            <v>90306</v>
          </cell>
        </row>
        <row r="5869">
          <cell r="A5869">
            <v>95424</v>
          </cell>
        </row>
        <row r="5870">
          <cell r="A5870">
            <v>90889</v>
          </cell>
        </row>
        <row r="5871">
          <cell r="A5871">
            <v>91746</v>
          </cell>
        </row>
        <row r="5872">
          <cell r="A5872">
            <v>95107</v>
          </cell>
        </row>
        <row r="5873">
          <cell r="A5873">
            <v>94945</v>
          </cell>
        </row>
        <row r="5874">
          <cell r="A5874">
            <v>93250</v>
          </cell>
        </row>
        <row r="5875">
          <cell r="A5875">
            <v>92842</v>
          </cell>
        </row>
        <row r="5876">
          <cell r="A5876">
            <v>96415</v>
          </cell>
        </row>
        <row r="5877">
          <cell r="A5877">
            <v>92711</v>
          </cell>
        </row>
        <row r="5878">
          <cell r="A5878">
            <v>92757</v>
          </cell>
        </row>
        <row r="5879">
          <cell r="A5879">
            <v>95031</v>
          </cell>
        </row>
        <row r="5880">
          <cell r="A5880">
            <v>93018</v>
          </cell>
        </row>
        <row r="5881">
          <cell r="A5881">
            <v>93022</v>
          </cell>
        </row>
        <row r="5882">
          <cell r="A5882">
            <v>95063</v>
          </cell>
        </row>
        <row r="5883">
          <cell r="A5883">
            <v>92732</v>
          </cell>
        </row>
        <row r="5884">
          <cell r="A5884">
            <v>92726</v>
          </cell>
        </row>
        <row r="5885">
          <cell r="A5885">
            <v>92707</v>
          </cell>
        </row>
        <row r="5886">
          <cell r="A5886">
            <v>92728</v>
          </cell>
        </row>
        <row r="5887">
          <cell r="A5887">
            <v>93758</v>
          </cell>
        </row>
        <row r="5888">
          <cell r="A5888">
            <v>94292</v>
          </cell>
        </row>
        <row r="5889">
          <cell r="A5889">
            <v>94573</v>
          </cell>
        </row>
        <row r="5890">
          <cell r="A5890">
            <v>94575</v>
          </cell>
        </row>
        <row r="5891">
          <cell r="A5891">
            <v>88584</v>
          </cell>
        </row>
        <row r="5892">
          <cell r="A5892">
            <v>86795</v>
          </cell>
        </row>
        <row r="5893">
          <cell r="A5893">
            <v>87136</v>
          </cell>
        </row>
        <row r="5894">
          <cell r="A5894">
            <v>87736</v>
          </cell>
        </row>
        <row r="5895">
          <cell r="A5895">
            <v>87139</v>
          </cell>
        </row>
        <row r="5896">
          <cell r="A5896">
            <v>80998</v>
          </cell>
        </row>
        <row r="5897">
          <cell r="A5897">
            <v>91121</v>
          </cell>
        </row>
        <row r="5898">
          <cell r="A5898">
            <v>87727</v>
          </cell>
        </row>
        <row r="5899">
          <cell r="A5899">
            <v>90074</v>
          </cell>
        </row>
        <row r="5900">
          <cell r="A5900">
            <v>84959</v>
          </cell>
        </row>
        <row r="5901">
          <cell r="A5901">
            <v>87645</v>
          </cell>
        </row>
        <row r="5902">
          <cell r="A5902">
            <v>87270</v>
          </cell>
        </row>
        <row r="5903">
          <cell r="A5903">
            <v>65403</v>
          </cell>
        </row>
        <row r="5904">
          <cell r="A5904">
            <v>85298</v>
          </cell>
        </row>
        <row r="5905">
          <cell r="A5905">
            <v>91291</v>
          </cell>
        </row>
        <row r="5906">
          <cell r="A5906">
            <v>79136</v>
          </cell>
        </row>
        <row r="5907">
          <cell r="A5907">
            <v>91311</v>
          </cell>
        </row>
        <row r="5908">
          <cell r="A5908">
            <v>89164</v>
          </cell>
        </row>
        <row r="5909">
          <cell r="A5909">
            <v>96019</v>
          </cell>
        </row>
        <row r="5910">
          <cell r="A5910">
            <v>73586</v>
          </cell>
        </row>
        <row r="5911">
          <cell r="A5911">
            <v>63660</v>
          </cell>
        </row>
        <row r="5912">
          <cell r="A5912">
            <v>94271</v>
          </cell>
        </row>
        <row r="5913">
          <cell r="A5913">
            <v>52538</v>
          </cell>
        </row>
        <row r="5914">
          <cell r="A5914">
            <v>73516</v>
          </cell>
        </row>
        <row r="5915">
          <cell r="A5915">
            <v>95894</v>
          </cell>
        </row>
        <row r="5916">
          <cell r="A5916">
            <v>65397</v>
          </cell>
        </row>
        <row r="5917">
          <cell r="A5917">
            <v>76798</v>
          </cell>
        </row>
        <row r="5918">
          <cell r="A5918">
            <v>92994</v>
          </cell>
        </row>
        <row r="5919">
          <cell r="A5919">
            <v>92965</v>
          </cell>
        </row>
        <row r="5920">
          <cell r="A5920">
            <v>13872</v>
          </cell>
        </row>
        <row r="5921">
          <cell r="A5921">
            <v>88625</v>
          </cell>
        </row>
        <row r="5922">
          <cell r="A5922">
            <v>88981</v>
          </cell>
        </row>
        <row r="5923">
          <cell r="A5923">
            <v>94789</v>
          </cell>
        </row>
        <row r="5924">
          <cell r="A5924">
            <v>89658</v>
          </cell>
        </row>
        <row r="5925">
          <cell r="A5925">
            <v>96640</v>
          </cell>
        </row>
        <row r="5926">
          <cell r="A5926">
            <v>90798</v>
          </cell>
        </row>
        <row r="5927">
          <cell r="A5927">
            <v>87337</v>
          </cell>
        </row>
        <row r="5928">
          <cell r="A5928">
            <v>89798</v>
          </cell>
        </row>
        <row r="5929">
          <cell r="A5929">
            <v>90004</v>
          </cell>
        </row>
        <row r="5930">
          <cell r="A5930">
            <v>93253</v>
          </cell>
        </row>
        <row r="5931">
          <cell r="A5931">
            <v>96231</v>
          </cell>
        </row>
        <row r="5932">
          <cell r="A5932">
            <v>50120</v>
          </cell>
        </row>
        <row r="5933">
          <cell r="A5933">
            <v>61740</v>
          </cell>
        </row>
        <row r="5934">
          <cell r="A5934">
            <v>86597</v>
          </cell>
        </row>
        <row r="5935">
          <cell r="A5935">
            <v>94476</v>
          </cell>
        </row>
        <row r="5936">
          <cell r="A5936">
            <v>83464</v>
          </cell>
        </row>
        <row r="5937">
          <cell r="A5937">
            <v>86558</v>
          </cell>
        </row>
        <row r="5938">
          <cell r="A5938">
            <v>94096</v>
          </cell>
        </row>
        <row r="5939">
          <cell r="A5939">
            <v>95007</v>
          </cell>
        </row>
        <row r="5940">
          <cell r="A5940">
            <v>89040</v>
          </cell>
        </row>
        <row r="5941">
          <cell r="A5941">
            <v>81215</v>
          </cell>
        </row>
        <row r="5942">
          <cell r="A5942">
            <v>41537</v>
          </cell>
        </row>
        <row r="5943">
          <cell r="A5943">
            <v>87770</v>
          </cell>
        </row>
        <row r="5944">
          <cell r="A5944">
            <v>91796</v>
          </cell>
        </row>
        <row r="5945">
          <cell r="A5945">
            <v>82016</v>
          </cell>
        </row>
        <row r="5946">
          <cell r="A5946">
            <v>92703</v>
          </cell>
        </row>
        <row r="5947">
          <cell r="A5947">
            <v>72472</v>
          </cell>
        </row>
        <row r="5948">
          <cell r="A5948">
            <v>96570</v>
          </cell>
        </row>
        <row r="5949">
          <cell r="A5949">
            <v>96803</v>
          </cell>
        </row>
        <row r="5950">
          <cell r="A5950">
            <v>78011</v>
          </cell>
        </row>
        <row r="5951">
          <cell r="A5951">
            <v>92491</v>
          </cell>
        </row>
        <row r="5952">
          <cell r="A5952">
            <v>95371</v>
          </cell>
        </row>
        <row r="5953">
          <cell r="A5953">
            <v>95373</v>
          </cell>
        </row>
        <row r="5954">
          <cell r="A5954">
            <v>91055</v>
          </cell>
        </row>
        <row r="5955">
          <cell r="A5955">
            <v>96844</v>
          </cell>
        </row>
        <row r="5956">
          <cell r="A5956">
            <v>96337</v>
          </cell>
        </row>
        <row r="5957">
          <cell r="A5957">
            <v>97078</v>
          </cell>
        </row>
        <row r="5958">
          <cell r="A5958">
            <v>93293</v>
          </cell>
        </row>
        <row r="5959">
          <cell r="A5959">
            <v>96317</v>
          </cell>
        </row>
        <row r="5960">
          <cell r="A5960">
            <v>96852</v>
          </cell>
        </row>
        <row r="5961">
          <cell r="A5961">
            <v>96489</v>
          </cell>
        </row>
        <row r="5962">
          <cell r="A5962">
            <v>72879</v>
          </cell>
        </row>
        <row r="5963">
          <cell r="A5963">
            <v>96711</v>
          </cell>
        </row>
        <row r="5964">
          <cell r="A5964">
            <v>96716</v>
          </cell>
        </row>
        <row r="5965">
          <cell r="A5965">
            <v>96713</v>
          </cell>
        </row>
        <row r="5966">
          <cell r="A5966">
            <v>96366</v>
          </cell>
        </row>
        <row r="5967">
          <cell r="A5967">
            <v>96334</v>
          </cell>
        </row>
        <row r="5968">
          <cell r="A5968">
            <v>75711</v>
          </cell>
        </row>
        <row r="5969">
          <cell r="A5969">
            <v>73196</v>
          </cell>
        </row>
        <row r="5970">
          <cell r="A5970">
            <v>74155</v>
          </cell>
        </row>
        <row r="5971">
          <cell r="A5971">
            <v>74272</v>
          </cell>
        </row>
        <row r="5972">
          <cell r="A5972">
            <v>75530</v>
          </cell>
        </row>
        <row r="5973">
          <cell r="A5973">
            <v>74557</v>
          </cell>
        </row>
        <row r="5974">
          <cell r="A5974">
            <v>76412</v>
          </cell>
        </row>
        <row r="5975">
          <cell r="A5975">
            <v>77446</v>
          </cell>
        </row>
        <row r="5976">
          <cell r="A5976">
            <v>81686</v>
          </cell>
        </row>
        <row r="5977">
          <cell r="A5977">
            <v>75154</v>
          </cell>
        </row>
        <row r="5978">
          <cell r="A5978">
            <v>73023</v>
          </cell>
        </row>
        <row r="5979">
          <cell r="A5979">
            <v>73021</v>
          </cell>
        </row>
        <row r="5980">
          <cell r="A5980">
            <v>73022</v>
          </cell>
        </row>
        <row r="5981">
          <cell r="A5981">
            <v>80896</v>
          </cell>
        </row>
        <row r="5982">
          <cell r="A5982">
            <v>80858</v>
          </cell>
        </row>
        <row r="5983">
          <cell r="A5983">
            <v>80857</v>
          </cell>
        </row>
        <row r="5984">
          <cell r="A5984">
            <v>79914</v>
          </cell>
        </row>
        <row r="5985">
          <cell r="A5985">
            <v>8077</v>
          </cell>
        </row>
        <row r="5986">
          <cell r="A5986">
            <v>81683</v>
          </cell>
        </row>
        <row r="5987">
          <cell r="A5987">
            <v>83191</v>
          </cell>
        </row>
        <row r="5988">
          <cell r="A5988">
            <v>84619</v>
          </cell>
        </row>
        <row r="5989">
          <cell r="A5989">
            <v>84235</v>
          </cell>
        </row>
        <row r="5990">
          <cell r="A5990">
            <v>80895</v>
          </cell>
        </row>
        <row r="5991">
          <cell r="A5991">
            <v>85040</v>
          </cell>
        </row>
        <row r="5992">
          <cell r="A5992">
            <v>85144</v>
          </cell>
        </row>
        <row r="5993">
          <cell r="A5993">
            <v>86502</v>
          </cell>
        </row>
        <row r="5994">
          <cell r="A5994">
            <v>86504</v>
          </cell>
        </row>
        <row r="5995">
          <cell r="A5995">
            <v>86476</v>
          </cell>
        </row>
        <row r="5996">
          <cell r="A5996">
            <v>86667</v>
          </cell>
        </row>
        <row r="5997">
          <cell r="A5997">
            <v>86044</v>
          </cell>
        </row>
        <row r="5998">
          <cell r="A5998">
            <v>78981</v>
          </cell>
        </row>
        <row r="5999">
          <cell r="A5999">
            <v>75970</v>
          </cell>
        </row>
        <row r="6000">
          <cell r="A6000">
            <v>52934</v>
          </cell>
        </row>
        <row r="6001">
          <cell r="A6001">
            <v>79356</v>
          </cell>
        </row>
        <row r="6002">
          <cell r="A6002">
            <v>83345</v>
          </cell>
        </row>
        <row r="6003">
          <cell r="A6003">
            <v>41830</v>
          </cell>
        </row>
        <row r="6004">
          <cell r="A6004">
            <v>86655</v>
          </cell>
        </row>
        <row r="6005">
          <cell r="A6005">
            <v>88399</v>
          </cell>
        </row>
        <row r="6006">
          <cell r="A6006">
            <v>41335</v>
          </cell>
        </row>
        <row r="6007">
          <cell r="A6007">
            <v>86387</v>
          </cell>
        </row>
        <row r="6008">
          <cell r="A6008">
            <v>81963</v>
          </cell>
        </row>
        <row r="6009">
          <cell r="A6009">
            <v>88864</v>
          </cell>
        </row>
        <row r="6010">
          <cell r="A6010">
            <v>90497</v>
          </cell>
        </row>
        <row r="6011">
          <cell r="A6011">
            <v>89257</v>
          </cell>
        </row>
        <row r="6012">
          <cell r="A6012">
            <v>89543</v>
          </cell>
        </row>
        <row r="6013">
          <cell r="A6013">
            <v>89756</v>
          </cell>
        </row>
        <row r="6014">
          <cell r="A6014">
            <v>91595</v>
          </cell>
        </row>
        <row r="6015">
          <cell r="A6015">
            <v>90638</v>
          </cell>
        </row>
        <row r="6016">
          <cell r="A6016">
            <v>90834</v>
          </cell>
        </row>
        <row r="6017">
          <cell r="A6017">
            <v>90199</v>
          </cell>
        </row>
        <row r="6018">
          <cell r="A6018">
            <v>88907</v>
          </cell>
        </row>
        <row r="6019">
          <cell r="A6019">
            <v>88899</v>
          </cell>
        </row>
        <row r="6020">
          <cell r="A6020">
            <v>93408</v>
          </cell>
        </row>
        <row r="6021">
          <cell r="A6021">
            <v>93940</v>
          </cell>
        </row>
        <row r="6022">
          <cell r="A6022">
            <v>90033</v>
          </cell>
        </row>
        <row r="6023">
          <cell r="A6023">
            <v>84230</v>
          </cell>
        </row>
        <row r="6024">
          <cell r="A6024">
            <v>90524</v>
          </cell>
        </row>
        <row r="6025">
          <cell r="A6025">
            <v>91065</v>
          </cell>
        </row>
        <row r="6026">
          <cell r="A6026">
            <v>89250</v>
          </cell>
        </row>
        <row r="6027">
          <cell r="A6027">
            <v>86473</v>
          </cell>
        </row>
        <row r="6028">
          <cell r="A6028">
            <v>92655</v>
          </cell>
        </row>
        <row r="6029">
          <cell r="A6029">
            <v>94932</v>
          </cell>
        </row>
        <row r="6030">
          <cell r="A6030">
            <v>93607</v>
          </cell>
        </row>
        <row r="6031">
          <cell r="A6031">
            <v>83568</v>
          </cell>
        </row>
        <row r="6032">
          <cell r="A6032">
            <v>77522</v>
          </cell>
        </row>
        <row r="6033">
          <cell r="A6033">
            <v>92287</v>
          </cell>
        </row>
        <row r="6034">
          <cell r="A6034">
            <v>88193</v>
          </cell>
        </row>
        <row r="6035">
          <cell r="A6035">
            <v>96979</v>
          </cell>
        </row>
        <row r="6036">
          <cell r="A6036">
            <v>79819</v>
          </cell>
        </row>
        <row r="6037">
          <cell r="A6037">
            <v>86193</v>
          </cell>
        </row>
        <row r="6038">
          <cell r="A6038">
            <v>96675</v>
          </cell>
        </row>
        <row r="6039">
          <cell r="A6039">
            <v>96674</v>
          </cell>
        </row>
        <row r="6040">
          <cell r="A6040">
            <v>86850</v>
          </cell>
        </row>
        <row r="6041">
          <cell r="A6041">
            <v>96673</v>
          </cell>
        </row>
        <row r="6042">
          <cell r="A6042">
            <v>1746</v>
          </cell>
        </row>
        <row r="6043">
          <cell r="A6043">
            <v>70978</v>
          </cell>
        </row>
        <row r="6044">
          <cell r="A6044">
            <v>95179</v>
          </cell>
        </row>
        <row r="6045">
          <cell r="A6045">
            <v>97065</v>
          </cell>
        </row>
        <row r="6046">
          <cell r="A6046">
            <v>73501</v>
          </cell>
        </row>
        <row r="6047">
          <cell r="A6047">
            <v>85533</v>
          </cell>
        </row>
        <row r="6048">
          <cell r="A6048">
            <v>94880</v>
          </cell>
        </row>
        <row r="6049">
          <cell r="A6049">
            <v>94030</v>
          </cell>
        </row>
      </sheetData>
      <sheetData sheetId="24" refreshError="1"/>
      <sheetData sheetId="25" refreshError="1"/>
      <sheetData sheetId="2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Forecast Summary"/>
      <sheetName val="Regs"/>
      <sheetName val="FTS"/>
      <sheetName val="Resubs"/>
      <sheetName val="RR"/>
      <sheetName val="MatchUSFARegs"/>
      <sheetName val="PvtRegs"/>
      <sheetName val="PvtFTS"/>
      <sheetName val="PvtResubs"/>
      <sheetName val="pvtMigrationSubs"/>
      <sheetName val="pvtMigrationSubsByType"/>
      <sheetName val="pvtMigrationRegs"/>
      <sheetName val="Lookups"/>
      <sheetName val="RawData"/>
      <sheetName val="PMCPaste"/>
      <sheetName val="MatchUSDailyRpt"/>
      <sheetName val="MatchUSDailyRptJulAug"/>
      <sheetName val="MatchUSDailyRptAugSep"/>
      <sheetName val="MatchUSDailyRptSepOct"/>
      <sheetName val="MatchUSDailyRptOctNov"/>
      <sheetName val="MatchUSDailyRptNovDec"/>
      <sheetName val="MatchUSDailyRptDecJan"/>
      <sheetName val="MatchUSDailyRptJanFeb"/>
      <sheetName val="ChemistryDailyRpt"/>
      <sheetName val="ChemistryDailyRptJUL-AUG"/>
      <sheetName val="ChemistryDailyRptAugSep"/>
      <sheetName val="ChemistryDailyRptSepOct"/>
      <sheetName val="ChemistryDailyRptOctNov"/>
      <sheetName val="ChemistryDailyRptNovDec"/>
      <sheetName val="MatchUSDailyRptFebMar"/>
      <sheetName val="MatchUSDailyRptFebStraight"/>
      <sheetName val="ChemistryDailyRptDECJAN"/>
      <sheetName val="ChemistryDailyRptJanFeb"/>
      <sheetName val="ChemistryDailyRptFebMar"/>
      <sheetName val="pvtYTDYahooSubs"/>
      <sheetName val="MatchUSDailyRptMarApr"/>
      <sheetName val="MatchUSDailyRptMarStart"/>
      <sheetName val="MatchUSDailyRptApril"/>
      <sheetName val="MatchUSDailyRptAprMay"/>
      <sheetName val="ChemistryDailyRptMarApr"/>
      <sheetName val="ChemistryDailyRptAprMay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D3">
            <v>1</v>
          </cell>
        </row>
        <row r="30">
          <cell r="E30">
            <v>1.1079067114169434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LeaseCombined"/>
      <sheetName val="LeaseElim"/>
      <sheetName val="LeaseCalc"/>
      <sheetName val="SummaryFinancials"/>
      <sheetName val="Financials"/>
      <sheetName val="RevCalc"/>
      <sheetName val="COGS"/>
      <sheetName val="Expenses"/>
      <sheetName val="Staffing"/>
      <sheetName val="CapEx"/>
      <sheetName val="Capacity"/>
      <sheetName val="SVR Summary"/>
      <sheetName val="Sedans"/>
      <sheetName val="Trucks"/>
      <sheetName val="Pass Veh"/>
    </sheetNames>
    <sheetDataSet>
      <sheetData sheetId="0" refreshError="1">
        <row r="68">
          <cell r="B68">
            <v>0.2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Notes Page"/>
      <sheetName val="Key Assumptions~Metrics"/>
      <sheetName val="Summary P&amp;L"/>
      <sheetName val="Summary 2008 Budget"/>
      <sheetName val="Summary $ Budget"/>
      <sheetName val="P&amp;L"/>
      <sheetName val="P&amp;L per Student"/>
      <sheetName val="Cash Flow"/>
      <sheetName val="K12 Charges - Summary"/>
      <sheetName val="K12 Charges - K-8"/>
      <sheetName val="K12 Charges - HS"/>
      <sheetName val="Teacher Count"/>
      <sheetName val="K-8"/>
      <sheetName val="Student Assumptions"/>
      <sheetName val="Enrollment Assumptions"/>
      <sheetName val="Teacher Assumptions"/>
      <sheetName val="Start-up Assumptions"/>
      <sheetName val="Admin-Facilities Assumptions"/>
      <sheetName val="Funding Assumptions"/>
      <sheetName val="K12 Assumptions"/>
      <sheetName val="Budget"/>
      <sheetName val="Lagged Billing"/>
      <sheetName val="Computer Pages"/>
      <sheetName val="Special Cases"/>
      <sheetName val="Drivers"/>
      <sheetName val="Summary"/>
      <sheetName val="Summary of Drivers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sheet"/>
      <sheetName val="transpose"/>
      <sheetName val="Charter Institute"/>
      <sheetName val="summary"/>
      <sheetName val="district disk"/>
      <sheetName val="home page"/>
      <sheetName val="mill levy"/>
      <sheetName val="Factor S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Tracking"/>
      <sheetName val="Summary Assumptions Output"/>
      <sheetName val="K-8 and HS"/>
      <sheetName val="Full P&amp;L Tracking"/>
      <sheetName val="P&amp;L Actuals Input"/>
      <sheetName val="Actual Dept 730 Exp. Input"/>
      <sheetName val="K12 Actual Invoice Input"/>
      <sheetName val="Enrollment Inputs"/>
      <sheetName val="Funding Explanation_Detail"/>
      <sheetName val="Basic &amp; Spec Ed Revenue Inputs"/>
      <sheetName val="Teacher FTE &amp; Salary Inputs"/>
      <sheetName val="School Staff Input"/>
      <sheetName val="Grant Staff Input"/>
      <sheetName val="K12 Admin Staff Input"/>
      <sheetName val="Dept 730 Exp. Budget Input"/>
      <sheetName val="K12 Pricing &amp; Fees"/>
      <sheetName val="Input Supporting Calcs"/>
      <sheetName val="Cash Flow - FY15"/>
      <sheetName val="K12 P&amp;L"/>
      <sheetName val="ALL FUNDING ROLL-UP P&amp;L"/>
      <sheetName val="P&amp;L Start"/>
      <sheetName val="Basic &amp; Special Ed Funding P&amp;L"/>
      <sheetName val="VPS"/>
      <sheetName val="Grant 2"/>
      <sheetName val="Grant 3"/>
      <sheetName val="Grant 4"/>
      <sheetName val="Grant 5"/>
      <sheetName val="Grant 6"/>
      <sheetName val="Grant 7"/>
      <sheetName val="Grant 8"/>
      <sheetName val="TIMING"/>
      <sheetName val="P&amp;L End"/>
      <sheetName val="Funding Calculations"/>
      <sheetName val="Upfront K12 Chgs Amort"/>
      <sheetName val="Monthly Student Amort"/>
      <sheetName val="K12 Invoicing - K-8"/>
      <sheetName val="K12 Invoicing - HS"/>
      <sheetName val="QC Testing"/>
      <sheetName val="Analytical Test"/>
      <sheetName val="HeadCount Summary"/>
      <sheetName val="R&amp;O"/>
      <sheetName val="FY14 PL"/>
      <sheetName val="Phasing Review"/>
      <sheetName val="HTA VSP"/>
      <sheetName val="Analysis School 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>
        <row r="223">
          <cell r="D223">
            <v>0</v>
          </cell>
        </row>
      </sheetData>
      <sheetData sheetId="4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chitecture"/>
      <sheetName val="ACCOUNT"/>
      <sheetName val="YEARS"/>
      <sheetName val="PERIOD"/>
      <sheetName val="SCENARIO"/>
      <sheetName val="BUSINESS UNIT"/>
      <sheetName val="COMPANY"/>
      <sheetName val="DEPARTMENT"/>
      <sheetName val="EMPLOYEE"/>
      <sheetName val="PROJECTS"/>
      <sheetName val="Emp Drivers"/>
      <sheetName val="Emp Account"/>
      <sheetName val="Capex Drivers"/>
      <sheetName val="TypedMeasures"/>
      <sheetName val="Capex Account"/>
      <sheetName val="Field Key"/>
      <sheetName val="Calc Script"/>
      <sheetName val="Sub Var"/>
      <sheetName val="SecurityMatrix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5">
          <cell r="C25">
            <v>0</v>
          </cell>
          <cell r="H25" t="str">
            <v xml:space="preserve"> </v>
          </cell>
          <cell r="J25" t="str">
            <v>Store</v>
          </cell>
          <cell r="L25" t="str">
            <v xml:space="preserve"> </v>
          </cell>
          <cell r="M25" t="str">
            <v>+</v>
          </cell>
        </row>
        <row r="26">
          <cell r="C26">
            <v>0</v>
          </cell>
          <cell r="H26" t="str">
            <v xml:space="preserve"> </v>
          </cell>
          <cell r="J26" t="str">
            <v>Dynamic Calc</v>
          </cell>
          <cell r="L26" t="str">
            <v xml:space="preserve"> </v>
          </cell>
          <cell r="M26" t="str">
            <v>-</v>
          </cell>
        </row>
        <row r="27">
          <cell r="C27">
            <v>0</v>
          </cell>
          <cell r="H27" t="str">
            <v xml:space="preserve"> </v>
          </cell>
          <cell r="J27" t="str">
            <v>Dynamic Calc and Store</v>
          </cell>
          <cell r="M27" t="str">
            <v>*</v>
          </cell>
        </row>
        <row r="28">
          <cell r="C28">
            <v>0</v>
          </cell>
          <cell r="H28" t="str">
            <v xml:space="preserve"> </v>
          </cell>
          <cell r="J28" t="str">
            <v>Never Share</v>
          </cell>
          <cell r="M28" t="str">
            <v>/</v>
          </cell>
        </row>
        <row r="29">
          <cell r="C29">
            <v>0</v>
          </cell>
          <cell r="H29" t="str">
            <v xml:space="preserve"> </v>
          </cell>
          <cell r="J29" t="str">
            <v>Label Only</v>
          </cell>
          <cell r="M29" t="str">
            <v>%</v>
          </cell>
        </row>
        <row r="30">
          <cell r="C30">
            <v>0</v>
          </cell>
          <cell r="H30" t="str">
            <v xml:space="preserve"> </v>
          </cell>
          <cell r="J30" t="str">
            <v>Shared Member</v>
          </cell>
          <cell r="M30" t="str">
            <v>~</v>
          </cell>
        </row>
        <row r="31">
          <cell r="C31">
            <v>0</v>
          </cell>
          <cell r="H31" t="str">
            <v xml:space="preserve"> </v>
          </cell>
          <cell r="J31" t="str">
            <v xml:space="preserve"> </v>
          </cell>
          <cell r="M31" t="str">
            <v>Never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Assignment Summary"/>
      <sheetName val="Assignment Details"/>
      <sheetName val="Pivot"/>
      <sheetName val="Sheet3"/>
      <sheetName val="KAWA"/>
      <sheetName val="KAC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ents Operating Plan"/>
      <sheetName val="Travel Assumptions"/>
      <sheetName val="2013 Plan"/>
    </sheetNames>
    <sheetDataSet>
      <sheetData sheetId="0">
        <row r="9">
          <cell r="D9">
            <v>134</v>
          </cell>
        </row>
      </sheetData>
      <sheetData sheetId="1">
        <row r="16">
          <cell r="V16" t="str">
            <v>1Airline</v>
          </cell>
          <cell r="W16">
            <v>700</v>
          </cell>
        </row>
        <row r="17">
          <cell r="V17" t="str">
            <v>1Lodging</v>
          </cell>
          <cell r="W17">
            <v>598</v>
          </cell>
        </row>
        <row r="18">
          <cell r="V18" t="str">
            <v>1Meals</v>
          </cell>
          <cell r="W18">
            <v>400</v>
          </cell>
        </row>
        <row r="19">
          <cell r="V19" t="str">
            <v>Total</v>
          </cell>
          <cell r="W19">
            <v>1698</v>
          </cell>
        </row>
        <row r="20">
          <cell r="W20">
            <v>0</v>
          </cell>
        </row>
        <row r="21">
          <cell r="V21" t="str">
            <v>Type 2 Travel</v>
          </cell>
          <cell r="W21">
            <v>0</v>
          </cell>
        </row>
        <row r="22">
          <cell r="V22" t="str">
            <v>2Airline</v>
          </cell>
          <cell r="W22">
            <v>1333.3333333333333</v>
          </cell>
        </row>
        <row r="23">
          <cell r="V23" t="str">
            <v>2Lodging</v>
          </cell>
          <cell r="W23">
            <v>466.66666666666669</v>
          </cell>
        </row>
        <row r="24">
          <cell r="V24" t="str">
            <v>2Meals</v>
          </cell>
          <cell r="W24">
            <v>400</v>
          </cell>
        </row>
        <row r="25">
          <cell r="V25" t="str">
            <v>Total</v>
          </cell>
          <cell r="W25">
            <v>2200</v>
          </cell>
        </row>
        <row r="27">
          <cell r="V27" t="str">
            <v>Type 3 Travel</v>
          </cell>
          <cell r="W27">
            <v>0</v>
          </cell>
        </row>
        <row r="28">
          <cell r="V28" t="str">
            <v>3Airline</v>
          </cell>
          <cell r="W28">
            <v>600</v>
          </cell>
        </row>
        <row r="29">
          <cell r="V29" t="str">
            <v>3Lodging</v>
          </cell>
          <cell r="W29">
            <v>525</v>
          </cell>
        </row>
        <row r="30">
          <cell r="V30" t="str">
            <v>3Meals</v>
          </cell>
          <cell r="W30">
            <v>400</v>
          </cell>
        </row>
        <row r="31">
          <cell r="V31" t="str">
            <v>Total</v>
          </cell>
          <cell r="W31">
            <v>1525</v>
          </cell>
        </row>
        <row r="34">
          <cell r="V34" t="str">
            <v>Type 4 Travel</v>
          </cell>
          <cell r="W34">
            <v>0</v>
          </cell>
        </row>
        <row r="35">
          <cell r="V35" t="str">
            <v>4Airline</v>
          </cell>
          <cell r="W35">
            <v>400</v>
          </cell>
        </row>
        <row r="36">
          <cell r="V36" t="str">
            <v>4Lodging</v>
          </cell>
          <cell r="W36">
            <v>465</v>
          </cell>
        </row>
        <row r="37">
          <cell r="V37" t="str">
            <v>4Meals</v>
          </cell>
          <cell r="W37">
            <v>350</v>
          </cell>
        </row>
        <row r="38">
          <cell r="V38" t="str">
            <v>Total</v>
          </cell>
          <cell r="W38">
            <v>1215</v>
          </cell>
        </row>
        <row r="40">
          <cell r="V40" t="str">
            <v>Type 5 Travel</v>
          </cell>
          <cell r="W40">
            <v>0</v>
          </cell>
        </row>
        <row r="41">
          <cell r="V41" t="str">
            <v>5Airline</v>
          </cell>
          <cell r="W41">
            <v>25000</v>
          </cell>
        </row>
        <row r="42">
          <cell r="V42" t="str">
            <v>5Lodging</v>
          </cell>
          <cell r="W42">
            <v>14000</v>
          </cell>
        </row>
        <row r="43">
          <cell r="V43" t="str">
            <v>5Meals</v>
          </cell>
          <cell r="W43">
            <v>2000</v>
          </cell>
        </row>
        <row r="44">
          <cell r="V44" t="str">
            <v>Total</v>
          </cell>
          <cell r="W44">
            <v>41000</v>
          </cell>
        </row>
      </sheetData>
      <sheetData sheetId="2">
        <row r="49">
          <cell r="I49">
            <v>46554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 Yr Summary INS P&amp;L"/>
      <sheetName val="5 Yr Summary PS P&amp;L"/>
      <sheetName val="5 Yr Summary OHS P&amp;L"/>
      <sheetName val="Assumptions"/>
      <sheetName val="Student Enrollments"/>
      <sheetName val="Detailed 5 yr Projections"/>
      <sheetName val="Detailed 5 yr Qtrly Proj"/>
      <sheetName val="Existing Public Schools"/>
      <sheetName val="CALA"/>
      <sheetName val="CANB"/>
      <sheetName val="CO"/>
      <sheetName val="ID"/>
      <sheetName val="KS"/>
      <sheetName val="MN"/>
      <sheetName val="NV"/>
      <sheetName val="OR"/>
      <sheetName val="SC"/>
      <sheetName val="WA"/>
      <sheetName val="WI"/>
      <sheetName val="OHS"/>
      <sheetName val="Central Office"/>
      <sheetName val="Phoenix"/>
      <sheetName val="Central Office Staffing"/>
      <sheetName val="New Bus Dev"/>
      <sheetName val="New CA"/>
      <sheetName val="New State"/>
      <sheetName val="Attrition Rates"/>
      <sheetName val="Sheet2"/>
      <sheetName val="Weekly Leads (Pivo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ing"/>
      <sheetName val="KC Sales-Leasebacks"/>
      <sheetName val="KL Deferred Gain"/>
      <sheetName val="Gain Loss Calc"/>
      <sheetName val="XREF"/>
      <sheetName val="Tickmarks"/>
      <sheetName val="OVERVIEW"/>
      <sheetName val="Sheet1"/>
      <sheetName val="CY Analysis"/>
      <sheetName val="MeetingSchedule"/>
      <sheetName val="KC_Sales-Leasebacks"/>
      <sheetName val="KL_Deferred_Gain"/>
      <sheetName val="Gain_Loss_Calc"/>
      <sheetName val="CY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CODE"/>
      <sheetName val="Journal 1"/>
      <sheetName val="je form"/>
      <sheetName val="Lookup Tables"/>
      <sheetName val="other lists"/>
    </sheetNames>
    <sheetDataSet>
      <sheetData sheetId="0"/>
      <sheetData sheetId="1"/>
      <sheetData sheetId="2"/>
      <sheetData sheetId="3"/>
      <sheetData sheetId="4" refreshError="1">
        <row r="4">
          <cell r="E4" t="str">
            <v>0000</v>
          </cell>
          <cell r="F4" t="str">
            <v>Undefined</v>
          </cell>
          <cell r="J4">
            <v>1001</v>
          </cell>
          <cell r="K4" t="str">
            <v>Cash-Disbursements</v>
          </cell>
          <cell r="M4" t="str">
            <v>0000</v>
          </cell>
          <cell r="P4" t="str">
            <v>00</v>
          </cell>
          <cell r="S4" t="str">
            <v>00000000</v>
          </cell>
        </row>
        <row r="5">
          <cell r="E5" t="str">
            <v>0004</v>
          </cell>
          <cell r="F5" t="str">
            <v>Centralized Expenses</v>
          </cell>
          <cell r="J5">
            <v>1002</v>
          </cell>
          <cell r="K5" t="str">
            <v>Cash-Payroll</v>
          </cell>
          <cell r="M5" t="str">
            <v>0111</v>
          </cell>
          <cell r="P5" t="str">
            <v>01</v>
          </cell>
          <cell r="S5" t="str">
            <v>00000001</v>
          </cell>
        </row>
        <row r="6">
          <cell r="E6" t="str">
            <v>0005</v>
          </cell>
          <cell r="F6" t="str">
            <v>Facilities - 888</v>
          </cell>
          <cell r="J6">
            <v>1003</v>
          </cell>
          <cell r="K6" t="str">
            <v>Cash-Payroll Tax</v>
          </cell>
          <cell r="M6" t="str">
            <v>0112</v>
          </cell>
          <cell r="P6" t="str">
            <v>02</v>
          </cell>
          <cell r="S6" t="str">
            <v>00000010</v>
          </cell>
        </row>
        <row r="7">
          <cell r="E7" t="str">
            <v>0006</v>
          </cell>
          <cell r="F7" t="str">
            <v>Facilities - 1440</v>
          </cell>
          <cell r="J7">
            <v>1004</v>
          </cell>
          <cell r="K7" t="str">
            <v>Cash-Refunds</v>
          </cell>
          <cell r="M7" t="str">
            <v>0113</v>
          </cell>
          <cell r="P7" t="str">
            <v>03</v>
          </cell>
          <cell r="S7" t="str">
            <v>00000011</v>
          </cell>
        </row>
        <row r="8">
          <cell r="E8" t="str">
            <v>0008</v>
          </cell>
          <cell r="F8" t="str">
            <v>Reporting</v>
          </cell>
          <cell r="J8">
            <v>1005</v>
          </cell>
          <cell r="K8" t="str">
            <v>Cash - Wire Receipts</v>
          </cell>
          <cell r="M8" t="str">
            <v>0114</v>
          </cell>
          <cell r="P8" t="str">
            <v>04</v>
          </cell>
          <cell r="S8" t="str">
            <v>00000012</v>
          </cell>
        </row>
        <row r="9">
          <cell r="E9" t="str">
            <v>0009</v>
          </cell>
          <cell r="F9" t="str">
            <v>Tax</v>
          </cell>
          <cell r="J9">
            <v>1006</v>
          </cell>
          <cell r="K9" t="str">
            <v>Cash Control</v>
          </cell>
          <cell r="M9" t="str">
            <v>0115</v>
          </cell>
          <cell r="P9" t="str">
            <v>05</v>
          </cell>
          <cell r="S9" t="str">
            <v>00000013</v>
          </cell>
        </row>
        <row r="10">
          <cell r="E10" t="str">
            <v>0010</v>
          </cell>
          <cell r="F10" t="str">
            <v>Payroll</v>
          </cell>
          <cell r="J10">
            <v>1007</v>
          </cell>
          <cell r="K10" t="str">
            <v>Visa/MasterCard Control</v>
          </cell>
          <cell r="M10" t="str">
            <v>0116</v>
          </cell>
          <cell r="P10" t="str">
            <v>06</v>
          </cell>
          <cell r="S10" t="str">
            <v>00000014</v>
          </cell>
        </row>
        <row r="11">
          <cell r="E11" t="str">
            <v>0011</v>
          </cell>
          <cell r="F11" t="str">
            <v>Accounts Payable</v>
          </cell>
          <cell r="J11">
            <v>1008</v>
          </cell>
          <cell r="K11" t="str">
            <v>American Express Control</v>
          </cell>
          <cell r="M11" t="str">
            <v>0117</v>
          </cell>
          <cell r="P11" t="str">
            <v>07</v>
          </cell>
          <cell r="S11" t="str">
            <v>00000015</v>
          </cell>
        </row>
        <row r="12">
          <cell r="E12" t="str">
            <v>0012</v>
          </cell>
          <cell r="F12" t="str">
            <v>Cash</v>
          </cell>
          <cell r="J12">
            <v>1009</v>
          </cell>
          <cell r="K12" t="str">
            <v>Discover Control</v>
          </cell>
          <cell r="M12" t="str">
            <v>0117</v>
          </cell>
          <cell r="P12" t="str">
            <v>08</v>
          </cell>
          <cell r="S12" t="str">
            <v>00000016</v>
          </cell>
        </row>
        <row r="13">
          <cell r="E13" t="str">
            <v>0016</v>
          </cell>
          <cell r="F13" t="str">
            <v>Business Systems - Field</v>
          </cell>
          <cell r="J13">
            <v>1010</v>
          </cell>
          <cell r="K13" t="str">
            <v>Petty Cash</v>
          </cell>
          <cell r="M13" t="str">
            <v>0119</v>
          </cell>
          <cell r="P13" t="str">
            <v>09</v>
          </cell>
          <cell r="S13" t="str">
            <v>00000017</v>
          </cell>
        </row>
        <row r="14">
          <cell r="E14" t="str">
            <v>0017</v>
          </cell>
          <cell r="F14" t="str">
            <v>Technical Support Operations</v>
          </cell>
          <cell r="J14">
            <v>1011</v>
          </cell>
          <cell r="K14" t="str">
            <v>Cash Clearing Account</v>
          </cell>
          <cell r="M14" t="str">
            <v>0121</v>
          </cell>
          <cell r="P14" t="str">
            <v>10</v>
          </cell>
        </row>
        <row r="15">
          <cell r="E15" t="str">
            <v>0018</v>
          </cell>
          <cell r="F15" t="str">
            <v>Systems Engineering</v>
          </cell>
          <cell r="J15">
            <v>1012</v>
          </cell>
          <cell r="K15" t="str">
            <v>Investment in Money Market Fund</v>
          </cell>
          <cell r="M15" t="str">
            <v>0121</v>
          </cell>
          <cell r="P15" t="str">
            <v>11</v>
          </cell>
        </row>
        <row r="16">
          <cell r="E16" t="str">
            <v>0019</v>
          </cell>
          <cell r="F16" t="str">
            <v>Admissions Consulting</v>
          </cell>
          <cell r="J16">
            <v>1013</v>
          </cell>
          <cell r="K16" t="str">
            <v>Refund Clearing Account</v>
          </cell>
          <cell r="M16" t="str">
            <v>0122</v>
          </cell>
          <cell r="P16">
            <v>20</v>
          </cell>
        </row>
        <row r="17">
          <cell r="E17" t="str">
            <v>0020</v>
          </cell>
          <cell r="F17" t="str">
            <v>Executive Operations</v>
          </cell>
          <cell r="J17">
            <v>1014</v>
          </cell>
          <cell r="K17" t="str">
            <v>IEP</v>
          </cell>
          <cell r="M17" t="str">
            <v>0122</v>
          </cell>
          <cell r="P17">
            <v>21</v>
          </cell>
        </row>
        <row r="18">
          <cell r="E18" t="str">
            <v>0026</v>
          </cell>
          <cell r="F18" t="str">
            <v>Production/Distribution</v>
          </cell>
          <cell r="J18">
            <v>1015</v>
          </cell>
          <cell r="K18" t="str">
            <v>Cash-National City Parking/Transit</v>
          </cell>
          <cell r="M18" t="str">
            <v>0123</v>
          </cell>
          <cell r="P18">
            <v>22</v>
          </cell>
        </row>
        <row r="19">
          <cell r="E19" t="str">
            <v>0027</v>
          </cell>
          <cell r="F19" t="str">
            <v>ACE Heavy-Up</v>
          </cell>
          <cell r="J19">
            <v>1016</v>
          </cell>
          <cell r="K19" t="str">
            <v>Bank of America - Kaplan International</v>
          </cell>
          <cell r="M19" t="str">
            <v>0131</v>
          </cell>
          <cell r="P19">
            <v>23</v>
          </cell>
        </row>
        <row r="20">
          <cell r="E20" t="str">
            <v>0028</v>
          </cell>
          <cell r="F20" t="str">
            <v>Government Relations</v>
          </cell>
          <cell r="J20">
            <v>1020</v>
          </cell>
          <cell r="K20" t="str">
            <v>Cash-Wells Fargo-General</v>
          </cell>
          <cell r="M20" t="str">
            <v>0132</v>
          </cell>
          <cell r="P20">
            <v>91</v>
          </cell>
        </row>
        <row r="21">
          <cell r="E21" t="str">
            <v>0029</v>
          </cell>
          <cell r="F21" t="str">
            <v>Public Affairs Management</v>
          </cell>
          <cell r="J21">
            <v>1021</v>
          </cell>
          <cell r="K21" t="str">
            <v>Cash-Wells Fargo-IM Account</v>
          </cell>
          <cell r="M21" t="str">
            <v>0133</v>
          </cell>
          <cell r="P21">
            <v>92</v>
          </cell>
        </row>
        <row r="22">
          <cell r="E22" t="str">
            <v>0031</v>
          </cell>
          <cell r="F22" t="str">
            <v>Telecom Services</v>
          </cell>
          <cell r="J22">
            <v>1022</v>
          </cell>
          <cell r="K22" t="str">
            <v>Cash-Wells Fargo-Pertamina</v>
          </cell>
          <cell r="M22" t="str">
            <v>0134</v>
          </cell>
        </row>
        <row r="23">
          <cell r="E23" t="str">
            <v>0032</v>
          </cell>
          <cell r="F23" t="str">
            <v>Business Administration</v>
          </cell>
          <cell r="J23">
            <v>1023</v>
          </cell>
          <cell r="K23" t="str">
            <v>Cash-Wells Fargo-Money Market</v>
          </cell>
          <cell r="M23" t="str">
            <v>0134</v>
          </cell>
        </row>
        <row r="24">
          <cell r="E24" t="str">
            <v>0033</v>
          </cell>
          <cell r="F24" t="str">
            <v>Business Systems/Home Office</v>
          </cell>
          <cell r="J24">
            <v>1024</v>
          </cell>
          <cell r="K24" t="str">
            <v>Cash-Seafirst Bank-Highline</v>
          </cell>
          <cell r="M24" t="str">
            <v>0135</v>
          </cell>
        </row>
        <row r="25">
          <cell r="E25" t="str">
            <v>0035</v>
          </cell>
          <cell r="F25" t="str">
            <v>KLP Employees - Payroll Only</v>
          </cell>
          <cell r="J25">
            <v>1025</v>
          </cell>
          <cell r="K25" t="str">
            <v>Cash-Marine Midland</v>
          </cell>
          <cell r="M25" t="str">
            <v>0137</v>
          </cell>
        </row>
        <row r="26">
          <cell r="E26" t="str">
            <v>0036</v>
          </cell>
          <cell r="F26" t="str">
            <v>Public Relations</v>
          </cell>
          <cell r="J26">
            <v>1026</v>
          </cell>
          <cell r="K26" t="str">
            <v>Cash-Charles Schwab</v>
          </cell>
          <cell r="M26" t="str">
            <v>0138</v>
          </cell>
        </row>
        <row r="27">
          <cell r="E27" t="str">
            <v>0042</v>
          </cell>
          <cell r="F27" t="str">
            <v>Grad Curriculum</v>
          </cell>
          <cell r="J27">
            <v>1027</v>
          </cell>
          <cell r="K27" t="str">
            <v>Cash-Trust Company-Checking</v>
          </cell>
          <cell r="M27" t="str">
            <v>0139</v>
          </cell>
        </row>
        <row r="28">
          <cell r="E28" t="str">
            <v>0043</v>
          </cell>
          <cell r="F28" t="str">
            <v>Health Sciences</v>
          </cell>
          <cell r="J28">
            <v>1028</v>
          </cell>
          <cell r="K28" t="str">
            <v>Cash-Trust Company-Savings</v>
          </cell>
          <cell r="M28" t="str">
            <v>0139</v>
          </cell>
        </row>
        <row r="29">
          <cell r="E29" t="str">
            <v>0044</v>
          </cell>
          <cell r="F29" t="str">
            <v>English Language Prod Development</v>
          </cell>
          <cell r="J29">
            <v>1029</v>
          </cell>
          <cell r="K29" t="str">
            <v>Cash-Trust Company-Money Market</v>
          </cell>
          <cell r="M29" t="str">
            <v>0140</v>
          </cell>
        </row>
        <row r="30">
          <cell r="E30" t="str">
            <v>0046</v>
          </cell>
          <cell r="F30" t="str">
            <v>Grad Marketing</v>
          </cell>
          <cell r="J30">
            <v>1032</v>
          </cell>
          <cell r="K30" t="str">
            <v>Cash-KTP Web</v>
          </cell>
          <cell r="M30" t="str">
            <v>0141</v>
          </cell>
        </row>
        <row r="31">
          <cell r="E31" t="str">
            <v>0047</v>
          </cell>
          <cell r="F31" t="str">
            <v>Med Online</v>
          </cell>
          <cell r="J31">
            <v>1033</v>
          </cell>
          <cell r="K31" t="str">
            <v>Cash-Kapitems</v>
          </cell>
          <cell r="M31" t="str">
            <v>0143</v>
          </cell>
        </row>
        <row r="32">
          <cell r="E32" t="str">
            <v>0048</v>
          </cell>
          <cell r="F32" t="str">
            <v>Other Health Science</v>
          </cell>
          <cell r="J32">
            <v>1090</v>
          </cell>
          <cell r="K32" t="str">
            <v>Accounts Receivable - NSF Checks</v>
          </cell>
          <cell r="M32" t="str">
            <v>0145</v>
          </cell>
        </row>
        <row r="33">
          <cell r="E33" t="str">
            <v>0050</v>
          </cell>
          <cell r="F33" t="str">
            <v>Acquisitions</v>
          </cell>
          <cell r="J33">
            <v>1091</v>
          </cell>
          <cell r="K33" t="str">
            <v>Accounts Receivable - Fellowship</v>
          </cell>
          <cell r="M33" t="str">
            <v>0146</v>
          </cell>
        </row>
        <row r="34">
          <cell r="E34" t="str">
            <v>0052</v>
          </cell>
          <cell r="F34" t="str">
            <v>Intl Ops and Marketing</v>
          </cell>
          <cell r="J34">
            <v>1151</v>
          </cell>
          <cell r="K34" t="str">
            <v>Accounts Receivable - Tuition (manual entry)</v>
          </cell>
          <cell r="M34" t="str">
            <v>0151</v>
          </cell>
        </row>
        <row r="35">
          <cell r="E35" t="str">
            <v>0053</v>
          </cell>
          <cell r="F35" t="str">
            <v>Real Estate</v>
          </cell>
          <cell r="J35">
            <v>1152</v>
          </cell>
          <cell r="K35" t="str">
            <v>Accounts Receivable - Tuition (through interface)</v>
          </cell>
          <cell r="M35" t="str">
            <v>0151</v>
          </cell>
        </row>
        <row r="36">
          <cell r="E36" t="str">
            <v>0054</v>
          </cell>
          <cell r="F36" t="str">
            <v>Overseas Marketing Services</v>
          </cell>
          <cell r="J36">
            <v>1153</v>
          </cell>
          <cell r="K36" t="str">
            <v>Reserve for doubtful accounts (through interface)</v>
          </cell>
          <cell r="M36" t="str">
            <v>0152</v>
          </cell>
        </row>
        <row r="37">
          <cell r="E37" t="str">
            <v>0056</v>
          </cell>
          <cell r="F37" t="str">
            <v>Medical and International Hub</v>
          </cell>
          <cell r="J37">
            <v>1154</v>
          </cell>
          <cell r="K37" t="str">
            <v>Reserve for doubtful accounts (manual entry)</v>
          </cell>
          <cell r="M37" t="str">
            <v>0153</v>
          </cell>
        </row>
        <row r="38">
          <cell r="E38" t="str">
            <v>0059</v>
          </cell>
          <cell r="F38" t="str">
            <v>Med Hub - Unallocable</v>
          </cell>
          <cell r="J38">
            <v>1155</v>
          </cell>
          <cell r="K38" t="str">
            <v>Accounts Receivable - International Licensees</v>
          </cell>
          <cell r="M38" t="str">
            <v>0154</v>
          </cell>
        </row>
        <row r="39">
          <cell r="E39" t="str">
            <v>0062</v>
          </cell>
          <cell r="F39" t="str">
            <v>Distance Learning</v>
          </cell>
          <cell r="J39">
            <v>1160</v>
          </cell>
          <cell r="K39" t="str">
            <v>Accounts Receivable Exchange Account</v>
          </cell>
          <cell r="M39" t="str">
            <v>0155</v>
          </cell>
        </row>
        <row r="40">
          <cell r="E40" t="str">
            <v>0063</v>
          </cell>
          <cell r="F40" t="str">
            <v>Brand Marketing</v>
          </cell>
          <cell r="J40">
            <v>1170</v>
          </cell>
          <cell r="K40" t="str">
            <v>Accounts Receivable - Employee*</v>
          </cell>
          <cell r="M40" t="str">
            <v>0156</v>
          </cell>
        </row>
        <row r="41">
          <cell r="E41" t="str">
            <v>0064</v>
          </cell>
          <cell r="F41" t="str">
            <v>Legal/HR/Real Estate Mgmt</v>
          </cell>
          <cell r="J41">
            <v>1180</v>
          </cell>
          <cell r="K41" t="str">
            <v>Accounts Receivable - Other</v>
          </cell>
          <cell r="M41" t="str">
            <v>0157</v>
          </cell>
        </row>
        <row r="42">
          <cell r="E42" t="str">
            <v>0068</v>
          </cell>
          <cell r="F42" t="str">
            <v>KTP Online</v>
          </cell>
          <cell r="J42">
            <v>1181</v>
          </cell>
          <cell r="K42" t="str">
            <v>Accounts Receivable - Course Fees</v>
          </cell>
          <cell r="M42" t="str">
            <v>0157</v>
          </cell>
        </row>
        <row r="43">
          <cell r="E43" t="str">
            <v>0069</v>
          </cell>
          <cell r="F43" t="str">
            <v>KapNet</v>
          </cell>
          <cell r="J43">
            <v>1182</v>
          </cell>
          <cell r="K43" t="str">
            <v>Notes Receivable</v>
          </cell>
          <cell r="M43" t="str">
            <v>0159</v>
          </cell>
        </row>
        <row r="44">
          <cell r="E44" t="str">
            <v>0071</v>
          </cell>
          <cell r="F44" t="str">
            <v>Operations</v>
          </cell>
          <cell r="J44">
            <v>1183</v>
          </cell>
          <cell r="K44" t="str">
            <v>Allowance - Notes Receivable</v>
          </cell>
          <cell r="M44" t="str">
            <v>0160</v>
          </cell>
        </row>
        <row r="45">
          <cell r="E45" t="str">
            <v>0073</v>
          </cell>
          <cell r="F45" t="str">
            <v>New SAT</v>
          </cell>
          <cell r="J45">
            <v>1251</v>
          </cell>
          <cell r="K45" t="str">
            <v>Inventory - Student Materials</v>
          </cell>
          <cell r="M45" t="str">
            <v>0162</v>
          </cell>
        </row>
        <row r="46">
          <cell r="E46" t="str">
            <v>0074</v>
          </cell>
          <cell r="F46" t="str">
            <v>National Academics</v>
          </cell>
          <cell r="J46">
            <v>1252</v>
          </cell>
          <cell r="K46" t="str">
            <v>Reserve for Obsolete Inventory - Student Materials</v>
          </cell>
          <cell r="M46" t="str">
            <v>0162</v>
          </cell>
        </row>
        <row r="47">
          <cell r="E47" t="str">
            <v>0077</v>
          </cell>
          <cell r="F47" t="str">
            <v>Med Marketing and Ops</v>
          </cell>
          <cell r="J47">
            <v>1253</v>
          </cell>
          <cell r="K47" t="str">
            <v>Inventory-Books</v>
          </cell>
          <cell r="M47" t="str">
            <v>0163</v>
          </cell>
        </row>
        <row r="48">
          <cell r="E48" t="str">
            <v>0078</v>
          </cell>
          <cell r="F48" t="str">
            <v>Live Med Ops</v>
          </cell>
          <cell r="J48">
            <v>1254</v>
          </cell>
          <cell r="K48" t="str">
            <v>Reserve for Obsolete Inventory - Books</v>
          </cell>
          <cell r="M48" t="str">
            <v>0163</v>
          </cell>
        </row>
        <row r="49">
          <cell r="E49" t="str">
            <v>0083</v>
          </cell>
          <cell r="F49" t="str">
            <v>Schaumburg</v>
          </cell>
          <cell r="J49">
            <v>1255</v>
          </cell>
          <cell r="K49" t="str">
            <v>Inventory - Retail Software</v>
          </cell>
          <cell r="M49" t="str">
            <v>0164</v>
          </cell>
        </row>
        <row r="50">
          <cell r="E50" t="str">
            <v>0084</v>
          </cell>
          <cell r="F50" t="str">
            <v>Lincoln Park</v>
          </cell>
          <cell r="J50">
            <v>1256</v>
          </cell>
          <cell r="K50" t="str">
            <v>Reserve for Obsolete Inventory - Retail Software</v>
          </cell>
          <cell r="M50" t="str">
            <v>0165</v>
          </cell>
        </row>
        <row r="51">
          <cell r="E51" t="str">
            <v>0085</v>
          </cell>
          <cell r="F51" t="str">
            <v>Highland Park</v>
          </cell>
          <cell r="J51">
            <v>1257</v>
          </cell>
          <cell r="K51" t="str">
            <v>Intercompany Inventory - Books</v>
          </cell>
          <cell r="M51" t="str">
            <v>0166</v>
          </cell>
        </row>
        <row r="52">
          <cell r="E52" t="str">
            <v>0086</v>
          </cell>
          <cell r="F52" t="str">
            <v>Downtown Chicago</v>
          </cell>
          <cell r="J52">
            <v>1301</v>
          </cell>
          <cell r="K52" t="str">
            <v>Prepaid Payables</v>
          </cell>
          <cell r="M52" t="str">
            <v>0167</v>
          </cell>
        </row>
        <row r="53">
          <cell r="E53" t="str">
            <v>0087</v>
          </cell>
          <cell r="F53" t="str">
            <v>Downers Grove</v>
          </cell>
          <cell r="J53">
            <v>1302</v>
          </cell>
          <cell r="K53" t="str">
            <v xml:space="preserve">Prepaid Rent </v>
          </cell>
          <cell r="M53" t="str">
            <v>0168</v>
          </cell>
        </row>
        <row r="54">
          <cell r="E54" t="str">
            <v>0088</v>
          </cell>
          <cell r="F54" t="str">
            <v>West Loop</v>
          </cell>
          <cell r="J54">
            <v>1303</v>
          </cell>
          <cell r="K54" t="str">
            <v>Prepaid Insurance</v>
          </cell>
          <cell r="M54" t="str">
            <v>0171</v>
          </cell>
        </row>
        <row r="55">
          <cell r="E55" t="str">
            <v>0091</v>
          </cell>
          <cell r="F55" t="str">
            <v>Champaign</v>
          </cell>
          <cell r="J55">
            <v>1304</v>
          </cell>
          <cell r="K55" t="str">
            <v>Interface Suspense Account</v>
          </cell>
          <cell r="M55" t="str">
            <v>0171</v>
          </cell>
        </row>
        <row r="56">
          <cell r="E56" t="str">
            <v>0092</v>
          </cell>
          <cell r="F56" t="str">
            <v>South Bend</v>
          </cell>
          <cell r="J56">
            <v>1305</v>
          </cell>
          <cell r="K56" t="str">
            <v>Prepaid Expenses - Other*</v>
          </cell>
          <cell r="M56" t="str">
            <v>0172</v>
          </cell>
        </row>
        <row r="57">
          <cell r="E57" t="str">
            <v>0093</v>
          </cell>
          <cell r="F57" t="str">
            <v>Bloomington</v>
          </cell>
          <cell r="J57">
            <v>1306</v>
          </cell>
          <cell r="K57" t="str">
            <v>Prepaid Real Estate</v>
          </cell>
          <cell r="M57" t="str">
            <v>0173</v>
          </cell>
        </row>
        <row r="58">
          <cell r="E58" t="str">
            <v>0094</v>
          </cell>
          <cell r="F58" t="str">
            <v>Indianapolis</v>
          </cell>
          <cell r="J58">
            <v>1307</v>
          </cell>
          <cell r="K58" t="str">
            <v>Prepaid Utilities</v>
          </cell>
          <cell r="M58" t="str">
            <v>0174</v>
          </cell>
        </row>
        <row r="59">
          <cell r="E59" t="str">
            <v>0098</v>
          </cell>
          <cell r="F59" t="str">
            <v>St. Louis</v>
          </cell>
          <cell r="J59">
            <v>1308</v>
          </cell>
          <cell r="K59" t="str">
            <v>Prepaid Miscellaneous Occupancy</v>
          </cell>
          <cell r="M59" t="str">
            <v>0175</v>
          </cell>
        </row>
        <row r="60">
          <cell r="E60" t="str">
            <v>0099</v>
          </cell>
          <cell r="F60" t="str">
            <v>Columbia</v>
          </cell>
          <cell r="J60">
            <v>1309</v>
          </cell>
          <cell r="K60" t="str">
            <v>Prepaid Operating Expenses</v>
          </cell>
          <cell r="M60" t="str">
            <v>0176</v>
          </cell>
        </row>
        <row r="61">
          <cell r="E61" t="str">
            <v>0103</v>
          </cell>
          <cell r="F61" t="str">
            <v>Madison</v>
          </cell>
          <cell r="J61">
            <v>1310</v>
          </cell>
          <cell r="K61" t="str">
            <v>Prepaid CAM Charges</v>
          </cell>
          <cell r="M61" t="str">
            <v>0176</v>
          </cell>
        </row>
        <row r="62">
          <cell r="E62" t="str">
            <v>0104</v>
          </cell>
          <cell r="F62" t="str">
            <v>Milwaukee</v>
          </cell>
          <cell r="J62">
            <v>1401</v>
          </cell>
          <cell r="K62" t="str">
            <v>Investment in Dearborn</v>
          </cell>
          <cell r="M62" t="str">
            <v>0178</v>
          </cell>
        </row>
        <row r="63">
          <cell r="E63" t="str">
            <v>0106</v>
          </cell>
          <cell r="F63" t="str">
            <v>Lafayette</v>
          </cell>
          <cell r="J63">
            <v>1402</v>
          </cell>
          <cell r="K63" t="str">
            <v>Investment in Lendman</v>
          </cell>
          <cell r="M63" t="str">
            <v>0180</v>
          </cell>
        </row>
        <row r="64">
          <cell r="E64" t="str">
            <v>0108</v>
          </cell>
          <cell r="F64" t="str">
            <v>Minnesota</v>
          </cell>
          <cell r="J64">
            <v>1403</v>
          </cell>
          <cell r="K64" t="str">
            <v>Investment in LCP</v>
          </cell>
          <cell r="M64" t="str">
            <v>0191</v>
          </cell>
        </row>
        <row r="65">
          <cell r="E65" t="str">
            <v>0113</v>
          </cell>
          <cell r="F65" t="str">
            <v>Ann Arbor</v>
          </cell>
          <cell r="J65">
            <v>1404</v>
          </cell>
          <cell r="K65" t="str">
            <v>Investment in Career Expo - Ohio</v>
          </cell>
          <cell r="M65" t="str">
            <v>0192</v>
          </cell>
        </row>
        <row r="66">
          <cell r="E66" t="str">
            <v>0114</v>
          </cell>
          <cell r="F66" t="str">
            <v>Detroit</v>
          </cell>
          <cell r="J66">
            <v>1405</v>
          </cell>
          <cell r="K66" t="str">
            <v>Investment in Perfect Access</v>
          </cell>
          <cell r="M66" t="str">
            <v>0193</v>
          </cell>
        </row>
        <row r="67">
          <cell r="E67" t="str">
            <v>0115</v>
          </cell>
          <cell r="F67" t="str">
            <v>East Lansing</v>
          </cell>
          <cell r="J67">
            <v>1406</v>
          </cell>
          <cell r="K67" t="str">
            <v>Investment in Kaplan Canada</v>
          </cell>
          <cell r="M67" t="str">
            <v>0194</v>
          </cell>
        </row>
        <row r="68">
          <cell r="E68" t="str">
            <v>0116</v>
          </cell>
          <cell r="F68" t="str">
            <v>W. Michigan</v>
          </cell>
          <cell r="J68">
            <v>1407</v>
          </cell>
          <cell r="K68" t="str">
            <v>Investment in Kaplan Puerto Rico</v>
          </cell>
          <cell r="M68" t="str">
            <v>0196</v>
          </cell>
        </row>
        <row r="69">
          <cell r="E69" t="str">
            <v>0117</v>
          </cell>
          <cell r="F69" t="str">
            <v>Toledo</v>
          </cell>
          <cell r="J69">
            <v>1408</v>
          </cell>
          <cell r="K69" t="str">
            <v>Investment in Score</v>
          </cell>
          <cell r="M69" t="str">
            <v>0197</v>
          </cell>
        </row>
        <row r="70">
          <cell r="E70" t="str">
            <v>0121</v>
          </cell>
          <cell r="F70" t="str">
            <v>Dayton</v>
          </cell>
          <cell r="J70">
            <v>1409</v>
          </cell>
          <cell r="K70" t="str">
            <v>Investment in NMSR</v>
          </cell>
          <cell r="M70" t="str">
            <v>0198</v>
          </cell>
        </row>
        <row r="71">
          <cell r="E71" t="str">
            <v>0122</v>
          </cell>
          <cell r="F71" t="str">
            <v>Columbus</v>
          </cell>
          <cell r="J71">
            <v>1410</v>
          </cell>
          <cell r="K71" t="str">
            <v>Investment in CEO</v>
          </cell>
          <cell r="M71" t="str">
            <v>0199</v>
          </cell>
        </row>
        <row r="72">
          <cell r="E72" t="str">
            <v>0123</v>
          </cell>
          <cell r="F72" t="str">
            <v>Cincinnati</v>
          </cell>
          <cell r="J72">
            <v>1411</v>
          </cell>
          <cell r="K72" t="str">
            <v>Investment in CRN</v>
          </cell>
          <cell r="M72" t="str">
            <v>0200</v>
          </cell>
        </row>
        <row r="73">
          <cell r="E73" t="str">
            <v>0124</v>
          </cell>
          <cell r="F73" t="str">
            <v>Akron</v>
          </cell>
          <cell r="J73">
            <v>1412</v>
          </cell>
          <cell r="K73" t="str">
            <v>Investment in Learning Partners</v>
          </cell>
          <cell r="M73" t="str">
            <v>0202</v>
          </cell>
        </row>
        <row r="74">
          <cell r="E74" t="str">
            <v>0125</v>
          </cell>
          <cell r="F74" t="str">
            <v>Cleveland</v>
          </cell>
          <cell r="J74">
            <v>1413</v>
          </cell>
          <cell r="K74" t="str">
            <v>Investment in Self Test</v>
          </cell>
          <cell r="M74" t="str">
            <v>0202</v>
          </cell>
        </row>
        <row r="75">
          <cell r="E75" t="str">
            <v>0126</v>
          </cell>
          <cell r="F75" t="str">
            <v>Oxford</v>
          </cell>
          <cell r="J75">
            <v>1414</v>
          </cell>
          <cell r="K75" t="str">
            <v>Investment in Brassring</v>
          </cell>
          <cell r="M75" t="str">
            <v>0203</v>
          </cell>
        </row>
        <row r="76">
          <cell r="E76" t="str">
            <v>0135</v>
          </cell>
          <cell r="F76" t="str">
            <v>Great Lakes RD</v>
          </cell>
          <cell r="J76">
            <v>1415</v>
          </cell>
          <cell r="K76" t="str">
            <v>Investment in Schweser</v>
          </cell>
          <cell r="M76" t="str">
            <v>0204</v>
          </cell>
        </row>
        <row r="77">
          <cell r="E77" t="str">
            <v>0136</v>
          </cell>
          <cell r="F77" t="str">
            <v>Central RD</v>
          </cell>
          <cell r="J77">
            <v>1416</v>
          </cell>
          <cell r="K77" t="str">
            <v>Investment in Temte</v>
          </cell>
          <cell r="M77" t="str">
            <v>0205</v>
          </cell>
        </row>
        <row r="78">
          <cell r="E78" t="str">
            <v>0142</v>
          </cell>
          <cell r="F78" t="str">
            <v>West Loop Shared Services</v>
          </cell>
          <cell r="J78">
            <v>1417</v>
          </cell>
          <cell r="K78" t="str">
            <v>Investment in Admissions Prep</v>
          </cell>
          <cell r="M78" t="str">
            <v>0211</v>
          </cell>
        </row>
        <row r="79">
          <cell r="E79" t="str">
            <v>0153</v>
          </cell>
          <cell r="F79" t="str">
            <v>Kansas City</v>
          </cell>
          <cell r="J79">
            <v>1418</v>
          </cell>
          <cell r="K79" t="str">
            <v>Investment in NIPAS</v>
          </cell>
          <cell r="M79" t="str">
            <v>0212</v>
          </cell>
        </row>
        <row r="80">
          <cell r="E80" t="str">
            <v>0154</v>
          </cell>
          <cell r="F80" t="str">
            <v>Lawrence</v>
          </cell>
          <cell r="J80">
            <v>1419</v>
          </cell>
          <cell r="K80" t="str">
            <v>Investment in Compass</v>
          </cell>
          <cell r="M80" t="str">
            <v>0213</v>
          </cell>
        </row>
        <row r="81">
          <cell r="E81" t="str">
            <v>0159</v>
          </cell>
          <cell r="F81" t="str">
            <v>Omaha</v>
          </cell>
          <cell r="J81">
            <v>1420</v>
          </cell>
          <cell r="K81" t="str">
            <v>Investment in AIAF</v>
          </cell>
          <cell r="M81" t="str">
            <v>0217</v>
          </cell>
        </row>
        <row r="82">
          <cell r="E82" t="str">
            <v>0160</v>
          </cell>
          <cell r="F82" t="str">
            <v>Lincoln</v>
          </cell>
          <cell r="J82">
            <v>1421</v>
          </cell>
          <cell r="K82" t="str">
            <v>Investment in Paris</v>
          </cell>
          <cell r="M82" t="str">
            <v>0218</v>
          </cell>
        </row>
        <row r="83">
          <cell r="E83" t="str">
            <v>0164</v>
          </cell>
          <cell r="F83" t="str">
            <v>Tulsa</v>
          </cell>
          <cell r="J83">
            <v>1422</v>
          </cell>
          <cell r="K83" t="str">
            <v>Investment in Kaplan UK, Limited</v>
          </cell>
          <cell r="M83" t="str">
            <v>0219</v>
          </cell>
        </row>
        <row r="84">
          <cell r="E84" t="str">
            <v>0165</v>
          </cell>
          <cell r="F84" t="str">
            <v>Norman</v>
          </cell>
          <cell r="J84">
            <v>1423</v>
          </cell>
          <cell r="K84" t="str">
            <v>Invest in Score Series C Conv Pfd Stk</v>
          </cell>
          <cell r="M84" t="str">
            <v>0221</v>
          </cell>
        </row>
        <row r="85">
          <cell r="E85" t="str">
            <v>0166</v>
          </cell>
          <cell r="F85" t="str">
            <v>Oklahoma City</v>
          </cell>
          <cell r="J85">
            <v>1424</v>
          </cell>
          <cell r="K85" t="str">
            <v>Invest in Score Series D Conv Pfd Stk</v>
          </cell>
          <cell r="M85" t="str">
            <v>0222</v>
          </cell>
        </row>
        <row r="86">
          <cell r="E86" t="str">
            <v>0167</v>
          </cell>
          <cell r="F86" t="str">
            <v>Fayetteville</v>
          </cell>
          <cell r="J86">
            <v>1425</v>
          </cell>
          <cell r="K86" t="str">
            <v>Investment in Score Learning, Inc.</v>
          </cell>
          <cell r="M86" t="str">
            <v>0225</v>
          </cell>
        </row>
        <row r="87">
          <cell r="E87" t="str">
            <v>0170</v>
          </cell>
          <cell r="F87" t="str">
            <v>Birmingham</v>
          </cell>
          <cell r="J87">
            <v>1426</v>
          </cell>
          <cell r="K87" t="str">
            <v>Investment in FTC</v>
          </cell>
          <cell r="M87" t="str">
            <v>0226</v>
          </cell>
        </row>
        <row r="88">
          <cell r="E88" t="str">
            <v>0171</v>
          </cell>
          <cell r="F88" t="str">
            <v>Knoxville</v>
          </cell>
          <cell r="J88">
            <v>1427</v>
          </cell>
          <cell r="K88" t="str">
            <v>Investment in Dublin Business</v>
          </cell>
          <cell r="M88" t="str">
            <v>0231</v>
          </cell>
        </row>
        <row r="89">
          <cell r="E89" t="str">
            <v>0172</v>
          </cell>
          <cell r="F89" t="str">
            <v>Nashville</v>
          </cell>
          <cell r="J89">
            <v>1451</v>
          </cell>
          <cell r="K89" t="str">
            <v>Investment in Quest</v>
          </cell>
          <cell r="M89" t="str">
            <v>0232</v>
          </cell>
        </row>
        <row r="90">
          <cell r="E90" t="str">
            <v>0176</v>
          </cell>
          <cell r="F90" t="str">
            <v>Richmond</v>
          </cell>
          <cell r="J90">
            <v>1453</v>
          </cell>
          <cell r="K90" t="str">
            <v>Investment in Quest Subsidiari</v>
          </cell>
          <cell r="M90" t="str">
            <v>0233</v>
          </cell>
        </row>
        <row r="91">
          <cell r="E91" t="str">
            <v>0177</v>
          </cell>
          <cell r="F91" t="str">
            <v>Blacksburg</v>
          </cell>
          <cell r="J91">
            <v>1501</v>
          </cell>
          <cell r="K91" t="str">
            <v>Advance to Subsidiaries (Automatic)</v>
          </cell>
          <cell r="M91" t="str">
            <v>0234</v>
          </cell>
        </row>
        <row r="92">
          <cell r="E92" t="str">
            <v>0178</v>
          </cell>
          <cell r="F92" t="str">
            <v>Charlottesville</v>
          </cell>
          <cell r="J92">
            <v>1502</v>
          </cell>
          <cell r="K92" t="str">
            <v>Advance to Dearborn</v>
          </cell>
          <cell r="M92" t="str">
            <v>0235</v>
          </cell>
        </row>
        <row r="93">
          <cell r="E93" t="str">
            <v>0179</v>
          </cell>
          <cell r="F93" t="str">
            <v>Chapel Hill</v>
          </cell>
          <cell r="J93">
            <v>1504</v>
          </cell>
          <cell r="K93" t="str">
            <v>Advance to LCP</v>
          </cell>
          <cell r="M93" t="str">
            <v>0236</v>
          </cell>
        </row>
        <row r="94">
          <cell r="E94" t="str">
            <v>0183</v>
          </cell>
          <cell r="F94" t="str">
            <v>Winston Salem</v>
          </cell>
          <cell r="J94">
            <v>1505</v>
          </cell>
          <cell r="K94" t="str">
            <v>Advance to Perfect Access-CLOS</v>
          </cell>
          <cell r="M94" t="str">
            <v>0237</v>
          </cell>
        </row>
        <row r="95">
          <cell r="E95" t="str">
            <v>0184</v>
          </cell>
          <cell r="F95" t="str">
            <v>Charlotte</v>
          </cell>
          <cell r="J95">
            <v>1506</v>
          </cell>
          <cell r="K95" t="str">
            <v>Advance to Kaplan Canada</v>
          </cell>
          <cell r="M95" t="str">
            <v>0238</v>
          </cell>
        </row>
        <row r="96">
          <cell r="E96" t="str">
            <v>0185</v>
          </cell>
          <cell r="F96" t="str">
            <v>Columbia SC</v>
          </cell>
          <cell r="J96">
            <v>1507</v>
          </cell>
          <cell r="K96" t="str">
            <v>Advance to Kaplan Puerto Rico</v>
          </cell>
          <cell r="M96" t="str">
            <v>0239</v>
          </cell>
        </row>
        <row r="97">
          <cell r="E97" t="str">
            <v>0186</v>
          </cell>
          <cell r="F97" t="str">
            <v>Greenville</v>
          </cell>
          <cell r="J97">
            <v>1510</v>
          </cell>
          <cell r="K97" t="str">
            <v>Advance to CRN</v>
          </cell>
          <cell r="M97" t="str">
            <v>0240</v>
          </cell>
        </row>
        <row r="98">
          <cell r="E98" t="str">
            <v>0190</v>
          </cell>
          <cell r="F98" t="str">
            <v>Little Rock</v>
          </cell>
          <cell r="J98">
            <v>1511</v>
          </cell>
          <cell r="K98" t="str">
            <v>Advance to CEO</v>
          </cell>
          <cell r="M98" t="str">
            <v>0241</v>
          </cell>
        </row>
        <row r="99">
          <cell r="E99" t="str">
            <v>0191</v>
          </cell>
          <cell r="F99" t="str">
            <v>Memphis</v>
          </cell>
          <cell r="J99">
            <v>1512</v>
          </cell>
          <cell r="K99" t="str">
            <v>Advance to Perfect Access - DC</v>
          </cell>
          <cell r="M99" t="str">
            <v>0243</v>
          </cell>
        </row>
        <row r="100">
          <cell r="E100" t="str">
            <v>0192</v>
          </cell>
          <cell r="F100" t="str">
            <v>Jackson</v>
          </cell>
          <cell r="J100">
            <v>1513</v>
          </cell>
          <cell r="K100" t="str">
            <v>Advance to Perfect Access - SF</v>
          </cell>
          <cell r="M100" t="str">
            <v>0244</v>
          </cell>
        </row>
        <row r="101">
          <cell r="E101" t="str">
            <v>0196</v>
          </cell>
          <cell r="F101" t="str">
            <v>Lexington</v>
          </cell>
          <cell r="J101">
            <v>1514</v>
          </cell>
          <cell r="K101" t="str">
            <v>Advance to Perfect Access - Dallas</v>
          </cell>
          <cell r="M101" t="str">
            <v>0245</v>
          </cell>
        </row>
        <row r="102">
          <cell r="E102" t="str">
            <v>0197</v>
          </cell>
          <cell r="F102" t="str">
            <v>Louisville</v>
          </cell>
          <cell r="J102">
            <v>1515</v>
          </cell>
          <cell r="K102" t="str">
            <v>Advance to Self Test</v>
          </cell>
          <cell r="M102" t="str">
            <v>0246</v>
          </cell>
        </row>
        <row r="103">
          <cell r="E103" t="str">
            <v>0201</v>
          </cell>
          <cell r="F103" t="str">
            <v>Norfolk</v>
          </cell>
          <cell r="J103">
            <v>1516</v>
          </cell>
          <cell r="K103" t="str">
            <v>Advance to Quest</v>
          </cell>
          <cell r="M103" t="str">
            <v>0247</v>
          </cell>
        </row>
        <row r="104">
          <cell r="E104" t="str">
            <v>0205</v>
          </cell>
          <cell r="F104" t="str">
            <v>New Orleans</v>
          </cell>
          <cell r="J104">
            <v>1517</v>
          </cell>
          <cell r="K104" t="str">
            <v>Advance to Paris</v>
          </cell>
          <cell r="M104" t="str">
            <v>0248</v>
          </cell>
        </row>
        <row r="105">
          <cell r="E105" t="str">
            <v>0206</v>
          </cell>
          <cell r="F105" t="str">
            <v>Baton Rouge</v>
          </cell>
          <cell r="J105">
            <v>1518</v>
          </cell>
          <cell r="K105" t="str">
            <v>Advance to/from London</v>
          </cell>
          <cell r="M105" t="str">
            <v>0249</v>
          </cell>
        </row>
        <row r="106">
          <cell r="E106" t="str">
            <v>0209</v>
          </cell>
          <cell r="F106" t="str">
            <v>Charleston</v>
          </cell>
          <cell r="J106">
            <v>1520</v>
          </cell>
          <cell r="K106" t="str">
            <v>Due from Kaplan UK, Limited</v>
          </cell>
          <cell r="M106" t="str">
            <v>0250</v>
          </cell>
        </row>
        <row r="107">
          <cell r="E107" t="str">
            <v>0213</v>
          </cell>
          <cell r="F107" t="str">
            <v>Durham</v>
          </cell>
          <cell r="J107">
            <v>1521</v>
          </cell>
          <cell r="K107" t="str">
            <v>Advance to Dublin Bus Schools</v>
          </cell>
          <cell r="M107" t="str">
            <v>0251</v>
          </cell>
        </row>
        <row r="108">
          <cell r="E108" t="str">
            <v>0217</v>
          </cell>
          <cell r="F108" t="str">
            <v>Iowa City</v>
          </cell>
          <cell r="J108">
            <v>1522</v>
          </cell>
          <cell r="K108" t="str">
            <v>Loan to Kaplan UK, Limited</v>
          </cell>
          <cell r="M108" t="str">
            <v>0252</v>
          </cell>
        </row>
        <row r="109">
          <cell r="E109" t="str">
            <v>0218</v>
          </cell>
          <cell r="F109" t="str">
            <v>Des Moines</v>
          </cell>
          <cell r="J109">
            <v>1523</v>
          </cell>
          <cell r="K109" t="str">
            <v xml:space="preserve">Advance to KTPA Mexico </v>
          </cell>
          <cell r="M109" t="str">
            <v>0253</v>
          </cell>
        </row>
        <row r="110">
          <cell r="E110" t="str">
            <v>0220</v>
          </cell>
          <cell r="F110" t="str">
            <v>Montreal</v>
          </cell>
          <cell r="J110">
            <v>1601</v>
          </cell>
          <cell r="K110" t="str">
            <v>Investment in Academic Systems</v>
          </cell>
          <cell r="M110" t="str">
            <v>0254</v>
          </cell>
        </row>
        <row r="111">
          <cell r="E111" t="str">
            <v>0221</v>
          </cell>
          <cell r="F111" t="str">
            <v>Ottawa</v>
          </cell>
          <cell r="J111">
            <v>1602</v>
          </cell>
          <cell r="K111" t="str">
            <v>Other long-term investments</v>
          </cell>
          <cell r="M111" t="str">
            <v>0255</v>
          </cell>
        </row>
        <row r="112">
          <cell r="E112" t="str">
            <v>0226</v>
          </cell>
          <cell r="F112" t="str">
            <v>Toronto</v>
          </cell>
          <cell r="J112">
            <v>1603</v>
          </cell>
          <cell r="K112" t="str">
            <v>21 Century Publications LLC Investment</v>
          </cell>
          <cell r="M112" t="str">
            <v>0256</v>
          </cell>
        </row>
        <row r="113">
          <cell r="E113" t="str">
            <v>0231</v>
          </cell>
          <cell r="F113" t="str">
            <v>San Juan</v>
          </cell>
          <cell r="J113">
            <v>1604</v>
          </cell>
          <cell r="K113" t="str">
            <v>Investment in Blackboard Inc</v>
          </cell>
          <cell r="M113" t="str">
            <v>0257</v>
          </cell>
        </row>
        <row r="114">
          <cell r="E114" t="str">
            <v>0236</v>
          </cell>
          <cell r="F114" t="str">
            <v>SE Regional Director</v>
          </cell>
          <cell r="J114">
            <v>1605</v>
          </cell>
          <cell r="K114" t="str">
            <v>Investment in Simplexis</v>
          </cell>
          <cell r="M114" t="str">
            <v>0258</v>
          </cell>
        </row>
        <row r="115">
          <cell r="E115" t="str">
            <v>0252</v>
          </cell>
          <cell r="F115" t="str">
            <v>Orlando</v>
          </cell>
          <cell r="J115">
            <v>1606</v>
          </cell>
          <cell r="K115" t="str">
            <v>Investment in Job Science</v>
          </cell>
          <cell r="M115" t="str">
            <v>0271</v>
          </cell>
        </row>
        <row r="116">
          <cell r="E116" t="str">
            <v>0253</v>
          </cell>
          <cell r="F116" t="str">
            <v>Tampa</v>
          </cell>
          <cell r="J116">
            <v>1607</v>
          </cell>
          <cell r="K116" t="str">
            <v>Investment in Walden Media II</v>
          </cell>
          <cell r="M116" t="str">
            <v>0272</v>
          </cell>
        </row>
        <row r="117">
          <cell r="E117" t="str">
            <v>0254</v>
          </cell>
          <cell r="F117" t="str">
            <v>St. Petersburg</v>
          </cell>
          <cell r="J117">
            <v>1626</v>
          </cell>
          <cell r="K117" t="str">
            <v>Machinery, Furniture, Equipment</v>
          </cell>
          <cell r="M117" t="str">
            <v>0273</v>
          </cell>
        </row>
        <row r="118">
          <cell r="E118" t="str">
            <v>0259</v>
          </cell>
          <cell r="F118" t="str">
            <v>Jacksonville</v>
          </cell>
          <cell r="J118">
            <v>1627</v>
          </cell>
          <cell r="K118" t="str">
            <v>Computer Hardware</v>
          </cell>
          <cell r="M118" t="str">
            <v>0274</v>
          </cell>
        </row>
        <row r="119">
          <cell r="E119" t="str">
            <v>0260</v>
          </cell>
          <cell r="F119" t="str">
            <v>Tallahassee</v>
          </cell>
          <cell r="J119">
            <v>1628</v>
          </cell>
          <cell r="K119" t="str">
            <v>Leasehold Improvements</v>
          </cell>
          <cell r="M119" t="str">
            <v>0299</v>
          </cell>
        </row>
        <row r="120">
          <cell r="E120" t="str">
            <v>0261</v>
          </cell>
          <cell r="F120" t="str">
            <v>Gainesville</v>
          </cell>
          <cell r="J120">
            <v>1629</v>
          </cell>
          <cell r="K120" t="str">
            <v>Automobiles</v>
          </cell>
          <cell r="M120" t="str">
            <v>0311</v>
          </cell>
        </row>
        <row r="121">
          <cell r="E121" t="str">
            <v>0262</v>
          </cell>
          <cell r="F121" t="str">
            <v>University of Florida</v>
          </cell>
          <cell r="J121">
            <v>1630</v>
          </cell>
          <cell r="K121" t="str">
            <v>Buildings</v>
          </cell>
          <cell r="M121" t="str">
            <v>0312</v>
          </cell>
        </row>
        <row r="122">
          <cell r="E122" t="str">
            <v>0264</v>
          </cell>
          <cell r="F122" t="str">
            <v>College Board Contract</v>
          </cell>
          <cell r="J122">
            <v>1631</v>
          </cell>
          <cell r="K122" t="str">
            <v>Construction in Progress</v>
          </cell>
          <cell r="M122" t="str">
            <v>0313</v>
          </cell>
        </row>
        <row r="123">
          <cell r="E123" t="str">
            <v>0267</v>
          </cell>
          <cell r="F123" t="str">
            <v>Athens</v>
          </cell>
          <cell r="J123">
            <v>1632</v>
          </cell>
          <cell r="K123" t="str">
            <v>Land</v>
          </cell>
          <cell r="M123" t="str">
            <v>0314</v>
          </cell>
        </row>
        <row r="124">
          <cell r="E124" t="str">
            <v>0268</v>
          </cell>
          <cell r="F124" t="str">
            <v>Atlanta</v>
          </cell>
          <cell r="J124">
            <v>1633</v>
          </cell>
          <cell r="K124" t="str">
            <v>Capital Leases - Machinery, Furniture, Equipment</v>
          </cell>
          <cell r="M124" t="str">
            <v>0316</v>
          </cell>
        </row>
        <row r="125">
          <cell r="E125" t="str">
            <v>0269</v>
          </cell>
          <cell r="F125" t="str">
            <v>Emory</v>
          </cell>
          <cell r="J125">
            <v>1634</v>
          </cell>
          <cell r="K125" t="str">
            <v>Capital Leases - Computer Hardware</v>
          </cell>
          <cell r="M125" t="str">
            <v>0317</v>
          </cell>
        </row>
        <row r="126">
          <cell r="E126" t="str">
            <v>0273</v>
          </cell>
          <cell r="F126" t="str">
            <v>Ft. Lauderdale</v>
          </cell>
          <cell r="J126">
            <v>1671</v>
          </cell>
          <cell r="K126" t="str">
            <v>Accum. Depreciation - Buildings</v>
          </cell>
          <cell r="M126" t="str">
            <v>0318</v>
          </cell>
        </row>
        <row r="127">
          <cell r="E127" t="str">
            <v>0274</v>
          </cell>
          <cell r="F127" t="str">
            <v>Coral Gables</v>
          </cell>
          <cell r="J127">
            <v>1672</v>
          </cell>
          <cell r="K127" t="str">
            <v>Accum. Deprec. - Machinery, Furniture, Equipment</v>
          </cell>
          <cell r="M127" t="str">
            <v>0319</v>
          </cell>
        </row>
        <row r="128">
          <cell r="E128" t="str">
            <v>0275</v>
          </cell>
          <cell r="F128" t="str">
            <v>Boca Raton</v>
          </cell>
          <cell r="J128">
            <v>1673</v>
          </cell>
          <cell r="K128" t="str">
            <v>Accum. Deprec. - Computer Hardware</v>
          </cell>
          <cell r="M128" t="str">
            <v>0331</v>
          </cell>
        </row>
        <row r="129">
          <cell r="E129" t="str">
            <v>0276</v>
          </cell>
          <cell r="F129" t="str">
            <v>Florida International University</v>
          </cell>
          <cell r="J129">
            <v>1674</v>
          </cell>
          <cell r="K129" t="str">
            <v>Accum. Amortiz. - Leasehold Improvements</v>
          </cell>
          <cell r="M129" t="str">
            <v>0332</v>
          </cell>
        </row>
        <row r="130">
          <cell r="E130" t="str">
            <v>0277</v>
          </cell>
          <cell r="F130" t="str">
            <v>South Fl Ops</v>
          </cell>
          <cell r="J130">
            <v>1675</v>
          </cell>
          <cell r="K130" t="str">
            <v>Accum. Deprec. - Automobiles</v>
          </cell>
          <cell r="M130" t="str">
            <v>0332</v>
          </cell>
        </row>
        <row r="131">
          <cell r="E131" t="str">
            <v>0278</v>
          </cell>
          <cell r="F131" t="str">
            <v>Miami - Med</v>
          </cell>
          <cell r="J131">
            <v>1676</v>
          </cell>
          <cell r="K131" t="str">
            <v>Accum. Depr. - Cap Leases - Machinery, Furniture, Equip</v>
          </cell>
          <cell r="M131" t="str">
            <v>0333</v>
          </cell>
        </row>
        <row r="132">
          <cell r="E132" t="str">
            <v>0280</v>
          </cell>
          <cell r="F132" t="str">
            <v>South RD</v>
          </cell>
          <cell r="J132">
            <v>1677</v>
          </cell>
          <cell r="K132" t="str">
            <v>Accum. Depr. - Cap Leases - Computer Hardware</v>
          </cell>
          <cell r="M132" t="str">
            <v>0334</v>
          </cell>
        </row>
        <row r="133">
          <cell r="E133" t="str">
            <v>0281</v>
          </cell>
          <cell r="F133" t="str">
            <v>Dominican Republic</v>
          </cell>
          <cell r="J133">
            <v>1701</v>
          </cell>
          <cell r="K133" t="str">
            <v xml:space="preserve">Product Development Costs </v>
          </cell>
          <cell r="M133" t="str">
            <v>0335</v>
          </cell>
        </row>
        <row r="134">
          <cell r="E134" t="str">
            <v>0303</v>
          </cell>
          <cell r="F134" t="str">
            <v>Baltimore</v>
          </cell>
          <cell r="J134">
            <v>1702</v>
          </cell>
          <cell r="K134" t="str">
            <v>Product Development Costs</v>
          </cell>
          <cell r="M134" t="str">
            <v>0336</v>
          </cell>
        </row>
        <row r="135">
          <cell r="E135" t="str">
            <v>0304</v>
          </cell>
          <cell r="F135" t="str">
            <v>Bethesda</v>
          </cell>
          <cell r="J135">
            <v>1703</v>
          </cell>
          <cell r="K135" t="str">
            <v>Internal Software Dev</v>
          </cell>
          <cell r="M135" t="str">
            <v>0337</v>
          </cell>
        </row>
        <row r="136">
          <cell r="E136" t="str">
            <v>0305</v>
          </cell>
          <cell r="F136" t="str">
            <v>Arlington</v>
          </cell>
          <cell r="J136">
            <v>1726</v>
          </cell>
          <cell r="K136" t="str">
            <v>Accumulated Amortization - Product Development Costs</v>
          </cell>
          <cell r="M136" t="str">
            <v>0338</v>
          </cell>
        </row>
        <row r="137">
          <cell r="E137" t="str">
            <v>0306</v>
          </cell>
          <cell r="F137" t="str">
            <v>College Park</v>
          </cell>
          <cell r="J137">
            <v>1727</v>
          </cell>
          <cell r="K137" t="str">
            <v xml:space="preserve">Accumulated Amortization - Product Development Costs </v>
          </cell>
          <cell r="M137" t="str">
            <v>0340</v>
          </cell>
        </row>
        <row r="138">
          <cell r="E138" t="str">
            <v>0307</v>
          </cell>
          <cell r="F138" t="str">
            <v>M Street</v>
          </cell>
          <cell r="J138">
            <v>1728</v>
          </cell>
          <cell r="K138" t="str">
            <v>Accumulated Amortization - Internal Software Dev</v>
          </cell>
          <cell r="M138" t="str">
            <v>0341</v>
          </cell>
        </row>
        <row r="139">
          <cell r="E139" t="str">
            <v>0308</v>
          </cell>
          <cell r="F139" t="str">
            <v>Mid-Atlantic Ops</v>
          </cell>
          <cell r="J139">
            <v>1751</v>
          </cell>
          <cell r="K139" t="str">
            <v>Noncompete Agreement</v>
          </cell>
          <cell r="M139" t="str">
            <v>0342</v>
          </cell>
        </row>
        <row r="140">
          <cell r="E140" t="str">
            <v>0309</v>
          </cell>
          <cell r="F140" t="str">
            <v>DC PreCollege Offsite Center</v>
          </cell>
          <cell r="J140">
            <v>1752</v>
          </cell>
          <cell r="K140" t="str">
            <v>Goodwill</v>
          </cell>
          <cell r="M140" t="str">
            <v>0344</v>
          </cell>
        </row>
        <row r="141">
          <cell r="E141" t="str">
            <v>0312</v>
          </cell>
          <cell r="F141" t="str">
            <v>Wilmington</v>
          </cell>
          <cell r="J141">
            <v>1753</v>
          </cell>
          <cell r="K141" t="str">
            <v>Software/Software License</v>
          </cell>
          <cell r="M141" t="str">
            <v>0345</v>
          </cell>
        </row>
        <row r="142">
          <cell r="E142" t="str">
            <v>0313</v>
          </cell>
          <cell r="F142" t="str">
            <v>Cherry Hill</v>
          </cell>
          <cell r="J142">
            <v>1754</v>
          </cell>
          <cell r="K142" t="str">
            <v>Other Intangibles</v>
          </cell>
          <cell r="M142" t="str">
            <v>0346</v>
          </cell>
        </row>
        <row r="143">
          <cell r="E143" t="str">
            <v>0315</v>
          </cell>
          <cell r="F143" t="str">
            <v>Philadelphia</v>
          </cell>
          <cell r="J143">
            <v>1776</v>
          </cell>
          <cell r="K143" t="str">
            <v>Accumulated Amortization - Noncompete Agreement</v>
          </cell>
          <cell r="M143" t="str">
            <v>0351</v>
          </cell>
        </row>
        <row r="144">
          <cell r="E144" t="str">
            <v>0316</v>
          </cell>
          <cell r="F144" t="str">
            <v>Bryn Mawr</v>
          </cell>
          <cell r="J144">
            <v>1777</v>
          </cell>
          <cell r="K144" t="str">
            <v>Accumulated Amortization - Goodwill</v>
          </cell>
          <cell r="M144" t="str">
            <v>0352</v>
          </cell>
        </row>
        <row r="145">
          <cell r="E145" t="str">
            <v>0317</v>
          </cell>
          <cell r="F145" t="str">
            <v>Pittsburgh</v>
          </cell>
          <cell r="J145">
            <v>1778</v>
          </cell>
          <cell r="K145" t="str">
            <v>Accumulated Amortization - Software/Software License</v>
          </cell>
          <cell r="M145" t="str">
            <v>0352</v>
          </cell>
        </row>
        <row r="146">
          <cell r="E146" t="str">
            <v>0318</v>
          </cell>
          <cell r="F146" t="str">
            <v>Allentown</v>
          </cell>
          <cell r="J146">
            <v>1779</v>
          </cell>
          <cell r="K146" t="str">
            <v>Accumulated Amortization - Other Intangibles</v>
          </cell>
          <cell r="M146" t="str">
            <v>0353</v>
          </cell>
        </row>
        <row r="147">
          <cell r="E147" t="str">
            <v>0319</v>
          </cell>
          <cell r="F147" t="str">
            <v>State College</v>
          </cell>
          <cell r="J147">
            <v>1801</v>
          </cell>
          <cell r="K147" t="str">
            <v>Security Deposits - Leaseholds</v>
          </cell>
          <cell r="M147" t="str">
            <v>0354</v>
          </cell>
        </row>
        <row r="148">
          <cell r="E148" t="str">
            <v>0321</v>
          </cell>
          <cell r="F148" t="str">
            <v>U Penn</v>
          </cell>
          <cell r="J148">
            <v>1802</v>
          </cell>
          <cell r="K148" t="str">
            <v>Restricted Stock</v>
          </cell>
          <cell r="M148" t="str">
            <v>0355</v>
          </cell>
        </row>
        <row r="149">
          <cell r="E149" t="str">
            <v>0322</v>
          </cell>
          <cell r="F149" t="str">
            <v>Tysons Corner</v>
          </cell>
          <cell r="J149">
            <v>1803</v>
          </cell>
          <cell r="K149" t="str">
            <v>Other</v>
          </cell>
          <cell r="M149" t="str">
            <v>0356</v>
          </cell>
        </row>
        <row r="150">
          <cell r="E150" t="str">
            <v>0330</v>
          </cell>
          <cell r="F150" t="str">
            <v>Washington DC Hub</v>
          </cell>
          <cell r="J150">
            <v>1804</v>
          </cell>
          <cell r="K150" t="str">
            <v>Security Deposits - Other</v>
          </cell>
          <cell r="M150" t="str">
            <v>0357</v>
          </cell>
        </row>
        <row r="151">
          <cell r="E151" t="str">
            <v>0342</v>
          </cell>
          <cell r="F151" t="str">
            <v>Brooklyn</v>
          </cell>
          <cell r="J151">
            <v>1805</v>
          </cell>
          <cell r="K151" t="str">
            <v>Long Term Employee Receivables</v>
          </cell>
          <cell r="M151" t="str">
            <v>0358</v>
          </cell>
        </row>
        <row r="152">
          <cell r="E152" t="str">
            <v>0343</v>
          </cell>
          <cell r="F152" t="str">
            <v>Queens</v>
          </cell>
          <cell r="J152">
            <v>1806</v>
          </cell>
          <cell r="K152" t="str">
            <v>Notes Receivable - Long Term</v>
          </cell>
          <cell r="M152" t="str">
            <v>0359</v>
          </cell>
        </row>
        <row r="153">
          <cell r="E153" t="str">
            <v>0344</v>
          </cell>
          <cell r="F153" t="str">
            <v>Staten Island</v>
          </cell>
          <cell r="J153">
            <v>1807</v>
          </cell>
          <cell r="K153" t="str">
            <v>Allowance - Notes Receivable - Long Term</v>
          </cell>
          <cell r="M153" t="str">
            <v>0360</v>
          </cell>
        </row>
        <row r="154">
          <cell r="E154" t="str">
            <v>0345</v>
          </cell>
          <cell r="F154" t="str">
            <v>Long Island</v>
          </cell>
          <cell r="J154">
            <v>2001</v>
          </cell>
          <cell r="K154" t="str">
            <v>Accounts Payable - Trade</v>
          </cell>
          <cell r="M154" t="str">
            <v>0361</v>
          </cell>
        </row>
        <row r="155">
          <cell r="E155" t="str">
            <v>0348</v>
          </cell>
          <cell r="F155" t="str">
            <v>Albany</v>
          </cell>
          <cell r="J155">
            <v>2002</v>
          </cell>
          <cell r="K155" t="str">
            <v>Accrued Prepaids</v>
          </cell>
          <cell r="M155" t="str">
            <v>0363</v>
          </cell>
        </row>
        <row r="156">
          <cell r="E156" t="str">
            <v>0349</v>
          </cell>
          <cell r="F156" t="str">
            <v>Rockland</v>
          </cell>
          <cell r="J156">
            <v>2003</v>
          </cell>
          <cell r="K156" t="str">
            <v>Accounts Payable-Transfer-HCC</v>
          </cell>
          <cell r="M156" t="str">
            <v>0364</v>
          </cell>
        </row>
        <row r="157">
          <cell r="E157" t="str">
            <v>0350</v>
          </cell>
          <cell r="F157" t="str">
            <v>Westchester</v>
          </cell>
          <cell r="J157">
            <v>2020</v>
          </cell>
          <cell r="K157" t="str">
            <v>401K W/H and E/R Liability</v>
          </cell>
          <cell r="M157" t="str">
            <v>0365</v>
          </cell>
        </row>
        <row r="158">
          <cell r="E158" t="str">
            <v>0354</v>
          </cell>
          <cell r="F158" t="str">
            <v>W 56th St International</v>
          </cell>
          <cell r="J158">
            <v>2021</v>
          </cell>
          <cell r="K158" t="str">
            <v>Health Care Spending</v>
          </cell>
          <cell r="M158" t="str">
            <v>0368</v>
          </cell>
        </row>
        <row r="159">
          <cell r="E159" t="str">
            <v>0355</v>
          </cell>
          <cell r="F159" t="str">
            <v>16 Cooper Manhattan</v>
          </cell>
          <cell r="J159">
            <v>2022</v>
          </cell>
          <cell r="K159" t="str">
            <v>Dependent Care</v>
          </cell>
          <cell r="M159" t="str">
            <v>0369</v>
          </cell>
        </row>
        <row r="160">
          <cell r="E160" t="str">
            <v>0359</v>
          </cell>
          <cell r="F160" t="str">
            <v>New Brunswick</v>
          </cell>
          <cell r="J160">
            <v>2023</v>
          </cell>
          <cell r="K160" t="str">
            <v>Group Insurance Payable</v>
          </cell>
          <cell r="M160" t="str">
            <v>0371</v>
          </cell>
        </row>
        <row r="161">
          <cell r="E161" t="str">
            <v>0360</v>
          </cell>
          <cell r="F161" t="str">
            <v>East Hanover</v>
          </cell>
          <cell r="J161">
            <v>2024</v>
          </cell>
          <cell r="K161" t="str">
            <v>Accrued Worker's Comp Expense</v>
          </cell>
          <cell r="M161" t="str">
            <v>0372</v>
          </cell>
        </row>
        <row r="162">
          <cell r="E162" t="str">
            <v>0361</v>
          </cell>
          <cell r="F162" t="str">
            <v>Bergen</v>
          </cell>
          <cell r="J162">
            <v>2025</v>
          </cell>
          <cell r="K162" t="str">
            <v>Accrued Payroll</v>
          </cell>
          <cell r="M162" t="str">
            <v>0374</v>
          </cell>
        </row>
        <row r="163">
          <cell r="E163" t="str">
            <v>0362</v>
          </cell>
          <cell r="F163" t="str">
            <v>NJ Med/International Center</v>
          </cell>
          <cell r="J163">
            <v>2026</v>
          </cell>
          <cell r="K163" t="str">
            <v>Accrued Bonuses</v>
          </cell>
          <cell r="M163" t="str">
            <v>0376</v>
          </cell>
        </row>
        <row r="164">
          <cell r="E164" t="str">
            <v>0363</v>
          </cell>
          <cell r="F164" t="str">
            <v>Continuing Medical Ed</v>
          </cell>
          <cell r="J164">
            <v>2027</v>
          </cell>
          <cell r="K164" t="str">
            <v>Clearing</v>
          </cell>
          <cell r="M164" t="str">
            <v>0377</v>
          </cell>
        </row>
        <row r="165">
          <cell r="E165" t="str">
            <v>0364</v>
          </cell>
          <cell r="F165" t="str">
            <v>CSA</v>
          </cell>
          <cell r="J165">
            <v>2028</v>
          </cell>
          <cell r="K165" t="str">
            <v>Accrued Liability Insurance</v>
          </cell>
          <cell r="M165" t="str">
            <v>0379</v>
          </cell>
        </row>
        <row r="166">
          <cell r="E166" t="str">
            <v>0366</v>
          </cell>
          <cell r="F166" t="str">
            <v>Binghamton</v>
          </cell>
          <cell r="J166">
            <v>2029</v>
          </cell>
          <cell r="K166" t="str">
            <v>Current Portion of Deferred Compensation</v>
          </cell>
          <cell r="M166" t="str">
            <v>0381</v>
          </cell>
        </row>
        <row r="167">
          <cell r="E167" t="str">
            <v>0367</v>
          </cell>
          <cell r="F167" t="str">
            <v>Ithaca</v>
          </cell>
          <cell r="J167">
            <v>2030</v>
          </cell>
          <cell r="K167" t="str">
            <v>Fellowship Advances</v>
          </cell>
          <cell r="M167" t="str">
            <v>0381</v>
          </cell>
        </row>
        <row r="168">
          <cell r="E168" t="str">
            <v>0368</v>
          </cell>
          <cell r="F168" t="str">
            <v>Syracuse</v>
          </cell>
          <cell r="J168">
            <v>2031</v>
          </cell>
          <cell r="K168" t="str">
            <v>Cash Balance Plan Accrual</v>
          </cell>
          <cell r="M168" t="str">
            <v>0382</v>
          </cell>
        </row>
        <row r="169">
          <cell r="E169" t="str">
            <v>0369</v>
          </cell>
          <cell r="F169" t="str">
            <v>Rochester</v>
          </cell>
          <cell r="J169">
            <v>2032</v>
          </cell>
          <cell r="K169" t="str">
            <v>Current Portion of Deferred Co</v>
          </cell>
          <cell r="M169" t="str">
            <v>0383</v>
          </cell>
        </row>
        <row r="170">
          <cell r="E170" t="str">
            <v>0370</v>
          </cell>
          <cell r="F170" t="str">
            <v>Buffalo</v>
          </cell>
          <cell r="J170">
            <v>2033</v>
          </cell>
          <cell r="K170" t="str">
            <v>Expatriate Taxes Withheld</v>
          </cell>
          <cell r="M170" t="str">
            <v>0384</v>
          </cell>
        </row>
        <row r="171">
          <cell r="E171" t="str">
            <v>0374</v>
          </cell>
          <cell r="F171" t="str">
            <v>West Hartford</v>
          </cell>
          <cell r="J171">
            <v>2034</v>
          </cell>
          <cell r="K171" t="str">
            <v>Accrued Vacation</v>
          </cell>
          <cell r="M171" t="str">
            <v>0385</v>
          </cell>
        </row>
        <row r="172">
          <cell r="E172" t="str">
            <v>0375</v>
          </cell>
          <cell r="F172" t="str">
            <v>New Haven</v>
          </cell>
          <cell r="J172">
            <v>2050</v>
          </cell>
          <cell r="K172" t="str">
            <v>KC Clearing Liability</v>
          </cell>
          <cell r="M172" t="str">
            <v>0386</v>
          </cell>
        </row>
        <row r="173">
          <cell r="E173" t="str">
            <v>0376</v>
          </cell>
          <cell r="F173" t="str">
            <v>Stamford</v>
          </cell>
          <cell r="J173">
            <v>2051</v>
          </cell>
          <cell r="K173" t="str">
            <v>KC Clearing Contra</v>
          </cell>
          <cell r="M173" t="str">
            <v>0388</v>
          </cell>
        </row>
        <row r="174">
          <cell r="E174" t="str">
            <v>0382</v>
          </cell>
          <cell r="F174" t="str">
            <v>NYC Teacher Certification</v>
          </cell>
          <cell r="J174">
            <v>2052</v>
          </cell>
          <cell r="K174" t="str">
            <v>KC Clearing Liability - Fees</v>
          </cell>
          <cell r="M174" t="str">
            <v>0389</v>
          </cell>
        </row>
        <row r="175">
          <cell r="E175" t="str">
            <v>0383</v>
          </cell>
          <cell r="F175" t="str">
            <v>Supplemental Educational Services</v>
          </cell>
          <cell r="J175">
            <v>2053</v>
          </cell>
          <cell r="K175" t="str">
            <v>KC Clearing Contra - Fees</v>
          </cell>
          <cell r="M175" t="str">
            <v>0391</v>
          </cell>
        </row>
        <row r="176">
          <cell r="E176" t="str">
            <v>0385</v>
          </cell>
          <cell r="F176" t="str">
            <v>Tristate Regional Office</v>
          </cell>
          <cell r="J176">
            <v>2100</v>
          </cell>
          <cell r="K176" t="str">
            <v xml:space="preserve">FICA - Employee Portion </v>
          </cell>
          <cell r="M176" t="str">
            <v>0392</v>
          </cell>
        </row>
        <row r="177">
          <cell r="E177" t="str">
            <v>0386</v>
          </cell>
          <cell r="F177" t="str">
            <v>Metro RD</v>
          </cell>
          <cell r="J177">
            <v>2101</v>
          </cell>
          <cell r="K177" t="str">
            <v>Federal Income Tax Withheld</v>
          </cell>
          <cell r="M177" t="str">
            <v>0393</v>
          </cell>
        </row>
        <row r="178">
          <cell r="E178" t="str">
            <v>0402</v>
          </cell>
          <cell r="F178" t="str">
            <v>Worcester</v>
          </cell>
          <cell r="J178">
            <v>2102</v>
          </cell>
          <cell r="K178" t="str">
            <v>State Income Tax Withheld</v>
          </cell>
          <cell r="M178" t="str">
            <v>0394</v>
          </cell>
        </row>
        <row r="179">
          <cell r="E179" t="str">
            <v>0403</v>
          </cell>
          <cell r="F179" t="str">
            <v>Cambridge</v>
          </cell>
          <cell r="J179">
            <v>2103</v>
          </cell>
          <cell r="K179" t="str">
            <v>City Income Tax Withheld</v>
          </cell>
          <cell r="M179" t="str">
            <v>0395</v>
          </cell>
        </row>
        <row r="180">
          <cell r="E180" t="str">
            <v>0404</v>
          </cell>
          <cell r="F180" t="str">
            <v>Newton</v>
          </cell>
          <cell r="J180">
            <v>2104</v>
          </cell>
          <cell r="K180" t="str">
            <v xml:space="preserve">FICA - Employer Portion </v>
          </cell>
          <cell r="M180" t="str">
            <v>0401</v>
          </cell>
        </row>
        <row r="181">
          <cell r="E181" t="str">
            <v>0405</v>
          </cell>
          <cell r="F181" t="str">
            <v>Satellite Location</v>
          </cell>
          <cell r="J181">
            <v>2105</v>
          </cell>
          <cell r="K181" t="str">
            <v>Accrued Fed Unemployment Tax</v>
          </cell>
          <cell r="M181" t="str">
            <v>0402</v>
          </cell>
        </row>
        <row r="182">
          <cell r="E182" t="str">
            <v>0406</v>
          </cell>
          <cell r="F182" t="str">
            <v>Boston</v>
          </cell>
          <cell r="J182">
            <v>2106</v>
          </cell>
          <cell r="K182" t="str">
            <v>Accrued State Unemployment Tax</v>
          </cell>
          <cell r="M182" t="str">
            <v>0403</v>
          </cell>
        </row>
        <row r="183">
          <cell r="E183" t="str">
            <v>0411</v>
          </cell>
          <cell r="F183" t="str">
            <v>Providence</v>
          </cell>
          <cell r="J183">
            <v>2140</v>
          </cell>
          <cell r="K183" t="str">
            <v xml:space="preserve">State Sales Tax </v>
          </cell>
          <cell r="M183" t="str">
            <v>0404</v>
          </cell>
        </row>
        <row r="184">
          <cell r="E184" t="str">
            <v>0415</v>
          </cell>
          <cell r="F184" t="str">
            <v>Amherst</v>
          </cell>
          <cell r="J184">
            <v>2141</v>
          </cell>
          <cell r="K184" t="str">
            <v>GST Payable</v>
          </cell>
          <cell r="M184" t="str">
            <v>0405</v>
          </cell>
        </row>
        <row r="185">
          <cell r="E185" t="str">
            <v>0420</v>
          </cell>
          <cell r="F185" t="str">
            <v>Burlington</v>
          </cell>
          <cell r="J185">
            <v>2142</v>
          </cell>
          <cell r="K185" t="str">
            <v>VAT Payable</v>
          </cell>
          <cell r="M185" t="str">
            <v>0406</v>
          </cell>
        </row>
        <row r="186">
          <cell r="E186" t="str">
            <v>0421</v>
          </cell>
          <cell r="F186" t="str">
            <v>Merrimack</v>
          </cell>
          <cell r="J186">
            <v>2143</v>
          </cell>
          <cell r="K186" t="str">
            <v>State Sales Tax - New York</v>
          </cell>
          <cell r="M186" t="str">
            <v>0408</v>
          </cell>
        </row>
        <row r="187">
          <cell r="E187" t="str">
            <v>0427</v>
          </cell>
          <cell r="F187" t="str">
            <v>North Atlantic Regional Office</v>
          </cell>
          <cell r="J187">
            <v>2144</v>
          </cell>
          <cell r="K187" t="str">
            <v>Other Accrued Taxes</v>
          </cell>
          <cell r="M187" t="str">
            <v>0409</v>
          </cell>
        </row>
        <row r="188">
          <cell r="E188" t="str">
            <v>0429</v>
          </cell>
          <cell r="F188" t="str">
            <v>East Field Management</v>
          </cell>
          <cell r="J188">
            <v>2159</v>
          </cell>
          <cell r="K188" t="str">
            <v>Part-Time Benefit Premiums Withheld</v>
          </cell>
          <cell r="M188" t="str">
            <v>0410</v>
          </cell>
        </row>
        <row r="189">
          <cell r="E189" t="str">
            <v>0443</v>
          </cell>
          <cell r="F189" t="str">
            <v>Boulder</v>
          </cell>
          <cell r="J189">
            <v>2168</v>
          </cell>
          <cell r="K189" t="str">
            <v>Long Term Care</v>
          </cell>
          <cell r="M189" t="str">
            <v>0413</v>
          </cell>
        </row>
        <row r="190">
          <cell r="E190" t="str">
            <v>0444</v>
          </cell>
          <cell r="F190" t="str">
            <v>Denver</v>
          </cell>
          <cell r="J190">
            <v>2169</v>
          </cell>
          <cell r="K190" t="str">
            <v>Parking and Transit</v>
          </cell>
          <cell r="M190" t="str">
            <v>0414</v>
          </cell>
        </row>
        <row r="191">
          <cell r="E191" t="str">
            <v>0448</v>
          </cell>
          <cell r="F191" t="str">
            <v>Idaho Payroll</v>
          </cell>
          <cell r="J191">
            <v>2170</v>
          </cell>
          <cell r="K191" t="str">
            <v>Employee Payroll Deductions</v>
          </cell>
          <cell r="M191" t="str">
            <v>0416</v>
          </cell>
        </row>
        <row r="192">
          <cell r="E192" t="str">
            <v>0449</v>
          </cell>
          <cell r="F192" t="str">
            <v>Salt Lake City</v>
          </cell>
          <cell r="J192">
            <v>2171</v>
          </cell>
          <cell r="K192" t="str">
            <v xml:space="preserve">Garnishments </v>
          </cell>
          <cell r="M192" t="str">
            <v>0417</v>
          </cell>
        </row>
        <row r="193">
          <cell r="E193" t="str">
            <v>0450</v>
          </cell>
          <cell r="F193" t="str">
            <v>Provo</v>
          </cell>
          <cell r="J193">
            <v>2172</v>
          </cell>
          <cell r="K193" t="str">
            <v>Royalty Payables</v>
          </cell>
          <cell r="M193" t="str">
            <v>0419</v>
          </cell>
        </row>
        <row r="194">
          <cell r="E194" t="str">
            <v>0454</v>
          </cell>
          <cell r="F194" t="str">
            <v>Reno</v>
          </cell>
          <cell r="J194">
            <v>2173</v>
          </cell>
          <cell r="K194" t="str">
            <v>Reserve for Returns</v>
          </cell>
          <cell r="M194" t="str">
            <v>0421</v>
          </cell>
        </row>
        <row r="195">
          <cell r="E195" t="str">
            <v>0455</v>
          </cell>
          <cell r="F195" t="str">
            <v>Las Vegas</v>
          </cell>
          <cell r="J195">
            <v>2174</v>
          </cell>
          <cell r="K195" t="str">
            <v>Accrued Escheat</v>
          </cell>
          <cell r="M195" t="str">
            <v>0422</v>
          </cell>
        </row>
        <row r="196">
          <cell r="E196" t="str">
            <v>0456</v>
          </cell>
          <cell r="F196" t="str">
            <v>Phoenix</v>
          </cell>
          <cell r="J196">
            <v>2175</v>
          </cell>
          <cell r="K196" t="str">
            <v>Accrued Expenses - Legal</v>
          </cell>
          <cell r="M196" t="str">
            <v>0423</v>
          </cell>
        </row>
        <row r="197">
          <cell r="E197" t="str">
            <v>0457</v>
          </cell>
          <cell r="F197" t="str">
            <v>Tucson</v>
          </cell>
          <cell r="J197">
            <v>2176</v>
          </cell>
          <cell r="K197" t="str">
            <v xml:space="preserve">Accrued Expenses - Audit </v>
          </cell>
          <cell r="M197" t="str">
            <v>0427</v>
          </cell>
        </row>
        <row r="198">
          <cell r="E198" t="str">
            <v>0461</v>
          </cell>
          <cell r="F198" t="str">
            <v>San Diego</v>
          </cell>
          <cell r="J198">
            <v>2177</v>
          </cell>
          <cell r="K198" t="str">
            <v>Accrued Acquisition Expense</v>
          </cell>
          <cell r="M198" t="str">
            <v>0428</v>
          </cell>
        </row>
        <row r="199">
          <cell r="E199" t="str">
            <v>0462</v>
          </cell>
          <cell r="F199" t="str">
            <v>Downtown LA</v>
          </cell>
          <cell r="J199">
            <v>2178</v>
          </cell>
          <cell r="K199" t="str">
            <v>Accrued Rent</v>
          </cell>
          <cell r="M199" t="str">
            <v>0441</v>
          </cell>
        </row>
        <row r="200">
          <cell r="E200" t="str">
            <v>0463</v>
          </cell>
          <cell r="F200" t="str">
            <v>Encino</v>
          </cell>
          <cell r="J200">
            <v>2179</v>
          </cell>
          <cell r="K200" t="str">
            <v>Accrued Expenses - Other</v>
          </cell>
          <cell r="M200" t="str">
            <v>0442</v>
          </cell>
        </row>
        <row r="201">
          <cell r="E201" t="str">
            <v>0464</v>
          </cell>
          <cell r="F201" t="str">
            <v>Orange County</v>
          </cell>
          <cell r="J201">
            <v>2180</v>
          </cell>
          <cell r="K201" t="str">
            <v>Uninvoiced Inventory Receipts</v>
          </cell>
          <cell r="M201" t="str">
            <v>0443</v>
          </cell>
        </row>
        <row r="202">
          <cell r="E202" t="str">
            <v>0465</v>
          </cell>
          <cell r="F202" t="str">
            <v>Santa Barbara</v>
          </cell>
          <cell r="J202">
            <v>2181</v>
          </cell>
          <cell r="K202" t="str">
            <v>Non-Resident California Tax Withholding</v>
          </cell>
          <cell r="M202" t="str">
            <v>0444</v>
          </cell>
        </row>
        <row r="203">
          <cell r="E203" t="str">
            <v>0466</v>
          </cell>
          <cell r="F203" t="str">
            <v>Riverside</v>
          </cell>
          <cell r="J203">
            <v>2182</v>
          </cell>
          <cell r="K203" t="str">
            <v>Accrued Software License Fee</v>
          </cell>
          <cell r="M203" t="str">
            <v>0447</v>
          </cell>
        </row>
        <row r="204">
          <cell r="E204" t="str">
            <v>0467</v>
          </cell>
          <cell r="F204" t="str">
            <v>Westwood</v>
          </cell>
          <cell r="J204">
            <v>2183</v>
          </cell>
          <cell r="K204" t="str">
            <v>Transit Pass Deductions Withheld</v>
          </cell>
          <cell r="M204" t="str">
            <v>0448</v>
          </cell>
        </row>
        <row r="205">
          <cell r="E205" t="str">
            <v>0468</v>
          </cell>
          <cell r="F205" t="str">
            <v>Pasadena</v>
          </cell>
          <cell r="J205">
            <v>2184</v>
          </cell>
          <cell r="K205" t="str">
            <v>RIF Contributions Liability</v>
          </cell>
          <cell r="M205" t="str">
            <v>0461</v>
          </cell>
        </row>
        <row r="206">
          <cell r="E206" t="str">
            <v>0469</v>
          </cell>
          <cell r="F206" t="str">
            <v>Orange County Shared Services</v>
          </cell>
          <cell r="J206">
            <v>2191</v>
          </cell>
          <cell r="K206" t="str">
            <v>Accrued Costs-EDU</v>
          </cell>
          <cell r="M206" t="str">
            <v>0462</v>
          </cell>
        </row>
        <row r="207">
          <cell r="E207" t="str">
            <v>0471</v>
          </cell>
          <cell r="F207" t="str">
            <v>Honolulu</v>
          </cell>
          <cell r="J207">
            <v>2192</v>
          </cell>
          <cell r="K207" t="str">
            <v>Accrued Costs-BTB</v>
          </cell>
          <cell r="M207" t="str">
            <v>0471</v>
          </cell>
        </row>
        <row r="208">
          <cell r="E208" t="str">
            <v>0475</v>
          </cell>
          <cell r="F208" t="str">
            <v>Albuquerque</v>
          </cell>
          <cell r="J208">
            <v>2193</v>
          </cell>
          <cell r="K208" t="str">
            <v>Accrued Costs-BTE</v>
          </cell>
          <cell r="M208" t="str">
            <v>0516</v>
          </cell>
        </row>
        <row r="209">
          <cell r="E209" t="str">
            <v>0478</v>
          </cell>
          <cell r="F209" t="str">
            <v>Westwood Shared Services</v>
          </cell>
          <cell r="J209">
            <v>2195</v>
          </cell>
          <cell r="K209" t="str">
            <v>Wires on Deposit</v>
          </cell>
          <cell r="M209" t="str">
            <v>0517</v>
          </cell>
        </row>
        <row r="210">
          <cell r="E210" t="str">
            <v>0502</v>
          </cell>
          <cell r="F210" t="str">
            <v>Austin</v>
          </cell>
          <cell r="J210">
            <v>2251</v>
          </cell>
          <cell r="K210" t="str">
            <v xml:space="preserve">Due to TWPC (Current portion) </v>
          </cell>
          <cell r="M210" t="str">
            <v>0518</v>
          </cell>
        </row>
        <row r="211">
          <cell r="E211" t="str">
            <v>0503</v>
          </cell>
          <cell r="F211" t="str">
            <v>College Station</v>
          </cell>
          <cell r="J211">
            <v>2261</v>
          </cell>
          <cell r="K211" t="str">
            <v>Due to Affiliates</v>
          </cell>
          <cell r="M211" t="str">
            <v>0520</v>
          </cell>
        </row>
        <row r="212">
          <cell r="E212" t="str">
            <v>0507</v>
          </cell>
          <cell r="F212" t="str">
            <v>San Antonio</v>
          </cell>
          <cell r="J212">
            <v>2262</v>
          </cell>
          <cell r="K212" t="str">
            <v>Due to Affiliates-Brassring</v>
          </cell>
          <cell r="M212" t="str">
            <v>0521</v>
          </cell>
        </row>
        <row r="213">
          <cell r="E213" t="str">
            <v>0512</v>
          </cell>
          <cell r="F213" t="str">
            <v>Houston</v>
          </cell>
          <cell r="J213">
            <v>2281</v>
          </cell>
          <cell r="K213" t="str">
            <v>Deferred Revenue</v>
          </cell>
          <cell r="M213" t="str">
            <v>0522</v>
          </cell>
        </row>
        <row r="214">
          <cell r="E214" t="str">
            <v>0517</v>
          </cell>
          <cell r="F214" t="str">
            <v>Dallas</v>
          </cell>
          <cell r="J214">
            <v>2282</v>
          </cell>
          <cell r="K214" t="str">
            <v>Future Career Forums</v>
          </cell>
          <cell r="M214" t="str">
            <v>0523</v>
          </cell>
        </row>
        <row r="215">
          <cell r="E215" t="str">
            <v>0518</v>
          </cell>
          <cell r="F215" t="str">
            <v>Ft. Worth</v>
          </cell>
          <cell r="J215">
            <v>2283</v>
          </cell>
          <cell r="K215" t="str">
            <v>Contra Deferred Revenue</v>
          </cell>
          <cell r="M215" t="str">
            <v>0524</v>
          </cell>
        </row>
        <row r="216">
          <cell r="E216" t="str">
            <v>0519</v>
          </cell>
          <cell r="F216" t="str">
            <v>Shreveport</v>
          </cell>
          <cell r="J216">
            <v>2284</v>
          </cell>
          <cell r="K216" t="str">
            <v>Deferred Revenue - Manual</v>
          </cell>
          <cell r="M216" t="str">
            <v>0525</v>
          </cell>
        </row>
        <row r="217">
          <cell r="E217" t="str">
            <v>0520</v>
          </cell>
          <cell r="F217" t="str">
            <v>Lubbock</v>
          </cell>
          <cell r="J217">
            <v>2285</v>
          </cell>
          <cell r="K217" t="str">
            <v>Deferred Revenue - Financing</v>
          </cell>
          <cell r="M217" t="str">
            <v>0527</v>
          </cell>
        </row>
        <row r="218">
          <cell r="E218" t="str">
            <v>0528</v>
          </cell>
          <cell r="F218" t="str">
            <v>California Region Ops</v>
          </cell>
          <cell r="J218">
            <v>2286</v>
          </cell>
          <cell r="K218" t="str">
            <v>International Deferred Revenue</v>
          </cell>
          <cell r="M218" t="str">
            <v>0528</v>
          </cell>
        </row>
        <row r="219">
          <cell r="E219" t="str">
            <v>0530</v>
          </cell>
          <cell r="F219" t="str">
            <v>Lone Star Ops</v>
          </cell>
          <cell r="J219">
            <v>2287</v>
          </cell>
          <cell r="K219" t="str">
            <v>Deferred Revenue - K12</v>
          </cell>
          <cell r="M219" t="str">
            <v>0529</v>
          </cell>
        </row>
        <row r="220">
          <cell r="E220" t="str">
            <v>0531</v>
          </cell>
          <cell r="F220" t="str">
            <v>Dallas Shared Services</v>
          </cell>
          <cell r="J220">
            <v>2401</v>
          </cell>
          <cell r="K220" t="str">
            <v>Current Federal Income Taxes Payable</v>
          </cell>
          <cell r="M220" t="str">
            <v>0530</v>
          </cell>
        </row>
        <row r="221">
          <cell r="E221" t="str">
            <v>0536</v>
          </cell>
          <cell r="F221" t="str">
            <v>Monterrey</v>
          </cell>
          <cell r="J221">
            <v>2402</v>
          </cell>
          <cell r="K221" t="str">
            <v>Current State Income Taxes Payable</v>
          </cell>
          <cell r="M221" t="str">
            <v>0531</v>
          </cell>
        </row>
        <row r="222">
          <cell r="E222" t="str">
            <v>0542</v>
          </cell>
          <cell r="F222" t="str">
            <v>Berkeley</v>
          </cell>
          <cell r="J222">
            <v>2403</v>
          </cell>
          <cell r="K222" t="str">
            <v>Current Tax Liability</v>
          </cell>
          <cell r="M222" t="str">
            <v>0532</v>
          </cell>
        </row>
        <row r="223">
          <cell r="E223" t="str">
            <v>0543</v>
          </cell>
          <cell r="F223" t="str">
            <v>Davis</v>
          </cell>
          <cell r="J223">
            <v>2451</v>
          </cell>
          <cell r="K223" t="str">
            <v>Advance from TWPC</v>
          </cell>
          <cell r="M223" t="str">
            <v>0533</v>
          </cell>
        </row>
        <row r="224">
          <cell r="E224" t="str">
            <v>0545</v>
          </cell>
          <cell r="F224" t="str">
            <v>Palo Alto</v>
          </cell>
          <cell r="J224">
            <v>2461</v>
          </cell>
          <cell r="K224" t="str">
            <v>Advance from Kaplan</v>
          </cell>
          <cell r="M224" t="str">
            <v>0541</v>
          </cell>
        </row>
        <row r="225">
          <cell r="E225" t="str">
            <v>0546</v>
          </cell>
          <cell r="F225" t="str">
            <v>San Francisco</v>
          </cell>
          <cell r="J225">
            <v>2481</v>
          </cell>
          <cell r="K225" t="str">
            <v>Deferred Income Taxes-Federal</v>
          </cell>
          <cell r="M225" t="str">
            <v>0542</v>
          </cell>
        </row>
        <row r="226">
          <cell r="E226" t="str">
            <v>0547</v>
          </cell>
          <cell r="F226" t="str">
            <v>San Jose</v>
          </cell>
          <cell r="J226">
            <v>2482</v>
          </cell>
          <cell r="K226" t="str">
            <v>Deferred Income Taxes-State</v>
          </cell>
          <cell r="M226" t="str">
            <v>0543</v>
          </cell>
        </row>
        <row r="227">
          <cell r="E227" t="str">
            <v>0548</v>
          </cell>
          <cell r="F227" t="str">
            <v>Santa Cruz</v>
          </cell>
          <cell r="J227">
            <v>2483</v>
          </cell>
          <cell r="K227" t="str">
            <v>Deferred Foreign Tax Liability</v>
          </cell>
          <cell r="M227" t="str">
            <v>0544</v>
          </cell>
        </row>
        <row r="228">
          <cell r="E228" t="str">
            <v>0549</v>
          </cell>
          <cell r="F228" t="str">
            <v>Fresno</v>
          </cell>
          <cell r="J228">
            <v>2516</v>
          </cell>
          <cell r="K228" t="str">
            <v>Current Portion of Long-Term Debt</v>
          </cell>
          <cell r="M228" t="str">
            <v>0545</v>
          </cell>
        </row>
        <row r="229">
          <cell r="E229" t="str">
            <v>0550</v>
          </cell>
          <cell r="F229" t="str">
            <v>Sacramento</v>
          </cell>
          <cell r="J229">
            <v>2521</v>
          </cell>
          <cell r="K229" t="str">
            <v>Long-Term Debt</v>
          </cell>
          <cell r="M229" t="str">
            <v>0546</v>
          </cell>
        </row>
        <row r="230">
          <cell r="E230" t="str">
            <v>0553</v>
          </cell>
          <cell r="F230" t="str">
            <v>Portland</v>
          </cell>
          <cell r="J230">
            <v>2526</v>
          </cell>
          <cell r="K230" t="str">
            <v>Deferred Rent Liability</v>
          </cell>
          <cell r="M230" t="str">
            <v>0547</v>
          </cell>
        </row>
        <row r="231">
          <cell r="E231" t="str">
            <v>0554</v>
          </cell>
          <cell r="F231" t="str">
            <v>Eugene</v>
          </cell>
          <cell r="J231">
            <v>2527</v>
          </cell>
          <cell r="K231" t="str">
            <v>Deferred Compensation</v>
          </cell>
          <cell r="M231" t="str">
            <v>0548</v>
          </cell>
        </row>
        <row r="232">
          <cell r="E232" t="str">
            <v>0558</v>
          </cell>
          <cell r="F232" t="str">
            <v>Seattle</v>
          </cell>
          <cell r="J232">
            <v>2528</v>
          </cell>
          <cell r="K232" t="str">
            <v>Other</v>
          </cell>
          <cell r="M232" t="str">
            <v>0549</v>
          </cell>
        </row>
        <row r="233">
          <cell r="E233" t="str">
            <v>0562</v>
          </cell>
          <cell r="F233" t="str">
            <v>Vancouver</v>
          </cell>
          <cell r="J233">
            <v>2601</v>
          </cell>
          <cell r="K233" t="str">
            <v>Minority Interest</v>
          </cell>
          <cell r="M233" t="str">
            <v>0550</v>
          </cell>
        </row>
        <row r="234">
          <cell r="E234" t="str">
            <v>0572</v>
          </cell>
          <cell r="F234" t="str">
            <v>New West Ops</v>
          </cell>
          <cell r="J234">
            <v>2621</v>
          </cell>
          <cell r="K234" t="str">
            <v>Series A Preferred Stock</v>
          </cell>
          <cell r="M234" t="str">
            <v>0551</v>
          </cell>
        </row>
        <row r="235">
          <cell r="E235" t="str">
            <v>0579</v>
          </cell>
          <cell r="F235" t="str">
            <v>West Field Management</v>
          </cell>
          <cell r="J235">
            <v>2625</v>
          </cell>
          <cell r="K235" t="str">
            <v xml:space="preserve">Series C Convertible Preferred Stock </v>
          </cell>
          <cell r="M235" t="str">
            <v>0552</v>
          </cell>
        </row>
        <row r="236">
          <cell r="E236" t="str">
            <v>0582</v>
          </cell>
          <cell r="F236" t="str">
            <v>Pre-College Sales</v>
          </cell>
          <cell r="J236">
            <v>2627</v>
          </cell>
          <cell r="K236" t="str">
            <v>Series D Convertible Preferred Stock</v>
          </cell>
          <cell r="M236" t="str">
            <v>0553</v>
          </cell>
        </row>
        <row r="237">
          <cell r="E237" t="str">
            <v>0583</v>
          </cell>
          <cell r="F237" t="str">
            <v>GMAT Sales</v>
          </cell>
          <cell r="J237">
            <v>2641</v>
          </cell>
          <cell r="K237" t="str">
            <v>Common Stock</v>
          </cell>
          <cell r="M237" t="str">
            <v>0554</v>
          </cell>
        </row>
        <row r="238">
          <cell r="E238" t="str">
            <v>0584</v>
          </cell>
          <cell r="F238" t="str">
            <v>LSAT Sales</v>
          </cell>
          <cell r="J238">
            <v>2661</v>
          </cell>
          <cell r="K238" t="str">
            <v>Paid-in Capital</v>
          </cell>
          <cell r="M238" t="str">
            <v>0555</v>
          </cell>
        </row>
        <row r="239">
          <cell r="E239" t="str">
            <v>0585</v>
          </cell>
          <cell r="F239" t="str">
            <v>Pre-Health Sales</v>
          </cell>
          <cell r="J239">
            <v>2662</v>
          </cell>
          <cell r="K239" t="str">
            <v>Foreign Currency Translation</v>
          </cell>
          <cell r="M239" t="str">
            <v>0556</v>
          </cell>
        </row>
        <row r="240">
          <cell r="E240" t="str">
            <v>0586</v>
          </cell>
          <cell r="F240" t="str">
            <v>Sales Generic</v>
          </cell>
          <cell r="J240">
            <v>2681</v>
          </cell>
          <cell r="K240" t="str">
            <v>Retained Earnings</v>
          </cell>
          <cell r="M240" t="str">
            <v>0557</v>
          </cell>
        </row>
        <row r="241">
          <cell r="E241" t="str">
            <v>0587</v>
          </cell>
          <cell r="F241" t="str">
            <v>Out-Bound Sales</v>
          </cell>
          <cell r="J241">
            <v>2691</v>
          </cell>
          <cell r="K241" t="str">
            <v>Unrealized Gain (Loss) on Securities Available for Sale</v>
          </cell>
          <cell r="M241" t="str">
            <v>0558</v>
          </cell>
        </row>
        <row r="242">
          <cell r="E242" t="str">
            <v>0588</v>
          </cell>
          <cell r="F242" t="str">
            <v>Teacher Recruitment</v>
          </cell>
          <cell r="J242">
            <v>4002</v>
          </cell>
          <cell r="K242" t="str">
            <v>Tuition</v>
          </cell>
          <cell r="M242" t="str">
            <v>0560</v>
          </cell>
        </row>
        <row r="243">
          <cell r="E243" t="str">
            <v>0589</v>
          </cell>
          <cell r="F243" t="str">
            <v>Fulfillment</v>
          </cell>
          <cell r="J243">
            <v>4004</v>
          </cell>
          <cell r="K243" t="str">
            <v>Book &amp; Software Revenues</v>
          </cell>
          <cell r="M243" t="str">
            <v>0560</v>
          </cell>
        </row>
        <row r="244">
          <cell r="E244" t="str">
            <v>0591</v>
          </cell>
          <cell r="F244" t="str">
            <v>Operations/Tech</v>
          </cell>
          <cell r="J244">
            <v>4005</v>
          </cell>
          <cell r="K244" t="str">
            <v>Contract Sales</v>
          </cell>
          <cell r="M244" t="str">
            <v>0561</v>
          </cell>
        </row>
        <row r="245">
          <cell r="E245" t="str">
            <v>0592</v>
          </cell>
          <cell r="F245" t="str">
            <v>Student Service</v>
          </cell>
          <cell r="J245">
            <v>4006</v>
          </cell>
          <cell r="K245" t="str">
            <v>Advertising Revenue</v>
          </cell>
          <cell r="M245" t="str">
            <v>0561</v>
          </cell>
        </row>
        <row r="246">
          <cell r="E246" t="str">
            <v>0593</v>
          </cell>
          <cell r="F246" t="str">
            <v>Operators</v>
          </cell>
          <cell r="J246">
            <v>4007</v>
          </cell>
          <cell r="K246" t="str">
            <v>Subscription Revenue</v>
          </cell>
          <cell r="M246" t="str">
            <v>0571</v>
          </cell>
        </row>
        <row r="247">
          <cell r="E247" t="str">
            <v>0594</v>
          </cell>
          <cell r="F247" t="str">
            <v>Advanced Service</v>
          </cell>
          <cell r="J247">
            <v>4008</v>
          </cell>
          <cell r="K247" t="str">
            <v>Fellowship Income</v>
          </cell>
          <cell r="M247" t="str">
            <v>0572</v>
          </cell>
        </row>
        <row r="248">
          <cell r="E248" t="str">
            <v>0595</v>
          </cell>
          <cell r="F248" t="str">
            <v>Center Service</v>
          </cell>
          <cell r="J248">
            <v>4009</v>
          </cell>
          <cell r="K248" t="str">
            <v>Online Revenue Transfers</v>
          </cell>
          <cell r="M248" t="str">
            <v>0573</v>
          </cell>
        </row>
        <row r="249">
          <cell r="E249" t="str">
            <v>0596</v>
          </cell>
          <cell r="F249" t="str">
            <v>CCC BCP</v>
          </cell>
          <cell r="J249">
            <v>4013</v>
          </cell>
          <cell r="K249" t="str">
            <v>Assessment</v>
          </cell>
          <cell r="M249" t="str">
            <v>0574</v>
          </cell>
        </row>
        <row r="250">
          <cell r="E250" t="str">
            <v>0597</v>
          </cell>
          <cell r="F250" t="str">
            <v>Centralized Sales Management</v>
          </cell>
          <cell r="J250">
            <v>4014</v>
          </cell>
          <cell r="K250" t="str">
            <v>Product Length Adjustment</v>
          </cell>
          <cell r="M250" t="str">
            <v>0577</v>
          </cell>
        </row>
        <row r="251">
          <cell r="E251" t="str">
            <v>0605</v>
          </cell>
          <cell r="F251" t="str">
            <v>Marketing</v>
          </cell>
          <cell r="J251">
            <v>4301</v>
          </cell>
          <cell r="K251" t="str">
            <v>Fees</v>
          </cell>
          <cell r="M251" t="str">
            <v>0578</v>
          </cell>
        </row>
        <row r="252">
          <cell r="E252" t="str">
            <v>0672</v>
          </cell>
          <cell r="F252" t="str">
            <v>Philadelphia Project Costs</v>
          </cell>
          <cell r="J252">
            <v>4302</v>
          </cell>
          <cell r="K252" t="str">
            <v>Recruiting Fees</v>
          </cell>
          <cell r="M252" t="str">
            <v>0591</v>
          </cell>
        </row>
        <row r="253">
          <cell r="E253" t="str">
            <v>0673</v>
          </cell>
          <cell r="F253" t="str">
            <v>K12 Exec</v>
          </cell>
          <cell r="J253">
            <v>4303</v>
          </cell>
          <cell r="K253" t="str">
            <v>Student Services</v>
          </cell>
          <cell r="M253" t="str">
            <v>0601</v>
          </cell>
        </row>
        <row r="254">
          <cell r="E254" t="str">
            <v>0675</v>
          </cell>
          <cell r="F254" t="str">
            <v>K12 Sales and Marketing</v>
          </cell>
          <cell r="J254">
            <v>4304</v>
          </cell>
          <cell r="K254" t="str">
            <v>Marketing Fees</v>
          </cell>
          <cell r="M254" t="str">
            <v>0602</v>
          </cell>
        </row>
        <row r="255">
          <cell r="E255" t="str">
            <v>0676</v>
          </cell>
          <cell r="F255" t="str">
            <v>K12 Implementation Team</v>
          </cell>
          <cell r="J255">
            <v>4305</v>
          </cell>
          <cell r="K255" t="str">
            <v>Freight Revenue</v>
          </cell>
          <cell r="M255" t="str">
            <v>0602</v>
          </cell>
        </row>
        <row r="256">
          <cell r="E256" t="str">
            <v>0681</v>
          </cell>
          <cell r="F256" t="str">
            <v>K12 Achievement Planner Product Developm</v>
          </cell>
          <cell r="J256">
            <v>4306</v>
          </cell>
          <cell r="K256" t="str">
            <v>Other Fees</v>
          </cell>
          <cell r="M256" t="str">
            <v>0603</v>
          </cell>
        </row>
        <row r="257">
          <cell r="E257" t="str">
            <v>0684</v>
          </cell>
          <cell r="F257" t="str">
            <v>K12 Learning Svcs Product Development</v>
          </cell>
          <cell r="J257">
            <v>4401</v>
          </cell>
          <cell r="K257" t="str">
            <v>Tuition Adjustment</v>
          </cell>
          <cell r="M257" t="str">
            <v>0604</v>
          </cell>
        </row>
        <row r="258">
          <cell r="E258" t="str">
            <v>0721</v>
          </cell>
          <cell r="F258" t="str">
            <v>KLP Content Acquisition</v>
          </cell>
          <cell r="J258">
            <v>4402</v>
          </cell>
          <cell r="K258" t="str">
            <v>Drops</v>
          </cell>
          <cell r="M258" t="str">
            <v>0605</v>
          </cell>
        </row>
        <row r="259">
          <cell r="E259" t="str">
            <v>0723</v>
          </cell>
          <cell r="F259" t="str">
            <v>K12 Achievement Planner Technology</v>
          </cell>
          <cell r="J259">
            <v>4403</v>
          </cell>
          <cell r="K259" t="str">
            <v>Drop/Switch</v>
          </cell>
          <cell r="M259" t="str">
            <v>0606</v>
          </cell>
        </row>
        <row r="260">
          <cell r="E260" t="str">
            <v>0725</v>
          </cell>
          <cell r="F260" t="str">
            <v>Business Strategy &amp; Development</v>
          </cell>
          <cell r="J260">
            <v>4404</v>
          </cell>
          <cell r="K260" t="str">
            <v>Guaranteed Refunds</v>
          </cell>
          <cell r="M260" t="str">
            <v>0608</v>
          </cell>
        </row>
        <row r="261">
          <cell r="E261" t="str">
            <v>0742</v>
          </cell>
          <cell r="F261" t="str">
            <v>K-12 Learning Services Natl Mgmt</v>
          </cell>
          <cell r="J261">
            <v>4405</v>
          </cell>
          <cell r="K261" t="str">
            <v>Corporate Reserve True Up</v>
          </cell>
          <cell r="M261" t="str">
            <v>0609</v>
          </cell>
        </row>
        <row r="262">
          <cell r="E262" t="str">
            <v>0743</v>
          </cell>
          <cell r="F262" t="str">
            <v>Camden Project Costs</v>
          </cell>
          <cell r="J262">
            <v>4406</v>
          </cell>
          <cell r="K262" t="str">
            <v>Allowance for Returns</v>
          </cell>
          <cell r="M262" t="str">
            <v>0611</v>
          </cell>
        </row>
        <row r="263">
          <cell r="E263" t="str">
            <v>0801</v>
          </cell>
          <cell r="F263" t="str">
            <v>Perfect Access/Speer - London</v>
          </cell>
          <cell r="J263">
            <v>4407</v>
          </cell>
          <cell r="K263" t="str">
            <v>Revenue Deferral</v>
          </cell>
          <cell r="M263" t="str">
            <v>0612</v>
          </cell>
        </row>
        <row r="264">
          <cell r="E264" t="str">
            <v>0805</v>
          </cell>
          <cell r="F264" t="str">
            <v>Perfect Access/Speer Corporate - Minneap</v>
          </cell>
          <cell r="J264">
            <v>4408</v>
          </cell>
          <cell r="K264" t="str">
            <v>Non-tuition adjustments</v>
          </cell>
          <cell r="M264" t="str">
            <v>0616</v>
          </cell>
        </row>
        <row r="265">
          <cell r="E265" t="str">
            <v>0815</v>
          </cell>
          <cell r="F265" t="str">
            <v>Korea - Joins</v>
          </cell>
          <cell r="J265">
            <v>4409</v>
          </cell>
          <cell r="K265" t="str">
            <v>Promotional Discount</v>
          </cell>
          <cell r="M265" t="str">
            <v>0621</v>
          </cell>
        </row>
        <row r="266">
          <cell r="E266" t="str">
            <v>0816</v>
          </cell>
          <cell r="F266" t="str">
            <v>Venezuela</v>
          </cell>
          <cell r="J266">
            <v>4410</v>
          </cell>
          <cell r="K266" t="str">
            <v>Standard Discount</v>
          </cell>
          <cell r="M266" t="str">
            <v>0622</v>
          </cell>
        </row>
        <row r="267">
          <cell r="E267" t="str">
            <v>0817</v>
          </cell>
          <cell r="F267" t="str">
            <v>Paris</v>
          </cell>
          <cell r="J267">
            <v>4411</v>
          </cell>
          <cell r="K267" t="str">
            <v>Drop Transfers</v>
          </cell>
          <cell r="M267" t="str">
            <v>0623</v>
          </cell>
        </row>
        <row r="268">
          <cell r="E268" t="str">
            <v>0819</v>
          </cell>
          <cell r="F268" t="str">
            <v>Licensee Restructuring</v>
          </cell>
          <cell r="J268">
            <v>4412</v>
          </cell>
          <cell r="K268" t="str">
            <v>Referral Discount</v>
          </cell>
          <cell r="M268" t="str">
            <v>0625</v>
          </cell>
        </row>
        <row r="269">
          <cell r="E269" t="str">
            <v>0821</v>
          </cell>
          <cell r="F269" t="str">
            <v>Internet Development</v>
          </cell>
          <cell r="J269">
            <v>4413</v>
          </cell>
          <cell r="K269" t="str">
            <v>Family Discount</v>
          </cell>
          <cell r="M269" t="str">
            <v>0626</v>
          </cell>
        </row>
        <row r="270">
          <cell r="E270" t="str">
            <v>0823</v>
          </cell>
          <cell r="F270" t="str">
            <v>Internet Operations</v>
          </cell>
          <cell r="J270">
            <v>4414</v>
          </cell>
          <cell r="K270" t="str">
            <v>Break Discount</v>
          </cell>
          <cell r="M270" t="str">
            <v>0631</v>
          </cell>
        </row>
        <row r="271">
          <cell r="E271" t="str">
            <v>0824</v>
          </cell>
          <cell r="F271" t="str">
            <v>Direct Distribution (KapItem)</v>
          </cell>
          <cell r="J271">
            <v>4415</v>
          </cell>
          <cell r="K271" t="str">
            <v>Scholarship Discount</v>
          </cell>
          <cell r="M271" t="str">
            <v>0632</v>
          </cell>
        </row>
        <row r="272">
          <cell r="E272" t="str">
            <v>0836</v>
          </cell>
          <cell r="F272" t="str">
            <v>Books-JV</v>
          </cell>
          <cell r="J272">
            <v>4416</v>
          </cell>
          <cell r="K272" t="str">
            <v>Prepayment Discount</v>
          </cell>
          <cell r="M272" t="str">
            <v>0634</v>
          </cell>
        </row>
        <row r="273">
          <cell r="E273" t="str">
            <v>0838</v>
          </cell>
          <cell r="F273" t="str">
            <v>Editing</v>
          </cell>
          <cell r="J273">
            <v>4417</v>
          </cell>
          <cell r="K273" t="str">
            <v>Employee Discount</v>
          </cell>
          <cell r="M273" t="str">
            <v>0636</v>
          </cell>
        </row>
        <row r="274">
          <cell r="E274" t="str">
            <v>0839</v>
          </cell>
          <cell r="F274" t="str">
            <v>Test Prep Software</v>
          </cell>
          <cell r="J274">
            <v>4418</v>
          </cell>
          <cell r="K274" t="str">
            <v>Other Discounts</v>
          </cell>
          <cell r="M274" t="str">
            <v>0637</v>
          </cell>
        </row>
        <row r="275">
          <cell r="E275" t="str">
            <v>0842</v>
          </cell>
          <cell r="F275" t="str">
            <v>Newsweek Guides</v>
          </cell>
          <cell r="J275">
            <v>4419</v>
          </cell>
          <cell r="K275" t="str">
            <v>Agent Commissions</v>
          </cell>
          <cell r="M275" t="str">
            <v>0638</v>
          </cell>
        </row>
        <row r="276">
          <cell r="E276" t="str">
            <v>0847</v>
          </cell>
          <cell r="F276" t="str">
            <v>Law Center at Concord University</v>
          </cell>
          <cell r="J276">
            <v>4420</v>
          </cell>
          <cell r="K276" t="str">
            <v>Pass-through Revenue</v>
          </cell>
          <cell r="M276" t="str">
            <v>0639</v>
          </cell>
        </row>
        <row r="277">
          <cell r="E277" t="str">
            <v>0848</v>
          </cell>
          <cell r="F277" t="str">
            <v>Concord Law School</v>
          </cell>
          <cell r="J277">
            <v>4421</v>
          </cell>
          <cell r="K277" t="str">
            <v>HSG Reserve</v>
          </cell>
          <cell r="M277" t="str">
            <v>0641</v>
          </cell>
        </row>
        <row r="278">
          <cell r="E278" t="str">
            <v>0850</v>
          </cell>
          <cell r="F278" t="str">
            <v>Executive</v>
          </cell>
          <cell r="J278">
            <v>4501</v>
          </cell>
          <cell r="K278" t="str">
            <v>Royalties</v>
          </cell>
          <cell r="M278" t="str">
            <v>0641</v>
          </cell>
        </row>
        <row r="279">
          <cell r="E279" t="str">
            <v>0851</v>
          </cell>
          <cell r="F279" t="str">
            <v>Legal</v>
          </cell>
          <cell r="J279">
            <v>4502</v>
          </cell>
          <cell r="K279" t="str">
            <v>Miscellaneous Revenue</v>
          </cell>
          <cell r="M279" t="str">
            <v>0641</v>
          </cell>
        </row>
        <row r="280">
          <cell r="E280" t="str">
            <v>0852</v>
          </cell>
          <cell r="F280" t="str">
            <v>Human Resources</v>
          </cell>
          <cell r="J280">
            <v>4503</v>
          </cell>
          <cell r="K280" t="str">
            <v>License Fees</v>
          </cell>
          <cell r="M280" t="str">
            <v>0641</v>
          </cell>
        </row>
        <row r="281">
          <cell r="E281" t="str">
            <v>0853</v>
          </cell>
          <cell r="F281" t="str">
            <v>Finance Management</v>
          </cell>
          <cell r="J281">
            <v>4504</v>
          </cell>
          <cell r="K281" t="str">
            <v>Conferences &amp; Hospitality Revenue</v>
          </cell>
          <cell r="M281" t="str">
            <v>0642</v>
          </cell>
        </row>
        <row r="282">
          <cell r="E282" t="str">
            <v>0854</v>
          </cell>
          <cell r="F282" t="str">
            <v>Business Continuity Planning</v>
          </cell>
          <cell r="J282">
            <v>4601</v>
          </cell>
          <cell r="K282" t="str">
            <v>Revenue Transfers</v>
          </cell>
          <cell r="M282" t="str">
            <v>0643</v>
          </cell>
        </row>
        <row r="283">
          <cell r="E283" t="str">
            <v>0858</v>
          </cell>
          <cell r="F283" t="str">
            <v>Workplace</v>
          </cell>
          <cell r="J283">
            <v>6002</v>
          </cell>
          <cell r="K283" t="str">
            <v>Teaching</v>
          </cell>
          <cell r="M283" t="str">
            <v>0644</v>
          </cell>
        </row>
        <row r="284">
          <cell r="E284" t="str">
            <v>0859</v>
          </cell>
          <cell r="F284" t="str">
            <v>Licensee Expenses</v>
          </cell>
          <cell r="J284">
            <v>6003</v>
          </cell>
          <cell r="K284" t="str">
            <v>Teacher Training</v>
          </cell>
          <cell r="M284" t="str">
            <v>0645</v>
          </cell>
        </row>
        <row r="285">
          <cell r="E285" t="str">
            <v>0860</v>
          </cell>
          <cell r="F285" t="str">
            <v>Professional Group Management</v>
          </cell>
          <cell r="J285">
            <v>6006</v>
          </cell>
          <cell r="K285" t="str">
            <v>Tutoring</v>
          </cell>
          <cell r="M285" t="str">
            <v>0646</v>
          </cell>
        </row>
        <row r="286">
          <cell r="E286" t="str">
            <v>0862</v>
          </cell>
          <cell r="F286" t="str">
            <v>United Kingdom</v>
          </cell>
          <cell r="J286">
            <v>6007</v>
          </cell>
          <cell r="K286" t="str">
            <v>Travel</v>
          </cell>
          <cell r="M286" t="str">
            <v>0647</v>
          </cell>
        </row>
        <row r="287">
          <cell r="E287" t="str">
            <v>0864</v>
          </cell>
          <cell r="F287" t="str">
            <v>Business Development Operations</v>
          </cell>
          <cell r="J287">
            <v>6008</v>
          </cell>
          <cell r="K287" t="str">
            <v>Professional Lecturers</v>
          </cell>
          <cell r="M287" t="str">
            <v>0648</v>
          </cell>
        </row>
        <row r="288">
          <cell r="E288" t="str">
            <v>0866</v>
          </cell>
          <cell r="F288" t="str">
            <v>Spain</v>
          </cell>
          <cell r="J288">
            <v>6009</v>
          </cell>
          <cell r="K288" t="str">
            <v>Overtime - Teachers</v>
          </cell>
          <cell r="M288" t="str">
            <v>0651</v>
          </cell>
        </row>
        <row r="289">
          <cell r="E289" t="str">
            <v>0867</v>
          </cell>
          <cell r="F289" t="str">
            <v>Colombia</v>
          </cell>
          <cell r="J289">
            <v>6011</v>
          </cell>
          <cell r="K289" t="str">
            <v>Teacher Benefits</v>
          </cell>
          <cell r="M289" t="str">
            <v>0652</v>
          </cell>
        </row>
        <row r="290">
          <cell r="E290" t="str">
            <v>0868</v>
          </cell>
          <cell r="F290" t="str">
            <v>Panama</v>
          </cell>
          <cell r="J290">
            <v>6012</v>
          </cell>
          <cell r="K290" t="str">
            <v>Billable Expenses</v>
          </cell>
          <cell r="M290" t="str">
            <v>0653</v>
          </cell>
        </row>
        <row r="291">
          <cell r="E291" t="str">
            <v>0870</v>
          </cell>
          <cell r="F291" t="str">
            <v>Hong Kong</v>
          </cell>
          <cell r="J291">
            <v>6201</v>
          </cell>
          <cell r="K291" t="str">
            <v>Center Classroom Space</v>
          </cell>
          <cell r="M291" t="str">
            <v>0654</v>
          </cell>
        </row>
        <row r="292">
          <cell r="E292" t="str">
            <v>0872</v>
          </cell>
          <cell r="F292" t="str">
            <v>Saudi Arabia</v>
          </cell>
          <cell r="J292">
            <v>6202</v>
          </cell>
          <cell r="K292" t="str">
            <v>Outside Class Rental</v>
          </cell>
          <cell r="M292" t="str">
            <v>0655</v>
          </cell>
        </row>
        <row r="293">
          <cell r="E293" t="str">
            <v>0875</v>
          </cell>
          <cell r="F293" t="str">
            <v>Japan II</v>
          </cell>
          <cell r="J293">
            <v>6203</v>
          </cell>
          <cell r="K293" t="str">
            <v>Event Space Rentals</v>
          </cell>
          <cell r="M293" t="str">
            <v>0656</v>
          </cell>
        </row>
        <row r="294">
          <cell r="E294" t="str">
            <v>0877</v>
          </cell>
          <cell r="F294" t="str">
            <v>Philippines</v>
          </cell>
          <cell r="J294">
            <v>6204</v>
          </cell>
          <cell r="K294" t="str">
            <v>Direct Cost Expense Transfers</v>
          </cell>
          <cell r="M294" t="str">
            <v>0657</v>
          </cell>
        </row>
        <row r="295">
          <cell r="E295" t="str">
            <v>0878</v>
          </cell>
          <cell r="F295" t="str">
            <v>Thailand</v>
          </cell>
          <cell r="J295">
            <v>6601</v>
          </cell>
          <cell r="K295" t="str">
            <v>Student Materials</v>
          </cell>
        </row>
        <row r="296">
          <cell r="E296" t="str">
            <v>0886</v>
          </cell>
          <cell r="F296" t="str">
            <v>India</v>
          </cell>
          <cell r="J296">
            <v>6602</v>
          </cell>
          <cell r="K296" t="str">
            <v>Shipping</v>
          </cell>
        </row>
        <row r="297">
          <cell r="E297" t="str">
            <v>0887</v>
          </cell>
          <cell r="F297" t="str">
            <v>Egypt</v>
          </cell>
          <cell r="J297">
            <v>6603</v>
          </cell>
          <cell r="K297" t="str">
            <v>Handling</v>
          </cell>
        </row>
        <row r="298">
          <cell r="E298" t="str">
            <v>0911</v>
          </cell>
          <cell r="F298" t="str">
            <v>Score Prep Atlanta</v>
          </cell>
          <cell r="J298">
            <v>6604</v>
          </cell>
          <cell r="K298" t="str">
            <v>Cost of Goods-Retail</v>
          </cell>
        </row>
        <row r="299">
          <cell r="E299" t="str">
            <v>0912</v>
          </cell>
          <cell r="F299" t="str">
            <v>Score Prep Houston</v>
          </cell>
          <cell r="J299">
            <v>6605</v>
          </cell>
          <cell r="K299" t="str">
            <v>Catering</v>
          </cell>
        </row>
        <row r="300">
          <cell r="E300" t="str">
            <v>0913</v>
          </cell>
          <cell r="F300" t="str">
            <v>Score Prep Dallas</v>
          </cell>
          <cell r="J300">
            <v>6606</v>
          </cell>
          <cell r="K300" t="str">
            <v>Candidate Recruitment</v>
          </cell>
        </row>
        <row r="301">
          <cell r="E301" t="str">
            <v>0914</v>
          </cell>
          <cell r="F301" t="str">
            <v>Score Prep Seattle</v>
          </cell>
          <cell r="J301">
            <v>6607</v>
          </cell>
          <cell r="K301" t="str">
            <v>Purchase/Invoice Price Variance</v>
          </cell>
        </row>
        <row r="302">
          <cell r="E302" t="str">
            <v>0915</v>
          </cell>
          <cell r="F302" t="str">
            <v>Score Prep Boston</v>
          </cell>
          <cell r="J302">
            <v>6608</v>
          </cell>
          <cell r="K302" t="str">
            <v>Royalties-For Accounting Use Only</v>
          </cell>
        </row>
        <row r="303">
          <cell r="E303" t="str">
            <v>0916</v>
          </cell>
          <cell r="F303" t="str">
            <v>Score Prep New York</v>
          </cell>
          <cell r="J303">
            <v>6609</v>
          </cell>
          <cell r="K303" t="str">
            <v>Web Support Services</v>
          </cell>
        </row>
        <row r="304">
          <cell r="E304" t="str">
            <v>0917</v>
          </cell>
          <cell r="F304" t="str">
            <v>Score Prep Philadelphia</v>
          </cell>
          <cell r="J304">
            <v>6610</v>
          </cell>
          <cell r="K304" t="str">
            <v>Direct Costs - Other</v>
          </cell>
        </row>
        <row r="305">
          <cell r="E305" t="str">
            <v>0918</v>
          </cell>
          <cell r="F305" t="str">
            <v>Score Prep Washington DC</v>
          </cell>
          <cell r="J305">
            <v>6611</v>
          </cell>
          <cell r="K305" t="str">
            <v>Scholarships</v>
          </cell>
        </row>
        <row r="306">
          <cell r="E306" t="str">
            <v>0920</v>
          </cell>
          <cell r="F306" t="str">
            <v>Score Prep Chicago</v>
          </cell>
          <cell r="J306">
            <v>6612</v>
          </cell>
          <cell r="K306" t="str">
            <v>Material Recharges (FTC use only)</v>
          </cell>
        </row>
        <row r="307">
          <cell r="E307" t="str">
            <v>0923</v>
          </cell>
          <cell r="F307" t="str">
            <v>Kaplan Premier</v>
          </cell>
          <cell r="J307">
            <v>6613</v>
          </cell>
          <cell r="K307" t="str">
            <v>School Materials</v>
          </cell>
        </row>
        <row r="308">
          <cell r="E308" t="str">
            <v>0939</v>
          </cell>
          <cell r="F308" t="str">
            <v>RIF Reconciliation</v>
          </cell>
          <cell r="J308">
            <v>6614</v>
          </cell>
          <cell r="K308" t="str">
            <v>3rd Party Testing</v>
          </cell>
        </row>
        <row r="309">
          <cell r="E309" t="str">
            <v>0954</v>
          </cell>
          <cell r="F309" t="str">
            <v>KLP Transfer</v>
          </cell>
          <cell r="J309">
            <v>7002</v>
          </cell>
          <cell r="K309" t="str">
            <v>Full Time Staff</v>
          </cell>
        </row>
        <row r="310">
          <cell r="E310" t="str">
            <v>0955</v>
          </cell>
          <cell r="F310" t="str">
            <v>Kaplan CPA</v>
          </cell>
          <cell r="J310">
            <v>7003</v>
          </cell>
          <cell r="K310" t="str">
            <v>Vacation and Sick</v>
          </cell>
        </row>
        <row r="311">
          <cell r="E311" t="str">
            <v>0972</v>
          </cell>
          <cell r="F311" t="str">
            <v>KC Admissions Administration</v>
          </cell>
          <cell r="J311">
            <v>7004</v>
          </cell>
          <cell r="K311" t="str">
            <v>Part Time Staff</v>
          </cell>
        </row>
        <row r="312">
          <cell r="E312" t="str">
            <v>0974</v>
          </cell>
          <cell r="F312" t="str">
            <v>Operations Co-ord and Fixed Costs</v>
          </cell>
          <cell r="J312">
            <v>7005</v>
          </cell>
          <cell r="K312" t="str">
            <v>Temporary Personnel</v>
          </cell>
        </row>
        <row r="313">
          <cell r="E313" t="str">
            <v>0975</v>
          </cell>
          <cell r="F313" t="str">
            <v>Marketing Internet Production</v>
          </cell>
          <cell r="J313">
            <v>7006</v>
          </cell>
          <cell r="K313" t="str">
            <v>Independent Contractors</v>
          </cell>
        </row>
        <row r="314">
          <cell r="E314" t="str">
            <v>0976</v>
          </cell>
          <cell r="F314" t="str">
            <v>Commissioned Admissions Administration</v>
          </cell>
          <cell r="J314">
            <v>7007</v>
          </cell>
          <cell r="K314" t="str">
            <v>Overtime</v>
          </cell>
        </row>
        <row r="315">
          <cell r="E315" t="str">
            <v>0977</v>
          </cell>
          <cell r="F315" t="str">
            <v>CPS Student Services</v>
          </cell>
          <cell r="J315">
            <v>7031</v>
          </cell>
          <cell r="K315" t="str">
            <v>Bonuses</v>
          </cell>
        </row>
        <row r="316">
          <cell r="E316" t="str">
            <v>0978</v>
          </cell>
          <cell r="F316" t="str">
            <v>CPS Schools</v>
          </cell>
          <cell r="J316">
            <v>7032</v>
          </cell>
          <cell r="K316" t="str">
            <v>Telemarketing Incentives</v>
          </cell>
        </row>
        <row r="317">
          <cell r="E317" t="str">
            <v>0980</v>
          </cell>
          <cell r="F317" t="str">
            <v>KHEO Executive</v>
          </cell>
          <cell r="J317">
            <v>7056</v>
          </cell>
          <cell r="K317" t="str">
            <v>FICA Expense</v>
          </cell>
        </row>
        <row r="318">
          <cell r="E318" t="str">
            <v>0982</v>
          </cell>
          <cell r="F318" t="str">
            <v>CFP/CPS/Concord Billing and Collections</v>
          </cell>
          <cell r="J318">
            <v>7057</v>
          </cell>
          <cell r="K318" t="str">
            <v>Federal Unemployment Tax</v>
          </cell>
        </row>
        <row r="319">
          <cell r="E319" t="str">
            <v>0984</v>
          </cell>
          <cell r="F319" t="str">
            <v>Concord Admissions</v>
          </cell>
          <cell r="J319">
            <v>7058</v>
          </cell>
          <cell r="K319" t="str">
            <v>State Unemployment Tax</v>
          </cell>
        </row>
        <row r="320">
          <cell r="E320" t="str">
            <v>0985</v>
          </cell>
          <cell r="F320" t="str">
            <v>School of Continuing Ed Admissions</v>
          </cell>
          <cell r="J320">
            <v>7059</v>
          </cell>
          <cell r="K320" t="str">
            <v>Other Payroll Taxes</v>
          </cell>
        </row>
        <row r="321">
          <cell r="E321" t="str">
            <v>0986</v>
          </cell>
          <cell r="F321" t="str">
            <v>School of Continuing Ed Healthcare Pathw</v>
          </cell>
          <cell r="J321">
            <v>7081</v>
          </cell>
          <cell r="K321" t="str">
            <v>Medical Plans</v>
          </cell>
        </row>
        <row r="322">
          <cell r="E322" t="str">
            <v>0987</v>
          </cell>
          <cell r="F322" t="str">
            <v>KC Admissions Reps-in-Training</v>
          </cell>
          <cell r="J322">
            <v>7082</v>
          </cell>
          <cell r="K322" t="str">
            <v>Workers' Comp. Insurance</v>
          </cell>
        </row>
        <row r="323">
          <cell r="E323" t="str">
            <v>0988</v>
          </cell>
          <cell r="F323" t="str">
            <v>KC Student Accounts</v>
          </cell>
          <cell r="J323">
            <v>7083</v>
          </cell>
          <cell r="K323" t="str">
            <v>Life Insurance</v>
          </cell>
        </row>
        <row r="324">
          <cell r="E324" t="str">
            <v>0989</v>
          </cell>
          <cell r="F324" t="str">
            <v>Re-Entry Team</v>
          </cell>
          <cell r="J324">
            <v>7106</v>
          </cell>
          <cell r="K324" t="str">
            <v>401K Plan</v>
          </cell>
        </row>
        <row r="325">
          <cell r="E325" t="str">
            <v>0990</v>
          </cell>
          <cell r="F325" t="str">
            <v>Facilities including Phone</v>
          </cell>
          <cell r="J325">
            <v>7107</v>
          </cell>
          <cell r="K325" t="str">
            <v>Stock Compensation</v>
          </cell>
        </row>
        <row r="326">
          <cell r="E326" t="str">
            <v>0991</v>
          </cell>
          <cell r="F326" t="str">
            <v>Human Resources and Legal</v>
          </cell>
          <cell r="J326">
            <v>7108</v>
          </cell>
          <cell r="K326" t="str">
            <v>SERP</v>
          </cell>
        </row>
        <row r="327">
          <cell r="E327" t="str">
            <v>0992</v>
          </cell>
          <cell r="F327" t="str">
            <v>Regulatory and Compliance</v>
          </cell>
          <cell r="J327">
            <v>7109</v>
          </cell>
          <cell r="K327" t="str">
            <v>Cash Balance Plan</v>
          </cell>
        </row>
        <row r="328">
          <cell r="E328" t="str">
            <v>0993</v>
          </cell>
          <cell r="F328" t="str">
            <v>KC Student Life</v>
          </cell>
          <cell r="J328">
            <v>7110</v>
          </cell>
          <cell r="K328" t="str">
            <v>Amortization of Restricted Stock</v>
          </cell>
        </row>
        <row r="329">
          <cell r="E329" t="str">
            <v>1002</v>
          </cell>
          <cell r="F329" t="str">
            <v>Undergraduate School of Paralegal Studie</v>
          </cell>
          <cell r="J329">
            <v>7131</v>
          </cell>
          <cell r="K329" t="str">
            <v>Moving Expense</v>
          </cell>
        </row>
        <row r="330">
          <cell r="E330" t="str">
            <v>1003</v>
          </cell>
          <cell r="F330" t="str">
            <v>Undergraduate School of Business</v>
          </cell>
          <cell r="J330">
            <v>7132</v>
          </cell>
          <cell r="K330" t="str">
            <v>Accrued Payroll</v>
          </cell>
        </row>
        <row r="331">
          <cell r="E331" t="str">
            <v>1007</v>
          </cell>
          <cell r="F331" t="str">
            <v>KC Student Services</v>
          </cell>
          <cell r="J331">
            <v>7133</v>
          </cell>
          <cell r="K331" t="str">
            <v>Miscellaneous Payroll</v>
          </cell>
        </row>
        <row r="332">
          <cell r="E332" t="str">
            <v>1008</v>
          </cell>
          <cell r="F332" t="str">
            <v>Undergraduate School of Criminal Justice</v>
          </cell>
          <cell r="J332">
            <v>7161</v>
          </cell>
          <cell r="K332" t="str">
            <v>Payroll Expense Transfers</v>
          </cell>
        </row>
        <row r="333">
          <cell r="E333" t="str">
            <v>1009</v>
          </cell>
          <cell r="F333" t="str">
            <v>Undergraduate School of Information Tech</v>
          </cell>
          <cell r="J333">
            <v>7162</v>
          </cell>
          <cell r="K333" t="str">
            <v>Benefit Allocation</v>
          </cell>
        </row>
        <row r="334">
          <cell r="E334" t="str">
            <v>1012</v>
          </cell>
          <cell r="F334" t="str">
            <v>Undergraduate School of Arts &amp; Sciences</v>
          </cell>
          <cell r="J334">
            <v>7163</v>
          </cell>
          <cell r="K334" t="str">
            <v>Contra Teacher Benefits</v>
          </cell>
        </row>
        <row r="335">
          <cell r="E335" t="str">
            <v>1015</v>
          </cell>
          <cell r="F335" t="str">
            <v>Center for Teaching and Learning</v>
          </cell>
          <cell r="J335">
            <v>7302</v>
          </cell>
          <cell r="K335" t="str">
            <v>Rent</v>
          </cell>
        </row>
        <row r="336">
          <cell r="E336" t="str">
            <v>1016</v>
          </cell>
          <cell r="F336" t="str">
            <v>Prior Learning Assessment Center</v>
          </cell>
          <cell r="J336">
            <v>7303</v>
          </cell>
          <cell r="K336" t="str">
            <v>Rent Allocation</v>
          </cell>
        </row>
        <row r="337">
          <cell r="E337" t="str">
            <v>1017</v>
          </cell>
          <cell r="F337" t="str">
            <v>Software Development</v>
          </cell>
          <cell r="J337">
            <v>7304</v>
          </cell>
          <cell r="K337" t="str">
            <v>CAM</v>
          </cell>
        </row>
        <row r="338">
          <cell r="E338" t="str">
            <v>1018</v>
          </cell>
          <cell r="F338" t="str">
            <v>Technology Management</v>
          </cell>
          <cell r="J338">
            <v>7305</v>
          </cell>
          <cell r="K338" t="str">
            <v>Real Estate Taxes</v>
          </cell>
        </row>
        <row r="339">
          <cell r="E339" t="str">
            <v>1019</v>
          </cell>
          <cell r="F339" t="str">
            <v>Technology Architecture</v>
          </cell>
          <cell r="J339">
            <v>7306</v>
          </cell>
          <cell r="K339" t="str">
            <v>Utilities</v>
          </cell>
        </row>
        <row r="340">
          <cell r="E340" t="str">
            <v>1021</v>
          </cell>
          <cell r="F340" t="str">
            <v>Schweser CFA</v>
          </cell>
          <cell r="J340">
            <v>7307</v>
          </cell>
          <cell r="K340" t="str">
            <v>Security Systems</v>
          </cell>
        </row>
        <row r="341">
          <cell r="E341" t="str">
            <v>1024</v>
          </cell>
          <cell r="F341" t="str">
            <v>SSFA</v>
          </cell>
          <cell r="J341">
            <v>7331</v>
          </cell>
          <cell r="K341" t="str">
            <v>Maintenance and Repairs</v>
          </cell>
        </row>
        <row r="342">
          <cell r="E342" t="str">
            <v>1027</v>
          </cell>
          <cell r="F342" t="str">
            <v>Transcender</v>
          </cell>
          <cell r="J342">
            <v>7332</v>
          </cell>
          <cell r="K342" t="str">
            <v>Cleaning Supplies</v>
          </cell>
        </row>
        <row r="343">
          <cell r="E343" t="str">
            <v>1029</v>
          </cell>
          <cell r="F343" t="str">
            <v>Accelerated Test Prep</v>
          </cell>
          <cell r="J343">
            <v>7333</v>
          </cell>
          <cell r="K343" t="str">
            <v>HVAC Maintenance and Repairs</v>
          </cell>
        </row>
        <row r="344">
          <cell r="E344" t="str">
            <v>1030</v>
          </cell>
          <cell r="F344" t="str">
            <v>Self Test Software</v>
          </cell>
          <cell r="J344">
            <v>7334</v>
          </cell>
          <cell r="K344" t="str">
            <v>Painting, Carpet and Refurbishment</v>
          </cell>
        </row>
        <row r="345">
          <cell r="E345" t="str">
            <v>1032</v>
          </cell>
          <cell r="F345" t="str">
            <v>Financial Aid</v>
          </cell>
          <cell r="J345">
            <v>7356</v>
          </cell>
          <cell r="K345" t="str">
            <v>Amortization of Leaseholds</v>
          </cell>
        </row>
        <row r="346">
          <cell r="E346" t="str">
            <v>1033</v>
          </cell>
          <cell r="F346" t="str">
            <v>Academic Advising</v>
          </cell>
          <cell r="J346">
            <v>7357</v>
          </cell>
          <cell r="K346" t="str">
            <v>Depreciation Expense - Building</v>
          </cell>
        </row>
        <row r="347">
          <cell r="E347" t="str">
            <v>1034</v>
          </cell>
          <cell r="F347" t="str">
            <v>KC Schools Administration</v>
          </cell>
          <cell r="J347">
            <v>7358</v>
          </cell>
          <cell r="K347" t="str">
            <v>Depreciation Expense - Other</v>
          </cell>
        </row>
        <row r="348">
          <cell r="E348" t="str">
            <v>1035</v>
          </cell>
          <cell r="F348" t="str">
            <v>KCS Marketing</v>
          </cell>
          <cell r="J348">
            <v>7381</v>
          </cell>
          <cell r="K348" t="str">
            <v>Miscellaneous Occupancy</v>
          </cell>
        </row>
        <row r="349">
          <cell r="E349" t="str">
            <v>1036</v>
          </cell>
          <cell r="F349" t="str">
            <v>Admissions</v>
          </cell>
          <cell r="J349">
            <v>7382</v>
          </cell>
          <cell r="K349" t="str">
            <v>Facility Move Expenses</v>
          </cell>
        </row>
        <row r="350">
          <cell r="E350" t="str">
            <v>1037</v>
          </cell>
          <cell r="F350" t="str">
            <v>KC Course Development</v>
          </cell>
          <cell r="J350">
            <v>7383</v>
          </cell>
          <cell r="K350" t="str">
            <v>Delapidation Provision (FTC use only)</v>
          </cell>
        </row>
        <row r="351">
          <cell r="E351" t="str">
            <v>1038</v>
          </cell>
          <cell r="F351" t="str">
            <v>Iowa, Registrar</v>
          </cell>
          <cell r="J351">
            <v>7411</v>
          </cell>
          <cell r="K351" t="str">
            <v>Occupancy Expense Transfers</v>
          </cell>
        </row>
        <row r="352">
          <cell r="E352" t="str">
            <v>1039</v>
          </cell>
          <cell r="F352" t="str">
            <v>School of Continuing Ed</v>
          </cell>
          <cell r="J352">
            <v>7502</v>
          </cell>
          <cell r="K352" t="str">
            <v>Newspaper Media</v>
          </cell>
        </row>
        <row r="353">
          <cell r="E353" t="str">
            <v>1040</v>
          </cell>
          <cell r="F353" t="str">
            <v>Graduate School of Criminal Justice</v>
          </cell>
          <cell r="J353">
            <v>7503</v>
          </cell>
          <cell r="K353" t="str">
            <v>College Publication Media</v>
          </cell>
        </row>
        <row r="354">
          <cell r="E354" t="str">
            <v>1042</v>
          </cell>
          <cell r="F354" t="str">
            <v>Graduate School of Education</v>
          </cell>
          <cell r="J354">
            <v>7504</v>
          </cell>
          <cell r="K354" t="str">
            <v>High School Publication Media</v>
          </cell>
        </row>
        <row r="355">
          <cell r="E355" t="str">
            <v>1043</v>
          </cell>
          <cell r="F355" t="str">
            <v>Graduate School of Nursing</v>
          </cell>
          <cell r="J355">
            <v>7505</v>
          </cell>
          <cell r="K355" t="str">
            <v>Magazine Media</v>
          </cell>
        </row>
        <row r="356">
          <cell r="E356" t="str">
            <v>1044</v>
          </cell>
          <cell r="F356" t="str">
            <v>Graduate School of Business</v>
          </cell>
          <cell r="J356">
            <v>7506</v>
          </cell>
          <cell r="K356" t="str">
            <v>Professional Journals</v>
          </cell>
        </row>
        <row r="357">
          <cell r="E357" t="str">
            <v>1046</v>
          </cell>
          <cell r="F357" t="str">
            <v>KC Registrar and Business Office</v>
          </cell>
          <cell r="J357">
            <v>7507</v>
          </cell>
          <cell r="K357" t="str">
            <v>Yellow Pages</v>
          </cell>
        </row>
        <row r="358">
          <cell r="E358" t="str">
            <v>1047</v>
          </cell>
          <cell r="F358" t="str">
            <v>KHEO Finance &amp; Administration</v>
          </cell>
          <cell r="J358">
            <v>7508</v>
          </cell>
          <cell r="K358" t="str">
            <v>Radio</v>
          </cell>
        </row>
        <row r="359">
          <cell r="E359" t="str">
            <v>1048</v>
          </cell>
          <cell r="F359" t="str">
            <v>KHEO Financial Planning and Analysis</v>
          </cell>
          <cell r="J359">
            <v>7509</v>
          </cell>
          <cell r="K359" t="str">
            <v>Television</v>
          </cell>
        </row>
        <row r="360">
          <cell r="E360" t="str">
            <v>1049</v>
          </cell>
          <cell r="F360" t="str">
            <v>Undergraduate School of Nursing</v>
          </cell>
          <cell r="J360">
            <v>7531</v>
          </cell>
          <cell r="K360" t="str">
            <v>Co-op Advertising</v>
          </cell>
        </row>
        <row r="361">
          <cell r="E361" t="str">
            <v>1057</v>
          </cell>
          <cell r="F361" t="str">
            <v>Admissions I</v>
          </cell>
          <cell r="J361">
            <v>7532</v>
          </cell>
          <cell r="K361" t="str">
            <v>Outdoor or Other</v>
          </cell>
        </row>
        <row r="362">
          <cell r="E362" t="str">
            <v>1058</v>
          </cell>
          <cell r="F362" t="str">
            <v>Admissions II</v>
          </cell>
          <cell r="J362">
            <v>7533</v>
          </cell>
          <cell r="K362" t="str">
            <v>Internet Advertising</v>
          </cell>
        </row>
        <row r="363">
          <cell r="E363" t="str">
            <v>1059</v>
          </cell>
          <cell r="F363" t="str">
            <v>Admissions III</v>
          </cell>
          <cell r="J363">
            <v>7556</v>
          </cell>
          <cell r="K363" t="str">
            <v>Newspaper - Design &amp; Production</v>
          </cell>
        </row>
        <row r="364">
          <cell r="E364" t="str">
            <v>1060</v>
          </cell>
          <cell r="F364" t="str">
            <v>Admissions IV</v>
          </cell>
          <cell r="J364">
            <v>7557</v>
          </cell>
          <cell r="K364" t="str">
            <v>Magazine - Design &amp; Production</v>
          </cell>
        </row>
        <row r="365">
          <cell r="E365" t="str">
            <v>1061</v>
          </cell>
          <cell r="F365" t="str">
            <v>Admissions V</v>
          </cell>
          <cell r="J365">
            <v>7558</v>
          </cell>
          <cell r="K365" t="str">
            <v>Radio - Design &amp; Production</v>
          </cell>
        </row>
        <row r="366">
          <cell r="E366" t="str">
            <v>1062</v>
          </cell>
          <cell r="F366" t="str">
            <v>Admissions VI</v>
          </cell>
          <cell r="J366">
            <v>7559</v>
          </cell>
          <cell r="K366" t="str">
            <v>Television - Design &amp; Production</v>
          </cell>
        </row>
        <row r="367">
          <cell r="E367" t="str">
            <v>1063</v>
          </cell>
          <cell r="F367" t="str">
            <v>Admissions Training</v>
          </cell>
          <cell r="J367">
            <v>7560</v>
          </cell>
          <cell r="K367" t="str">
            <v>Outdoor or Other - Design</v>
          </cell>
        </row>
        <row r="368">
          <cell r="E368" t="str">
            <v>1064</v>
          </cell>
          <cell r="F368" t="str">
            <v>Admissions VII</v>
          </cell>
          <cell r="J368">
            <v>7561</v>
          </cell>
          <cell r="K368" t="str">
            <v>Direct Mail - Design &amp; Production</v>
          </cell>
        </row>
        <row r="369">
          <cell r="E369" t="str">
            <v>1065</v>
          </cell>
          <cell r="F369" t="str">
            <v>Technology Operations</v>
          </cell>
          <cell r="J369">
            <v>7562</v>
          </cell>
          <cell r="K369" t="str">
            <v>Telemarketing Program Design</v>
          </cell>
        </row>
        <row r="370">
          <cell r="E370" t="str">
            <v>1066</v>
          </cell>
          <cell r="F370" t="str">
            <v>KHE</v>
          </cell>
          <cell r="J370">
            <v>7563</v>
          </cell>
          <cell r="K370" t="str">
            <v>Corporate Identity Pieces</v>
          </cell>
        </row>
        <row r="371">
          <cell r="E371" t="str">
            <v>1067</v>
          </cell>
          <cell r="F371" t="str">
            <v>Call Center Operations</v>
          </cell>
          <cell r="J371">
            <v>7586</v>
          </cell>
          <cell r="K371" t="str">
            <v>Mailing List</v>
          </cell>
        </row>
        <row r="372">
          <cell r="E372" t="str">
            <v>1068</v>
          </cell>
          <cell r="F372" t="str">
            <v>KHEO Facilities I</v>
          </cell>
          <cell r="J372">
            <v>7587</v>
          </cell>
          <cell r="K372" t="str">
            <v>Bulk Postage</v>
          </cell>
        </row>
        <row r="373">
          <cell r="E373" t="str">
            <v>1069</v>
          </cell>
          <cell r="F373" t="str">
            <v>KHEO Facilities II</v>
          </cell>
          <cell r="J373">
            <v>7588</v>
          </cell>
          <cell r="K373" t="str">
            <v>Database Management</v>
          </cell>
        </row>
        <row r="374">
          <cell r="E374" t="str">
            <v>1071</v>
          </cell>
          <cell r="F374" t="str">
            <v>Financial Aid Pre-Matriculation</v>
          </cell>
          <cell r="J374">
            <v>7589</v>
          </cell>
          <cell r="K374" t="str">
            <v>Direct Mail - Printing</v>
          </cell>
        </row>
        <row r="375">
          <cell r="E375" t="str">
            <v>1072</v>
          </cell>
          <cell r="F375" t="str">
            <v>Financial Aid Post-Matriculation</v>
          </cell>
          <cell r="J375">
            <v>7611</v>
          </cell>
          <cell r="K375" t="str">
            <v>Public Relations</v>
          </cell>
        </row>
        <row r="376">
          <cell r="E376" t="str">
            <v>1081</v>
          </cell>
          <cell r="F376" t="str">
            <v>B2B Marketing</v>
          </cell>
          <cell r="J376">
            <v>7612</v>
          </cell>
          <cell r="K376" t="str">
            <v>Community Outreach</v>
          </cell>
        </row>
        <row r="377">
          <cell r="E377" t="str">
            <v>1086</v>
          </cell>
          <cell r="F377" t="str">
            <v>Admissions VII</v>
          </cell>
          <cell r="J377">
            <v>7636</v>
          </cell>
          <cell r="K377" t="str">
            <v>Open House</v>
          </cell>
        </row>
        <row r="378">
          <cell r="E378" t="str">
            <v>1087</v>
          </cell>
          <cell r="F378" t="str">
            <v>Admissions IX</v>
          </cell>
          <cell r="J378">
            <v>7637</v>
          </cell>
          <cell r="K378" t="str">
            <v>Local Booths/Tabling</v>
          </cell>
        </row>
        <row r="379">
          <cell r="E379" t="str">
            <v>1088</v>
          </cell>
          <cell r="F379" t="str">
            <v>Admissions X</v>
          </cell>
          <cell r="J379">
            <v>7638</v>
          </cell>
          <cell r="K379" t="str">
            <v>Premiums</v>
          </cell>
        </row>
        <row r="380">
          <cell r="E380" t="str">
            <v>1089</v>
          </cell>
          <cell r="F380" t="str">
            <v>Admissions XI</v>
          </cell>
          <cell r="J380">
            <v>7639</v>
          </cell>
          <cell r="K380" t="str">
            <v>Promotion Copies</v>
          </cell>
        </row>
        <row r="381">
          <cell r="E381" t="str">
            <v>1090</v>
          </cell>
          <cell r="F381" t="str">
            <v>Admissions XII</v>
          </cell>
          <cell r="J381">
            <v>7661</v>
          </cell>
          <cell r="K381" t="str">
            <v>Marketing Sponsorships</v>
          </cell>
        </row>
        <row r="382">
          <cell r="E382" t="str">
            <v>1091</v>
          </cell>
          <cell r="F382" t="str">
            <v>Admissions XIII</v>
          </cell>
          <cell r="J382">
            <v>7662</v>
          </cell>
          <cell r="K382" t="str">
            <v>Market Research</v>
          </cell>
        </row>
        <row r="383">
          <cell r="E383" t="str">
            <v>1100</v>
          </cell>
          <cell r="F383" t="str">
            <v>Expansion Space</v>
          </cell>
          <cell r="J383">
            <v>7663</v>
          </cell>
          <cell r="K383" t="str">
            <v>Marketing Consultants</v>
          </cell>
        </row>
        <row r="384">
          <cell r="E384" t="str">
            <v>1102</v>
          </cell>
          <cell r="F384" t="str">
            <v>Home Office Unallocated</v>
          </cell>
          <cell r="J384">
            <v>7686</v>
          </cell>
          <cell r="K384" t="str">
            <v>Convention Expenses</v>
          </cell>
        </row>
        <row r="385">
          <cell r="E385" t="str">
            <v>1103</v>
          </cell>
          <cell r="F385" t="str">
            <v>Leadership Development Program</v>
          </cell>
          <cell r="J385">
            <v>7711</v>
          </cell>
          <cell r="K385" t="str">
            <v>Schedules / Collateral - Design</v>
          </cell>
        </row>
        <row r="386">
          <cell r="E386" t="str">
            <v>1104</v>
          </cell>
          <cell r="F386" t="str">
            <v>European Expansion</v>
          </cell>
          <cell r="J386">
            <v>7712</v>
          </cell>
          <cell r="K386" t="str">
            <v>Schedules / Collateral - Print</v>
          </cell>
        </row>
        <row r="387">
          <cell r="E387" t="str">
            <v>1105</v>
          </cell>
          <cell r="F387" t="str">
            <v>SCORE! Project Costs</v>
          </cell>
          <cell r="J387">
            <v>7713</v>
          </cell>
          <cell r="K387" t="str">
            <v>Center Marketing Incentives</v>
          </cell>
        </row>
        <row r="388">
          <cell r="E388" t="str">
            <v>1201</v>
          </cell>
          <cell r="F388" t="str">
            <v>FTC - New York</v>
          </cell>
          <cell r="J388">
            <v>7736</v>
          </cell>
          <cell r="K388" t="str">
            <v>Article/Ad Reprints</v>
          </cell>
        </row>
        <row r="389">
          <cell r="E389" t="str">
            <v>1801</v>
          </cell>
          <cell r="F389" t="str">
            <v>KCEP Management</v>
          </cell>
          <cell r="J389">
            <v>7737</v>
          </cell>
          <cell r="K389" t="str">
            <v>Miscellaneous Marketing</v>
          </cell>
        </row>
        <row r="390">
          <cell r="E390" t="str">
            <v>1806</v>
          </cell>
          <cell r="F390" t="str">
            <v>Turkey/Pen Academies</v>
          </cell>
          <cell r="J390">
            <v>7761</v>
          </cell>
          <cell r="K390" t="str">
            <v>Marketing Expense Transfers</v>
          </cell>
        </row>
        <row r="391">
          <cell r="E391" t="str">
            <v>1807</v>
          </cell>
          <cell r="F391" t="str">
            <v>Indonesia/Pacific Educom</v>
          </cell>
          <cell r="J391">
            <v>7902</v>
          </cell>
          <cell r="K391" t="str">
            <v>Local Telephone</v>
          </cell>
        </row>
        <row r="392">
          <cell r="E392" t="str">
            <v>1808</v>
          </cell>
          <cell r="F392" t="str">
            <v>Egypt/Mutabagani</v>
          </cell>
          <cell r="J392">
            <v>7903</v>
          </cell>
          <cell r="K392" t="str">
            <v>Long Distance</v>
          </cell>
        </row>
        <row r="393">
          <cell r="E393" t="str">
            <v>1809</v>
          </cell>
          <cell r="F393" t="str">
            <v>Panama/Edutech</v>
          </cell>
          <cell r="J393">
            <v>7904</v>
          </cell>
          <cell r="K393" t="str">
            <v>800 Telephone Service</v>
          </cell>
        </row>
        <row r="394">
          <cell r="E394" t="str">
            <v>1810</v>
          </cell>
          <cell r="F394" t="str">
            <v>Philippines/ICSEC</v>
          </cell>
          <cell r="J394">
            <v>7905</v>
          </cell>
          <cell r="K394" t="str">
            <v>Pagers &amp; Cell Phone</v>
          </cell>
        </row>
        <row r="395">
          <cell r="E395" t="str">
            <v>1811</v>
          </cell>
          <cell r="F395" t="str">
            <v>India/IAPEN</v>
          </cell>
          <cell r="J395">
            <v>7906</v>
          </cell>
          <cell r="K395" t="str">
            <v>Other Telephone</v>
          </cell>
        </row>
        <row r="396">
          <cell r="E396" t="str">
            <v>1812</v>
          </cell>
          <cell r="F396" t="str">
            <v>UAE/DBS</v>
          </cell>
          <cell r="J396">
            <v>7907</v>
          </cell>
          <cell r="K396" t="str">
            <v>Telephone Maintenance</v>
          </cell>
        </row>
        <row r="397">
          <cell r="E397" t="str">
            <v>2003</v>
          </cell>
          <cell r="F397" t="str">
            <v>Home Office Other</v>
          </cell>
          <cell r="J397">
            <v>7908</v>
          </cell>
          <cell r="K397" t="str">
            <v>Internet Access</v>
          </cell>
        </row>
        <row r="398">
          <cell r="E398" t="str">
            <v>2004</v>
          </cell>
          <cell r="F398" t="str">
            <v>Billing</v>
          </cell>
          <cell r="J398">
            <v>7909</v>
          </cell>
          <cell r="K398" t="str">
            <v>Data Lines</v>
          </cell>
        </row>
        <row r="399">
          <cell r="E399" t="str">
            <v>2005</v>
          </cell>
          <cell r="F399" t="str">
            <v>Compass Roll Out</v>
          </cell>
          <cell r="J399">
            <v>7931</v>
          </cell>
          <cell r="K399" t="str">
            <v>Postage</v>
          </cell>
        </row>
        <row r="400">
          <cell r="E400" t="str">
            <v>2006</v>
          </cell>
          <cell r="F400" t="str">
            <v>Riverdeep</v>
          </cell>
          <cell r="J400">
            <v>7932</v>
          </cell>
          <cell r="K400" t="str">
            <v>Overnight Delivery Services</v>
          </cell>
        </row>
        <row r="401">
          <cell r="E401" t="str">
            <v>2009</v>
          </cell>
          <cell r="F401" t="str">
            <v>Jack London Square</v>
          </cell>
          <cell r="J401">
            <v>7933</v>
          </cell>
          <cell r="K401" t="str">
            <v>Messenger Services</v>
          </cell>
        </row>
        <row r="402">
          <cell r="E402" t="str">
            <v>2011</v>
          </cell>
          <cell r="F402" t="str">
            <v>Accounting/Finance</v>
          </cell>
          <cell r="J402">
            <v>7956</v>
          </cell>
          <cell r="K402" t="str">
            <v>Auto</v>
          </cell>
        </row>
        <row r="403">
          <cell r="E403" t="str">
            <v>2012</v>
          </cell>
          <cell r="F403" t="str">
            <v>Human Resources</v>
          </cell>
          <cell r="J403">
            <v>7957</v>
          </cell>
          <cell r="K403" t="str">
            <v>Taxis</v>
          </cell>
        </row>
        <row r="404">
          <cell r="E404" t="str">
            <v>2016</v>
          </cell>
          <cell r="F404" t="str">
            <v>Education Group (West)</v>
          </cell>
          <cell r="J404">
            <v>7958</v>
          </cell>
          <cell r="K404" t="str">
            <v>Hotel</v>
          </cell>
        </row>
        <row r="405">
          <cell r="E405" t="str">
            <v>2017</v>
          </cell>
          <cell r="F405" t="str">
            <v>Education Group (East)</v>
          </cell>
          <cell r="J405">
            <v>7959</v>
          </cell>
          <cell r="K405" t="str">
            <v>Air Travel</v>
          </cell>
        </row>
        <row r="406">
          <cell r="E406" t="str">
            <v>2021</v>
          </cell>
          <cell r="F406" t="str">
            <v>Executive</v>
          </cell>
          <cell r="J406">
            <v>7960</v>
          </cell>
          <cell r="K406" t="str">
            <v>Other Travel</v>
          </cell>
        </row>
        <row r="407">
          <cell r="E407" t="str">
            <v>2026</v>
          </cell>
          <cell r="F407" t="str">
            <v>Marketing</v>
          </cell>
          <cell r="J407">
            <v>7961</v>
          </cell>
          <cell r="K407" t="str">
            <v>Meals &amp; Entertainment</v>
          </cell>
        </row>
        <row r="408">
          <cell r="E408" t="str">
            <v>2032</v>
          </cell>
          <cell r="F408" t="str">
            <v>Field Operations (SF)</v>
          </cell>
          <cell r="J408">
            <v>7962</v>
          </cell>
          <cell r="K408" t="str">
            <v>Working Meals</v>
          </cell>
        </row>
        <row r="409">
          <cell r="E409" t="str">
            <v>2036</v>
          </cell>
          <cell r="F409" t="str">
            <v>Professional Development</v>
          </cell>
          <cell r="J409">
            <v>7963</v>
          </cell>
          <cell r="K409" t="str">
            <v>Non-Deductible Travel &amp; Entertainment</v>
          </cell>
        </row>
        <row r="410">
          <cell r="E410" t="str">
            <v>2041</v>
          </cell>
          <cell r="F410" t="str">
            <v>Real Estate (West)</v>
          </cell>
          <cell r="J410">
            <v>7964</v>
          </cell>
          <cell r="K410" t="str">
            <v>Aircraft Expenses</v>
          </cell>
        </row>
        <row r="411">
          <cell r="E411" t="str">
            <v>2042</v>
          </cell>
          <cell r="F411" t="str">
            <v>Facilities</v>
          </cell>
          <cell r="J411">
            <v>7965</v>
          </cell>
          <cell r="K411" t="str">
            <v>Club Memberships</v>
          </cell>
        </row>
        <row r="412">
          <cell r="E412" t="str">
            <v>2043</v>
          </cell>
          <cell r="F412" t="str">
            <v>Allocable Costs</v>
          </cell>
          <cell r="J412">
            <v>7986</v>
          </cell>
          <cell r="K412" t="str">
            <v>Student Travel Costs</v>
          </cell>
        </row>
        <row r="413">
          <cell r="E413" t="str">
            <v>2044</v>
          </cell>
          <cell r="F413" t="str">
            <v>Public Relations</v>
          </cell>
          <cell r="J413">
            <v>7987</v>
          </cell>
          <cell r="K413" t="str">
            <v>Resume Supplies</v>
          </cell>
        </row>
        <row r="414">
          <cell r="E414" t="str">
            <v>2046</v>
          </cell>
          <cell r="F414" t="str">
            <v>Northern CA Recruiting</v>
          </cell>
          <cell r="J414">
            <v>7988</v>
          </cell>
          <cell r="K414" t="str">
            <v>Resume Processing</v>
          </cell>
        </row>
        <row r="415">
          <cell r="E415" t="str">
            <v>2047</v>
          </cell>
          <cell r="F415" t="str">
            <v>Southern CA Recruiting</v>
          </cell>
          <cell r="J415">
            <v>8011</v>
          </cell>
          <cell r="K415" t="str">
            <v>Health Insurance</v>
          </cell>
        </row>
        <row r="416">
          <cell r="E416" t="str">
            <v>2048</v>
          </cell>
          <cell r="F416" t="str">
            <v>East Coast Recruiting</v>
          </cell>
          <cell r="J416">
            <v>8012</v>
          </cell>
          <cell r="K416" t="str">
            <v>Airport Pickup &amp; Other</v>
          </cell>
        </row>
        <row r="417">
          <cell r="E417" t="str">
            <v>2049</v>
          </cell>
          <cell r="F417" t="str">
            <v>Midwest Recruiting</v>
          </cell>
          <cell r="J417">
            <v>8013</v>
          </cell>
          <cell r="K417" t="str">
            <v>Housing</v>
          </cell>
        </row>
        <row r="418">
          <cell r="E418" t="str">
            <v>2056</v>
          </cell>
          <cell r="F418" t="str">
            <v>Technology</v>
          </cell>
          <cell r="J418">
            <v>8014</v>
          </cell>
          <cell r="K418" t="str">
            <v>Student Activities</v>
          </cell>
        </row>
        <row r="419">
          <cell r="E419" t="str">
            <v>2057</v>
          </cell>
          <cell r="F419" t="str">
            <v>LUNA</v>
          </cell>
          <cell r="J419">
            <v>8015</v>
          </cell>
          <cell r="K419" t="str">
            <v>Graduation Ceremonies</v>
          </cell>
        </row>
        <row r="420">
          <cell r="E420" t="str">
            <v>2059</v>
          </cell>
          <cell r="F420" t="str">
            <v>West Coast VP of Operations</v>
          </cell>
          <cell r="J420">
            <v>8036</v>
          </cell>
          <cell r="K420" t="str">
            <v>Search Fees</v>
          </cell>
        </row>
        <row r="421">
          <cell r="E421" t="str">
            <v>2061</v>
          </cell>
          <cell r="F421" t="str">
            <v>Field Tech Support</v>
          </cell>
          <cell r="J421">
            <v>8037</v>
          </cell>
          <cell r="K421" t="str">
            <v>Classified Ads</v>
          </cell>
        </row>
        <row r="422">
          <cell r="E422" t="str">
            <v>2064</v>
          </cell>
          <cell r="F422" t="str">
            <v>SCORE! Legal and Business Affairs</v>
          </cell>
          <cell r="J422">
            <v>8038</v>
          </cell>
          <cell r="K422" t="str">
            <v>Teacher Training &amp; Materials</v>
          </cell>
        </row>
        <row r="423">
          <cell r="E423" t="str">
            <v>2065</v>
          </cell>
          <cell r="F423" t="str">
            <v>For Kaplan Allocation</v>
          </cell>
          <cell r="J423">
            <v>8039</v>
          </cell>
          <cell r="K423" t="str">
            <v>Staff Training</v>
          </cell>
        </row>
        <row r="424">
          <cell r="E424" t="str">
            <v>2073</v>
          </cell>
          <cell r="F424" t="str">
            <v>HO-Other Brannan</v>
          </cell>
          <cell r="J424">
            <v>8040</v>
          </cell>
          <cell r="K424" t="str">
            <v>Conferences</v>
          </cell>
        </row>
        <row r="425">
          <cell r="E425" t="str">
            <v>2074</v>
          </cell>
          <cell r="F425" t="str">
            <v>PDM #1</v>
          </cell>
          <cell r="J425">
            <v>8041</v>
          </cell>
          <cell r="K425" t="str">
            <v>Employee Functions</v>
          </cell>
        </row>
        <row r="426">
          <cell r="E426" t="str">
            <v>2075</v>
          </cell>
          <cell r="F426" t="str">
            <v>PDM #2</v>
          </cell>
          <cell r="J426">
            <v>8042</v>
          </cell>
          <cell r="K426" t="str">
            <v>Dues &amp; Subscriptions</v>
          </cell>
        </row>
        <row r="427">
          <cell r="E427" t="str">
            <v>2076</v>
          </cell>
          <cell r="F427" t="str">
            <v>PDM #3</v>
          </cell>
          <cell r="J427">
            <v>8066</v>
          </cell>
          <cell r="K427" t="str">
            <v>Office Supplies</v>
          </cell>
        </row>
        <row r="428">
          <cell r="E428" t="str">
            <v>2077</v>
          </cell>
          <cell r="F428" t="str">
            <v>PDM #4</v>
          </cell>
          <cell r="J428">
            <v>8067</v>
          </cell>
          <cell r="K428" t="str">
            <v>Paper</v>
          </cell>
        </row>
        <row r="429">
          <cell r="E429" t="str">
            <v>2078</v>
          </cell>
          <cell r="F429" t="str">
            <v>PDM #5</v>
          </cell>
          <cell r="J429">
            <v>8068</v>
          </cell>
          <cell r="K429" t="str">
            <v>Outsource Copying</v>
          </cell>
        </row>
        <row r="430">
          <cell r="E430" t="str">
            <v>2079</v>
          </cell>
          <cell r="F430" t="str">
            <v>PDM #6</v>
          </cell>
          <cell r="J430">
            <v>8069</v>
          </cell>
          <cell r="K430" t="str">
            <v>Student Incentives</v>
          </cell>
        </row>
        <row r="431">
          <cell r="E431" t="str">
            <v>2083</v>
          </cell>
          <cell r="F431" t="str">
            <v>Main Street</v>
          </cell>
          <cell r="J431">
            <v>8070</v>
          </cell>
          <cell r="K431" t="str">
            <v>Headphones</v>
          </cell>
        </row>
        <row r="432">
          <cell r="E432" t="str">
            <v>2085</v>
          </cell>
          <cell r="F432" t="str">
            <v>PDM #7</v>
          </cell>
          <cell r="J432">
            <v>8091</v>
          </cell>
          <cell r="K432" t="str">
            <v>Office Equipment Rental</v>
          </cell>
        </row>
        <row r="433">
          <cell r="E433" t="str">
            <v>2086</v>
          </cell>
          <cell r="F433" t="str">
            <v>PDM #8</v>
          </cell>
          <cell r="J433">
            <v>8092</v>
          </cell>
          <cell r="K433" t="str">
            <v>Consumable Equipment</v>
          </cell>
        </row>
        <row r="434">
          <cell r="E434" t="str">
            <v>2087</v>
          </cell>
          <cell r="F434" t="str">
            <v>PDM #9</v>
          </cell>
          <cell r="J434">
            <v>8093</v>
          </cell>
          <cell r="K434" t="str">
            <v>Office Equipment Maintenance</v>
          </cell>
        </row>
        <row r="435">
          <cell r="E435" t="str">
            <v>2088</v>
          </cell>
          <cell r="F435" t="str">
            <v>PDM #10</v>
          </cell>
          <cell r="J435">
            <v>8094</v>
          </cell>
          <cell r="K435" t="str">
            <v>Office Equipment Supplies</v>
          </cell>
        </row>
        <row r="436">
          <cell r="E436" t="str">
            <v>2089</v>
          </cell>
          <cell r="F436" t="str">
            <v>PDM #11</v>
          </cell>
          <cell r="J436">
            <v>8095</v>
          </cell>
          <cell r="K436" t="str">
            <v>Loss on Fixed Assets - Operations</v>
          </cell>
        </row>
        <row r="437">
          <cell r="E437" t="str">
            <v>2092</v>
          </cell>
          <cell r="F437" t="str">
            <v>PDM #12</v>
          </cell>
          <cell r="J437">
            <v>8116</v>
          </cell>
          <cell r="K437" t="str">
            <v>Computer Supplies</v>
          </cell>
        </row>
        <row r="438">
          <cell r="E438" t="str">
            <v>2099</v>
          </cell>
          <cell r="F438" t="str">
            <v>Jon Chapman</v>
          </cell>
          <cell r="J438">
            <v>8117</v>
          </cell>
          <cell r="K438" t="str">
            <v>Software</v>
          </cell>
        </row>
        <row r="439">
          <cell r="E439" t="str">
            <v>2102</v>
          </cell>
          <cell r="F439" t="str">
            <v>DC Metro 2 RM</v>
          </cell>
          <cell r="J439">
            <v>8118</v>
          </cell>
          <cell r="K439" t="str">
            <v>Expendable Computer Hardware</v>
          </cell>
        </row>
        <row r="440">
          <cell r="E440" t="str">
            <v>2103</v>
          </cell>
          <cell r="F440" t="str">
            <v>McLean</v>
          </cell>
          <cell r="J440">
            <v>8119</v>
          </cell>
          <cell r="K440" t="str">
            <v>Computer Maintenance</v>
          </cell>
        </row>
        <row r="441">
          <cell r="E441" t="str">
            <v>2104</v>
          </cell>
          <cell r="F441" t="str">
            <v>Gaithersburg</v>
          </cell>
          <cell r="J441">
            <v>8120</v>
          </cell>
          <cell r="K441" t="str">
            <v>Software/PC &amp; LAN Support</v>
          </cell>
        </row>
        <row r="442">
          <cell r="E442" t="str">
            <v>2105</v>
          </cell>
          <cell r="F442" t="str">
            <v>Herndon</v>
          </cell>
          <cell r="J442">
            <v>8121</v>
          </cell>
          <cell r="K442" t="str">
            <v>Hosting Services</v>
          </cell>
        </row>
        <row r="443">
          <cell r="E443" t="str">
            <v>2106</v>
          </cell>
          <cell r="F443" t="str">
            <v>Springfield</v>
          </cell>
          <cell r="J443">
            <v>8122</v>
          </cell>
          <cell r="K443" t="str">
            <v>Managed Services</v>
          </cell>
        </row>
        <row r="444">
          <cell r="E444" t="str">
            <v>2107</v>
          </cell>
          <cell r="F444" t="str">
            <v>Oakton</v>
          </cell>
          <cell r="J444">
            <v>8141</v>
          </cell>
          <cell r="K444" t="str">
            <v>Staff Research</v>
          </cell>
        </row>
        <row r="445">
          <cell r="E445" t="str">
            <v>2108</v>
          </cell>
          <cell r="F445" t="str">
            <v>Falls Church</v>
          </cell>
          <cell r="J445">
            <v>8142</v>
          </cell>
          <cell r="K445" t="str">
            <v>Student Research</v>
          </cell>
        </row>
        <row r="446">
          <cell r="E446" t="str">
            <v>2109</v>
          </cell>
          <cell r="F446" t="str">
            <v>Reston</v>
          </cell>
          <cell r="J446">
            <v>8143</v>
          </cell>
          <cell r="K446" t="str">
            <v>Product Analysis</v>
          </cell>
        </row>
        <row r="447">
          <cell r="E447" t="str">
            <v>2110</v>
          </cell>
          <cell r="F447" t="str">
            <v>Potomac</v>
          </cell>
          <cell r="J447">
            <v>8166</v>
          </cell>
          <cell r="K447" t="str">
            <v>Content Creation &amp; Development</v>
          </cell>
        </row>
        <row r="448">
          <cell r="E448" t="str">
            <v>2111</v>
          </cell>
          <cell r="F448" t="str">
            <v>Alexandria</v>
          </cell>
          <cell r="J448">
            <v>8167</v>
          </cell>
          <cell r="K448" t="str">
            <v>Cost of Package Design</v>
          </cell>
        </row>
        <row r="449">
          <cell r="E449" t="str">
            <v>2112</v>
          </cell>
          <cell r="F449" t="str">
            <v>Ellicott City</v>
          </cell>
          <cell r="J449">
            <v>8168</v>
          </cell>
          <cell r="K449" t="str">
            <v>Proofreading</v>
          </cell>
        </row>
        <row r="450">
          <cell r="E450" t="str">
            <v>2113</v>
          </cell>
          <cell r="F450" t="str">
            <v>Owings Mills</v>
          </cell>
          <cell r="J450">
            <v>8169</v>
          </cell>
          <cell r="K450" t="str">
            <v>Editing</v>
          </cell>
        </row>
        <row r="451">
          <cell r="E451" t="str">
            <v>2114</v>
          </cell>
          <cell r="F451" t="str">
            <v>Fairfax</v>
          </cell>
          <cell r="J451">
            <v>8170</v>
          </cell>
          <cell r="K451" t="str">
            <v>Formatting</v>
          </cell>
        </row>
        <row r="452">
          <cell r="E452" t="str">
            <v>2115</v>
          </cell>
          <cell r="F452" t="str">
            <v>Arlington, VA</v>
          </cell>
          <cell r="J452">
            <v>8171</v>
          </cell>
          <cell r="K452" t="str">
            <v>Book &amp; Curriculum Materials</v>
          </cell>
        </row>
        <row r="453">
          <cell r="E453" t="str">
            <v>2116</v>
          </cell>
          <cell r="F453" t="str">
            <v>Towson</v>
          </cell>
          <cell r="J453">
            <v>8172</v>
          </cell>
          <cell r="K453" t="str">
            <v>Royalties &amp; Permissions</v>
          </cell>
        </row>
        <row r="454">
          <cell r="E454" t="str">
            <v>2117</v>
          </cell>
          <cell r="F454" t="str">
            <v>Colesville</v>
          </cell>
          <cell r="J454">
            <v>8173</v>
          </cell>
          <cell r="K454" t="str">
            <v>Studio Fees</v>
          </cell>
        </row>
        <row r="455">
          <cell r="E455" t="str">
            <v>2118</v>
          </cell>
          <cell r="F455" t="str">
            <v>Laurel</v>
          </cell>
          <cell r="J455">
            <v>8174</v>
          </cell>
          <cell r="K455" t="str">
            <v>Sound Media</v>
          </cell>
        </row>
        <row r="456">
          <cell r="E456" t="str">
            <v>2121</v>
          </cell>
          <cell r="F456" t="str">
            <v>DC Metro 1 RM</v>
          </cell>
          <cell r="J456">
            <v>8175</v>
          </cell>
          <cell r="K456" t="str">
            <v>Animation Media</v>
          </cell>
        </row>
        <row r="457">
          <cell r="E457" t="str">
            <v>2122</v>
          </cell>
          <cell r="F457" t="str">
            <v>Clifton</v>
          </cell>
          <cell r="J457">
            <v>8176</v>
          </cell>
          <cell r="K457" t="str">
            <v>Graphic Media</v>
          </cell>
        </row>
        <row r="458">
          <cell r="E458" t="str">
            <v>2125</v>
          </cell>
          <cell r="F458" t="str">
            <v>East Coast Regional Director for Aylon S</v>
          </cell>
          <cell r="J458">
            <v>8196</v>
          </cell>
          <cell r="K458" t="str">
            <v>Video Tape Production</v>
          </cell>
        </row>
        <row r="459">
          <cell r="E459" t="str">
            <v>2131</v>
          </cell>
          <cell r="F459" t="str">
            <v>Alpharetta</v>
          </cell>
          <cell r="J459">
            <v>8197</v>
          </cell>
          <cell r="K459" t="str">
            <v>Tape Production Supplies</v>
          </cell>
        </row>
        <row r="460">
          <cell r="E460" t="str">
            <v>2132</v>
          </cell>
          <cell r="F460" t="str">
            <v>Atlanta RM</v>
          </cell>
          <cell r="J460">
            <v>8198</v>
          </cell>
          <cell r="K460" t="str">
            <v>Audio Tape Production</v>
          </cell>
        </row>
        <row r="461">
          <cell r="E461" t="str">
            <v>2133</v>
          </cell>
          <cell r="F461" t="str">
            <v>Cambridge Square</v>
          </cell>
          <cell r="J461">
            <v>8199</v>
          </cell>
          <cell r="K461" t="str">
            <v>Diskette &amp; CD Production</v>
          </cell>
        </row>
        <row r="462">
          <cell r="E462" t="str">
            <v>2134</v>
          </cell>
          <cell r="F462" t="str">
            <v>Marietta</v>
          </cell>
          <cell r="J462">
            <v>8221</v>
          </cell>
          <cell r="K462" t="str">
            <v>Printing Supplies - Production</v>
          </cell>
        </row>
        <row r="463">
          <cell r="E463" t="str">
            <v>2136</v>
          </cell>
          <cell r="F463" t="str">
            <v>Decatur</v>
          </cell>
          <cell r="J463">
            <v>8222</v>
          </cell>
          <cell r="K463" t="str">
            <v>Printing Maintenance - Production</v>
          </cell>
        </row>
        <row r="464">
          <cell r="E464" t="str">
            <v>2137</v>
          </cell>
          <cell r="F464" t="str">
            <v>Lilburn</v>
          </cell>
          <cell r="J464">
            <v>8246</v>
          </cell>
          <cell r="K464" t="str">
            <v>Textbook Printing</v>
          </cell>
        </row>
        <row r="465">
          <cell r="E465" t="str">
            <v>2138</v>
          </cell>
          <cell r="F465" t="str">
            <v>Lawrenceville</v>
          </cell>
          <cell r="J465">
            <v>8247</v>
          </cell>
          <cell r="K465" t="str">
            <v>Course Material - Printing</v>
          </cell>
        </row>
        <row r="466">
          <cell r="E466" t="str">
            <v>2141</v>
          </cell>
          <cell r="F466" t="str">
            <v>New England RM</v>
          </cell>
          <cell r="J466">
            <v>8271</v>
          </cell>
          <cell r="K466" t="str">
            <v>Forms</v>
          </cell>
        </row>
        <row r="467">
          <cell r="E467" t="str">
            <v>2144</v>
          </cell>
          <cell r="F467" t="str">
            <v>Newton</v>
          </cell>
          <cell r="J467">
            <v>8272</v>
          </cell>
          <cell r="K467" t="str">
            <v>Released Exams</v>
          </cell>
        </row>
        <row r="468">
          <cell r="E468" t="str">
            <v>2145</v>
          </cell>
          <cell r="F468" t="str">
            <v>Wellesley</v>
          </cell>
          <cell r="J468">
            <v>8273</v>
          </cell>
          <cell r="K468" t="str">
            <v>Course Material - Paper</v>
          </cell>
        </row>
        <row r="469">
          <cell r="E469" t="str">
            <v>2146</v>
          </cell>
          <cell r="F469" t="str">
            <v>Winchester</v>
          </cell>
          <cell r="J469">
            <v>8274</v>
          </cell>
          <cell r="K469" t="str">
            <v>Materials Assembly</v>
          </cell>
        </row>
        <row r="470">
          <cell r="E470" t="str">
            <v>2147</v>
          </cell>
          <cell r="F470" t="str">
            <v>West Roxbury</v>
          </cell>
          <cell r="J470">
            <v>8275</v>
          </cell>
          <cell r="K470" t="str">
            <v>Miscellaneous Materials</v>
          </cell>
        </row>
        <row r="471">
          <cell r="E471" t="str">
            <v>2149</v>
          </cell>
          <cell r="F471" t="str">
            <v>Oliver Delgado</v>
          </cell>
          <cell r="J471">
            <v>8276</v>
          </cell>
          <cell r="K471" t="str">
            <v>Materials Allocation</v>
          </cell>
        </row>
        <row r="472">
          <cell r="E472" t="str">
            <v>2159</v>
          </cell>
          <cell r="F472" t="str">
            <v>Alex Lunding</v>
          </cell>
          <cell r="J472">
            <v>8277</v>
          </cell>
          <cell r="K472" t="str">
            <v>In-House Materials Production</v>
          </cell>
        </row>
        <row r="473">
          <cell r="E473" t="str">
            <v>2162</v>
          </cell>
          <cell r="F473" t="str">
            <v>69th Street</v>
          </cell>
          <cell r="J473">
            <v>8278</v>
          </cell>
          <cell r="K473" t="str">
            <v>Transfer to Inventory</v>
          </cell>
        </row>
        <row r="474">
          <cell r="E474" t="str">
            <v>2163</v>
          </cell>
          <cell r="F474" t="str">
            <v>Andora</v>
          </cell>
          <cell r="J474">
            <v>8301</v>
          </cell>
          <cell r="K474" t="str">
            <v>Freight In</v>
          </cell>
        </row>
        <row r="475">
          <cell r="E475" t="str">
            <v>2164</v>
          </cell>
          <cell r="F475" t="str">
            <v>Roosevelt Mall</v>
          </cell>
          <cell r="J475">
            <v>8302</v>
          </cell>
          <cell r="K475" t="str">
            <v>Trucking &amp; Shipping</v>
          </cell>
        </row>
        <row r="476">
          <cell r="E476" t="str">
            <v>2165</v>
          </cell>
          <cell r="F476" t="str">
            <v>Cherry Hill</v>
          </cell>
          <cell r="J476">
            <v>8303</v>
          </cell>
          <cell r="K476" t="str">
            <v>Shipping - Maintenance</v>
          </cell>
        </row>
        <row r="477">
          <cell r="E477" t="str">
            <v>2171</v>
          </cell>
          <cell r="F477" t="str">
            <v>2100's Territory Additional Budget</v>
          </cell>
          <cell r="J477">
            <v>8304</v>
          </cell>
          <cell r="K477" t="str">
            <v>Shipping Supplies</v>
          </cell>
        </row>
        <row r="478">
          <cell r="E478" t="str">
            <v>2172</v>
          </cell>
          <cell r="F478" t="str">
            <v>2300's Territory Additional Budget</v>
          </cell>
          <cell r="J478">
            <v>8305</v>
          </cell>
          <cell r="K478" t="str">
            <v>Distribution Fee</v>
          </cell>
        </row>
        <row r="479">
          <cell r="E479" t="str">
            <v>2173</v>
          </cell>
          <cell r="F479" t="str">
            <v>2500's Territory Additional Budget</v>
          </cell>
          <cell r="J479">
            <v>8306</v>
          </cell>
          <cell r="K479" t="str">
            <v>Shipping &amp; Handling Allocation</v>
          </cell>
        </row>
        <row r="480">
          <cell r="E480" t="str">
            <v>2174</v>
          </cell>
          <cell r="F480" t="str">
            <v>2200's Territory Additional Budget</v>
          </cell>
          <cell r="J480">
            <v>8326</v>
          </cell>
          <cell r="K480" t="str">
            <v>Licenses, Permits, &amp; Local Tax</v>
          </cell>
        </row>
        <row r="481">
          <cell r="E481" t="str">
            <v>2181</v>
          </cell>
          <cell r="F481" t="str">
            <v>NJ 1 RM</v>
          </cell>
          <cell r="J481">
            <v>8327</v>
          </cell>
          <cell r="K481" t="str">
            <v>Sales &amp; Use Taxes</v>
          </cell>
        </row>
        <row r="482">
          <cell r="E482" t="str">
            <v>2182</v>
          </cell>
          <cell r="F482" t="str">
            <v>Westfield</v>
          </cell>
          <cell r="J482">
            <v>8328</v>
          </cell>
          <cell r="K482" t="str">
            <v>Penalties</v>
          </cell>
        </row>
        <row r="483">
          <cell r="E483" t="str">
            <v>2183</v>
          </cell>
          <cell r="F483" t="str">
            <v>Livingston</v>
          </cell>
          <cell r="J483">
            <v>8351</v>
          </cell>
          <cell r="K483" t="str">
            <v>Bank Service Charges</v>
          </cell>
        </row>
        <row r="484">
          <cell r="E484" t="str">
            <v>2184</v>
          </cell>
          <cell r="F484" t="str">
            <v>Ridgewood</v>
          </cell>
          <cell r="J484">
            <v>8352</v>
          </cell>
          <cell r="K484" t="str">
            <v>Computerized P/R Service &amp; Supplies</v>
          </cell>
        </row>
        <row r="485">
          <cell r="E485" t="str">
            <v>2185</v>
          </cell>
          <cell r="F485" t="str">
            <v>Englewood</v>
          </cell>
          <cell r="J485">
            <v>8353</v>
          </cell>
          <cell r="K485" t="str">
            <v>Credit Card Fees</v>
          </cell>
        </row>
        <row r="486">
          <cell r="E486" t="str">
            <v>2186</v>
          </cell>
          <cell r="F486" t="str">
            <v>New Providence</v>
          </cell>
          <cell r="J486">
            <v>8354</v>
          </cell>
          <cell r="K486" t="str">
            <v>Allocated Credit Card Fees</v>
          </cell>
        </row>
        <row r="487">
          <cell r="E487" t="str">
            <v>2187</v>
          </cell>
          <cell r="F487" t="str">
            <v>West Caldwell</v>
          </cell>
          <cell r="J487">
            <v>8355</v>
          </cell>
          <cell r="K487" t="str">
            <v>Payroll Administrative Charge</v>
          </cell>
        </row>
        <row r="488">
          <cell r="E488" t="str">
            <v>2188</v>
          </cell>
          <cell r="F488" t="str">
            <v>Upper Montclair</v>
          </cell>
          <cell r="J488">
            <v>8376</v>
          </cell>
          <cell r="K488" t="str">
            <v>Depreciation</v>
          </cell>
        </row>
        <row r="489">
          <cell r="E489" t="str">
            <v>2189</v>
          </cell>
          <cell r="F489" t="str">
            <v>Metuchen</v>
          </cell>
          <cell r="J489">
            <v>8377</v>
          </cell>
          <cell r="K489" t="str">
            <v>Product Development Costs - Amortization</v>
          </cell>
        </row>
        <row r="490">
          <cell r="E490" t="str">
            <v>2191</v>
          </cell>
          <cell r="F490" t="str">
            <v>Closter</v>
          </cell>
          <cell r="J490">
            <v>8378</v>
          </cell>
          <cell r="K490" t="str">
            <v>Amortization - Software</v>
          </cell>
        </row>
        <row r="491">
          <cell r="E491" t="str">
            <v>2192</v>
          </cell>
          <cell r="F491" t="str">
            <v>Marlboro</v>
          </cell>
          <cell r="J491">
            <v>8379</v>
          </cell>
          <cell r="K491" t="str">
            <v>Amortization - Non-Compete (Operations)</v>
          </cell>
        </row>
        <row r="492">
          <cell r="E492" t="str">
            <v>2193</v>
          </cell>
          <cell r="F492" t="str">
            <v>Bayonne</v>
          </cell>
          <cell r="J492">
            <v>8380</v>
          </cell>
          <cell r="K492" t="str">
            <v>Amortization - Other Intangibles</v>
          </cell>
        </row>
        <row r="493">
          <cell r="E493" t="str">
            <v>2194</v>
          </cell>
          <cell r="F493" t="str">
            <v>East Brunswick</v>
          </cell>
          <cell r="J493">
            <v>8381</v>
          </cell>
          <cell r="K493" t="str">
            <v>Amortization of Software Projects</v>
          </cell>
        </row>
        <row r="494">
          <cell r="E494" t="str">
            <v>2195</v>
          </cell>
          <cell r="F494" t="str">
            <v>Union</v>
          </cell>
          <cell r="J494">
            <v>8382</v>
          </cell>
          <cell r="K494" t="str">
            <v>Successmaker Software Amortization</v>
          </cell>
        </row>
        <row r="495">
          <cell r="E495" t="str">
            <v>2199</v>
          </cell>
          <cell r="F495" t="str">
            <v>Matt Johnson</v>
          </cell>
          <cell r="J495">
            <v>8401</v>
          </cell>
          <cell r="K495" t="str">
            <v>Consultants &amp; Professionals</v>
          </cell>
        </row>
        <row r="496">
          <cell r="E496" t="str">
            <v>2210</v>
          </cell>
          <cell r="F496" t="str">
            <v>Reserved for Philadelphia Region Rollup</v>
          </cell>
          <cell r="J496">
            <v>8402</v>
          </cell>
          <cell r="K496" t="str">
            <v>Contributions</v>
          </cell>
        </row>
        <row r="497">
          <cell r="E497" t="str">
            <v>2211</v>
          </cell>
          <cell r="F497" t="str">
            <v>Philadelphia RM</v>
          </cell>
          <cell r="J497">
            <v>8403</v>
          </cell>
          <cell r="K497" t="str">
            <v>Commissions</v>
          </cell>
        </row>
        <row r="498">
          <cell r="E498" t="str">
            <v>2221</v>
          </cell>
          <cell r="F498" t="str">
            <v>NY 1 RM</v>
          </cell>
          <cell r="J498">
            <v>8404</v>
          </cell>
          <cell r="K498" t="str">
            <v>Insurance</v>
          </cell>
        </row>
        <row r="499">
          <cell r="E499" t="str">
            <v>2224</v>
          </cell>
          <cell r="F499" t="str">
            <v>Huntington</v>
          </cell>
          <cell r="J499">
            <v>8405</v>
          </cell>
          <cell r="K499" t="str">
            <v>Miscellaneous Operating</v>
          </cell>
        </row>
        <row r="500">
          <cell r="E500" t="str">
            <v>2225</v>
          </cell>
          <cell r="F500" t="str">
            <v>Columbus Ave</v>
          </cell>
          <cell r="J500">
            <v>8406</v>
          </cell>
          <cell r="K500" t="str">
            <v>Foreign Exchange</v>
          </cell>
        </row>
        <row r="501">
          <cell r="E501" t="str">
            <v>2226</v>
          </cell>
          <cell r="F501" t="str">
            <v>Great Neck</v>
          </cell>
          <cell r="J501">
            <v>8407</v>
          </cell>
          <cell r="K501" t="str">
            <v>Audio/Video Rental</v>
          </cell>
        </row>
        <row r="502">
          <cell r="E502" t="str">
            <v>2227</v>
          </cell>
          <cell r="F502" t="str">
            <v>Bedford-Stuyvesant</v>
          </cell>
          <cell r="J502">
            <v>8408</v>
          </cell>
          <cell r="K502" t="str">
            <v>Bad Debts-Tuition</v>
          </cell>
        </row>
        <row r="503">
          <cell r="E503" t="str">
            <v>2228</v>
          </cell>
          <cell r="F503" t="str">
            <v>Forest Hills</v>
          </cell>
          <cell r="J503">
            <v>8409</v>
          </cell>
          <cell r="K503" t="str">
            <v>Bad Debt True Up</v>
          </cell>
        </row>
        <row r="504">
          <cell r="E504" t="str">
            <v>2229</v>
          </cell>
          <cell r="F504" t="str">
            <v>East Broadway</v>
          </cell>
          <cell r="J504">
            <v>8410</v>
          </cell>
          <cell r="K504" t="str">
            <v>Bad Debts</v>
          </cell>
        </row>
        <row r="505">
          <cell r="E505" t="str">
            <v>2230</v>
          </cell>
          <cell r="F505" t="str">
            <v>Flushing</v>
          </cell>
          <cell r="J505">
            <v>8411</v>
          </cell>
          <cell r="K505" t="str">
            <v>Van Maintenance &amp; Repair</v>
          </cell>
        </row>
        <row r="506">
          <cell r="E506" t="str">
            <v>2232</v>
          </cell>
          <cell r="F506" t="str">
            <v>Harlem</v>
          </cell>
          <cell r="J506">
            <v>8415</v>
          </cell>
          <cell r="K506" t="str">
            <v>Lobbying</v>
          </cell>
        </row>
        <row r="507">
          <cell r="E507" t="str">
            <v>2233</v>
          </cell>
          <cell r="F507" t="str">
            <v>Glen Oaks</v>
          </cell>
          <cell r="J507">
            <v>8431</v>
          </cell>
          <cell r="K507" t="str">
            <v>Med Live Allocation</v>
          </cell>
        </row>
        <row r="508">
          <cell r="E508" t="str">
            <v>2234</v>
          </cell>
          <cell r="F508" t="str">
            <v>Third Ave.</v>
          </cell>
          <cell r="J508">
            <v>8432</v>
          </cell>
          <cell r="K508" t="str">
            <v>Intercompany Services</v>
          </cell>
        </row>
        <row r="509">
          <cell r="E509" t="str">
            <v>2235</v>
          </cell>
          <cell r="F509" t="str">
            <v>Bronx</v>
          </cell>
          <cell r="J509">
            <v>8433</v>
          </cell>
          <cell r="K509" t="str">
            <v>Product Amortization Transfer</v>
          </cell>
        </row>
        <row r="510">
          <cell r="E510" t="str">
            <v>2236</v>
          </cell>
          <cell r="F510" t="str">
            <v>Park Slope</v>
          </cell>
          <cell r="J510">
            <v>8434</v>
          </cell>
          <cell r="K510" t="str">
            <v>Operating Expense Transfer</v>
          </cell>
        </row>
        <row r="511">
          <cell r="E511" t="str">
            <v>2238</v>
          </cell>
          <cell r="F511" t="str">
            <v>Bay Ridge</v>
          </cell>
          <cell r="J511">
            <v>8602</v>
          </cell>
          <cell r="K511" t="str">
            <v>Customer Care Ctr Allocation</v>
          </cell>
        </row>
        <row r="512">
          <cell r="E512" t="str">
            <v>2239</v>
          </cell>
          <cell r="F512" t="str">
            <v>Staten Island</v>
          </cell>
          <cell r="J512">
            <v>8603</v>
          </cell>
          <cell r="K512" t="str">
            <v>Territory Allocation</v>
          </cell>
        </row>
        <row r="513">
          <cell r="E513" t="str">
            <v>2240</v>
          </cell>
          <cell r="F513" t="str">
            <v>Flatbush</v>
          </cell>
          <cell r="J513">
            <v>8604</v>
          </cell>
          <cell r="K513" t="str">
            <v>Regional Allocation</v>
          </cell>
        </row>
        <row r="514">
          <cell r="E514" t="str">
            <v>2241</v>
          </cell>
          <cell r="F514" t="str">
            <v>Rosedale</v>
          </cell>
          <cell r="J514">
            <v>8605</v>
          </cell>
          <cell r="K514" t="str">
            <v>Med and International Allocation</v>
          </cell>
        </row>
        <row r="515">
          <cell r="E515" t="str">
            <v>2251</v>
          </cell>
          <cell r="F515" t="str">
            <v>NJ 2 RM</v>
          </cell>
          <cell r="J515">
            <v>8631</v>
          </cell>
          <cell r="K515" t="str">
            <v>Home Office Services Allocation</v>
          </cell>
        </row>
        <row r="516">
          <cell r="E516" t="str">
            <v>2261</v>
          </cell>
          <cell r="F516" t="str">
            <v>NY 2 RM</v>
          </cell>
          <cell r="J516">
            <v>8634</v>
          </cell>
          <cell r="K516" t="str">
            <v>Web Tech Allocation</v>
          </cell>
        </row>
        <row r="517">
          <cell r="E517" t="str">
            <v>2262</v>
          </cell>
          <cell r="F517" t="str">
            <v>Darien</v>
          </cell>
          <cell r="J517">
            <v>8635</v>
          </cell>
          <cell r="K517" t="str">
            <v>Online Allocation</v>
          </cell>
        </row>
        <row r="518">
          <cell r="E518" t="str">
            <v>2263</v>
          </cell>
          <cell r="F518" t="str">
            <v>Westport</v>
          </cell>
          <cell r="J518">
            <v>8636</v>
          </cell>
          <cell r="K518" t="str">
            <v>KTP Field Support Allocation</v>
          </cell>
        </row>
        <row r="519">
          <cell r="E519" t="str">
            <v>2264</v>
          </cell>
          <cell r="F519" t="str">
            <v>Scarsdale</v>
          </cell>
          <cell r="J519">
            <v>8702</v>
          </cell>
          <cell r="K519" t="str">
            <v>Interest Income - Banks</v>
          </cell>
        </row>
        <row r="520">
          <cell r="E520" t="str">
            <v>2265</v>
          </cell>
          <cell r="F520" t="str">
            <v>Merrick</v>
          </cell>
          <cell r="J520">
            <v>8703</v>
          </cell>
          <cell r="K520" t="str">
            <v>Interest Income - Investments</v>
          </cell>
        </row>
        <row r="521">
          <cell r="E521" t="str">
            <v>2266</v>
          </cell>
          <cell r="F521" t="str">
            <v>Rye</v>
          </cell>
          <cell r="J521">
            <v>8704</v>
          </cell>
          <cell r="K521" t="str">
            <v>Interest Income - Financing</v>
          </cell>
        </row>
        <row r="522">
          <cell r="E522" t="str">
            <v>2267</v>
          </cell>
          <cell r="F522" t="str">
            <v>Fresh Meadows</v>
          </cell>
          <cell r="J522">
            <v>8726</v>
          </cell>
          <cell r="K522" t="str">
            <v>Interest Expense</v>
          </cell>
        </row>
        <row r="523">
          <cell r="E523" t="str">
            <v>2268</v>
          </cell>
          <cell r="F523" t="str">
            <v>Forest Hills PAT</v>
          </cell>
          <cell r="J523">
            <v>8751</v>
          </cell>
          <cell r="K523" t="str">
            <v>Disposal of Fixed Assets - Gain</v>
          </cell>
        </row>
        <row r="524">
          <cell r="E524" t="str">
            <v>2269</v>
          </cell>
          <cell r="F524" t="str">
            <v>Colesville PAT</v>
          </cell>
          <cell r="J524">
            <v>8752</v>
          </cell>
          <cell r="K524" t="str">
            <v>Disposal of Fixed Assets-Loss</v>
          </cell>
        </row>
        <row r="525">
          <cell r="E525" t="str">
            <v>2271</v>
          </cell>
          <cell r="F525" t="str">
            <v>NY 3 RM</v>
          </cell>
          <cell r="J525">
            <v>8753</v>
          </cell>
          <cell r="K525" t="str">
            <v>Other Non-Operating Income</v>
          </cell>
        </row>
        <row r="526">
          <cell r="E526" t="str">
            <v>2276</v>
          </cell>
          <cell r="F526" t="str">
            <v>Glen Oaks PAT</v>
          </cell>
          <cell r="J526">
            <v>8754</v>
          </cell>
          <cell r="K526" t="str">
            <v>Other Non-Operating Expense</v>
          </cell>
        </row>
        <row r="527">
          <cell r="E527" t="str">
            <v>2277</v>
          </cell>
          <cell r="F527" t="str">
            <v>Washington Heights</v>
          </cell>
          <cell r="J527">
            <v>8755</v>
          </cell>
          <cell r="K527" t="str">
            <v>Equity in gain/loss of unconsolidated invstmnts</v>
          </cell>
        </row>
        <row r="528">
          <cell r="E528" t="str">
            <v>2278</v>
          </cell>
          <cell r="F528" t="str">
            <v>Fordham Road AP</v>
          </cell>
          <cell r="J528">
            <v>8756</v>
          </cell>
          <cell r="K528" t="str">
            <v>Loss on Disposition of Unconsolidated Investment</v>
          </cell>
        </row>
        <row r="529">
          <cell r="E529" t="str">
            <v>2281</v>
          </cell>
          <cell r="F529" t="str">
            <v>NY/DC PAT RM</v>
          </cell>
          <cell r="J529">
            <v>8757</v>
          </cell>
          <cell r="K529" t="str">
            <v>Provision - Long-Term Investments</v>
          </cell>
        </row>
        <row r="530">
          <cell r="E530" t="str">
            <v>2282</v>
          </cell>
          <cell r="F530" t="str">
            <v>Astoria</v>
          </cell>
          <cell r="J530">
            <v>8758</v>
          </cell>
          <cell r="K530" t="str">
            <v>Foreign Exchange (Non-operating)</v>
          </cell>
        </row>
        <row r="531">
          <cell r="E531" t="str">
            <v>2283</v>
          </cell>
          <cell r="F531" t="str">
            <v>Staten Island PAT</v>
          </cell>
          <cell r="J531">
            <v>8776</v>
          </cell>
          <cell r="K531" t="str">
            <v>Amortization  - Goodwill</v>
          </cell>
        </row>
        <row r="532">
          <cell r="E532" t="str">
            <v>2291</v>
          </cell>
          <cell r="F532" t="str">
            <v>NY 4 RM</v>
          </cell>
          <cell r="J532">
            <v>8777</v>
          </cell>
          <cell r="K532" t="str">
            <v>Amortization - Non-Compete (Non-operating)</v>
          </cell>
        </row>
        <row r="533">
          <cell r="E533" t="str">
            <v>2299</v>
          </cell>
          <cell r="F533" t="str">
            <v>Ingrid Byrd</v>
          </cell>
          <cell r="J533">
            <v>8778</v>
          </cell>
          <cell r="K533" t="str">
            <v>Amortization-Other Intangibles</v>
          </cell>
        </row>
        <row r="534">
          <cell r="E534" t="str">
            <v>2302</v>
          </cell>
          <cell r="F534" t="str">
            <v>Colorado RM</v>
          </cell>
          <cell r="J534">
            <v>8801</v>
          </cell>
          <cell r="K534" t="str">
            <v>TWPCO Corporate Charge</v>
          </cell>
        </row>
        <row r="535">
          <cell r="E535" t="str">
            <v>2304</v>
          </cell>
          <cell r="F535" t="str">
            <v>Highlands Ranch</v>
          </cell>
          <cell r="J535">
            <v>8802</v>
          </cell>
          <cell r="K535" t="str">
            <v>Kaplan Corporate Charge</v>
          </cell>
        </row>
        <row r="536">
          <cell r="E536" t="str">
            <v>2305</v>
          </cell>
          <cell r="F536" t="str">
            <v>University Hills</v>
          </cell>
          <cell r="J536">
            <v>8902</v>
          </cell>
          <cell r="K536" t="str">
            <v>Current Federal Tax Provision</v>
          </cell>
        </row>
        <row r="537">
          <cell r="E537" t="str">
            <v>2306</v>
          </cell>
          <cell r="F537" t="str">
            <v>Arapahoe</v>
          </cell>
          <cell r="J537">
            <v>8903</v>
          </cell>
          <cell r="K537" t="str">
            <v>Current State Tax Provision</v>
          </cell>
        </row>
        <row r="538">
          <cell r="E538" t="str">
            <v>2316</v>
          </cell>
          <cell r="F538" t="str">
            <v>So Cal East RM</v>
          </cell>
          <cell r="J538">
            <v>8904</v>
          </cell>
          <cell r="K538" t="str">
            <v>Foreign Tax Provision</v>
          </cell>
        </row>
        <row r="539">
          <cell r="E539" t="str">
            <v>2326</v>
          </cell>
          <cell r="F539" t="str">
            <v>LA North RM</v>
          </cell>
          <cell r="J539">
            <v>8906</v>
          </cell>
          <cell r="K539" t="str">
            <v>Deferred Federal Tax Provision</v>
          </cell>
        </row>
        <row r="540">
          <cell r="E540" t="str">
            <v>2327</v>
          </cell>
          <cell r="F540" t="str">
            <v>LA South RM</v>
          </cell>
          <cell r="J540">
            <v>8907</v>
          </cell>
          <cell r="K540" t="str">
            <v>Deferred State Tax Provision</v>
          </cell>
        </row>
        <row r="541">
          <cell r="E541" t="str">
            <v>2328</v>
          </cell>
          <cell r="F541" t="str">
            <v>Rolling Hills Estates</v>
          </cell>
          <cell r="J541">
            <v>8908</v>
          </cell>
          <cell r="K541" t="str">
            <v>Deferred Foreign Tax Provision</v>
          </cell>
        </row>
        <row r="542">
          <cell r="E542" t="str">
            <v>2329</v>
          </cell>
          <cell r="F542" t="str">
            <v>Pasadena</v>
          </cell>
          <cell r="J542">
            <v>9890</v>
          </cell>
          <cell r="K542" t="str">
            <v>FT Regular Hours</v>
          </cell>
        </row>
        <row r="543">
          <cell r="E543" t="str">
            <v>2330</v>
          </cell>
          <cell r="F543" t="str">
            <v>Granada Hills</v>
          </cell>
          <cell r="J543">
            <v>9891</v>
          </cell>
          <cell r="K543" t="str">
            <v>FT Vacation Hours</v>
          </cell>
        </row>
        <row r="544">
          <cell r="E544" t="str">
            <v>2331</v>
          </cell>
          <cell r="F544" t="str">
            <v>Beverly Hills</v>
          </cell>
          <cell r="J544">
            <v>9892</v>
          </cell>
          <cell r="K544" t="str">
            <v>FT Sick Hours</v>
          </cell>
        </row>
        <row r="545">
          <cell r="E545" t="str">
            <v>2332</v>
          </cell>
          <cell r="F545" t="str">
            <v>Santa Clarita</v>
          </cell>
          <cell r="J545">
            <v>9893</v>
          </cell>
          <cell r="K545" t="str">
            <v>FT Other Hours</v>
          </cell>
        </row>
        <row r="546">
          <cell r="E546" t="str">
            <v>2333</v>
          </cell>
          <cell r="F546" t="str">
            <v>Westlake</v>
          </cell>
          <cell r="J546">
            <v>9895</v>
          </cell>
          <cell r="K546" t="str">
            <v>Full-time Employee Count</v>
          </cell>
        </row>
        <row r="547">
          <cell r="E547" t="str">
            <v>2334</v>
          </cell>
          <cell r="F547" t="str">
            <v>Woodland Hills</v>
          </cell>
          <cell r="J547">
            <v>9896</v>
          </cell>
          <cell r="K547" t="str">
            <v>PT Total Hours</v>
          </cell>
        </row>
        <row r="548">
          <cell r="E548" t="str">
            <v>2335</v>
          </cell>
          <cell r="F548" t="str">
            <v>Redondo Beach</v>
          </cell>
          <cell r="J548">
            <v>9901</v>
          </cell>
          <cell r="K548" t="str">
            <v>Enrollments</v>
          </cell>
        </row>
        <row r="549">
          <cell r="E549" t="str">
            <v>2336</v>
          </cell>
          <cell r="F549" t="str">
            <v>Chino Hills</v>
          </cell>
          <cell r="J549">
            <v>9902</v>
          </cell>
          <cell r="K549" t="str">
            <v>Price Adjustments</v>
          </cell>
        </row>
        <row r="550">
          <cell r="E550" t="str">
            <v>2337</v>
          </cell>
          <cell r="F550" t="str">
            <v>Encino</v>
          </cell>
          <cell r="J550">
            <v>9903</v>
          </cell>
          <cell r="K550" t="str">
            <v>Drops</v>
          </cell>
        </row>
        <row r="551">
          <cell r="E551" t="str">
            <v>2338</v>
          </cell>
          <cell r="F551" t="str">
            <v>Simi Valley</v>
          </cell>
          <cell r="J551">
            <v>9904</v>
          </cell>
          <cell r="K551" t="str">
            <v>Drop/Switches</v>
          </cell>
        </row>
        <row r="552">
          <cell r="E552" t="str">
            <v>2339</v>
          </cell>
          <cell r="F552" t="str">
            <v>Thousand Oaks</v>
          </cell>
          <cell r="J552">
            <v>9905</v>
          </cell>
          <cell r="K552" t="str">
            <v>Guaranteed Refunds</v>
          </cell>
        </row>
        <row r="553">
          <cell r="E553" t="str">
            <v>2342</v>
          </cell>
          <cell r="F553" t="str">
            <v>Ladera Heights</v>
          </cell>
          <cell r="J553">
            <v>9906</v>
          </cell>
          <cell r="K553" t="str">
            <v>Bad Debts</v>
          </cell>
        </row>
        <row r="554">
          <cell r="E554" t="str">
            <v>2343</v>
          </cell>
          <cell r="F554" t="str">
            <v>Hacienda Heights</v>
          </cell>
          <cell r="J554">
            <v>9907</v>
          </cell>
          <cell r="K554" t="str">
            <v>Licensee Enrollment Total</v>
          </cell>
        </row>
        <row r="555">
          <cell r="E555" t="str">
            <v>2344</v>
          </cell>
          <cell r="F555" t="str">
            <v>Arcadia</v>
          </cell>
          <cell r="J555">
            <v>9908</v>
          </cell>
          <cell r="K555" t="str">
            <v>HSG Free Repeats</v>
          </cell>
        </row>
        <row r="556">
          <cell r="E556" t="str">
            <v>2356</v>
          </cell>
          <cell r="F556" t="str">
            <v>Chicago South RM</v>
          </cell>
        </row>
        <row r="557">
          <cell r="E557" t="str">
            <v>2361</v>
          </cell>
          <cell r="F557" t="str">
            <v>Chicago North Region Manager</v>
          </cell>
        </row>
        <row r="558">
          <cell r="E558" t="str">
            <v>2365</v>
          </cell>
          <cell r="F558" t="str">
            <v>Brickyard</v>
          </cell>
        </row>
        <row r="559">
          <cell r="E559" t="str">
            <v>2368</v>
          </cell>
          <cell r="F559" t="str">
            <v>Beverly</v>
          </cell>
        </row>
        <row r="560">
          <cell r="E560" t="str">
            <v>2369</v>
          </cell>
          <cell r="F560" t="str">
            <v>West Town</v>
          </cell>
        </row>
        <row r="561">
          <cell r="E561" t="str">
            <v>2371</v>
          </cell>
          <cell r="F561" t="str">
            <v>Chicago Regional Operations Coordinator</v>
          </cell>
        </row>
        <row r="562">
          <cell r="E562" t="str">
            <v>2372</v>
          </cell>
          <cell r="F562" t="str">
            <v>Buffalo Grove</v>
          </cell>
        </row>
        <row r="563">
          <cell r="E563" t="str">
            <v>2373</v>
          </cell>
          <cell r="F563" t="str">
            <v>Glenview</v>
          </cell>
        </row>
        <row r="564">
          <cell r="E564" t="str">
            <v>2374</v>
          </cell>
          <cell r="F564" t="str">
            <v>Bloomingdale</v>
          </cell>
        </row>
        <row r="565">
          <cell r="E565" t="str">
            <v>2376</v>
          </cell>
          <cell r="F565" t="str">
            <v>Lake Zurich</v>
          </cell>
        </row>
        <row r="566">
          <cell r="E566" t="str">
            <v>2377</v>
          </cell>
          <cell r="F566" t="str">
            <v>Libertyville</v>
          </cell>
        </row>
        <row r="567">
          <cell r="E567" t="str">
            <v>2378</v>
          </cell>
          <cell r="F567" t="str">
            <v>Schaumburg</v>
          </cell>
        </row>
        <row r="568">
          <cell r="E568" t="str">
            <v>2379</v>
          </cell>
          <cell r="F568" t="str">
            <v>Western Springs</v>
          </cell>
        </row>
        <row r="569">
          <cell r="E569" t="str">
            <v>2380</v>
          </cell>
          <cell r="F569" t="str">
            <v>Naperville</v>
          </cell>
        </row>
        <row r="570">
          <cell r="E570" t="str">
            <v>2381</v>
          </cell>
          <cell r="F570" t="str">
            <v>Highland Park</v>
          </cell>
        </row>
        <row r="571">
          <cell r="E571" t="str">
            <v>2384</v>
          </cell>
          <cell r="F571" t="str">
            <v>Elmhurst</v>
          </cell>
        </row>
        <row r="572">
          <cell r="E572" t="str">
            <v>2385</v>
          </cell>
          <cell r="F572" t="str">
            <v>Lincoln Park</v>
          </cell>
        </row>
        <row r="573">
          <cell r="E573" t="str">
            <v>2386</v>
          </cell>
          <cell r="F573" t="str">
            <v>Arlington Heights</v>
          </cell>
        </row>
        <row r="574">
          <cell r="E574" t="str">
            <v>2387</v>
          </cell>
          <cell r="F574" t="str">
            <v>Oak Park</v>
          </cell>
        </row>
        <row r="575">
          <cell r="E575" t="str">
            <v>2388</v>
          </cell>
          <cell r="F575" t="str">
            <v>Park Ridge</v>
          </cell>
        </row>
        <row r="576">
          <cell r="E576" t="str">
            <v>2389</v>
          </cell>
          <cell r="F576" t="str">
            <v>Chatham Village</v>
          </cell>
        </row>
        <row r="577">
          <cell r="E577" t="str">
            <v>2391</v>
          </cell>
          <cell r="F577" t="str">
            <v>San Francisco Delta RM</v>
          </cell>
        </row>
        <row r="578">
          <cell r="E578" t="str">
            <v>2401</v>
          </cell>
          <cell r="F578" t="str">
            <v>Orange County RM</v>
          </cell>
        </row>
        <row r="579">
          <cell r="E579" t="str">
            <v>2402</v>
          </cell>
          <cell r="F579" t="str">
            <v>Mission Viejo</v>
          </cell>
        </row>
        <row r="580">
          <cell r="E580" t="str">
            <v>2403</v>
          </cell>
          <cell r="F580" t="str">
            <v>Irvine</v>
          </cell>
        </row>
        <row r="581">
          <cell r="E581" t="str">
            <v>2404</v>
          </cell>
          <cell r="F581" t="str">
            <v>Yorba Linda</v>
          </cell>
        </row>
        <row r="582">
          <cell r="E582" t="str">
            <v>2405</v>
          </cell>
          <cell r="F582" t="str">
            <v>Fountain Valley</v>
          </cell>
        </row>
        <row r="583">
          <cell r="E583" t="str">
            <v>2406</v>
          </cell>
          <cell r="F583" t="str">
            <v>Walnut</v>
          </cell>
        </row>
        <row r="584">
          <cell r="E584" t="str">
            <v>2407</v>
          </cell>
          <cell r="F584" t="str">
            <v>Placentia PAT</v>
          </cell>
        </row>
        <row r="585">
          <cell r="E585" t="str">
            <v>2409</v>
          </cell>
          <cell r="F585" t="str">
            <v>Tustin</v>
          </cell>
        </row>
        <row r="586">
          <cell r="E586" t="str">
            <v>2410</v>
          </cell>
          <cell r="F586" t="str">
            <v>Laguna Niguel</v>
          </cell>
        </row>
        <row r="587">
          <cell r="E587" t="str">
            <v>2411</v>
          </cell>
          <cell r="F587" t="str">
            <v>Fullerton</v>
          </cell>
        </row>
        <row r="588">
          <cell r="E588" t="str">
            <v>2412</v>
          </cell>
          <cell r="F588" t="str">
            <v>San Clemente</v>
          </cell>
        </row>
        <row r="589">
          <cell r="E589" t="str">
            <v>2413</v>
          </cell>
          <cell r="F589" t="str">
            <v>Huntington Beach</v>
          </cell>
        </row>
        <row r="590">
          <cell r="E590" t="str">
            <v>2415</v>
          </cell>
          <cell r="F590" t="str">
            <v>Cerritos</v>
          </cell>
        </row>
        <row r="591">
          <cell r="E591" t="str">
            <v>2416</v>
          </cell>
          <cell r="F591" t="str">
            <v>Pasadena PAT</v>
          </cell>
        </row>
        <row r="592">
          <cell r="E592" t="str">
            <v>2417</v>
          </cell>
          <cell r="F592" t="str">
            <v>Long Beach PAT</v>
          </cell>
        </row>
        <row r="593">
          <cell r="E593" t="str">
            <v>2418</v>
          </cell>
          <cell r="F593" t="str">
            <v>San Pedro</v>
          </cell>
        </row>
        <row r="594">
          <cell r="E594" t="str">
            <v>2419</v>
          </cell>
          <cell r="F594" t="str">
            <v>Long Beach</v>
          </cell>
        </row>
        <row r="595">
          <cell r="E595" t="str">
            <v>2421</v>
          </cell>
          <cell r="F595" t="str">
            <v>SoCal PAT RM</v>
          </cell>
        </row>
        <row r="596">
          <cell r="E596" t="str">
            <v>2422</v>
          </cell>
          <cell r="F596" t="str">
            <v>Granada Hills PAT</v>
          </cell>
        </row>
        <row r="597">
          <cell r="E597" t="str">
            <v>2441</v>
          </cell>
          <cell r="F597" t="str">
            <v>San Diego RM</v>
          </cell>
        </row>
        <row r="598">
          <cell r="E598" t="str">
            <v>2442</v>
          </cell>
          <cell r="F598" t="str">
            <v>Carmel Mountain</v>
          </cell>
        </row>
        <row r="599">
          <cell r="E599" t="str">
            <v>2443</v>
          </cell>
          <cell r="F599" t="str">
            <v>Bonita</v>
          </cell>
        </row>
        <row r="600">
          <cell r="E600" t="str">
            <v>2445</v>
          </cell>
          <cell r="F600" t="str">
            <v>Del Mar</v>
          </cell>
        </row>
        <row r="601">
          <cell r="E601" t="str">
            <v>2446</v>
          </cell>
          <cell r="F601" t="str">
            <v>La Jolla</v>
          </cell>
        </row>
        <row r="602">
          <cell r="E602" t="str">
            <v>2448</v>
          </cell>
          <cell r="F602" t="str">
            <v>Tierrasanta</v>
          </cell>
        </row>
        <row r="603">
          <cell r="E603" t="str">
            <v>2449</v>
          </cell>
          <cell r="F603" t="str">
            <v>Costa Mesa</v>
          </cell>
        </row>
        <row r="604">
          <cell r="E604" t="str">
            <v>2450</v>
          </cell>
          <cell r="F604" t="str">
            <v>Rancho SD</v>
          </cell>
        </row>
        <row r="605">
          <cell r="E605" t="str">
            <v>2471</v>
          </cell>
          <cell r="F605" t="str">
            <v>SF Pilot RM</v>
          </cell>
        </row>
        <row r="606">
          <cell r="E606" t="str">
            <v>2472</v>
          </cell>
          <cell r="F606" t="str">
            <v>Palo Alto</v>
          </cell>
        </row>
        <row r="607">
          <cell r="E607" t="str">
            <v>2473</v>
          </cell>
          <cell r="F607" t="str">
            <v>Menlo Park</v>
          </cell>
        </row>
        <row r="608">
          <cell r="E608" t="str">
            <v>2474</v>
          </cell>
          <cell r="F608" t="str">
            <v>Los Altos</v>
          </cell>
        </row>
        <row r="609">
          <cell r="E609" t="str">
            <v>2475</v>
          </cell>
          <cell r="F609" t="str">
            <v>Cupertino</v>
          </cell>
        </row>
        <row r="610">
          <cell r="E610" t="str">
            <v>2476</v>
          </cell>
          <cell r="F610" t="str">
            <v>Montclair Village</v>
          </cell>
        </row>
        <row r="611">
          <cell r="E611" t="str">
            <v>2477</v>
          </cell>
          <cell r="F611" t="str">
            <v>Alamo</v>
          </cell>
        </row>
        <row r="612">
          <cell r="E612" t="str">
            <v>2478</v>
          </cell>
          <cell r="F612" t="str">
            <v>Corte Madera</v>
          </cell>
        </row>
        <row r="613">
          <cell r="E613" t="str">
            <v>2479</v>
          </cell>
          <cell r="F613" t="str">
            <v>Clement Street</v>
          </cell>
        </row>
        <row r="614">
          <cell r="E614" t="str">
            <v>2499</v>
          </cell>
          <cell r="F614" t="str">
            <v>Darren Stowell</v>
          </cell>
        </row>
        <row r="615">
          <cell r="E615" t="str">
            <v>2515</v>
          </cell>
          <cell r="F615" t="str">
            <v>SF North RM</v>
          </cell>
        </row>
        <row r="616">
          <cell r="E616" t="str">
            <v>2516</v>
          </cell>
          <cell r="F616" t="str">
            <v>Belmont</v>
          </cell>
        </row>
        <row r="617">
          <cell r="E617" t="str">
            <v>2517</v>
          </cell>
          <cell r="F617" t="str">
            <v>Almaden</v>
          </cell>
        </row>
        <row r="618">
          <cell r="E618" t="str">
            <v>2518</v>
          </cell>
          <cell r="F618" t="str">
            <v>West Portal</v>
          </cell>
        </row>
        <row r="619">
          <cell r="E619" t="str">
            <v>2520</v>
          </cell>
          <cell r="F619" t="str">
            <v>Blackhawk</v>
          </cell>
        </row>
        <row r="620">
          <cell r="E620" t="str">
            <v>2521</v>
          </cell>
          <cell r="F620" t="str">
            <v>Milpitas</v>
          </cell>
        </row>
        <row r="621">
          <cell r="E621" t="str">
            <v>2522</v>
          </cell>
          <cell r="F621" t="str">
            <v>Pleasanton</v>
          </cell>
        </row>
        <row r="622">
          <cell r="E622" t="str">
            <v>2523</v>
          </cell>
          <cell r="F622" t="str">
            <v>Antioch</v>
          </cell>
        </row>
        <row r="623">
          <cell r="E623" t="str">
            <v>2524</v>
          </cell>
          <cell r="F623" t="str">
            <v>Newark</v>
          </cell>
        </row>
        <row r="624">
          <cell r="E624" t="str">
            <v>2526</v>
          </cell>
          <cell r="F624" t="str">
            <v>San Jose (Evergreen)</v>
          </cell>
        </row>
        <row r="625">
          <cell r="E625" t="str">
            <v>2527</v>
          </cell>
          <cell r="F625" t="str">
            <v>Castro Valley</v>
          </cell>
        </row>
        <row r="626">
          <cell r="E626" t="str">
            <v>2528</v>
          </cell>
          <cell r="F626" t="str">
            <v>Elk Grove</v>
          </cell>
        </row>
        <row r="627">
          <cell r="E627" t="str">
            <v>2529</v>
          </cell>
          <cell r="F627" t="str">
            <v>Alameda</v>
          </cell>
        </row>
        <row r="628">
          <cell r="E628" t="str">
            <v>2531</v>
          </cell>
          <cell r="F628" t="str">
            <v>SF South RM</v>
          </cell>
        </row>
        <row r="629">
          <cell r="E629" t="str">
            <v>2532</v>
          </cell>
          <cell r="F629" t="str">
            <v>Livermore</v>
          </cell>
        </row>
        <row r="630">
          <cell r="E630" t="str">
            <v>2533</v>
          </cell>
          <cell r="F630" t="str">
            <v>Albany</v>
          </cell>
        </row>
        <row r="631">
          <cell r="E631" t="str">
            <v>2534</v>
          </cell>
          <cell r="F631" t="str">
            <v>Pleasant Hill</v>
          </cell>
        </row>
        <row r="632">
          <cell r="E632" t="str">
            <v>2535</v>
          </cell>
          <cell r="F632" t="str">
            <v>Clayton</v>
          </cell>
        </row>
        <row r="633">
          <cell r="E633" t="str">
            <v>2536</v>
          </cell>
          <cell r="F633" t="str">
            <v>Fairoaks</v>
          </cell>
        </row>
        <row r="634">
          <cell r="E634" t="str">
            <v>2538</v>
          </cell>
          <cell r="F634" t="str">
            <v>Rocklin</v>
          </cell>
        </row>
        <row r="635">
          <cell r="E635" t="str">
            <v>2551</v>
          </cell>
          <cell r="F635" t="str">
            <v>Dallas RM</v>
          </cell>
        </row>
        <row r="636">
          <cell r="E636" t="str">
            <v>2552</v>
          </cell>
          <cell r="F636" t="str">
            <v>Snider Plaza</v>
          </cell>
        </row>
        <row r="637">
          <cell r="E637" t="str">
            <v>2553</v>
          </cell>
          <cell r="F637" t="str">
            <v>Plano</v>
          </cell>
        </row>
        <row r="638">
          <cell r="E638" t="str">
            <v>2555</v>
          </cell>
          <cell r="F638" t="str">
            <v>Richardson</v>
          </cell>
        </row>
        <row r="639">
          <cell r="E639" t="str">
            <v>2556</v>
          </cell>
          <cell r="F639" t="str">
            <v>Mockingbird</v>
          </cell>
        </row>
        <row r="640">
          <cell r="E640" t="str">
            <v>2557</v>
          </cell>
          <cell r="F640" t="str">
            <v>Carrollton</v>
          </cell>
        </row>
        <row r="641">
          <cell r="E641" t="str">
            <v>2559</v>
          </cell>
          <cell r="F641" t="str">
            <v>Flower Mound</v>
          </cell>
        </row>
        <row r="642">
          <cell r="E642" t="str">
            <v>2571</v>
          </cell>
          <cell r="F642" t="str">
            <v>NoCal PAT RM</v>
          </cell>
        </row>
        <row r="643">
          <cell r="E643" t="str">
            <v>2572</v>
          </cell>
          <cell r="F643" t="str">
            <v>Newark (PT only)</v>
          </cell>
        </row>
        <row r="644">
          <cell r="E644" t="str">
            <v>2574</v>
          </cell>
          <cell r="F644" t="str">
            <v>San Ramon PAT</v>
          </cell>
        </row>
        <row r="645">
          <cell r="E645" t="str">
            <v>2576</v>
          </cell>
          <cell r="F645" t="str">
            <v>Santa Teresa PAT</v>
          </cell>
        </row>
        <row r="646">
          <cell r="E646" t="str">
            <v>2577</v>
          </cell>
          <cell r="F646" t="str">
            <v>Camden PAT</v>
          </cell>
        </row>
        <row r="647">
          <cell r="E647" t="str">
            <v>2578</v>
          </cell>
          <cell r="F647" t="str">
            <v>Milpitas PAT</v>
          </cell>
        </row>
        <row r="648">
          <cell r="E648" t="str">
            <v>2579</v>
          </cell>
          <cell r="F648" t="str">
            <v>Brentwood PAT</v>
          </cell>
        </row>
        <row r="649">
          <cell r="E649" t="str">
            <v>2601</v>
          </cell>
          <cell r="F649" t="str">
            <v>Inland Empire RM</v>
          </cell>
        </row>
        <row r="650">
          <cell r="E650" t="str">
            <v>2611</v>
          </cell>
          <cell r="F650" t="str">
            <v>Extended Advantage Programs</v>
          </cell>
        </row>
        <row r="651">
          <cell r="E651" t="str">
            <v>2612</v>
          </cell>
          <cell r="F651" t="str">
            <v>Writing Program</v>
          </cell>
        </row>
        <row r="652">
          <cell r="E652" t="str">
            <v>2613</v>
          </cell>
          <cell r="F652" t="str">
            <v>Assessment Program</v>
          </cell>
        </row>
        <row r="653">
          <cell r="E653" t="str">
            <v>2649</v>
          </cell>
          <cell r="F653" t="str">
            <v>Todd Crabtree</v>
          </cell>
        </row>
        <row r="654">
          <cell r="E654" t="str">
            <v>2702</v>
          </cell>
          <cell r="F654" t="str">
            <v>KLP Revenue and COGS</v>
          </cell>
        </row>
        <row r="655">
          <cell r="E655" t="str">
            <v>2705</v>
          </cell>
          <cell r="F655" t="str">
            <v>Marketing/Product Management</v>
          </cell>
        </row>
        <row r="656">
          <cell r="E656" t="str">
            <v>2710</v>
          </cell>
          <cell r="F656" t="str">
            <v>Store/Merchandising</v>
          </cell>
        </row>
        <row r="657">
          <cell r="E657" t="str">
            <v>2713</v>
          </cell>
          <cell r="F657" t="str">
            <v>Exec/Admin</v>
          </cell>
        </row>
        <row r="658">
          <cell r="E658" t="str">
            <v>2717</v>
          </cell>
          <cell r="F658" t="str">
            <v>Score and KTW shared only</v>
          </cell>
        </row>
        <row r="659">
          <cell r="E659" t="str">
            <v>2718</v>
          </cell>
          <cell r="F659" t="str">
            <v>Achieva and KTW shared only</v>
          </cell>
        </row>
        <row r="660">
          <cell r="E660" t="str">
            <v>2719</v>
          </cell>
          <cell r="F660" t="str">
            <v>Achieva and Score shared only</v>
          </cell>
        </row>
        <row r="661">
          <cell r="E661" t="str">
            <v>2721</v>
          </cell>
          <cell r="F661" t="str">
            <v>Technology</v>
          </cell>
        </row>
        <row r="662">
          <cell r="E662" t="str">
            <v>2726</v>
          </cell>
          <cell r="F662" t="str">
            <v>Penguin Project</v>
          </cell>
        </row>
        <row r="663">
          <cell r="E663" t="str">
            <v>2728</v>
          </cell>
          <cell r="F663" t="str">
            <v>Product Development</v>
          </cell>
        </row>
        <row r="664">
          <cell r="E664" t="str">
            <v>2731</v>
          </cell>
          <cell r="F664" t="str">
            <v>KLP Public Relations</v>
          </cell>
        </row>
        <row r="665">
          <cell r="E665" t="str">
            <v>2732</v>
          </cell>
          <cell r="F665" t="str">
            <v>KLP Facilities</v>
          </cell>
        </row>
        <row r="666">
          <cell r="E666" t="str">
            <v>2733</v>
          </cell>
          <cell r="F666" t="str">
            <v>KLP Human Resources</v>
          </cell>
        </row>
        <row r="667">
          <cell r="E667" t="str">
            <v>2734</v>
          </cell>
          <cell r="F667" t="str">
            <v>KLP Finance/AP</v>
          </cell>
        </row>
        <row r="668">
          <cell r="E668" t="str">
            <v>3010</v>
          </cell>
          <cell r="F668" t="str">
            <v>Dearborn Financial Services Operating</v>
          </cell>
        </row>
        <row r="669">
          <cell r="E669" t="str">
            <v>3011</v>
          </cell>
          <cell r="F669" t="str">
            <v>Dearborn Real Estate Publishing Operatin</v>
          </cell>
        </row>
        <row r="670">
          <cell r="E670" t="str">
            <v>3012</v>
          </cell>
          <cell r="F670" t="str">
            <v>Dearborn Real Estate Schools Operating</v>
          </cell>
        </row>
        <row r="671">
          <cell r="E671" t="str">
            <v>3013</v>
          </cell>
          <cell r="F671" t="str">
            <v>Dearborn Trade Publishing Operating</v>
          </cell>
        </row>
        <row r="672">
          <cell r="E672" t="str">
            <v>3014</v>
          </cell>
          <cell r="F672" t="str">
            <v>Dearborn Corporate Operating</v>
          </cell>
        </row>
        <row r="673">
          <cell r="E673" t="str">
            <v>3015</v>
          </cell>
          <cell r="F673" t="str">
            <v>ProSource</v>
          </cell>
        </row>
        <row r="674">
          <cell r="E674" t="str">
            <v>3030</v>
          </cell>
          <cell r="F674" t="str">
            <v>Dearborn Financial Services S,G&amp;A</v>
          </cell>
        </row>
        <row r="675">
          <cell r="E675" t="str">
            <v>3031</v>
          </cell>
          <cell r="F675" t="str">
            <v>Dearborn Real Estate Schools S,G&amp;A</v>
          </cell>
        </row>
        <row r="676">
          <cell r="E676" t="str">
            <v>3032</v>
          </cell>
          <cell r="F676" t="str">
            <v>Dearborn Corporate S,G&amp;A</v>
          </cell>
        </row>
        <row r="677">
          <cell r="E677" t="str">
            <v>3033</v>
          </cell>
          <cell r="F677" t="str">
            <v>Dearborn Trade Publishing S,G&amp;A</v>
          </cell>
        </row>
        <row r="678">
          <cell r="E678" t="str">
            <v>3034</v>
          </cell>
          <cell r="F678" t="str">
            <v>Dearborn Real Estate Publishing S,G&amp;A</v>
          </cell>
        </row>
        <row r="679">
          <cell r="E679" t="str">
            <v>3511</v>
          </cell>
          <cell r="F679" t="str">
            <v>Irvine Center</v>
          </cell>
        </row>
        <row r="680">
          <cell r="E680" t="str">
            <v>3514</v>
          </cell>
          <cell r="F680" t="str">
            <v>Highline Center</v>
          </cell>
        </row>
        <row r="681">
          <cell r="E681" t="str">
            <v>4001</v>
          </cell>
          <cell r="F681" t="str">
            <v>KHEC</v>
          </cell>
        </row>
        <row r="682">
          <cell r="E682" t="str">
            <v>4002</v>
          </cell>
          <cell r="F682" t="str">
            <v>KHEC Home Office/Regional</v>
          </cell>
        </row>
        <row r="683">
          <cell r="E683" t="str">
            <v>4004</v>
          </cell>
          <cell r="F683" t="str">
            <v>DBS - New York</v>
          </cell>
        </row>
      </sheetData>
      <sheetData sheetId="5" refreshError="1">
        <row r="1">
          <cell r="A1" t="str">
            <v>General</v>
          </cell>
          <cell r="C1" t="str">
            <v>Yes</v>
          </cell>
          <cell r="E1">
            <v>38718</v>
          </cell>
        </row>
        <row r="2">
          <cell r="A2" t="str">
            <v>Standard</v>
          </cell>
          <cell r="C2" t="str">
            <v>No</v>
          </cell>
          <cell r="E2">
            <v>38749</v>
          </cell>
        </row>
        <row r="3">
          <cell r="A3" t="str">
            <v>Accrual</v>
          </cell>
          <cell r="E3">
            <v>38777</v>
          </cell>
        </row>
        <row r="4">
          <cell r="E4">
            <v>38808</v>
          </cell>
        </row>
        <row r="5">
          <cell r="E5">
            <v>38838</v>
          </cell>
        </row>
        <row r="6">
          <cell r="E6">
            <v>38869</v>
          </cell>
        </row>
        <row r="7">
          <cell r="E7">
            <v>38899</v>
          </cell>
        </row>
        <row r="8">
          <cell r="E8">
            <v>38930</v>
          </cell>
        </row>
        <row r="9">
          <cell r="E9">
            <v>38961</v>
          </cell>
        </row>
        <row r="10">
          <cell r="E10">
            <v>38991</v>
          </cell>
        </row>
        <row r="11">
          <cell r="E11">
            <v>39022</v>
          </cell>
        </row>
        <row r="12">
          <cell r="E12">
            <v>39052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rtification"/>
      <sheetName val="Alternative Form"/>
      <sheetName val="FY18_P&amp;L"/>
      <sheetName val="FY18_BS"/>
      <sheetName val="CalPers FY18 Summary"/>
      <sheetName val="School Benefits_FY18"/>
      <sheetName val="20000 - Accounts Payable"/>
      <sheetName val="Prelim Budget FCMAT EPA"/>
      <sheetName val="Mapping"/>
      <sheetName val="SPED-F Breakout"/>
      <sheetName val="P&amp;L Breakout"/>
      <sheetName val="Data"/>
      <sheetName val="MACROS"/>
    </sheetNames>
    <sheetDataSet>
      <sheetData sheetId="0">
        <row r="9">
          <cell r="K9" t="str">
            <v xml:space="preserve"> </v>
          </cell>
        </row>
        <row r="10">
          <cell r="K10" t="str">
            <v xml:space="preserve"> </v>
          </cell>
        </row>
        <row r="11">
          <cell r="K11" t="str">
            <v xml:space="preserve"> </v>
          </cell>
        </row>
      </sheetData>
      <sheetData sheetId="1">
        <row r="34">
          <cell r="H34">
            <v>1040857.75</v>
          </cell>
        </row>
        <row r="105">
          <cell r="F105">
            <v>78706</v>
          </cell>
          <cell r="G105">
            <v>21252</v>
          </cell>
        </row>
        <row r="106">
          <cell r="H106">
            <v>99958</v>
          </cell>
        </row>
        <row r="118">
          <cell r="H118">
            <v>0</v>
          </cell>
        </row>
        <row r="121">
          <cell r="H121">
            <v>27735975</v>
          </cell>
        </row>
        <row r="141">
          <cell r="F141">
            <v>0</v>
          </cell>
          <cell r="G141">
            <v>-3490439</v>
          </cell>
        </row>
        <row r="158">
          <cell r="F158">
            <v>0</v>
          </cell>
        </row>
        <row r="161">
          <cell r="G161">
            <v>-3490439</v>
          </cell>
        </row>
        <row r="177">
          <cell r="F177">
            <v>198314.83</v>
          </cell>
        </row>
        <row r="227">
          <cell r="H227">
            <v>0</v>
          </cell>
        </row>
        <row r="243">
          <cell r="G243">
            <v>0</v>
          </cell>
        </row>
        <row r="251">
          <cell r="G251">
            <v>27735975</v>
          </cell>
        </row>
        <row r="254">
          <cell r="G254">
            <v>1040857.75</v>
          </cell>
        </row>
        <row r="257">
          <cell r="G257">
            <v>26695117.25</v>
          </cell>
        </row>
        <row r="260">
          <cell r="G260">
            <v>0</v>
          </cell>
        </row>
        <row r="263">
          <cell r="G263">
            <v>99958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umptions"/>
      <sheetName val="Enrollments"/>
      <sheetName val="# of Teachers"/>
      <sheetName val="Fall"/>
      <sheetName val="Spring"/>
      <sheetName val="School Budget"/>
      <sheetName val="Total Budget"/>
      <sheetName val="Hyperion Pull"/>
      <sheetName val="H2 Budget"/>
      <sheetName val="Forecast"/>
      <sheetName val="ISID"/>
      <sheetName val="ISID SAF"/>
      <sheetName val="Benchmarks"/>
      <sheetName val="Grants and Other Funding"/>
      <sheetName val="Non Profit Expenses"/>
      <sheetName val="Full Time Instruction"/>
      <sheetName val="Part Time Instruction"/>
      <sheetName val="Admin Wages Salaries &amp; Bonuses"/>
      <sheetName val="Sped Wages &amp; Salaries"/>
      <sheetName val="Supervising Teachers"/>
      <sheetName val="Temp Labor"/>
      <sheetName val="T &amp; E"/>
      <sheetName val="EVENTS"/>
      <sheetName val="Telephone"/>
      <sheetName val="Legal, Audit &amp; Insur"/>
      <sheetName val="Dues &amp; Subscrip"/>
      <sheetName val="Outside Prof Svcs"/>
    </sheetNames>
    <sheetDataSet>
      <sheetData sheetId="0"/>
      <sheetData sheetId="1">
        <row r="49">
          <cell r="F49">
            <v>834.29480195158271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03.06"/>
      <sheetName val="Questions"/>
      <sheetName val="Instructions"/>
      <sheetName val="Notes Page"/>
      <sheetName val="Key Assumptions~Metrics"/>
      <sheetName val="Summary P&amp;L"/>
      <sheetName val="P&amp;L"/>
      <sheetName val="P&amp;L per Student"/>
      <sheetName val="Cash Flow"/>
      <sheetName val="K-8"/>
      <sheetName val="Student Assumptions"/>
      <sheetName val="Enrollment Assumptions"/>
      <sheetName val="Teacher Assumptions"/>
      <sheetName val="Start-up Assumptions"/>
      <sheetName val="Admin-Facilities Assumptions"/>
      <sheetName val="Funding Assumptions"/>
      <sheetName val="K12 Assumptions"/>
      <sheetName val="Budget"/>
      <sheetName val="Lagged Billing"/>
      <sheetName val="Computer Pages"/>
      <sheetName val="Special Cases"/>
      <sheetName val="Drivers"/>
      <sheetName val="Summary"/>
      <sheetName val="Summary of Drivers"/>
      <sheetName val="MAINFRAME WHATIF"/>
      <sheetName val="6_03_06"/>
      <sheetName val="Sheet3"/>
      <sheetName val="Loo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Spend"/>
      <sheetName val="YTD Snapshot"/>
      <sheetName val="YTD Snapshot (2)"/>
      <sheetName val="CP Summary"/>
      <sheetName val="Exp Forecast"/>
      <sheetName val="CP Staffing"/>
      <sheetName val="Labor Summary"/>
    </sheetNames>
    <sheetDataSet>
      <sheetData sheetId="0"/>
      <sheetData sheetId="1"/>
      <sheetData sheetId="2"/>
      <sheetData sheetId="3">
        <row r="3">
          <cell r="C3">
            <v>13</v>
          </cell>
        </row>
      </sheetData>
      <sheetData sheetId="4">
        <row r="14">
          <cell r="D14">
            <v>80000001</v>
          </cell>
          <cell r="R14">
            <v>705743.74</v>
          </cell>
        </row>
        <row r="15">
          <cell r="D15">
            <v>80000005</v>
          </cell>
          <cell r="R15">
            <v>0</v>
          </cell>
        </row>
        <row r="16">
          <cell r="D16">
            <v>80000008</v>
          </cell>
          <cell r="R16">
            <v>110128.74999999997</v>
          </cell>
        </row>
        <row r="17">
          <cell r="D17">
            <v>80020003</v>
          </cell>
          <cell r="R17">
            <v>0</v>
          </cell>
        </row>
        <row r="18">
          <cell r="D18">
            <v>80000006</v>
          </cell>
          <cell r="R18">
            <v>0</v>
          </cell>
        </row>
        <row r="19">
          <cell r="D19">
            <v>80210054</v>
          </cell>
          <cell r="R19">
            <v>0</v>
          </cell>
        </row>
        <row r="20">
          <cell r="D20">
            <v>80000072</v>
          </cell>
          <cell r="R20">
            <v>0</v>
          </cell>
        </row>
        <row r="21">
          <cell r="D21">
            <v>80030019</v>
          </cell>
          <cell r="R21">
            <v>0</v>
          </cell>
        </row>
        <row r="22">
          <cell r="D22">
            <v>80030033</v>
          </cell>
          <cell r="R22">
            <v>0</v>
          </cell>
        </row>
        <row r="26">
          <cell r="D26">
            <v>98100007</v>
          </cell>
          <cell r="R26">
            <v>0</v>
          </cell>
        </row>
        <row r="27">
          <cell r="D27">
            <v>98100008</v>
          </cell>
          <cell r="R27">
            <v>0</v>
          </cell>
        </row>
        <row r="28">
          <cell r="D28">
            <v>98100052</v>
          </cell>
          <cell r="R28">
            <v>374044.18219999992</v>
          </cell>
        </row>
        <row r="29">
          <cell r="D29">
            <v>80000002</v>
          </cell>
          <cell r="R29">
            <v>6999.9999999999991</v>
          </cell>
        </row>
        <row r="30">
          <cell r="D30">
            <v>80030001</v>
          </cell>
          <cell r="R30">
            <v>0</v>
          </cell>
        </row>
        <row r="31">
          <cell r="D31">
            <v>80030009</v>
          </cell>
          <cell r="R31">
            <v>0</v>
          </cell>
        </row>
        <row r="32">
          <cell r="D32">
            <v>80030008</v>
          </cell>
          <cell r="R32">
            <v>0</v>
          </cell>
        </row>
        <row r="33">
          <cell r="D33">
            <v>80030012</v>
          </cell>
          <cell r="R33">
            <v>8250</v>
          </cell>
        </row>
        <row r="34">
          <cell r="D34">
            <v>80030005</v>
          </cell>
          <cell r="R34">
            <v>0</v>
          </cell>
        </row>
        <row r="35">
          <cell r="D35">
            <v>80030043</v>
          </cell>
          <cell r="R35">
            <v>1105.0000000000002</v>
          </cell>
        </row>
        <row r="38">
          <cell r="D38">
            <v>80280004</v>
          </cell>
          <cell r="R38">
            <v>14184.68</v>
          </cell>
        </row>
        <row r="39">
          <cell r="D39">
            <v>80280005</v>
          </cell>
          <cell r="R39">
            <v>431.16</v>
          </cell>
        </row>
        <row r="40">
          <cell r="D40">
            <v>80280006</v>
          </cell>
          <cell r="R40">
            <v>230827.4645454546</v>
          </cell>
        </row>
        <row r="41">
          <cell r="D41">
            <v>80280026</v>
          </cell>
          <cell r="R41">
            <v>0</v>
          </cell>
        </row>
        <row r="42">
          <cell r="D42">
            <v>80070006</v>
          </cell>
          <cell r="R42">
            <v>141428.13999999998</v>
          </cell>
        </row>
        <row r="43">
          <cell r="D43">
            <v>80280012</v>
          </cell>
          <cell r="R43">
            <v>0</v>
          </cell>
        </row>
        <row r="44">
          <cell r="D44">
            <v>80280011</v>
          </cell>
          <cell r="R44">
            <v>0</v>
          </cell>
        </row>
        <row r="47">
          <cell r="D47">
            <v>80280017</v>
          </cell>
          <cell r="R47">
            <v>49999.999999999993</v>
          </cell>
        </row>
        <row r="48">
          <cell r="D48">
            <v>80280016</v>
          </cell>
          <cell r="R48">
            <v>2626410.5699999994</v>
          </cell>
        </row>
        <row r="49">
          <cell r="D49">
            <v>80280015</v>
          </cell>
          <cell r="R49">
            <v>331421.45</v>
          </cell>
        </row>
        <row r="52">
          <cell r="D52">
            <v>80300027</v>
          </cell>
          <cell r="R52">
            <v>0</v>
          </cell>
        </row>
        <row r="53">
          <cell r="D53">
            <v>80300019</v>
          </cell>
          <cell r="R53">
            <v>0</v>
          </cell>
        </row>
        <row r="54">
          <cell r="D54">
            <v>80300056</v>
          </cell>
          <cell r="R54">
            <v>0</v>
          </cell>
        </row>
        <row r="55">
          <cell r="D55">
            <v>80300012</v>
          </cell>
          <cell r="R55">
            <v>0</v>
          </cell>
        </row>
        <row r="56">
          <cell r="D56">
            <v>80300051</v>
          </cell>
          <cell r="R56">
            <v>0</v>
          </cell>
        </row>
        <row r="57">
          <cell r="D57">
            <v>80300063</v>
          </cell>
          <cell r="R57">
            <v>0</v>
          </cell>
        </row>
        <row r="58">
          <cell r="D58">
            <v>80300058</v>
          </cell>
          <cell r="R58">
            <v>0</v>
          </cell>
        </row>
        <row r="59">
          <cell r="D59">
            <v>80300034</v>
          </cell>
          <cell r="R59">
            <v>0</v>
          </cell>
        </row>
        <row r="60">
          <cell r="D60">
            <v>80300026</v>
          </cell>
          <cell r="R60">
            <v>0</v>
          </cell>
        </row>
        <row r="61">
          <cell r="D61">
            <v>80300062</v>
          </cell>
          <cell r="R61">
            <v>0</v>
          </cell>
        </row>
        <row r="62">
          <cell r="D62">
            <v>80300064</v>
          </cell>
          <cell r="R62">
            <v>0</v>
          </cell>
        </row>
        <row r="63">
          <cell r="D63">
            <v>80300047</v>
          </cell>
          <cell r="R63">
            <v>0</v>
          </cell>
        </row>
        <row r="64">
          <cell r="D64">
            <v>80300006</v>
          </cell>
          <cell r="R64">
            <v>0</v>
          </cell>
        </row>
        <row r="65">
          <cell r="D65">
            <v>80300018</v>
          </cell>
          <cell r="R65">
            <v>0</v>
          </cell>
        </row>
        <row r="66">
          <cell r="D66">
            <v>80300007</v>
          </cell>
          <cell r="R66">
            <v>0</v>
          </cell>
        </row>
        <row r="67">
          <cell r="D67">
            <v>80300008</v>
          </cell>
          <cell r="R67">
            <v>0</v>
          </cell>
        </row>
        <row r="68">
          <cell r="D68">
            <v>80300009</v>
          </cell>
          <cell r="R68">
            <v>0</v>
          </cell>
        </row>
        <row r="69">
          <cell r="D69">
            <v>80300020</v>
          </cell>
          <cell r="R69">
            <v>0</v>
          </cell>
        </row>
        <row r="70">
          <cell r="D70">
            <v>80300024</v>
          </cell>
          <cell r="R70">
            <v>0</v>
          </cell>
        </row>
        <row r="73">
          <cell r="D73">
            <v>80040001</v>
          </cell>
          <cell r="R73">
            <v>79605.999999999985</v>
          </cell>
        </row>
        <row r="74">
          <cell r="D74">
            <v>98100013</v>
          </cell>
          <cell r="R74">
            <v>0</v>
          </cell>
        </row>
        <row r="75">
          <cell r="D75">
            <v>98100011</v>
          </cell>
          <cell r="R75">
            <v>7896</v>
          </cell>
        </row>
        <row r="76">
          <cell r="D76">
            <v>80042009</v>
          </cell>
          <cell r="R76">
            <v>0</v>
          </cell>
        </row>
        <row r="77">
          <cell r="D77">
            <v>80042007</v>
          </cell>
          <cell r="R77">
            <v>0</v>
          </cell>
        </row>
        <row r="78">
          <cell r="D78">
            <v>80042012</v>
          </cell>
          <cell r="R78">
            <v>1395.4799999999998</v>
          </cell>
        </row>
        <row r="79">
          <cell r="D79">
            <v>80042013</v>
          </cell>
          <cell r="R79">
            <v>0</v>
          </cell>
        </row>
        <row r="80">
          <cell r="D80">
            <v>80042014</v>
          </cell>
          <cell r="R80">
            <v>64.13</v>
          </cell>
        </row>
        <row r="81">
          <cell r="D81">
            <v>80042029</v>
          </cell>
          <cell r="R81">
            <v>1999.9999999999995</v>
          </cell>
        </row>
        <row r="82">
          <cell r="D82">
            <v>80042030</v>
          </cell>
          <cell r="R82">
            <v>0</v>
          </cell>
        </row>
        <row r="83">
          <cell r="D83">
            <v>80042016</v>
          </cell>
          <cell r="R83">
            <v>0</v>
          </cell>
        </row>
        <row r="84">
          <cell r="D84">
            <v>80042017</v>
          </cell>
          <cell r="R84">
            <v>0</v>
          </cell>
        </row>
        <row r="85">
          <cell r="D85">
            <v>80042021</v>
          </cell>
          <cell r="R85">
            <v>0</v>
          </cell>
        </row>
        <row r="86">
          <cell r="D86">
            <v>80070004</v>
          </cell>
          <cell r="R86">
            <v>0</v>
          </cell>
        </row>
        <row r="87">
          <cell r="D87">
            <v>80070009</v>
          </cell>
          <cell r="R87">
            <v>0</v>
          </cell>
        </row>
        <row r="88">
          <cell r="D88">
            <v>96100011</v>
          </cell>
          <cell r="R88">
            <v>0</v>
          </cell>
        </row>
        <row r="92">
          <cell r="D92">
            <v>80100006</v>
          </cell>
          <cell r="R92">
            <v>2880.0000000000255</v>
          </cell>
        </row>
        <row r="93">
          <cell r="D93">
            <v>80100005</v>
          </cell>
          <cell r="R93">
            <v>0</v>
          </cell>
        </row>
        <row r="94">
          <cell r="D94">
            <v>80100001</v>
          </cell>
          <cell r="R94">
            <v>0</v>
          </cell>
        </row>
        <row r="95">
          <cell r="D95">
            <v>80100003</v>
          </cell>
          <cell r="R95">
            <v>0</v>
          </cell>
        </row>
        <row r="96">
          <cell r="D96">
            <v>80100002</v>
          </cell>
          <cell r="R96">
            <v>0</v>
          </cell>
        </row>
        <row r="97">
          <cell r="D97">
            <v>80070010</v>
          </cell>
          <cell r="R97">
            <v>0</v>
          </cell>
        </row>
        <row r="98">
          <cell r="D98">
            <v>80100071</v>
          </cell>
          <cell r="R98">
            <v>0</v>
          </cell>
        </row>
        <row r="99">
          <cell r="D99">
            <v>80100010</v>
          </cell>
          <cell r="R99">
            <v>0</v>
          </cell>
        </row>
        <row r="100">
          <cell r="D100">
            <v>80100008</v>
          </cell>
          <cell r="R100">
            <v>-0.28000000000000114</v>
          </cell>
        </row>
        <row r="103">
          <cell r="D103">
            <v>80110002</v>
          </cell>
          <cell r="R103">
            <v>0</v>
          </cell>
        </row>
        <row r="104">
          <cell r="D104">
            <v>80110003</v>
          </cell>
          <cell r="R104">
            <v>0</v>
          </cell>
        </row>
        <row r="105">
          <cell r="D105">
            <v>80112002</v>
          </cell>
          <cell r="R105">
            <v>13049.999999999998</v>
          </cell>
        </row>
        <row r="106">
          <cell r="D106">
            <v>80112003</v>
          </cell>
          <cell r="R106">
            <v>4059.9999999999995</v>
          </cell>
        </row>
        <row r="107">
          <cell r="D107">
            <v>80113001</v>
          </cell>
          <cell r="R107">
            <v>0</v>
          </cell>
        </row>
        <row r="108">
          <cell r="D108">
            <v>80110001</v>
          </cell>
          <cell r="R108">
            <v>0</v>
          </cell>
        </row>
        <row r="109">
          <cell r="D109">
            <v>80110006</v>
          </cell>
          <cell r="R109">
            <v>0</v>
          </cell>
        </row>
        <row r="110">
          <cell r="D110">
            <v>80110025</v>
          </cell>
          <cell r="R110">
            <v>0</v>
          </cell>
        </row>
        <row r="111">
          <cell r="D111">
            <v>80110039</v>
          </cell>
          <cell r="R111">
            <v>0</v>
          </cell>
        </row>
        <row r="112">
          <cell r="D112">
            <v>80112005</v>
          </cell>
          <cell r="R112">
            <v>8264.9999999999982</v>
          </cell>
        </row>
        <row r="113">
          <cell r="D113">
            <v>80112004</v>
          </cell>
          <cell r="R113">
            <v>3828</v>
          </cell>
        </row>
        <row r="114">
          <cell r="D114">
            <v>80030037</v>
          </cell>
          <cell r="R114">
            <v>0</v>
          </cell>
        </row>
        <row r="115">
          <cell r="D115">
            <v>80111003</v>
          </cell>
          <cell r="R115">
            <v>0</v>
          </cell>
        </row>
        <row r="116">
          <cell r="D116">
            <v>80112001</v>
          </cell>
          <cell r="R116">
            <v>3000.0000000000009</v>
          </cell>
        </row>
        <row r="120">
          <cell r="D120">
            <v>80250004</v>
          </cell>
          <cell r="R120">
            <v>3587.9999999999995</v>
          </cell>
        </row>
        <row r="121">
          <cell r="D121">
            <v>80250001</v>
          </cell>
          <cell r="R121">
            <v>0</v>
          </cell>
        </row>
        <row r="122">
          <cell r="D122">
            <v>80240127</v>
          </cell>
          <cell r="R122">
            <v>0</v>
          </cell>
        </row>
        <row r="123">
          <cell r="D123">
            <v>80250020</v>
          </cell>
          <cell r="R123">
            <v>0</v>
          </cell>
        </row>
        <row r="124">
          <cell r="D124">
            <v>80240203</v>
          </cell>
          <cell r="R124">
            <v>0</v>
          </cell>
        </row>
        <row r="127">
          <cell r="D127">
            <v>80210062</v>
          </cell>
          <cell r="R127">
            <v>0</v>
          </cell>
        </row>
        <row r="128">
          <cell r="D128">
            <v>80210065</v>
          </cell>
          <cell r="R128">
            <v>28133.000000000004</v>
          </cell>
        </row>
        <row r="129">
          <cell r="D129">
            <v>80210048</v>
          </cell>
          <cell r="R129">
            <v>0</v>
          </cell>
        </row>
        <row r="130">
          <cell r="D130">
            <v>80250030</v>
          </cell>
          <cell r="R130">
            <v>0</v>
          </cell>
        </row>
        <row r="131">
          <cell r="D131">
            <v>80210013</v>
          </cell>
          <cell r="R131">
            <v>0</v>
          </cell>
        </row>
        <row r="132">
          <cell r="D132">
            <v>80210052</v>
          </cell>
          <cell r="R132">
            <v>15649.999999999996</v>
          </cell>
        </row>
        <row r="133">
          <cell r="D133">
            <v>80210053</v>
          </cell>
          <cell r="R133">
            <v>0</v>
          </cell>
        </row>
        <row r="134">
          <cell r="D134">
            <v>87000605</v>
          </cell>
          <cell r="R134">
            <v>0</v>
          </cell>
        </row>
        <row r="135">
          <cell r="D135">
            <v>80320601</v>
          </cell>
          <cell r="R135">
            <v>0</v>
          </cell>
        </row>
        <row r="138">
          <cell r="D138">
            <v>80130001</v>
          </cell>
          <cell r="R138">
            <v>35000</v>
          </cell>
        </row>
        <row r="139">
          <cell r="D139">
            <v>80130010</v>
          </cell>
          <cell r="R139">
            <v>0</v>
          </cell>
        </row>
        <row r="140">
          <cell r="D140">
            <v>80130003</v>
          </cell>
          <cell r="R140">
            <v>0</v>
          </cell>
        </row>
        <row r="143">
          <cell r="D143">
            <v>80090001</v>
          </cell>
          <cell r="R143">
            <v>6000</v>
          </cell>
        </row>
        <row r="144">
          <cell r="D144">
            <v>87000003</v>
          </cell>
          <cell r="R144">
            <v>0</v>
          </cell>
        </row>
        <row r="145">
          <cell r="D145">
            <v>80090005</v>
          </cell>
          <cell r="R145">
            <v>0</v>
          </cell>
        </row>
      </sheetData>
      <sheetData sheetId="5">
        <row r="82">
          <cell r="K82">
            <v>39814</v>
          </cell>
        </row>
      </sheetData>
      <sheetData sheetId="6">
        <row r="4">
          <cell r="I4">
            <v>93090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burke@k12.com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indexed="57"/>
  </sheetPr>
  <dimension ref="A1:P51"/>
  <sheetViews>
    <sheetView tabSelected="1" workbookViewId="0">
      <selection activeCell="N24" sqref="N24"/>
    </sheetView>
  </sheetViews>
  <sheetFormatPr defaultRowHeight="14.5"/>
  <cols>
    <col min="1" max="1" width="1.26953125" style="26" customWidth="1"/>
    <col min="2" max="2" width="3.54296875" style="26" customWidth="1"/>
    <col min="3" max="3" width="1.54296875" style="26" customWidth="1"/>
    <col min="4" max="4" width="1.1796875" style="26" customWidth="1"/>
    <col min="5" max="5" width="10.26953125" style="26" customWidth="1"/>
    <col min="6" max="9" width="9.1796875" style="26" customWidth="1"/>
    <col min="10" max="10" width="5.1796875" style="26" customWidth="1"/>
    <col min="11" max="11" width="2.7265625" style="26" customWidth="1"/>
    <col min="12" max="12" width="10.54296875" style="26" customWidth="1"/>
    <col min="13" max="14" width="9.1796875" style="26" customWidth="1"/>
    <col min="15" max="15" width="6.81640625" style="26" customWidth="1"/>
    <col min="16" max="16" width="27.26953125" style="26" customWidth="1"/>
    <col min="17" max="256" width="9.1796875" style="26"/>
    <col min="257" max="257" width="1.26953125" style="26" customWidth="1"/>
    <col min="258" max="258" width="3.54296875" style="26" customWidth="1"/>
    <col min="259" max="259" width="1.54296875" style="26" customWidth="1"/>
    <col min="260" max="260" width="1.1796875" style="26" customWidth="1"/>
    <col min="261" max="261" width="10.26953125" style="26" customWidth="1"/>
    <col min="262" max="265" width="9.1796875" style="26"/>
    <col min="266" max="266" width="5.1796875" style="26" customWidth="1"/>
    <col min="267" max="267" width="2.7265625" style="26" customWidth="1"/>
    <col min="268" max="270" width="9.1796875" style="26"/>
    <col min="271" max="271" width="6.81640625" style="26" customWidth="1"/>
    <col min="272" max="272" width="27.26953125" style="26" customWidth="1"/>
    <col min="273" max="512" width="9.1796875" style="26"/>
    <col min="513" max="513" width="1.26953125" style="26" customWidth="1"/>
    <col min="514" max="514" width="3.54296875" style="26" customWidth="1"/>
    <col min="515" max="515" width="1.54296875" style="26" customWidth="1"/>
    <col min="516" max="516" width="1.1796875" style="26" customWidth="1"/>
    <col min="517" max="517" width="10.26953125" style="26" customWidth="1"/>
    <col min="518" max="521" width="9.1796875" style="26"/>
    <col min="522" max="522" width="5.1796875" style="26" customWidth="1"/>
    <col min="523" max="523" width="2.7265625" style="26" customWidth="1"/>
    <col min="524" max="526" width="9.1796875" style="26"/>
    <col min="527" max="527" width="6.81640625" style="26" customWidth="1"/>
    <col min="528" max="528" width="27.26953125" style="26" customWidth="1"/>
    <col min="529" max="768" width="9.1796875" style="26"/>
    <col min="769" max="769" width="1.26953125" style="26" customWidth="1"/>
    <col min="770" max="770" width="3.54296875" style="26" customWidth="1"/>
    <col min="771" max="771" width="1.54296875" style="26" customWidth="1"/>
    <col min="772" max="772" width="1.1796875" style="26" customWidth="1"/>
    <col min="773" max="773" width="10.26953125" style="26" customWidth="1"/>
    <col min="774" max="777" width="9.1796875" style="26"/>
    <col min="778" max="778" width="5.1796875" style="26" customWidth="1"/>
    <col min="779" max="779" width="2.7265625" style="26" customWidth="1"/>
    <col min="780" max="782" width="9.1796875" style="26"/>
    <col min="783" max="783" width="6.81640625" style="26" customWidth="1"/>
    <col min="784" max="784" width="27.26953125" style="26" customWidth="1"/>
    <col min="785" max="1024" width="9.1796875" style="26"/>
    <col min="1025" max="1025" width="1.26953125" style="26" customWidth="1"/>
    <col min="1026" max="1026" width="3.54296875" style="26" customWidth="1"/>
    <col min="1027" max="1027" width="1.54296875" style="26" customWidth="1"/>
    <col min="1028" max="1028" width="1.1796875" style="26" customWidth="1"/>
    <col min="1029" max="1029" width="10.26953125" style="26" customWidth="1"/>
    <col min="1030" max="1033" width="9.1796875" style="26"/>
    <col min="1034" max="1034" width="5.1796875" style="26" customWidth="1"/>
    <col min="1035" max="1035" width="2.7265625" style="26" customWidth="1"/>
    <col min="1036" max="1038" width="9.1796875" style="26"/>
    <col min="1039" max="1039" width="6.81640625" style="26" customWidth="1"/>
    <col min="1040" max="1040" width="27.26953125" style="26" customWidth="1"/>
    <col min="1041" max="1280" width="9.1796875" style="26"/>
    <col min="1281" max="1281" width="1.26953125" style="26" customWidth="1"/>
    <col min="1282" max="1282" width="3.54296875" style="26" customWidth="1"/>
    <col min="1283" max="1283" width="1.54296875" style="26" customWidth="1"/>
    <col min="1284" max="1284" width="1.1796875" style="26" customWidth="1"/>
    <col min="1285" max="1285" width="10.26953125" style="26" customWidth="1"/>
    <col min="1286" max="1289" width="9.1796875" style="26"/>
    <col min="1290" max="1290" width="5.1796875" style="26" customWidth="1"/>
    <col min="1291" max="1291" width="2.7265625" style="26" customWidth="1"/>
    <col min="1292" max="1294" width="9.1796875" style="26"/>
    <col min="1295" max="1295" width="6.81640625" style="26" customWidth="1"/>
    <col min="1296" max="1296" width="27.26953125" style="26" customWidth="1"/>
    <col min="1297" max="1536" width="9.1796875" style="26"/>
    <col min="1537" max="1537" width="1.26953125" style="26" customWidth="1"/>
    <col min="1538" max="1538" width="3.54296875" style="26" customWidth="1"/>
    <col min="1539" max="1539" width="1.54296875" style="26" customWidth="1"/>
    <col min="1540" max="1540" width="1.1796875" style="26" customWidth="1"/>
    <col min="1541" max="1541" width="10.26953125" style="26" customWidth="1"/>
    <col min="1542" max="1545" width="9.1796875" style="26"/>
    <col min="1546" max="1546" width="5.1796875" style="26" customWidth="1"/>
    <col min="1547" max="1547" width="2.7265625" style="26" customWidth="1"/>
    <col min="1548" max="1550" width="9.1796875" style="26"/>
    <col min="1551" max="1551" width="6.81640625" style="26" customWidth="1"/>
    <col min="1552" max="1552" width="27.26953125" style="26" customWidth="1"/>
    <col min="1553" max="1792" width="9.1796875" style="26"/>
    <col min="1793" max="1793" width="1.26953125" style="26" customWidth="1"/>
    <col min="1794" max="1794" width="3.54296875" style="26" customWidth="1"/>
    <col min="1795" max="1795" width="1.54296875" style="26" customWidth="1"/>
    <col min="1796" max="1796" width="1.1796875" style="26" customWidth="1"/>
    <col min="1797" max="1797" width="10.26953125" style="26" customWidth="1"/>
    <col min="1798" max="1801" width="9.1796875" style="26"/>
    <col min="1802" max="1802" width="5.1796875" style="26" customWidth="1"/>
    <col min="1803" max="1803" width="2.7265625" style="26" customWidth="1"/>
    <col min="1804" max="1806" width="9.1796875" style="26"/>
    <col min="1807" max="1807" width="6.81640625" style="26" customWidth="1"/>
    <col min="1808" max="1808" width="27.26953125" style="26" customWidth="1"/>
    <col min="1809" max="2048" width="9.1796875" style="26"/>
    <col min="2049" max="2049" width="1.26953125" style="26" customWidth="1"/>
    <col min="2050" max="2050" width="3.54296875" style="26" customWidth="1"/>
    <col min="2051" max="2051" width="1.54296875" style="26" customWidth="1"/>
    <col min="2052" max="2052" width="1.1796875" style="26" customWidth="1"/>
    <col min="2053" max="2053" width="10.26953125" style="26" customWidth="1"/>
    <col min="2054" max="2057" width="9.1796875" style="26"/>
    <col min="2058" max="2058" width="5.1796875" style="26" customWidth="1"/>
    <col min="2059" max="2059" width="2.7265625" style="26" customWidth="1"/>
    <col min="2060" max="2062" width="9.1796875" style="26"/>
    <col min="2063" max="2063" width="6.81640625" style="26" customWidth="1"/>
    <col min="2064" max="2064" width="27.26953125" style="26" customWidth="1"/>
    <col min="2065" max="2304" width="9.1796875" style="26"/>
    <col min="2305" max="2305" width="1.26953125" style="26" customWidth="1"/>
    <col min="2306" max="2306" width="3.54296875" style="26" customWidth="1"/>
    <col min="2307" max="2307" width="1.54296875" style="26" customWidth="1"/>
    <col min="2308" max="2308" width="1.1796875" style="26" customWidth="1"/>
    <col min="2309" max="2309" width="10.26953125" style="26" customWidth="1"/>
    <col min="2310" max="2313" width="9.1796875" style="26"/>
    <col min="2314" max="2314" width="5.1796875" style="26" customWidth="1"/>
    <col min="2315" max="2315" width="2.7265625" style="26" customWidth="1"/>
    <col min="2316" max="2318" width="9.1796875" style="26"/>
    <col min="2319" max="2319" width="6.81640625" style="26" customWidth="1"/>
    <col min="2320" max="2320" width="27.26953125" style="26" customWidth="1"/>
    <col min="2321" max="2560" width="9.1796875" style="26"/>
    <col min="2561" max="2561" width="1.26953125" style="26" customWidth="1"/>
    <col min="2562" max="2562" width="3.54296875" style="26" customWidth="1"/>
    <col min="2563" max="2563" width="1.54296875" style="26" customWidth="1"/>
    <col min="2564" max="2564" width="1.1796875" style="26" customWidth="1"/>
    <col min="2565" max="2565" width="10.26953125" style="26" customWidth="1"/>
    <col min="2566" max="2569" width="9.1796875" style="26"/>
    <col min="2570" max="2570" width="5.1796875" style="26" customWidth="1"/>
    <col min="2571" max="2571" width="2.7265625" style="26" customWidth="1"/>
    <col min="2572" max="2574" width="9.1796875" style="26"/>
    <col min="2575" max="2575" width="6.81640625" style="26" customWidth="1"/>
    <col min="2576" max="2576" width="27.26953125" style="26" customWidth="1"/>
    <col min="2577" max="2816" width="9.1796875" style="26"/>
    <col min="2817" max="2817" width="1.26953125" style="26" customWidth="1"/>
    <col min="2818" max="2818" width="3.54296875" style="26" customWidth="1"/>
    <col min="2819" max="2819" width="1.54296875" style="26" customWidth="1"/>
    <col min="2820" max="2820" width="1.1796875" style="26" customWidth="1"/>
    <col min="2821" max="2821" width="10.26953125" style="26" customWidth="1"/>
    <col min="2822" max="2825" width="9.1796875" style="26"/>
    <col min="2826" max="2826" width="5.1796875" style="26" customWidth="1"/>
    <col min="2827" max="2827" width="2.7265625" style="26" customWidth="1"/>
    <col min="2828" max="2830" width="9.1796875" style="26"/>
    <col min="2831" max="2831" width="6.81640625" style="26" customWidth="1"/>
    <col min="2832" max="2832" width="27.26953125" style="26" customWidth="1"/>
    <col min="2833" max="3072" width="9.1796875" style="26"/>
    <col min="3073" max="3073" width="1.26953125" style="26" customWidth="1"/>
    <col min="3074" max="3074" width="3.54296875" style="26" customWidth="1"/>
    <col min="3075" max="3075" width="1.54296875" style="26" customWidth="1"/>
    <col min="3076" max="3076" width="1.1796875" style="26" customWidth="1"/>
    <col min="3077" max="3077" width="10.26953125" style="26" customWidth="1"/>
    <col min="3078" max="3081" width="9.1796875" style="26"/>
    <col min="3082" max="3082" width="5.1796875" style="26" customWidth="1"/>
    <col min="3083" max="3083" width="2.7265625" style="26" customWidth="1"/>
    <col min="3084" max="3086" width="9.1796875" style="26"/>
    <col min="3087" max="3087" width="6.81640625" style="26" customWidth="1"/>
    <col min="3088" max="3088" width="27.26953125" style="26" customWidth="1"/>
    <col min="3089" max="3328" width="9.1796875" style="26"/>
    <col min="3329" max="3329" width="1.26953125" style="26" customWidth="1"/>
    <col min="3330" max="3330" width="3.54296875" style="26" customWidth="1"/>
    <col min="3331" max="3331" width="1.54296875" style="26" customWidth="1"/>
    <col min="3332" max="3332" width="1.1796875" style="26" customWidth="1"/>
    <col min="3333" max="3333" width="10.26953125" style="26" customWidth="1"/>
    <col min="3334" max="3337" width="9.1796875" style="26"/>
    <col min="3338" max="3338" width="5.1796875" style="26" customWidth="1"/>
    <col min="3339" max="3339" width="2.7265625" style="26" customWidth="1"/>
    <col min="3340" max="3342" width="9.1796875" style="26"/>
    <col min="3343" max="3343" width="6.81640625" style="26" customWidth="1"/>
    <col min="3344" max="3344" width="27.26953125" style="26" customWidth="1"/>
    <col min="3345" max="3584" width="9.1796875" style="26"/>
    <col min="3585" max="3585" width="1.26953125" style="26" customWidth="1"/>
    <col min="3586" max="3586" width="3.54296875" style="26" customWidth="1"/>
    <col min="3587" max="3587" width="1.54296875" style="26" customWidth="1"/>
    <col min="3588" max="3588" width="1.1796875" style="26" customWidth="1"/>
    <col min="3589" max="3589" width="10.26953125" style="26" customWidth="1"/>
    <col min="3590" max="3593" width="9.1796875" style="26"/>
    <col min="3594" max="3594" width="5.1796875" style="26" customWidth="1"/>
    <col min="3595" max="3595" width="2.7265625" style="26" customWidth="1"/>
    <col min="3596" max="3598" width="9.1796875" style="26"/>
    <col min="3599" max="3599" width="6.81640625" style="26" customWidth="1"/>
    <col min="3600" max="3600" width="27.26953125" style="26" customWidth="1"/>
    <col min="3601" max="3840" width="9.1796875" style="26"/>
    <col min="3841" max="3841" width="1.26953125" style="26" customWidth="1"/>
    <col min="3842" max="3842" width="3.54296875" style="26" customWidth="1"/>
    <col min="3843" max="3843" width="1.54296875" style="26" customWidth="1"/>
    <col min="3844" max="3844" width="1.1796875" style="26" customWidth="1"/>
    <col min="3845" max="3845" width="10.26953125" style="26" customWidth="1"/>
    <col min="3846" max="3849" width="9.1796875" style="26"/>
    <col min="3850" max="3850" width="5.1796875" style="26" customWidth="1"/>
    <col min="3851" max="3851" width="2.7265625" style="26" customWidth="1"/>
    <col min="3852" max="3854" width="9.1796875" style="26"/>
    <col min="3855" max="3855" width="6.81640625" style="26" customWidth="1"/>
    <col min="3856" max="3856" width="27.26953125" style="26" customWidth="1"/>
    <col min="3857" max="4096" width="9.1796875" style="26"/>
    <col min="4097" max="4097" width="1.26953125" style="26" customWidth="1"/>
    <col min="4098" max="4098" width="3.54296875" style="26" customWidth="1"/>
    <col min="4099" max="4099" width="1.54296875" style="26" customWidth="1"/>
    <col min="4100" max="4100" width="1.1796875" style="26" customWidth="1"/>
    <col min="4101" max="4101" width="10.26953125" style="26" customWidth="1"/>
    <col min="4102" max="4105" width="9.1796875" style="26"/>
    <col min="4106" max="4106" width="5.1796875" style="26" customWidth="1"/>
    <col min="4107" max="4107" width="2.7265625" style="26" customWidth="1"/>
    <col min="4108" max="4110" width="9.1796875" style="26"/>
    <col min="4111" max="4111" width="6.81640625" style="26" customWidth="1"/>
    <col min="4112" max="4112" width="27.26953125" style="26" customWidth="1"/>
    <col min="4113" max="4352" width="9.1796875" style="26"/>
    <col min="4353" max="4353" width="1.26953125" style="26" customWidth="1"/>
    <col min="4354" max="4354" width="3.54296875" style="26" customWidth="1"/>
    <col min="4355" max="4355" width="1.54296875" style="26" customWidth="1"/>
    <col min="4356" max="4356" width="1.1796875" style="26" customWidth="1"/>
    <col min="4357" max="4357" width="10.26953125" style="26" customWidth="1"/>
    <col min="4358" max="4361" width="9.1796875" style="26"/>
    <col min="4362" max="4362" width="5.1796875" style="26" customWidth="1"/>
    <col min="4363" max="4363" width="2.7265625" style="26" customWidth="1"/>
    <col min="4364" max="4366" width="9.1796875" style="26"/>
    <col min="4367" max="4367" width="6.81640625" style="26" customWidth="1"/>
    <col min="4368" max="4368" width="27.26953125" style="26" customWidth="1"/>
    <col min="4369" max="4608" width="9.1796875" style="26"/>
    <col min="4609" max="4609" width="1.26953125" style="26" customWidth="1"/>
    <col min="4610" max="4610" width="3.54296875" style="26" customWidth="1"/>
    <col min="4611" max="4611" width="1.54296875" style="26" customWidth="1"/>
    <col min="4612" max="4612" width="1.1796875" style="26" customWidth="1"/>
    <col min="4613" max="4613" width="10.26953125" style="26" customWidth="1"/>
    <col min="4614" max="4617" width="9.1796875" style="26"/>
    <col min="4618" max="4618" width="5.1796875" style="26" customWidth="1"/>
    <col min="4619" max="4619" width="2.7265625" style="26" customWidth="1"/>
    <col min="4620" max="4622" width="9.1796875" style="26"/>
    <col min="4623" max="4623" width="6.81640625" style="26" customWidth="1"/>
    <col min="4624" max="4624" width="27.26953125" style="26" customWidth="1"/>
    <col min="4625" max="4864" width="9.1796875" style="26"/>
    <col min="4865" max="4865" width="1.26953125" style="26" customWidth="1"/>
    <col min="4866" max="4866" width="3.54296875" style="26" customWidth="1"/>
    <col min="4867" max="4867" width="1.54296875" style="26" customWidth="1"/>
    <col min="4868" max="4868" width="1.1796875" style="26" customWidth="1"/>
    <col min="4869" max="4869" width="10.26953125" style="26" customWidth="1"/>
    <col min="4870" max="4873" width="9.1796875" style="26"/>
    <col min="4874" max="4874" width="5.1796875" style="26" customWidth="1"/>
    <col min="4875" max="4875" width="2.7265625" style="26" customWidth="1"/>
    <col min="4876" max="4878" width="9.1796875" style="26"/>
    <col min="4879" max="4879" width="6.81640625" style="26" customWidth="1"/>
    <col min="4880" max="4880" width="27.26953125" style="26" customWidth="1"/>
    <col min="4881" max="5120" width="9.1796875" style="26"/>
    <col min="5121" max="5121" width="1.26953125" style="26" customWidth="1"/>
    <col min="5122" max="5122" width="3.54296875" style="26" customWidth="1"/>
    <col min="5123" max="5123" width="1.54296875" style="26" customWidth="1"/>
    <col min="5124" max="5124" width="1.1796875" style="26" customWidth="1"/>
    <col min="5125" max="5125" width="10.26953125" style="26" customWidth="1"/>
    <col min="5126" max="5129" width="9.1796875" style="26"/>
    <col min="5130" max="5130" width="5.1796875" style="26" customWidth="1"/>
    <col min="5131" max="5131" width="2.7265625" style="26" customWidth="1"/>
    <col min="5132" max="5134" width="9.1796875" style="26"/>
    <col min="5135" max="5135" width="6.81640625" style="26" customWidth="1"/>
    <col min="5136" max="5136" width="27.26953125" style="26" customWidth="1"/>
    <col min="5137" max="5376" width="9.1796875" style="26"/>
    <col min="5377" max="5377" width="1.26953125" style="26" customWidth="1"/>
    <col min="5378" max="5378" width="3.54296875" style="26" customWidth="1"/>
    <col min="5379" max="5379" width="1.54296875" style="26" customWidth="1"/>
    <col min="5380" max="5380" width="1.1796875" style="26" customWidth="1"/>
    <col min="5381" max="5381" width="10.26953125" style="26" customWidth="1"/>
    <col min="5382" max="5385" width="9.1796875" style="26"/>
    <col min="5386" max="5386" width="5.1796875" style="26" customWidth="1"/>
    <col min="5387" max="5387" width="2.7265625" style="26" customWidth="1"/>
    <col min="5388" max="5390" width="9.1796875" style="26"/>
    <col min="5391" max="5391" width="6.81640625" style="26" customWidth="1"/>
    <col min="5392" max="5392" width="27.26953125" style="26" customWidth="1"/>
    <col min="5393" max="5632" width="9.1796875" style="26"/>
    <col min="5633" max="5633" width="1.26953125" style="26" customWidth="1"/>
    <col min="5634" max="5634" width="3.54296875" style="26" customWidth="1"/>
    <col min="5635" max="5635" width="1.54296875" style="26" customWidth="1"/>
    <col min="5636" max="5636" width="1.1796875" style="26" customWidth="1"/>
    <col min="5637" max="5637" width="10.26953125" style="26" customWidth="1"/>
    <col min="5638" max="5641" width="9.1796875" style="26"/>
    <col min="5642" max="5642" width="5.1796875" style="26" customWidth="1"/>
    <col min="5643" max="5643" width="2.7265625" style="26" customWidth="1"/>
    <col min="5644" max="5646" width="9.1796875" style="26"/>
    <col min="5647" max="5647" width="6.81640625" style="26" customWidth="1"/>
    <col min="5648" max="5648" width="27.26953125" style="26" customWidth="1"/>
    <col min="5649" max="5888" width="9.1796875" style="26"/>
    <col min="5889" max="5889" width="1.26953125" style="26" customWidth="1"/>
    <col min="5890" max="5890" width="3.54296875" style="26" customWidth="1"/>
    <col min="5891" max="5891" width="1.54296875" style="26" customWidth="1"/>
    <col min="5892" max="5892" width="1.1796875" style="26" customWidth="1"/>
    <col min="5893" max="5893" width="10.26953125" style="26" customWidth="1"/>
    <col min="5894" max="5897" width="9.1796875" style="26"/>
    <col min="5898" max="5898" width="5.1796875" style="26" customWidth="1"/>
    <col min="5899" max="5899" width="2.7265625" style="26" customWidth="1"/>
    <col min="5900" max="5902" width="9.1796875" style="26"/>
    <col min="5903" max="5903" width="6.81640625" style="26" customWidth="1"/>
    <col min="5904" max="5904" width="27.26953125" style="26" customWidth="1"/>
    <col min="5905" max="6144" width="9.1796875" style="26"/>
    <col min="6145" max="6145" width="1.26953125" style="26" customWidth="1"/>
    <col min="6146" max="6146" width="3.54296875" style="26" customWidth="1"/>
    <col min="6147" max="6147" width="1.54296875" style="26" customWidth="1"/>
    <col min="6148" max="6148" width="1.1796875" style="26" customWidth="1"/>
    <col min="6149" max="6149" width="10.26953125" style="26" customWidth="1"/>
    <col min="6150" max="6153" width="9.1796875" style="26"/>
    <col min="6154" max="6154" width="5.1796875" style="26" customWidth="1"/>
    <col min="6155" max="6155" width="2.7265625" style="26" customWidth="1"/>
    <col min="6156" max="6158" width="9.1796875" style="26"/>
    <col min="6159" max="6159" width="6.81640625" style="26" customWidth="1"/>
    <col min="6160" max="6160" width="27.26953125" style="26" customWidth="1"/>
    <col min="6161" max="6400" width="9.1796875" style="26"/>
    <col min="6401" max="6401" width="1.26953125" style="26" customWidth="1"/>
    <col min="6402" max="6402" width="3.54296875" style="26" customWidth="1"/>
    <col min="6403" max="6403" width="1.54296875" style="26" customWidth="1"/>
    <col min="6404" max="6404" width="1.1796875" style="26" customWidth="1"/>
    <col min="6405" max="6405" width="10.26953125" style="26" customWidth="1"/>
    <col min="6406" max="6409" width="9.1796875" style="26"/>
    <col min="6410" max="6410" width="5.1796875" style="26" customWidth="1"/>
    <col min="6411" max="6411" width="2.7265625" style="26" customWidth="1"/>
    <col min="6412" max="6414" width="9.1796875" style="26"/>
    <col min="6415" max="6415" width="6.81640625" style="26" customWidth="1"/>
    <col min="6416" max="6416" width="27.26953125" style="26" customWidth="1"/>
    <col min="6417" max="6656" width="9.1796875" style="26"/>
    <col min="6657" max="6657" width="1.26953125" style="26" customWidth="1"/>
    <col min="6658" max="6658" width="3.54296875" style="26" customWidth="1"/>
    <col min="6659" max="6659" width="1.54296875" style="26" customWidth="1"/>
    <col min="6660" max="6660" width="1.1796875" style="26" customWidth="1"/>
    <col min="6661" max="6661" width="10.26953125" style="26" customWidth="1"/>
    <col min="6662" max="6665" width="9.1796875" style="26"/>
    <col min="6666" max="6666" width="5.1796875" style="26" customWidth="1"/>
    <col min="6667" max="6667" width="2.7265625" style="26" customWidth="1"/>
    <col min="6668" max="6670" width="9.1796875" style="26"/>
    <col min="6671" max="6671" width="6.81640625" style="26" customWidth="1"/>
    <col min="6672" max="6672" width="27.26953125" style="26" customWidth="1"/>
    <col min="6673" max="6912" width="9.1796875" style="26"/>
    <col min="6913" max="6913" width="1.26953125" style="26" customWidth="1"/>
    <col min="6914" max="6914" width="3.54296875" style="26" customWidth="1"/>
    <col min="6915" max="6915" width="1.54296875" style="26" customWidth="1"/>
    <col min="6916" max="6916" width="1.1796875" style="26" customWidth="1"/>
    <col min="6917" max="6917" width="10.26953125" style="26" customWidth="1"/>
    <col min="6918" max="6921" width="9.1796875" style="26"/>
    <col min="6922" max="6922" width="5.1796875" style="26" customWidth="1"/>
    <col min="6923" max="6923" width="2.7265625" style="26" customWidth="1"/>
    <col min="6924" max="6926" width="9.1796875" style="26"/>
    <col min="6927" max="6927" width="6.81640625" style="26" customWidth="1"/>
    <col min="6928" max="6928" width="27.26953125" style="26" customWidth="1"/>
    <col min="6929" max="7168" width="9.1796875" style="26"/>
    <col min="7169" max="7169" width="1.26953125" style="26" customWidth="1"/>
    <col min="7170" max="7170" width="3.54296875" style="26" customWidth="1"/>
    <col min="7171" max="7171" width="1.54296875" style="26" customWidth="1"/>
    <col min="7172" max="7172" width="1.1796875" style="26" customWidth="1"/>
    <col min="7173" max="7173" width="10.26953125" style="26" customWidth="1"/>
    <col min="7174" max="7177" width="9.1796875" style="26"/>
    <col min="7178" max="7178" width="5.1796875" style="26" customWidth="1"/>
    <col min="7179" max="7179" width="2.7265625" style="26" customWidth="1"/>
    <col min="7180" max="7182" width="9.1796875" style="26"/>
    <col min="7183" max="7183" width="6.81640625" style="26" customWidth="1"/>
    <col min="7184" max="7184" width="27.26953125" style="26" customWidth="1"/>
    <col min="7185" max="7424" width="9.1796875" style="26"/>
    <col min="7425" max="7425" width="1.26953125" style="26" customWidth="1"/>
    <col min="7426" max="7426" width="3.54296875" style="26" customWidth="1"/>
    <col min="7427" max="7427" width="1.54296875" style="26" customWidth="1"/>
    <col min="7428" max="7428" width="1.1796875" style="26" customWidth="1"/>
    <col min="7429" max="7429" width="10.26953125" style="26" customWidth="1"/>
    <col min="7430" max="7433" width="9.1796875" style="26"/>
    <col min="7434" max="7434" width="5.1796875" style="26" customWidth="1"/>
    <col min="7435" max="7435" width="2.7265625" style="26" customWidth="1"/>
    <col min="7436" max="7438" width="9.1796875" style="26"/>
    <col min="7439" max="7439" width="6.81640625" style="26" customWidth="1"/>
    <col min="7440" max="7440" width="27.26953125" style="26" customWidth="1"/>
    <col min="7441" max="7680" width="9.1796875" style="26"/>
    <col min="7681" max="7681" width="1.26953125" style="26" customWidth="1"/>
    <col min="7682" max="7682" width="3.54296875" style="26" customWidth="1"/>
    <col min="7683" max="7683" width="1.54296875" style="26" customWidth="1"/>
    <col min="7684" max="7684" width="1.1796875" style="26" customWidth="1"/>
    <col min="7685" max="7685" width="10.26953125" style="26" customWidth="1"/>
    <col min="7686" max="7689" width="9.1796875" style="26"/>
    <col min="7690" max="7690" width="5.1796875" style="26" customWidth="1"/>
    <col min="7691" max="7691" width="2.7265625" style="26" customWidth="1"/>
    <col min="7692" max="7694" width="9.1796875" style="26"/>
    <col min="7695" max="7695" width="6.81640625" style="26" customWidth="1"/>
    <col min="7696" max="7696" width="27.26953125" style="26" customWidth="1"/>
    <col min="7697" max="7936" width="9.1796875" style="26"/>
    <col min="7937" max="7937" width="1.26953125" style="26" customWidth="1"/>
    <col min="7938" max="7938" width="3.54296875" style="26" customWidth="1"/>
    <col min="7939" max="7939" width="1.54296875" style="26" customWidth="1"/>
    <col min="7940" max="7940" width="1.1796875" style="26" customWidth="1"/>
    <col min="7941" max="7941" width="10.26953125" style="26" customWidth="1"/>
    <col min="7942" max="7945" width="9.1796875" style="26"/>
    <col min="7946" max="7946" width="5.1796875" style="26" customWidth="1"/>
    <col min="7947" max="7947" width="2.7265625" style="26" customWidth="1"/>
    <col min="7948" max="7950" width="9.1796875" style="26"/>
    <col min="7951" max="7951" width="6.81640625" style="26" customWidth="1"/>
    <col min="7952" max="7952" width="27.26953125" style="26" customWidth="1"/>
    <col min="7953" max="8192" width="9.1796875" style="26"/>
    <col min="8193" max="8193" width="1.26953125" style="26" customWidth="1"/>
    <col min="8194" max="8194" width="3.54296875" style="26" customWidth="1"/>
    <col min="8195" max="8195" width="1.54296875" style="26" customWidth="1"/>
    <col min="8196" max="8196" width="1.1796875" style="26" customWidth="1"/>
    <col min="8197" max="8197" width="10.26953125" style="26" customWidth="1"/>
    <col min="8198" max="8201" width="9.1796875" style="26"/>
    <col min="8202" max="8202" width="5.1796875" style="26" customWidth="1"/>
    <col min="8203" max="8203" width="2.7265625" style="26" customWidth="1"/>
    <col min="8204" max="8206" width="9.1796875" style="26"/>
    <col min="8207" max="8207" width="6.81640625" style="26" customWidth="1"/>
    <col min="8208" max="8208" width="27.26953125" style="26" customWidth="1"/>
    <col min="8209" max="8448" width="9.1796875" style="26"/>
    <col min="8449" max="8449" width="1.26953125" style="26" customWidth="1"/>
    <col min="8450" max="8450" width="3.54296875" style="26" customWidth="1"/>
    <col min="8451" max="8451" width="1.54296875" style="26" customWidth="1"/>
    <col min="8452" max="8452" width="1.1796875" style="26" customWidth="1"/>
    <col min="8453" max="8453" width="10.26953125" style="26" customWidth="1"/>
    <col min="8454" max="8457" width="9.1796875" style="26"/>
    <col min="8458" max="8458" width="5.1796875" style="26" customWidth="1"/>
    <col min="8459" max="8459" width="2.7265625" style="26" customWidth="1"/>
    <col min="8460" max="8462" width="9.1796875" style="26"/>
    <col min="8463" max="8463" width="6.81640625" style="26" customWidth="1"/>
    <col min="8464" max="8464" width="27.26953125" style="26" customWidth="1"/>
    <col min="8465" max="8704" width="9.1796875" style="26"/>
    <col min="8705" max="8705" width="1.26953125" style="26" customWidth="1"/>
    <col min="8706" max="8706" width="3.54296875" style="26" customWidth="1"/>
    <col min="8707" max="8707" width="1.54296875" style="26" customWidth="1"/>
    <col min="8708" max="8708" width="1.1796875" style="26" customWidth="1"/>
    <col min="8709" max="8709" width="10.26953125" style="26" customWidth="1"/>
    <col min="8710" max="8713" width="9.1796875" style="26"/>
    <col min="8714" max="8714" width="5.1796875" style="26" customWidth="1"/>
    <col min="8715" max="8715" width="2.7265625" style="26" customWidth="1"/>
    <col min="8716" max="8718" width="9.1796875" style="26"/>
    <col min="8719" max="8719" width="6.81640625" style="26" customWidth="1"/>
    <col min="8720" max="8720" width="27.26953125" style="26" customWidth="1"/>
    <col min="8721" max="8960" width="9.1796875" style="26"/>
    <col min="8961" max="8961" width="1.26953125" style="26" customWidth="1"/>
    <col min="8962" max="8962" width="3.54296875" style="26" customWidth="1"/>
    <col min="8963" max="8963" width="1.54296875" style="26" customWidth="1"/>
    <col min="8964" max="8964" width="1.1796875" style="26" customWidth="1"/>
    <col min="8965" max="8965" width="10.26953125" style="26" customWidth="1"/>
    <col min="8966" max="8969" width="9.1796875" style="26"/>
    <col min="8970" max="8970" width="5.1796875" style="26" customWidth="1"/>
    <col min="8971" max="8971" width="2.7265625" style="26" customWidth="1"/>
    <col min="8972" max="8974" width="9.1796875" style="26"/>
    <col min="8975" max="8975" width="6.81640625" style="26" customWidth="1"/>
    <col min="8976" max="8976" width="27.26953125" style="26" customWidth="1"/>
    <col min="8977" max="9216" width="9.1796875" style="26"/>
    <col min="9217" max="9217" width="1.26953125" style="26" customWidth="1"/>
    <col min="9218" max="9218" width="3.54296875" style="26" customWidth="1"/>
    <col min="9219" max="9219" width="1.54296875" style="26" customWidth="1"/>
    <col min="9220" max="9220" width="1.1796875" style="26" customWidth="1"/>
    <col min="9221" max="9221" width="10.26953125" style="26" customWidth="1"/>
    <col min="9222" max="9225" width="9.1796875" style="26"/>
    <col min="9226" max="9226" width="5.1796875" style="26" customWidth="1"/>
    <col min="9227" max="9227" width="2.7265625" style="26" customWidth="1"/>
    <col min="9228" max="9230" width="9.1796875" style="26"/>
    <col min="9231" max="9231" width="6.81640625" style="26" customWidth="1"/>
    <col min="9232" max="9232" width="27.26953125" style="26" customWidth="1"/>
    <col min="9233" max="9472" width="9.1796875" style="26"/>
    <col min="9473" max="9473" width="1.26953125" style="26" customWidth="1"/>
    <col min="9474" max="9474" width="3.54296875" style="26" customWidth="1"/>
    <col min="9475" max="9475" width="1.54296875" style="26" customWidth="1"/>
    <col min="9476" max="9476" width="1.1796875" style="26" customWidth="1"/>
    <col min="9477" max="9477" width="10.26953125" style="26" customWidth="1"/>
    <col min="9478" max="9481" width="9.1796875" style="26"/>
    <col min="9482" max="9482" width="5.1796875" style="26" customWidth="1"/>
    <col min="9483" max="9483" width="2.7265625" style="26" customWidth="1"/>
    <col min="9484" max="9486" width="9.1796875" style="26"/>
    <col min="9487" max="9487" width="6.81640625" style="26" customWidth="1"/>
    <col min="9488" max="9488" width="27.26953125" style="26" customWidth="1"/>
    <col min="9489" max="9728" width="9.1796875" style="26"/>
    <col min="9729" max="9729" width="1.26953125" style="26" customWidth="1"/>
    <col min="9730" max="9730" width="3.54296875" style="26" customWidth="1"/>
    <col min="9731" max="9731" width="1.54296875" style="26" customWidth="1"/>
    <col min="9732" max="9732" width="1.1796875" style="26" customWidth="1"/>
    <col min="9733" max="9733" width="10.26953125" style="26" customWidth="1"/>
    <col min="9734" max="9737" width="9.1796875" style="26"/>
    <col min="9738" max="9738" width="5.1796875" style="26" customWidth="1"/>
    <col min="9739" max="9739" width="2.7265625" style="26" customWidth="1"/>
    <col min="9740" max="9742" width="9.1796875" style="26"/>
    <col min="9743" max="9743" width="6.81640625" style="26" customWidth="1"/>
    <col min="9744" max="9744" width="27.26953125" style="26" customWidth="1"/>
    <col min="9745" max="9984" width="9.1796875" style="26"/>
    <col min="9985" max="9985" width="1.26953125" style="26" customWidth="1"/>
    <col min="9986" max="9986" width="3.54296875" style="26" customWidth="1"/>
    <col min="9987" max="9987" width="1.54296875" style="26" customWidth="1"/>
    <col min="9988" max="9988" width="1.1796875" style="26" customWidth="1"/>
    <col min="9989" max="9989" width="10.26953125" style="26" customWidth="1"/>
    <col min="9990" max="9993" width="9.1796875" style="26"/>
    <col min="9994" max="9994" width="5.1796875" style="26" customWidth="1"/>
    <col min="9995" max="9995" width="2.7265625" style="26" customWidth="1"/>
    <col min="9996" max="9998" width="9.1796875" style="26"/>
    <col min="9999" max="9999" width="6.81640625" style="26" customWidth="1"/>
    <col min="10000" max="10000" width="27.26953125" style="26" customWidth="1"/>
    <col min="10001" max="10240" width="9.1796875" style="26"/>
    <col min="10241" max="10241" width="1.26953125" style="26" customWidth="1"/>
    <col min="10242" max="10242" width="3.54296875" style="26" customWidth="1"/>
    <col min="10243" max="10243" width="1.54296875" style="26" customWidth="1"/>
    <col min="10244" max="10244" width="1.1796875" style="26" customWidth="1"/>
    <col min="10245" max="10245" width="10.26953125" style="26" customWidth="1"/>
    <col min="10246" max="10249" width="9.1796875" style="26"/>
    <col min="10250" max="10250" width="5.1796875" style="26" customWidth="1"/>
    <col min="10251" max="10251" width="2.7265625" style="26" customWidth="1"/>
    <col min="10252" max="10254" width="9.1796875" style="26"/>
    <col min="10255" max="10255" width="6.81640625" style="26" customWidth="1"/>
    <col min="10256" max="10256" width="27.26953125" style="26" customWidth="1"/>
    <col min="10257" max="10496" width="9.1796875" style="26"/>
    <col min="10497" max="10497" width="1.26953125" style="26" customWidth="1"/>
    <col min="10498" max="10498" width="3.54296875" style="26" customWidth="1"/>
    <col min="10499" max="10499" width="1.54296875" style="26" customWidth="1"/>
    <col min="10500" max="10500" width="1.1796875" style="26" customWidth="1"/>
    <col min="10501" max="10501" width="10.26953125" style="26" customWidth="1"/>
    <col min="10502" max="10505" width="9.1796875" style="26"/>
    <col min="10506" max="10506" width="5.1796875" style="26" customWidth="1"/>
    <col min="10507" max="10507" width="2.7265625" style="26" customWidth="1"/>
    <col min="10508" max="10510" width="9.1796875" style="26"/>
    <col min="10511" max="10511" width="6.81640625" style="26" customWidth="1"/>
    <col min="10512" max="10512" width="27.26953125" style="26" customWidth="1"/>
    <col min="10513" max="10752" width="9.1796875" style="26"/>
    <col min="10753" max="10753" width="1.26953125" style="26" customWidth="1"/>
    <col min="10754" max="10754" width="3.54296875" style="26" customWidth="1"/>
    <col min="10755" max="10755" width="1.54296875" style="26" customWidth="1"/>
    <col min="10756" max="10756" width="1.1796875" style="26" customWidth="1"/>
    <col min="10757" max="10757" width="10.26953125" style="26" customWidth="1"/>
    <col min="10758" max="10761" width="9.1796875" style="26"/>
    <col min="10762" max="10762" width="5.1796875" style="26" customWidth="1"/>
    <col min="10763" max="10763" width="2.7265625" style="26" customWidth="1"/>
    <col min="10764" max="10766" width="9.1796875" style="26"/>
    <col min="10767" max="10767" width="6.81640625" style="26" customWidth="1"/>
    <col min="10768" max="10768" width="27.26953125" style="26" customWidth="1"/>
    <col min="10769" max="11008" width="9.1796875" style="26"/>
    <col min="11009" max="11009" width="1.26953125" style="26" customWidth="1"/>
    <col min="11010" max="11010" width="3.54296875" style="26" customWidth="1"/>
    <col min="11011" max="11011" width="1.54296875" style="26" customWidth="1"/>
    <col min="11012" max="11012" width="1.1796875" style="26" customWidth="1"/>
    <col min="11013" max="11013" width="10.26953125" style="26" customWidth="1"/>
    <col min="11014" max="11017" width="9.1796875" style="26"/>
    <col min="11018" max="11018" width="5.1796875" style="26" customWidth="1"/>
    <col min="11019" max="11019" width="2.7265625" style="26" customWidth="1"/>
    <col min="11020" max="11022" width="9.1796875" style="26"/>
    <col min="11023" max="11023" width="6.81640625" style="26" customWidth="1"/>
    <col min="11024" max="11024" width="27.26953125" style="26" customWidth="1"/>
    <col min="11025" max="11264" width="9.1796875" style="26"/>
    <col min="11265" max="11265" width="1.26953125" style="26" customWidth="1"/>
    <col min="11266" max="11266" width="3.54296875" style="26" customWidth="1"/>
    <col min="11267" max="11267" width="1.54296875" style="26" customWidth="1"/>
    <col min="11268" max="11268" width="1.1796875" style="26" customWidth="1"/>
    <col min="11269" max="11269" width="10.26953125" style="26" customWidth="1"/>
    <col min="11270" max="11273" width="9.1796875" style="26"/>
    <col min="11274" max="11274" width="5.1796875" style="26" customWidth="1"/>
    <col min="11275" max="11275" width="2.7265625" style="26" customWidth="1"/>
    <col min="11276" max="11278" width="9.1796875" style="26"/>
    <col min="11279" max="11279" width="6.81640625" style="26" customWidth="1"/>
    <col min="11280" max="11280" width="27.26953125" style="26" customWidth="1"/>
    <col min="11281" max="11520" width="9.1796875" style="26"/>
    <col min="11521" max="11521" width="1.26953125" style="26" customWidth="1"/>
    <col min="11522" max="11522" width="3.54296875" style="26" customWidth="1"/>
    <col min="11523" max="11523" width="1.54296875" style="26" customWidth="1"/>
    <col min="11524" max="11524" width="1.1796875" style="26" customWidth="1"/>
    <col min="11525" max="11525" width="10.26953125" style="26" customWidth="1"/>
    <col min="11526" max="11529" width="9.1796875" style="26"/>
    <col min="11530" max="11530" width="5.1796875" style="26" customWidth="1"/>
    <col min="11531" max="11531" width="2.7265625" style="26" customWidth="1"/>
    <col min="11532" max="11534" width="9.1796875" style="26"/>
    <col min="11535" max="11535" width="6.81640625" style="26" customWidth="1"/>
    <col min="11536" max="11536" width="27.26953125" style="26" customWidth="1"/>
    <col min="11537" max="11776" width="9.1796875" style="26"/>
    <col min="11777" max="11777" width="1.26953125" style="26" customWidth="1"/>
    <col min="11778" max="11778" width="3.54296875" style="26" customWidth="1"/>
    <col min="11779" max="11779" width="1.54296875" style="26" customWidth="1"/>
    <col min="11780" max="11780" width="1.1796875" style="26" customWidth="1"/>
    <col min="11781" max="11781" width="10.26953125" style="26" customWidth="1"/>
    <col min="11782" max="11785" width="9.1796875" style="26"/>
    <col min="11786" max="11786" width="5.1796875" style="26" customWidth="1"/>
    <col min="11787" max="11787" width="2.7265625" style="26" customWidth="1"/>
    <col min="11788" max="11790" width="9.1796875" style="26"/>
    <col min="11791" max="11791" width="6.81640625" style="26" customWidth="1"/>
    <col min="11792" max="11792" width="27.26953125" style="26" customWidth="1"/>
    <col min="11793" max="12032" width="9.1796875" style="26"/>
    <col min="12033" max="12033" width="1.26953125" style="26" customWidth="1"/>
    <col min="12034" max="12034" width="3.54296875" style="26" customWidth="1"/>
    <col min="12035" max="12035" width="1.54296875" style="26" customWidth="1"/>
    <col min="12036" max="12036" width="1.1796875" style="26" customWidth="1"/>
    <col min="12037" max="12037" width="10.26953125" style="26" customWidth="1"/>
    <col min="12038" max="12041" width="9.1796875" style="26"/>
    <col min="12042" max="12042" width="5.1796875" style="26" customWidth="1"/>
    <col min="12043" max="12043" width="2.7265625" style="26" customWidth="1"/>
    <col min="12044" max="12046" width="9.1796875" style="26"/>
    <col min="12047" max="12047" width="6.81640625" style="26" customWidth="1"/>
    <col min="12048" max="12048" width="27.26953125" style="26" customWidth="1"/>
    <col min="12049" max="12288" width="9.1796875" style="26"/>
    <col min="12289" max="12289" width="1.26953125" style="26" customWidth="1"/>
    <col min="12290" max="12290" width="3.54296875" style="26" customWidth="1"/>
    <col min="12291" max="12291" width="1.54296875" style="26" customWidth="1"/>
    <col min="12292" max="12292" width="1.1796875" style="26" customWidth="1"/>
    <col min="12293" max="12293" width="10.26953125" style="26" customWidth="1"/>
    <col min="12294" max="12297" width="9.1796875" style="26"/>
    <col min="12298" max="12298" width="5.1796875" style="26" customWidth="1"/>
    <col min="12299" max="12299" width="2.7265625" style="26" customWidth="1"/>
    <col min="12300" max="12302" width="9.1796875" style="26"/>
    <col min="12303" max="12303" width="6.81640625" style="26" customWidth="1"/>
    <col min="12304" max="12304" width="27.26953125" style="26" customWidth="1"/>
    <col min="12305" max="12544" width="9.1796875" style="26"/>
    <col min="12545" max="12545" width="1.26953125" style="26" customWidth="1"/>
    <col min="12546" max="12546" width="3.54296875" style="26" customWidth="1"/>
    <col min="12547" max="12547" width="1.54296875" style="26" customWidth="1"/>
    <col min="12548" max="12548" width="1.1796875" style="26" customWidth="1"/>
    <col min="12549" max="12549" width="10.26953125" style="26" customWidth="1"/>
    <col min="12550" max="12553" width="9.1796875" style="26"/>
    <col min="12554" max="12554" width="5.1796875" style="26" customWidth="1"/>
    <col min="12555" max="12555" width="2.7265625" style="26" customWidth="1"/>
    <col min="12556" max="12558" width="9.1796875" style="26"/>
    <col min="12559" max="12559" width="6.81640625" style="26" customWidth="1"/>
    <col min="12560" max="12560" width="27.26953125" style="26" customWidth="1"/>
    <col min="12561" max="12800" width="9.1796875" style="26"/>
    <col min="12801" max="12801" width="1.26953125" style="26" customWidth="1"/>
    <col min="12802" max="12802" width="3.54296875" style="26" customWidth="1"/>
    <col min="12803" max="12803" width="1.54296875" style="26" customWidth="1"/>
    <col min="12804" max="12804" width="1.1796875" style="26" customWidth="1"/>
    <col min="12805" max="12805" width="10.26953125" style="26" customWidth="1"/>
    <col min="12806" max="12809" width="9.1796875" style="26"/>
    <col min="12810" max="12810" width="5.1796875" style="26" customWidth="1"/>
    <col min="12811" max="12811" width="2.7265625" style="26" customWidth="1"/>
    <col min="12812" max="12814" width="9.1796875" style="26"/>
    <col min="12815" max="12815" width="6.81640625" style="26" customWidth="1"/>
    <col min="12816" max="12816" width="27.26953125" style="26" customWidth="1"/>
    <col min="12817" max="13056" width="9.1796875" style="26"/>
    <col min="13057" max="13057" width="1.26953125" style="26" customWidth="1"/>
    <col min="13058" max="13058" width="3.54296875" style="26" customWidth="1"/>
    <col min="13059" max="13059" width="1.54296875" style="26" customWidth="1"/>
    <col min="13060" max="13060" width="1.1796875" style="26" customWidth="1"/>
    <col min="13061" max="13061" width="10.26953125" style="26" customWidth="1"/>
    <col min="13062" max="13065" width="9.1796875" style="26"/>
    <col min="13066" max="13066" width="5.1796875" style="26" customWidth="1"/>
    <col min="13067" max="13067" width="2.7265625" style="26" customWidth="1"/>
    <col min="13068" max="13070" width="9.1796875" style="26"/>
    <col min="13071" max="13071" width="6.81640625" style="26" customWidth="1"/>
    <col min="13072" max="13072" width="27.26953125" style="26" customWidth="1"/>
    <col min="13073" max="13312" width="9.1796875" style="26"/>
    <col min="13313" max="13313" width="1.26953125" style="26" customWidth="1"/>
    <col min="13314" max="13314" width="3.54296875" style="26" customWidth="1"/>
    <col min="13315" max="13315" width="1.54296875" style="26" customWidth="1"/>
    <col min="13316" max="13316" width="1.1796875" style="26" customWidth="1"/>
    <col min="13317" max="13317" width="10.26953125" style="26" customWidth="1"/>
    <col min="13318" max="13321" width="9.1796875" style="26"/>
    <col min="13322" max="13322" width="5.1796875" style="26" customWidth="1"/>
    <col min="13323" max="13323" width="2.7265625" style="26" customWidth="1"/>
    <col min="13324" max="13326" width="9.1796875" style="26"/>
    <col min="13327" max="13327" width="6.81640625" style="26" customWidth="1"/>
    <col min="13328" max="13328" width="27.26953125" style="26" customWidth="1"/>
    <col min="13329" max="13568" width="9.1796875" style="26"/>
    <col min="13569" max="13569" width="1.26953125" style="26" customWidth="1"/>
    <col min="13570" max="13570" width="3.54296875" style="26" customWidth="1"/>
    <col min="13571" max="13571" width="1.54296875" style="26" customWidth="1"/>
    <col min="13572" max="13572" width="1.1796875" style="26" customWidth="1"/>
    <col min="13573" max="13573" width="10.26953125" style="26" customWidth="1"/>
    <col min="13574" max="13577" width="9.1796875" style="26"/>
    <col min="13578" max="13578" width="5.1796875" style="26" customWidth="1"/>
    <col min="13579" max="13579" width="2.7265625" style="26" customWidth="1"/>
    <col min="13580" max="13582" width="9.1796875" style="26"/>
    <col min="13583" max="13583" width="6.81640625" style="26" customWidth="1"/>
    <col min="13584" max="13584" width="27.26953125" style="26" customWidth="1"/>
    <col min="13585" max="13824" width="9.1796875" style="26"/>
    <col min="13825" max="13825" width="1.26953125" style="26" customWidth="1"/>
    <col min="13826" max="13826" width="3.54296875" style="26" customWidth="1"/>
    <col min="13827" max="13827" width="1.54296875" style="26" customWidth="1"/>
    <col min="13828" max="13828" width="1.1796875" style="26" customWidth="1"/>
    <col min="13829" max="13829" width="10.26953125" style="26" customWidth="1"/>
    <col min="13830" max="13833" width="9.1796875" style="26"/>
    <col min="13834" max="13834" width="5.1796875" style="26" customWidth="1"/>
    <col min="13835" max="13835" width="2.7265625" style="26" customWidth="1"/>
    <col min="13836" max="13838" width="9.1796875" style="26"/>
    <col min="13839" max="13839" width="6.81640625" style="26" customWidth="1"/>
    <col min="13840" max="13840" width="27.26953125" style="26" customWidth="1"/>
    <col min="13841" max="14080" width="9.1796875" style="26"/>
    <col min="14081" max="14081" width="1.26953125" style="26" customWidth="1"/>
    <col min="14082" max="14082" width="3.54296875" style="26" customWidth="1"/>
    <col min="14083" max="14083" width="1.54296875" style="26" customWidth="1"/>
    <col min="14084" max="14084" width="1.1796875" style="26" customWidth="1"/>
    <col min="14085" max="14085" width="10.26953125" style="26" customWidth="1"/>
    <col min="14086" max="14089" width="9.1796875" style="26"/>
    <col min="14090" max="14090" width="5.1796875" style="26" customWidth="1"/>
    <col min="14091" max="14091" width="2.7265625" style="26" customWidth="1"/>
    <col min="14092" max="14094" width="9.1796875" style="26"/>
    <col min="14095" max="14095" width="6.81640625" style="26" customWidth="1"/>
    <col min="14096" max="14096" width="27.26953125" style="26" customWidth="1"/>
    <col min="14097" max="14336" width="9.1796875" style="26"/>
    <col min="14337" max="14337" width="1.26953125" style="26" customWidth="1"/>
    <col min="14338" max="14338" width="3.54296875" style="26" customWidth="1"/>
    <col min="14339" max="14339" width="1.54296875" style="26" customWidth="1"/>
    <col min="14340" max="14340" width="1.1796875" style="26" customWidth="1"/>
    <col min="14341" max="14341" width="10.26953125" style="26" customWidth="1"/>
    <col min="14342" max="14345" width="9.1796875" style="26"/>
    <col min="14346" max="14346" width="5.1796875" style="26" customWidth="1"/>
    <col min="14347" max="14347" width="2.7265625" style="26" customWidth="1"/>
    <col min="14348" max="14350" width="9.1796875" style="26"/>
    <col min="14351" max="14351" width="6.81640625" style="26" customWidth="1"/>
    <col min="14352" max="14352" width="27.26953125" style="26" customWidth="1"/>
    <col min="14353" max="14592" width="9.1796875" style="26"/>
    <col min="14593" max="14593" width="1.26953125" style="26" customWidth="1"/>
    <col min="14594" max="14594" width="3.54296875" style="26" customWidth="1"/>
    <col min="14595" max="14595" width="1.54296875" style="26" customWidth="1"/>
    <col min="14596" max="14596" width="1.1796875" style="26" customWidth="1"/>
    <col min="14597" max="14597" width="10.26953125" style="26" customWidth="1"/>
    <col min="14598" max="14601" width="9.1796875" style="26"/>
    <col min="14602" max="14602" width="5.1796875" style="26" customWidth="1"/>
    <col min="14603" max="14603" width="2.7265625" style="26" customWidth="1"/>
    <col min="14604" max="14606" width="9.1796875" style="26"/>
    <col min="14607" max="14607" width="6.81640625" style="26" customWidth="1"/>
    <col min="14608" max="14608" width="27.26953125" style="26" customWidth="1"/>
    <col min="14609" max="14848" width="9.1796875" style="26"/>
    <col min="14849" max="14849" width="1.26953125" style="26" customWidth="1"/>
    <col min="14850" max="14850" width="3.54296875" style="26" customWidth="1"/>
    <col min="14851" max="14851" width="1.54296875" style="26" customWidth="1"/>
    <col min="14852" max="14852" width="1.1796875" style="26" customWidth="1"/>
    <col min="14853" max="14853" width="10.26953125" style="26" customWidth="1"/>
    <col min="14854" max="14857" width="9.1796875" style="26"/>
    <col min="14858" max="14858" width="5.1796875" style="26" customWidth="1"/>
    <col min="14859" max="14859" width="2.7265625" style="26" customWidth="1"/>
    <col min="14860" max="14862" width="9.1796875" style="26"/>
    <col min="14863" max="14863" width="6.81640625" style="26" customWidth="1"/>
    <col min="14864" max="14864" width="27.26953125" style="26" customWidth="1"/>
    <col min="14865" max="15104" width="9.1796875" style="26"/>
    <col min="15105" max="15105" width="1.26953125" style="26" customWidth="1"/>
    <col min="15106" max="15106" width="3.54296875" style="26" customWidth="1"/>
    <col min="15107" max="15107" width="1.54296875" style="26" customWidth="1"/>
    <col min="15108" max="15108" width="1.1796875" style="26" customWidth="1"/>
    <col min="15109" max="15109" width="10.26953125" style="26" customWidth="1"/>
    <col min="15110" max="15113" width="9.1796875" style="26"/>
    <col min="15114" max="15114" width="5.1796875" style="26" customWidth="1"/>
    <col min="15115" max="15115" width="2.7265625" style="26" customWidth="1"/>
    <col min="15116" max="15118" width="9.1796875" style="26"/>
    <col min="15119" max="15119" width="6.81640625" style="26" customWidth="1"/>
    <col min="15120" max="15120" width="27.26953125" style="26" customWidth="1"/>
    <col min="15121" max="15360" width="9.1796875" style="26"/>
    <col min="15361" max="15361" width="1.26953125" style="26" customWidth="1"/>
    <col min="15362" max="15362" width="3.54296875" style="26" customWidth="1"/>
    <col min="15363" max="15363" width="1.54296875" style="26" customWidth="1"/>
    <col min="15364" max="15364" width="1.1796875" style="26" customWidth="1"/>
    <col min="15365" max="15365" width="10.26953125" style="26" customWidth="1"/>
    <col min="15366" max="15369" width="9.1796875" style="26"/>
    <col min="15370" max="15370" width="5.1796875" style="26" customWidth="1"/>
    <col min="15371" max="15371" width="2.7265625" style="26" customWidth="1"/>
    <col min="15372" max="15374" width="9.1796875" style="26"/>
    <col min="15375" max="15375" width="6.81640625" style="26" customWidth="1"/>
    <col min="15376" max="15376" width="27.26953125" style="26" customWidth="1"/>
    <col min="15377" max="15616" width="9.1796875" style="26"/>
    <col min="15617" max="15617" width="1.26953125" style="26" customWidth="1"/>
    <col min="15618" max="15618" width="3.54296875" style="26" customWidth="1"/>
    <col min="15619" max="15619" width="1.54296875" style="26" customWidth="1"/>
    <col min="15620" max="15620" width="1.1796875" style="26" customWidth="1"/>
    <col min="15621" max="15621" width="10.26953125" style="26" customWidth="1"/>
    <col min="15622" max="15625" width="9.1796875" style="26"/>
    <col min="15626" max="15626" width="5.1796875" style="26" customWidth="1"/>
    <col min="15627" max="15627" width="2.7265625" style="26" customWidth="1"/>
    <col min="15628" max="15630" width="9.1796875" style="26"/>
    <col min="15631" max="15631" width="6.81640625" style="26" customWidth="1"/>
    <col min="15632" max="15632" width="27.26953125" style="26" customWidth="1"/>
    <col min="15633" max="15872" width="9.1796875" style="26"/>
    <col min="15873" max="15873" width="1.26953125" style="26" customWidth="1"/>
    <col min="15874" max="15874" width="3.54296875" style="26" customWidth="1"/>
    <col min="15875" max="15875" width="1.54296875" style="26" customWidth="1"/>
    <col min="15876" max="15876" width="1.1796875" style="26" customWidth="1"/>
    <col min="15877" max="15877" width="10.26953125" style="26" customWidth="1"/>
    <col min="15878" max="15881" width="9.1796875" style="26"/>
    <col min="15882" max="15882" width="5.1796875" style="26" customWidth="1"/>
    <col min="15883" max="15883" width="2.7265625" style="26" customWidth="1"/>
    <col min="15884" max="15886" width="9.1796875" style="26"/>
    <col min="15887" max="15887" width="6.81640625" style="26" customWidth="1"/>
    <col min="15888" max="15888" width="27.26953125" style="26" customWidth="1"/>
    <col min="15889" max="16128" width="9.1796875" style="26"/>
    <col min="16129" max="16129" width="1.26953125" style="26" customWidth="1"/>
    <col min="16130" max="16130" width="3.54296875" style="26" customWidth="1"/>
    <col min="16131" max="16131" width="1.54296875" style="26" customWidth="1"/>
    <col min="16132" max="16132" width="1.1796875" style="26" customWidth="1"/>
    <col min="16133" max="16133" width="10.26953125" style="26" customWidth="1"/>
    <col min="16134" max="16137" width="9.1796875" style="26"/>
    <col min="16138" max="16138" width="5.1796875" style="26" customWidth="1"/>
    <col min="16139" max="16139" width="2.7265625" style="26" customWidth="1"/>
    <col min="16140" max="16142" width="9.1796875" style="26"/>
    <col min="16143" max="16143" width="6.81640625" style="26" customWidth="1"/>
    <col min="16144" max="16144" width="27.26953125" style="26" customWidth="1"/>
    <col min="16145" max="16384" width="9.1796875" style="26"/>
  </cols>
  <sheetData>
    <row r="1" spans="1:16" ht="15.5">
      <c r="P1" s="27"/>
    </row>
    <row r="2" spans="1:16" ht="15.5">
      <c r="A2" s="632" t="s">
        <v>148</v>
      </c>
      <c r="B2" s="632"/>
      <c r="C2" s="632"/>
      <c r="D2" s="632"/>
      <c r="E2" s="632"/>
      <c r="F2" s="632"/>
      <c r="G2" s="632"/>
      <c r="H2" s="632"/>
      <c r="I2" s="632"/>
      <c r="J2" s="632"/>
      <c r="K2" s="632"/>
      <c r="L2" s="632"/>
      <c r="M2" s="632"/>
      <c r="N2" s="632"/>
      <c r="O2" s="632"/>
      <c r="P2" s="632"/>
    </row>
    <row r="3" spans="1:16" ht="15.5">
      <c r="A3" s="632" t="s">
        <v>250</v>
      </c>
      <c r="B3" s="632"/>
      <c r="C3" s="632"/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</row>
    <row r="4" spans="1:16" ht="15.5">
      <c r="A4" s="633" t="s">
        <v>384</v>
      </c>
      <c r="B4" s="634"/>
      <c r="C4" s="634"/>
      <c r="D4" s="634"/>
      <c r="E4" s="634"/>
      <c r="F4" s="634"/>
      <c r="G4" s="634"/>
      <c r="H4" s="634"/>
      <c r="I4" s="634"/>
      <c r="J4" s="634"/>
      <c r="K4" s="634"/>
      <c r="L4" s="634"/>
      <c r="M4" s="634"/>
      <c r="N4" s="634"/>
      <c r="O4" s="634"/>
      <c r="P4" s="634"/>
    </row>
    <row r="5" spans="1:16" ht="15.5">
      <c r="A5" s="635"/>
      <c r="B5" s="635"/>
      <c r="C5" s="635"/>
      <c r="D5" s="635"/>
      <c r="E5" s="635"/>
      <c r="F5" s="635"/>
      <c r="G5" s="635"/>
      <c r="H5" s="635"/>
      <c r="I5" s="635"/>
      <c r="J5" s="635"/>
      <c r="K5" s="635"/>
      <c r="L5" s="635"/>
      <c r="M5" s="635"/>
      <c r="N5" s="635"/>
      <c r="O5" s="635"/>
      <c r="P5" s="635"/>
    </row>
    <row r="6" spans="1:16">
      <c r="A6" s="28"/>
      <c r="B6" s="29"/>
      <c r="C6" s="29"/>
      <c r="D6" s="29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</row>
    <row r="7" spans="1:16">
      <c r="A7" s="630" t="s">
        <v>106</v>
      </c>
      <c r="B7" s="630"/>
      <c r="C7" s="630"/>
      <c r="D7" s="630"/>
      <c r="E7" s="630"/>
      <c r="F7" s="630"/>
      <c r="G7" s="630"/>
      <c r="H7" s="630"/>
      <c r="I7" s="630"/>
      <c r="J7" s="636" t="str">
        <f>IF('Adopted Budget Detail'!G6="","",'Adopted Budget Detail'!G6)</f>
        <v>California Virtual Academy @</v>
      </c>
      <c r="K7" s="636"/>
      <c r="L7" s="636"/>
      <c r="M7" s="636"/>
      <c r="N7" s="30"/>
      <c r="O7" s="30"/>
      <c r="P7" s="28"/>
    </row>
    <row r="8" spans="1:16">
      <c r="A8" s="31"/>
      <c r="B8" s="31"/>
      <c r="C8" s="31"/>
      <c r="D8" s="31"/>
      <c r="E8" s="31"/>
      <c r="F8" s="31"/>
      <c r="G8" s="31"/>
      <c r="H8" s="31"/>
      <c r="I8" s="32" t="s">
        <v>160</v>
      </c>
      <c r="J8" s="636" t="str">
        <f>IF('Adopted Budget Detail'!G7="","",'Adopted Budget Detail'!G7)</f>
        <v>Sutter</v>
      </c>
      <c r="K8" s="636"/>
      <c r="L8" s="636"/>
      <c r="M8" s="636"/>
      <c r="N8" s="30"/>
      <c r="O8" s="30"/>
      <c r="P8" s="28"/>
    </row>
    <row r="9" spans="1:16">
      <c r="A9" s="630" t="s">
        <v>127</v>
      </c>
      <c r="B9" s="630"/>
      <c r="C9" s="630"/>
      <c r="D9" s="630"/>
      <c r="E9" s="630"/>
      <c r="F9" s="630"/>
      <c r="G9" s="630"/>
      <c r="H9" s="630"/>
      <c r="I9" s="630"/>
      <c r="J9" s="631" t="str">
        <f>IF('Adopted Budget Detail'!G8="","",'Adopted Budget Detail'!G8)</f>
        <v>51-71415-0129007</v>
      </c>
      <c r="K9" s="631"/>
      <c r="L9" s="631"/>
      <c r="M9" s="631"/>
      <c r="N9" s="30"/>
      <c r="O9" s="30"/>
      <c r="P9" s="33"/>
    </row>
    <row r="10" spans="1:16">
      <c r="A10" s="630" t="s">
        <v>107</v>
      </c>
      <c r="B10" s="630"/>
      <c r="C10" s="630"/>
      <c r="D10" s="630"/>
      <c r="E10" s="630"/>
      <c r="F10" s="630"/>
      <c r="G10" s="630"/>
      <c r="H10" s="630"/>
      <c r="I10" s="630"/>
      <c r="J10" s="637" t="str">
        <f>IF('Adopted Budget Detail'!G9="","",'Adopted Budget Detail'!G9)</f>
        <v>Meridian Elementary School</v>
      </c>
      <c r="K10" s="637"/>
      <c r="L10" s="637"/>
      <c r="M10" s="637"/>
      <c r="N10" s="30"/>
      <c r="O10" s="30"/>
      <c r="P10" s="34"/>
    </row>
    <row r="11" spans="1:16">
      <c r="A11" s="630" t="s">
        <v>108</v>
      </c>
      <c r="B11" s="630"/>
      <c r="C11" s="630"/>
      <c r="D11" s="630"/>
      <c r="E11" s="630"/>
      <c r="F11" s="630"/>
      <c r="G11" s="630"/>
      <c r="H11" s="630"/>
      <c r="I11" s="630"/>
      <c r="J11" s="631" t="str">
        <f>IF('Adopted Budget Detail'!G10="","",'Adopted Budget Detail'!G10)</f>
        <v>Sutter</v>
      </c>
      <c r="K11" s="631"/>
      <c r="L11" s="631"/>
      <c r="M11" s="631"/>
      <c r="N11" s="30"/>
      <c r="O11" s="30"/>
      <c r="P11" s="34"/>
    </row>
    <row r="12" spans="1:16">
      <c r="A12" s="630" t="s">
        <v>128</v>
      </c>
      <c r="B12" s="630"/>
      <c r="C12" s="630"/>
      <c r="D12" s="630"/>
      <c r="E12" s="630"/>
      <c r="F12" s="630"/>
      <c r="G12" s="630"/>
      <c r="H12" s="630"/>
      <c r="I12" s="630"/>
      <c r="J12" s="631" t="str">
        <f>IF('Adopted Budget Detail'!G11="","",'Adopted Budget Detail'!G11)</f>
        <v>1606</v>
      </c>
      <c r="K12" s="631"/>
      <c r="L12" s="631"/>
      <c r="M12" s="631"/>
      <c r="N12" s="30"/>
      <c r="O12" s="30"/>
      <c r="P12" s="34"/>
    </row>
    <row r="13" spans="1:16">
      <c r="A13" s="630" t="s">
        <v>147</v>
      </c>
      <c r="B13" s="630"/>
      <c r="C13" s="630"/>
      <c r="D13" s="630"/>
      <c r="E13" s="630"/>
      <c r="F13" s="630"/>
      <c r="G13" s="630"/>
      <c r="H13" s="630"/>
      <c r="I13" s="630"/>
      <c r="J13" s="631" t="str">
        <f>IF('Adopted Budget Detail'!G12="","",'Adopted Budget Detail'!G12)</f>
        <v>2021-22</v>
      </c>
      <c r="K13" s="631"/>
      <c r="L13" s="631"/>
      <c r="M13" s="631"/>
      <c r="N13" s="30"/>
      <c r="O13" s="30"/>
      <c r="P13" s="34"/>
    </row>
    <row r="14" spans="1:16" ht="15" thickBot="1">
      <c r="A14" s="30"/>
      <c r="B14" s="30"/>
      <c r="C14" s="30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</row>
    <row r="15" spans="1:16" ht="15" thickTop="1">
      <c r="A15" s="36"/>
      <c r="B15" s="36"/>
      <c r="C15" s="36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</row>
    <row r="16" spans="1:16">
      <c r="A16" s="30"/>
      <c r="B16" s="30"/>
      <c r="C16" s="30"/>
      <c r="D16" s="35"/>
      <c r="E16" s="35" t="s">
        <v>132</v>
      </c>
      <c r="K16" s="35"/>
    </row>
    <row r="17" spans="1:16">
      <c r="A17" s="30" t="s">
        <v>130</v>
      </c>
      <c r="B17" s="38"/>
      <c r="C17" s="30" t="s">
        <v>131</v>
      </c>
      <c r="D17" s="35"/>
      <c r="E17" s="39" t="str">
        <f>IF('Adopted Budget Detail'!$G$12="","",'Adopted Budget Detail'!$G$12)</f>
        <v>2021-22</v>
      </c>
      <c r="F17" s="40" t="s">
        <v>385</v>
      </c>
      <c r="G17" s="35"/>
      <c r="H17" s="35"/>
      <c r="I17" s="35"/>
      <c r="J17" s="35"/>
      <c r="K17" s="35"/>
      <c r="L17" s="35"/>
      <c r="M17" s="35"/>
      <c r="N17" s="35"/>
      <c r="O17" s="35"/>
      <c r="P17" s="35"/>
    </row>
    <row r="18" spans="1:16">
      <c r="A18" s="30"/>
      <c r="B18" s="30"/>
      <c r="C18" s="30"/>
      <c r="D18" s="35"/>
      <c r="E18" s="41" t="s">
        <v>346</v>
      </c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</row>
    <row r="19" spans="1:16" ht="28.5" customHeight="1">
      <c r="A19" s="30"/>
      <c r="B19" s="30"/>
      <c r="C19" s="30"/>
      <c r="D19" s="35"/>
      <c r="E19" s="35" t="s">
        <v>109</v>
      </c>
      <c r="F19" s="638"/>
      <c r="G19" s="639"/>
      <c r="H19" s="639"/>
      <c r="I19" s="639"/>
      <c r="J19" s="639"/>
      <c r="K19" s="35"/>
      <c r="L19" s="35" t="s">
        <v>110</v>
      </c>
      <c r="M19" s="640" t="s">
        <v>391</v>
      </c>
      <c r="N19" s="641"/>
      <c r="O19" s="641"/>
      <c r="P19" s="35"/>
    </row>
    <row r="20" spans="1:16">
      <c r="A20" s="30"/>
      <c r="B20" s="30"/>
      <c r="C20" s="30"/>
      <c r="D20" s="30"/>
      <c r="E20" s="30"/>
      <c r="F20" s="42" t="s">
        <v>111</v>
      </c>
      <c r="G20" s="43"/>
      <c r="H20" s="43"/>
      <c r="I20" s="43"/>
      <c r="J20" s="43"/>
      <c r="K20" s="30"/>
      <c r="L20" s="30"/>
      <c r="M20" s="30"/>
      <c r="N20" s="30"/>
      <c r="O20" s="30"/>
      <c r="P20" s="30"/>
    </row>
    <row r="21" spans="1:16">
      <c r="A21" s="30"/>
      <c r="B21" s="30"/>
      <c r="C21" s="30"/>
      <c r="D21" s="30"/>
      <c r="E21" s="30"/>
      <c r="F21" s="42" t="s">
        <v>112</v>
      </c>
      <c r="G21" s="43"/>
      <c r="H21" s="43"/>
      <c r="I21" s="43"/>
      <c r="J21" s="43"/>
      <c r="K21" s="30"/>
      <c r="L21" s="30"/>
      <c r="M21" s="30"/>
      <c r="N21" s="30"/>
      <c r="O21" s="30"/>
      <c r="P21" s="30"/>
    </row>
    <row r="22" spans="1:16" ht="29">
      <c r="A22" s="30"/>
      <c r="B22" s="30"/>
      <c r="C22" s="30"/>
      <c r="D22" s="35"/>
      <c r="E22" s="44" t="s">
        <v>149</v>
      </c>
      <c r="F22" s="642" t="s">
        <v>247</v>
      </c>
      <c r="G22" s="643"/>
      <c r="H22" s="643"/>
      <c r="I22" s="643"/>
      <c r="J22" s="643"/>
      <c r="K22" s="35"/>
      <c r="L22" s="35" t="s">
        <v>113</v>
      </c>
      <c r="M22" s="642" t="s">
        <v>248</v>
      </c>
      <c r="N22" s="642"/>
      <c r="O22" s="642"/>
      <c r="P22" s="35"/>
    </row>
    <row r="23" spans="1:16" ht="15" thickBot="1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</row>
    <row r="24" spans="1:16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</row>
    <row r="25" spans="1:16">
      <c r="A25" s="30"/>
      <c r="B25" s="30"/>
      <c r="C25" s="30"/>
      <c r="D25" s="35"/>
      <c r="E25" s="35" t="s">
        <v>114</v>
      </c>
      <c r="F25" s="35"/>
      <c r="G25" s="35"/>
      <c r="H25" s="35"/>
      <c r="I25" s="35"/>
      <c r="J25" s="35"/>
      <c r="K25" s="35"/>
      <c r="L25" s="35"/>
      <c r="M25" s="35"/>
      <c r="N25" s="35"/>
      <c r="O25" s="35"/>
    </row>
    <row r="26" spans="1:16">
      <c r="A26" s="30" t="s">
        <v>130</v>
      </c>
      <c r="B26" s="38"/>
      <c r="C26" s="30" t="s">
        <v>131</v>
      </c>
      <c r="D26" s="35"/>
      <c r="E26" s="39" t="str">
        <f>IF('Adopted Budget Detail'!$G$12="","",'Adopted Budget Detail'!$G$12)</f>
        <v>2021-22</v>
      </c>
      <c r="F26" s="35" t="str">
        <f>F17</f>
        <v>CHARTER SCHOOL ADOPTED BUDGET FINANCIAL REPORT -- ALTERNATIVE FORM:  This report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</row>
    <row r="27" spans="1:16">
      <c r="A27" s="30"/>
      <c r="B27" s="30"/>
      <c r="C27" s="30"/>
      <c r="D27" s="35"/>
      <c r="E27" s="41" t="s">
        <v>347</v>
      </c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</row>
    <row r="28" spans="1:16" ht="33" customHeight="1">
      <c r="A28" s="30"/>
      <c r="B28" s="30"/>
      <c r="C28" s="30"/>
      <c r="D28" s="35"/>
      <c r="E28" s="35" t="s">
        <v>109</v>
      </c>
      <c r="F28" s="638"/>
      <c r="G28" s="638"/>
      <c r="H28" s="638"/>
      <c r="I28" s="638"/>
      <c r="J28" s="638"/>
      <c r="K28" s="35"/>
      <c r="L28" s="35" t="s">
        <v>110</v>
      </c>
      <c r="M28" s="644"/>
      <c r="N28" s="638"/>
      <c r="O28" s="638"/>
      <c r="P28" s="35"/>
    </row>
    <row r="29" spans="1:16" ht="26.5">
      <c r="A29" s="30"/>
      <c r="B29" s="30"/>
      <c r="C29" s="30"/>
      <c r="D29" s="30"/>
      <c r="E29" s="30"/>
      <c r="F29" s="46" t="s">
        <v>115</v>
      </c>
      <c r="G29" s="46"/>
      <c r="H29" s="46"/>
      <c r="I29" s="46"/>
      <c r="J29" s="46"/>
      <c r="K29" s="30"/>
      <c r="L29" s="30"/>
      <c r="M29" s="47"/>
      <c r="N29" s="47"/>
      <c r="O29" s="47"/>
      <c r="P29" s="30"/>
    </row>
    <row r="30" spans="1:16">
      <c r="A30" s="30"/>
      <c r="B30" s="30"/>
      <c r="C30" s="30"/>
      <c r="D30" s="30"/>
      <c r="E30" s="30"/>
      <c r="F30" s="29" t="s">
        <v>112</v>
      </c>
      <c r="G30" s="29"/>
      <c r="H30" s="29"/>
      <c r="I30" s="29"/>
      <c r="J30" s="29"/>
      <c r="K30" s="30"/>
      <c r="L30" s="30"/>
      <c r="M30" s="30"/>
      <c r="N30" s="30"/>
      <c r="O30" s="30"/>
      <c r="P30" s="30"/>
    </row>
    <row r="31" spans="1:16" ht="29">
      <c r="A31" s="30"/>
      <c r="B31" s="30"/>
      <c r="C31" s="30"/>
      <c r="D31" s="35"/>
      <c r="E31" s="44" t="s">
        <v>149</v>
      </c>
      <c r="F31" s="638"/>
      <c r="G31" s="638"/>
      <c r="H31" s="638"/>
      <c r="I31" s="638"/>
      <c r="J31" s="638"/>
      <c r="K31" s="35"/>
      <c r="L31" s="35" t="s">
        <v>113</v>
      </c>
      <c r="M31" s="638"/>
      <c r="N31" s="638"/>
      <c r="O31" s="638"/>
      <c r="P31" s="35"/>
    </row>
    <row r="32" spans="1:16" ht="15" thickBot="1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</row>
    <row r="33" spans="1:16" ht="15" thickTop="1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</row>
    <row r="34" spans="1:16">
      <c r="A34" s="30"/>
      <c r="B34" s="30"/>
      <c r="C34" s="30"/>
      <c r="D34" s="30"/>
      <c r="E34" s="40" t="s">
        <v>386</v>
      </c>
      <c r="P34" s="30"/>
    </row>
    <row r="35" spans="1:16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</row>
    <row r="36" spans="1:16">
      <c r="A36" s="30"/>
      <c r="B36" s="30"/>
      <c r="C36" s="30"/>
      <c r="D36" s="30"/>
      <c r="E36" s="48" t="s">
        <v>116</v>
      </c>
      <c r="K36" s="35"/>
      <c r="L36" s="48" t="s">
        <v>117</v>
      </c>
    </row>
    <row r="37" spans="1:16" ht="27.75" customHeight="1">
      <c r="A37" s="30"/>
      <c r="B37" s="30"/>
      <c r="C37" s="30"/>
      <c r="D37" s="30"/>
      <c r="E37" s="646"/>
      <c r="F37" s="646"/>
      <c r="G37" s="646"/>
      <c r="H37" s="646"/>
      <c r="I37" s="35"/>
      <c r="J37" s="35"/>
      <c r="K37" s="35"/>
      <c r="L37" s="646" t="s">
        <v>246</v>
      </c>
      <c r="M37" s="646"/>
      <c r="N37" s="646"/>
      <c r="O37" s="646"/>
    </row>
    <row r="38" spans="1:16">
      <c r="A38" s="30"/>
      <c r="B38" s="30"/>
      <c r="C38" s="30"/>
      <c r="D38" s="30"/>
      <c r="E38" s="49" t="s">
        <v>118</v>
      </c>
      <c r="F38" s="49"/>
      <c r="G38" s="49"/>
      <c r="H38" s="49"/>
      <c r="I38" s="35"/>
      <c r="K38" s="35"/>
      <c r="L38" s="49" t="s">
        <v>118</v>
      </c>
      <c r="M38" s="49"/>
      <c r="N38" s="49"/>
      <c r="O38" s="49"/>
      <c r="P38" s="35"/>
    </row>
    <row r="39" spans="1:16" ht="21" customHeight="1">
      <c r="A39" s="30"/>
      <c r="B39" s="30"/>
      <c r="C39" s="30"/>
      <c r="D39" s="30"/>
      <c r="E39" s="646"/>
      <c r="F39" s="646"/>
      <c r="G39" s="646"/>
      <c r="H39" s="646"/>
      <c r="I39" s="35"/>
      <c r="J39" s="35"/>
      <c r="K39" s="35"/>
      <c r="L39" s="646" t="s">
        <v>345</v>
      </c>
      <c r="M39" s="646"/>
      <c r="N39" s="646"/>
      <c r="O39" s="646"/>
    </row>
    <row r="40" spans="1:16">
      <c r="A40" s="30"/>
      <c r="B40" s="30"/>
      <c r="C40" s="30"/>
      <c r="D40" s="30"/>
      <c r="E40" s="49" t="s">
        <v>119</v>
      </c>
      <c r="F40" s="49"/>
      <c r="G40" s="49"/>
      <c r="H40" s="49"/>
      <c r="I40" s="35"/>
      <c r="J40" s="35"/>
      <c r="K40" s="35"/>
      <c r="L40" s="49" t="s">
        <v>119</v>
      </c>
      <c r="M40" s="49"/>
      <c r="N40" s="49"/>
      <c r="O40" s="49"/>
    </row>
    <row r="41" spans="1:16" ht="21" customHeight="1">
      <c r="A41" s="30"/>
      <c r="B41" s="30"/>
      <c r="C41" s="30"/>
      <c r="D41" s="30"/>
      <c r="E41" s="646"/>
      <c r="F41" s="646"/>
      <c r="G41" s="646"/>
      <c r="H41" s="646"/>
      <c r="I41" s="35"/>
      <c r="J41" s="35"/>
      <c r="K41" s="35"/>
      <c r="L41" s="646" t="s">
        <v>300</v>
      </c>
      <c r="M41" s="646"/>
      <c r="N41" s="646"/>
      <c r="O41" s="646"/>
    </row>
    <row r="42" spans="1:16">
      <c r="A42" s="35"/>
      <c r="B42" s="35"/>
      <c r="C42" s="35"/>
      <c r="D42" s="35"/>
      <c r="E42" s="49" t="s">
        <v>150</v>
      </c>
      <c r="F42" s="49"/>
      <c r="G42" s="49"/>
      <c r="H42" s="49"/>
      <c r="I42" s="35"/>
      <c r="J42" s="35"/>
      <c r="K42" s="35"/>
      <c r="L42" s="49" t="s">
        <v>150</v>
      </c>
      <c r="M42" s="49"/>
      <c r="N42" s="49"/>
      <c r="O42" s="49"/>
      <c r="P42" s="35"/>
    </row>
    <row r="43" spans="1:16" ht="21" customHeight="1">
      <c r="A43" s="35"/>
      <c r="B43" s="35"/>
      <c r="C43" s="35"/>
      <c r="D43" s="35"/>
      <c r="E43" s="645"/>
      <c r="F43" s="646"/>
      <c r="G43" s="646"/>
      <c r="H43" s="646"/>
      <c r="I43" s="35"/>
      <c r="J43" s="35"/>
      <c r="K43" s="35"/>
      <c r="L43" s="50" t="s">
        <v>301</v>
      </c>
      <c r="M43" s="51"/>
      <c r="N43" s="51"/>
      <c r="O43" s="51"/>
      <c r="P43" s="35"/>
    </row>
    <row r="44" spans="1:16">
      <c r="A44" s="35"/>
      <c r="B44" s="35"/>
      <c r="C44" s="35"/>
      <c r="D44" s="35"/>
      <c r="E44" s="52" t="s">
        <v>151</v>
      </c>
      <c r="F44" s="49"/>
      <c r="G44" s="49"/>
      <c r="H44" s="49"/>
      <c r="I44" s="35"/>
      <c r="K44" s="35"/>
      <c r="L44" s="52" t="s">
        <v>151</v>
      </c>
      <c r="M44" s="49"/>
      <c r="N44" s="49"/>
      <c r="O44" s="49"/>
      <c r="P44" s="35"/>
    </row>
    <row r="45" spans="1:16" ht="15" thickBot="1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</row>
    <row r="46" spans="1:16" ht="21.75" customHeight="1" thickTop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</row>
    <row r="47" spans="1:16">
      <c r="E47" s="53" t="s">
        <v>157</v>
      </c>
    </row>
    <row r="48" spans="1:16">
      <c r="E48" s="53" t="s">
        <v>348</v>
      </c>
    </row>
    <row r="50" spans="5:14" ht="17.25" customHeight="1">
      <c r="E50" s="638"/>
      <c r="F50" s="638"/>
      <c r="G50" s="638"/>
      <c r="H50" s="638"/>
      <c r="I50" s="35"/>
      <c r="J50" s="35"/>
      <c r="L50" s="647"/>
      <c r="M50" s="639"/>
      <c r="N50" s="54"/>
    </row>
    <row r="51" spans="5:14">
      <c r="E51" s="49" t="s">
        <v>209</v>
      </c>
      <c r="F51" s="49"/>
      <c r="G51" s="49"/>
      <c r="H51" s="49"/>
      <c r="I51" s="35"/>
      <c r="L51" s="26" t="s">
        <v>159</v>
      </c>
    </row>
  </sheetData>
  <sheetProtection selectLockedCells="1"/>
  <mergeCells count="34">
    <mergeCell ref="E43:H43"/>
    <mergeCell ref="E50:H50"/>
    <mergeCell ref="L50:M50"/>
    <mergeCell ref="E37:H37"/>
    <mergeCell ref="L37:O37"/>
    <mergeCell ref="E39:H39"/>
    <mergeCell ref="L39:O39"/>
    <mergeCell ref="E41:H41"/>
    <mergeCell ref="L41:O41"/>
    <mergeCell ref="F22:J22"/>
    <mergeCell ref="M22:O22"/>
    <mergeCell ref="F28:J28"/>
    <mergeCell ref="M28:O28"/>
    <mergeCell ref="F31:J31"/>
    <mergeCell ref="M31:O31"/>
    <mergeCell ref="A12:I12"/>
    <mergeCell ref="J12:M12"/>
    <mergeCell ref="A13:I13"/>
    <mergeCell ref="J13:M13"/>
    <mergeCell ref="F19:J19"/>
    <mergeCell ref="M19:O19"/>
    <mergeCell ref="A11:I11"/>
    <mergeCell ref="J11:M11"/>
    <mergeCell ref="A2:P2"/>
    <mergeCell ref="A3:P3"/>
    <mergeCell ref="A4:P4"/>
    <mergeCell ref="A5:P5"/>
    <mergeCell ref="A7:I7"/>
    <mergeCell ref="J7:M7"/>
    <mergeCell ref="J8:M8"/>
    <mergeCell ref="A9:I9"/>
    <mergeCell ref="J9:M9"/>
    <mergeCell ref="A10:I10"/>
    <mergeCell ref="J10:M10"/>
  </mergeCells>
  <hyperlinks>
    <hyperlink ref="L43" r:id="rId1" xr:uid="{00000000-0004-0000-0400-000000000000}"/>
  </hyperlinks>
  <printOptions horizontalCentered="1"/>
  <pageMargins left="0.25" right="0.25" top="0.25" bottom="0.25" header="0" footer="0"/>
  <pageSetup scale="80" orientation="portrait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5" name="Button 1">
              <controlPr defaultSize="0" print="0" autoFill="0" autoPict="0">
                <anchor moveWithCells="1">
                  <from>
                    <xdr:col>13</xdr:col>
                    <xdr:colOff>260350</xdr:colOff>
                    <xdr:row>7</xdr:row>
                    <xdr:rowOff>0</xdr:rowOff>
                  </from>
                  <to>
                    <xdr:col>15</xdr:col>
                    <xdr:colOff>1200150</xdr:colOff>
                    <xdr:row>12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1">
    <tabColor indexed="57"/>
    <pageSetUpPr fitToPage="1"/>
  </sheetPr>
  <dimension ref="A1:N71"/>
  <sheetViews>
    <sheetView zoomScale="85" zoomScaleNormal="85" workbookViewId="0">
      <selection activeCell="K25" sqref="K25"/>
    </sheetView>
  </sheetViews>
  <sheetFormatPr defaultRowHeight="14.5" outlineLevelCol="1"/>
  <cols>
    <col min="1" max="1" width="1.453125" style="58" customWidth="1"/>
    <col min="2" max="2" width="2.54296875" style="58" customWidth="1"/>
    <col min="3" max="3" width="2.81640625" style="58" customWidth="1"/>
    <col min="4" max="4" width="2.54296875" style="58" customWidth="1"/>
    <col min="5" max="5" width="56.81640625" style="58" customWidth="1"/>
    <col min="6" max="6" width="15.1796875" style="58" customWidth="1"/>
    <col min="7" max="9" width="15.1796875" style="58" hidden="1" customWidth="1" outlineLevel="1"/>
    <col min="10" max="10" width="20.7265625" style="58" customWidth="1" collapsed="1"/>
    <col min="11" max="13" width="20.7265625" style="58" customWidth="1"/>
    <col min="14" max="14" width="1.453125" style="58" customWidth="1"/>
    <col min="15" max="259" width="9.1796875" style="58"/>
    <col min="260" max="260" width="1.453125" style="58" customWidth="1"/>
    <col min="261" max="261" width="2.54296875" style="58" customWidth="1"/>
    <col min="262" max="262" width="2.81640625" style="58" customWidth="1"/>
    <col min="263" max="263" width="2.54296875" style="58" customWidth="1"/>
    <col min="264" max="264" width="56.81640625" style="58" customWidth="1"/>
    <col min="265" max="265" width="15.1796875" style="58" customWidth="1"/>
    <col min="266" max="269" width="20.7265625" style="58" customWidth="1"/>
    <col min="270" max="270" width="1.453125" style="58" customWidth="1"/>
    <col min="271" max="515" width="9.1796875" style="58"/>
    <col min="516" max="516" width="1.453125" style="58" customWidth="1"/>
    <col min="517" max="517" width="2.54296875" style="58" customWidth="1"/>
    <col min="518" max="518" width="2.81640625" style="58" customWidth="1"/>
    <col min="519" max="519" width="2.54296875" style="58" customWidth="1"/>
    <col min="520" max="520" width="56.81640625" style="58" customWidth="1"/>
    <col min="521" max="521" width="15.1796875" style="58" customWidth="1"/>
    <col min="522" max="525" width="20.7265625" style="58" customWidth="1"/>
    <col min="526" max="526" width="1.453125" style="58" customWidth="1"/>
    <col min="527" max="771" width="9.1796875" style="58"/>
    <col min="772" max="772" width="1.453125" style="58" customWidth="1"/>
    <col min="773" max="773" width="2.54296875" style="58" customWidth="1"/>
    <col min="774" max="774" width="2.81640625" style="58" customWidth="1"/>
    <col min="775" max="775" width="2.54296875" style="58" customWidth="1"/>
    <col min="776" max="776" width="56.81640625" style="58" customWidth="1"/>
    <col min="777" max="777" width="15.1796875" style="58" customWidth="1"/>
    <col min="778" max="781" width="20.7265625" style="58" customWidth="1"/>
    <col min="782" max="782" width="1.453125" style="58" customWidth="1"/>
    <col min="783" max="1027" width="9.1796875" style="58"/>
    <col min="1028" max="1028" width="1.453125" style="58" customWidth="1"/>
    <col min="1029" max="1029" width="2.54296875" style="58" customWidth="1"/>
    <col min="1030" max="1030" width="2.81640625" style="58" customWidth="1"/>
    <col min="1031" max="1031" width="2.54296875" style="58" customWidth="1"/>
    <col min="1032" max="1032" width="56.81640625" style="58" customWidth="1"/>
    <col min="1033" max="1033" width="15.1796875" style="58" customWidth="1"/>
    <col min="1034" max="1037" width="20.7265625" style="58" customWidth="1"/>
    <col min="1038" max="1038" width="1.453125" style="58" customWidth="1"/>
    <col min="1039" max="1283" width="9.1796875" style="58"/>
    <col min="1284" max="1284" width="1.453125" style="58" customWidth="1"/>
    <col min="1285" max="1285" width="2.54296875" style="58" customWidth="1"/>
    <col min="1286" max="1286" width="2.81640625" style="58" customWidth="1"/>
    <col min="1287" max="1287" width="2.54296875" style="58" customWidth="1"/>
    <col min="1288" max="1288" width="56.81640625" style="58" customWidth="1"/>
    <col min="1289" max="1289" width="15.1796875" style="58" customWidth="1"/>
    <col min="1290" max="1293" width="20.7265625" style="58" customWidth="1"/>
    <col min="1294" max="1294" width="1.453125" style="58" customWidth="1"/>
    <col min="1295" max="1539" width="9.1796875" style="58"/>
    <col min="1540" max="1540" width="1.453125" style="58" customWidth="1"/>
    <col min="1541" max="1541" width="2.54296875" style="58" customWidth="1"/>
    <col min="1542" max="1542" width="2.81640625" style="58" customWidth="1"/>
    <col min="1543" max="1543" width="2.54296875" style="58" customWidth="1"/>
    <col min="1544" max="1544" width="56.81640625" style="58" customWidth="1"/>
    <col min="1545" max="1545" width="15.1796875" style="58" customWidth="1"/>
    <col min="1546" max="1549" width="20.7265625" style="58" customWidth="1"/>
    <col min="1550" max="1550" width="1.453125" style="58" customWidth="1"/>
    <col min="1551" max="1795" width="9.1796875" style="58"/>
    <col min="1796" max="1796" width="1.453125" style="58" customWidth="1"/>
    <col min="1797" max="1797" width="2.54296875" style="58" customWidth="1"/>
    <col min="1798" max="1798" width="2.81640625" style="58" customWidth="1"/>
    <col min="1799" max="1799" width="2.54296875" style="58" customWidth="1"/>
    <col min="1800" max="1800" width="56.81640625" style="58" customWidth="1"/>
    <col min="1801" max="1801" width="15.1796875" style="58" customWidth="1"/>
    <col min="1802" max="1805" width="20.7265625" style="58" customWidth="1"/>
    <col min="1806" max="1806" width="1.453125" style="58" customWidth="1"/>
    <col min="1807" max="2051" width="9.1796875" style="58"/>
    <col min="2052" max="2052" width="1.453125" style="58" customWidth="1"/>
    <col min="2053" max="2053" width="2.54296875" style="58" customWidth="1"/>
    <col min="2054" max="2054" width="2.81640625" style="58" customWidth="1"/>
    <col min="2055" max="2055" width="2.54296875" style="58" customWidth="1"/>
    <col min="2056" max="2056" width="56.81640625" style="58" customWidth="1"/>
    <col min="2057" max="2057" width="15.1796875" style="58" customWidth="1"/>
    <col min="2058" max="2061" width="20.7265625" style="58" customWidth="1"/>
    <col min="2062" max="2062" width="1.453125" style="58" customWidth="1"/>
    <col min="2063" max="2307" width="9.1796875" style="58"/>
    <col min="2308" max="2308" width="1.453125" style="58" customWidth="1"/>
    <col min="2309" max="2309" width="2.54296875" style="58" customWidth="1"/>
    <col min="2310" max="2310" width="2.81640625" style="58" customWidth="1"/>
    <col min="2311" max="2311" width="2.54296875" style="58" customWidth="1"/>
    <col min="2312" max="2312" width="56.81640625" style="58" customWidth="1"/>
    <col min="2313" max="2313" width="15.1796875" style="58" customWidth="1"/>
    <col min="2314" max="2317" width="20.7265625" style="58" customWidth="1"/>
    <col min="2318" max="2318" width="1.453125" style="58" customWidth="1"/>
    <col min="2319" max="2563" width="9.1796875" style="58"/>
    <col min="2564" max="2564" width="1.453125" style="58" customWidth="1"/>
    <col min="2565" max="2565" width="2.54296875" style="58" customWidth="1"/>
    <col min="2566" max="2566" width="2.81640625" style="58" customWidth="1"/>
    <col min="2567" max="2567" width="2.54296875" style="58" customWidth="1"/>
    <col min="2568" max="2568" width="56.81640625" style="58" customWidth="1"/>
    <col min="2569" max="2569" width="15.1796875" style="58" customWidth="1"/>
    <col min="2570" max="2573" width="20.7265625" style="58" customWidth="1"/>
    <col min="2574" max="2574" width="1.453125" style="58" customWidth="1"/>
    <col min="2575" max="2819" width="9.1796875" style="58"/>
    <col min="2820" max="2820" width="1.453125" style="58" customWidth="1"/>
    <col min="2821" max="2821" width="2.54296875" style="58" customWidth="1"/>
    <col min="2822" max="2822" width="2.81640625" style="58" customWidth="1"/>
    <col min="2823" max="2823" width="2.54296875" style="58" customWidth="1"/>
    <col min="2824" max="2824" width="56.81640625" style="58" customWidth="1"/>
    <col min="2825" max="2825" width="15.1796875" style="58" customWidth="1"/>
    <col min="2826" max="2829" width="20.7265625" style="58" customWidth="1"/>
    <col min="2830" max="2830" width="1.453125" style="58" customWidth="1"/>
    <col min="2831" max="3075" width="9.1796875" style="58"/>
    <col min="3076" max="3076" width="1.453125" style="58" customWidth="1"/>
    <col min="3077" max="3077" width="2.54296875" style="58" customWidth="1"/>
    <col min="3078" max="3078" width="2.81640625" style="58" customWidth="1"/>
    <col min="3079" max="3079" width="2.54296875" style="58" customWidth="1"/>
    <col min="3080" max="3080" width="56.81640625" style="58" customWidth="1"/>
    <col min="3081" max="3081" width="15.1796875" style="58" customWidth="1"/>
    <col min="3082" max="3085" width="20.7265625" style="58" customWidth="1"/>
    <col min="3086" max="3086" width="1.453125" style="58" customWidth="1"/>
    <col min="3087" max="3331" width="9.1796875" style="58"/>
    <col min="3332" max="3332" width="1.453125" style="58" customWidth="1"/>
    <col min="3333" max="3333" width="2.54296875" style="58" customWidth="1"/>
    <col min="3334" max="3334" width="2.81640625" style="58" customWidth="1"/>
    <col min="3335" max="3335" width="2.54296875" style="58" customWidth="1"/>
    <col min="3336" max="3336" width="56.81640625" style="58" customWidth="1"/>
    <col min="3337" max="3337" width="15.1796875" style="58" customWidth="1"/>
    <col min="3338" max="3341" width="20.7265625" style="58" customWidth="1"/>
    <col min="3342" max="3342" width="1.453125" style="58" customWidth="1"/>
    <col min="3343" max="3587" width="9.1796875" style="58"/>
    <col min="3588" max="3588" width="1.453125" style="58" customWidth="1"/>
    <col min="3589" max="3589" width="2.54296875" style="58" customWidth="1"/>
    <col min="3590" max="3590" width="2.81640625" style="58" customWidth="1"/>
    <col min="3591" max="3591" width="2.54296875" style="58" customWidth="1"/>
    <col min="3592" max="3592" width="56.81640625" style="58" customWidth="1"/>
    <col min="3593" max="3593" width="15.1796875" style="58" customWidth="1"/>
    <col min="3594" max="3597" width="20.7265625" style="58" customWidth="1"/>
    <col min="3598" max="3598" width="1.453125" style="58" customWidth="1"/>
    <col min="3599" max="3843" width="9.1796875" style="58"/>
    <col min="3844" max="3844" width="1.453125" style="58" customWidth="1"/>
    <col min="3845" max="3845" width="2.54296875" style="58" customWidth="1"/>
    <col min="3846" max="3846" width="2.81640625" style="58" customWidth="1"/>
    <col min="3847" max="3847" width="2.54296875" style="58" customWidth="1"/>
    <col min="3848" max="3848" width="56.81640625" style="58" customWidth="1"/>
    <col min="3849" max="3849" width="15.1796875" style="58" customWidth="1"/>
    <col min="3850" max="3853" width="20.7265625" style="58" customWidth="1"/>
    <col min="3854" max="3854" width="1.453125" style="58" customWidth="1"/>
    <col min="3855" max="4099" width="9.1796875" style="58"/>
    <col min="4100" max="4100" width="1.453125" style="58" customWidth="1"/>
    <col min="4101" max="4101" width="2.54296875" style="58" customWidth="1"/>
    <col min="4102" max="4102" width="2.81640625" style="58" customWidth="1"/>
    <col min="4103" max="4103" width="2.54296875" style="58" customWidth="1"/>
    <col min="4104" max="4104" width="56.81640625" style="58" customWidth="1"/>
    <col min="4105" max="4105" width="15.1796875" style="58" customWidth="1"/>
    <col min="4106" max="4109" width="20.7265625" style="58" customWidth="1"/>
    <col min="4110" max="4110" width="1.453125" style="58" customWidth="1"/>
    <col min="4111" max="4355" width="9.1796875" style="58"/>
    <col min="4356" max="4356" width="1.453125" style="58" customWidth="1"/>
    <col min="4357" max="4357" width="2.54296875" style="58" customWidth="1"/>
    <col min="4358" max="4358" width="2.81640625" style="58" customWidth="1"/>
    <col min="4359" max="4359" width="2.54296875" style="58" customWidth="1"/>
    <col min="4360" max="4360" width="56.81640625" style="58" customWidth="1"/>
    <col min="4361" max="4361" width="15.1796875" style="58" customWidth="1"/>
    <col min="4362" max="4365" width="20.7265625" style="58" customWidth="1"/>
    <col min="4366" max="4366" width="1.453125" style="58" customWidth="1"/>
    <col min="4367" max="4611" width="9.1796875" style="58"/>
    <col min="4612" max="4612" width="1.453125" style="58" customWidth="1"/>
    <col min="4613" max="4613" width="2.54296875" style="58" customWidth="1"/>
    <col min="4614" max="4614" width="2.81640625" style="58" customWidth="1"/>
    <col min="4615" max="4615" width="2.54296875" style="58" customWidth="1"/>
    <col min="4616" max="4616" width="56.81640625" style="58" customWidth="1"/>
    <col min="4617" max="4617" width="15.1796875" style="58" customWidth="1"/>
    <col min="4618" max="4621" width="20.7265625" style="58" customWidth="1"/>
    <col min="4622" max="4622" width="1.453125" style="58" customWidth="1"/>
    <col min="4623" max="4867" width="9.1796875" style="58"/>
    <col min="4868" max="4868" width="1.453125" style="58" customWidth="1"/>
    <col min="4869" max="4869" width="2.54296875" style="58" customWidth="1"/>
    <col min="4870" max="4870" width="2.81640625" style="58" customWidth="1"/>
    <col min="4871" max="4871" width="2.54296875" style="58" customWidth="1"/>
    <col min="4872" max="4872" width="56.81640625" style="58" customWidth="1"/>
    <col min="4873" max="4873" width="15.1796875" style="58" customWidth="1"/>
    <col min="4874" max="4877" width="20.7265625" style="58" customWidth="1"/>
    <col min="4878" max="4878" width="1.453125" style="58" customWidth="1"/>
    <col min="4879" max="5123" width="9.1796875" style="58"/>
    <col min="5124" max="5124" width="1.453125" style="58" customWidth="1"/>
    <col min="5125" max="5125" width="2.54296875" style="58" customWidth="1"/>
    <col min="5126" max="5126" width="2.81640625" style="58" customWidth="1"/>
    <col min="5127" max="5127" width="2.54296875" style="58" customWidth="1"/>
    <col min="5128" max="5128" width="56.81640625" style="58" customWidth="1"/>
    <col min="5129" max="5129" width="15.1796875" style="58" customWidth="1"/>
    <col min="5130" max="5133" width="20.7265625" style="58" customWidth="1"/>
    <col min="5134" max="5134" width="1.453125" style="58" customWidth="1"/>
    <col min="5135" max="5379" width="9.1796875" style="58"/>
    <col min="5380" max="5380" width="1.453125" style="58" customWidth="1"/>
    <col min="5381" max="5381" width="2.54296875" style="58" customWidth="1"/>
    <col min="5382" max="5382" width="2.81640625" style="58" customWidth="1"/>
    <col min="5383" max="5383" width="2.54296875" style="58" customWidth="1"/>
    <col min="5384" max="5384" width="56.81640625" style="58" customWidth="1"/>
    <col min="5385" max="5385" width="15.1796875" style="58" customWidth="1"/>
    <col min="5386" max="5389" width="20.7265625" style="58" customWidth="1"/>
    <col min="5390" max="5390" width="1.453125" style="58" customWidth="1"/>
    <col min="5391" max="5635" width="9.1796875" style="58"/>
    <col min="5636" max="5636" width="1.453125" style="58" customWidth="1"/>
    <col min="5637" max="5637" width="2.54296875" style="58" customWidth="1"/>
    <col min="5638" max="5638" width="2.81640625" style="58" customWidth="1"/>
    <col min="5639" max="5639" width="2.54296875" style="58" customWidth="1"/>
    <col min="5640" max="5640" width="56.81640625" style="58" customWidth="1"/>
    <col min="5641" max="5641" width="15.1796875" style="58" customWidth="1"/>
    <col min="5642" max="5645" width="20.7265625" style="58" customWidth="1"/>
    <col min="5646" max="5646" width="1.453125" style="58" customWidth="1"/>
    <col min="5647" max="5891" width="9.1796875" style="58"/>
    <col min="5892" max="5892" width="1.453125" style="58" customWidth="1"/>
    <col min="5893" max="5893" width="2.54296875" style="58" customWidth="1"/>
    <col min="5894" max="5894" width="2.81640625" style="58" customWidth="1"/>
    <col min="5895" max="5895" width="2.54296875" style="58" customWidth="1"/>
    <col min="5896" max="5896" width="56.81640625" style="58" customWidth="1"/>
    <col min="5897" max="5897" width="15.1796875" style="58" customWidth="1"/>
    <col min="5898" max="5901" width="20.7265625" style="58" customWidth="1"/>
    <col min="5902" max="5902" width="1.453125" style="58" customWidth="1"/>
    <col min="5903" max="6147" width="9.1796875" style="58"/>
    <col min="6148" max="6148" width="1.453125" style="58" customWidth="1"/>
    <col min="6149" max="6149" width="2.54296875" style="58" customWidth="1"/>
    <col min="6150" max="6150" width="2.81640625" style="58" customWidth="1"/>
    <col min="6151" max="6151" width="2.54296875" style="58" customWidth="1"/>
    <col min="6152" max="6152" width="56.81640625" style="58" customWidth="1"/>
    <col min="6153" max="6153" width="15.1796875" style="58" customWidth="1"/>
    <col min="6154" max="6157" width="20.7265625" style="58" customWidth="1"/>
    <col min="6158" max="6158" width="1.453125" style="58" customWidth="1"/>
    <col min="6159" max="6403" width="9.1796875" style="58"/>
    <col min="6404" max="6404" width="1.453125" style="58" customWidth="1"/>
    <col min="6405" max="6405" width="2.54296875" style="58" customWidth="1"/>
    <col min="6406" max="6406" width="2.81640625" style="58" customWidth="1"/>
    <col min="6407" max="6407" width="2.54296875" style="58" customWidth="1"/>
    <col min="6408" max="6408" width="56.81640625" style="58" customWidth="1"/>
    <col min="6409" max="6409" width="15.1796875" style="58" customWidth="1"/>
    <col min="6410" max="6413" width="20.7265625" style="58" customWidth="1"/>
    <col min="6414" max="6414" width="1.453125" style="58" customWidth="1"/>
    <col min="6415" max="6659" width="9.1796875" style="58"/>
    <col min="6660" max="6660" width="1.453125" style="58" customWidth="1"/>
    <col min="6661" max="6661" width="2.54296875" style="58" customWidth="1"/>
    <col min="6662" max="6662" width="2.81640625" style="58" customWidth="1"/>
    <col min="6663" max="6663" width="2.54296875" style="58" customWidth="1"/>
    <col min="6664" max="6664" width="56.81640625" style="58" customWidth="1"/>
    <col min="6665" max="6665" width="15.1796875" style="58" customWidth="1"/>
    <col min="6666" max="6669" width="20.7265625" style="58" customWidth="1"/>
    <col min="6670" max="6670" width="1.453125" style="58" customWidth="1"/>
    <col min="6671" max="6915" width="9.1796875" style="58"/>
    <col min="6916" max="6916" width="1.453125" style="58" customWidth="1"/>
    <col min="6917" max="6917" width="2.54296875" style="58" customWidth="1"/>
    <col min="6918" max="6918" width="2.81640625" style="58" customWidth="1"/>
    <col min="6919" max="6919" width="2.54296875" style="58" customWidth="1"/>
    <col min="6920" max="6920" width="56.81640625" style="58" customWidth="1"/>
    <col min="6921" max="6921" width="15.1796875" style="58" customWidth="1"/>
    <col min="6922" max="6925" width="20.7265625" style="58" customWidth="1"/>
    <col min="6926" max="6926" width="1.453125" style="58" customWidth="1"/>
    <col min="6927" max="7171" width="9.1796875" style="58"/>
    <col min="7172" max="7172" width="1.453125" style="58" customWidth="1"/>
    <col min="7173" max="7173" width="2.54296875" style="58" customWidth="1"/>
    <col min="7174" max="7174" width="2.81640625" style="58" customWidth="1"/>
    <col min="7175" max="7175" width="2.54296875" style="58" customWidth="1"/>
    <col min="7176" max="7176" width="56.81640625" style="58" customWidth="1"/>
    <col min="7177" max="7177" width="15.1796875" style="58" customWidth="1"/>
    <col min="7178" max="7181" width="20.7265625" style="58" customWidth="1"/>
    <col min="7182" max="7182" width="1.453125" style="58" customWidth="1"/>
    <col min="7183" max="7427" width="9.1796875" style="58"/>
    <col min="7428" max="7428" width="1.453125" style="58" customWidth="1"/>
    <col min="7429" max="7429" width="2.54296875" style="58" customWidth="1"/>
    <col min="7430" max="7430" width="2.81640625" style="58" customWidth="1"/>
    <col min="7431" max="7431" width="2.54296875" style="58" customWidth="1"/>
    <col min="7432" max="7432" width="56.81640625" style="58" customWidth="1"/>
    <col min="7433" max="7433" width="15.1796875" style="58" customWidth="1"/>
    <col min="7434" max="7437" width="20.7265625" style="58" customWidth="1"/>
    <col min="7438" max="7438" width="1.453125" style="58" customWidth="1"/>
    <col min="7439" max="7683" width="9.1796875" style="58"/>
    <col min="7684" max="7684" width="1.453125" style="58" customWidth="1"/>
    <col min="7685" max="7685" width="2.54296875" style="58" customWidth="1"/>
    <col min="7686" max="7686" width="2.81640625" style="58" customWidth="1"/>
    <col min="7687" max="7687" width="2.54296875" style="58" customWidth="1"/>
    <col min="7688" max="7688" width="56.81640625" style="58" customWidth="1"/>
    <col min="7689" max="7689" width="15.1796875" style="58" customWidth="1"/>
    <col min="7690" max="7693" width="20.7265625" style="58" customWidth="1"/>
    <col min="7694" max="7694" width="1.453125" style="58" customWidth="1"/>
    <col min="7695" max="7939" width="9.1796875" style="58"/>
    <col min="7940" max="7940" width="1.453125" style="58" customWidth="1"/>
    <col min="7941" max="7941" width="2.54296875" style="58" customWidth="1"/>
    <col min="7942" max="7942" width="2.81640625" style="58" customWidth="1"/>
    <col min="7943" max="7943" width="2.54296875" style="58" customWidth="1"/>
    <col min="7944" max="7944" width="56.81640625" style="58" customWidth="1"/>
    <col min="7945" max="7945" width="15.1796875" style="58" customWidth="1"/>
    <col min="7946" max="7949" width="20.7265625" style="58" customWidth="1"/>
    <col min="7950" max="7950" width="1.453125" style="58" customWidth="1"/>
    <col min="7951" max="8195" width="9.1796875" style="58"/>
    <col min="8196" max="8196" width="1.453125" style="58" customWidth="1"/>
    <col min="8197" max="8197" width="2.54296875" style="58" customWidth="1"/>
    <col min="8198" max="8198" width="2.81640625" style="58" customWidth="1"/>
    <col min="8199" max="8199" width="2.54296875" style="58" customWidth="1"/>
    <col min="8200" max="8200" width="56.81640625" style="58" customWidth="1"/>
    <col min="8201" max="8201" width="15.1796875" style="58" customWidth="1"/>
    <col min="8202" max="8205" width="20.7265625" style="58" customWidth="1"/>
    <col min="8206" max="8206" width="1.453125" style="58" customWidth="1"/>
    <col min="8207" max="8451" width="9.1796875" style="58"/>
    <col min="8452" max="8452" width="1.453125" style="58" customWidth="1"/>
    <col min="8453" max="8453" width="2.54296875" style="58" customWidth="1"/>
    <col min="8454" max="8454" width="2.81640625" style="58" customWidth="1"/>
    <col min="8455" max="8455" width="2.54296875" style="58" customWidth="1"/>
    <col min="8456" max="8456" width="56.81640625" style="58" customWidth="1"/>
    <col min="8457" max="8457" width="15.1796875" style="58" customWidth="1"/>
    <col min="8458" max="8461" width="20.7265625" style="58" customWidth="1"/>
    <col min="8462" max="8462" width="1.453125" style="58" customWidth="1"/>
    <col min="8463" max="8707" width="9.1796875" style="58"/>
    <col min="8708" max="8708" width="1.453125" style="58" customWidth="1"/>
    <col min="8709" max="8709" width="2.54296875" style="58" customWidth="1"/>
    <col min="8710" max="8710" width="2.81640625" style="58" customWidth="1"/>
    <col min="8711" max="8711" width="2.54296875" style="58" customWidth="1"/>
    <col min="8712" max="8712" width="56.81640625" style="58" customWidth="1"/>
    <col min="8713" max="8713" width="15.1796875" style="58" customWidth="1"/>
    <col min="8714" max="8717" width="20.7265625" style="58" customWidth="1"/>
    <col min="8718" max="8718" width="1.453125" style="58" customWidth="1"/>
    <col min="8719" max="8963" width="9.1796875" style="58"/>
    <col min="8964" max="8964" width="1.453125" style="58" customWidth="1"/>
    <col min="8965" max="8965" width="2.54296875" style="58" customWidth="1"/>
    <col min="8966" max="8966" width="2.81640625" style="58" customWidth="1"/>
    <col min="8967" max="8967" width="2.54296875" style="58" customWidth="1"/>
    <col min="8968" max="8968" width="56.81640625" style="58" customWidth="1"/>
    <col min="8969" max="8969" width="15.1796875" style="58" customWidth="1"/>
    <col min="8970" max="8973" width="20.7265625" style="58" customWidth="1"/>
    <col min="8974" max="8974" width="1.453125" style="58" customWidth="1"/>
    <col min="8975" max="9219" width="9.1796875" style="58"/>
    <col min="9220" max="9220" width="1.453125" style="58" customWidth="1"/>
    <col min="9221" max="9221" width="2.54296875" style="58" customWidth="1"/>
    <col min="9222" max="9222" width="2.81640625" style="58" customWidth="1"/>
    <col min="9223" max="9223" width="2.54296875" style="58" customWidth="1"/>
    <col min="9224" max="9224" width="56.81640625" style="58" customWidth="1"/>
    <col min="9225" max="9225" width="15.1796875" style="58" customWidth="1"/>
    <col min="9226" max="9229" width="20.7265625" style="58" customWidth="1"/>
    <col min="9230" max="9230" width="1.453125" style="58" customWidth="1"/>
    <col min="9231" max="9475" width="9.1796875" style="58"/>
    <col min="9476" max="9476" width="1.453125" style="58" customWidth="1"/>
    <col min="9477" max="9477" width="2.54296875" style="58" customWidth="1"/>
    <col min="9478" max="9478" width="2.81640625" style="58" customWidth="1"/>
    <col min="9479" max="9479" width="2.54296875" style="58" customWidth="1"/>
    <col min="9480" max="9480" width="56.81640625" style="58" customWidth="1"/>
    <col min="9481" max="9481" width="15.1796875" style="58" customWidth="1"/>
    <col min="9482" max="9485" width="20.7265625" style="58" customWidth="1"/>
    <col min="9486" max="9486" width="1.453125" style="58" customWidth="1"/>
    <col min="9487" max="9731" width="9.1796875" style="58"/>
    <col min="9732" max="9732" width="1.453125" style="58" customWidth="1"/>
    <col min="9733" max="9733" width="2.54296875" style="58" customWidth="1"/>
    <col min="9734" max="9734" width="2.81640625" style="58" customWidth="1"/>
    <col min="9735" max="9735" width="2.54296875" style="58" customWidth="1"/>
    <col min="9736" max="9736" width="56.81640625" style="58" customWidth="1"/>
    <col min="9737" max="9737" width="15.1796875" style="58" customWidth="1"/>
    <col min="9738" max="9741" width="20.7265625" style="58" customWidth="1"/>
    <col min="9742" max="9742" width="1.453125" style="58" customWidth="1"/>
    <col min="9743" max="9987" width="9.1796875" style="58"/>
    <col min="9988" max="9988" width="1.453125" style="58" customWidth="1"/>
    <col min="9989" max="9989" width="2.54296875" style="58" customWidth="1"/>
    <col min="9990" max="9990" width="2.81640625" style="58" customWidth="1"/>
    <col min="9991" max="9991" width="2.54296875" style="58" customWidth="1"/>
    <col min="9992" max="9992" width="56.81640625" style="58" customWidth="1"/>
    <col min="9993" max="9993" width="15.1796875" style="58" customWidth="1"/>
    <col min="9994" max="9997" width="20.7265625" style="58" customWidth="1"/>
    <col min="9998" max="9998" width="1.453125" style="58" customWidth="1"/>
    <col min="9999" max="10243" width="9.1796875" style="58"/>
    <col min="10244" max="10244" width="1.453125" style="58" customWidth="1"/>
    <col min="10245" max="10245" width="2.54296875" style="58" customWidth="1"/>
    <col min="10246" max="10246" width="2.81640625" style="58" customWidth="1"/>
    <col min="10247" max="10247" width="2.54296875" style="58" customWidth="1"/>
    <col min="10248" max="10248" width="56.81640625" style="58" customWidth="1"/>
    <col min="10249" max="10249" width="15.1796875" style="58" customWidth="1"/>
    <col min="10250" max="10253" width="20.7265625" style="58" customWidth="1"/>
    <col min="10254" max="10254" width="1.453125" style="58" customWidth="1"/>
    <col min="10255" max="10499" width="9.1796875" style="58"/>
    <col min="10500" max="10500" width="1.453125" style="58" customWidth="1"/>
    <col min="10501" max="10501" width="2.54296875" style="58" customWidth="1"/>
    <col min="10502" max="10502" width="2.81640625" style="58" customWidth="1"/>
    <col min="10503" max="10503" width="2.54296875" style="58" customWidth="1"/>
    <col min="10504" max="10504" width="56.81640625" style="58" customWidth="1"/>
    <col min="10505" max="10505" width="15.1796875" style="58" customWidth="1"/>
    <col min="10506" max="10509" width="20.7265625" style="58" customWidth="1"/>
    <col min="10510" max="10510" width="1.453125" style="58" customWidth="1"/>
    <col min="10511" max="10755" width="9.1796875" style="58"/>
    <col min="10756" max="10756" width="1.453125" style="58" customWidth="1"/>
    <col min="10757" max="10757" width="2.54296875" style="58" customWidth="1"/>
    <col min="10758" max="10758" width="2.81640625" style="58" customWidth="1"/>
    <col min="10759" max="10759" width="2.54296875" style="58" customWidth="1"/>
    <col min="10760" max="10760" width="56.81640625" style="58" customWidth="1"/>
    <col min="10761" max="10761" width="15.1796875" style="58" customWidth="1"/>
    <col min="10762" max="10765" width="20.7265625" style="58" customWidth="1"/>
    <col min="10766" max="10766" width="1.453125" style="58" customWidth="1"/>
    <col min="10767" max="11011" width="9.1796875" style="58"/>
    <col min="11012" max="11012" width="1.453125" style="58" customWidth="1"/>
    <col min="11013" max="11013" width="2.54296875" style="58" customWidth="1"/>
    <col min="11014" max="11014" width="2.81640625" style="58" customWidth="1"/>
    <col min="11015" max="11015" width="2.54296875" style="58" customWidth="1"/>
    <col min="11016" max="11016" width="56.81640625" style="58" customWidth="1"/>
    <col min="11017" max="11017" width="15.1796875" style="58" customWidth="1"/>
    <col min="11018" max="11021" width="20.7265625" style="58" customWidth="1"/>
    <col min="11022" max="11022" width="1.453125" style="58" customWidth="1"/>
    <col min="11023" max="11267" width="9.1796875" style="58"/>
    <col min="11268" max="11268" width="1.453125" style="58" customWidth="1"/>
    <col min="11269" max="11269" width="2.54296875" style="58" customWidth="1"/>
    <col min="11270" max="11270" width="2.81640625" style="58" customWidth="1"/>
    <col min="11271" max="11271" width="2.54296875" style="58" customWidth="1"/>
    <col min="11272" max="11272" width="56.81640625" style="58" customWidth="1"/>
    <col min="11273" max="11273" width="15.1796875" style="58" customWidth="1"/>
    <col min="11274" max="11277" width="20.7265625" style="58" customWidth="1"/>
    <col min="11278" max="11278" width="1.453125" style="58" customWidth="1"/>
    <col min="11279" max="11523" width="9.1796875" style="58"/>
    <col min="11524" max="11524" width="1.453125" style="58" customWidth="1"/>
    <col min="11525" max="11525" width="2.54296875" style="58" customWidth="1"/>
    <col min="11526" max="11526" width="2.81640625" style="58" customWidth="1"/>
    <col min="11527" max="11527" width="2.54296875" style="58" customWidth="1"/>
    <col min="11528" max="11528" width="56.81640625" style="58" customWidth="1"/>
    <col min="11529" max="11529" width="15.1796875" style="58" customWidth="1"/>
    <col min="11530" max="11533" width="20.7265625" style="58" customWidth="1"/>
    <col min="11534" max="11534" width="1.453125" style="58" customWidth="1"/>
    <col min="11535" max="11779" width="9.1796875" style="58"/>
    <col min="11780" max="11780" width="1.453125" style="58" customWidth="1"/>
    <col min="11781" max="11781" width="2.54296875" style="58" customWidth="1"/>
    <col min="11782" max="11782" width="2.81640625" style="58" customWidth="1"/>
    <col min="11783" max="11783" width="2.54296875" style="58" customWidth="1"/>
    <col min="11784" max="11784" width="56.81640625" style="58" customWidth="1"/>
    <col min="11785" max="11785" width="15.1796875" style="58" customWidth="1"/>
    <col min="11786" max="11789" width="20.7265625" style="58" customWidth="1"/>
    <col min="11790" max="11790" width="1.453125" style="58" customWidth="1"/>
    <col min="11791" max="12035" width="9.1796875" style="58"/>
    <col min="12036" max="12036" width="1.453125" style="58" customWidth="1"/>
    <col min="12037" max="12037" width="2.54296875" style="58" customWidth="1"/>
    <col min="12038" max="12038" width="2.81640625" style="58" customWidth="1"/>
    <col min="12039" max="12039" width="2.54296875" style="58" customWidth="1"/>
    <col min="12040" max="12040" width="56.81640625" style="58" customWidth="1"/>
    <col min="12041" max="12041" width="15.1796875" style="58" customWidth="1"/>
    <col min="12042" max="12045" width="20.7265625" style="58" customWidth="1"/>
    <col min="12046" max="12046" width="1.453125" style="58" customWidth="1"/>
    <col min="12047" max="12291" width="9.1796875" style="58"/>
    <col min="12292" max="12292" width="1.453125" style="58" customWidth="1"/>
    <col min="12293" max="12293" width="2.54296875" style="58" customWidth="1"/>
    <col min="12294" max="12294" width="2.81640625" style="58" customWidth="1"/>
    <col min="12295" max="12295" width="2.54296875" style="58" customWidth="1"/>
    <col min="12296" max="12296" width="56.81640625" style="58" customWidth="1"/>
    <col min="12297" max="12297" width="15.1796875" style="58" customWidth="1"/>
    <col min="12298" max="12301" width="20.7265625" style="58" customWidth="1"/>
    <col min="12302" max="12302" width="1.453125" style="58" customWidth="1"/>
    <col min="12303" max="12547" width="9.1796875" style="58"/>
    <col min="12548" max="12548" width="1.453125" style="58" customWidth="1"/>
    <col min="12549" max="12549" width="2.54296875" style="58" customWidth="1"/>
    <col min="12550" max="12550" width="2.81640625" style="58" customWidth="1"/>
    <col min="12551" max="12551" width="2.54296875" style="58" customWidth="1"/>
    <col min="12552" max="12552" width="56.81640625" style="58" customWidth="1"/>
    <col min="12553" max="12553" width="15.1796875" style="58" customWidth="1"/>
    <col min="12554" max="12557" width="20.7265625" style="58" customWidth="1"/>
    <col min="12558" max="12558" width="1.453125" style="58" customWidth="1"/>
    <col min="12559" max="12803" width="9.1796875" style="58"/>
    <col min="12804" max="12804" width="1.453125" style="58" customWidth="1"/>
    <col min="12805" max="12805" width="2.54296875" style="58" customWidth="1"/>
    <col min="12806" max="12806" width="2.81640625" style="58" customWidth="1"/>
    <col min="12807" max="12807" width="2.54296875" style="58" customWidth="1"/>
    <col min="12808" max="12808" width="56.81640625" style="58" customWidth="1"/>
    <col min="12809" max="12809" width="15.1796875" style="58" customWidth="1"/>
    <col min="12810" max="12813" width="20.7265625" style="58" customWidth="1"/>
    <col min="12814" max="12814" width="1.453125" style="58" customWidth="1"/>
    <col min="12815" max="13059" width="9.1796875" style="58"/>
    <col min="13060" max="13060" width="1.453125" style="58" customWidth="1"/>
    <col min="13061" max="13061" width="2.54296875" style="58" customWidth="1"/>
    <col min="13062" max="13062" width="2.81640625" style="58" customWidth="1"/>
    <col min="13063" max="13063" width="2.54296875" style="58" customWidth="1"/>
    <col min="13064" max="13064" width="56.81640625" style="58" customWidth="1"/>
    <col min="13065" max="13065" width="15.1796875" style="58" customWidth="1"/>
    <col min="13066" max="13069" width="20.7265625" style="58" customWidth="1"/>
    <col min="13070" max="13070" width="1.453125" style="58" customWidth="1"/>
    <col min="13071" max="13315" width="9.1796875" style="58"/>
    <col min="13316" max="13316" width="1.453125" style="58" customWidth="1"/>
    <col min="13317" max="13317" width="2.54296875" style="58" customWidth="1"/>
    <col min="13318" max="13318" width="2.81640625" style="58" customWidth="1"/>
    <col min="13319" max="13319" width="2.54296875" style="58" customWidth="1"/>
    <col min="13320" max="13320" width="56.81640625" style="58" customWidth="1"/>
    <col min="13321" max="13321" width="15.1796875" style="58" customWidth="1"/>
    <col min="13322" max="13325" width="20.7265625" style="58" customWidth="1"/>
    <col min="13326" max="13326" width="1.453125" style="58" customWidth="1"/>
    <col min="13327" max="13571" width="9.1796875" style="58"/>
    <col min="13572" max="13572" width="1.453125" style="58" customWidth="1"/>
    <col min="13573" max="13573" width="2.54296875" style="58" customWidth="1"/>
    <col min="13574" max="13574" width="2.81640625" style="58" customWidth="1"/>
    <col min="13575" max="13575" width="2.54296875" style="58" customWidth="1"/>
    <col min="13576" max="13576" width="56.81640625" style="58" customWidth="1"/>
    <col min="13577" max="13577" width="15.1796875" style="58" customWidth="1"/>
    <col min="13578" max="13581" width="20.7265625" style="58" customWidth="1"/>
    <col min="13582" max="13582" width="1.453125" style="58" customWidth="1"/>
    <col min="13583" max="13827" width="9.1796875" style="58"/>
    <col min="13828" max="13828" width="1.453125" style="58" customWidth="1"/>
    <col min="13829" max="13829" width="2.54296875" style="58" customWidth="1"/>
    <col min="13830" max="13830" width="2.81640625" style="58" customWidth="1"/>
    <col min="13831" max="13831" width="2.54296875" style="58" customWidth="1"/>
    <col min="13832" max="13832" width="56.81640625" style="58" customWidth="1"/>
    <col min="13833" max="13833" width="15.1796875" style="58" customWidth="1"/>
    <col min="13834" max="13837" width="20.7265625" style="58" customWidth="1"/>
    <col min="13838" max="13838" width="1.453125" style="58" customWidth="1"/>
    <col min="13839" max="14083" width="9.1796875" style="58"/>
    <col min="14084" max="14084" width="1.453125" style="58" customWidth="1"/>
    <col min="14085" max="14085" width="2.54296875" style="58" customWidth="1"/>
    <col min="14086" max="14086" width="2.81640625" style="58" customWidth="1"/>
    <col min="14087" max="14087" width="2.54296875" style="58" customWidth="1"/>
    <col min="14088" max="14088" width="56.81640625" style="58" customWidth="1"/>
    <col min="14089" max="14089" width="15.1796875" style="58" customWidth="1"/>
    <col min="14090" max="14093" width="20.7265625" style="58" customWidth="1"/>
    <col min="14094" max="14094" width="1.453125" style="58" customWidth="1"/>
    <col min="14095" max="14339" width="9.1796875" style="58"/>
    <col min="14340" max="14340" width="1.453125" style="58" customWidth="1"/>
    <col min="14341" max="14341" width="2.54296875" style="58" customWidth="1"/>
    <col min="14342" max="14342" width="2.81640625" style="58" customWidth="1"/>
    <col min="14343" max="14343" width="2.54296875" style="58" customWidth="1"/>
    <col min="14344" max="14344" width="56.81640625" style="58" customWidth="1"/>
    <col min="14345" max="14345" width="15.1796875" style="58" customWidth="1"/>
    <col min="14346" max="14349" width="20.7265625" style="58" customWidth="1"/>
    <col min="14350" max="14350" width="1.453125" style="58" customWidth="1"/>
    <col min="14351" max="14595" width="9.1796875" style="58"/>
    <col min="14596" max="14596" width="1.453125" style="58" customWidth="1"/>
    <col min="14597" max="14597" width="2.54296875" style="58" customWidth="1"/>
    <col min="14598" max="14598" width="2.81640625" style="58" customWidth="1"/>
    <col min="14599" max="14599" width="2.54296875" style="58" customWidth="1"/>
    <col min="14600" max="14600" width="56.81640625" style="58" customWidth="1"/>
    <col min="14601" max="14601" width="15.1796875" style="58" customWidth="1"/>
    <col min="14602" max="14605" width="20.7265625" style="58" customWidth="1"/>
    <col min="14606" max="14606" width="1.453125" style="58" customWidth="1"/>
    <col min="14607" max="14851" width="9.1796875" style="58"/>
    <col min="14852" max="14852" width="1.453125" style="58" customWidth="1"/>
    <col min="14853" max="14853" width="2.54296875" style="58" customWidth="1"/>
    <col min="14854" max="14854" width="2.81640625" style="58" customWidth="1"/>
    <col min="14855" max="14855" width="2.54296875" style="58" customWidth="1"/>
    <col min="14856" max="14856" width="56.81640625" style="58" customWidth="1"/>
    <col min="14857" max="14857" width="15.1796875" style="58" customWidth="1"/>
    <col min="14858" max="14861" width="20.7265625" style="58" customWidth="1"/>
    <col min="14862" max="14862" width="1.453125" style="58" customWidth="1"/>
    <col min="14863" max="15107" width="9.1796875" style="58"/>
    <col min="15108" max="15108" width="1.453125" style="58" customWidth="1"/>
    <col min="15109" max="15109" width="2.54296875" style="58" customWidth="1"/>
    <col min="15110" max="15110" width="2.81640625" style="58" customWidth="1"/>
    <col min="15111" max="15111" width="2.54296875" style="58" customWidth="1"/>
    <col min="15112" max="15112" width="56.81640625" style="58" customWidth="1"/>
    <col min="15113" max="15113" width="15.1796875" style="58" customWidth="1"/>
    <col min="15114" max="15117" width="20.7265625" style="58" customWidth="1"/>
    <col min="15118" max="15118" width="1.453125" style="58" customWidth="1"/>
    <col min="15119" max="15363" width="9.1796875" style="58"/>
    <col min="15364" max="15364" width="1.453125" style="58" customWidth="1"/>
    <col min="15365" max="15365" width="2.54296875" style="58" customWidth="1"/>
    <col min="15366" max="15366" width="2.81640625" style="58" customWidth="1"/>
    <col min="15367" max="15367" width="2.54296875" style="58" customWidth="1"/>
    <col min="15368" max="15368" width="56.81640625" style="58" customWidth="1"/>
    <col min="15369" max="15369" width="15.1796875" style="58" customWidth="1"/>
    <col min="15370" max="15373" width="20.7265625" style="58" customWidth="1"/>
    <col min="15374" max="15374" width="1.453125" style="58" customWidth="1"/>
    <col min="15375" max="15619" width="9.1796875" style="58"/>
    <col min="15620" max="15620" width="1.453125" style="58" customWidth="1"/>
    <col min="15621" max="15621" width="2.54296875" style="58" customWidth="1"/>
    <col min="15622" max="15622" width="2.81640625" style="58" customWidth="1"/>
    <col min="15623" max="15623" width="2.54296875" style="58" customWidth="1"/>
    <col min="15624" max="15624" width="56.81640625" style="58" customWidth="1"/>
    <col min="15625" max="15625" width="15.1796875" style="58" customWidth="1"/>
    <col min="15626" max="15629" width="20.7265625" style="58" customWidth="1"/>
    <col min="15630" max="15630" width="1.453125" style="58" customWidth="1"/>
    <col min="15631" max="15875" width="9.1796875" style="58"/>
    <col min="15876" max="15876" width="1.453125" style="58" customWidth="1"/>
    <col min="15877" max="15877" width="2.54296875" style="58" customWidth="1"/>
    <col min="15878" max="15878" width="2.81640625" style="58" customWidth="1"/>
    <col min="15879" max="15879" width="2.54296875" style="58" customWidth="1"/>
    <col min="15880" max="15880" width="56.81640625" style="58" customWidth="1"/>
    <col min="15881" max="15881" width="15.1796875" style="58" customWidth="1"/>
    <col min="15882" max="15885" width="20.7265625" style="58" customWidth="1"/>
    <col min="15886" max="15886" width="1.453125" style="58" customWidth="1"/>
    <col min="15887" max="16131" width="9.1796875" style="58"/>
    <col min="16132" max="16132" width="1.453125" style="58" customWidth="1"/>
    <col min="16133" max="16133" width="2.54296875" style="58" customWidth="1"/>
    <col min="16134" max="16134" width="2.81640625" style="58" customWidth="1"/>
    <col min="16135" max="16135" width="2.54296875" style="58" customWidth="1"/>
    <col min="16136" max="16136" width="56.81640625" style="58" customWidth="1"/>
    <col min="16137" max="16137" width="15.1796875" style="58" customWidth="1"/>
    <col min="16138" max="16141" width="20.7265625" style="58" customWidth="1"/>
    <col min="16142" max="16142" width="1.453125" style="58" customWidth="1"/>
    <col min="16143" max="16384" width="9.1796875" style="58"/>
  </cols>
  <sheetData>
    <row r="1" spans="1:14" ht="6.75" customHeight="1">
      <c r="A1" s="55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7"/>
    </row>
    <row r="2" spans="1:14" ht="15.5">
      <c r="A2" s="59"/>
      <c r="B2" s="648" t="s">
        <v>144</v>
      </c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50"/>
      <c r="N2" s="60"/>
    </row>
    <row r="3" spans="1:14" ht="15.5">
      <c r="A3" s="59"/>
      <c r="B3" s="651" t="str">
        <f>Certification!A3</f>
        <v>BUDGET FINANCIAL REPORT - ALTERNATIVE FORM</v>
      </c>
      <c r="C3" s="652"/>
      <c r="D3" s="652"/>
      <c r="E3" s="652"/>
      <c r="F3" s="652"/>
      <c r="G3" s="652"/>
      <c r="H3" s="652"/>
      <c r="I3" s="652"/>
      <c r="J3" s="652"/>
      <c r="K3" s="652"/>
      <c r="L3" s="652"/>
      <c r="M3" s="653"/>
      <c r="N3" s="60"/>
    </row>
    <row r="4" spans="1:14" ht="15.5">
      <c r="A4" s="59"/>
      <c r="B4" s="654" t="s">
        <v>378</v>
      </c>
      <c r="C4" s="655"/>
      <c r="D4" s="655"/>
      <c r="E4" s="655"/>
      <c r="F4" s="655"/>
      <c r="G4" s="655"/>
      <c r="H4" s="655"/>
      <c r="I4" s="655"/>
      <c r="J4" s="655"/>
      <c r="K4" s="655"/>
      <c r="L4" s="655"/>
      <c r="M4" s="656"/>
      <c r="N4" s="60"/>
    </row>
    <row r="5" spans="1:14" ht="15.5">
      <c r="A5" s="59"/>
      <c r="B5" s="657"/>
      <c r="C5" s="658"/>
      <c r="D5" s="658"/>
      <c r="E5" s="658"/>
      <c r="F5" s="658"/>
      <c r="G5" s="658"/>
      <c r="H5" s="658"/>
      <c r="I5" s="658"/>
      <c r="J5" s="658"/>
      <c r="K5" s="658"/>
      <c r="L5" s="658"/>
      <c r="M5" s="659"/>
      <c r="N5" s="60"/>
    </row>
    <row r="6" spans="1:14">
      <c r="A6" s="59"/>
      <c r="B6" s="61"/>
      <c r="C6" s="62"/>
      <c r="D6" s="62"/>
      <c r="E6" s="62"/>
      <c r="F6" s="62"/>
      <c r="G6" s="62"/>
      <c r="H6" s="62"/>
      <c r="I6" s="62"/>
      <c r="J6" s="62"/>
      <c r="K6" s="62"/>
      <c r="L6" s="62"/>
      <c r="M6" s="63"/>
      <c r="N6" s="60"/>
    </row>
    <row r="7" spans="1:14">
      <c r="A7" s="59"/>
      <c r="B7" s="660" t="s">
        <v>106</v>
      </c>
      <c r="C7" s="661"/>
      <c r="D7" s="661"/>
      <c r="E7" s="661"/>
      <c r="F7" s="662" t="str">
        <f>IF('Adopted Budget Detail'!G6="","",'Adopted Budget Detail'!G6)</f>
        <v>California Virtual Academy @</v>
      </c>
      <c r="G7" s="662"/>
      <c r="H7" s="662"/>
      <c r="I7" s="662"/>
      <c r="J7" s="662"/>
      <c r="K7" s="62"/>
      <c r="L7" s="62"/>
      <c r="M7" s="63"/>
      <c r="N7" s="60"/>
    </row>
    <row r="8" spans="1:14">
      <c r="A8" s="59"/>
      <c r="B8" s="64"/>
      <c r="C8" s="65"/>
      <c r="D8" s="65"/>
      <c r="E8" s="66" t="s">
        <v>160</v>
      </c>
      <c r="F8" s="667" t="str">
        <f>IF('Adopted Budget Detail'!G7="","",'Adopted Budget Detail'!G7)</f>
        <v>Sutter</v>
      </c>
      <c r="G8" s="667"/>
      <c r="H8" s="667"/>
      <c r="I8" s="667"/>
      <c r="J8" s="667"/>
      <c r="K8" s="62"/>
      <c r="L8" s="62"/>
      <c r="M8" s="63"/>
      <c r="N8" s="60"/>
    </row>
    <row r="9" spans="1:14">
      <c r="A9" s="59"/>
      <c r="B9" s="660" t="s">
        <v>127</v>
      </c>
      <c r="C9" s="661"/>
      <c r="D9" s="661"/>
      <c r="E9" s="661"/>
      <c r="F9" s="667" t="str">
        <f>IF('Adopted Budget Detail'!G8="","",'Adopted Budget Detail'!G8)</f>
        <v>51-71415-0129007</v>
      </c>
      <c r="G9" s="667"/>
      <c r="H9" s="667"/>
      <c r="I9" s="667"/>
      <c r="J9" s="667"/>
      <c r="K9" s="67"/>
      <c r="L9" s="67"/>
      <c r="M9" s="68"/>
      <c r="N9" s="60"/>
    </row>
    <row r="10" spans="1:14">
      <c r="A10" s="59"/>
      <c r="B10" s="660" t="s">
        <v>107</v>
      </c>
      <c r="C10" s="661"/>
      <c r="D10" s="661"/>
      <c r="E10" s="661"/>
      <c r="F10" s="667" t="str">
        <f>IF('Adopted Budget Detail'!G9="","",'Adopted Budget Detail'!G9)</f>
        <v>Meridian Elementary School</v>
      </c>
      <c r="G10" s="667"/>
      <c r="H10" s="667"/>
      <c r="I10" s="667"/>
      <c r="J10" s="667"/>
      <c r="K10" s="69"/>
      <c r="L10" s="67"/>
      <c r="M10" s="68"/>
      <c r="N10" s="60"/>
    </row>
    <row r="11" spans="1:14">
      <c r="A11" s="59"/>
      <c r="B11" s="660" t="s">
        <v>108</v>
      </c>
      <c r="C11" s="661"/>
      <c r="D11" s="661"/>
      <c r="E11" s="661"/>
      <c r="F11" s="667" t="str">
        <f>IF('Adopted Budget Detail'!G10="","",'Adopted Budget Detail'!G10)</f>
        <v>Sutter</v>
      </c>
      <c r="G11" s="667"/>
      <c r="H11" s="667"/>
      <c r="I11" s="667"/>
      <c r="J11" s="667"/>
      <c r="K11" s="69"/>
      <c r="L11" s="67"/>
      <c r="M11" s="68"/>
      <c r="N11" s="60"/>
    </row>
    <row r="12" spans="1:14">
      <c r="A12" s="59"/>
      <c r="B12" s="660" t="s">
        <v>128</v>
      </c>
      <c r="C12" s="661"/>
      <c r="D12" s="661"/>
      <c r="E12" s="661"/>
      <c r="F12" s="667" t="str">
        <f>IF('Adopted Budget Detail'!G11="","",'Adopted Budget Detail'!G11)</f>
        <v>1606</v>
      </c>
      <c r="G12" s="667"/>
      <c r="H12" s="667"/>
      <c r="I12" s="667"/>
      <c r="J12" s="667"/>
      <c r="K12" s="69"/>
      <c r="L12" s="67"/>
      <c r="M12" s="68"/>
      <c r="N12" s="60"/>
    </row>
    <row r="13" spans="1:14">
      <c r="A13" s="59"/>
      <c r="B13" s="660" t="s">
        <v>147</v>
      </c>
      <c r="C13" s="661"/>
      <c r="D13" s="661"/>
      <c r="E13" s="661"/>
      <c r="F13" s="672" t="str">
        <f>IF('Adopted Budget Detail'!G12="","",'Adopted Budget Detail'!G12)</f>
        <v>2021-22</v>
      </c>
      <c r="G13" s="672"/>
      <c r="H13" s="672"/>
      <c r="I13" s="672"/>
      <c r="J13" s="672"/>
      <c r="K13" s="69"/>
      <c r="L13" s="67"/>
      <c r="M13" s="68"/>
      <c r="N13" s="60"/>
    </row>
    <row r="14" spans="1:14">
      <c r="A14" s="59"/>
      <c r="B14" s="64"/>
      <c r="C14" s="65"/>
      <c r="D14" s="65"/>
      <c r="E14" s="65"/>
      <c r="F14" s="70"/>
      <c r="G14" s="70"/>
      <c r="H14" s="70"/>
      <c r="I14" s="70"/>
      <c r="J14" s="70"/>
      <c r="K14" s="69"/>
      <c r="L14" s="67"/>
      <c r="M14" s="68"/>
      <c r="N14" s="60"/>
    </row>
    <row r="15" spans="1:14" ht="16.149999999999999" customHeight="1">
      <c r="A15" s="59"/>
      <c r="B15" s="64"/>
      <c r="C15" s="65"/>
      <c r="D15" s="65"/>
      <c r="E15" s="65"/>
      <c r="F15" s="71"/>
      <c r="G15" s="71"/>
      <c r="H15" s="71"/>
      <c r="I15" s="71"/>
      <c r="J15" s="72"/>
      <c r="K15" s="72"/>
      <c r="L15" s="663" t="s">
        <v>383</v>
      </c>
      <c r="M15" s="664"/>
      <c r="N15" s="60"/>
    </row>
    <row r="16" spans="1:14" ht="16.899999999999999" customHeight="1">
      <c r="A16" s="73"/>
      <c r="B16" s="74"/>
      <c r="C16" s="75"/>
      <c r="D16" s="75"/>
      <c r="E16" s="75"/>
      <c r="F16" s="75"/>
      <c r="G16" s="75"/>
      <c r="H16" s="75"/>
      <c r="I16" s="75"/>
      <c r="J16" s="76"/>
      <c r="K16" s="76"/>
      <c r="L16" s="665" t="s">
        <v>251</v>
      </c>
      <c r="M16" s="666"/>
      <c r="N16" s="60"/>
    </row>
    <row r="17" spans="1:14" s="196" customFormat="1" ht="34.9" customHeight="1">
      <c r="A17" s="189"/>
      <c r="B17" s="190"/>
      <c r="C17" s="191"/>
      <c r="D17" s="191"/>
      <c r="E17" s="668" t="s">
        <v>120</v>
      </c>
      <c r="F17" s="670" t="s">
        <v>73</v>
      </c>
      <c r="G17" s="192" t="s">
        <v>363</v>
      </c>
      <c r="H17" s="192" t="s">
        <v>364</v>
      </c>
      <c r="I17" s="192" t="s">
        <v>365</v>
      </c>
      <c r="J17" s="192" t="s">
        <v>379</v>
      </c>
      <c r="K17" s="193" t="s">
        <v>381</v>
      </c>
      <c r="L17" s="194" t="s">
        <v>145</v>
      </c>
      <c r="M17" s="194" t="s">
        <v>146</v>
      </c>
      <c r="N17" s="195"/>
    </row>
    <row r="18" spans="1:14" s="196" customFormat="1" ht="17.5">
      <c r="A18" s="189"/>
      <c r="B18" s="197"/>
      <c r="C18" s="198"/>
      <c r="D18" s="198"/>
      <c r="E18" s="669"/>
      <c r="F18" s="671"/>
      <c r="G18" s="199" t="s">
        <v>350</v>
      </c>
      <c r="H18" s="199" t="s">
        <v>351</v>
      </c>
      <c r="I18" s="199" t="s">
        <v>352</v>
      </c>
      <c r="J18" s="199" t="s">
        <v>380</v>
      </c>
      <c r="K18" s="200" t="s">
        <v>382</v>
      </c>
      <c r="L18" s="201" t="s">
        <v>156</v>
      </c>
      <c r="M18" s="201" t="s">
        <v>156</v>
      </c>
      <c r="N18" s="195"/>
    </row>
    <row r="19" spans="1:14" ht="18.649999999999999" customHeight="1">
      <c r="A19" s="77"/>
      <c r="B19" s="78" t="s">
        <v>1</v>
      </c>
      <c r="C19" s="79" t="s">
        <v>2</v>
      </c>
      <c r="D19" s="34"/>
      <c r="E19" s="34"/>
      <c r="F19" s="80" t="s">
        <v>0</v>
      </c>
      <c r="G19" s="81"/>
      <c r="H19" s="81"/>
      <c r="I19" s="81"/>
      <c r="J19" s="81"/>
      <c r="K19" s="82"/>
      <c r="L19" s="83"/>
      <c r="M19" s="83"/>
      <c r="N19" s="60"/>
    </row>
    <row r="20" spans="1:14">
      <c r="A20" s="77"/>
      <c r="B20" s="78"/>
      <c r="C20" s="84" t="s">
        <v>3</v>
      </c>
      <c r="D20" s="34" t="s">
        <v>252</v>
      </c>
      <c r="E20" s="34"/>
      <c r="F20" s="85" t="s">
        <v>253</v>
      </c>
      <c r="G20" s="86">
        <v>10487611</v>
      </c>
      <c r="H20" s="86">
        <v>10002497</v>
      </c>
      <c r="I20" s="86">
        <v>10002497</v>
      </c>
      <c r="J20" s="86">
        <f>'Adopted Budget Detail'!H34</f>
        <v>10024900</v>
      </c>
      <c r="K20" s="87">
        <f>'Adopted Budget Detail'!N34</f>
        <v>12651336</v>
      </c>
      <c r="L20" s="88">
        <f>K20-J20</f>
        <v>2626436</v>
      </c>
      <c r="M20" s="89">
        <f>IF(AND(J20=0,K20=0),"",(IF(J20="","",(IF(J20=0,"New",(IF(K20=0,"(100%)",((K20/J20)-1))))))))</f>
        <v>0.26199124180789823</v>
      </c>
      <c r="N20" s="60"/>
    </row>
    <row r="21" spans="1:14">
      <c r="A21" s="77"/>
      <c r="B21" s="78"/>
      <c r="C21" s="84" t="s">
        <v>4</v>
      </c>
      <c r="D21" s="90" t="s">
        <v>158</v>
      </c>
      <c r="E21" s="34"/>
      <c r="F21" s="85" t="s">
        <v>254</v>
      </c>
      <c r="G21" s="86">
        <v>786730.70058234478</v>
      </c>
      <c r="H21" s="86">
        <v>977358.59</v>
      </c>
      <c r="I21" s="86">
        <v>1005345.0228571404</v>
      </c>
      <c r="J21" s="86">
        <f>'Adopted Budget Detail'!H41</f>
        <v>1613053.9817246713</v>
      </c>
      <c r="K21" s="87">
        <f>'Adopted Budget Detail'!N41</f>
        <v>728754.51688108849</v>
      </c>
      <c r="L21" s="88">
        <f>K21-J21</f>
        <v>-884299.46484358283</v>
      </c>
      <c r="M21" s="89">
        <f>IF(AND(J21=0,K21=0),"",(IF(J21="","",(IF(J21=0,"New",(IF(K21=0,"(100%)",((K21/J21)-1))))))))</f>
        <v>-0.5482144273300098</v>
      </c>
      <c r="N21" s="60"/>
    </row>
    <row r="22" spans="1:14">
      <c r="A22" s="77"/>
      <c r="B22" s="91"/>
      <c r="C22" s="84" t="s">
        <v>5</v>
      </c>
      <c r="D22" s="34" t="s">
        <v>63</v>
      </c>
      <c r="E22" s="34"/>
      <c r="F22" s="85" t="s">
        <v>255</v>
      </c>
      <c r="G22" s="86">
        <v>799438.40745263954</v>
      </c>
      <c r="H22" s="86">
        <v>624199.23739678331</v>
      </c>
      <c r="I22" s="86">
        <v>626799.94561485713</v>
      </c>
      <c r="J22" s="86">
        <f>'Adopted Budget Detail'!H46</f>
        <v>711578.94561485713</v>
      </c>
      <c r="K22" s="87">
        <f>'Adopted Budget Detail'!N46</f>
        <v>559723.60197228682</v>
      </c>
      <c r="L22" s="88">
        <f>K22-J22</f>
        <v>-151855.34364257031</v>
      </c>
      <c r="M22" s="89">
        <f>IF(AND(J22=0,K22=0),"",(IF(J22="","",(IF(J22=0,"New",(IF(K22=0,"(100%)",((K22/J22)-1))))))))</f>
        <v>-0.21340617872182266</v>
      </c>
      <c r="N22" s="60"/>
    </row>
    <row r="23" spans="1:14" ht="15" thickBot="1">
      <c r="A23" s="77"/>
      <c r="B23" s="91"/>
      <c r="C23" s="84" t="s">
        <v>6</v>
      </c>
      <c r="D23" s="34" t="s">
        <v>65</v>
      </c>
      <c r="E23" s="34"/>
      <c r="F23" s="85" t="s">
        <v>256</v>
      </c>
      <c r="G23" s="86">
        <v>2339.7095943116465</v>
      </c>
      <c r="H23" s="86">
        <v>1241.5206871471812</v>
      </c>
      <c r="I23" s="86">
        <v>125.45090830216763</v>
      </c>
      <c r="J23" s="86">
        <f>'Adopted Budget Detail'!H50</f>
        <v>0</v>
      </c>
      <c r="K23" s="87">
        <f>'Adopted Budget Detail'!N50</f>
        <v>2171.8964391145951</v>
      </c>
      <c r="L23" s="88">
        <f>K23-J23</f>
        <v>2171.8964391145951</v>
      </c>
      <c r="M23" s="92" t="str">
        <f>IF(AND(J23=0,K23=0),"",(IF(J23="","",(IF(J23=0,"New",(IF(K23=0,"(100%)",((K23/J23)-1))))))))</f>
        <v>New</v>
      </c>
      <c r="N23" s="60"/>
    </row>
    <row r="24" spans="1:14" ht="15" thickBot="1">
      <c r="A24" s="77"/>
      <c r="B24" s="91"/>
      <c r="C24" s="84" t="s">
        <v>9</v>
      </c>
      <c r="D24" s="34" t="s">
        <v>7</v>
      </c>
      <c r="E24" s="34"/>
      <c r="F24" s="61" t="s">
        <v>0</v>
      </c>
      <c r="G24" s="93">
        <v>12076119.817629294</v>
      </c>
      <c r="H24" s="93">
        <v>11605296.348083932</v>
      </c>
      <c r="I24" s="93">
        <v>11634767.4193803</v>
      </c>
      <c r="J24" s="93">
        <f t="shared" ref="J24" si="0">SUM(J20:J23)</f>
        <v>12349532.92733953</v>
      </c>
      <c r="K24" s="94">
        <f>SUM(K20:K23)</f>
        <v>13941986.01529249</v>
      </c>
      <c r="L24" s="95">
        <f>SUM(L20:L23)</f>
        <v>1592453.0879529614</v>
      </c>
      <c r="M24" s="96">
        <f>IF(AND(J24=0,K24=0),"",(IF(J24="","",(IF(J24=0,"New",(IF(K24=0,"(100%)",((K24/J24)-1))))))))</f>
        <v>0.12894844665967642</v>
      </c>
      <c r="N24" s="60"/>
    </row>
    <row r="25" spans="1:14">
      <c r="A25" s="77"/>
      <c r="B25" s="91"/>
      <c r="C25" s="84"/>
      <c r="D25" s="34"/>
      <c r="E25" s="34"/>
      <c r="F25" s="61" t="s">
        <v>0</v>
      </c>
      <c r="G25" s="97"/>
      <c r="H25" s="97"/>
      <c r="I25" s="97"/>
      <c r="J25" s="97"/>
      <c r="K25" s="98"/>
      <c r="L25" s="99"/>
      <c r="M25" s="100"/>
      <c r="N25" s="60"/>
    </row>
    <row r="26" spans="1:14">
      <c r="A26" s="77"/>
      <c r="B26" s="101" t="s">
        <v>8</v>
      </c>
      <c r="C26" s="79" t="s">
        <v>71</v>
      </c>
      <c r="D26" s="34"/>
      <c r="E26" s="34"/>
      <c r="F26" s="61" t="s">
        <v>0</v>
      </c>
      <c r="G26" s="102"/>
      <c r="H26" s="102"/>
      <c r="I26" s="102"/>
      <c r="J26" s="102"/>
      <c r="K26" s="103"/>
      <c r="L26" s="104"/>
      <c r="M26" s="105"/>
      <c r="N26" s="60"/>
    </row>
    <row r="27" spans="1:14">
      <c r="A27" s="77"/>
      <c r="B27" s="91"/>
      <c r="C27" s="84" t="s">
        <v>3</v>
      </c>
      <c r="D27" s="34" t="s">
        <v>45</v>
      </c>
      <c r="E27" s="34"/>
      <c r="F27" s="85" t="s">
        <v>257</v>
      </c>
      <c r="G27" s="86">
        <v>3523608.2190756109</v>
      </c>
      <c r="H27" s="86">
        <v>4043662.3038150952</v>
      </c>
      <c r="I27" s="86">
        <v>3939048.858440693</v>
      </c>
      <c r="J27" s="86">
        <f>'Adopted Budget Detail'!H60</f>
        <v>3907420.0882562576</v>
      </c>
      <c r="K27" s="87">
        <f>'Adopted Budget Detail'!N60</f>
        <v>4281230.9727849606</v>
      </c>
      <c r="L27" s="106">
        <f t="shared" ref="L27:L33" si="1">K27-J27</f>
        <v>373810.88452870306</v>
      </c>
      <c r="M27" s="107">
        <f t="shared" ref="M27:M33" si="2">IF(AND(J27=0,K27=0),"",(IF(J27="","",(IF(J27=0,"New",(IF(K27=0,"(100%)",((K27/J27)-1))))))))</f>
        <v>9.5666930118978311E-2</v>
      </c>
      <c r="N27" s="60"/>
    </row>
    <row r="28" spans="1:14">
      <c r="A28" s="77"/>
      <c r="B28" s="108"/>
      <c r="C28" s="109" t="s">
        <v>4</v>
      </c>
      <c r="D28" s="110" t="s">
        <v>97</v>
      </c>
      <c r="E28" s="110"/>
      <c r="F28" s="85" t="s">
        <v>258</v>
      </c>
      <c r="G28" s="86">
        <v>156273.47277692234</v>
      </c>
      <c r="H28" s="86">
        <v>160442.26851796059</v>
      </c>
      <c r="I28" s="86">
        <v>177026.08843430056</v>
      </c>
      <c r="J28" s="86">
        <f>'Adopted Budget Detail'!H68</f>
        <v>182666.5817386251</v>
      </c>
      <c r="K28" s="87">
        <f>'Adopted Budget Detail'!N68</f>
        <v>254630.57875142712</v>
      </c>
      <c r="L28" s="106">
        <f t="shared" si="1"/>
        <v>71963.997012802021</v>
      </c>
      <c r="M28" s="107">
        <f t="shared" si="2"/>
        <v>0.39396367046367708</v>
      </c>
      <c r="N28" s="60"/>
    </row>
    <row r="29" spans="1:14">
      <c r="A29" s="77"/>
      <c r="B29" s="91"/>
      <c r="C29" s="84" t="s">
        <v>5</v>
      </c>
      <c r="D29" s="34" t="s">
        <v>25</v>
      </c>
      <c r="E29" s="34"/>
      <c r="F29" s="85" t="s">
        <v>259</v>
      </c>
      <c r="G29" s="86">
        <v>1198436.1261911602</v>
      </c>
      <c r="H29" s="86">
        <v>1398679.8210134003</v>
      </c>
      <c r="I29" s="86">
        <v>1359037.8740888389</v>
      </c>
      <c r="J29" s="86">
        <f>'Adopted Budget Detail'!H81</f>
        <v>1331068.6348340991</v>
      </c>
      <c r="K29" s="87">
        <f>'Adopted Budget Detail'!N81</f>
        <v>1444097.7491678093</v>
      </c>
      <c r="L29" s="106">
        <f t="shared" si="1"/>
        <v>113029.11433371017</v>
      </c>
      <c r="M29" s="107">
        <f t="shared" si="2"/>
        <v>8.4916067718625143E-2</v>
      </c>
      <c r="N29" s="60"/>
    </row>
    <row r="30" spans="1:14">
      <c r="A30" s="77"/>
      <c r="B30" s="91"/>
      <c r="C30" s="109" t="s">
        <v>6</v>
      </c>
      <c r="D30" s="110" t="s">
        <v>31</v>
      </c>
      <c r="E30" s="110"/>
      <c r="F30" s="85" t="s">
        <v>260</v>
      </c>
      <c r="G30" s="86">
        <v>3740817.094560687</v>
      </c>
      <c r="H30" s="86">
        <v>4023283.3483849796</v>
      </c>
      <c r="I30" s="86">
        <v>4063781.1212728005</v>
      </c>
      <c r="J30" s="86">
        <f>'Adopted Budget Detail'!H89</f>
        <v>4255153.0557009745</v>
      </c>
      <c r="K30" s="87">
        <f>'Adopted Budget Detail'!N89</f>
        <v>4630814.9982010582</v>
      </c>
      <c r="L30" s="106">
        <f t="shared" si="1"/>
        <v>375661.94250008371</v>
      </c>
      <c r="M30" s="107">
        <f t="shared" si="2"/>
        <v>8.8284002380778936E-2</v>
      </c>
      <c r="N30" s="60"/>
    </row>
    <row r="31" spans="1:14">
      <c r="A31" s="77"/>
      <c r="B31" s="91"/>
      <c r="C31" s="84" t="s">
        <v>9</v>
      </c>
      <c r="D31" s="34" t="s">
        <v>32</v>
      </c>
      <c r="E31" s="34"/>
      <c r="F31" s="85" t="s">
        <v>261</v>
      </c>
      <c r="G31" s="86">
        <v>3426552.4315878213</v>
      </c>
      <c r="H31" s="86">
        <v>1952613.9251693063</v>
      </c>
      <c r="I31" s="86">
        <v>2072971.9682303045</v>
      </c>
      <c r="J31" s="86">
        <f>'Adopted Budget Detail'!H101</f>
        <v>2652328.240114226</v>
      </c>
      <c r="K31" s="87">
        <f>'Adopted Budget Detail'!N101</f>
        <v>3303062.30798015</v>
      </c>
      <c r="L31" s="106">
        <f t="shared" si="1"/>
        <v>650734.06786592398</v>
      </c>
      <c r="M31" s="107">
        <f t="shared" si="2"/>
        <v>0.24534447057649977</v>
      </c>
      <c r="N31" s="60"/>
    </row>
    <row r="32" spans="1:14">
      <c r="A32" s="77"/>
      <c r="B32" s="91"/>
      <c r="C32" s="84" t="s">
        <v>10</v>
      </c>
      <c r="D32" s="111" t="s">
        <v>349</v>
      </c>
      <c r="E32" s="34"/>
      <c r="F32" s="85" t="s">
        <v>262</v>
      </c>
      <c r="G32" s="86">
        <v>30432.473437095359</v>
      </c>
      <c r="H32" s="86">
        <v>26614.681183191256</v>
      </c>
      <c r="I32" s="86">
        <v>22901.508913362064</v>
      </c>
      <c r="J32" s="86">
        <f>'Adopted Budget Detail'!H111</f>
        <v>20896.326695346826</v>
      </c>
      <c r="K32" s="87">
        <f>'Adopted Budget Detail'!N111</f>
        <v>28149.408407081566</v>
      </c>
      <c r="L32" s="106">
        <f t="shared" si="1"/>
        <v>7253.0817117347397</v>
      </c>
      <c r="M32" s="107">
        <f t="shared" si="2"/>
        <v>0.34709840717363249</v>
      </c>
      <c r="N32" s="60"/>
    </row>
    <row r="33" spans="1:14" ht="15" thickBot="1">
      <c r="A33" s="77"/>
      <c r="B33" s="91"/>
      <c r="C33" s="84" t="s">
        <v>11</v>
      </c>
      <c r="D33" s="34" t="s">
        <v>134</v>
      </c>
      <c r="E33" s="34"/>
      <c r="F33" s="85" t="s">
        <v>263</v>
      </c>
      <c r="G33" s="86">
        <v>0</v>
      </c>
      <c r="H33" s="112">
        <v>0</v>
      </c>
      <c r="I33" s="112">
        <v>0</v>
      </c>
      <c r="J33" s="112">
        <f>'Adopted Budget Detail'!H122</f>
        <v>0</v>
      </c>
      <c r="K33" s="113">
        <f>'Adopted Budget Detail'!N122</f>
        <v>0</v>
      </c>
      <c r="L33" s="114">
        <f t="shared" si="1"/>
        <v>0</v>
      </c>
      <c r="M33" s="115" t="str">
        <f t="shared" si="2"/>
        <v/>
      </c>
      <c r="N33" s="60"/>
    </row>
    <row r="34" spans="1:14" ht="15" thickBot="1">
      <c r="A34" s="77"/>
      <c r="B34" s="91"/>
      <c r="C34" s="79" t="s">
        <v>12</v>
      </c>
      <c r="D34" s="34" t="s">
        <v>13</v>
      </c>
      <c r="E34" s="34"/>
      <c r="F34" s="116" t="s">
        <v>0</v>
      </c>
      <c r="G34" s="93">
        <v>12076119.817629296</v>
      </c>
      <c r="H34" s="93">
        <v>11605296.348083932</v>
      </c>
      <c r="I34" s="93">
        <v>11634767.4193803</v>
      </c>
      <c r="J34" s="93">
        <f t="shared" ref="J34" si="3">SUM(J27:J33)</f>
        <v>12349532.92733953</v>
      </c>
      <c r="K34" s="117">
        <f>SUM(K27:K33)</f>
        <v>13941986.015292486</v>
      </c>
      <c r="L34" s="95">
        <f>SUM(L27:L33)</f>
        <v>1592453.0879529575</v>
      </c>
      <c r="M34" s="96">
        <f>IF(AND(J34=0,K34=0),"",(IF(J34="","",(IF(J34=0,"New",(IF(K34=0,"(100%)",((K34/J34)-1))))))))</f>
        <v>0.1289484466596762</v>
      </c>
      <c r="N34" s="60"/>
    </row>
    <row r="35" spans="1:14">
      <c r="A35" s="77"/>
      <c r="B35" s="91"/>
      <c r="C35" s="84"/>
      <c r="D35" s="34"/>
      <c r="E35" s="34"/>
      <c r="F35" s="116" t="s">
        <v>0</v>
      </c>
      <c r="G35" s="118"/>
      <c r="H35" s="118"/>
      <c r="I35" s="118"/>
      <c r="J35" s="118"/>
      <c r="K35" s="119"/>
      <c r="L35" s="120"/>
      <c r="M35" s="121"/>
      <c r="N35" s="60"/>
    </row>
    <row r="36" spans="1:14" ht="15" thickBot="1">
      <c r="A36" s="77"/>
      <c r="B36" s="78" t="s">
        <v>14</v>
      </c>
      <c r="C36" s="79" t="s">
        <v>89</v>
      </c>
      <c r="D36" s="34"/>
      <c r="E36" s="34"/>
      <c r="F36" s="116" t="s">
        <v>0</v>
      </c>
      <c r="G36" s="118"/>
      <c r="H36" s="118"/>
      <c r="I36" s="118"/>
      <c r="J36" s="118"/>
      <c r="K36" s="119"/>
      <c r="L36" s="122"/>
      <c r="M36" s="121"/>
      <c r="N36" s="60"/>
    </row>
    <row r="37" spans="1:14" ht="15" thickBot="1">
      <c r="A37" s="77"/>
      <c r="B37" s="78"/>
      <c r="C37" s="79" t="s">
        <v>105</v>
      </c>
      <c r="D37" s="110"/>
      <c r="E37" s="123"/>
      <c r="F37" s="116" t="s">
        <v>0</v>
      </c>
      <c r="G37" s="93">
        <v>0</v>
      </c>
      <c r="H37" s="93">
        <v>0</v>
      </c>
      <c r="I37" s="93">
        <f>ROUND(SUM(I24-I34),2)</f>
        <v>0</v>
      </c>
      <c r="J37" s="93">
        <f t="shared" ref="J37" si="4">ROUND(SUM(J24-J34),2)</f>
        <v>0</v>
      </c>
      <c r="K37" s="94">
        <f>ROUND(SUM(K24-K34),2)</f>
        <v>0</v>
      </c>
      <c r="L37" s="124">
        <f>SUM(L24-L34)</f>
        <v>3.9581209421157837E-9</v>
      </c>
      <c r="M37" s="96" t="str">
        <f>IF(AND(J37=0,K37=0),"",(IF(J37="","",(IF(J37=0,"New",(IF(K37=0,"(100%)",((K37/J37)-1))))))))</f>
        <v/>
      </c>
      <c r="N37" s="77"/>
    </row>
    <row r="38" spans="1:14">
      <c r="A38" s="77"/>
      <c r="B38" s="91"/>
      <c r="C38" s="34"/>
      <c r="D38" s="34"/>
      <c r="E38" s="34"/>
      <c r="F38" s="116"/>
      <c r="G38" s="118"/>
      <c r="H38" s="118"/>
      <c r="I38" s="118"/>
      <c r="J38" s="118"/>
      <c r="K38" s="125"/>
      <c r="L38" s="126"/>
      <c r="M38" s="127"/>
      <c r="N38" s="77"/>
    </row>
    <row r="39" spans="1:14">
      <c r="A39" s="77"/>
      <c r="B39" s="78" t="s">
        <v>15</v>
      </c>
      <c r="C39" s="79" t="s">
        <v>123</v>
      </c>
      <c r="D39" s="34"/>
      <c r="E39" s="34"/>
      <c r="F39" s="128" t="s">
        <v>0</v>
      </c>
      <c r="G39" s="129"/>
      <c r="H39" s="129"/>
      <c r="I39" s="129"/>
      <c r="J39" s="129"/>
      <c r="K39" s="130"/>
      <c r="L39" s="131"/>
      <c r="M39" s="132"/>
      <c r="N39" s="60"/>
    </row>
    <row r="40" spans="1:14">
      <c r="A40" s="77"/>
      <c r="B40" s="78"/>
      <c r="C40" s="79" t="s">
        <v>3</v>
      </c>
      <c r="D40" s="34" t="s">
        <v>100</v>
      </c>
      <c r="E40" s="34"/>
      <c r="F40" s="85" t="s">
        <v>102</v>
      </c>
      <c r="G40" s="86">
        <v>0</v>
      </c>
      <c r="H40" s="86">
        <v>0</v>
      </c>
      <c r="I40" s="86">
        <f>'Adopted Budget Detail'!N130</f>
        <v>0</v>
      </c>
      <c r="J40" s="86">
        <f>'Adopted Budget Detail'!H130</f>
        <v>0</v>
      </c>
      <c r="K40" s="87">
        <f>'Adopted Budget Detail'!N130</f>
        <v>0</v>
      </c>
      <c r="L40" s="133">
        <f>K40-J40</f>
        <v>0</v>
      </c>
      <c r="M40" s="134" t="str">
        <f>IF(AND(J40=0,K40=0),"",(IF(J40="","",(IF(J40=0,"New",(IF(K40=0,"(100%)",((K40/J40)-1))))))))</f>
        <v/>
      </c>
      <c r="N40" s="60"/>
    </row>
    <row r="41" spans="1:14">
      <c r="A41" s="77"/>
      <c r="B41" s="78"/>
      <c r="C41" s="79" t="s">
        <v>4</v>
      </c>
      <c r="D41" s="110" t="s">
        <v>133</v>
      </c>
      <c r="E41" s="110"/>
      <c r="F41" s="135" t="s">
        <v>103</v>
      </c>
      <c r="G41" s="86">
        <v>0</v>
      </c>
      <c r="H41" s="86">
        <v>0</v>
      </c>
      <c r="I41" s="86">
        <f>'Adopted Budget Detail'!N131</f>
        <v>0</v>
      </c>
      <c r="J41" s="86">
        <f>'Adopted Budget Detail'!H131</f>
        <v>0</v>
      </c>
      <c r="K41" s="87">
        <f>'Adopted Budget Detail'!N131</f>
        <v>0</v>
      </c>
      <c r="L41" s="88">
        <f>K41-J41</f>
        <v>0</v>
      </c>
      <c r="M41" s="89" t="str">
        <f>IF(AND(J41=0,K41=0),"",(IF(J41="","",(IF(J41=0,"New",(IF(K41=0,"(100%)",((K41/J41)-1))))))))</f>
        <v/>
      </c>
      <c r="N41" s="60"/>
    </row>
    <row r="42" spans="1:14">
      <c r="A42" s="77"/>
      <c r="B42" s="78"/>
      <c r="C42" s="79" t="s">
        <v>5</v>
      </c>
      <c r="D42" s="110" t="s">
        <v>125</v>
      </c>
      <c r="E42" s="110"/>
      <c r="F42" s="85"/>
      <c r="G42" s="136"/>
      <c r="H42" s="136"/>
      <c r="I42" s="136"/>
      <c r="J42" s="136"/>
      <c r="K42" s="137"/>
      <c r="L42" s="138"/>
      <c r="M42" s="139"/>
      <c r="N42" s="60"/>
    </row>
    <row r="43" spans="1:14">
      <c r="A43" s="77"/>
      <c r="B43" s="78"/>
      <c r="C43" s="79"/>
      <c r="D43" s="110" t="s">
        <v>135</v>
      </c>
      <c r="E43" s="110"/>
      <c r="F43" s="85" t="s">
        <v>84</v>
      </c>
      <c r="G43" s="86">
        <v>0</v>
      </c>
      <c r="H43" s="86">
        <v>0</v>
      </c>
      <c r="I43" s="86">
        <f>'Adopted Budget Detail'!N133</f>
        <v>0</v>
      </c>
      <c r="J43" s="86">
        <f>'Adopted Budget Detail'!H133</f>
        <v>0</v>
      </c>
      <c r="K43" s="87">
        <f>'Adopted Budget Detail'!N133</f>
        <v>0</v>
      </c>
      <c r="L43" s="106">
        <f>K43-J43</f>
        <v>0</v>
      </c>
      <c r="M43" s="107" t="str">
        <f>IF(AND(J43=0,K43=0),"",(IF(J43="","",(IF(J43=0,"New",(IF(K43=0,"(100%)",((K43/J43)-1))))))))</f>
        <v/>
      </c>
      <c r="N43" s="60"/>
    </row>
    <row r="44" spans="1:14" ht="15" thickBot="1">
      <c r="A44" s="77"/>
      <c r="B44" s="78"/>
      <c r="C44" s="79" t="s">
        <v>0</v>
      </c>
      <c r="D44" s="110"/>
      <c r="E44" s="110"/>
      <c r="F44" s="140" t="s">
        <v>0</v>
      </c>
      <c r="G44" s="141"/>
      <c r="H44" s="141"/>
      <c r="I44" s="141"/>
      <c r="J44" s="141"/>
      <c r="K44" s="142"/>
      <c r="L44" s="143"/>
      <c r="M44" s="144"/>
      <c r="N44" s="60"/>
    </row>
    <row r="45" spans="1:14" ht="15" thickBot="1">
      <c r="A45" s="77"/>
      <c r="B45" s="91"/>
      <c r="C45" s="79" t="s">
        <v>6</v>
      </c>
      <c r="D45" s="110" t="s">
        <v>124</v>
      </c>
      <c r="E45" s="110"/>
      <c r="F45" s="116" t="s">
        <v>0</v>
      </c>
      <c r="G45" s="93">
        <v>0</v>
      </c>
      <c r="H45" s="93">
        <v>0</v>
      </c>
      <c r="I45" s="93">
        <f t="shared" ref="I45:L45" si="5">SUM(+I40-I41+I43)</f>
        <v>0</v>
      </c>
      <c r="J45" s="93">
        <f t="shared" si="5"/>
        <v>0</v>
      </c>
      <c r="K45" s="94">
        <f t="shared" si="5"/>
        <v>0</v>
      </c>
      <c r="L45" s="95">
        <f t="shared" si="5"/>
        <v>0</v>
      </c>
      <c r="M45" s="96" t="str">
        <f>IF(AND(J45=0,K45=0),"",(IF(J45="","",(IF(J45=0,"New",(IF(K45=0,"(100%)",((K45/J45)-1))))))))</f>
        <v/>
      </c>
      <c r="N45" s="60"/>
    </row>
    <row r="46" spans="1:14" ht="15" thickBot="1">
      <c r="A46" s="77"/>
      <c r="B46" s="91"/>
      <c r="C46" s="34"/>
      <c r="D46" s="34"/>
      <c r="E46" s="34"/>
      <c r="F46" s="116" t="s">
        <v>0</v>
      </c>
      <c r="G46" s="118"/>
      <c r="H46" s="118"/>
      <c r="I46" s="118"/>
      <c r="J46" s="118"/>
      <c r="K46" s="145"/>
      <c r="L46" s="146"/>
      <c r="M46" s="121"/>
      <c r="N46" s="60"/>
    </row>
    <row r="47" spans="1:14" ht="15" thickBot="1">
      <c r="A47" s="77"/>
      <c r="B47" s="78" t="s">
        <v>16</v>
      </c>
      <c r="C47" s="79" t="s">
        <v>101</v>
      </c>
      <c r="D47" s="34"/>
      <c r="E47" s="34"/>
      <c r="F47" s="116" t="s">
        <v>0</v>
      </c>
      <c r="G47" s="93">
        <v>0</v>
      </c>
      <c r="H47" s="93">
        <v>0</v>
      </c>
      <c r="I47" s="93">
        <f t="shared" ref="I47:L47" si="6">SUM(I37,I45)</f>
        <v>0</v>
      </c>
      <c r="J47" s="93">
        <f t="shared" si="6"/>
        <v>0</v>
      </c>
      <c r="K47" s="94">
        <f t="shared" si="6"/>
        <v>0</v>
      </c>
      <c r="L47" s="95">
        <f t="shared" si="6"/>
        <v>3.9581209421157837E-9</v>
      </c>
      <c r="M47" s="96" t="str">
        <f>IF(AND(J47=0,K47=0),"",(IF(J47="","",(IF(J47=0,"New",(IF(K47=0,"(100%)",((K47/J47)-1))))))))</f>
        <v/>
      </c>
      <c r="N47" s="60"/>
    </row>
    <row r="48" spans="1:14">
      <c r="A48" s="77"/>
      <c r="B48" s="91"/>
      <c r="C48" s="34" t="s">
        <v>0</v>
      </c>
      <c r="D48" s="34"/>
      <c r="E48" s="34"/>
      <c r="F48" s="61" t="s">
        <v>0</v>
      </c>
      <c r="G48" s="147"/>
      <c r="H48" s="147"/>
      <c r="I48" s="147"/>
      <c r="J48" s="147"/>
      <c r="K48" s="148"/>
      <c r="L48" s="149"/>
      <c r="M48" s="150"/>
      <c r="N48" s="60"/>
    </row>
    <row r="49" spans="1:14">
      <c r="A49" s="77"/>
      <c r="B49" s="78" t="s">
        <v>17</v>
      </c>
      <c r="C49" s="79" t="s">
        <v>18</v>
      </c>
      <c r="D49" s="34"/>
      <c r="E49" s="34"/>
      <c r="F49" s="61" t="s">
        <v>0</v>
      </c>
      <c r="G49" s="118"/>
      <c r="H49" s="118"/>
      <c r="I49" s="118"/>
      <c r="J49" s="118"/>
      <c r="K49" s="119"/>
      <c r="L49" s="120"/>
      <c r="M49" s="121"/>
      <c r="N49" s="60"/>
    </row>
    <row r="50" spans="1:14">
      <c r="A50" s="77"/>
      <c r="B50" s="78"/>
      <c r="C50" s="79" t="s">
        <v>3</v>
      </c>
      <c r="D50" s="34" t="s">
        <v>264</v>
      </c>
      <c r="E50" s="34"/>
      <c r="F50" s="85"/>
      <c r="G50" s="129"/>
      <c r="H50" s="129"/>
      <c r="I50" s="129"/>
      <c r="J50" s="129"/>
      <c r="K50" s="130"/>
      <c r="L50" s="131"/>
      <c r="M50" s="132"/>
      <c r="N50" s="60"/>
    </row>
    <row r="51" spans="1:14">
      <c r="A51" s="77"/>
      <c r="B51" s="91"/>
      <c r="C51" s="79"/>
      <c r="D51" s="34" t="s">
        <v>19</v>
      </c>
      <c r="E51" s="34" t="s">
        <v>126</v>
      </c>
      <c r="F51" s="128">
        <v>9791</v>
      </c>
      <c r="G51" s="151">
        <v>0</v>
      </c>
      <c r="H51" s="151">
        <v>0</v>
      </c>
      <c r="I51" s="151">
        <f>'Adopted Budget Detail'!N141</f>
        <v>0</v>
      </c>
      <c r="J51" s="151">
        <f>'Adopted Budget Detail'!H141</f>
        <v>0</v>
      </c>
      <c r="K51" s="152">
        <f>'Adopted Budget Detail'!N141</f>
        <v>0</v>
      </c>
      <c r="L51" s="88">
        <f>K51-J51</f>
        <v>0</v>
      </c>
      <c r="M51" s="89" t="str">
        <f>IF(AND(J51=0,K51=0),"",(IF(J51="","",(IF(J51=0,"New",(IF(K51=0,"(100%)",((K51/J51)-1))))))))</f>
        <v/>
      </c>
      <c r="N51" s="60"/>
    </row>
    <row r="52" spans="1:14">
      <c r="A52" s="77"/>
      <c r="B52" s="91" t="s">
        <v>0</v>
      </c>
      <c r="C52" s="34"/>
      <c r="D52" s="34" t="s">
        <v>20</v>
      </c>
      <c r="E52" s="34" t="s">
        <v>85</v>
      </c>
      <c r="F52" s="153" t="s">
        <v>129</v>
      </c>
      <c r="G52" s="151">
        <v>0</v>
      </c>
      <c r="H52" s="151">
        <v>0</v>
      </c>
      <c r="I52" s="151">
        <f>'Adopted Budget Detail'!N142</f>
        <v>0</v>
      </c>
      <c r="J52" s="151">
        <f>'Adopted Budget Detail'!H142</f>
        <v>0</v>
      </c>
      <c r="K52" s="152">
        <f>'Adopted Budget Detail'!N142</f>
        <v>0</v>
      </c>
      <c r="L52" s="88">
        <f>K52-J52</f>
        <v>0</v>
      </c>
      <c r="M52" s="89" t="str">
        <f>IF(AND(J52=0,K52=0),"",(IF(J52="","",(IF(J52=0,"New",(IF(K52=0,"(100%)",((K52/J52)-1))))))))</f>
        <v/>
      </c>
      <c r="N52" s="60"/>
    </row>
    <row r="53" spans="1:14" ht="15" thickBot="1">
      <c r="A53" s="77"/>
      <c r="B53" s="108"/>
      <c r="C53" s="110"/>
      <c r="D53" s="110" t="s">
        <v>44</v>
      </c>
      <c r="E53" s="110" t="s">
        <v>265</v>
      </c>
      <c r="F53" s="140" t="s">
        <v>0</v>
      </c>
      <c r="G53" s="154">
        <v>0</v>
      </c>
      <c r="H53" s="154">
        <v>0</v>
      </c>
      <c r="I53" s="154">
        <f>SUM(I51:I52)</f>
        <v>0</v>
      </c>
      <c r="J53" s="154">
        <f>SUM(J51:J52)</f>
        <v>0</v>
      </c>
      <c r="K53" s="155">
        <f>SUM(K51:K52)</f>
        <v>0</v>
      </c>
      <c r="L53" s="156"/>
      <c r="M53" s="157"/>
      <c r="N53" s="60"/>
    </row>
    <row r="54" spans="1:14" ht="15" thickBot="1">
      <c r="A54" s="77"/>
      <c r="B54" s="74"/>
      <c r="C54" s="158" t="s">
        <v>4</v>
      </c>
      <c r="D54" s="75" t="s">
        <v>122</v>
      </c>
      <c r="E54" s="75"/>
      <c r="F54" s="159" t="s">
        <v>0</v>
      </c>
      <c r="G54" s="93">
        <v>0</v>
      </c>
      <c r="H54" s="93">
        <v>0</v>
      </c>
      <c r="I54" s="93">
        <f>SUM(I47,I53)</f>
        <v>0</v>
      </c>
      <c r="J54" s="93">
        <f>SUM(J47,J53)</f>
        <v>0</v>
      </c>
      <c r="K54" s="94">
        <f>SUM(K47,K53)</f>
        <v>0</v>
      </c>
      <c r="L54" s="160"/>
      <c r="M54" s="161"/>
      <c r="N54" s="60"/>
    </row>
    <row r="55" spans="1:14">
      <c r="A55" s="77"/>
      <c r="B55" s="162"/>
      <c r="C55" s="163"/>
      <c r="D55" s="164"/>
      <c r="E55" s="164"/>
      <c r="F55" s="165" t="s">
        <v>0</v>
      </c>
      <c r="G55" s="166"/>
      <c r="H55" s="166"/>
      <c r="I55" s="166"/>
      <c r="J55" s="166"/>
      <c r="K55" s="167"/>
      <c r="L55" s="168"/>
      <c r="M55" s="100"/>
      <c r="N55" s="60"/>
    </row>
    <row r="56" spans="1:14">
      <c r="A56" s="77"/>
      <c r="B56" s="108"/>
      <c r="C56" s="110"/>
      <c r="D56" s="110" t="s">
        <v>266</v>
      </c>
      <c r="E56" s="110"/>
      <c r="F56" s="128" t="s">
        <v>0</v>
      </c>
      <c r="G56" s="169"/>
      <c r="H56" s="169"/>
      <c r="I56" s="169"/>
      <c r="J56" s="169"/>
      <c r="K56" s="170"/>
      <c r="L56" s="170"/>
      <c r="M56" s="171"/>
      <c r="N56" s="60"/>
    </row>
    <row r="57" spans="1:14">
      <c r="A57" s="77"/>
      <c r="B57" s="108"/>
      <c r="C57" s="110"/>
      <c r="D57" s="110" t="s">
        <v>185</v>
      </c>
      <c r="E57" s="110" t="s">
        <v>186</v>
      </c>
      <c r="F57" s="128"/>
      <c r="G57" s="172"/>
      <c r="H57" s="172"/>
      <c r="I57" s="172"/>
      <c r="J57" s="172"/>
      <c r="K57" s="173"/>
      <c r="L57" s="174"/>
      <c r="M57" s="89" t="str">
        <f t="shared" ref="M57:M62" si="7">IF(AND(J57=0,K57=0),"",(IF(J57="","",(IF(J57=0,"New",(IF(K57=0,"(100%)",((K57/J57)-1))))))))</f>
        <v/>
      </c>
      <c r="N57" s="60"/>
    </row>
    <row r="58" spans="1:14">
      <c r="A58" s="77"/>
      <c r="B58" s="108"/>
      <c r="C58" s="110"/>
      <c r="D58" s="110"/>
      <c r="E58" s="110" t="s">
        <v>202</v>
      </c>
      <c r="F58" s="128">
        <v>9711</v>
      </c>
      <c r="G58" s="172">
        <v>0</v>
      </c>
      <c r="H58" s="172">
        <v>0</v>
      </c>
      <c r="I58" s="172">
        <f>'Adopted Budget Detail'!N148</f>
        <v>0</v>
      </c>
      <c r="J58" s="172">
        <f>'Adopted Budget Detail'!H148</f>
        <v>0</v>
      </c>
      <c r="K58" s="173">
        <f>'Adopted Budget Detail'!N148</f>
        <v>0</v>
      </c>
      <c r="L58" s="174">
        <f>K58-J58</f>
        <v>0</v>
      </c>
      <c r="M58" s="89" t="str">
        <f t="shared" si="7"/>
        <v/>
      </c>
      <c r="N58" s="60"/>
    </row>
    <row r="59" spans="1:14">
      <c r="A59" s="77"/>
      <c r="B59" s="108"/>
      <c r="C59" s="110"/>
      <c r="D59" s="110"/>
      <c r="E59" s="110" t="s">
        <v>198</v>
      </c>
      <c r="F59" s="128">
        <v>9712</v>
      </c>
      <c r="G59" s="172">
        <v>0</v>
      </c>
      <c r="H59" s="172">
        <v>0</v>
      </c>
      <c r="I59" s="172">
        <f>'Adopted Budget Detail'!N149</f>
        <v>0</v>
      </c>
      <c r="J59" s="172">
        <f>'Adopted Budget Detail'!H149</f>
        <v>0</v>
      </c>
      <c r="K59" s="173">
        <f>'Adopted Budget Detail'!N149</f>
        <v>0</v>
      </c>
      <c r="L59" s="174">
        <f>K59-J59</f>
        <v>0</v>
      </c>
      <c r="M59" s="89" t="str">
        <f t="shared" si="7"/>
        <v/>
      </c>
      <c r="N59" s="60"/>
    </row>
    <row r="60" spans="1:14">
      <c r="A60" s="77"/>
      <c r="B60" s="108"/>
      <c r="C60" s="110"/>
      <c r="D60" s="110"/>
      <c r="E60" s="110" t="s">
        <v>199</v>
      </c>
      <c r="F60" s="128">
        <v>9713</v>
      </c>
      <c r="G60" s="172">
        <v>0</v>
      </c>
      <c r="H60" s="172">
        <v>0</v>
      </c>
      <c r="I60" s="172">
        <f>'Adopted Budget Detail'!N150</f>
        <v>0</v>
      </c>
      <c r="J60" s="172">
        <f>'Adopted Budget Detail'!H150</f>
        <v>0</v>
      </c>
      <c r="K60" s="173">
        <f>'Adopted Budget Detail'!N150</f>
        <v>0</v>
      </c>
      <c r="L60" s="174">
        <f>K60-J60</f>
        <v>0</v>
      </c>
      <c r="M60" s="89" t="str">
        <f t="shared" si="7"/>
        <v/>
      </c>
      <c r="N60" s="60"/>
    </row>
    <row r="61" spans="1:14">
      <c r="A61" s="77"/>
      <c r="B61" s="108"/>
      <c r="C61" s="110"/>
      <c r="D61" s="110"/>
      <c r="E61" s="110" t="s">
        <v>184</v>
      </c>
      <c r="F61" s="128">
        <v>9719</v>
      </c>
      <c r="G61" s="172">
        <v>0</v>
      </c>
      <c r="H61" s="172">
        <v>0</v>
      </c>
      <c r="I61" s="172">
        <f>'Adopted Budget Detail'!N151</f>
        <v>0</v>
      </c>
      <c r="J61" s="172">
        <f>'Adopted Budget Detail'!H151</f>
        <v>0</v>
      </c>
      <c r="K61" s="173">
        <f>'Adopted Budget Detail'!N151</f>
        <v>0</v>
      </c>
      <c r="L61" s="174">
        <f>K61-J61</f>
        <v>0</v>
      </c>
      <c r="M61" s="89" t="str">
        <f t="shared" si="7"/>
        <v/>
      </c>
      <c r="N61" s="60"/>
    </row>
    <row r="62" spans="1:14">
      <c r="A62" s="77"/>
      <c r="B62" s="108"/>
      <c r="C62" s="110"/>
      <c r="D62" s="110" t="s">
        <v>20</v>
      </c>
      <c r="E62" s="110" t="s">
        <v>154</v>
      </c>
      <c r="F62" s="128">
        <v>9740</v>
      </c>
      <c r="G62" s="172">
        <v>0</v>
      </c>
      <c r="H62" s="172">
        <v>0</v>
      </c>
      <c r="I62" s="172">
        <f>'Adopted Budget Detail'!N152</f>
        <v>0</v>
      </c>
      <c r="J62" s="172">
        <f>'Adopted Budget Detail'!H152</f>
        <v>0</v>
      </c>
      <c r="K62" s="173">
        <f>'Adopted Budget Detail'!N152</f>
        <v>0</v>
      </c>
      <c r="L62" s="174">
        <f>K62-J62</f>
        <v>0</v>
      </c>
      <c r="M62" s="89" t="str">
        <f t="shared" si="7"/>
        <v/>
      </c>
      <c r="N62" s="60"/>
    </row>
    <row r="63" spans="1:14">
      <c r="A63" s="77"/>
      <c r="B63" s="108"/>
      <c r="C63" s="110"/>
      <c r="D63" s="110" t="s">
        <v>200</v>
      </c>
      <c r="E63" s="110" t="s">
        <v>188</v>
      </c>
      <c r="F63" s="175"/>
      <c r="G63" s="176"/>
      <c r="H63" s="176"/>
      <c r="I63" s="176"/>
      <c r="J63" s="176"/>
      <c r="K63" s="177"/>
      <c r="L63" s="177"/>
      <c r="M63" s="178"/>
      <c r="N63" s="60"/>
    </row>
    <row r="64" spans="1:14">
      <c r="A64" s="77"/>
      <c r="B64" s="108"/>
      <c r="C64" s="110"/>
      <c r="D64" s="110"/>
      <c r="E64" s="110" t="s">
        <v>189</v>
      </c>
      <c r="F64" s="175">
        <v>9750</v>
      </c>
      <c r="G64" s="172">
        <v>0</v>
      </c>
      <c r="H64" s="172">
        <v>0</v>
      </c>
      <c r="I64" s="172">
        <f>'Adopted Budget Detail'!N154</f>
        <v>0</v>
      </c>
      <c r="J64" s="172">
        <f>'Adopted Budget Detail'!H154</f>
        <v>0</v>
      </c>
      <c r="K64" s="173">
        <f>'Adopted Budget Detail'!N154</f>
        <v>0</v>
      </c>
      <c r="L64" s="174">
        <f>K64-J64</f>
        <v>0</v>
      </c>
      <c r="M64" s="89" t="str">
        <f t="shared" ref="M64:M70" si="8">IF(AND(J64=0,K64=0),"",(IF(J64="","",(IF(J64=0,"New",(IF(K64=0,"(100%)",((K64/J64)-1))))))))</f>
        <v/>
      </c>
      <c r="N64" s="60"/>
    </row>
    <row r="65" spans="1:14">
      <c r="A65" s="77"/>
      <c r="B65" s="108"/>
      <c r="C65" s="110"/>
      <c r="D65" s="110"/>
      <c r="E65" s="110" t="s">
        <v>190</v>
      </c>
      <c r="F65" s="175">
        <v>9760</v>
      </c>
      <c r="G65" s="172">
        <v>0</v>
      </c>
      <c r="H65" s="172">
        <v>0</v>
      </c>
      <c r="I65" s="172">
        <f>'Adopted Budget Detail'!N155</f>
        <v>0</v>
      </c>
      <c r="J65" s="172">
        <f>'Adopted Budget Detail'!H155</f>
        <v>0</v>
      </c>
      <c r="K65" s="173">
        <f>'Adopted Budget Detail'!N155</f>
        <v>0</v>
      </c>
      <c r="L65" s="174">
        <f>K65-J65</f>
        <v>0</v>
      </c>
      <c r="M65" s="89" t="str">
        <f t="shared" si="8"/>
        <v/>
      </c>
      <c r="N65" s="60"/>
    </row>
    <row r="66" spans="1:14">
      <c r="A66" s="77"/>
      <c r="B66" s="108"/>
      <c r="C66" s="110"/>
      <c r="D66" s="110" t="s">
        <v>191</v>
      </c>
      <c r="E66" s="110" t="s">
        <v>192</v>
      </c>
      <c r="F66" s="175"/>
      <c r="G66" s="176"/>
      <c r="H66" s="176"/>
      <c r="I66" s="176"/>
      <c r="J66" s="176"/>
      <c r="K66" s="177"/>
      <c r="L66" s="177"/>
      <c r="M66" s="178" t="str">
        <f t="shared" si="8"/>
        <v/>
      </c>
      <c r="N66" s="60"/>
    </row>
    <row r="67" spans="1:14">
      <c r="A67" s="77"/>
      <c r="B67" s="108"/>
      <c r="C67" s="110"/>
      <c r="D67" s="110"/>
      <c r="E67" s="110" t="s">
        <v>267</v>
      </c>
      <c r="F67" s="175">
        <v>9780</v>
      </c>
      <c r="G67" s="172">
        <v>0</v>
      </c>
      <c r="H67" s="172">
        <v>0</v>
      </c>
      <c r="I67" s="172">
        <f>'Adopted Budget Detail'!N157</f>
        <v>0</v>
      </c>
      <c r="J67" s="172">
        <f>'Adopted Budget Detail'!H157</f>
        <v>0</v>
      </c>
      <c r="K67" s="173">
        <f>'Adopted Budget Detail'!N157</f>
        <v>0</v>
      </c>
      <c r="L67" s="174">
        <f>K67-J67</f>
        <v>0</v>
      </c>
      <c r="M67" s="89" t="str">
        <f t="shared" si="8"/>
        <v/>
      </c>
      <c r="N67" s="60"/>
    </row>
    <row r="68" spans="1:14">
      <c r="A68" s="77"/>
      <c r="B68" s="108"/>
      <c r="C68" s="110"/>
      <c r="D68" s="110" t="s">
        <v>201</v>
      </c>
      <c r="E68" s="110" t="s">
        <v>194</v>
      </c>
      <c r="F68" s="175"/>
      <c r="G68" s="176"/>
      <c r="H68" s="176"/>
      <c r="I68" s="176"/>
      <c r="J68" s="176"/>
      <c r="K68" s="177"/>
      <c r="L68" s="177"/>
      <c r="M68" s="178" t="str">
        <f t="shared" si="8"/>
        <v/>
      </c>
      <c r="N68" s="60"/>
    </row>
    <row r="69" spans="1:14">
      <c r="A69" s="77"/>
      <c r="B69" s="108"/>
      <c r="C69" s="110"/>
      <c r="D69" s="110"/>
      <c r="E69" s="110" t="s">
        <v>195</v>
      </c>
      <c r="F69" s="179">
        <v>9789</v>
      </c>
      <c r="G69" s="172">
        <v>0</v>
      </c>
      <c r="H69" s="172">
        <v>0</v>
      </c>
      <c r="I69" s="172">
        <f>'Adopted Budget Detail'!N159</f>
        <v>0</v>
      </c>
      <c r="J69" s="172">
        <f>'Adopted Budget Detail'!H159</f>
        <v>0</v>
      </c>
      <c r="K69" s="173">
        <f>'Adopted Budget Detail'!N159</f>
        <v>0</v>
      </c>
      <c r="L69" s="180">
        <f>K69-J69</f>
        <v>0</v>
      </c>
      <c r="M69" s="181" t="str">
        <f t="shared" si="8"/>
        <v/>
      </c>
      <c r="N69" s="60"/>
    </row>
    <row r="70" spans="1:14">
      <c r="A70" s="182"/>
      <c r="B70" s="74"/>
      <c r="C70" s="75"/>
      <c r="D70" s="75"/>
      <c r="E70" s="75" t="s">
        <v>196</v>
      </c>
      <c r="F70" s="183">
        <v>9790</v>
      </c>
      <c r="G70" s="184">
        <v>0</v>
      </c>
      <c r="H70" s="184">
        <v>0</v>
      </c>
      <c r="I70" s="184">
        <v>0</v>
      </c>
      <c r="J70" s="184">
        <f>ROUND('Adopted Budget Detail'!H160,2)</f>
        <v>0</v>
      </c>
      <c r="K70" s="185">
        <f>ROUND('Adopted Budget Detail'!N160,2)</f>
        <v>0</v>
      </c>
      <c r="L70" s="186">
        <f>K70-J70</f>
        <v>0</v>
      </c>
      <c r="M70" s="107" t="str">
        <f t="shared" si="8"/>
        <v/>
      </c>
      <c r="N70" s="187"/>
    </row>
    <row r="71" spans="1:14" ht="6.75" customHeight="1">
      <c r="A71" s="187"/>
      <c r="B71" s="188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188"/>
      <c r="N71" s="187"/>
    </row>
  </sheetData>
  <sheetProtection selectLockedCells="1"/>
  <mergeCells count="21">
    <mergeCell ref="E17:E18"/>
    <mergeCell ref="F17:F18"/>
    <mergeCell ref="B12:E12"/>
    <mergeCell ref="F12:J12"/>
    <mergeCell ref="B13:E13"/>
    <mergeCell ref="F13:J13"/>
    <mergeCell ref="L15:M15"/>
    <mergeCell ref="L16:M16"/>
    <mergeCell ref="F8:J8"/>
    <mergeCell ref="B9:E9"/>
    <mergeCell ref="F9:J9"/>
    <mergeCell ref="B10:E10"/>
    <mergeCell ref="F10:J10"/>
    <mergeCell ref="B11:E11"/>
    <mergeCell ref="F11:J11"/>
    <mergeCell ref="B2:M2"/>
    <mergeCell ref="B3:M3"/>
    <mergeCell ref="B4:M4"/>
    <mergeCell ref="B5:M5"/>
    <mergeCell ref="B7:E7"/>
    <mergeCell ref="F7:J7"/>
  </mergeCells>
  <conditionalFormatting sqref="K42:M42">
    <cfRule type="expression" dxfId="4" priority="1" stopIfTrue="1">
      <formula>$K$44&lt;&gt;0</formula>
    </cfRule>
  </conditionalFormatting>
  <printOptions horizontalCentered="1"/>
  <pageMargins left="0.25" right="0.25" top="0.25" bottom="0.25" header="0" footer="0"/>
  <pageSetup scale="58" orientation="portrait" r:id="rId1"/>
  <headerFooter alignWithMargins="0"/>
  <rowBreaks count="1" manualBreakCount="1">
    <brk id="37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4" name="Button 1">
              <controlPr defaultSize="0" print="0" autoFill="0" autoPict="0">
                <anchor moveWithCells="1" sizeWithCells="1">
                  <from>
                    <xdr:col>10</xdr:col>
                    <xdr:colOff>850900</xdr:colOff>
                    <xdr:row>6</xdr:row>
                    <xdr:rowOff>12700</xdr:rowOff>
                  </from>
                  <to>
                    <xdr:col>12</xdr:col>
                    <xdr:colOff>1200150</xdr:colOff>
                    <xdr:row>12</xdr:row>
                    <xdr:rowOff>88900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2">
    <tabColor indexed="57"/>
  </sheetPr>
  <dimension ref="A1:AI161"/>
  <sheetViews>
    <sheetView zoomScale="85" zoomScaleNormal="85" workbookViewId="0">
      <selection sqref="A1:N1"/>
    </sheetView>
  </sheetViews>
  <sheetFormatPr defaultRowHeight="14.5" outlineLevelRow="1" outlineLevelCol="1"/>
  <cols>
    <col min="1" max="1" width="2.54296875" style="58" customWidth="1"/>
    <col min="2" max="2" width="2.26953125" style="58" customWidth="1"/>
    <col min="3" max="3" width="2" style="58" customWidth="1"/>
    <col min="4" max="4" width="56" style="58" customWidth="1"/>
    <col min="5" max="5" width="15.453125" style="58" customWidth="1"/>
    <col min="6" max="8" width="16.26953125" style="58" customWidth="1"/>
    <col min="9" max="11" width="16.26953125" style="58" hidden="1" customWidth="1" outlineLevel="1"/>
    <col min="12" max="12" width="16.26953125" style="58" customWidth="1" collapsed="1"/>
    <col min="13" max="14" width="16.26953125" style="58" customWidth="1"/>
    <col min="15" max="15" width="1.453125" style="58" customWidth="1"/>
    <col min="16" max="16" width="12.453125" style="58" bestFit="1" customWidth="1"/>
    <col min="17" max="18" width="9.1796875" style="58"/>
    <col min="19" max="19" width="9.1796875" style="58" customWidth="1"/>
    <col min="20" max="227" width="9.1796875" style="58"/>
    <col min="228" max="228" width="2.54296875" style="58" customWidth="1"/>
    <col min="229" max="229" width="2.26953125" style="58" customWidth="1"/>
    <col min="230" max="230" width="2" style="58" customWidth="1"/>
    <col min="231" max="231" width="56" style="58" customWidth="1"/>
    <col min="232" max="232" width="15.453125" style="58" customWidth="1"/>
    <col min="233" max="241" width="16.26953125" style="58" customWidth="1"/>
    <col min="242" max="242" width="1.453125" style="58" customWidth="1"/>
    <col min="243" max="483" width="9.1796875" style="58"/>
    <col min="484" max="484" width="2.54296875" style="58" customWidth="1"/>
    <col min="485" max="485" width="2.26953125" style="58" customWidth="1"/>
    <col min="486" max="486" width="2" style="58" customWidth="1"/>
    <col min="487" max="487" width="56" style="58" customWidth="1"/>
    <col min="488" max="488" width="15.453125" style="58" customWidth="1"/>
    <col min="489" max="497" width="16.26953125" style="58" customWidth="1"/>
    <col min="498" max="498" width="1.453125" style="58" customWidth="1"/>
    <col min="499" max="739" width="9.1796875" style="58"/>
    <col min="740" max="740" width="2.54296875" style="58" customWidth="1"/>
    <col min="741" max="741" width="2.26953125" style="58" customWidth="1"/>
    <col min="742" max="742" width="2" style="58" customWidth="1"/>
    <col min="743" max="743" width="56" style="58" customWidth="1"/>
    <col min="744" max="744" width="15.453125" style="58" customWidth="1"/>
    <col min="745" max="753" width="16.26953125" style="58" customWidth="1"/>
    <col min="754" max="754" width="1.453125" style="58" customWidth="1"/>
    <col min="755" max="995" width="9.1796875" style="58"/>
    <col min="996" max="996" width="2.54296875" style="58" customWidth="1"/>
    <col min="997" max="997" width="2.26953125" style="58" customWidth="1"/>
    <col min="998" max="998" width="2" style="58" customWidth="1"/>
    <col min="999" max="999" width="56" style="58" customWidth="1"/>
    <col min="1000" max="1000" width="15.453125" style="58" customWidth="1"/>
    <col min="1001" max="1009" width="16.26953125" style="58" customWidth="1"/>
    <col min="1010" max="1010" width="1.453125" style="58" customWidth="1"/>
    <col min="1011" max="1251" width="9.1796875" style="58"/>
    <col min="1252" max="1252" width="2.54296875" style="58" customWidth="1"/>
    <col min="1253" max="1253" width="2.26953125" style="58" customWidth="1"/>
    <col min="1254" max="1254" width="2" style="58" customWidth="1"/>
    <col min="1255" max="1255" width="56" style="58" customWidth="1"/>
    <col min="1256" max="1256" width="15.453125" style="58" customWidth="1"/>
    <col min="1257" max="1265" width="16.26953125" style="58" customWidth="1"/>
    <col min="1266" max="1266" width="1.453125" style="58" customWidth="1"/>
    <col min="1267" max="1507" width="9.1796875" style="58"/>
    <col min="1508" max="1508" width="2.54296875" style="58" customWidth="1"/>
    <col min="1509" max="1509" width="2.26953125" style="58" customWidth="1"/>
    <col min="1510" max="1510" width="2" style="58" customWidth="1"/>
    <col min="1511" max="1511" width="56" style="58" customWidth="1"/>
    <col min="1512" max="1512" width="15.453125" style="58" customWidth="1"/>
    <col min="1513" max="1521" width="16.26953125" style="58" customWidth="1"/>
    <col min="1522" max="1522" width="1.453125" style="58" customWidth="1"/>
    <col min="1523" max="1763" width="9.1796875" style="58"/>
    <col min="1764" max="1764" width="2.54296875" style="58" customWidth="1"/>
    <col min="1765" max="1765" width="2.26953125" style="58" customWidth="1"/>
    <col min="1766" max="1766" width="2" style="58" customWidth="1"/>
    <col min="1767" max="1767" width="56" style="58" customWidth="1"/>
    <col min="1768" max="1768" width="15.453125" style="58" customWidth="1"/>
    <col min="1769" max="1777" width="16.26953125" style="58" customWidth="1"/>
    <col min="1778" max="1778" width="1.453125" style="58" customWidth="1"/>
    <col min="1779" max="2019" width="9.1796875" style="58"/>
    <col min="2020" max="2020" width="2.54296875" style="58" customWidth="1"/>
    <col min="2021" max="2021" width="2.26953125" style="58" customWidth="1"/>
    <col min="2022" max="2022" width="2" style="58" customWidth="1"/>
    <col min="2023" max="2023" width="56" style="58" customWidth="1"/>
    <col min="2024" max="2024" width="15.453125" style="58" customWidth="1"/>
    <col min="2025" max="2033" width="16.26953125" style="58" customWidth="1"/>
    <col min="2034" max="2034" width="1.453125" style="58" customWidth="1"/>
    <col min="2035" max="2275" width="9.1796875" style="58"/>
    <col min="2276" max="2276" width="2.54296875" style="58" customWidth="1"/>
    <col min="2277" max="2277" width="2.26953125" style="58" customWidth="1"/>
    <col min="2278" max="2278" width="2" style="58" customWidth="1"/>
    <col min="2279" max="2279" width="56" style="58" customWidth="1"/>
    <col min="2280" max="2280" width="15.453125" style="58" customWidth="1"/>
    <col min="2281" max="2289" width="16.26953125" style="58" customWidth="1"/>
    <col min="2290" max="2290" width="1.453125" style="58" customWidth="1"/>
    <col min="2291" max="2531" width="9.1796875" style="58"/>
    <col min="2532" max="2532" width="2.54296875" style="58" customWidth="1"/>
    <col min="2533" max="2533" width="2.26953125" style="58" customWidth="1"/>
    <col min="2534" max="2534" width="2" style="58" customWidth="1"/>
    <col min="2535" max="2535" width="56" style="58" customWidth="1"/>
    <col min="2536" max="2536" width="15.453125" style="58" customWidth="1"/>
    <col min="2537" max="2545" width="16.26953125" style="58" customWidth="1"/>
    <col min="2546" max="2546" width="1.453125" style="58" customWidth="1"/>
    <col min="2547" max="2787" width="9.1796875" style="58"/>
    <col min="2788" max="2788" width="2.54296875" style="58" customWidth="1"/>
    <col min="2789" max="2789" width="2.26953125" style="58" customWidth="1"/>
    <col min="2790" max="2790" width="2" style="58" customWidth="1"/>
    <col min="2791" max="2791" width="56" style="58" customWidth="1"/>
    <col min="2792" max="2792" width="15.453125" style="58" customWidth="1"/>
    <col min="2793" max="2801" width="16.26953125" style="58" customWidth="1"/>
    <col min="2802" max="2802" width="1.453125" style="58" customWidth="1"/>
    <col min="2803" max="3043" width="9.1796875" style="58"/>
    <col min="3044" max="3044" width="2.54296875" style="58" customWidth="1"/>
    <col min="3045" max="3045" width="2.26953125" style="58" customWidth="1"/>
    <col min="3046" max="3046" width="2" style="58" customWidth="1"/>
    <col min="3047" max="3047" width="56" style="58" customWidth="1"/>
    <col min="3048" max="3048" width="15.453125" style="58" customWidth="1"/>
    <col min="3049" max="3057" width="16.26953125" style="58" customWidth="1"/>
    <col min="3058" max="3058" width="1.453125" style="58" customWidth="1"/>
    <col min="3059" max="3299" width="9.1796875" style="58"/>
    <col min="3300" max="3300" width="2.54296875" style="58" customWidth="1"/>
    <col min="3301" max="3301" width="2.26953125" style="58" customWidth="1"/>
    <col min="3302" max="3302" width="2" style="58" customWidth="1"/>
    <col min="3303" max="3303" width="56" style="58" customWidth="1"/>
    <col min="3304" max="3304" width="15.453125" style="58" customWidth="1"/>
    <col min="3305" max="3313" width="16.26953125" style="58" customWidth="1"/>
    <col min="3314" max="3314" width="1.453125" style="58" customWidth="1"/>
    <col min="3315" max="3555" width="9.1796875" style="58"/>
    <col min="3556" max="3556" width="2.54296875" style="58" customWidth="1"/>
    <col min="3557" max="3557" width="2.26953125" style="58" customWidth="1"/>
    <col min="3558" max="3558" width="2" style="58" customWidth="1"/>
    <col min="3559" max="3559" width="56" style="58" customWidth="1"/>
    <col min="3560" max="3560" width="15.453125" style="58" customWidth="1"/>
    <col min="3561" max="3569" width="16.26953125" style="58" customWidth="1"/>
    <col min="3570" max="3570" width="1.453125" style="58" customWidth="1"/>
    <col min="3571" max="3811" width="9.1796875" style="58"/>
    <col min="3812" max="3812" width="2.54296875" style="58" customWidth="1"/>
    <col min="3813" max="3813" width="2.26953125" style="58" customWidth="1"/>
    <col min="3814" max="3814" width="2" style="58" customWidth="1"/>
    <col min="3815" max="3815" width="56" style="58" customWidth="1"/>
    <col min="3816" max="3816" width="15.453125" style="58" customWidth="1"/>
    <col min="3817" max="3825" width="16.26953125" style="58" customWidth="1"/>
    <col min="3826" max="3826" width="1.453125" style="58" customWidth="1"/>
    <col min="3827" max="4067" width="9.1796875" style="58"/>
    <col min="4068" max="4068" width="2.54296875" style="58" customWidth="1"/>
    <col min="4069" max="4069" width="2.26953125" style="58" customWidth="1"/>
    <col min="4070" max="4070" width="2" style="58" customWidth="1"/>
    <col min="4071" max="4071" width="56" style="58" customWidth="1"/>
    <col min="4072" max="4072" width="15.453125" style="58" customWidth="1"/>
    <col min="4073" max="4081" width="16.26953125" style="58" customWidth="1"/>
    <col min="4082" max="4082" width="1.453125" style="58" customWidth="1"/>
    <col min="4083" max="4323" width="9.1796875" style="58"/>
    <col min="4324" max="4324" width="2.54296875" style="58" customWidth="1"/>
    <col min="4325" max="4325" width="2.26953125" style="58" customWidth="1"/>
    <col min="4326" max="4326" width="2" style="58" customWidth="1"/>
    <col min="4327" max="4327" width="56" style="58" customWidth="1"/>
    <col min="4328" max="4328" width="15.453125" style="58" customWidth="1"/>
    <col min="4329" max="4337" width="16.26953125" style="58" customWidth="1"/>
    <col min="4338" max="4338" width="1.453125" style="58" customWidth="1"/>
    <col min="4339" max="4579" width="9.1796875" style="58"/>
    <col min="4580" max="4580" width="2.54296875" style="58" customWidth="1"/>
    <col min="4581" max="4581" width="2.26953125" style="58" customWidth="1"/>
    <col min="4582" max="4582" width="2" style="58" customWidth="1"/>
    <col min="4583" max="4583" width="56" style="58" customWidth="1"/>
    <col min="4584" max="4584" width="15.453125" style="58" customWidth="1"/>
    <col min="4585" max="4593" width="16.26953125" style="58" customWidth="1"/>
    <col min="4594" max="4594" width="1.453125" style="58" customWidth="1"/>
    <col min="4595" max="4835" width="9.1796875" style="58"/>
    <col min="4836" max="4836" width="2.54296875" style="58" customWidth="1"/>
    <col min="4837" max="4837" width="2.26953125" style="58" customWidth="1"/>
    <col min="4838" max="4838" width="2" style="58" customWidth="1"/>
    <col min="4839" max="4839" width="56" style="58" customWidth="1"/>
    <col min="4840" max="4840" width="15.453125" style="58" customWidth="1"/>
    <col min="4841" max="4849" width="16.26953125" style="58" customWidth="1"/>
    <col min="4850" max="4850" width="1.453125" style="58" customWidth="1"/>
    <col min="4851" max="5091" width="9.1796875" style="58"/>
    <col min="5092" max="5092" width="2.54296875" style="58" customWidth="1"/>
    <col min="5093" max="5093" width="2.26953125" style="58" customWidth="1"/>
    <col min="5094" max="5094" width="2" style="58" customWidth="1"/>
    <col min="5095" max="5095" width="56" style="58" customWidth="1"/>
    <col min="5096" max="5096" width="15.453125" style="58" customWidth="1"/>
    <col min="5097" max="5105" width="16.26953125" style="58" customWidth="1"/>
    <col min="5106" max="5106" width="1.453125" style="58" customWidth="1"/>
    <col min="5107" max="5347" width="9.1796875" style="58"/>
    <col min="5348" max="5348" width="2.54296875" style="58" customWidth="1"/>
    <col min="5349" max="5349" width="2.26953125" style="58" customWidth="1"/>
    <col min="5350" max="5350" width="2" style="58" customWidth="1"/>
    <col min="5351" max="5351" width="56" style="58" customWidth="1"/>
    <col min="5352" max="5352" width="15.453125" style="58" customWidth="1"/>
    <col min="5353" max="5361" width="16.26953125" style="58" customWidth="1"/>
    <col min="5362" max="5362" width="1.453125" style="58" customWidth="1"/>
    <col min="5363" max="5603" width="9.1796875" style="58"/>
    <col min="5604" max="5604" width="2.54296875" style="58" customWidth="1"/>
    <col min="5605" max="5605" width="2.26953125" style="58" customWidth="1"/>
    <col min="5606" max="5606" width="2" style="58" customWidth="1"/>
    <col min="5607" max="5607" width="56" style="58" customWidth="1"/>
    <col min="5608" max="5608" width="15.453125" style="58" customWidth="1"/>
    <col min="5609" max="5617" width="16.26953125" style="58" customWidth="1"/>
    <col min="5618" max="5618" width="1.453125" style="58" customWidth="1"/>
    <col min="5619" max="5859" width="9.1796875" style="58"/>
    <col min="5860" max="5860" width="2.54296875" style="58" customWidth="1"/>
    <col min="5861" max="5861" width="2.26953125" style="58" customWidth="1"/>
    <col min="5862" max="5862" width="2" style="58" customWidth="1"/>
    <col min="5863" max="5863" width="56" style="58" customWidth="1"/>
    <col min="5864" max="5864" width="15.453125" style="58" customWidth="1"/>
    <col min="5865" max="5873" width="16.26953125" style="58" customWidth="1"/>
    <col min="5874" max="5874" width="1.453125" style="58" customWidth="1"/>
    <col min="5875" max="6115" width="9.1796875" style="58"/>
    <col min="6116" max="6116" width="2.54296875" style="58" customWidth="1"/>
    <col min="6117" max="6117" width="2.26953125" style="58" customWidth="1"/>
    <col min="6118" max="6118" width="2" style="58" customWidth="1"/>
    <col min="6119" max="6119" width="56" style="58" customWidth="1"/>
    <col min="6120" max="6120" width="15.453125" style="58" customWidth="1"/>
    <col min="6121" max="6129" width="16.26953125" style="58" customWidth="1"/>
    <col min="6130" max="6130" width="1.453125" style="58" customWidth="1"/>
    <col min="6131" max="6371" width="9.1796875" style="58"/>
    <col min="6372" max="6372" width="2.54296875" style="58" customWidth="1"/>
    <col min="6373" max="6373" width="2.26953125" style="58" customWidth="1"/>
    <col min="6374" max="6374" width="2" style="58" customWidth="1"/>
    <col min="6375" max="6375" width="56" style="58" customWidth="1"/>
    <col min="6376" max="6376" width="15.453125" style="58" customWidth="1"/>
    <col min="6377" max="6385" width="16.26953125" style="58" customWidth="1"/>
    <col min="6386" max="6386" width="1.453125" style="58" customWidth="1"/>
    <col min="6387" max="6627" width="9.1796875" style="58"/>
    <col min="6628" max="6628" width="2.54296875" style="58" customWidth="1"/>
    <col min="6629" max="6629" width="2.26953125" style="58" customWidth="1"/>
    <col min="6630" max="6630" width="2" style="58" customWidth="1"/>
    <col min="6631" max="6631" width="56" style="58" customWidth="1"/>
    <col min="6632" max="6632" width="15.453125" style="58" customWidth="1"/>
    <col min="6633" max="6641" width="16.26953125" style="58" customWidth="1"/>
    <col min="6642" max="6642" width="1.453125" style="58" customWidth="1"/>
    <col min="6643" max="6883" width="9.1796875" style="58"/>
    <col min="6884" max="6884" width="2.54296875" style="58" customWidth="1"/>
    <col min="6885" max="6885" width="2.26953125" style="58" customWidth="1"/>
    <col min="6886" max="6886" width="2" style="58" customWidth="1"/>
    <col min="6887" max="6887" width="56" style="58" customWidth="1"/>
    <col min="6888" max="6888" width="15.453125" style="58" customWidth="1"/>
    <col min="6889" max="6897" width="16.26953125" style="58" customWidth="1"/>
    <col min="6898" max="6898" width="1.453125" style="58" customWidth="1"/>
    <col min="6899" max="7139" width="9.1796875" style="58"/>
    <col min="7140" max="7140" width="2.54296875" style="58" customWidth="1"/>
    <col min="7141" max="7141" width="2.26953125" style="58" customWidth="1"/>
    <col min="7142" max="7142" width="2" style="58" customWidth="1"/>
    <col min="7143" max="7143" width="56" style="58" customWidth="1"/>
    <col min="7144" max="7144" width="15.453125" style="58" customWidth="1"/>
    <col min="7145" max="7153" width="16.26953125" style="58" customWidth="1"/>
    <col min="7154" max="7154" width="1.453125" style="58" customWidth="1"/>
    <col min="7155" max="7395" width="9.1796875" style="58"/>
    <col min="7396" max="7396" width="2.54296875" style="58" customWidth="1"/>
    <col min="7397" max="7397" width="2.26953125" style="58" customWidth="1"/>
    <col min="7398" max="7398" width="2" style="58" customWidth="1"/>
    <col min="7399" max="7399" width="56" style="58" customWidth="1"/>
    <col min="7400" max="7400" width="15.453125" style="58" customWidth="1"/>
    <col min="7401" max="7409" width="16.26953125" style="58" customWidth="1"/>
    <col min="7410" max="7410" width="1.453125" style="58" customWidth="1"/>
    <col min="7411" max="7651" width="9.1796875" style="58"/>
    <col min="7652" max="7652" width="2.54296875" style="58" customWidth="1"/>
    <col min="7653" max="7653" width="2.26953125" style="58" customWidth="1"/>
    <col min="7654" max="7654" width="2" style="58" customWidth="1"/>
    <col min="7655" max="7655" width="56" style="58" customWidth="1"/>
    <col min="7656" max="7656" width="15.453125" style="58" customWidth="1"/>
    <col min="7657" max="7665" width="16.26953125" style="58" customWidth="1"/>
    <col min="7666" max="7666" width="1.453125" style="58" customWidth="1"/>
    <col min="7667" max="7907" width="9.1796875" style="58"/>
    <col min="7908" max="7908" width="2.54296875" style="58" customWidth="1"/>
    <col min="7909" max="7909" width="2.26953125" style="58" customWidth="1"/>
    <col min="7910" max="7910" width="2" style="58" customWidth="1"/>
    <col min="7911" max="7911" width="56" style="58" customWidth="1"/>
    <col min="7912" max="7912" width="15.453125" style="58" customWidth="1"/>
    <col min="7913" max="7921" width="16.26953125" style="58" customWidth="1"/>
    <col min="7922" max="7922" width="1.453125" style="58" customWidth="1"/>
    <col min="7923" max="8163" width="9.1796875" style="58"/>
    <col min="8164" max="8164" width="2.54296875" style="58" customWidth="1"/>
    <col min="8165" max="8165" width="2.26953125" style="58" customWidth="1"/>
    <col min="8166" max="8166" width="2" style="58" customWidth="1"/>
    <col min="8167" max="8167" width="56" style="58" customWidth="1"/>
    <col min="8168" max="8168" width="15.453125" style="58" customWidth="1"/>
    <col min="8169" max="8177" width="16.26953125" style="58" customWidth="1"/>
    <col min="8178" max="8178" width="1.453125" style="58" customWidth="1"/>
    <col min="8179" max="8419" width="9.1796875" style="58"/>
    <col min="8420" max="8420" width="2.54296875" style="58" customWidth="1"/>
    <col min="8421" max="8421" width="2.26953125" style="58" customWidth="1"/>
    <col min="8422" max="8422" width="2" style="58" customWidth="1"/>
    <col min="8423" max="8423" width="56" style="58" customWidth="1"/>
    <col min="8424" max="8424" width="15.453125" style="58" customWidth="1"/>
    <col min="8425" max="8433" width="16.26953125" style="58" customWidth="1"/>
    <col min="8434" max="8434" width="1.453125" style="58" customWidth="1"/>
    <col min="8435" max="8675" width="9.1796875" style="58"/>
    <col min="8676" max="8676" width="2.54296875" style="58" customWidth="1"/>
    <col min="8677" max="8677" width="2.26953125" style="58" customWidth="1"/>
    <col min="8678" max="8678" width="2" style="58" customWidth="1"/>
    <col min="8679" max="8679" width="56" style="58" customWidth="1"/>
    <col min="8680" max="8680" width="15.453125" style="58" customWidth="1"/>
    <col min="8681" max="8689" width="16.26953125" style="58" customWidth="1"/>
    <col min="8690" max="8690" width="1.453125" style="58" customWidth="1"/>
    <col min="8691" max="8931" width="9.1796875" style="58"/>
    <col min="8932" max="8932" width="2.54296875" style="58" customWidth="1"/>
    <col min="8933" max="8933" width="2.26953125" style="58" customWidth="1"/>
    <col min="8934" max="8934" width="2" style="58" customWidth="1"/>
    <col min="8935" max="8935" width="56" style="58" customWidth="1"/>
    <col min="8936" max="8936" width="15.453125" style="58" customWidth="1"/>
    <col min="8937" max="8945" width="16.26953125" style="58" customWidth="1"/>
    <col min="8946" max="8946" width="1.453125" style="58" customWidth="1"/>
    <col min="8947" max="9187" width="9.1796875" style="58"/>
    <col min="9188" max="9188" width="2.54296875" style="58" customWidth="1"/>
    <col min="9189" max="9189" width="2.26953125" style="58" customWidth="1"/>
    <col min="9190" max="9190" width="2" style="58" customWidth="1"/>
    <col min="9191" max="9191" width="56" style="58" customWidth="1"/>
    <col min="9192" max="9192" width="15.453125" style="58" customWidth="1"/>
    <col min="9193" max="9201" width="16.26953125" style="58" customWidth="1"/>
    <col min="9202" max="9202" width="1.453125" style="58" customWidth="1"/>
    <col min="9203" max="9443" width="9.1796875" style="58"/>
    <col min="9444" max="9444" width="2.54296875" style="58" customWidth="1"/>
    <col min="9445" max="9445" width="2.26953125" style="58" customWidth="1"/>
    <col min="9446" max="9446" width="2" style="58" customWidth="1"/>
    <col min="9447" max="9447" width="56" style="58" customWidth="1"/>
    <col min="9448" max="9448" width="15.453125" style="58" customWidth="1"/>
    <col min="9449" max="9457" width="16.26953125" style="58" customWidth="1"/>
    <col min="9458" max="9458" width="1.453125" style="58" customWidth="1"/>
    <col min="9459" max="9699" width="9.1796875" style="58"/>
    <col min="9700" max="9700" width="2.54296875" style="58" customWidth="1"/>
    <col min="9701" max="9701" width="2.26953125" style="58" customWidth="1"/>
    <col min="9702" max="9702" width="2" style="58" customWidth="1"/>
    <col min="9703" max="9703" width="56" style="58" customWidth="1"/>
    <col min="9704" max="9704" width="15.453125" style="58" customWidth="1"/>
    <col min="9705" max="9713" width="16.26953125" style="58" customWidth="1"/>
    <col min="9714" max="9714" width="1.453125" style="58" customWidth="1"/>
    <col min="9715" max="9955" width="9.1796875" style="58"/>
    <col min="9956" max="9956" width="2.54296875" style="58" customWidth="1"/>
    <col min="9957" max="9957" width="2.26953125" style="58" customWidth="1"/>
    <col min="9958" max="9958" width="2" style="58" customWidth="1"/>
    <col min="9959" max="9959" width="56" style="58" customWidth="1"/>
    <col min="9960" max="9960" width="15.453125" style="58" customWidth="1"/>
    <col min="9961" max="9969" width="16.26953125" style="58" customWidth="1"/>
    <col min="9970" max="9970" width="1.453125" style="58" customWidth="1"/>
    <col min="9971" max="10211" width="9.1796875" style="58"/>
    <col min="10212" max="10212" width="2.54296875" style="58" customWidth="1"/>
    <col min="10213" max="10213" width="2.26953125" style="58" customWidth="1"/>
    <col min="10214" max="10214" width="2" style="58" customWidth="1"/>
    <col min="10215" max="10215" width="56" style="58" customWidth="1"/>
    <col min="10216" max="10216" width="15.453125" style="58" customWidth="1"/>
    <col min="10217" max="10225" width="16.26953125" style="58" customWidth="1"/>
    <col min="10226" max="10226" width="1.453125" style="58" customWidth="1"/>
    <col min="10227" max="10467" width="9.1796875" style="58"/>
    <col min="10468" max="10468" width="2.54296875" style="58" customWidth="1"/>
    <col min="10469" max="10469" width="2.26953125" style="58" customWidth="1"/>
    <col min="10470" max="10470" width="2" style="58" customWidth="1"/>
    <col min="10471" max="10471" width="56" style="58" customWidth="1"/>
    <col min="10472" max="10472" width="15.453125" style="58" customWidth="1"/>
    <col min="10473" max="10481" width="16.26953125" style="58" customWidth="1"/>
    <col min="10482" max="10482" width="1.453125" style="58" customWidth="1"/>
    <col min="10483" max="10723" width="9.1796875" style="58"/>
    <col min="10724" max="10724" width="2.54296875" style="58" customWidth="1"/>
    <col min="10725" max="10725" width="2.26953125" style="58" customWidth="1"/>
    <col min="10726" max="10726" width="2" style="58" customWidth="1"/>
    <col min="10727" max="10727" width="56" style="58" customWidth="1"/>
    <col min="10728" max="10728" width="15.453125" style="58" customWidth="1"/>
    <col min="10729" max="10737" width="16.26953125" style="58" customWidth="1"/>
    <col min="10738" max="10738" width="1.453125" style="58" customWidth="1"/>
    <col min="10739" max="10979" width="9.1796875" style="58"/>
    <col min="10980" max="10980" width="2.54296875" style="58" customWidth="1"/>
    <col min="10981" max="10981" width="2.26953125" style="58" customWidth="1"/>
    <col min="10982" max="10982" width="2" style="58" customWidth="1"/>
    <col min="10983" max="10983" width="56" style="58" customWidth="1"/>
    <col min="10984" max="10984" width="15.453125" style="58" customWidth="1"/>
    <col min="10985" max="10993" width="16.26953125" style="58" customWidth="1"/>
    <col min="10994" max="10994" width="1.453125" style="58" customWidth="1"/>
    <col min="10995" max="11235" width="9.1796875" style="58"/>
    <col min="11236" max="11236" width="2.54296875" style="58" customWidth="1"/>
    <col min="11237" max="11237" width="2.26953125" style="58" customWidth="1"/>
    <col min="11238" max="11238" width="2" style="58" customWidth="1"/>
    <col min="11239" max="11239" width="56" style="58" customWidth="1"/>
    <col min="11240" max="11240" width="15.453125" style="58" customWidth="1"/>
    <col min="11241" max="11249" width="16.26953125" style="58" customWidth="1"/>
    <col min="11250" max="11250" width="1.453125" style="58" customWidth="1"/>
    <col min="11251" max="11491" width="9.1796875" style="58"/>
    <col min="11492" max="11492" width="2.54296875" style="58" customWidth="1"/>
    <col min="11493" max="11493" width="2.26953125" style="58" customWidth="1"/>
    <col min="11494" max="11494" width="2" style="58" customWidth="1"/>
    <col min="11495" max="11495" width="56" style="58" customWidth="1"/>
    <col min="11496" max="11496" width="15.453125" style="58" customWidth="1"/>
    <col min="11497" max="11505" width="16.26953125" style="58" customWidth="1"/>
    <col min="11506" max="11506" width="1.453125" style="58" customWidth="1"/>
    <col min="11507" max="11747" width="9.1796875" style="58"/>
    <col min="11748" max="11748" width="2.54296875" style="58" customWidth="1"/>
    <col min="11749" max="11749" width="2.26953125" style="58" customWidth="1"/>
    <col min="11750" max="11750" width="2" style="58" customWidth="1"/>
    <col min="11751" max="11751" width="56" style="58" customWidth="1"/>
    <col min="11752" max="11752" width="15.453125" style="58" customWidth="1"/>
    <col min="11753" max="11761" width="16.26953125" style="58" customWidth="1"/>
    <col min="11762" max="11762" width="1.453125" style="58" customWidth="1"/>
    <col min="11763" max="12003" width="9.1796875" style="58"/>
    <col min="12004" max="12004" width="2.54296875" style="58" customWidth="1"/>
    <col min="12005" max="12005" width="2.26953125" style="58" customWidth="1"/>
    <col min="12006" max="12006" width="2" style="58" customWidth="1"/>
    <col min="12007" max="12007" width="56" style="58" customWidth="1"/>
    <col min="12008" max="12008" width="15.453125" style="58" customWidth="1"/>
    <col min="12009" max="12017" width="16.26953125" style="58" customWidth="1"/>
    <col min="12018" max="12018" width="1.453125" style="58" customWidth="1"/>
    <col min="12019" max="12259" width="9.1796875" style="58"/>
    <col min="12260" max="12260" width="2.54296875" style="58" customWidth="1"/>
    <col min="12261" max="12261" width="2.26953125" style="58" customWidth="1"/>
    <col min="12262" max="12262" width="2" style="58" customWidth="1"/>
    <col min="12263" max="12263" width="56" style="58" customWidth="1"/>
    <col min="12264" max="12264" width="15.453125" style="58" customWidth="1"/>
    <col min="12265" max="12273" width="16.26953125" style="58" customWidth="1"/>
    <col min="12274" max="12274" width="1.453125" style="58" customWidth="1"/>
    <col min="12275" max="12515" width="9.1796875" style="58"/>
    <col min="12516" max="12516" width="2.54296875" style="58" customWidth="1"/>
    <col min="12517" max="12517" width="2.26953125" style="58" customWidth="1"/>
    <col min="12518" max="12518" width="2" style="58" customWidth="1"/>
    <col min="12519" max="12519" width="56" style="58" customWidth="1"/>
    <col min="12520" max="12520" width="15.453125" style="58" customWidth="1"/>
    <col min="12521" max="12529" width="16.26953125" style="58" customWidth="1"/>
    <col min="12530" max="12530" width="1.453125" style="58" customWidth="1"/>
    <col min="12531" max="12771" width="9.1796875" style="58"/>
    <col min="12772" max="12772" width="2.54296875" style="58" customWidth="1"/>
    <col min="12773" max="12773" width="2.26953125" style="58" customWidth="1"/>
    <col min="12774" max="12774" width="2" style="58" customWidth="1"/>
    <col min="12775" max="12775" width="56" style="58" customWidth="1"/>
    <col min="12776" max="12776" width="15.453125" style="58" customWidth="1"/>
    <col min="12777" max="12785" width="16.26953125" style="58" customWidth="1"/>
    <col min="12786" max="12786" width="1.453125" style="58" customWidth="1"/>
    <col min="12787" max="13027" width="9.1796875" style="58"/>
    <col min="13028" max="13028" width="2.54296875" style="58" customWidth="1"/>
    <col min="13029" max="13029" width="2.26953125" style="58" customWidth="1"/>
    <col min="13030" max="13030" width="2" style="58" customWidth="1"/>
    <col min="13031" max="13031" width="56" style="58" customWidth="1"/>
    <col min="13032" max="13032" width="15.453125" style="58" customWidth="1"/>
    <col min="13033" max="13041" width="16.26953125" style="58" customWidth="1"/>
    <col min="13042" max="13042" width="1.453125" style="58" customWidth="1"/>
    <col min="13043" max="13283" width="9.1796875" style="58"/>
    <col min="13284" max="13284" width="2.54296875" style="58" customWidth="1"/>
    <col min="13285" max="13285" width="2.26953125" style="58" customWidth="1"/>
    <col min="13286" max="13286" width="2" style="58" customWidth="1"/>
    <col min="13287" max="13287" width="56" style="58" customWidth="1"/>
    <col min="13288" max="13288" width="15.453125" style="58" customWidth="1"/>
    <col min="13289" max="13297" width="16.26953125" style="58" customWidth="1"/>
    <col min="13298" max="13298" width="1.453125" style="58" customWidth="1"/>
    <col min="13299" max="13539" width="9.1796875" style="58"/>
    <col min="13540" max="13540" width="2.54296875" style="58" customWidth="1"/>
    <col min="13541" max="13541" width="2.26953125" style="58" customWidth="1"/>
    <col min="13542" max="13542" width="2" style="58" customWidth="1"/>
    <col min="13543" max="13543" width="56" style="58" customWidth="1"/>
    <col min="13544" max="13544" width="15.453125" style="58" customWidth="1"/>
    <col min="13545" max="13553" width="16.26953125" style="58" customWidth="1"/>
    <col min="13554" max="13554" width="1.453125" style="58" customWidth="1"/>
    <col min="13555" max="13795" width="9.1796875" style="58"/>
    <col min="13796" max="13796" width="2.54296875" style="58" customWidth="1"/>
    <col min="13797" max="13797" width="2.26953125" style="58" customWidth="1"/>
    <col min="13798" max="13798" width="2" style="58" customWidth="1"/>
    <col min="13799" max="13799" width="56" style="58" customWidth="1"/>
    <col min="13800" max="13800" width="15.453125" style="58" customWidth="1"/>
    <col min="13801" max="13809" width="16.26953125" style="58" customWidth="1"/>
    <col min="13810" max="13810" width="1.453125" style="58" customWidth="1"/>
    <col min="13811" max="14051" width="9.1796875" style="58"/>
    <col min="14052" max="14052" width="2.54296875" style="58" customWidth="1"/>
    <col min="14053" max="14053" width="2.26953125" style="58" customWidth="1"/>
    <col min="14054" max="14054" width="2" style="58" customWidth="1"/>
    <col min="14055" max="14055" width="56" style="58" customWidth="1"/>
    <col min="14056" max="14056" width="15.453125" style="58" customWidth="1"/>
    <col min="14057" max="14065" width="16.26953125" style="58" customWidth="1"/>
    <col min="14066" max="14066" width="1.453125" style="58" customWidth="1"/>
    <col min="14067" max="14307" width="9.1796875" style="58"/>
    <col min="14308" max="14308" width="2.54296875" style="58" customWidth="1"/>
    <col min="14309" max="14309" width="2.26953125" style="58" customWidth="1"/>
    <col min="14310" max="14310" width="2" style="58" customWidth="1"/>
    <col min="14311" max="14311" width="56" style="58" customWidth="1"/>
    <col min="14312" max="14312" width="15.453125" style="58" customWidth="1"/>
    <col min="14313" max="14321" width="16.26953125" style="58" customWidth="1"/>
    <col min="14322" max="14322" width="1.453125" style="58" customWidth="1"/>
    <col min="14323" max="14563" width="9.1796875" style="58"/>
    <col min="14564" max="14564" width="2.54296875" style="58" customWidth="1"/>
    <col min="14565" max="14565" width="2.26953125" style="58" customWidth="1"/>
    <col min="14566" max="14566" width="2" style="58" customWidth="1"/>
    <col min="14567" max="14567" width="56" style="58" customWidth="1"/>
    <col min="14568" max="14568" width="15.453125" style="58" customWidth="1"/>
    <col min="14569" max="14577" width="16.26953125" style="58" customWidth="1"/>
    <col min="14578" max="14578" width="1.453125" style="58" customWidth="1"/>
    <col min="14579" max="14819" width="9.1796875" style="58"/>
    <col min="14820" max="14820" width="2.54296875" style="58" customWidth="1"/>
    <col min="14821" max="14821" width="2.26953125" style="58" customWidth="1"/>
    <col min="14822" max="14822" width="2" style="58" customWidth="1"/>
    <col min="14823" max="14823" width="56" style="58" customWidth="1"/>
    <col min="14824" max="14824" width="15.453125" style="58" customWidth="1"/>
    <col min="14825" max="14833" width="16.26953125" style="58" customWidth="1"/>
    <col min="14834" max="14834" width="1.453125" style="58" customWidth="1"/>
    <col min="14835" max="15075" width="9.1796875" style="58"/>
    <col min="15076" max="15076" width="2.54296875" style="58" customWidth="1"/>
    <col min="15077" max="15077" width="2.26953125" style="58" customWidth="1"/>
    <col min="15078" max="15078" width="2" style="58" customWidth="1"/>
    <col min="15079" max="15079" width="56" style="58" customWidth="1"/>
    <col min="15080" max="15080" width="15.453125" style="58" customWidth="1"/>
    <col min="15081" max="15089" width="16.26953125" style="58" customWidth="1"/>
    <col min="15090" max="15090" width="1.453125" style="58" customWidth="1"/>
    <col min="15091" max="15331" width="9.1796875" style="58"/>
    <col min="15332" max="15332" width="2.54296875" style="58" customWidth="1"/>
    <col min="15333" max="15333" width="2.26953125" style="58" customWidth="1"/>
    <col min="15334" max="15334" width="2" style="58" customWidth="1"/>
    <col min="15335" max="15335" width="56" style="58" customWidth="1"/>
    <col min="15336" max="15336" width="15.453125" style="58" customWidth="1"/>
    <col min="15337" max="15345" width="16.26953125" style="58" customWidth="1"/>
    <col min="15346" max="15346" width="1.453125" style="58" customWidth="1"/>
    <col min="15347" max="15587" width="9.1796875" style="58"/>
    <col min="15588" max="15588" width="2.54296875" style="58" customWidth="1"/>
    <col min="15589" max="15589" width="2.26953125" style="58" customWidth="1"/>
    <col min="15590" max="15590" width="2" style="58" customWidth="1"/>
    <col min="15591" max="15591" width="56" style="58" customWidth="1"/>
    <col min="15592" max="15592" width="15.453125" style="58" customWidth="1"/>
    <col min="15593" max="15601" width="16.26953125" style="58" customWidth="1"/>
    <col min="15602" max="15602" width="1.453125" style="58" customWidth="1"/>
    <col min="15603" max="15843" width="9.1796875" style="58"/>
    <col min="15844" max="15844" width="2.54296875" style="58" customWidth="1"/>
    <col min="15845" max="15845" width="2.26953125" style="58" customWidth="1"/>
    <col min="15846" max="15846" width="2" style="58" customWidth="1"/>
    <col min="15847" max="15847" width="56" style="58" customWidth="1"/>
    <col min="15848" max="15848" width="15.453125" style="58" customWidth="1"/>
    <col min="15849" max="15857" width="16.26953125" style="58" customWidth="1"/>
    <col min="15858" max="15858" width="1.453125" style="58" customWidth="1"/>
    <col min="15859" max="16099" width="9.1796875" style="58"/>
    <col min="16100" max="16100" width="2.54296875" style="58" customWidth="1"/>
    <col min="16101" max="16101" width="2.26953125" style="58" customWidth="1"/>
    <col min="16102" max="16102" width="2" style="58" customWidth="1"/>
    <col min="16103" max="16103" width="56" style="58" customWidth="1"/>
    <col min="16104" max="16104" width="15.453125" style="58" customWidth="1"/>
    <col min="16105" max="16113" width="16.26953125" style="58" customWidth="1"/>
    <col min="16114" max="16114" width="1.453125" style="58" customWidth="1"/>
    <col min="16115" max="16354" width="9.1796875" style="58"/>
    <col min="16355" max="16384" width="9.1796875" style="58" customWidth="1"/>
  </cols>
  <sheetData>
    <row r="1" spans="1:15" ht="15.5">
      <c r="A1" s="684" t="s">
        <v>144</v>
      </c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77"/>
    </row>
    <row r="2" spans="1:15" ht="15.5">
      <c r="A2" s="685" t="str">
        <f>Certification!A3</f>
        <v>BUDGET FINANCIAL REPORT - ALTERNATIVE FORM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77"/>
    </row>
    <row r="3" spans="1:15" ht="15.5">
      <c r="A3" s="686" t="s">
        <v>374</v>
      </c>
      <c r="B3" s="686"/>
      <c r="C3" s="686"/>
      <c r="D3" s="686"/>
      <c r="E3" s="686"/>
      <c r="F3" s="686"/>
      <c r="G3" s="686"/>
      <c r="H3" s="686"/>
      <c r="I3" s="686"/>
      <c r="J3" s="686"/>
      <c r="K3" s="686"/>
      <c r="L3" s="686"/>
      <c r="M3" s="686"/>
      <c r="N3" s="686"/>
      <c r="O3" s="77"/>
    </row>
    <row r="4" spans="1:15" ht="15.5">
      <c r="A4" s="684"/>
      <c r="B4" s="685"/>
      <c r="C4" s="685"/>
      <c r="D4" s="685"/>
      <c r="E4" s="685"/>
      <c r="F4" s="685"/>
      <c r="G4" s="685"/>
      <c r="H4" s="685"/>
      <c r="I4" s="685"/>
      <c r="J4" s="685"/>
      <c r="K4" s="685"/>
      <c r="L4" s="685"/>
      <c r="M4" s="685"/>
      <c r="N4" s="685"/>
      <c r="O4" s="77"/>
    </row>
    <row r="5" spans="1:15">
      <c r="A5" s="203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77"/>
    </row>
    <row r="6" spans="1:15">
      <c r="A6" s="204"/>
      <c r="B6" s="204"/>
      <c r="C6" s="204"/>
      <c r="D6" s="204"/>
      <c r="E6" s="204"/>
      <c r="F6" s="204" t="s">
        <v>106</v>
      </c>
      <c r="G6" s="687" t="s">
        <v>249</v>
      </c>
      <c r="H6" s="687"/>
      <c r="I6" s="205"/>
      <c r="J6" s="205"/>
      <c r="K6" s="205"/>
      <c r="L6" s="206"/>
      <c r="M6" s="206"/>
      <c r="N6" s="110"/>
      <c r="O6" s="77"/>
    </row>
    <row r="7" spans="1:15">
      <c r="A7" s="204"/>
      <c r="B7" s="204"/>
      <c r="C7" s="204"/>
      <c r="D7" s="204"/>
      <c r="E7" s="204"/>
      <c r="F7" s="32" t="s">
        <v>160</v>
      </c>
      <c r="G7" s="619" t="s">
        <v>244</v>
      </c>
      <c r="H7" s="619"/>
      <c r="I7" s="205"/>
      <c r="J7" s="205"/>
      <c r="K7" s="205"/>
      <c r="L7" s="206"/>
      <c r="M7" s="206"/>
      <c r="N7" s="110"/>
      <c r="O7" s="77"/>
    </row>
    <row r="8" spans="1:15">
      <c r="A8" s="204"/>
      <c r="B8" s="204"/>
      <c r="C8" s="204"/>
      <c r="D8" s="204"/>
      <c r="E8" s="204"/>
      <c r="F8" s="204" t="s">
        <v>127</v>
      </c>
      <c r="G8" s="606" t="s">
        <v>389</v>
      </c>
      <c r="H8" s="607"/>
      <c r="I8" s="205"/>
      <c r="J8" s="205"/>
      <c r="K8" s="205"/>
      <c r="L8" s="206"/>
      <c r="M8" s="206"/>
      <c r="N8" s="26"/>
      <c r="O8" s="77"/>
    </row>
    <row r="9" spans="1:15">
      <c r="A9" s="204"/>
      <c r="B9" s="204"/>
      <c r="C9" s="204"/>
      <c r="D9" s="204"/>
      <c r="E9" s="204"/>
      <c r="F9" s="204" t="s">
        <v>107</v>
      </c>
      <c r="G9" s="620" t="s">
        <v>390</v>
      </c>
      <c r="H9" s="620"/>
      <c r="I9" s="207"/>
      <c r="J9" s="207"/>
      <c r="K9" s="207"/>
      <c r="L9" s="208"/>
      <c r="M9" s="208"/>
      <c r="N9" s="209"/>
      <c r="O9" s="77"/>
    </row>
    <row r="10" spans="1:15">
      <c r="A10" s="204"/>
      <c r="B10" s="204"/>
      <c r="C10" s="204"/>
      <c r="D10" s="204"/>
      <c r="E10" s="204"/>
      <c r="F10" s="204" t="s">
        <v>108</v>
      </c>
      <c r="G10" s="608" t="s">
        <v>244</v>
      </c>
      <c r="H10" s="608"/>
      <c r="I10" s="210"/>
      <c r="J10" s="210"/>
      <c r="K10" s="210"/>
      <c r="L10" s="208"/>
      <c r="M10" s="208"/>
      <c r="N10" s="209"/>
      <c r="O10" s="77"/>
    </row>
    <row r="11" spans="1:15">
      <c r="A11" s="204"/>
      <c r="B11" s="204"/>
      <c r="C11" s="204"/>
      <c r="D11" s="204"/>
      <c r="E11" s="204"/>
      <c r="F11" s="204" t="s">
        <v>128</v>
      </c>
      <c r="G11" s="621" t="s">
        <v>290</v>
      </c>
      <c r="H11" s="620"/>
      <c r="I11" s="207"/>
      <c r="J11" s="207"/>
      <c r="K11" s="207"/>
      <c r="L11" s="208"/>
      <c r="M11" s="208"/>
      <c r="N11" s="209"/>
      <c r="O11" s="77"/>
    </row>
    <row r="12" spans="1:15">
      <c r="A12" s="204"/>
      <c r="B12" s="204"/>
      <c r="C12" s="204"/>
      <c r="D12" s="204"/>
      <c r="E12" s="204"/>
      <c r="F12" s="204" t="s">
        <v>147</v>
      </c>
      <c r="G12" s="673" t="s">
        <v>241</v>
      </c>
      <c r="H12" s="674"/>
      <c r="I12" s="211"/>
      <c r="J12" s="211"/>
      <c r="K12" s="211"/>
      <c r="L12" s="208"/>
      <c r="M12" s="208"/>
      <c r="N12" s="209"/>
      <c r="O12" s="77"/>
    </row>
    <row r="13" spans="1:15" ht="32.25" customHeight="1">
      <c r="A13" s="204"/>
      <c r="B13" s="204"/>
      <c r="C13" s="204"/>
      <c r="D13" s="204"/>
      <c r="E13" s="208"/>
      <c r="F13" s="212"/>
      <c r="G13" s="212"/>
      <c r="H13" s="212"/>
      <c r="I13" s="212"/>
      <c r="J13" s="212"/>
      <c r="K13" s="212"/>
      <c r="L13" s="212"/>
      <c r="M13" s="212"/>
      <c r="N13" s="212"/>
      <c r="O13" s="77"/>
    </row>
    <row r="14" spans="1:15" ht="21.75" customHeight="1">
      <c r="A14" s="213" t="s">
        <v>152</v>
      </c>
      <c r="B14" s="204"/>
      <c r="C14" s="204"/>
      <c r="D14" s="204"/>
      <c r="E14" s="208"/>
      <c r="F14" s="212"/>
      <c r="G14" s="212"/>
      <c r="H14" s="212"/>
      <c r="I14" s="212"/>
      <c r="J14" s="212"/>
      <c r="K14" s="212"/>
      <c r="L14" s="212"/>
      <c r="M14" s="212"/>
      <c r="N14" s="212"/>
      <c r="O14" s="77"/>
    </row>
    <row r="15" spans="1:15" ht="15.5">
      <c r="A15" s="214"/>
      <c r="B15" s="215" t="s">
        <v>212</v>
      </c>
      <c r="C15" s="216" t="s">
        <v>353</v>
      </c>
      <c r="D15" s="217"/>
      <c r="E15" s="208"/>
      <c r="F15" s="212"/>
      <c r="G15" s="212"/>
      <c r="H15" s="212"/>
      <c r="I15" s="212"/>
      <c r="J15" s="212"/>
      <c r="K15" s="212"/>
      <c r="L15" s="212"/>
      <c r="M15" s="212"/>
      <c r="N15" s="212"/>
      <c r="O15" s="77"/>
    </row>
    <row r="16" spans="1:15" ht="6.75" customHeight="1">
      <c r="A16" s="214"/>
      <c r="B16" s="204"/>
      <c r="C16" s="218"/>
      <c r="D16" s="204"/>
      <c r="E16" s="208"/>
      <c r="F16" s="212"/>
      <c r="G16" s="212"/>
      <c r="H16" s="212"/>
      <c r="I16" s="212"/>
      <c r="J16" s="212"/>
      <c r="K16" s="212"/>
      <c r="L16" s="212"/>
      <c r="M16" s="212"/>
      <c r="N16" s="212"/>
      <c r="O16" s="77"/>
    </row>
    <row r="17" spans="1:16" ht="15.5">
      <c r="A17" s="214"/>
      <c r="B17" s="215"/>
      <c r="C17" s="219" t="s">
        <v>354</v>
      </c>
      <c r="D17" s="220"/>
      <c r="E17" s="208"/>
      <c r="F17" s="212"/>
      <c r="G17" s="212"/>
      <c r="H17" s="212"/>
      <c r="I17" s="212"/>
      <c r="J17" s="212"/>
      <c r="K17" s="212"/>
      <c r="L17" s="212"/>
      <c r="M17" s="212"/>
      <c r="N17" s="212"/>
      <c r="O17" s="77"/>
    </row>
    <row r="18" spans="1:16" ht="26.25" customHeight="1">
      <c r="A18" s="110"/>
      <c r="B18" s="110"/>
      <c r="C18" s="110"/>
      <c r="D18" s="110"/>
      <c r="E18" s="110"/>
      <c r="F18" s="221"/>
      <c r="G18" s="221"/>
      <c r="H18" s="221"/>
      <c r="I18" s="221"/>
      <c r="J18" s="221"/>
      <c r="K18" s="221"/>
      <c r="L18" s="221"/>
      <c r="M18" s="221"/>
      <c r="N18" s="221"/>
      <c r="O18" s="77"/>
    </row>
    <row r="19" spans="1:16" s="196" customFormat="1" ht="18" customHeight="1">
      <c r="A19" s="190"/>
      <c r="B19" s="191"/>
      <c r="C19" s="191"/>
      <c r="D19" s="375"/>
      <c r="E19" s="376"/>
      <c r="F19" s="675" t="s">
        <v>375</v>
      </c>
      <c r="G19" s="676"/>
      <c r="H19" s="677"/>
      <c r="I19" s="678" t="s">
        <v>376</v>
      </c>
      <c r="J19" s="679"/>
      <c r="K19" s="680"/>
      <c r="L19" s="681" t="s">
        <v>377</v>
      </c>
      <c r="M19" s="682"/>
      <c r="N19" s="683"/>
      <c r="O19" s="195"/>
    </row>
    <row r="20" spans="1:16" s="196" customFormat="1" ht="15.5">
      <c r="A20" s="197"/>
      <c r="B20" s="198"/>
      <c r="C20" s="198"/>
      <c r="D20" s="377" t="s">
        <v>120</v>
      </c>
      <c r="E20" s="378" t="s">
        <v>73</v>
      </c>
      <c r="F20" s="379" t="s">
        <v>153</v>
      </c>
      <c r="G20" s="380" t="s">
        <v>154</v>
      </c>
      <c r="H20" s="381" t="s">
        <v>155</v>
      </c>
      <c r="I20" s="382" t="s">
        <v>153</v>
      </c>
      <c r="J20" s="383" t="s">
        <v>154</v>
      </c>
      <c r="K20" s="384" t="s">
        <v>155</v>
      </c>
      <c r="L20" s="385" t="s">
        <v>153</v>
      </c>
      <c r="M20" s="386" t="s">
        <v>154</v>
      </c>
      <c r="N20" s="387" t="s">
        <v>155</v>
      </c>
      <c r="O20" s="195"/>
    </row>
    <row r="21" spans="1:16">
      <c r="A21" s="78" t="s">
        <v>1</v>
      </c>
      <c r="B21" s="223" t="s">
        <v>2</v>
      </c>
      <c r="C21" s="224"/>
      <c r="D21" s="224"/>
      <c r="E21" s="80" t="s">
        <v>0</v>
      </c>
      <c r="F21" s="225"/>
      <c r="G21" s="226"/>
      <c r="H21" s="227"/>
      <c r="I21" s="228"/>
      <c r="J21" s="228"/>
      <c r="K21" s="228"/>
      <c r="L21" s="229"/>
      <c r="M21" s="230"/>
      <c r="N21" s="231"/>
      <c r="O21" s="60"/>
    </row>
    <row r="22" spans="1:16">
      <c r="A22" s="78"/>
      <c r="B22" s="232" t="s">
        <v>3</v>
      </c>
      <c r="C22" s="224" t="s">
        <v>252</v>
      </c>
      <c r="D22" s="224"/>
      <c r="E22" s="85" t="s">
        <v>0</v>
      </c>
      <c r="F22" s="233"/>
      <c r="G22" s="234"/>
      <c r="H22" s="235"/>
      <c r="I22" s="236"/>
      <c r="J22" s="236"/>
      <c r="K22" s="236"/>
      <c r="L22" s="237"/>
      <c r="M22" s="238"/>
      <c r="N22" s="239"/>
      <c r="O22" s="60"/>
    </row>
    <row r="23" spans="1:16" ht="15" customHeight="1">
      <c r="A23" s="78"/>
      <c r="B23" s="223"/>
      <c r="C23" s="224"/>
      <c r="D23" s="224" t="s">
        <v>91</v>
      </c>
      <c r="E23" s="85">
        <v>8011</v>
      </c>
      <c r="F23" s="240">
        <v>9610149</v>
      </c>
      <c r="G23" s="240">
        <v>0</v>
      </c>
      <c r="H23" s="241">
        <f t="shared" ref="H23:H29" si="0">SUM(F23:G23)</f>
        <v>9610149</v>
      </c>
      <c r="I23" s="242">
        <v>8060731.4699999997</v>
      </c>
      <c r="J23" s="242">
        <v>0</v>
      </c>
      <c r="K23" s="243">
        <f>SUM(I23:J23)</f>
        <v>8060731.4699999997</v>
      </c>
      <c r="L23" s="240">
        <v>12196521.527697502</v>
      </c>
      <c r="M23" s="240">
        <v>0</v>
      </c>
      <c r="N23" s="244">
        <f t="shared" ref="N23:N29" si="1">SUM(L23:M23)</f>
        <v>12196521.527697502</v>
      </c>
      <c r="O23" s="60"/>
      <c r="P23" s="245"/>
    </row>
    <row r="24" spans="1:16">
      <c r="A24" s="78"/>
      <c r="B24" s="223"/>
      <c r="C24" s="224"/>
      <c r="D24" s="224" t="s">
        <v>207</v>
      </c>
      <c r="E24" s="135">
        <v>8012</v>
      </c>
      <c r="F24" s="240">
        <v>197078</v>
      </c>
      <c r="G24" s="240">
        <v>0</v>
      </c>
      <c r="H24" s="241">
        <f>SUM(F24:G24)</f>
        <v>197078</v>
      </c>
      <c r="I24" s="242">
        <v>165363.5</v>
      </c>
      <c r="J24" s="242">
        <v>0</v>
      </c>
      <c r="K24" s="243">
        <f>SUM(I24:J24)</f>
        <v>165363.5</v>
      </c>
      <c r="L24" s="240">
        <v>237141.47230249905</v>
      </c>
      <c r="M24" s="240">
        <v>0</v>
      </c>
      <c r="N24" s="244">
        <f>SUM(L24:M24)</f>
        <v>237141.47230249905</v>
      </c>
      <c r="O24" s="60"/>
      <c r="P24" s="245"/>
    </row>
    <row r="25" spans="1:16">
      <c r="A25" s="78"/>
      <c r="B25" s="223"/>
      <c r="C25" s="224"/>
      <c r="D25" s="224" t="s">
        <v>225</v>
      </c>
      <c r="E25" s="135">
        <v>8015</v>
      </c>
      <c r="F25" s="240">
        <v>0</v>
      </c>
      <c r="G25" s="240">
        <v>0</v>
      </c>
      <c r="H25" s="241">
        <f t="shared" si="0"/>
        <v>0</v>
      </c>
      <c r="I25" s="242">
        <v>0</v>
      </c>
      <c r="J25" s="242">
        <v>0</v>
      </c>
      <c r="K25" s="243">
        <f t="shared" ref="K25:K33" si="2">SUM(I25:J25)</f>
        <v>0</v>
      </c>
      <c r="L25" s="240">
        <v>0</v>
      </c>
      <c r="M25" s="240">
        <v>0</v>
      </c>
      <c r="N25" s="244">
        <f t="shared" si="1"/>
        <v>0</v>
      </c>
      <c r="O25" s="60"/>
      <c r="P25" s="245"/>
    </row>
    <row r="26" spans="1:16">
      <c r="A26" s="78"/>
      <c r="B26" s="223"/>
      <c r="C26" s="224"/>
      <c r="D26" s="224" t="s">
        <v>92</v>
      </c>
      <c r="E26" s="246">
        <v>8019</v>
      </c>
      <c r="F26" s="240">
        <v>0</v>
      </c>
      <c r="G26" s="240">
        <v>0</v>
      </c>
      <c r="H26" s="241">
        <f t="shared" si="0"/>
        <v>0</v>
      </c>
      <c r="I26" s="242">
        <v>0</v>
      </c>
      <c r="J26" s="242">
        <v>0</v>
      </c>
      <c r="K26" s="243">
        <f t="shared" si="2"/>
        <v>0</v>
      </c>
      <c r="L26" s="240">
        <v>0</v>
      </c>
      <c r="M26" s="240">
        <v>0</v>
      </c>
      <c r="N26" s="244">
        <f t="shared" si="1"/>
        <v>0</v>
      </c>
      <c r="O26" s="60"/>
      <c r="P26" s="245"/>
    </row>
    <row r="27" spans="1:16">
      <c r="A27" s="78"/>
      <c r="B27" s="223"/>
      <c r="C27" s="224"/>
      <c r="D27" s="224" t="s">
        <v>227</v>
      </c>
      <c r="E27" s="246" t="s">
        <v>226</v>
      </c>
      <c r="F27" s="240">
        <v>0</v>
      </c>
      <c r="G27" s="240">
        <v>0</v>
      </c>
      <c r="H27" s="241">
        <f t="shared" si="0"/>
        <v>0</v>
      </c>
      <c r="I27" s="242">
        <v>0</v>
      </c>
      <c r="J27" s="242">
        <v>0</v>
      </c>
      <c r="K27" s="243">
        <f t="shared" si="2"/>
        <v>0</v>
      </c>
      <c r="L27" s="240">
        <v>0</v>
      </c>
      <c r="M27" s="240">
        <v>0</v>
      </c>
      <c r="N27" s="244">
        <f t="shared" si="1"/>
        <v>0</v>
      </c>
      <c r="O27" s="60"/>
      <c r="P27" s="245"/>
    </row>
    <row r="28" spans="1:16">
      <c r="A28" s="78"/>
      <c r="B28" s="223"/>
      <c r="C28" s="224"/>
      <c r="D28" s="224" t="s">
        <v>229</v>
      </c>
      <c r="E28" s="246" t="s">
        <v>228</v>
      </c>
      <c r="F28" s="240">
        <v>0</v>
      </c>
      <c r="G28" s="240">
        <v>0</v>
      </c>
      <c r="H28" s="241">
        <f t="shared" si="0"/>
        <v>0</v>
      </c>
      <c r="I28" s="242">
        <v>0</v>
      </c>
      <c r="J28" s="242">
        <v>0</v>
      </c>
      <c r="K28" s="243">
        <f t="shared" si="2"/>
        <v>0</v>
      </c>
      <c r="L28" s="240">
        <v>0</v>
      </c>
      <c r="M28" s="240">
        <v>0</v>
      </c>
      <c r="N28" s="244">
        <f t="shared" si="1"/>
        <v>0</v>
      </c>
      <c r="O28" s="60"/>
      <c r="P28" s="245"/>
    </row>
    <row r="29" spans="1:16">
      <c r="A29" s="78"/>
      <c r="B29" s="223"/>
      <c r="C29" s="224"/>
      <c r="D29" s="224" t="s">
        <v>231</v>
      </c>
      <c r="E29" s="246" t="s">
        <v>230</v>
      </c>
      <c r="F29" s="240">
        <v>0</v>
      </c>
      <c r="G29" s="247">
        <v>0</v>
      </c>
      <c r="H29" s="248">
        <f t="shared" si="0"/>
        <v>0</v>
      </c>
      <c r="I29" s="242">
        <v>0</v>
      </c>
      <c r="J29" s="242">
        <v>0</v>
      </c>
      <c r="K29" s="243">
        <f t="shared" si="2"/>
        <v>0</v>
      </c>
      <c r="L29" s="247">
        <v>0</v>
      </c>
      <c r="M29" s="247">
        <v>0</v>
      </c>
      <c r="N29" s="249">
        <f t="shared" si="1"/>
        <v>0</v>
      </c>
      <c r="O29" s="60"/>
      <c r="P29" s="245"/>
    </row>
    <row r="30" spans="1:16">
      <c r="A30" s="78"/>
      <c r="B30" s="223"/>
      <c r="C30" s="62"/>
      <c r="D30" s="224" t="s">
        <v>232</v>
      </c>
      <c r="E30" s="85"/>
      <c r="F30" s="250"/>
      <c r="G30" s="251"/>
      <c r="H30" s="252"/>
      <c r="I30" s="253"/>
      <c r="J30" s="254"/>
      <c r="K30" s="255"/>
      <c r="L30" s="256"/>
      <c r="M30" s="257"/>
      <c r="N30" s="258"/>
      <c r="O30" s="60"/>
      <c r="P30" s="245"/>
    </row>
    <row r="31" spans="1:16">
      <c r="A31" s="78"/>
      <c r="B31" s="223"/>
      <c r="C31" s="224"/>
      <c r="D31" s="224" t="s">
        <v>233</v>
      </c>
      <c r="E31" s="85">
        <v>8092</v>
      </c>
      <c r="F31" s="240">
        <v>0</v>
      </c>
      <c r="G31" s="240">
        <v>0</v>
      </c>
      <c r="H31" s="241">
        <f>SUM(F31:G31)</f>
        <v>0</v>
      </c>
      <c r="I31" s="242">
        <v>0</v>
      </c>
      <c r="J31" s="242">
        <v>0</v>
      </c>
      <c r="K31" s="243">
        <f t="shared" si="2"/>
        <v>0</v>
      </c>
      <c r="L31" s="240">
        <v>0</v>
      </c>
      <c r="M31" s="240">
        <v>0</v>
      </c>
      <c r="N31" s="244">
        <f>SUM(L31:M31)</f>
        <v>0</v>
      </c>
      <c r="O31" s="60"/>
      <c r="P31" s="245"/>
    </row>
    <row r="32" spans="1:16">
      <c r="A32" s="91"/>
      <c r="B32" s="223" t="s">
        <v>0</v>
      </c>
      <c r="C32" s="224"/>
      <c r="D32" s="259" t="s">
        <v>234</v>
      </c>
      <c r="E32" s="85">
        <v>8096</v>
      </c>
      <c r="F32" s="240">
        <v>217673</v>
      </c>
      <c r="G32" s="240">
        <v>0</v>
      </c>
      <c r="H32" s="241">
        <f>SUM(F32:G32)</f>
        <v>217673</v>
      </c>
      <c r="I32" s="242">
        <v>171819.5</v>
      </c>
      <c r="J32" s="242">
        <v>0</v>
      </c>
      <c r="K32" s="243">
        <f t="shared" si="2"/>
        <v>171819.5</v>
      </c>
      <c r="L32" s="240">
        <v>217673</v>
      </c>
      <c r="M32" s="240">
        <v>0</v>
      </c>
      <c r="N32" s="244">
        <f>SUM(L32:M32)</f>
        <v>217673</v>
      </c>
      <c r="O32" s="60"/>
      <c r="P32" s="245"/>
    </row>
    <row r="33" spans="1:35">
      <c r="A33" s="78"/>
      <c r="B33" s="223"/>
      <c r="C33" s="224"/>
      <c r="D33" s="224" t="s">
        <v>235</v>
      </c>
      <c r="E33" s="260" t="s">
        <v>98</v>
      </c>
      <c r="F33" s="240">
        <v>0</v>
      </c>
      <c r="G33" s="240">
        <v>0</v>
      </c>
      <c r="H33" s="241">
        <f>SUM(F33:G33)</f>
        <v>0</v>
      </c>
      <c r="I33" s="242">
        <v>0</v>
      </c>
      <c r="J33" s="242">
        <v>0</v>
      </c>
      <c r="K33" s="243">
        <f t="shared" si="2"/>
        <v>0</v>
      </c>
      <c r="L33" s="240">
        <v>0</v>
      </c>
      <c r="M33" s="240">
        <v>0</v>
      </c>
      <c r="N33" s="244">
        <f>SUM(L33:M33)</f>
        <v>0</v>
      </c>
      <c r="O33" s="60"/>
      <c r="P33" s="245"/>
    </row>
    <row r="34" spans="1:35">
      <c r="A34" s="78"/>
      <c r="B34" s="223"/>
      <c r="C34" s="224"/>
      <c r="D34" s="224" t="s">
        <v>208</v>
      </c>
      <c r="E34" s="261" t="s">
        <v>0</v>
      </c>
      <c r="F34" s="610">
        <f t="shared" ref="F34:G34" si="3">SUM((F23:F29),(F31:F33))</f>
        <v>10024900</v>
      </c>
      <c r="G34" s="610">
        <f t="shared" si="3"/>
        <v>0</v>
      </c>
      <c r="H34" s="263">
        <f t="shared" ref="H34:N34" si="4">SUM((H23:H29),(H31:H33))</f>
        <v>10024900</v>
      </c>
      <c r="I34" s="264">
        <f t="shared" si="4"/>
        <v>8397914.4699999988</v>
      </c>
      <c r="J34" s="264">
        <f t="shared" si="4"/>
        <v>0</v>
      </c>
      <c r="K34" s="265">
        <f t="shared" si="4"/>
        <v>8397914.4699999988</v>
      </c>
      <c r="L34" s="266">
        <f t="shared" si="4"/>
        <v>12651336</v>
      </c>
      <c r="M34" s="266">
        <f t="shared" si="4"/>
        <v>0</v>
      </c>
      <c r="N34" s="266">
        <f t="shared" si="4"/>
        <v>12651336</v>
      </c>
      <c r="O34" s="60"/>
      <c r="P34" s="245"/>
    </row>
    <row r="35" spans="1:35">
      <c r="A35" s="78"/>
      <c r="B35" s="223"/>
      <c r="C35" s="224"/>
      <c r="D35" s="224"/>
      <c r="E35" s="61" t="s">
        <v>0</v>
      </c>
      <c r="F35" s="611"/>
      <c r="G35" s="612"/>
      <c r="H35" s="269"/>
      <c r="I35" s="270"/>
      <c r="J35" s="271"/>
      <c r="K35" s="271"/>
      <c r="L35" s="272"/>
      <c r="M35" s="273"/>
      <c r="N35" s="274"/>
      <c r="O35" s="60"/>
      <c r="P35" s="245"/>
    </row>
    <row r="36" spans="1:35">
      <c r="A36" s="78"/>
      <c r="B36" s="232" t="s">
        <v>4</v>
      </c>
      <c r="C36" s="259" t="s">
        <v>158</v>
      </c>
      <c r="D36" s="224"/>
      <c r="E36" s="85" t="s">
        <v>0</v>
      </c>
      <c r="F36" s="613"/>
      <c r="G36" s="614"/>
      <c r="H36" s="277"/>
      <c r="I36" s="278"/>
      <c r="J36" s="279"/>
      <c r="K36" s="279"/>
      <c r="L36" s="280"/>
      <c r="M36" s="281"/>
      <c r="N36" s="282"/>
      <c r="O36" s="60"/>
      <c r="P36" s="245"/>
    </row>
    <row r="37" spans="1:35">
      <c r="A37" s="78"/>
      <c r="B37" s="224"/>
      <c r="C37" s="224"/>
      <c r="D37" s="259" t="s">
        <v>268</v>
      </c>
      <c r="E37" s="283">
        <v>8290</v>
      </c>
      <c r="F37" s="622">
        <v>0</v>
      </c>
      <c r="G37" s="622">
        <v>192850.0228571404</v>
      </c>
      <c r="H37" s="241">
        <f>SUM(F37:G37)</f>
        <v>192850.0228571404</v>
      </c>
      <c r="I37" s="623">
        <v>0</v>
      </c>
      <c r="J37" s="623">
        <v>122962.80999999998</v>
      </c>
      <c r="K37" s="243">
        <f>SUM(I37:J37)</f>
        <v>122962.80999999998</v>
      </c>
      <c r="L37" s="240">
        <v>0</v>
      </c>
      <c r="M37" s="240">
        <v>290718</v>
      </c>
      <c r="N37" s="244">
        <f>SUM(L37:M37)</f>
        <v>290718</v>
      </c>
      <c r="O37" s="60"/>
      <c r="P37" s="245"/>
    </row>
    <row r="38" spans="1:35">
      <c r="A38" s="78"/>
      <c r="B38" s="224"/>
      <c r="C38" s="224"/>
      <c r="D38" s="224" t="s">
        <v>21</v>
      </c>
      <c r="E38" s="246" t="s">
        <v>99</v>
      </c>
      <c r="F38" s="622">
        <v>0</v>
      </c>
      <c r="G38" s="622">
        <v>164156.87785844092</v>
      </c>
      <c r="H38" s="241">
        <f>SUM(F38:G38)</f>
        <v>164156.87785844092</v>
      </c>
      <c r="I38" s="623">
        <v>0</v>
      </c>
      <c r="J38" s="623">
        <v>0</v>
      </c>
      <c r="K38" s="243">
        <f>SUM(I38:J38)</f>
        <v>0</v>
      </c>
      <c r="L38" s="240">
        <v>0</v>
      </c>
      <c r="M38" s="240">
        <v>158141.5978901785</v>
      </c>
      <c r="N38" s="244">
        <f>SUM(L38:M38)</f>
        <v>158141.5978901785</v>
      </c>
      <c r="O38" s="60"/>
      <c r="P38" s="245"/>
    </row>
    <row r="39" spans="1:35">
      <c r="A39" s="78"/>
      <c r="B39" s="224"/>
      <c r="C39" s="224"/>
      <c r="D39" s="224" t="s">
        <v>22</v>
      </c>
      <c r="E39" s="261">
        <v>8220</v>
      </c>
      <c r="F39" s="622">
        <v>0</v>
      </c>
      <c r="G39" s="622">
        <v>0</v>
      </c>
      <c r="H39" s="241">
        <f>SUM(F39:G39)</f>
        <v>0</v>
      </c>
      <c r="I39" s="623">
        <v>0</v>
      </c>
      <c r="J39" s="623">
        <v>0</v>
      </c>
      <c r="K39" s="243">
        <f>SUM(I39:J39)</f>
        <v>0</v>
      </c>
      <c r="L39" s="240">
        <v>0</v>
      </c>
      <c r="M39" s="240">
        <v>0</v>
      </c>
      <c r="N39" s="244">
        <f>SUM(L39:M39)</f>
        <v>0</v>
      </c>
      <c r="O39" s="60"/>
      <c r="P39" s="245"/>
    </row>
    <row r="40" spans="1:35">
      <c r="A40" s="78"/>
      <c r="B40" s="224"/>
      <c r="C40" s="224"/>
      <c r="D40" s="259" t="s">
        <v>24</v>
      </c>
      <c r="E40" s="288" t="s">
        <v>143</v>
      </c>
      <c r="F40" s="622">
        <v>0</v>
      </c>
      <c r="G40" s="622">
        <v>1256047.0810090899</v>
      </c>
      <c r="H40" s="241">
        <f>SUM(F40:G40)</f>
        <v>1256047.0810090899</v>
      </c>
      <c r="I40" s="623">
        <v>0</v>
      </c>
      <c r="J40" s="623">
        <v>140134.63</v>
      </c>
      <c r="K40" s="243">
        <f>SUM(I40:J40)</f>
        <v>140134.63</v>
      </c>
      <c r="L40" s="240">
        <v>0</v>
      </c>
      <c r="M40" s="240">
        <v>279894.91899091</v>
      </c>
      <c r="N40" s="244">
        <f>SUM(L40:M40)</f>
        <v>279894.91899091</v>
      </c>
      <c r="O40" s="60"/>
      <c r="P40" s="245"/>
    </row>
    <row r="41" spans="1:35">
      <c r="A41" s="78"/>
      <c r="B41" s="224"/>
      <c r="C41" s="224"/>
      <c r="D41" s="224" t="s">
        <v>61</v>
      </c>
      <c r="E41" s="261" t="s">
        <v>0</v>
      </c>
      <c r="F41" s="610">
        <f t="shared" ref="F41:G41" si="5">SUM(F37:F40)</f>
        <v>0</v>
      </c>
      <c r="G41" s="610">
        <f t="shared" si="5"/>
        <v>1613053.9817246713</v>
      </c>
      <c r="H41" s="263">
        <f t="shared" ref="H41:N41" si="6">SUM(H37:H40)</f>
        <v>1613053.9817246713</v>
      </c>
      <c r="I41" s="264">
        <f>SUM(I37:I40)</f>
        <v>0</v>
      </c>
      <c r="J41" s="264">
        <f>SUM(J37:J40)</f>
        <v>263097.44</v>
      </c>
      <c r="K41" s="265">
        <f>SUM(K37:K40)</f>
        <v>263097.44</v>
      </c>
      <c r="L41" s="266">
        <f t="shared" si="6"/>
        <v>0</v>
      </c>
      <c r="M41" s="266">
        <f t="shared" si="6"/>
        <v>728754.51688108849</v>
      </c>
      <c r="N41" s="266">
        <f t="shared" si="6"/>
        <v>728754.51688108849</v>
      </c>
      <c r="O41" s="60"/>
      <c r="P41" s="245"/>
    </row>
    <row r="42" spans="1:35">
      <c r="A42" s="78"/>
      <c r="B42" s="224"/>
      <c r="C42" s="224"/>
      <c r="D42" s="224"/>
      <c r="E42" s="61" t="s">
        <v>0</v>
      </c>
      <c r="F42" s="611"/>
      <c r="G42" s="612"/>
      <c r="H42" s="269"/>
      <c r="I42" s="271"/>
      <c r="J42" s="271"/>
      <c r="K42" s="271"/>
      <c r="L42" s="272"/>
      <c r="M42" s="273"/>
      <c r="N42" s="274"/>
      <c r="O42" s="60"/>
      <c r="P42" s="245"/>
      <c r="R42" s="202"/>
      <c r="S42" s="286"/>
      <c r="T42" s="202"/>
      <c r="U42" s="289"/>
      <c r="V42" s="289"/>
      <c r="W42" s="286"/>
      <c r="X42" s="290"/>
      <c r="Z42" s="287"/>
      <c r="AB42" s="286"/>
      <c r="AC42" s="202"/>
      <c r="AD42" s="289"/>
      <c r="AE42" s="289"/>
      <c r="AF42" s="286"/>
      <c r="AG42" s="290"/>
      <c r="AI42" s="287"/>
    </row>
    <row r="43" spans="1:35">
      <c r="A43" s="91"/>
      <c r="B43" s="232" t="s">
        <v>5</v>
      </c>
      <c r="C43" s="224" t="s">
        <v>63</v>
      </c>
      <c r="D43" s="224"/>
      <c r="E43" s="85" t="s">
        <v>0</v>
      </c>
      <c r="F43" s="613"/>
      <c r="G43" s="614"/>
      <c r="H43" s="277"/>
      <c r="I43" s="279"/>
      <c r="J43" s="279"/>
      <c r="K43" s="279"/>
      <c r="L43" s="280"/>
      <c r="M43" s="281"/>
      <c r="N43" s="282"/>
      <c r="O43" s="60"/>
      <c r="P43" s="245"/>
      <c r="Q43" s="202"/>
    </row>
    <row r="44" spans="1:35">
      <c r="A44" s="91"/>
      <c r="B44" s="232"/>
      <c r="C44" s="224"/>
      <c r="D44" s="224" t="s">
        <v>66</v>
      </c>
      <c r="E44" s="261" t="s">
        <v>136</v>
      </c>
      <c r="F44" s="622">
        <v>0</v>
      </c>
      <c r="G44" s="622">
        <v>282430</v>
      </c>
      <c r="H44" s="241">
        <f>SUM(F44:G44)</f>
        <v>282430</v>
      </c>
      <c r="I44" s="623">
        <v>0</v>
      </c>
      <c r="J44" s="623">
        <v>578353.25000000012</v>
      </c>
      <c r="K44" s="243">
        <f>SUM(I44:J44)</f>
        <v>578353.25000000012</v>
      </c>
      <c r="L44" s="240">
        <v>0</v>
      </c>
      <c r="M44" s="240">
        <v>282430</v>
      </c>
      <c r="N44" s="244">
        <f>SUM(L44:M44)</f>
        <v>282430</v>
      </c>
      <c r="O44" s="60"/>
      <c r="P44" s="245"/>
      <c r="Q44" s="202"/>
    </row>
    <row r="45" spans="1:35">
      <c r="A45" s="91"/>
      <c r="B45" s="224"/>
      <c r="C45" s="224"/>
      <c r="D45" s="224" t="s">
        <v>23</v>
      </c>
      <c r="E45" s="135" t="s">
        <v>137</v>
      </c>
      <c r="F45" s="622">
        <v>182210.39374285715</v>
      </c>
      <c r="G45" s="622">
        <v>246938.55187200001</v>
      </c>
      <c r="H45" s="241">
        <f>SUM(F45:G45)</f>
        <v>429148.94561485713</v>
      </c>
      <c r="I45" s="623">
        <v>152245.60000000003</v>
      </c>
      <c r="J45" s="623">
        <v>64046.380000000005</v>
      </c>
      <c r="K45" s="243">
        <f>SUM(I45:J45)</f>
        <v>216291.98000000004</v>
      </c>
      <c r="L45" s="240">
        <v>216602.69639032509</v>
      </c>
      <c r="M45" s="240">
        <v>60690.905581961677</v>
      </c>
      <c r="N45" s="244">
        <f>SUM(L45:M45)</f>
        <v>277293.60197228676</v>
      </c>
      <c r="O45" s="60"/>
      <c r="P45" s="245"/>
    </row>
    <row r="46" spans="1:35">
      <c r="A46" s="91"/>
      <c r="B46" s="224"/>
      <c r="C46" s="224"/>
      <c r="D46" s="62" t="s">
        <v>64</v>
      </c>
      <c r="E46" s="261" t="s">
        <v>0</v>
      </c>
      <c r="F46" s="610">
        <f t="shared" ref="F46:G46" si="7">SUM(F44:F45)</f>
        <v>182210.39374285715</v>
      </c>
      <c r="G46" s="610">
        <f t="shared" si="7"/>
        <v>529368.55187199998</v>
      </c>
      <c r="H46" s="263">
        <f t="shared" ref="H46:N46" si="8">SUM(H44:H45)</f>
        <v>711578.94561485713</v>
      </c>
      <c r="I46" s="264">
        <f>SUM(I44:I45)</f>
        <v>152245.60000000003</v>
      </c>
      <c r="J46" s="264">
        <f>SUM(J44:J45)</f>
        <v>642399.63000000012</v>
      </c>
      <c r="K46" s="265">
        <f>SUM(K44:K45)</f>
        <v>794645.23000000021</v>
      </c>
      <c r="L46" s="266">
        <f t="shared" si="8"/>
        <v>216602.69639032509</v>
      </c>
      <c r="M46" s="266">
        <f t="shared" si="8"/>
        <v>343120.90558196168</v>
      </c>
      <c r="N46" s="266">
        <f t="shared" si="8"/>
        <v>559723.60197228682</v>
      </c>
      <c r="O46" s="60"/>
      <c r="P46" s="245"/>
    </row>
    <row r="47" spans="1:35">
      <c r="A47" s="91"/>
      <c r="B47" s="224"/>
      <c r="C47" s="224"/>
      <c r="D47" s="62"/>
      <c r="E47" s="61" t="s">
        <v>0</v>
      </c>
      <c r="F47" s="611"/>
      <c r="G47" s="612"/>
      <c r="H47" s="269"/>
      <c r="I47" s="270"/>
      <c r="J47" s="271"/>
      <c r="K47" s="271"/>
      <c r="L47" s="272"/>
      <c r="M47" s="273"/>
      <c r="N47" s="274"/>
      <c r="O47" s="60"/>
      <c r="P47" s="245"/>
    </row>
    <row r="48" spans="1:35">
      <c r="A48" s="91"/>
      <c r="B48" s="232" t="s">
        <v>6</v>
      </c>
      <c r="C48" s="224" t="s">
        <v>65</v>
      </c>
      <c r="D48" s="224"/>
      <c r="E48" s="85" t="s">
        <v>0</v>
      </c>
      <c r="F48" s="613"/>
      <c r="G48" s="614"/>
      <c r="H48" s="277"/>
      <c r="I48" s="278"/>
      <c r="J48" s="279"/>
      <c r="K48" s="279"/>
      <c r="L48" s="280"/>
      <c r="M48" s="281"/>
      <c r="N48" s="282"/>
      <c r="O48" s="60"/>
      <c r="P48" s="245"/>
    </row>
    <row r="49" spans="1:16">
      <c r="A49" s="91"/>
      <c r="B49" s="224"/>
      <c r="C49" s="224"/>
      <c r="D49" s="224" t="s">
        <v>67</v>
      </c>
      <c r="E49" s="135" t="s">
        <v>138</v>
      </c>
      <c r="F49" s="240">
        <v>0</v>
      </c>
      <c r="G49" s="240">
        <v>0</v>
      </c>
      <c r="H49" s="241">
        <f>SUM(F49:G49)</f>
        <v>0</v>
      </c>
      <c r="I49" s="242">
        <v>0</v>
      </c>
      <c r="J49" s="242">
        <v>0</v>
      </c>
      <c r="K49" s="243">
        <f>SUM(I49:J49)</f>
        <v>0</v>
      </c>
      <c r="L49" s="240">
        <v>2171.8964391145951</v>
      </c>
      <c r="M49" s="240">
        <v>0</v>
      </c>
      <c r="N49" s="244">
        <f>SUM(L49:M49)</f>
        <v>2171.8964391145951</v>
      </c>
      <c r="O49" s="60"/>
      <c r="P49" s="245"/>
    </row>
    <row r="50" spans="1:16">
      <c r="A50" s="91"/>
      <c r="B50" s="224"/>
      <c r="C50" s="224"/>
      <c r="D50" s="224" t="s">
        <v>62</v>
      </c>
      <c r="E50" s="261" t="s">
        <v>0</v>
      </c>
      <c r="F50" s="610">
        <f t="shared" ref="F50:G50" si="9">SUM(F49:F49)</f>
        <v>0</v>
      </c>
      <c r="G50" s="610">
        <f t="shared" si="9"/>
        <v>0</v>
      </c>
      <c r="H50" s="263">
        <f t="shared" ref="H50:N50" si="10">SUM(H49:H49)</f>
        <v>0</v>
      </c>
      <c r="I50" s="264">
        <f>SUM(I49:I49)</f>
        <v>0</v>
      </c>
      <c r="J50" s="264">
        <f>SUM(J49:J49)</f>
        <v>0</v>
      </c>
      <c r="K50" s="265">
        <f>SUM(K49:K49)</f>
        <v>0</v>
      </c>
      <c r="L50" s="266">
        <f t="shared" si="10"/>
        <v>2171.8964391145951</v>
      </c>
      <c r="M50" s="266">
        <f t="shared" si="10"/>
        <v>0</v>
      </c>
      <c r="N50" s="266">
        <f t="shared" si="10"/>
        <v>2171.8964391145951</v>
      </c>
      <c r="O50" s="60"/>
      <c r="P50" s="245"/>
    </row>
    <row r="51" spans="1:16" ht="15" thickBot="1">
      <c r="A51" s="91"/>
      <c r="B51" s="224"/>
      <c r="C51" s="224" t="s">
        <v>0</v>
      </c>
      <c r="D51" s="224" t="s">
        <v>0</v>
      </c>
      <c r="E51" s="61" t="s">
        <v>0</v>
      </c>
      <c r="F51" s="611"/>
      <c r="G51" s="612"/>
      <c r="H51" s="269"/>
      <c r="I51" s="291"/>
      <c r="J51" s="292"/>
      <c r="K51" s="271"/>
      <c r="L51" s="272"/>
      <c r="M51" s="273"/>
      <c r="N51" s="274"/>
      <c r="O51" s="60"/>
      <c r="P51" s="245"/>
    </row>
    <row r="52" spans="1:16" ht="15" thickBot="1">
      <c r="A52" s="293"/>
      <c r="B52" s="294" t="s">
        <v>9</v>
      </c>
      <c r="C52" s="295" t="s">
        <v>7</v>
      </c>
      <c r="D52" s="295"/>
      <c r="E52" s="296" t="s">
        <v>0</v>
      </c>
      <c r="F52" s="615">
        <f t="shared" ref="F52:G52" si="11">SUM(F34,F41,F46,F50)</f>
        <v>10207110.393742858</v>
      </c>
      <c r="G52" s="615">
        <f t="shared" si="11"/>
        <v>2142422.5335966712</v>
      </c>
      <c r="H52" s="298">
        <f t="shared" ref="H52:N52" si="12">SUM(H34,H41,H46,H50)</f>
        <v>12349532.92733953</v>
      </c>
      <c r="I52" s="299">
        <f>SUM(I34,I41,I46,I50)</f>
        <v>8550160.0699999984</v>
      </c>
      <c r="J52" s="299">
        <f>SUM(J34,J41,J46,J50)</f>
        <v>905497.07000000007</v>
      </c>
      <c r="K52" s="300">
        <f>SUM(K34,K41,K46,K50)</f>
        <v>9455657.1399999987</v>
      </c>
      <c r="L52" s="301">
        <f t="shared" si="12"/>
        <v>12870110.59282944</v>
      </c>
      <c r="M52" s="301">
        <f t="shared" si="12"/>
        <v>1071875.4224630501</v>
      </c>
      <c r="N52" s="301">
        <f t="shared" si="12"/>
        <v>13941986.01529249</v>
      </c>
      <c r="O52" s="60"/>
    </row>
    <row r="53" spans="1:16">
      <c r="A53" s="162"/>
      <c r="B53" s="163"/>
      <c r="C53" s="164"/>
      <c r="D53" s="164"/>
      <c r="E53" s="80" t="s">
        <v>0</v>
      </c>
      <c r="F53" s="611"/>
      <c r="G53" s="612"/>
      <c r="H53" s="302"/>
      <c r="I53" s="600"/>
      <c r="J53" s="303"/>
      <c r="K53" s="303"/>
      <c r="L53" s="272"/>
      <c r="M53" s="273"/>
      <c r="N53" s="274"/>
      <c r="O53" s="60"/>
    </row>
    <row r="54" spans="1:16">
      <c r="A54" s="101" t="s">
        <v>8</v>
      </c>
      <c r="B54" s="223" t="s">
        <v>71</v>
      </c>
      <c r="C54" s="224"/>
      <c r="D54" s="224"/>
      <c r="E54" s="116" t="s">
        <v>0</v>
      </c>
      <c r="F54" s="304"/>
      <c r="G54" s="305"/>
      <c r="H54" s="306"/>
      <c r="I54" s="303"/>
      <c r="J54" s="303"/>
      <c r="K54" s="303"/>
      <c r="L54" s="307"/>
      <c r="M54" s="308"/>
      <c r="N54" s="309"/>
      <c r="O54" s="60"/>
    </row>
    <row r="55" spans="1:16">
      <c r="A55" s="91"/>
      <c r="B55" s="232" t="s">
        <v>3</v>
      </c>
      <c r="C55" s="224" t="s">
        <v>45</v>
      </c>
      <c r="D55" s="224"/>
      <c r="E55" s="128" t="s">
        <v>0</v>
      </c>
      <c r="F55" s="613"/>
      <c r="G55" s="614"/>
      <c r="H55" s="310"/>
      <c r="I55" s="599"/>
      <c r="J55" s="279"/>
      <c r="K55" s="279"/>
      <c r="L55" s="280"/>
      <c r="M55" s="281"/>
      <c r="N55" s="282"/>
      <c r="O55" s="60"/>
    </row>
    <row r="56" spans="1:16">
      <c r="A56" s="91"/>
      <c r="B56" s="224"/>
      <c r="C56" s="224"/>
      <c r="D56" s="259" t="s">
        <v>180</v>
      </c>
      <c r="E56" s="128">
        <v>1100</v>
      </c>
      <c r="F56" s="622">
        <v>3294692.7037542043</v>
      </c>
      <c r="G56" s="622">
        <v>417223.27302338154</v>
      </c>
      <c r="H56" s="311">
        <f>SUM(F56:G56)</f>
        <v>3711915.9767775857</v>
      </c>
      <c r="I56" s="623">
        <v>2614647.5690351017</v>
      </c>
      <c r="J56" s="623">
        <v>368866.24806600553</v>
      </c>
      <c r="K56" s="312">
        <f>SUM(I56:J56)</f>
        <v>2983513.817101107</v>
      </c>
      <c r="L56" s="622">
        <v>3499565.4830674692</v>
      </c>
      <c r="M56" s="622">
        <v>334392.26942928525</v>
      </c>
      <c r="N56" s="244">
        <f>SUM(L56:M56)</f>
        <v>3833957.7524967543</v>
      </c>
      <c r="O56" s="60"/>
    </row>
    <row r="57" spans="1:16">
      <c r="A57" s="91"/>
      <c r="B57" s="224"/>
      <c r="C57" s="224"/>
      <c r="D57" s="224" t="s">
        <v>40</v>
      </c>
      <c r="E57" s="175">
        <v>1200</v>
      </c>
      <c r="F57" s="622">
        <v>0</v>
      </c>
      <c r="G57" s="622">
        <v>0</v>
      </c>
      <c r="H57" s="311">
        <f>SUM(F57:G57)</f>
        <v>0</v>
      </c>
      <c r="I57" s="623">
        <v>0</v>
      </c>
      <c r="J57" s="623">
        <v>0</v>
      </c>
      <c r="K57" s="312">
        <f>SUM(I57:J57)</f>
        <v>0</v>
      </c>
      <c r="L57" s="622">
        <v>0</v>
      </c>
      <c r="M57" s="622">
        <v>0</v>
      </c>
      <c r="N57" s="244">
        <f>SUM(L57:M57)</f>
        <v>0</v>
      </c>
      <c r="O57" s="60"/>
    </row>
    <row r="58" spans="1:16">
      <c r="A58" s="91"/>
      <c r="B58" s="224"/>
      <c r="C58" s="224"/>
      <c r="D58" s="224" t="s">
        <v>41</v>
      </c>
      <c r="E58" s="140">
        <v>1300</v>
      </c>
      <c r="F58" s="622">
        <v>128299.57315787837</v>
      </c>
      <c r="G58" s="622">
        <v>67204.538320793436</v>
      </c>
      <c r="H58" s="311">
        <f>SUM(F58:G58)</f>
        <v>195504.11147867181</v>
      </c>
      <c r="I58" s="623">
        <v>106916.31096489866</v>
      </c>
      <c r="J58" s="623">
        <v>56003.781933994527</v>
      </c>
      <c r="K58" s="312">
        <f>SUM(I58:J58)</f>
        <v>162920.09289889317</v>
      </c>
      <c r="L58" s="622">
        <v>208081.23990849787</v>
      </c>
      <c r="M58" s="622">
        <v>58262.747174379401</v>
      </c>
      <c r="N58" s="244">
        <f>SUM(L58:M58)</f>
        <v>266343.98708287725</v>
      </c>
      <c r="O58" s="60"/>
    </row>
    <row r="59" spans="1:16">
      <c r="A59" s="91"/>
      <c r="B59" s="224"/>
      <c r="C59" s="224"/>
      <c r="D59" s="224" t="s">
        <v>42</v>
      </c>
      <c r="E59" s="175">
        <v>1900</v>
      </c>
      <c r="F59" s="622">
        <v>0</v>
      </c>
      <c r="G59" s="622">
        <v>0</v>
      </c>
      <c r="H59" s="311">
        <f>SUM(F59:G59)</f>
        <v>0</v>
      </c>
      <c r="I59" s="623">
        <v>0</v>
      </c>
      <c r="J59" s="623">
        <v>0</v>
      </c>
      <c r="K59" s="312">
        <f>SUM(I59:J59)</f>
        <v>0</v>
      </c>
      <c r="L59" s="622">
        <v>163603.0031909477</v>
      </c>
      <c r="M59" s="622">
        <v>17326.230014381919</v>
      </c>
      <c r="N59" s="244">
        <f>SUM(L59:M59)</f>
        <v>180929.23320532963</v>
      </c>
      <c r="O59" s="60"/>
    </row>
    <row r="60" spans="1:16">
      <c r="A60" s="91"/>
      <c r="B60" s="224"/>
      <c r="C60" s="224"/>
      <c r="D60" s="224" t="s">
        <v>47</v>
      </c>
      <c r="E60" s="140" t="s">
        <v>0</v>
      </c>
      <c r="F60" s="610">
        <f t="shared" ref="F60:G60" si="13">SUM(F56:F59)</f>
        <v>3422992.2769120829</v>
      </c>
      <c r="G60" s="610">
        <f t="shared" si="13"/>
        <v>484427.81134417496</v>
      </c>
      <c r="H60" s="262">
        <f t="shared" ref="H60:N60" si="14">SUM(H56:H59)</f>
        <v>3907420.0882562576</v>
      </c>
      <c r="I60" s="264">
        <f>SUM(I56:I59)</f>
        <v>2721563.8800000004</v>
      </c>
      <c r="J60" s="264">
        <f>SUM(J56:J59)</f>
        <v>424870.03</v>
      </c>
      <c r="K60" s="264">
        <f>SUM(K56:K59)</f>
        <v>3146433.91</v>
      </c>
      <c r="L60" s="266">
        <f t="shared" si="14"/>
        <v>3871249.7261669147</v>
      </c>
      <c r="M60" s="266">
        <f t="shared" si="14"/>
        <v>409981.2466180466</v>
      </c>
      <c r="N60" s="266">
        <f t="shared" si="14"/>
        <v>4281230.9727849606</v>
      </c>
      <c r="O60" s="60"/>
    </row>
    <row r="61" spans="1:16">
      <c r="A61" s="108"/>
      <c r="B61" s="62"/>
      <c r="C61" s="62"/>
      <c r="D61" s="62"/>
      <c r="E61" s="116" t="s">
        <v>0</v>
      </c>
      <c r="F61" s="611"/>
      <c r="G61" s="612"/>
      <c r="H61" s="313"/>
      <c r="I61" s="271"/>
      <c r="J61" s="271"/>
      <c r="K61" s="271"/>
      <c r="L61" s="272"/>
      <c r="M61" s="273"/>
      <c r="N61" s="274"/>
      <c r="O61" s="60"/>
    </row>
    <row r="62" spans="1:16">
      <c r="A62" s="108"/>
      <c r="B62" s="314" t="s">
        <v>4</v>
      </c>
      <c r="C62" s="62" t="s">
        <v>97</v>
      </c>
      <c r="D62" s="62"/>
      <c r="E62" s="128" t="s">
        <v>0</v>
      </c>
      <c r="F62" s="613"/>
      <c r="G62" s="614"/>
      <c r="H62" s="310"/>
      <c r="I62" s="279"/>
      <c r="J62" s="279"/>
      <c r="K62" s="279"/>
      <c r="L62" s="280"/>
      <c r="M62" s="281"/>
      <c r="N62" s="282"/>
      <c r="O62" s="60"/>
    </row>
    <row r="63" spans="1:16">
      <c r="A63" s="108"/>
      <c r="B63" s="314"/>
      <c r="C63" s="62"/>
      <c r="D63" s="315" t="s">
        <v>181</v>
      </c>
      <c r="E63" s="128">
        <v>2100</v>
      </c>
      <c r="F63" s="622">
        <v>0</v>
      </c>
      <c r="G63" s="622">
        <v>0</v>
      </c>
      <c r="H63" s="311">
        <f>SUM(F63:G63)</f>
        <v>0</v>
      </c>
      <c r="I63" s="242">
        <v>0</v>
      </c>
      <c r="J63" s="242">
        <v>0</v>
      </c>
      <c r="K63" s="312">
        <f>SUM(I63:J63)</f>
        <v>0</v>
      </c>
      <c r="L63" s="240">
        <v>0</v>
      </c>
      <c r="M63" s="240">
        <v>0</v>
      </c>
      <c r="N63" s="244">
        <f>SUM(L63:M63)</f>
        <v>0</v>
      </c>
      <c r="O63" s="60"/>
    </row>
    <row r="64" spans="1:16">
      <c r="A64" s="91"/>
      <c r="B64" s="224"/>
      <c r="C64" s="224"/>
      <c r="D64" s="224" t="s">
        <v>93</v>
      </c>
      <c r="E64" s="175">
        <v>2200</v>
      </c>
      <c r="F64" s="622">
        <v>53929.617076629409</v>
      </c>
      <c r="G64" s="622">
        <v>128736.96466199569</v>
      </c>
      <c r="H64" s="311">
        <f>SUM(F64:G64)</f>
        <v>182666.5817386251</v>
      </c>
      <c r="I64" s="242">
        <v>41440.839999999997</v>
      </c>
      <c r="J64" s="242">
        <v>98924.640000000014</v>
      </c>
      <c r="K64" s="312">
        <f>SUM(I64:J64)</f>
        <v>140365.48000000001</v>
      </c>
      <c r="L64" s="240">
        <v>75175.926966838932</v>
      </c>
      <c r="M64" s="240">
        <v>179454.6517845882</v>
      </c>
      <c r="N64" s="244">
        <f>SUM(L64:M64)</f>
        <v>254630.57875142712</v>
      </c>
      <c r="O64" s="60"/>
    </row>
    <row r="65" spans="1:15">
      <c r="A65" s="91"/>
      <c r="B65" s="224"/>
      <c r="C65" s="224"/>
      <c r="D65" s="224" t="s">
        <v>94</v>
      </c>
      <c r="E65" s="175">
        <v>2300</v>
      </c>
      <c r="F65" s="622">
        <v>0</v>
      </c>
      <c r="G65" s="622">
        <v>0</v>
      </c>
      <c r="H65" s="311">
        <f>SUM(F65:G65)</f>
        <v>0</v>
      </c>
      <c r="I65" s="242">
        <v>0</v>
      </c>
      <c r="J65" s="242">
        <v>0</v>
      </c>
      <c r="K65" s="312">
        <f>SUM(I65:J65)</f>
        <v>0</v>
      </c>
      <c r="L65" s="240">
        <v>0</v>
      </c>
      <c r="M65" s="240">
        <v>0</v>
      </c>
      <c r="N65" s="244">
        <f>SUM(L65:M65)</f>
        <v>0</v>
      </c>
      <c r="O65" s="60"/>
    </row>
    <row r="66" spans="1:15">
      <c r="A66" s="91"/>
      <c r="B66" s="224"/>
      <c r="C66" s="224"/>
      <c r="D66" s="224" t="s">
        <v>48</v>
      </c>
      <c r="E66" s="140">
        <v>2400</v>
      </c>
      <c r="F66" s="622">
        <v>0</v>
      </c>
      <c r="G66" s="622">
        <v>0</v>
      </c>
      <c r="H66" s="311">
        <f>SUM(F66:G66)</f>
        <v>0</v>
      </c>
      <c r="I66" s="242">
        <v>0</v>
      </c>
      <c r="J66" s="242">
        <v>0</v>
      </c>
      <c r="K66" s="312">
        <f>SUM(I66:J66)</f>
        <v>0</v>
      </c>
      <c r="L66" s="240">
        <v>0</v>
      </c>
      <c r="M66" s="240">
        <v>0</v>
      </c>
      <c r="N66" s="244">
        <f>SUM(L66:M66)</f>
        <v>0</v>
      </c>
      <c r="O66" s="60"/>
    </row>
    <row r="67" spans="1:15">
      <c r="A67" s="91"/>
      <c r="B67" s="224"/>
      <c r="C67" s="224"/>
      <c r="D67" s="224" t="s">
        <v>95</v>
      </c>
      <c r="E67" s="175">
        <v>2900</v>
      </c>
      <c r="F67" s="622">
        <v>0</v>
      </c>
      <c r="G67" s="622">
        <v>0</v>
      </c>
      <c r="H67" s="311">
        <f>SUM(F67:G67)</f>
        <v>0</v>
      </c>
      <c r="I67" s="242">
        <v>0</v>
      </c>
      <c r="J67" s="242">
        <v>0</v>
      </c>
      <c r="K67" s="312">
        <f>SUM(I67:J67)</f>
        <v>0</v>
      </c>
      <c r="L67" s="240">
        <v>0</v>
      </c>
      <c r="M67" s="240">
        <v>0</v>
      </c>
      <c r="N67" s="244">
        <f>SUM(L67:M67)</f>
        <v>0</v>
      </c>
      <c r="O67" s="60"/>
    </row>
    <row r="68" spans="1:15">
      <c r="A68" s="91"/>
      <c r="B68" s="224"/>
      <c r="C68" s="224"/>
      <c r="D68" s="123" t="s">
        <v>96</v>
      </c>
      <c r="E68" s="140" t="s">
        <v>0</v>
      </c>
      <c r="F68" s="610">
        <f t="shared" ref="F68:G68" si="15">SUM(F63:F67)</f>
        <v>53929.617076629409</v>
      </c>
      <c r="G68" s="610">
        <f t="shared" si="15"/>
        <v>128736.96466199569</v>
      </c>
      <c r="H68" s="262">
        <f t="shared" ref="H68:N68" si="16">SUM(H63:H67)</f>
        <v>182666.5817386251</v>
      </c>
      <c r="I68" s="264">
        <f>SUM(I63:I67)</f>
        <v>41440.839999999997</v>
      </c>
      <c r="J68" s="264">
        <f>SUM(J63:J67)</f>
        <v>98924.640000000014</v>
      </c>
      <c r="K68" s="264">
        <f>SUM(K63:K67)</f>
        <v>140365.48000000001</v>
      </c>
      <c r="L68" s="266">
        <f t="shared" si="16"/>
        <v>75175.926966838932</v>
      </c>
      <c r="M68" s="266">
        <f t="shared" si="16"/>
        <v>179454.6517845882</v>
      </c>
      <c r="N68" s="266">
        <f t="shared" si="16"/>
        <v>254630.57875142712</v>
      </c>
      <c r="O68" s="60"/>
    </row>
    <row r="69" spans="1:15">
      <c r="A69" s="91"/>
      <c r="B69" s="224"/>
      <c r="C69" s="224"/>
      <c r="D69" s="224"/>
      <c r="E69" s="116"/>
      <c r="F69" s="611"/>
      <c r="G69" s="612"/>
      <c r="H69" s="302"/>
      <c r="I69" s="292"/>
      <c r="J69" s="292"/>
      <c r="K69" s="292"/>
      <c r="L69" s="272"/>
      <c r="M69" s="273"/>
      <c r="N69" s="316"/>
      <c r="O69" s="60"/>
    </row>
    <row r="70" spans="1:15">
      <c r="A70" s="91"/>
      <c r="B70" s="232" t="s">
        <v>5</v>
      </c>
      <c r="C70" s="224" t="s">
        <v>25</v>
      </c>
      <c r="D70" s="224"/>
      <c r="E70" s="128" t="s">
        <v>0</v>
      </c>
      <c r="F70" s="613"/>
      <c r="G70" s="614"/>
      <c r="H70" s="310"/>
      <c r="I70" s="279"/>
      <c r="J70" s="279"/>
      <c r="K70" s="279"/>
      <c r="L70" s="280"/>
      <c r="M70" s="281"/>
      <c r="N70" s="282"/>
      <c r="O70" s="60"/>
    </row>
    <row r="71" spans="1:15">
      <c r="A71" s="91"/>
      <c r="B71" s="224"/>
      <c r="C71" s="224"/>
      <c r="D71" s="317" t="s">
        <v>26</v>
      </c>
      <c r="E71" s="318" t="s">
        <v>74</v>
      </c>
      <c r="F71" s="622">
        <v>552813.2527213014</v>
      </c>
      <c r="G71" s="622">
        <v>78235.091532084261</v>
      </c>
      <c r="H71" s="311">
        <f t="shared" ref="H71:H80" si="17">SUM(F71:G71)</f>
        <v>631048.34425338567</v>
      </c>
      <c r="I71" s="623">
        <v>439532.56662000006</v>
      </c>
      <c r="J71" s="623">
        <v>68616.509845000008</v>
      </c>
      <c r="K71" s="312">
        <f t="shared" ref="K71:K80" si="18">SUM(I71:J71)</f>
        <v>508149.07646500005</v>
      </c>
      <c r="L71" s="622">
        <v>655015.45366744197</v>
      </c>
      <c r="M71" s="622">
        <v>69368.82692777348</v>
      </c>
      <c r="N71" s="244">
        <f t="shared" ref="N71:N80" si="19">SUM(L71:M71)</f>
        <v>724384.2805952155</v>
      </c>
      <c r="O71" s="60"/>
    </row>
    <row r="72" spans="1:15">
      <c r="A72" s="91"/>
      <c r="B72" s="224"/>
      <c r="C72" s="224"/>
      <c r="D72" s="317" t="s">
        <v>27</v>
      </c>
      <c r="E72" s="179" t="s">
        <v>75</v>
      </c>
      <c r="F72" s="622">
        <v>11163.430734862288</v>
      </c>
      <c r="G72" s="622">
        <v>26648.551685033108</v>
      </c>
      <c r="H72" s="311">
        <f t="shared" si="17"/>
        <v>37811.982419895394</v>
      </c>
      <c r="I72" s="623">
        <v>8578.2538799999984</v>
      </c>
      <c r="J72" s="623">
        <v>20477.40048</v>
      </c>
      <c r="K72" s="312">
        <f t="shared" si="18"/>
        <v>29055.65436</v>
      </c>
      <c r="L72" s="622">
        <v>17222.804868102798</v>
      </c>
      <c r="M72" s="622">
        <v>41113.060723849158</v>
      </c>
      <c r="N72" s="244">
        <f t="shared" si="19"/>
        <v>58335.865591951952</v>
      </c>
      <c r="O72" s="60"/>
    </row>
    <row r="73" spans="1:15">
      <c r="A73" s="91"/>
      <c r="B73" s="224"/>
      <c r="C73" s="224"/>
      <c r="D73" s="317" t="s">
        <v>46</v>
      </c>
      <c r="E73" s="179" t="s">
        <v>76</v>
      </c>
      <c r="F73" s="622">
        <v>85414.275229207487</v>
      </c>
      <c r="G73" s="622">
        <v>16192.350951529288</v>
      </c>
      <c r="H73" s="311">
        <f t="shared" si="17"/>
        <v>101606.62618073677</v>
      </c>
      <c r="I73" s="623">
        <v>71758.454494612757</v>
      </c>
      <c r="J73" s="623">
        <v>13603.558372392396</v>
      </c>
      <c r="K73" s="312">
        <f t="shared" si="18"/>
        <v>85362.012867005149</v>
      </c>
      <c r="L73" s="622">
        <v>92667.31960870816</v>
      </c>
      <c r="M73" s="622">
        <v>17567.341721453093</v>
      </c>
      <c r="N73" s="244">
        <f t="shared" si="19"/>
        <v>110234.66133016125</v>
      </c>
      <c r="O73" s="60"/>
    </row>
    <row r="74" spans="1:15">
      <c r="A74" s="91"/>
      <c r="B74" s="224"/>
      <c r="C74" s="224"/>
      <c r="D74" s="224" t="s">
        <v>28</v>
      </c>
      <c r="E74" s="179" t="s">
        <v>77</v>
      </c>
      <c r="F74" s="622">
        <v>429012.82069065608</v>
      </c>
      <c r="G74" s="622">
        <v>47125.13073131573</v>
      </c>
      <c r="H74" s="311">
        <f t="shared" si="17"/>
        <v>476137.95142197178</v>
      </c>
      <c r="I74" s="623">
        <v>351509.72734562622</v>
      </c>
      <c r="J74" s="623">
        <v>73224.358433794536</v>
      </c>
      <c r="K74" s="312">
        <f t="shared" si="18"/>
        <v>424734.08577942074</v>
      </c>
      <c r="L74" s="622">
        <v>405072.00958929048</v>
      </c>
      <c r="M74" s="622">
        <v>54434.873639240774</v>
      </c>
      <c r="N74" s="244">
        <f t="shared" si="19"/>
        <v>459506.88322853122</v>
      </c>
      <c r="O74" s="60"/>
    </row>
    <row r="75" spans="1:15">
      <c r="A75" s="91"/>
      <c r="B75" s="224"/>
      <c r="C75" s="224"/>
      <c r="D75" s="224" t="s">
        <v>29</v>
      </c>
      <c r="E75" s="179" t="s">
        <v>78</v>
      </c>
      <c r="F75" s="622">
        <v>11534.362482205912</v>
      </c>
      <c r="G75" s="622">
        <v>1824.5624111673724</v>
      </c>
      <c r="H75" s="311">
        <f t="shared" si="17"/>
        <v>13358.924893373285</v>
      </c>
      <c r="I75" s="623">
        <v>9690.2774516631725</v>
      </c>
      <c r="J75" s="623">
        <v>1532.8559354158629</v>
      </c>
      <c r="K75" s="312">
        <f t="shared" si="18"/>
        <v>11223.133387079035</v>
      </c>
      <c r="L75" s="622">
        <v>12513.815187836079</v>
      </c>
      <c r="M75" s="622">
        <v>1979.4970764309187</v>
      </c>
      <c r="N75" s="244">
        <f t="shared" si="19"/>
        <v>14493.312264266997</v>
      </c>
      <c r="O75" s="60"/>
    </row>
    <row r="76" spans="1:15">
      <c r="A76" s="91"/>
      <c r="B76" s="224"/>
      <c r="C76" s="224"/>
      <c r="D76" s="224" t="s">
        <v>90</v>
      </c>
      <c r="E76" s="179" t="s">
        <v>121</v>
      </c>
      <c r="F76" s="622">
        <v>61393.308915952555</v>
      </c>
      <c r="G76" s="622">
        <v>9711.4967487835547</v>
      </c>
      <c r="H76" s="311">
        <f t="shared" si="17"/>
        <v>71104.805664736108</v>
      </c>
      <c r="I76" s="623">
        <v>51577.90020809805</v>
      </c>
      <c r="J76" s="623">
        <v>8158.8469333972062</v>
      </c>
      <c r="K76" s="312">
        <f t="shared" si="18"/>
        <v>59736.74714149526</v>
      </c>
      <c r="L76" s="622">
        <v>66606.587293330056</v>
      </c>
      <c r="M76" s="622">
        <v>10536.158864352466</v>
      </c>
      <c r="N76" s="244">
        <f t="shared" si="19"/>
        <v>77142.74615768253</v>
      </c>
      <c r="O76" s="60"/>
    </row>
    <row r="77" spans="1:15">
      <c r="A77" s="91"/>
      <c r="B77" s="224"/>
      <c r="C77" s="224"/>
      <c r="D77" s="224" t="s">
        <v>178</v>
      </c>
      <c r="E77" s="179" t="s">
        <v>79</v>
      </c>
      <c r="F77" s="622">
        <v>0</v>
      </c>
      <c r="G77" s="622">
        <v>0</v>
      </c>
      <c r="H77" s="311">
        <f t="shared" si="17"/>
        <v>0</v>
      </c>
      <c r="I77" s="623">
        <v>0</v>
      </c>
      <c r="J77" s="623">
        <v>0</v>
      </c>
      <c r="K77" s="312">
        <f t="shared" si="18"/>
        <v>0</v>
      </c>
      <c r="L77" s="622">
        <v>0</v>
      </c>
      <c r="M77" s="622">
        <v>0</v>
      </c>
      <c r="N77" s="244">
        <f t="shared" si="19"/>
        <v>0</v>
      </c>
      <c r="O77" s="60"/>
    </row>
    <row r="78" spans="1:15">
      <c r="A78" s="91"/>
      <c r="B78" s="224"/>
      <c r="C78" s="224"/>
      <c r="D78" s="224" t="s">
        <v>179</v>
      </c>
      <c r="E78" s="140" t="s">
        <v>177</v>
      </c>
      <c r="F78" s="622">
        <v>0</v>
      </c>
      <c r="G78" s="622">
        <v>0</v>
      </c>
      <c r="H78" s="311">
        <f t="shared" si="17"/>
        <v>0</v>
      </c>
      <c r="I78" s="623">
        <v>0</v>
      </c>
      <c r="J78" s="623">
        <v>0</v>
      </c>
      <c r="K78" s="312">
        <f t="shared" si="18"/>
        <v>0</v>
      </c>
      <c r="L78" s="622">
        <v>0</v>
      </c>
      <c r="M78" s="622">
        <v>0</v>
      </c>
      <c r="N78" s="244">
        <f t="shared" si="19"/>
        <v>0</v>
      </c>
      <c r="O78" s="60"/>
    </row>
    <row r="79" spans="1:15">
      <c r="A79" s="91"/>
      <c r="B79" s="224"/>
      <c r="C79" s="224"/>
      <c r="D79" s="224" t="s">
        <v>104</v>
      </c>
      <c r="E79" s="319" t="s">
        <v>80</v>
      </c>
      <c r="F79" s="622">
        <v>0</v>
      </c>
      <c r="G79" s="622">
        <v>0</v>
      </c>
      <c r="H79" s="311">
        <f t="shared" si="17"/>
        <v>0</v>
      </c>
      <c r="I79" s="623">
        <v>0</v>
      </c>
      <c r="J79" s="623">
        <v>0</v>
      </c>
      <c r="K79" s="312">
        <f t="shared" si="18"/>
        <v>0</v>
      </c>
      <c r="L79" s="622">
        <v>0</v>
      </c>
      <c r="M79" s="622">
        <v>0</v>
      </c>
      <c r="N79" s="244">
        <f t="shared" si="19"/>
        <v>0</v>
      </c>
      <c r="O79" s="60"/>
    </row>
    <row r="80" spans="1:15">
      <c r="A80" s="91"/>
      <c r="B80" s="224"/>
      <c r="C80" s="224"/>
      <c r="D80" s="224" t="s">
        <v>30</v>
      </c>
      <c r="E80" s="179" t="s">
        <v>81</v>
      </c>
      <c r="F80" s="622">
        <v>0</v>
      </c>
      <c r="G80" s="622">
        <v>0</v>
      </c>
      <c r="H80" s="311">
        <f t="shared" si="17"/>
        <v>0</v>
      </c>
      <c r="I80" s="623">
        <v>0</v>
      </c>
      <c r="J80" s="623">
        <v>0</v>
      </c>
      <c r="K80" s="312">
        <f t="shared" si="18"/>
        <v>0</v>
      </c>
      <c r="L80" s="622">
        <v>0</v>
      </c>
      <c r="M80" s="622">
        <v>0</v>
      </c>
      <c r="N80" s="244">
        <f t="shared" si="19"/>
        <v>0</v>
      </c>
      <c r="O80" s="60"/>
    </row>
    <row r="81" spans="1:15">
      <c r="A81" s="91"/>
      <c r="B81" s="224"/>
      <c r="C81" s="224"/>
      <c r="D81" s="224" t="s">
        <v>49</v>
      </c>
      <c r="E81" s="140" t="s">
        <v>0</v>
      </c>
      <c r="F81" s="610">
        <f t="shared" ref="F81:G81" si="20">SUM(F71:F80)</f>
        <v>1151331.4507741856</v>
      </c>
      <c r="G81" s="610">
        <f t="shared" si="20"/>
        <v>179737.18405991333</v>
      </c>
      <c r="H81" s="262">
        <f t="shared" ref="H81:N81" si="21">SUM(H71:H80)</f>
        <v>1331068.6348340991</v>
      </c>
      <c r="I81" s="264">
        <f>SUM(I71:I80)</f>
        <v>932647.18000000017</v>
      </c>
      <c r="J81" s="264">
        <f>SUM(J71:J80)</f>
        <v>185613.53</v>
      </c>
      <c r="K81" s="264">
        <f>SUM(K71:K80)</f>
        <v>1118260.7100000004</v>
      </c>
      <c r="L81" s="266">
        <f t="shared" si="21"/>
        <v>1249097.9902147097</v>
      </c>
      <c r="M81" s="266">
        <f t="shared" si="21"/>
        <v>194999.7589530999</v>
      </c>
      <c r="N81" s="266">
        <f t="shared" si="21"/>
        <v>1444097.7491678093</v>
      </c>
      <c r="O81" s="60"/>
    </row>
    <row r="82" spans="1:15">
      <c r="A82" s="91"/>
      <c r="B82" s="224"/>
      <c r="C82" s="224"/>
      <c r="D82" s="224"/>
      <c r="E82" s="116" t="s">
        <v>0</v>
      </c>
      <c r="F82" s="611"/>
      <c r="G82" s="305"/>
      <c r="H82" s="313"/>
      <c r="I82" s="271"/>
      <c r="J82" s="271"/>
      <c r="K82" s="271"/>
      <c r="L82" s="272"/>
      <c r="M82" s="273"/>
      <c r="N82" s="274"/>
      <c r="O82" s="60"/>
    </row>
    <row r="83" spans="1:15">
      <c r="A83" s="91"/>
      <c r="B83" s="314" t="s">
        <v>6</v>
      </c>
      <c r="C83" s="62" t="s">
        <v>31</v>
      </c>
      <c r="D83" s="62"/>
      <c r="E83" s="128" t="s">
        <v>0</v>
      </c>
      <c r="F83" s="613"/>
      <c r="G83" s="614"/>
      <c r="H83" s="310"/>
      <c r="I83" s="279"/>
      <c r="J83" s="279"/>
      <c r="K83" s="279"/>
      <c r="L83" s="280"/>
      <c r="M83" s="281"/>
      <c r="N83" s="282"/>
      <c r="O83" s="60"/>
    </row>
    <row r="84" spans="1:15">
      <c r="A84" s="91"/>
      <c r="B84" s="314"/>
      <c r="C84" s="62"/>
      <c r="D84" s="62" t="s">
        <v>50</v>
      </c>
      <c r="E84" s="128">
        <v>4100</v>
      </c>
      <c r="F84" s="622">
        <v>3247408.2138771685</v>
      </c>
      <c r="G84" s="622">
        <v>894077.05028726661</v>
      </c>
      <c r="H84" s="311">
        <f>SUM(F84:G84)</f>
        <v>4141485.2641644352</v>
      </c>
      <c r="I84" s="242">
        <v>3383108.5900000003</v>
      </c>
      <c r="J84" s="242">
        <v>73870.22</v>
      </c>
      <c r="K84" s="312">
        <f>SUM(I84:J84)</f>
        <v>3456978.8100000005</v>
      </c>
      <c r="L84" s="240">
        <v>4399238.7876200387</v>
      </c>
      <c r="M84" s="240">
        <v>96057.436061792367</v>
      </c>
      <c r="N84" s="244">
        <f>SUM(L84:M84)</f>
        <v>4495296.2236818308</v>
      </c>
      <c r="O84" s="60"/>
    </row>
    <row r="85" spans="1:15">
      <c r="A85" s="91"/>
      <c r="B85" s="314"/>
      <c r="C85" s="62"/>
      <c r="D85" s="224" t="s">
        <v>51</v>
      </c>
      <c r="E85" s="175">
        <v>4200</v>
      </c>
      <c r="F85" s="622">
        <v>0</v>
      </c>
      <c r="G85" s="622">
        <v>0</v>
      </c>
      <c r="H85" s="311">
        <f>SUM(F85:G85)</f>
        <v>0</v>
      </c>
      <c r="I85" s="242">
        <v>0</v>
      </c>
      <c r="J85" s="242">
        <v>0</v>
      </c>
      <c r="K85" s="312">
        <f>SUM(I85:J85)</f>
        <v>0</v>
      </c>
      <c r="L85" s="240">
        <v>0</v>
      </c>
      <c r="M85" s="240">
        <v>0</v>
      </c>
      <c r="N85" s="244">
        <f>SUM(L85:M85)</f>
        <v>0</v>
      </c>
      <c r="O85" s="60"/>
    </row>
    <row r="86" spans="1:15">
      <c r="A86" s="91"/>
      <c r="B86" s="314"/>
      <c r="C86" s="62"/>
      <c r="D86" s="62" t="s">
        <v>52</v>
      </c>
      <c r="E86" s="175">
        <v>4300</v>
      </c>
      <c r="F86" s="622">
        <v>107481.26369451401</v>
      </c>
      <c r="G86" s="622">
        <v>6186.5278420248769</v>
      </c>
      <c r="H86" s="311">
        <f>SUM(F86:G86)</f>
        <v>113667.79153653889</v>
      </c>
      <c r="I86" s="242">
        <v>17570.28</v>
      </c>
      <c r="J86" s="242">
        <v>1011.3299999999999</v>
      </c>
      <c r="K86" s="312">
        <f>SUM(I86:J86)</f>
        <v>18581.61</v>
      </c>
      <c r="L86" s="240">
        <v>128142.97649986722</v>
      </c>
      <c r="M86" s="240">
        <v>7375.7980193605736</v>
      </c>
      <c r="N86" s="244">
        <f>SUM(L86:M86)</f>
        <v>135518.77451922779</v>
      </c>
      <c r="O86" s="60"/>
    </row>
    <row r="87" spans="1:15">
      <c r="A87" s="91"/>
      <c r="B87" s="314"/>
      <c r="C87" s="62"/>
      <c r="D87" s="62" t="s">
        <v>53</v>
      </c>
      <c r="E87" s="140">
        <v>4400</v>
      </c>
      <c r="F87" s="622">
        <v>0</v>
      </c>
      <c r="G87" s="622">
        <v>0</v>
      </c>
      <c r="H87" s="311">
        <f>SUM(F87:G87)</f>
        <v>0</v>
      </c>
      <c r="I87" s="242">
        <v>0</v>
      </c>
      <c r="J87" s="242">
        <v>0</v>
      </c>
      <c r="K87" s="312">
        <f>SUM(I87:J87)</f>
        <v>0</v>
      </c>
      <c r="L87" s="240">
        <v>0</v>
      </c>
      <c r="M87" s="240">
        <v>0</v>
      </c>
      <c r="N87" s="244">
        <f>SUM(L87:M87)</f>
        <v>0</v>
      </c>
      <c r="O87" s="60"/>
    </row>
    <row r="88" spans="1:15">
      <c r="A88" s="91"/>
      <c r="B88" s="314"/>
      <c r="C88" s="62"/>
      <c r="D88" s="62" t="s">
        <v>54</v>
      </c>
      <c r="E88" s="175">
        <v>4700</v>
      </c>
      <c r="F88" s="622">
        <v>0</v>
      </c>
      <c r="G88" s="622">
        <v>0</v>
      </c>
      <c r="H88" s="311">
        <f>SUM(F88:G88)</f>
        <v>0</v>
      </c>
      <c r="I88" s="242">
        <v>0</v>
      </c>
      <c r="J88" s="242">
        <v>0</v>
      </c>
      <c r="K88" s="312">
        <f>SUM(I88:J88)</f>
        <v>0</v>
      </c>
      <c r="L88" s="240">
        <v>0</v>
      </c>
      <c r="M88" s="240">
        <v>0</v>
      </c>
      <c r="N88" s="244">
        <f>SUM(L88:M88)</f>
        <v>0</v>
      </c>
      <c r="O88" s="60"/>
    </row>
    <row r="89" spans="1:15">
      <c r="A89" s="293"/>
      <c r="B89" s="158"/>
      <c r="C89" s="75"/>
      <c r="D89" s="75" t="s">
        <v>55</v>
      </c>
      <c r="E89" s="183" t="s">
        <v>0</v>
      </c>
      <c r="F89" s="610">
        <f t="shared" ref="F89:G89" si="22">SUM(F84:F88)</f>
        <v>3354889.4775716825</v>
      </c>
      <c r="G89" s="610">
        <f t="shared" si="22"/>
        <v>900263.57812929153</v>
      </c>
      <c r="H89" s="262">
        <f t="shared" ref="H89:N89" si="23">SUM(H84:H88)</f>
        <v>4255153.0557009745</v>
      </c>
      <c r="I89" s="264">
        <f>SUM(I84:I88)</f>
        <v>3400678.87</v>
      </c>
      <c r="J89" s="264">
        <f>SUM(J84:J88)</f>
        <v>74881.55</v>
      </c>
      <c r="K89" s="264">
        <f>SUM(K84:K88)</f>
        <v>3475560.4200000004</v>
      </c>
      <c r="L89" s="266">
        <f t="shared" si="23"/>
        <v>4527381.7641199064</v>
      </c>
      <c r="M89" s="266">
        <f t="shared" si="23"/>
        <v>103433.23408115294</v>
      </c>
      <c r="N89" s="266">
        <f t="shared" si="23"/>
        <v>4630814.9982010582</v>
      </c>
      <c r="O89" s="60"/>
    </row>
    <row r="90" spans="1:15">
      <c r="A90" s="91"/>
      <c r="B90" s="84"/>
      <c r="C90" s="34"/>
      <c r="D90" s="34"/>
      <c r="E90" s="116" t="s">
        <v>0</v>
      </c>
      <c r="F90" s="304"/>
      <c r="G90" s="305"/>
      <c r="H90" s="306"/>
      <c r="I90" s="303"/>
      <c r="J90" s="303"/>
      <c r="K90" s="303"/>
      <c r="L90" s="307"/>
      <c r="M90" s="308"/>
      <c r="N90" s="309"/>
      <c r="O90" s="60"/>
    </row>
    <row r="91" spans="1:15">
      <c r="A91" s="91"/>
      <c r="B91" s="84" t="s">
        <v>9</v>
      </c>
      <c r="C91" s="34" t="s">
        <v>32</v>
      </c>
      <c r="D91" s="34"/>
      <c r="E91" s="128" t="s">
        <v>0</v>
      </c>
      <c r="F91" s="613"/>
      <c r="G91" s="614"/>
      <c r="H91" s="310"/>
      <c r="I91" s="279"/>
      <c r="J91" s="279"/>
      <c r="K91" s="279"/>
      <c r="L91" s="280"/>
      <c r="M91" s="281"/>
      <c r="N91" s="282"/>
      <c r="O91" s="60"/>
    </row>
    <row r="92" spans="1:15">
      <c r="A92" s="91"/>
      <c r="B92" s="84"/>
      <c r="C92" s="34"/>
      <c r="D92" s="34" t="s">
        <v>161</v>
      </c>
      <c r="E92" s="128">
        <v>5100</v>
      </c>
      <c r="F92" s="622">
        <v>0</v>
      </c>
      <c r="G92" s="622">
        <v>755248.7205077759</v>
      </c>
      <c r="H92" s="311">
        <f>SUM(F92:G92)</f>
        <v>755248.7205077759</v>
      </c>
      <c r="I92" s="284">
        <v>0</v>
      </c>
      <c r="J92" s="284">
        <v>483867.56000000006</v>
      </c>
      <c r="K92" s="312">
        <f>SUM(I92:J92)</f>
        <v>483867.56000000006</v>
      </c>
      <c r="L92" s="240">
        <v>0</v>
      </c>
      <c r="M92" s="240">
        <v>784967.64115557959</v>
      </c>
      <c r="N92" s="244">
        <f>SUM(L92:M92)</f>
        <v>784967.64115557959</v>
      </c>
      <c r="O92" s="60"/>
    </row>
    <row r="93" spans="1:15">
      <c r="A93" s="91"/>
      <c r="B93" s="84"/>
      <c r="C93" s="34"/>
      <c r="D93" s="34" t="s">
        <v>33</v>
      </c>
      <c r="E93" s="128">
        <v>5200</v>
      </c>
      <c r="F93" s="622">
        <v>910.72594709736336</v>
      </c>
      <c r="G93" s="622">
        <v>56520.895685545685</v>
      </c>
      <c r="H93" s="311">
        <f t="shared" ref="H93:H100" si="24">SUM(F93:G93)</f>
        <v>57431.621632643051</v>
      </c>
      <c r="I93" s="284">
        <v>507.29</v>
      </c>
      <c r="J93" s="284">
        <v>31483.110000000004</v>
      </c>
      <c r="K93" s="312">
        <f t="shared" ref="K93:K100" si="25">SUM(I93:J93)</f>
        <v>31990.400000000005</v>
      </c>
      <c r="L93" s="240">
        <v>391.60273518584125</v>
      </c>
      <c r="M93" s="240">
        <v>24303.400398503243</v>
      </c>
      <c r="N93" s="244">
        <f t="shared" ref="N93:N100" si="26">SUM(L93:M93)</f>
        <v>24695.003133689086</v>
      </c>
      <c r="O93" s="60"/>
    </row>
    <row r="94" spans="1:15">
      <c r="A94" s="91"/>
      <c r="B94" s="84"/>
      <c r="C94" s="34"/>
      <c r="D94" s="34" t="s">
        <v>68</v>
      </c>
      <c r="E94" s="175">
        <v>5300</v>
      </c>
      <c r="F94" s="622">
        <v>78473.340560967234</v>
      </c>
      <c r="G94" s="622">
        <v>36224.739345415488</v>
      </c>
      <c r="H94" s="311">
        <f t="shared" si="24"/>
        <v>114698.07990638271</v>
      </c>
      <c r="I94" s="242">
        <v>7023.03</v>
      </c>
      <c r="J94" s="242">
        <v>3241.96</v>
      </c>
      <c r="K94" s="312">
        <f t="shared" si="25"/>
        <v>10264.99</v>
      </c>
      <c r="L94" s="240">
        <v>12760.568988971301</v>
      </c>
      <c r="M94" s="240">
        <v>5890.5136728001171</v>
      </c>
      <c r="N94" s="244">
        <f t="shared" si="26"/>
        <v>18651.082661771419</v>
      </c>
      <c r="O94" s="60"/>
    </row>
    <row r="95" spans="1:15">
      <c r="A95" s="91"/>
      <c r="B95" s="84"/>
      <c r="C95" s="34"/>
      <c r="D95" s="34" t="s">
        <v>56</v>
      </c>
      <c r="E95" s="179">
        <v>5400</v>
      </c>
      <c r="F95" s="622">
        <v>20214.266985364902</v>
      </c>
      <c r="G95" s="622">
        <v>0</v>
      </c>
      <c r="H95" s="311">
        <f t="shared" si="24"/>
        <v>20214.266985364902</v>
      </c>
      <c r="I95" s="242">
        <v>16210.300000000003</v>
      </c>
      <c r="J95" s="242">
        <v>0</v>
      </c>
      <c r="K95" s="312">
        <f t="shared" si="25"/>
        <v>16210.300000000003</v>
      </c>
      <c r="L95" s="240">
        <v>27534.269607247625</v>
      </c>
      <c r="M95" s="240">
        <v>0</v>
      </c>
      <c r="N95" s="244">
        <f t="shared" si="26"/>
        <v>27534.269607247625</v>
      </c>
      <c r="O95" s="60"/>
    </row>
    <row r="96" spans="1:15">
      <c r="A96" s="91"/>
      <c r="B96" s="84"/>
      <c r="C96" s="34"/>
      <c r="D96" s="34" t="s">
        <v>86</v>
      </c>
      <c r="E96" s="175">
        <v>5500</v>
      </c>
      <c r="F96" s="622">
        <v>5229.8584299850972</v>
      </c>
      <c r="G96" s="622">
        <v>0</v>
      </c>
      <c r="H96" s="311">
        <f t="shared" si="24"/>
        <v>5229.8584299850972</v>
      </c>
      <c r="I96" s="242">
        <v>4369.6099999999997</v>
      </c>
      <c r="J96" s="242">
        <v>0</v>
      </c>
      <c r="K96" s="312">
        <f t="shared" si="25"/>
        <v>4369.6099999999997</v>
      </c>
      <c r="L96" s="240">
        <v>6164.748136021447</v>
      </c>
      <c r="M96" s="240">
        <v>0</v>
      </c>
      <c r="N96" s="244">
        <f t="shared" si="26"/>
        <v>6164.748136021447</v>
      </c>
      <c r="O96" s="60"/>
    </row>
    <row r="97" spans="1:16">
      <c r="A97" s="91"/>
      <c r="B97" s="84"/>
      <c r="C97" s="34"/>
      <c r="D97" s="34" t="s">
        <v>72</v>
      </c>
      <c r="E97" s="175">
        <v>5600</v>
      </c>
      <c r="F97" s="622">
        <v>783312.93976916035</v>
      </c>
      <c r="G97" s="622">
        <v>0</v>
      </c>
      <c r="H97" s="311">
        <f t="shared" si="24"/>
        <v>783312.93976916035</v>
      </c>
      <c r="I97" s="242">
        <v>707169.26999999979</v>
      </c>
      <c r="J97" s="242">
        <v>0</v>
      </c>
      <c r="K97" s="312">
        <f t="shared" si="25"/>
        <v>707169.26999999979</v>
      </c>
      <c r="L97" s="240">
        <v>844696.55877786106</v>
      </c>
      <c r="M97" s="240">
        <v>0</v>
      </c>
      <c r="N97" s="244">
        <f t="shared" si="26"/>
        <v>844696.55877786106</v>
      </c>
      <c r="O97" s="60"/>
    </row>
    <row r="98" spans="1:16">
      <c r="A98" s="91"/>
      <c r="B98" s="84"/>
      <c r="C98" s="34"/>
      <c r="D98" s="34" t="s">
        <v>211</v>
      </c>
      <c r="E98" s="140">
        <v>5700</v>
      </c>
      <c r="F98" s="622">
        <v>0</v>
      </c>
      <c r="G98" s="622">
        <v>0</v>
      </c>
      <c r="H98" s="311">
        <f t="shared" si="24"/>
        <v>0</v>
      </c>
      <c r="I98" s="242">
        <v>0</v>
      </c>
      <c r="J98" s="242">
        <v>0</v>
      </c>
      <c r="K98" s="312"/>
      <c r="L98" s="240">
        <v>0</v>
      </c>
      <c r="M98" s="240">
        <v>0</v>
      </c>
      <c r="N98" s="244"/>
      <c r="O98" s="60"/>
      <c r="P98" s="320"/>
    </row>
    <row r="99" spans="1:16">
      <c r="A99" s="91"/>
      <c r="B99" s="34"/>
      <c r="C99" s="34"/>
      <c r="D99" s="34" t="s">
        <v>87</v>
      </c>
      <c r="E99" s="140">
        <v>5800</v>
      </c>
      <c r="F99" s="622">
        <v>764684.42877989728</v>
      </c>
      <c r="G99" s="622">
        <v>45093.080596060368</v>
      </c>
      <c r="H99" s="311">
        <f t="shared" si="24"/>
        <v>809777.50937595766</v>
      </c>
      <c r="I99" s="242">
        <v>208139.18999999994</v>
      </c>
      <c r="J99" s="242">
        <v>12273.87</v>
      </c>
      <c r="K99" s="312">
        <f t="shared" si="25"/>
        <v>220413.05999999994</v>
      </c>
      <c r="L99" s="240">
        <v>1388502.4560384119</v>
      </c>
      <c r="M99" s="240">
        <v>81879.33584298176</v>
      </c>
      <c r="N99" s="244">
        <f t="shared" si="26"/>
        <v>1470381.7918813936</v>
      </c>
      <c r="O99" s="60"/>
      <c r="P99" s="320"/>
    </row>
    <row r="100" spans="1:16">
      <c r="A100" s="91"/>
      <c r="B100" s="34"/>
      <c r="C100" s="34"/>
      <c r="D100" s="34" t="s">
        <v>34</v>
      </c>
      <c r="E100" s="175">
        <v>5900</v>
      </c>
      <c r="F100" s="622">
        <v>102960.62495706044</v>
      </c>
      <c r="G100" s="622">
        <v>3454.6185498957429</v>
      </c>
      <c r="H100" s="311">
        <f t="shared" si="24"/>
        <v>106415.24350695619</v>
      </c>
      <c r="I100" s="242">
        <v>81974.350000000006</v>
      </c>
      <c r="J100" s="242">
        <v>2750.4700000000003</v>
      </c>
      <c r="K100" s="312">
        <f t="shared" si="25"/>
        <v>84724.82</v>
      </c>
      <c r="L100" s="240">
        <v>121881.73753306501</v>
      </c>
      <c r="M100" s="240">
        <v>4089.4750935209536</v>
      </c>
      <c r="N100" s="244">
        <f t="shared" si="26"/>
        <v>125971.21262658597</v>
      </c>
      <c r="O100" s="60"/>
    </row>
    <row r="101" spans="1:16">
      <c r="A101" s="293"/>
      <c r="B101" s="295"/>
      <c r="C101" s="295"/>
      <c r="D101" s="295" t="s">
        <v>57</v>
      </c>
      <c r="E101" s="183" t="s">
        <v>0</v>
      </c>
      <c r="F101" s="610">
        <f t="shared" ref="F101:G101" si="27">SUM(F92:F100)</f>
        <v>1755786.1854295325</v>
      </c>
      <c r="G101" s="610">
        <f t="shared" si="27"/>
        <v>896542.05468469311</v>
      </c>
      <c r="H101" s="262">
        <f t="shared" ref="H101:N101" si="28">SUM(H92:H100)</f>
        <v>2652328.240114226</v>
      </c>
      <c r="I101" s="264">
        <f>SUM(I92:I100)</f>
        <v>1025393.0399999997</v>
      </c>
      <c r="J101" s="264">
        <f>SUM(J92:J100)</f>
        <v>533616.97000000009</v>
      </c>
      <c r="K101" s="264">
        <f>SUM(K92:K100)</f>
        <v>1559010.01</v>
      </c>
      <c r="L101" s="266">
        <f t="shared" si="28"/>
        <v>2401931.9418167644</v>
      </c>
      <c r="M101" s="266">
        <f t="shared" si="28"/>
        <v>901130.3661633858</v>
      </c>
      <c r="N101" s="266">
        <f t="shared" si="28"/>
        <v>3303062.30798015</v>
      </c>
      <c r="O101" s="60"/>
    </row>
    <row r="102" spans="1:16" ht="14.5" hidden="1" customHeight="1" outlineLevel="1">
      <c r="A102" s="91"/>
      <c r="B102" s="34"/>
      <c r="C102" s="34" t="s">
        <v>0</v>
      </c>
      <c r="D102" s="34"/>
      <c r="E102" s="203" t="s">
        <v>0</v>
      </c>
      <c r="F102" s="616"/>
      <c r="G102" s="617"/>
      <c r="H102" s="322"/>
      <c r="I102" s="322"/>
      <c r="J102" s="323"/>
      <c r="K102" s="323"/>
      <c r="L102" s="321"/>
      <c r="M102" s="321"/>
      <c r="N102" s="324"/>
      <c r="O102" s="60"/>
    </row>
    <row r="103" spans="1:16" collapsed="1">
      <c r="A103" s="162"/>
      <c r="B103" s="163" t="s">
        <v>10</v>
      </c>
      <c r="C103" s="325" t="s">
        <v>355</v>
      </c>
      <c r="D103" s="164"/>
      <c r="E103" s="326" t="s">
        <v>0</v>
      </c>
      <c r="F103" s="613"/>
      <c r="G103" s="614"/>
      <c r="H103" s="310"/>
      <c r="I103" s="279"/>
      <c r="J103" s="279"/>
      <c r="K103" s="279"/>
      <c r="L103" s="280"/>
      <c r="M103" s="281"/>
      <c r="N103" s="282"/>
      <c r="O103" s="60"/>
    </row>
    <row r="104" spans="1:16">
      <c r="A104" s="91"/>
      <c r="B104" s="84"/>
      <c r="C104" s="34"/>
      <c r="D104" s="34" t="s">
        <v>162</v>
      </c>
      <c r="E104" s="128" t="s">
        <v>163</v>
      </c>
      <c r="F104" s="622">
        <v>0</v>
      </c>
      <c r="G104" s="622">
        <v>0</v>
      </c>
      <c r="H104" s="311">
        <f>SUM(F104:G104)</f>
        <v>0</v>
      </c>
      <c r="I104" s="242">
        <v>0</v>
      </c>
      <c r="J104" s="242">
        <v>0</v>
      </c>
      <c r="K104" s="312">
        <f>SUM(I104:J104)</f>
        <v>0</v>
      </c>
      <c r="L104" s="240">
        <v>0</v>
      </c>
      <c r="M104" s="240">
        <v>0</v>
      </c>
      <c r="N104" s="244">
        <f>SUM(L104:M104)</f>
        <v>0</v>
      </c>
      <c r="O104" s="60"/>
    </row>
    <row r="105" spans="1:16">
      <c r="A105" s="91"/>
      <c r="B105" s="84"/>
      <c r="C105" s="34"/>
      <c r="D105" s="34" t="s">
        <v>58</v>
      </c>
      <c r="E105" s="175">
        <v>6200</v>
      </c>
      <c r="F105" s="622">
        <v>0</v>
      </c>
      <c r="G105" s="622">
        <v>0</v>
      </c>
      <c r="H105" s="311">
        <f>SUM(F105:G105)</f>
        <v>0</v>
      </c>
      <c r="I105" s="242">
        <v>0</v>
      </c>
      <c r="J105" s="242">
        <v>0</v>
      </c>
      <c r="K105" s="312">
        <f>SUM(I105:J105)</f>
        <v>0</v>
      </c>
      <c r="L105" s="240">
        <v>0</v>
      </c>
      <c r="M105" s="240">
        <v>0</v>
      </c>
      <c r="N105" s="244">
        <f>SUM(L105:M105)</f>
        <v>0</v>
      </c>
      <c r="O105" s="60"/>
    </row>
    <row r="106" spans="1:16">
      <c r="A106" s="91"/>
      <c r="B106" s="84"/>
      <c r="C106" s="34"/>
      <c r="D106" s="34" t="s">
        <v>35</v>
      </c>
      <c r="E106" s="175" t="s">
        <v>0</v>
      </c>
      <c r="F106" s="624"/>
      <c r="G106" s="625"/>
      <c r="H106" s="328"/>
      <c r="I106" s="329"/>
      <c r="J106" s="330"/>
      <c r="K106" s="255"/>
      <c r="L106" s="331"/>
      <c r="M106" s="332"/>
      <c r="N106" s="333"/>
      <c r="O106" s="60"/>
    </row>
    <row r="107" spans="1:16">
      <c r="A107" s="91"/>
      <c r="B107" s="84"/>
      <c r="C107" s="34"/>
      <c r="D107" s="34" t="s">
        <v>36</v>
      </c>
      <c r="E107" s="318">
        <v>6300</v>
      </c>
      <c r="F107" s="622">
        <v>0</v>
      </c>
      <c r="G107" s="622">
        <v>0</v>
      </c>
      <c r="H107" s="311">
        <f>SUM(F107:G107)</f>
        <v>0</v>
      </c>
      <c r="I107" s="242">
        <v>0</v>
      </c>
      <c r="J107" s="242">
        <v>0</v>
      </c>
      <c r="K107" s="312">
        <f>SUM(I107:J107)</f>
        <v>0</v>
      </c>
      <c r="L107" s="240">
        <v>0</v>
      </c>
      <c r="M107" s="240">
        <v>0</v>
      </c>
      <c r="N107" s="244">
        <f>SUM(L107:M107)</f>
        <v>0</v>
      </c>
      <c r="O107" s="60"/>
    </row>
    <row r="108" spans="1:16">
      <c r="A108" s="91"/>
      <c r="B108" s="84"/>
      <c r="C108" s="34"/>
      <c r="D108" s="34" t="s">
        <v>37</v>
      </c>
      <c r="E108" s="175">
        <v>6400</v>
      </c>
      <c r="F108" s="622">
        <v>0</v>
      </c>
      <c r="G108" s="622">
        <v>0</v>
      </c>
      <c r="H108" s="311">
        <f>SUM(F108:G108)</f>
        <v>0</v>
      </c>
      <c r="I108" s="242">
        <v>0</v>
      </c>
      <c r="J108" s="242">
        <v>0</v>
      </c>
      <c r="K108" s="312">
        <f>SUM(I108:J108)</f>
        <v>0</v>
      </c>
      <c r="L108" s="240">
        <v>0</v>
      </c>
      <c r="M108" s="240">
        <v>0</v>
      </c>
      <c r="N108" s="244">
        <f>SUM(L108:M108)</f>
        <v>0</v>
      </c>
      <c r="O108" s="60"/>
    </row>
    <row r="109" spans="1:16">
      <c r="A109" s="91"/>
      <c r="B109" s="84"/>
      <c r="C109" s="34"/>
      <c r="D109" s="34" t="s">
        <v>38</v>
      </c>
      <c r="E109" s="140">
        <v>6500</v>
      </c>
      <c r="F109" s="622">
        <v>0</v>
      </c>
      <c r="G109" s="622">
        <v>0</v>
      </c>
      <c r="H109" s="311">
        <f>SUM(F109:G109)</f>
        <v>0</v>
      </c>
      <c r="I109" s="242">
        <v>0</v>
      </c>
      <c r="J109" s="242">
        <v>0</v>
      </c>
      <c r="K109" s="312">
        <f>SUM(I109:J109)</f>
        <v>0</v>
      </c>
      <c r="L109" s="240">
        <v>0</v>
      </c>
      <c r="M109" s="240">
        <v>0</v>
      </c>
      <c r="N109" s="244">
        <f>SUM(L109:M109)</f>
        <v>0</v>
      </c>
      <c r="O109" s="60"/>
    </row>
    <row r="110" spans="1:16">
      <c r="A110" s="91"/>
      <c r="B110" s="84"/>
      <c r="C110" s="34"/>
      <c r="D110" s="334" t="s">
        <v>182</v>
      </c>
      <c r="E110" s="335">
        <v>6900</v>
      </c>
      <c r="F110" s="622">
        <v>20896.326695346826</v>
      </c>
      <c r="G110" s="622">
        <v>0</v>
      </c>
      <c r="H110" s="311">
        <f>SUM(F110:G110)</f>
        <v>20896.326695346826</v>
      </c>
      <c r="I110" s="242">
        <v>16026.610000000002</v>
      </c>
      <c r="J110" s="242">
        <v>0</v>
      </c>
      <c r="K110" s="312">
        <f>SUM(I110:J110)</f>
        <v>16026.610000000002</v>
      </c>
      <c r="L110" s="240">
        <v>28149.408407081566</v>
      </c>
      <c r="M110" s="240">
        <v>0</v>
      </c>
      <c r="N110" s="244">
        <f>SUM(L110:M110)</f>
        <v>28149.408407081566</v>
      </c>
      <c r="O110" s="60"/>
    </row>
    <row r="111" spans="1:16">
      <c r="A111" s="91"/>
      <c r="B111" s="34"/>
      <c r="C111" s="34" t="s">
        <v>0</v>
      </c>
      <c r="D111" s="34" t="s">
        <v>59</v>
      </c>
      <c r="E111" s="140" t="s">
        <v>0</v>
      </c>
      <c r="F111" s="610">
        <f t="shared" ref="F111:G111" si="29">SUM(F104:F105)+SUM(F107:F110)</f>
        <v>20896.326695346826</v>
      </c>
      <c r="G111" s="610">
        <f t="shared" si="29"/>
        <v>0</v>
      </c>
      <c r="H111" s="262">
        <f t="shared" ref="H111:N111" si="30">SUM(H104:H105)+SUM(H107:H110)</f>
        <v>20896.326695346826</v>
      </c>
      <c r="I111" s="264">
        <f>SUM(I104:I105)+SUM(I107:I110)</f>
        <v>16026.610000000002</v>
      </c>
      <c r="J111" s="264">
        <f>SUM(J104:J105)+SUM(J107:J110)</f>
        <v>0</v>
      </c>
      <c r="K111" s="264">
        <f>SUM(K104:K105)+SUM(K107:K110)</f>
        <v>16026.610000000002</v>
      </c>
      <c r="L111" s="266">
        <f t="shared" si="30"/>
        <v>28149.408407081566</v>
      </c>
      <c r="M111" s="266">
        <f t="shared" si="30"/>
        <v>0</v>
      </c>
      <c r="N111" s="266">
        <f t="shared" si="30"/>
        <v>28149.408407081566</v>
      </c>
      <c r="O111" s="60"/>
    </row>
    <row r="112" spans="1:16">
      <c r="A112" s="91"/>
      <c r="B112" s="34"/>
      <c r="C112" s="34"/>
      <c r="D112" s="34"/>
      <c r="E112" s="116" t="s">
        <v>0</v>
      </c>
      <c r="F112" s="611"/>
      <c r="G112" s="612"/>
      <c r="H112" s="313"/>
      <c r="I112" s="271"/>
      <c r="J112" s="271"/>
      <c r="K112" s="271"/>
      <c r="L112" s="272"/>
      <c r="M112" s="273"/>
      <c r="N112" s="274"/>
      <c r="O112" s="60"/>
    </row>
    <row r="113" spans="1:15">
      <c r="A113" s="91"/>
      <c r="B113" s="84" t="s">
        <v>11</v>
      </c>
      <c r="C113" s="34" t="s">
        <v>134</v>
      </c>
      <c r="D113" s="34"/>
      <c r="E113" s="128" t="s">
        <v>0</v>
      </c>
      <c r="F113" s="613"/>
      <c r="G113" s="614"/>
      <c r="H113" s="310"/>
      <c r="I113" s="279"/>
      <c r="J113" s="279"/>
      <c r="K113" s="279"/>
      <c r="L113" s="280"/>
      <c r="M113" s="281"/>
      <c r="N113" s="282"/>
      <c r="O113" s="60"/>
    </row>
    <row r="114" spans="1:15">
      <c r="A114" s="91"/>
      <c r="B114" s="79" t="s">
        <v>0</v>
      </c>
      <c r="C114" s="34"/>
      <c r="D114" s="34" t="s">
        <v>39</v>
      </c>
      <c r="E114" s="318" t="s">
        <v>82</v>
      </c>
      <c r="F114" s="240"/>
      <c r="G114" s="240"/>
      <c r="H114" s="311">
        <f>SUM(F114:G114)</f>
        <v>0</v>
      </c>
      <c r="I114" s="242"/>
      <c r="J114" s="242"/>
      <c r="K114" s="312">
        <f>SUM(I114:J114)</f>
        <v>0</v>
      </c>
      <c r="L114" s="240"/>
      <c r="M114" s="240"/>
      <c r="N114" s="244">
        <f>SUM(L114:M114)</f>
        <v>0</v>
      </c>
      <c r="O114" s="60"/>
    </row>
    <row r="115" spans="1:15">
      <c r="A115" s="91"/>
      <c r="B115" s="84"/>
      <c r="C115" s="34"/>
      <c r="D115" s="34" t="s">
        <v>88</v>
      </c>
      <c r="E115" s="179" t="s">
        <v>83</v>
      </c>
      <c r="F115" s="240"/>
      <c r="G115" s="240"/>
      <c r="H115" s="311">
        <f>SUM(F115:G115)</f>
        <v>0</v>
      </c>
      <c r="I115" s="242"/>
      <c r="J115" s="242"/>
      <c r="K115" s="312">
        <f>SUM(I115:J115)</f>
        <v>0</v>
      </c>
      <c r="L115" s="240"/>
      <c r="M115" s="240"/>
      <c r="N115" s="244">
        <f>SUM(L115:M115)</f>
        <v>0</v>
      </c>
      <c r="O115" s="60"/>
    </row>
    <row r="116" spans="1:15">
      <c r="A116" s="91"/>
      <c r="B116" s="84"/>
      <c r="C116" s="34"/>
      <c r="D116" s="34" t="s">
        <v>141</v>
      </c>
      <c r="E116" s="318" t="s">
        <v>139</v>
      </c>
      <c r="F116" s="240"/>
      <c r="G116" s="240"/>
      <c r="H116" s="311">
        <f>SUM(F116:G116)</f>
        <v>0</v>
      </c>
      <c r="I116" s="242"/>
      <c r="J116" s="242"/>
      <c r="K116" s="312">
        <f>SUM(I116:J116)</f>
        <v>0</v>
      </c>
      <c r="L116" s="240"/>
      <c r="M116" s="240"/>
      <c r="N116" s="244">
        <f>SUM(L116:M116)</f>
        <v>0</v>
      </c>
      <c r="O116" s="60"/>
    </row>
    <row r="117" spans="1:15">
      <c r="A117" s="91"/>
      <c r="B117" s="84"/>
      <c r="C117" s="34"/>
      <c r="D117" s="34" t="s">
        <v>142</v>
      </c>
      <c r="E117" s="179" t="s">
        <v>140</v>
      </c>
      <c r="F117" s="240"/>
      <c r="G117" s="240"/>
      <c r="H117" s="311">
        <f>SUM(F117:G117)</f>
        <v>0</v>
      </c>
      <c r="I117" s="242"/>
      <c r="J117" s="242"/>
      <c r="K117" s="312">
        <f>SUM(I117:J117)</f>
        <v>0</v>
      </c>
      <c r="L117" s="240"/>
      <c r="M117" s="240"/>
      <c r="N117" s="244">
        <f>SUM(L117:M117)</f>
        <v>0</v>
      </c>
      <c r="O117" s="60"/>
    </row>
    <row r="118" spans="1:15">
      <c r="A118" s="91"/>
      <c r="B118" s="84"/>
      <c r="C118" s="34"/>
      <c r="D118" s="34" t="s">
        <v>69</v>
      </c>
      <c r="E118" s="179" t="s">
        <v>164</v>
      </c>
      <c r="F118" s="240"/>
      <c r="G118" s="247"/>
      <c r="H118" s="311">
        <f>SUM(F118:G118)</f>
        <v>0</v>
      </c>
      <c r="I118" s="242"/>
      <c r="J118" s="242"/>
      <c r="K118" s="312">
        <f>SUM(I118:J118)</f>
        <v>0</v>
      </c>
      <c r="L118" s="240"/>
      <c r="M118" s="247"/>
      <c r="N118" s="244">
        <f>SUM(L118:M118)</f>
        <v>0</v>
      </c>
      <c r="O118" s="60"/>
    </row>
    <row r="119" spans="1:15">
      <c r="A119" s="91"/>
      <c r="B119" s="84"/>
      <c r="C119" s="34"/>
      <c r="D119" s="110" t="s">
        <v>70</v>
      </c>
      <c r="E119" s="175" t="s">
        <v>0</v>
      </c>
      <c r="F119" s="327"/>
      <c r="G119" s="336"/>
      <c r="H119" s="337"/>
      <c r="I119" s="329"/>
      <c r="J119" s="338"/>
      <c r="K119" s="339"/>
      <c r="L119" s="331"/>
      <c r="M119" s="340"/>
      <c r="N119" s="333"/>
      <c r="O119" s="60"/>
    </row>
    <row r="120" spans="1:15">
      <c r="A120" s="91"/>
      <c r="B120" s="84"/>
      <c r="C120" s="34"/>
      <c r="D120" s="34" t="s">
        <v>43</v>
      </c>
      <c r="E120" s="128">
        <v>7438</v>
      </c>
      <c r="F120" s="240"/>
      <c r="G120" s="240"/>
      <c r="H120" s="311">
        <f>SUM(F120:G120)</f>
        <v>0</v>
      </c>
      <c r="I120" s="242"/>
      <c r="J120" s="242"/>
      <c r="K120" s="312">
        <f>SUM(I120:J120)</f>
        <v>0</v>
      </c>
      <c r="L120" s="240"/>
      <c r="M120" s="240"/>
      <c r="N120" s="244">
        <f>SUM(L120:M120)</f>
        <v>0</v>
      </c>
      <c r="O120" s="60"/>
    </row>
    <row r="121" spans="1:15">
      <c r="A121" s="91"/>
      <c r="B121" s="84"/>
      <c r="C121" s="34"/>
      <c r="D121" s="90" t="s">
        <v>183</v>
      </c>
      <c r="E121" s="175">
        <v>7439</v>
      </c>
      <c r="F121" s="240"/>
      <c r="G121" s="240"/>
      <c r="H121" s="311">
        <f>SUM(F121:G121)</f>
        <v>0</v>
      </c>
      <c r="I121" s="242"/>
      <c r="J121" s="242"/>
      <c r="K121" s="312">
        <f>SUM(I121:J121)</f>
        <v>0</v>
      </c>
      <c r="L121" s="240"/>
      <c r="M121" s="240"/>
      <c r="N121" s="244">
        <f>SUM(L121:M121)</f>
        <v>0</v>
      </c>
      <c r="O121" s="60"/>
    </row>
    <row r="122" spans="1:15">
      <c r="A122" s="91"/>
      <c r="B122" s="84"/>
      <c r="C122" s="34"/>
      <c r="D122" s="34" t="s">
        <v>60</v>
      </c>
      <c r="E122" s="140" t="s">
        <v>0</v>
      </c>
      <c r="F122" s="610">
        <f t="shared" ref="F122:G122" si="31">SUM(F114:F118,F120:F121)</f>
        <v>0</v>
      </c>
      <c r="G122" s="610">
        <f t="shared" si="31"/>
        <v>0</v>
      </c>
      <c r="H122" s="262">
        <f t="shared" ref="H122:N122" si="32">SUM(H114:H118,H120:H121)</f>
        <v>0</v>
      </c>
      <c r="I122" s="264">
        <f>SUM(I114:I118,I120:I121)</f>
        <v>0</v>
      </c>
      <c r="J122" s="264">
        <f>SUM(J114:J118,J120:J121)</f>
        <v>0</v>
      </c>
      <c r="K122" s="264">
        <f>SUM(K114:K118,K120:K121)</f>
        <v>0</v>
      </c>
      <c r="L122" s="266">
        <f t="shared" si="32"/>
        <v>0</v>
      </c>
      <c r="M122" s="266">
        <f t="shared" si="32"/>
        <v>0</v>
      </c>
      <c r="N122" s="266">
        <f t="shared" si="32"/>
        <v>0</v>
      </c>
      <c r="O122" s="60"/>
    </row>
    <row r="123" spans="1:15" ht="15" thickBot="1">
      <c r="A123" s="91"/>
      <c r="B123" s="84"/>
      <c r="C123" s="34"/>
      <c r="D123" s="34"/>
      <c r="E123" s="116" t="s">
        <v>0</v>
      </c>
      <c r="F123" s="341"/>
      <c r="G123" s="612"/>
      <c r="H123" s="342"/>
      <c r="I123" s="343"/>
      <c r="J123" s="292"/>
      <c r="K123" s="344"/>
      <c r="L123" s="345"/>
      <c r="M123" s="273"/>
      <c r="N123" s="346"/>
      <c r="O123" s="60"/>
    </row>
    <row r="124" spans="1:15" ht="15" thickBot="1">
      <c r="A124" s="91"/>
      <c r="B124" s="79" t="s">
        <v>12</v>
      </c>
      <c r="C124" s="34" t="s">
        <v>13</v>
      </c>
      <c r="D124" s="34"/>
      <c r="E124" s="116" t="s">
        <v>0</v>
      </c>
      <c r="F124" s="615">
        <f>SUM(F60,F68,F81,F89,F101,F111,F122)</f>
        <v>9759825.3344594594</v>
      </c>
      <c r="G124" s="615">
        <f>SUM(G60,G68,G81,G89,G101,G111,G122)</f>
        <v>2589707.5928800688</v>
      </c>
      <c r="H124" s="297">
        <f t="shared" ref="H124:N124" si="33">SUM(H60,H68,H81,H89,H101,H111,H122)</f>
        <v>12349532.92733953</v>
      </c>
      <c r="I124" s="299">
        <f>SUM(I60,I68,I81,I89,I101,I111,I122)</f>
        <v>8137750.4200000009</v>
      </c>
      <c r="J124" s="299">
        <f>SUM(J60,J68,J81,J89,J101,J111,J122)</f>
        <v>1317906.7200000002</v>
      </c>
      <c r="K124" s="299">
        <f>SUM(K60,K68,K81,K89,K101,K111,K122)</f>
        <v>9455657.1400000006</v>
      </c>
      <c r="L124" s="301">
        <f t="shared" si="33"/>
        <v>12152986.757692214</v>
      </c>
      <c r="M124" s="301">
        <f t="shared" si="33"/>
        <v>1788999.2576002735</v>
      </c>
      <c r="N124" s="301">
        <f t="shared" si="33"/>
        <v>13941986.015292486</v>
      </c>
      <c r="O124" s="60"/>
    </row>
    <row r="125" spans="1:15">
      <c r="A125" s="91"/>
      <c r="B125" s="84"/>
      <c r="C125" s="34"/>
      <c r="D125" s="34"/>
      <c r="E125" s="116" t="s">
        <v>0</v>
      </c>
      <c r="F125" s="304"/>
      <c r="G125" s="347"/>
      <c r="H125" s="306"/>
      <c r="I125" s="348"/>
      <c r="J125" s="348"/>
      <c r="K125" s="348"/>
      <c r="L125" s="307"/>
      <c r="M125" s="349"/>
      <c r="N125" s="309"/>
      <c r="O125" s="60"/>
    </row>
    <row r="126" spans="1:15" ht="15" thickBot="1">
      <c r="A126" s="78" t="s">
        <v>14</v>
      </c>
      <c r="B126" s="79" t="s">
        <v>89</v>
      </c>
      <c r="C126" s="34"/>
      <c r="D126" s="34"/>
      <c r="E126" s="116" t="s">
        <v>0</v>
      </c>
      <c r="F126" s="304"/>
      <c r="G126" s="347"/>
      <c r="H126" s="306"/>
      <c r="I126" s="348"/>
      <c r="J126" s="348"/>
      <c r="K126" s="348"/>
      <c r="L126" s="307"/>
      <c r="M126" s="349"/>
      <c r="N126" s="309"/>
      <c r="O126" s="60"/>
    </row>
    <row r="127" spans="1:15" ht="15" thickBot="1">
      <c r="A127" s="78"/>
      <c r="B127" s="79" t="s">
        <v>105</v>
      </c>
      <c r="C127" s="110"/>
      <c r="D127" s="123"/>
      <c r="E127" s="116" t="s">
        <v>0</v>
      </c>
      <c r="F127" s="615">
        <f>SUM(F52-F124)</f>
        <v>447285.05928339809</v>
      </c>
      <c r="G127" s="615">
        <f>SUM(G52-G124)</f>
        <v>-447285.05928339763</v>
      </c>
      <c r="H127" s="297">
        <f t="shared" ref="H127:N127" si="34">SUM(H52-H124)</f>
        <v>0</v>
      </c>
      <c r="I127" s="299">
        <f>SUM(I52-I124)</f>
        <v>412409.64999999758</v>
      </c>
      <c r="J127" s="299">
        <f t="shared" si="34"/>
        <v>-412409.65000000014</v>
      </c>
      <c r="K127" s="299">
        <f t="shared" si="34"/>
        <v>-1.862645149230957E-9</v>
      </c>
      <c r="L127" s="301">
        <f t="shared" si="34"/>
        <v>717123.83513722569</v>
      </c>
      <c r="M127" s="301">
        <f t="shared" si="34"/>
        <v>-717123.83513722336</v>
      </c>
      <c r="N127" s="301">
        <f t="shared" si="34"/>
        <v>3.7252902984619141E-9</v>
      </c>
      <c r="O127" s="60"/>
    </row>
    <row r="128" spans="1:15">
      <c r="A128" s="91"/>
      <c r="B128" s="34"/>
      <c r="C128" s="34"/>
      <c r="D128" s="34"/>
      <c r="E128" s="61"/>
      <c r="F128" s="304"/>
      <c r="G128" s="347"/>
      <c r="H128" s="350"/>
      <c r="I128" s="351"/>
      <c r="J128" s="351"/>
      <c r="K128" s="351"/>
      <c r="L128" s="307"/>
      <c r="M128" s="349"/>
      <c r="N128" s="352"/>
      <c r="O128" s="60"/>
    </row>
    <row r="129" spans="1:15">
      <c r="A129" s="78" t="s">
        <v>15</v>
      </c>
      <c r="B129" s="79" t="s">
        <v>123</v>
      </c>
      <c r="C129" s="34"/>
      <c r="D129" s="34"/>
      <c r="E129" s="128" t="s">
        <v>0</v>
      </c>
      <c r="F129" s="613"/>
      <c r="G129" s="614"/>
      <c r="H129" s="310"/>
      <c r="I129" s="279"/>
      <c r="J129" s="279"/>
      <c r="K129" s="279"/>
      <c r="L129" s="280"/>
      <c r="M129" s="281"/>
      <c r="N129" s="282"/>
      <c r="O129" s="60"/>
    </row>
    <row r="130" spans="1:15">
      <c r="A130" s="78"/>
      <c r="B130" s="79" t="s">
        <v>3</v>
      </c>
      <c r="C130" s="34" t="s">
        <v>100</v>
      </c>
      <c r="D130" s="34"/>
      <c r="E130" s="128" t="s">
        <v>102</v>
      </c>
      <c r="F130" s="240">
        <v>0</v>
      </c>
      <c r="G130" s="240">
        <v>0</v>
      </c>
      <c r="H130" s="311">
        <f>SUM(F130:G130)</f>
        <v>0</v>
      </c>
      <c r="I130" s="240">
        <v>0</v>
      </c>
      <c r="J130" s="240">
        <v>0</v>
      </c>
      <c r="K130" s="312">
        <f>SUM(I130:J130)</f>
        <v>0</v>
      </c>
      <c r="L130" s="240">
        <v>0</v>
      </c>
      <c r="M130" s="240">
        <v>0</v>
      </c>
      <c r="N130" s="244">
        <f>SUM(L130:M130)</f>
        <v>0</v>
      </c>
      <c r="O130" s="60"/>
    </row>
    <row r="131" spans="1:15">
      <c r="A131" s="78"/>
      <c r="B131" s="79" t="s">
        <v>4</v>
      </c>
      <c r="C131" s="110" t="s">
        <v>133</v>
      </c>
      <c r="D131" s="110"/>
      <c r="E131" s="175" t="s">
        <v>103</v>
      </c>
      <c r="F131" s="240">
        <v>0</v>
      </c>
      <c r="G131" s="247">
        <v>0</v>
      </c>
      <c r="H131" s="311">
        <f>SUM(F131:G131)</f>
        <v>0</v>
      </c>
      <c r="I131" s="240">
        <v>0</v>
      </c>
      <c r="J131" s="247">
        <v>0</v>
      </c>
      <c r="K131" s="312">
        <f>SUM(I131:J131)</f>
        <v>0</v>
      </c>
      <c r="L131" s="240">
        <v>0</v>
      </c>
      <c r="M131" s="247">
        <v>0</v>
      </c>
      <c r="N131" s="244">
        <f>SUM(L131:M131)</f>
        <v>0</v>
      </c>
      <c r="O131" s="60"/>
    </row>
    <row r="132" spans="1:15">
      <c r="A132" s="78"/>
      <c r="B132" s="79" t="s">
        <v>5</v>
      </c>
      <c r="C132" s="110" t="s">
        <v>125</v>
      </c>
      <c r="D132" s="110"/>
      <c r="E132" s="175"/>
      <c r="F132" s="327"/>
      <c r="G132" s="336"/>
      <c r="H132" s="328"/>
      <c r="I132" s="329"/>
      <c r="J132" s="338"/>
      <c r="K132" s="255"/>
      <c r="L132" s="331"/>
      <c r="M132" s="340"/>
      <c r="N132" s="333"/>
      <c r="O132" s="60"/>
    </row>
    <row r="133" spans="1:15">
      <c r="A133" s="78"/>
      <c r="B133" s="79"/>
      <c r="C133" s="110" t="s">
        <v>135</v>
      </c>
      <c r="D133" s="110"/>
      <c r="E133" s="128" t="s">
        <v>84</v>
      </c>
      <c r="F133" s="240">
        <f>G127+G141</f>
        <v>-447285.05928339763</v>
      </c>
      <c r="G133" s="240">
        <f>-F133</f>
        <v>447285.05928339763</v>
      </c>
      <c r="H133" s="311">
        <f>SUM(F133:G133)</f>
        <v>0</v>
      </c>
      <c r="I133" s="240">
        <f>J127+J141</f>
        <v>-412409.65000000014</v>
      </c>
      <c r="J133" s="240">
        <f>-I133</f>
        <v>412409.65000000014</v>
      </c>
      <c r="K133" s="312">
        <f>SUM(I133:J133)</f>
        <v>0</v>
      </c>
      <c r="L133" s="240">
        <f>M127+M141</f>
        <v>-717123.83513722336</v>
      </c>
      <c r="M133" s="240">
        <f>-L133</f>
        <v>717123.83513722336</v>
      </c>
      <c r="N133" s="244">
        <f>SUM(L133:M133)</f>
        <v>0</v>
      </c>
      <c r="O133" s="60"/>
    </row>
    <row r="134" spans="1:15" ht="15" thickBot="1">
      <c r="A134" s="78"/>
      <c r="B134" s="79" t="s">
        <v>0</v>
      </c>
      <c r="C134" s="110"/>
      <c r="D134" s="110"/>
      <c r="E134" s="140" t="s">
        <v>0</v>
      </c>
      <c r="F134" s="267"/>
      <c r="G134" s="268"/>
      <c r="H134" s="313"/>
      <c r="I134" s="291"/>
      <c r="J134" s="292"/>
      <c r="K134" s="353"/>
      <c r="L134" s="272"/>
      <c r="M134" s="273"/>
      <c r="N134" s="274"/>
      <c r="O134" s="60"/>
    </row>
    <row r="135" spans="1:15" ht="15" thickBot="1">
      <c r="A135" s="91"/>
      <c r="B135" s="79" t="s">
        <v>6</v>
      </c>
      <c r="C135" s="110" t="s">
        <v>124</v>
      </c>
      <c r="D135" s="110"/>
      <c r="E135" s="116" t="s">
        <v>0</v>
      </c>
      <c r="F135" s="297">
        <f t="shared" ref="F135:G135" si="35">SUM(+F130-F131+F133)</f>
        <v>-447285.05928339763</v>
      </c>
      <c r="G135" s="297">
        <f t="shared" si="35"/>
        <v>447285.05928339763</v>
      </c>
      <c r="H135" s="297">
        <f t="shared" ref="H135:N135" si="36">SUM(+H130-H131+H133)</f>
        <v>0</v>
      </c>
      <c r="I135" s="299">
        <f>SUM(+I130-I131+I133)</f>
        <v>-412409.65000000014</v>
      </c>
      <c r="J135" s="299">
        <f>SUM(+J130-J131+J133)</f>
        <v>412409.65000000014</v>
      </c>
      <c r="K135" s="299">
        <f>SUM(+K130-K131+K133)</f>
        <v>0</v>
      </c>
      <c r="L135" s="301">
        <f t="shared" si="36"/>
        <v>-717123.83513722336</v>
      </c>
      <c r="M135" s="301">
        <f t="shared" si="36"/>
        <v>717123.83513722336</v>
      </c>
      <c r="N135" s="301">
        <f t="shared" si="36"/>
        <v>0</v>
      </c>
      <c r="O135" s="60"/>
    </row>
    <row r="136" spans="1:15" ht="15" thickBot="1">
      <c r="A136" s="91"/>
      <c r="B136" s="34"/>
      <c r="C136" s="34"/>
      <c r="D136" s="34"/>
      <c r="E136" s="116" t="s">
        <v>0</v>
      </c>
      <c r="F136" s="304"/>
      <c r="G136" s="347"/>
      <c r="H136" s="354"/>
      <c r="I136" s="355"/>
      <c r="J136" s="351"/>
      <c r="K136" s="348"/>
      <c r="L136" s="307"/>
      <c r="M136" s="349"/>
      <c r="N136" s="309"/>
      <c r="O136" s="60"/>
    </row>
    <row r="137" spans="1:15" ht="15" thickBot="1">
      <c r="A137" s="356" t="s">
        <v>16</v>
      </c>
      <c r="B137" s="357" t="s">
        <v>101</v>
      </c>
      <c r="C137" s="295"/>
      <c r="D137" s="295"/>
      <c r="E137" s="159" t="s">
        <v>0</v>
      </c>
      <c r="F137" s="297">
        <f t="shared" ref="F137:G137" si="37">SUM(F127,F135)</f>
        <v>4.6566128730773926E-10</v>
      </c>
      <c r="G137" s="297">
        <f t="shared" si="37"/>
        <v>0</v>
      </c>
      <c r="H137" s="297">
        <f t="shared" ref="H137:N137" si="38">SUM(H127,H135)</f>
        <v>0</v>
      </c>
      <c r="I137" s="299">
        <f>SUM(I127,I135)</f>
        <v>-2.5611370801925659E-9</v>
      </c>
      <c r="J137" s="299">
        <f>SUM(J127,J135)</f>
        <v>0</v>
      </c>
      <c r="K137" s="299">
        <f>SUM(K127,K135)</f>
        <v>-1.862645149230957E-9</v>
      </c>
      <c r="L137" s="301">
        <f t="shared" si="38"/>
        <v>2.3283064365386963E-9</v>
      </c>
      <c r="M137" s="301">
        <f t="shared" si="38"/>
        <v>0</v>
      </c>
      <c r="N137" s="301">
        <f t="shared" si="38"/>
        <v>3.7252902984619141E-9</v>
      </c>
      <c r="O137" s="60"/>
    </row>
    <row r="138" spans="1:15" ht="14.5" hidden="1" customHeight="1" outlineLevel="1">
      <c r="A138" s="91"/>
      <c r="B138" s="34" t="s">
        <v>0</v>
      </c>
      <c r="C138" s="34"/>
      <c r="D138" s="34"/>
      <c r="E138" s="203" t="s">
        <v>0</v>
      </c>
      <c r="F138" s="358"/>
      <c r="G138" s="358"/>
      <c r="H138" s="359"/>
      <c r="I138" s="359"/>
      <c r="J138" s="359"/>
      <c r="K138" s="359"/>
      <c r="L138" s="358"/>
      <c r="M138" s="358"/>
      <c r="N138" s="360"/>
      <c r="O138" s="60"/>
    </row>
    <row r="139" spans="1:15" collapsed="1">
      <c r="A139" s="361" t="s">
        <v>17</v>
      </c>
      <c r="B139" s="362" t="s">
        <v>18</v>
      </c>
      <c r="C139" s="164"/>
      <c r="D139" s="164"/>
      <c r="E139" s="165" t="s">
        <v>0</v>
      </c>
      <c r="F139" s="267"/>
      <c r="G139" s="268"/>
      <c r="H139" s="313"/>
      <c r="I139" s="271"/>
      <c r="J139" s="271"/>
      <c r="K139" s="271"/>
      <c r="L139" s="272"/>
      <c r="M139" s="273"/>
      <c r="N139" s="274"/>
      <c r="O139" s="60"/>
    </row>
    <row r="140" spans="1:15">
      <c r="A140" s="78"/>
      <c r="B140" s="79" t="s">
        <v>3</v>
      </c>
      <c r="C140" s="34" t="s">
        <v>264</v>
      </c>
      <c r="D140" s="34"/>
      <c r="E140" s="128"/>
      <c r="F140" s="275"/>
      <c r="G140" s="276"/>
      <c r="H140" s="310"/>
      <c r="I140" s="279"/>
      <c r="J140" s="279"/>
      <c r="K140" s="279"/>
      <c r="L140" s="280"/>
      <c r="M140" s="281"/>
      <c r="N140" s="282"/>
      <c r="O140" s="60"/>
    </row>
    <row r="141" spans="1:15">
      <c r="A141" s="91"/>
      <c r="B141" s="79"/>
      <c r="C141" s="34" t="s">
        <v>19</v>
      </c>
      <c r="D141" s="34" t="s">
        <v>126</v>
      </c>
      <c r="E141" s="128">
        <v>9791</v>
      </c>
      <c r="F141" s="240">
        <v>0</v>
      </c>
      <c r="G141" s="240">
        <v>0</v>
      </c>
      <c r="H141" s="311">
        <f>SUM(F141:G141)</f>
        <v>0</v>
      </c>
      <c r="I141" s="240">
        <v>0</v>
      </c>
      <c r="J141" s="240">
        <v>0</v>
      </c>
      <c r="K141" s="312">
        <f>SUM(I141:J141)</f>
        <v>0</v>
      </c>
      <c r="L141" s="240">
        <v>0</v>
      </c>
      <c r="M141" s="240">
        <v>0</v>
      </c>
      <c r="N141" s="244">
        <f>SUM(L141:M141)</f>
        <v>0</v>
      </c>
      <c r="O141" s="60"/>
    </row>
    <row r="142" spans="1:15">
      <c r="A142" s="91" t="s">
        <v>0</v>
      </c>
      <c r="B142" s="34"/>
      <c r="C142" s="34" t="s">
        <v>20</v>
      </c>
      <c r="D142" s="34" t="s">
        <v>85</v>
      </c>
      <c r="E142" s="153" t="s">
        <v>129</v>
      </c>
      <c r="F142" s="240">
        <v>0</v>
      </c>
      <c r="G142" s="240">
        <v>0</v>
      </c>
      <c r="H142" s="311">
        <f>SUM(F142:G142)</f>
        <v>0</v>
      </c>
      <c r="I142" s="240">
        <v>0</v>
      </c>
      <c r="J142" s="247">
        <v>0</v>
      </c>
      <c r="K142" s="312">
        <f>SUM(I142:J142)</f>
        <v>0</v>
      </c>
      <c r="L142" s="240">
        <v>0</v>
      </c>
      <c r="M142" s="247">
        <v>0</v>
      </c>
      <c r="N142" s="244">
        <f>SUM(L142:M142)</f>
        <v>0</v>
      </c>
      <c r="O142" s="60"/>
    </row>
    <row r="143" spans="1:15" ht="15" thickBot="1">
      <c r="A143" s="108"/>
      <c r="B143" s="110"/>
      <c r="C143" s="110" t="s">
        <v>44</v>
      </c>
      <c r="D143" s="110" t="s">
        <v>265</v>
      </c>
      <c r="E143" s="140" t="s">
        <v>0</v>
      </c>
      <c r="F143" s="363">
        <f t="shared" ref="F143:G143" si="39">SUM(F141:F142)</f>
        <v>0</v>
      </c>
      <c r="G143" s="363">
        <f t="shared" si="39"/>
        <v>0</v>
      </c>
      <c r="H143" s="363">
        <f t="shared" ref="H143:N143" si="40">SUM(H141:H142)</f>
        <v>0</v>
      </c>
      <c r="I143" s="364">
        <f>SUM(I141:I142)</f>
        <v>0</v>
      </c>
      <c r="J143" s="364">
        <f>SUM(J141:J142)</f>
        <v>0</v>
      </c>
      <c r="K143" s="364">
        <f>SUM(K141:K142)</f>
        <v>0</v>
      </c>
      <c r="L143" s="365">
        <f t="shared" si="40"/>
        <v>0</v>
      </c>
      <c r="M143" s="365">
        <f t="shared" si="40"/>
        <v>0</v>
      </c>
      <c r="N143" s="365">
        <f t="shared" si="40"/>
        <v>0</v>
      </c>
      <c r="O143" s="60"/>
    </row>
    <row r="144" spans="1:15" ht="15" thickBot="1">
      <c r="A144" s="108"/>
      <c r="B144" s="109" t="s">
        <v>4</v>
      </c>
      <c r="C144" s="110" t="s">
        <v>122</v>
      </c>
      <c r="D144" s="110"/>
      <c r="E144" s="116" t="s">
        <v>0</v>
      </c>
      <c r="F144" s="297">
        <f t="shared" ref="F144:G144" si="41">SUM(F137,F143)</f>
        <v>4.6566128730773926E-10</v>
      </c>
      <c r="G144" s="297">
        <f t="shared" si="41"/>
        <v>0</v>
      </c>
      <c r="H144" s="297">
        <f t="shared" ref="H144:N144" si="42">SUM(H137,H143)</f>
        <v>0</v>
      </c>
      <c r="I144" s="299">
        <f>SUM(I137,I143)</f>
        <v>-2.5611370801925659E-9</v>
      </c>
      <c r="J144" s="299">
        <f>SUM(J137,J143)</f>
        <v>0</v>
      </c>
      <c r="K144" s="299">
        <f>SUM(K137,K143)</f>
        <v>-1.862645149230957E-9</v>
      </c>
      <c r="L144" s="301">
        <f t="shared" si="42"/>
        <v>2.3283064365386963E-9</v>
      </c>
      <c r="M144" s="301">
        <f t="shared" si="42"/>
        <v>0</v>
      </c>
      <c r="N144" s="301">
        <f t="shared" si="42"/>
        <v>3.7252902984619141E-9</v>
      </c>
      <c r="O144" s="60"/>
    </row>
    <row r="145" spans="1:15">
      <c r="A145" s="108"/>
      <c r="B145" s="109"/>
      <c r="C145" s="110"/>
      <c r="D145" s="110"/>
      <c r="E145" s="116"/>
      <c r="F145" s="304"/>
      <c r="G145" s="347"/>
      <c r="H145" s="350"/>
      <c r="I145" s="351"/>
      <c r="J145" s="351"/>
      <c r="K145" s="351"/>
      <c r="L145" s="307"/>
      <c r="M145" s="349"/>
      <c r="N145" s="352"/>
      <c r="O145" s="60"/>
    </row>
    <row r="146" spans="1:15">
      <c r="A146" s="108"/>
      <c r="B146" s="110"/>
      <c r="C146" s="110" t="s">
        <v>266</v>
      </c>
      <c r="D146" s="110"/>
      <c r="E146" s="128" t="s">
        <v>0</v>
      </c>
      <c r="F146" s="275"/>
      <c r="G146" s="276"/>
      <c r="H146" s="310"/>
      <c r="I146" s="279"/>
      <c r="J146" s="279"/>
      <c r="K146" s="279"/>
      <c r="L146" s="280"/>
      <c r="M146" s="281"/>
      <c r="N146" s="282"/>
      <c r="O146" s="60"/>
    </row>
    <row r="147" spans="1:15">
      <c r="A147" s="108"/>
      <c r="B147" s="110"/>
      <c r="C147" s="110" t="s">
        <v>185</v>
      </c>
      <c r="D147" s="110" t="s">
        <v>186</v>
      </c>
      <c r="E147" s="366"/>
      <c r="F147" s="367"/>
      <c r="G147" s="367"/>
      <c r="H147" s="368"/>
      <c r="I147" s="368"/>
      <c r="J147" s="368"/>
      <c r="K147" s="368"/>
      <c r="L147" s="367"/>
      <c r="M147" s="367"/>
      <c r="N147" s="368"/>
      <c r="O147" s="60"/>
    </row>
    <row r="148" spans="1:15">
      <c r="A148" s="108"/>
      <c r="B148" s="110"/>
      <c r="C148" s="110"/>
      <c r="D148" s="110" t="s">
        <v>202</v>
      </c>
      <c r="E148" s="175">
        <v>9711</v>
      </c>
      <c r="F148" s="240">
        <v>0</v>
      </c>
      <c r="G148" s="240">
        <v>0</v>
      </c>
      <c r="H148" s="311">
        <f t="shared" ref="H148:H160" si="43">SUM(F148:G148)</f>
        <v>0</v>
      </c>
      <c r="I148" s="240">
        <v>0</v>
      </c>
      <c r="J148" s="240">
        <v>0</v>
      </c>
      <c r="K148" s="312">
        <f>SUM(I148:J148)</f>
        <v>0</v>
      </c>
      <c r="L148" s="240">
        <v>0</v>
      </c>
      <c r="M148" s="240">
        <v>0</v>
      </c>
      <c r="N148" s="244">
        <f t="shared" ref="N148:N160" si="44">SUM(L148:M148)</f>
        <v>0</v>
      </c>
      <c r="O148" s="60"/>
    </row>
    <row r="149" spans="1:15">
      <c r="A149" s="108"/>
      <c r="B149" s="110"/>
      <c r="C149" s="110"/>
      <c r="D149" s="110" t="s">
        <v>198</v>
      </c>
      <c r="E149" s="175">
        <v>9712</v>
      </c>
      <c r="F149" s="240">
        <v>0</v>
      </c>
      <c r="G149" s="240">
        <v>0</v>
      </c>
      <c r="H149" s="311">
        <f t="shared" si="43"/>
        <v>0</v>
      </c>
      <c r="I149" s="240">
        <v>0</v>
      </c>
      <c r="J149" s="240">
        <v>0</v>
      </c>
      <c r="K149" s="312">
        <f>SUM(I149:J149)</f>
        <v>0</v>
      </c>
      <c r="L149" s="240">
        <v>0</v>
      </c>
      <c r="M149" s="240">
        <v>0</v>
      </c>
      <c r="N149" s="244">
        <f t="shared" si="44"/>
        <v>0</v>
      </c>
      <c r="O149" s="60"/>
    </row>
    <row r="150" spans="1:15">
      <c r="A150" s="108"/>
      <c r="B150" s="110"/>
      <c r="C150" s="110"/>
      <c r="D150" s="110" t="s">
        <v>199</v>
      </c>
      <c r="E150" s="175">
        <v>9713</v>
      </c>
      <c r="F150" s="240">
        <v>0</v>
      </c>
      <c r="G150" s="240">
        <v>0</v>
      </c>
      <c r="H150" s="311">
        <f t="shared" si="43"/>
        <v>0</v>
      </c>
      <c r="I150" s="240">
        <v>0</v>
      </c>
      <c r="J150" s="240">
        <v>0</v>
      </c>
      <c r="K150" s="312">
        <f>SUM(I150:J150)</f>
        <v>0</v>
      </c>
      <c r="L150" s="240">
        <v>0</v>
      </c>
      <c r="M150" s="240">
        <v>0</v>
      </c>
      <c r="N150" s="244">
        <f t="shared" si="44"/>
        <v>0</v>
      </c>
      <c r="O150" s="60"/>
    </row>
    <row r="151" spans="1:15">
      <c r="A151" s="108"/>
      <c r="B151" s="110"/>
      <c r="C151" s="110"/>
      <c r="D151" s="110" t="s">
        <v>184</v>
      </c>
      <c r="E151" s="175">
        <v>9719</v>
      </c>
      <c r="F151" s="240">
        <v>0</v>
      </c>
      <c r="G151" s="240">
        <v>0</v>
      </c>
      <c r="H151" s="311">
        <f t="shared" si="43"/>
        <v>0</v>
      </c>
      <c r="I151" s="240">
        <v>0</v>
      </c>
      <c r="J151" s="240">
        <v>0</v>
      </c>
      <c r="K151" s="312">
        <f>SUM(I151:J151)</f>
        <v>0</v>
      </c>
      <c r="L151" s="240">
        <v>0</v>
      </c>
      <c r="M151" s="240">
        <v>0</v>
      </c>
      <c r="N151" s="244">
        <f t="shared" si="44"/>
        <v>0</v>
      </c>
      <c r="O151" s="60"/>
    </row>
    <row r="152" spans="1:15">
      <c r="A152" s="108"/>
      <c r="B152" s="110"/>
      <c r="C152" s="110" t="s">
        <v>203</v>
      </c>
      <c r="D152" s="110" t="s">
        <v>154</v>
      </c>
      <c r="E152" s="175">
        <v>9740</v>
      </c>
      <c r="F152" s="240">
        <v>0</v>
      </c>
      <c r="G152" s="240">
        <f>G144</f>
        <v>0</v>
      </c>
      <c r="H152" s="311">
        <f t="shared" si="43"/>
        <v>0</v>
      </c>
      <c r="I152" s="240">
        <v>0</v>
      </c>
      <c r="J152" s="240">
        <f>J144</f>
        <v>0</v>
      </c>
      <c r="K152" s="312">
        <f>SUM(I152:J152)</f>
        <v>0</v>
      </c>
      <c r="L152" s="240">
        <v>0</v>
      </c>
      <c r="M152" s="240">
        <f>M144</f>
        <v>0</v>
      </c>
      <c r="N152" s="244">
        <f t="shared" si="44"/>
        <v>0</v>
      </c>
      <c r="O152" s="60"/>
    </row>
    <row r="153" spans="1:15">
      <c r="A153" s="108"/>
      <c r="B153" s="110"/>
      <c r="C153" s="110" t="s">
        <v>44</v>
      </c>
      <c r="D153" s="110" t="s">
        <v>188</v>
      </c>
      <c r="E153" s="369"/>
      <c r="F153" s="367"/>
      <c r="G153" s="367"/>
      <c r="H153" s="368"/>
      <c r="I153" s="367"/>
      <c r="J153" s="367"/>
      <c r="K153" s="368"/>
      <c r="L153" s="367"/>
      <c r="M153" s="367"/>
      <c r="N153" s="368"/>
      <c r="O153" s="60"/>
    </row>
    <row r="154" spans="1:15">
      <c r="A154" s="108"/>
      <c r="B154" s="110"/>
      <c r="C154" s="110"/>
      <c r="D154" s="110" t="s">
        <v>189</v>
      </c>
      <c r="E154" s="175">
        <v>9750</v>
      </c>
      <c r="F154" s="240">
        <v>0</v>
      </c>
      <c r="G154" s="240">
        <v>0</v>
      </c>
      <c r="H154" s="311">
        <f t="shared" si="43"/>
        <v>0</v>
      </c>
      <c r="I154" s="240">
        <v>0</v>
      </c>
      <c r="J154" s="240">
        <v>0</v>
      </c>
      <c r="K154" s="312">
        <f>SUM(I154:J154)</f>
        <v>0</v>
      </c>
      <c r="L154" s="240">
        <v>0</v>
      </c>
      <c r="M154" s="240">
        <v>0</v>
      </c>
      <c r="N154" s="244">
        <f t="shared" si="44"/>
        <v>0</v>
      </c>
      <c r="O154" s="60"/>
    </row>
    <row r="155" spans="1:15">
      <c r="A155" s="108"/>
      <c r="B155" s="110"/>
      <c r="C155" s="110"/>
      <c r="D155" s="110" t="s">
        <v>190</v>
      </c>
      <c r="E155" s="175">
        <v>9760</v>
      </c>
      <c r="F155" s="240">
        <v>0</v>
      </c>
      <c r="G155" s="240">
        <v>0</v>
      </c>
      <c r="H155" s="311">
        <f t="shared" si="43"/>
        <v>0</v>
      </c>
      <c r="I155" s="240">
        <v>0</v>
      </c>
      <c r="J155" s="240">
        <v>0</v>
      </c>
      <c r="K155" s="312">
        <f>SUM(I155:J155)</f>
        <v>0</v>
      </c>
      <c r="L155" s="240">
        <v>0</v>
      </c>
      <c r="M155" s="240">
        <v>0</v>
      </c>
      <c r="N155" s="244">
        <f t="shared" si="44"/>
        <v>0</v>
      </c>
      <c r="O155" s="60"/>
    </row>
    <row r="156" spans="1:15">
      <c r="A156" s="108"/>
      <c r="B156" s="110"/>
      <c r="C156" s="110" t="s">
        <v>205</v>
      </c>
      <c r="D156" s="110" t="s">
        <v>192</v>
      </c>
      <c r="E156" s="369"/>
      <c r="F156" s="367"/>
      <c r="G156" s="367"/>
      <c r="H156" s="368"/>
      <c r="I156" s="367"/>
      <c r="J156" s="367"/>
      <c r="K156" s="368"/>
      <c r="L156" s="367"/>
      <c r="M156" s="367"/>
      <c r="N156" s="368"/>
      <c r="O156" s="60"/>
    </row>
    <row r="157" spans="1:15">
      <c r="A157" s="108"/>
      <c r="B157" s="110"/>
      <c r="C157" s="110"/>
      <c r="D157" s="110" t="s">
        <v>267</v>
      </c>
      <c r="E157" s="175">
        <v>9780</v>
      </c>
      <c r="F157" s="240">
        <v>0</v>
      </c>
      <c r="G157" s="240">
        <v>0</v>
      </c>
      <c r="H157" s="311">
        <f t="shared" si="43"/>
        <v>0</v>
      </c>
      <c r="I157" s="240">
        <v>0</v>
      </c>
      <c r="J157" s="240">
        <v>0</v>
      </c>
      <c r="K157" s="312">
        <f>SUM(I157:J157)</f>
        <v>0</v>
      </c>
      <c r="L157" s="240">
        <v>0</v>
      </c>
      <c r="M157" s="240">
        <v>0</v>
      </c>
      <c r="N157" s="244">
        <f t="shared" si="44"/>
        <v>0</v>
      </c>
      <c r="O157" s="60"/>
    </row>
    <row r="158" spans="1:15">
      <c r="A158" s="108"/>
      <c r="B158" s="110"/>
      <c r="C158" s="110" t="s">
        <v>206</v>
      </c>
      <c r="D158" s="110" t="s">
        <v>194</v>
      </c>
      <c r="E158" s="369"/>
      <c r="F158" s="367"/>
      <c r="G158" s="367"/>
      <c r="H158" s="368"/>
      <c r="I158" s="367"/>
      <c r="J158" s="367"/>
      <c r="K158" s="368"/>
      <c r="L158" s="367"/>
      <c r="M158" s="367"/>
      <c r="N158" s="368"/>
      <c r="O158" s="60"/>
    </row>
    <row r="159" spans="1:15">
      <c r="A159" s="108"/>
      <c r="B159" s="110"/>
      <c r="C159" s="110"/>
      <c r="D159" s="110" t="s">
        <v>204</v>
      </c>
      <c r="E159" s="179">
        <v>9789</v>
      </c>
      <c r="F159" s="240">
        <f>0%*H124</f>
        <v>0</v>
      </c>
      <c r="G159" s="240">
        <v>0</v>
      </c>
      <c r="H159" s="311">
        <f t="shared" si="43"/>
        <v>0</v>
      </c>
      <c r="I159" s="240">
        <f>0%*K124</f>
        <v>0</v>
      </c>
      <c r="J159" s="370">
        <v>0</v>
      </c>
      <c r="K159" s="312">
        <f>SUM(I159:J159)</f>
        <v>0</v>
      </c>
      <c r="L159" s="240">
        <f>0%*N124</f>
        <v>0</v>
      </c>
      <c r="M159" s="240">
        <v>0</v>
      </c>
      <c r="N159" s="244">
        <f t="shared" si="44"/>
        <v>0</v>
      </c>
      <c r="O159" s="60"/>
    </row>
    <row r="160" spans="1:15">
      <c r="A160" s="74"/>
      <c r="B160" s="75"/>
      <c r="C160" s="75"/>
      <c r="D160" s="75" t="s">
        <v>196</v>
      </c>
      <c r="E160" s="183">
        <v>9790</v>
      </c>
      <c r="F160" s="371">
        <f>F144-SUM(F147:F159)</f>
        <v>4.6566128730773926E-10</v>
      </c>
      <c r="G160" s="371">
        <f>G144-SUM(G147:G159)</f>
        <v>0</v>
      </c>
      <c r="H160" s="372">
        <f t="shared" si="43"/>
        <v>4.6566128730773926E-10</v>
      </c>
      <c r="I160" s="371">
        <f>I144-SUM(I147:I159)</f>
        <v>-2.5611370801925659E-9</v>
      </c>
      <c r="J160" s="371">
        <f>J144-SUM(J147:J159)</f>
        <v>0</v>
      </c>
      <c r="K160" s="373">
        <f>SUM(I160:J160)</f>
        <v>-2.5611370801925659E-9</v>
      </c>
      <c r="L160" s="371">
        <f>L144-SUM(L147:L159)</f>
        <v>2.3283064365386963E-9</v>
      </c>
      <c r="M160" s="371">
        <f>M144-SUM(M147:M159)</f>
        <v>0</v>
      </c>
      <c r="N160" s="374">
        <f t="shared" si="44"/>
        <v>2.3283064365386963E-9</v>
      </c>
      <c r="O160" s="60"/>
    </row>
    <row r="161" spans="1:15" ht="6.75" customHeight="1">
      <c r="A161" s="188"/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O161" s="187"/>
    </row>
  </sheetData>
  <sheetProtection selectLockedCells="1"/>
  <mergeCells count="9">
    <mergeCell ref="G12:H12"/>
    <mergeCell ref="F19:H19"/>
    <mergeCell ref="I19:K19"/>
    <mergeCell ref="L19:N19"/>
    <mergeCell ref="A1:N1"/>
    <mergeCell ref="A2:N2"/>
    <mergeCell ref="A3:N3"/>
    <mergeCell ref="A4:N4"/>
    <mergeCell ref="G6:H6"/>
  </mergeCells>
  <conditionalFormatting sqref="H132 N132">
    <cfRule type="expression" dxfId="3" priority="6" stopIfTrue="1">
      <formula>$N$134&lt;&gt;0</formula>
    </cfRule>
  </conditionalFormatting>
  <conditionalFormatting sqref="K132">
    <cfRule type="expression" dxfId="2" priority="5" stopIfTrue="1">
      <formula>$N$134&lt;&gt;0</formula>
    </cfRule>
  </conditionalFormatting>
  <printOptions horizontalCentered="1"/>
  <pageMargins left="0.25" right="0.25" top="0.25" bottom="0.25" header="0" footer="0"/>
  <pageSetup scale="55" fitToHeight="3" orientation="portrait" r:id="rId1"/>
  <headerFooter alignWithMargins="0"/>
  <rowBreaks count="1" manualBreakCount="1">
    <brk id="89" max="1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4" name="Button 1">
              <controlPr defaultSize="0" print="0" autoFill="0" autoPict="0">
                <anchor moveWithCells="1" sizeWithCells="1">
                  <from>
                    <xdr:col>11</xdr:col>
                    <xdr:colOff>457200</xdr:colOff>
                    <xdr:row>5</xdr:row>
                    <xdr:rowOff>107950</xdr:rowOff>
                  </from>
                  <to>
                    <xdr:col>13</xdr:col>
                    <xdr:colOff>774700</xdr:colOff>
                    <xdr:row>11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3">
    <tabColor indexed="57"/>
  </sheetPr>
  <dimension ref="A1:Q166"/>
  <sheetViews>
    <sheetView workbookViewId="0">
      <selection activeCell="F29" sqref="F29"/>
    </sheetView>
  </sheetViews>
  <sheetFormatPr defaultRowHeight="14.5" outlineLevelRow="1"/>
  <cols>
    <col min="1" max="1" width="2.54296875" style="58" customWidth="1"/>
    <col min="2" max="2" width="2.81640625" style="58" customWidth="1"/>
    <col min="3" max="3" width="2.54296875" style="58" customWidth="1"/>
    <col min="4" max="4" width="58.1796875" style="58" customWidth="1"/>
    <col min="5" max="5" width="16.26953125" style="58" customWidth="1"/>
    <col min="6" max="8" width="15.1796875" style="58" customWidth="1"/>
    <col min="9" max="9" width="16.26953125" style="58" customWidth="1"/>
    <col min="10" max="10" width="17.26953125" style="58" customWidth="1"/>
    <col min="11" max="11" width="1.453125" style="58" customWidth="1"/>
    <col min="12" max="13" width="9.1796875" style="58" customWidth="1"/>
    <col min="14" max="16" width="9.1796875" style="58" hidden="1" customWidth="1"/>
    <col min="17" max="243" width="9.1796875" style="58"/>
    <col min="244" max="244" width="2.54296875" style="58" customWidth="1"/>
    <col min="245" max="245" width="2.81640625" style="58" customWidth="1"/>
    <col min="246" max="246" width="2.54296875" style="58" customWidth="1"/>
    <col min="247" max="247" width="58.1796875" style="58" customWidth="1"/>
    <col min="248" max="248" width="16.26953125" style="58" customWidth="1"/>
    <col min="249" max="251" width="15.1796875" style="58" customWidth="1"/>
    <col min="252" max="252" width="16.26953125" style="58" customWidth="1"/>
    <col min="253" max="253" width="17.26953125" style="58" customWidth="1"/>
    <col min="254" max="254" width="1.453125" style="58" customWidth="1"/>
    <col min="255" max="256" width="9.1796875" style="58"/>
    <col min="257" max="259" width="0" style="58" hidden="1" customWidth="1"/>
    <col min="260" max="499" width="9.1796875" style="58"/>
    <col min="500" max="500" width="2.54296875" style="58" customWidth="1"/>
    <col min="501" max="501" width="2.81640625" style="58" customWidth="1"/>
    <col min="502" max="502" width="2.54296875" style="58" customWidth="1"/>
    <col min="503" max="503" width="58.1796875" style="58" customWidth="1"/>
    <col min="504" max="504" width="16.26953125" style="58" customWidth="1"/>
    <col min="505" max="507" width="15.1796875" style="58" customWidth="1"/>
    <col min="508" max="508" width="16.26953125" style="58" customWidth="1"/>
    <col min="509" max="509" width="17.26953125" style="58" customWidth="1"/>
    <col min="510" max="510" width="1.453125" style="58" customWidth="1"/>
    <col min="511" max="512" width="9.1796875" style="58"/>
    <col min="513" max="515" width="0" style="58" hidden="1" customWidth="1"/>
    <col min="516" max="755" width="9.1796875" style="58"/>
    <col min="756" max="756" width="2.54296875" style="58" customWidth="1"/>
    <col min="757" max="757" width="2.81640625" style="58" customWidth="1"/>
    <col min="758" max="758" width="2.54296875" style="58" customWidth="1"/>
    <col min="759" max="759" width="58.1796875" style="58" customWidth="1"/>
    <col min="760" max="760" width="16.26953125" style="58" customWidth="1"/>
    <col min="761" max="763" width="15.1796875" style="58" customWidth="1"/>
    <col min="764" max="764" width="16.26953125" style="58" customWidth="1"/>
    <col min="765" max="765" width="17.26953125" style="58" customWidth="1"/>
    <col min="766" max="766" width="1.453125" style="58" customWidth="1"/>
    <col min="767" max="768" width="9.1796875" style="58"/>
    <col min="769" max="771" width="0" style="58" hidden="1" customWidth="1"/>
    <col min="772" max="1011" width="9.1796875" style="58"/>
    <col min="1012" max="1012" width="2.54296875" style="58" customWidth="1"/>
    <col min="1013" max="1013" width="2.81640625" style="58" customWidth="1"/>
    <col min="1014" max="1014" width="2.54296875" style="58" customWidth="1"/>
    <col min="1015" max="1015" width="58.1796875" style="58" customWidth="1"/>
    <col min="1016" max="1016" width="16.26953125" style="58" customWidth="1"/>
    <col min="1017" max="1019" width="15.1796875" style="58" customWidth="1"/>
    <col min="1020" max="1020" width="16.26953125" style="58" customWidth="1"/>
    <col min="1021" max="1021" width="17.26953125" style="58" customWidth="1"/>
    <col min="1022" max="1022" width="1.453125" style="58" customWidth="1"/>
    <col min="1023" max="1024" width="9.1796875" style="58"/>
    <col min="1025" max="1027" width="0" style="58" hidden="1" customWidth="1"/>
    <col min="1028" max="1267" width="9.1796875" style="58"/>
    <col min="1268" max="1268" width="2.54296875" style="58" customWidth="1"/>
    <col min="1269" max="1269" width="2.81640625" style="58" customWidth="1"/>
    <col min="1270" max="1270" width="2.54296875" style="58" customWidth="1"/>
    <col min="1271" max="1271" width="58.1796875" style="58" customWidth="1"/>
    <col min="1272" max="1272" width="16.26953125" style="58" customWidth="1"/>
    <col min="1273" max="1275" width="15.1796875" style="58" customWidth="1"/>
    <col min="1276" max="1276" width="16.26953125" style="58" customWidth="1"/>
    <col min="1277" max="1277" width="17.26953125" style="58" customWidth="1"/>
    <col min="1278" max="1278" width="1.453125" style="58" customWidth="1"/>
    <col min="1279" max="1280" width="9.1796875" style="58"/>
    <col min="1281" max="1283" width="0" style="58" hidden="1" customWidth="1"/>
    <col min="1284" max="1523" width="9.1796875" style="58"/>
    <col min="1524" max="1524" width="2.54296875" style="58" customWidth="1"/>
    <col min="1525" max="1525" width="2.81640625" style="58" customWidth="1"/>
    <col min="1526" max="1526" width="2.54296875" style="58" customWidth="1"/>
    <col min="1527" max="1527" width="58.1796875" style="58" customWidth="1"/>
    <col min="1528" max="1528" width="16.26953125" style="58" customWidth="1"/>
    <col min="1529" max="1531" width="15.1796875" style="58" customWidth="1"/>
    <col min="1532" max="1532" width="16.26953125" style="58" customWidth="1"/>
    <col min="1533" max="1533" width="17.26953125" style="58" customWidth="1"/>
    <col min="1534" max="1534" width="1.453125" style="58" customWidth="1"/>
    <col min="1535" max="1536" width="9.1796875" style="58"/>
    <col min="1537" max="1539" width="0" style="58" hidden="1" customWidth="1"/>
    <col min="1540" max="1779" width="9.1796875" style="58"/>
    <col min="1780" max="1780" width="2.54296875" style="58" customWidth="1"/>
    <col min="1781" max="1781" width="2.81640625" style="58" customWidth="1"/>
    <col min="1782" max="1782" width="2.54296875" style="58" customWidth="1"/>
    <col min="1783" max="1783" width="58.1796875" style="58" customWidth="1"/>
    <col min="1784" max="1784" width="16.26953125" style="58" customWidth="1"/>
    <col min="1785" max="1787" width="15.1796875" style="58" customWidth="1"/>
    <col min="1788" max="1788" width="16.26953125" style="58" customWidth="1"/>
    <col min="1789" max="1789" width="17.26953125" style="58" customWidth="1"/>
    <col min="1790" max="1790" width="1.453125" style="58" customWidth="1"/>
    <col min="1791" max="1792" width="9.1796875" style="58"/>
    <col min="1793" max="1795" width="0" style="58" hidden="1" customWidth="1"/>
    <col min="1796" max="2035" width="9.1796875" style="58"/>
    <col min="2036" max="2036" width="2.54296875" style="58" customWidth="1"/>
    <col min="2037" max="2037" width="2.81640625" style="58" customWidth="1"/>
    <col min="2038" max="2038" width="2.54296875" style="58" customWidth="1"/>
    <col min="2039" max="2039" width="58.1796875" style="58" customWidth="1"/>
    <col min="2040" max="2040" width="16.26953125" style="58" customWidth="1"/>
    <col min="2041" max="2043" width="15.1796875" style="58" customWidth="1"/>
    <col min="2044" max="2044" width="16.26953125" style="58" customWidth="1"/>
    <col min="2045" max="2045" width="17.26953125" style="58" customWidth="1"/>
    <col min="2046" max="2046" width="1.453125" style="58" customWidth="1"/>
    <col min="2047" max="2048" width="9.1796875" style="58"/>
    <col min="2049" max="2051" width="0" style="58" hidden="1" customWidth="1"/>
    <col min="2052" max="2291" width="9.1796875" style="58"/>
    <col min="2292" max="2292" width="2.54296875" style="58" customWidth="1"/>
    <col min="2293" max="2293" width="2.81640625" style="58" customWidth="1"/>
    <col min="2294" max="2294" width="2.54296875" style="58" customWidth="1"/>
    <col min="2295" max="2295" width="58.1796875" style="58" customWidth="1"/>
    <col min="2296" max="2296" width="16.26953125" style="58" customWidth="1"/>
    <col min="2297" max="2299" width="15.1796875" style="58" customWidth="1"/>
    <col min="2300" max="2300" width="16.26953125" style="58" customWidth="1"/>
    <col min="2301" max="2301" width="17.26953125" style="58" customWidth="1"/>
    <col min="2302" max="2302" width="1.453125" style="58" customWidth="1"/>
    <col min="2303" max="2304" width="9.1796875" style="58"/>
    <col min="2305" max="2307" width="0" style="58" hidden="1" customWidth="1"/>
    <col min="2308" max="2547" width="9.1796875" style="58"/>
    <col min="2548" max="2548" width="2.54296875" style="58" customWidth="1"/>
    <col min="2549" max="2549" width="2.81640625" style="58" customWidth="1"/>
    <col min="2550" max="2550" width="2.54296875" style="58" customWidth="1"/>
    <col min="2551" max="2551" width="58.1796875" style="58" customWidth="1"/>
    <col min="2552" max="2552" width="16.26953125" style="58" customWidth="1"/>
    <col min="2553" max="2555" width="15.1796875" style="58" customWidth="1"/>
    <col min="2556" max="2556" width="16.26953125" style="58" customWidth="1"/>
    <col min="2557" max="2557" width="17.26953125" style="58" customWidth="1"/>
    <col min="2558" max="2558" width="1.453125" style="58" customWidth="1"/>
    <col min="2559" max="2560" width="9.1796875" style="58"/>
    <col min="2561" max="2563" width="0" style="58" hidden="1" customWidth="1"/>
    <col min="2564" max="2803" width="9.1796875" style="58"/>
    <col min="2804" max="2804" width="2.54296875" style="58" customWidth="1"/>
    <col min="2805" max="2805" width="2.81640625" style="58" customWidth="1"/>
    <col min="2806" max="2806" width="2.54296875" style="58" customWidth="1"/>
    <col min="2807" max="2807" width="58.1796875" style="58" customWidth="1"/>
    <col min="2808" max="2808" width="16.26953125" style="58" customWidth="1"/>
    <col min="2809" max="2811" width="15.1796875" style="58" customWidth="1"/>
    <col min="2812" max="2812" width="16.26953125" style="58" customWidth="1"/>
    <col min="2813" max="2813" width="17.26953125" style="58" customWidth="1"/>
    <col min="2814" max="2814" width="1.453125" style="58" customWidth="1"/>
    <col min="2815" max="2816" width="9.1796875" style="58"/>
    <col min="2817" max="2819" width="0" style="58" hidden="1" customWidth="1"/>
    <col min="2820" max="3059" width="9.1796875" style="58"/>
    <col min="3060" max="3060" width="2.54296875" style="58" customWidth="1"/>
    <col min="3061" max="3061" width="2.81640625" style="58" customWidth="1"/>
    <col min="3062" max="3062" width="2.54296875" style="58" customWidth="1"/>
    <col min="3063" max="3063" width="58.1796875" style="58" customWidth="1"/>
    <col min="3064" max="3064" width="16.26953125" style="58" customWidth="1"/>
    <col min="3065" max="3067" width="15.1796875" style="58" customWidth="1"/>
    <col min="3068" max="3068" width="16.26953125" style="58" customWidth="1"/>
    <col min="3069" max="3069" width="17.26953125" style="58" customWidth="1"/>
    <col min="3070" max="3070" width="1.453125" style="58" customWidth="1"/>
    <col min="3071" max="3072" width="9.1796875" style="58"/>
    <col min="3073" max="3075" width="0" style="58" hidden="1" customWidth="1"/>
    <col min="3076" max="3315" width="9.1796875" style="58"/>
    <col min="3316" max="3316" width="2.54296875" style="58" customWidth="1"/>
    <col min="3317" max="3317" width="2.81640625" style="58" customWidth="1"/>
    <col min="3318" max="3318" width="2.54296875" style="58" customWidth="1"/>
    <col min="3319" max="3319" width="58.1796875" style="58" customWidth="1"/>
    <col min="3320" max="3320" width="16.26953125" style="58" customWidth="1"/>
    <col min="3321" max="3323" width="15.1796875" style="58" customWidth="1"/>
    <col min="3324" max="3324" width="16.26953125" style="58" customWidth="1"/>
    <col min="3325" max="3325" width="17.26953125" style="58" customWidth="1"/>
    <col min="3326" max="3326" width="1.453125" style="58" customWidth="1"/>
    <col min="3327" max="3328" width="9.1796875" style="58"/>
    <col min="3329" max="3331" width="0" style="58" hidden="1" customWidth="1"/>
    <col min="3332" max="3571" width="9.1796875" style="58"/>
    <col min="3572" max="3572" width="2.54296875" style="58" customWidth="1"/>
    <col min="3573" max="3573" width="2.81640625" style="58" customWidth="1"/>
    <col min="3574" max="3574" width="2.54296875" style="58" customWidth="1"/>
    <col min="3575" max="3575" width="58.1796875" style="58" customWidth="1"/>
    <col min="3576" max="3576" width="16.26953125" style="58" customWidth="1"/>
    <col min="3577" max="3579" width="15.1796875" style="58" customWidth="1"/>
    <col min="3580" max="3580" width="16.26953125" style="58" customWidth="1"/>
    <col min="3581" max="3581" width="17.26953125" style="58" customWidth="1"/>
    <col min="3582" max="3582" width="1.453125" style="58" customWidth="1"/>
    <col min="3583" max="3584" width="9.1796875" style="58"/>
    <col min="3585" max="3587" width="0" style="58" hidden="1" customWidth="1"/>
    <col min="3588" max="3827" width="9.1796875" style="58"/>
    <col min="3828" max="3828" width="2.54296875" style="58" customWidth="1"/>
    <col min="3829" max="3829" width="2.81640625" style="58" customWidth="1"/>
    <col min="3830" max="3830" width="2.54296875" style="58" customWidth="1"/>
    <col min="3831" max="3831" width="58.1796875" style="58" customWidth="1"/>
    <col min="3832" max="3832" width="16.26953125" style="58" customWidth="1"/>
    <col min="3833" max="3835" width="15.1796875" style="58" customWidth="1"/>
    <col min="3836" max="3836" width="16.26953125" style="58" customWidth="1"/>
    <col min="3837" max="3837" width="17.26953125" style="58" customWidth="1"/>
    <col min="3838" max="3838" width="1.453125" style="58" customWidth="1"/>
    <col min="3839" max="3840" width="9.1796875" style="58"/>
    <col min="3841" max="3843" width="0" style="58" hidden="1" customWidth="1"/>
    <col min="3844" max="4083" width="9.1796875" style="58"/>
    <col min="4084" max="4084" width="2.54296875" style="58" customWidth="1"/>
    <col min="4085" max="4085" width="2.81640625" style="58" customWidth="1"/>
    <col min="4086" max="4086" width="2.54296875" style="58" customWidth="1"/>
    <col min="4087" max="4087" width="58.1796875" style="58" customWidth="1"/>
    <col min="4088" max="4088" width="16.26953125" style="58" customWidth="1"/>
    <col min="4089" max="4091" width="15.1796875" style="58" customWidth="1"/>
    <col min="4092" max="4092" width="16.26953125" style="58" customWidth="1"/>
    <col min="4093" max="4093" width="17.26953125" style="58" customWidth="1"/>
    <col min="4094" max="4094" width="1.453125" style="58" customWidth="1"/>
    <col min="4095" max="4096" width="9.1796875" style="58"/>
    <col min="4097" max="4099" width="0" style="58" hidden="1" customWidth="1"/>
    <col min="4100" max="4339" width="9.1796875" style="58"/>
    <col min="4340" max="4340" width="2.54296875" style="58" customWidth="1"/>
    <col min="4341" max="4341" width="2.81640625" style="58" customWidth="1"/>
    <col min="4342" max="4342" width="2.54296875" style="58" customWidth="1"/>
    <col min="4343" max="4343" width="58.1796875" style="58" customWidth="1"/>
    <col min="4344" max="4344" width="16.26953125" style="58" customWidth="1"/>
    <col min="4345" max="4347" width="15.1796875" style="58" customWidth="1"/>
    <col min="4348" max="4348" width="16.26953125" style="58" customWidth="1"/>
    <col min="4349" max="4349" width="17.26953125" style="58" customWidth="1"/>
    <col min="4350" max="4350" width="1.453125" style="58" customWidth="1"/>
    <col min="4351" max="4352" width="9.1796875" style="58"/>
    <col min="4353" max="4355" width="0" style="58" hidden="1" customWidth="1"/>
    <col min="4356" max="4595" width="9.1796875" style="58"/>
    <col min="4596" max="4596" width="2.54296875" style="58" customWidth="1"/>
    <col min="4597" max="4597" width="2.81640625" style="58" customWidth="1"/>
    <col min="4598" max="4598" width="2.54296875" style="58" customWidth="1"/>
    <col min="4599" max="4599" width="58.1796875" style="58" customWidth="1"/>
    <col min="4600" max="4600" width="16.26953125" style="58" customWidth="1"/>
    <col min="4601" max="4603" width="15.1796875" style="58" customWidth="1"/>
    <col min="4604" max="4604" width="16.26953125" style="58" customWidth="1"/>
    <col min="4605" max="4605" width="17.26953125" style="58" customWidth="1"/>
    <col min="4606" max="4606" width="1.453125" style="58" customWidth="1"/>
    <col min="4607" max="4608" width="9.1796875" style="58"/>
    <col min="4609" max="4611" width="0" style="58" hidden="1" customWidth="1"/>
    <col min="4612" max="4851" width="9.1796875" style="58"/>
    <col min="4852" max="4852" width="2.54296875" style="58" customWidth="1"/>
    <col min="4853" max="4853" width="2.81640625" style="58" customWidth="1"/>
    <col min="4854" max="4854" width="2.54296875" style="58" customWidth="1"/>
    <col min="4855" max="4855" width="58.1796875" style="58" customWidth="1"/>
    <col min="4856" max="4856" width="16.26953125" style="58" customWidth="1"/>
    <col min="4857" max="4859" width="15.1796875" style="58" customWidth="1"/>
    <col min="4860" max="4860" width="16.26953125" style="58" customWidth="1"/>
    <col min="4861" max="4861" width="17.26953125" style="58" customWidth="1"/>
    <col min="4862" max="4862" width="1.453125" style="58" customWidth="1"/>
    <col min="4863" max="4864" width="9.1796875" style="58"/>
    <col min="4865" max="4867" width="0" style="58" hidden="1" customWidth="1"/>
    <col min="4868" max="5107" width="9.1796875" style="58"/>
    <col min="5108" max="5108" width="2.54296875" style="58" customWidth="1"/>
    <col min="5109" max="5109" width="2.81640625" style="58" customWidth="1"/>
    <col min="5110" max="5110" width="2.54296875" style="58" customWidth="1"/>
    <col min="5111" max="5111" width="58.1796875" style="58" customWidth="1"/>
    <col min="5112" max="5112" width="16.26953125" style="58" customWidth="1"/>
    <col min="5113" max="5115" width="15.1796875" style="58" customWidth="1"/>
    <col min="5116" max="5116" width="16.26953125" style="58" customWidth="1"/>
    <col min="5117" max="5117" width="17.26953125" style="58" customWidth="1"/>
    <col min="5118" max="5118" width="1.453125" style="58" customWidth="1"/>
    <col min="5119" max="5120" width="9.1796875" style="58"/>
    <col min="5121" max="5123" width="0" style="58" hidden="1" customWidth="1"/>
    <col min="5124" max="5363" width="9.1796875" style="58"/>
    <col min="5364" max="5364" width="2.54296875" style="58" customWidth="1"/>
    <col min="5365" max="5365" width="2.81640625" style="58" customWidth="1"/>
    <col min="5366" max="5366" width="2.54296875" style="58" customWidth="1"/>
    <col min="5367" max="5367" width="58.1796875" style="58" customWidth="1"/>
    <col min="5368" max="5368" width="16.26953125" style="58" customWidth="1"/>
    <col min="5369" max="5371" width="15.1796875" style="58" customWidth="1"/>
    <col min="5372" max="5372" width="16.26953125" style="58" customWidth="1"/>
    <col min="5373" max="5373" width="17.26953125" style="58" customWidth="1"/>
    <col min="5374" max="5374" width="1.453125" style="58" customWidth="1"/>
    <col min="5375" max="5376" width="9.1796875" style="58"/>
    <col min="5377" max="5379" width="0" style="58" hidden="1" customWidth="1"/>
    <col min="5380" max="5619" width="9.1796875" style="58"/>
    <col min="5620" max="5620" width="2.54296875" style="58" customWidth="1"/>
    <col min="5621" max="5621" width="2.81640625" style="58" customWidth="1"/>
    <col min="5622" max="5622" width="2.54296875" style="58" customWidth="1"/>
    <col min="5623" max="5623" width="58.1796875" style="58" customWidth="1"/>
    <col min="5624" max="5624" width="16.26953125" style="58" customWidth="1"/>
    <col min="5625" max="5627" width="15.1796875" style="58" customWidth="1"/>
    <col min="5628" max="5628" width="16.26953125" style="58" customWidth="1"/>
    <col min="5629" max="5629" width="17.26953125" style="58" customWidth="1"/>
    <col min="5630" max="5630" width="1.453125" style="58" customWidth="1"/>
    <col min="5631" max="5632" width="9.1796875" style="58"/>
    <col min="5633" max="5635" width="0" style="58" hidden="1" customWidth="1"/>
    <col min="5636" max="5875" width="9.1796875" style="58"/>
    <col min="5876" max="5876" width="2.54296875" style="58" customWidth="1"/>
    <col min="5877" max="5877" width="2.81640625" style="58" customWidth="1"/>
    <col min="5878" max="5878" width="2.54296875" style="58" customWidth="1"/>
    <col min="5879" max="5879" width="58.1796875" style="58" customWidth="1"/>
    <col min="5880" max="5880" width="16.26953125" style="58" customWidth="1"/>
    <col min="5881" max="5883" width="15.1796875" style="58" customWidth="1"/>
    <col min="5884" max="5884" width="16.26953125" style="58" customWidth="1"/>
    <col min="5885" max="5885" width="17.26953125" style="58" customWidth="1"/>
    <col min="5886" max="5886" width="1.453125" style="58" customWidth="1"/>
    <col min="5887" max="5888" width="9.1796875" style="58"/>
    <col min="5889" max="5891" width="0" style="58" hidden="1" customWidth="1"/>
    <col min="5892" max="6131" width="9.1796875" style="58"/>
    <col min="6132" max="6132" width="2.54296875" style="58" customWidth="1"/>
    <col min="6133" max="6133" width="2.81640625" style="58" customWidth="1"/>
    <col min="6134" max="6134" width="2.54296875" style="58" customWidth="1"/>
    <col min="6135" max="6135" width="58.1796875" style="58" customWidth="1"/>
    <col min="6136" max="6136" width="16.26953125" style="58" customWidth="1"/>
    <col min="6137" max="6139" width="15.1796875" style="58" customWidth="1"/>
    <col min="6140" max="6140" width="16.26953125" style="58" customWidth="1"/>
    <col min="6141" max="6141" width="17.26953125" style="58" customWidth="1"/>
    <col min="6142" max="6142" width="1.453125" style="58" customWidth="1"/>
    <col min="6143" max="6144" width="9.1796875" style="58"/>
    <col min="6145" max="6147" width="0" style="58" hidden="1" customWidth="1"/>
    <col min="6148" max="6387" width="9.1796875" style="58"/>
    <col min="6388" max="6388" width="2.54296875" style="58" customWidth="1"/>
    <col min="6389" max="6389" width="2.81640625" style="58" customWidth="1"/>
    <col min="6390" max="6390" width="2.54296875" style="58" customWidth="1"/>
    <col min="6391" max="6391" width="58.1796875" style="58" customWidth="1"/>
    <col min="6392" max="6392" width="16.26953125" style="58" customWidth="1"/>
    <col min="6393" max="6395" width="15.1796875" style="58" customWidth="1"/>
    <col min="6396" max="6396" width="16.26953125" style="58" customWidth="1"/>
    <col min="6397" max="6397" width="17.26953125" style="58" customWidth="1"/>
    <col min="6398" max="6398" width="1.453125" style="58" customWidth="1"/>
    <col min="6399" max="6400" width="9.1796875" style="58"/>
    <col min="6401" max="6403" width="0" style="58" hidden="1" customWidth="1"/>
    <col min="6404" max="6643" width="9.1796875" style="58"/>
    <col min="6644" max="6644" width="2.54296875" style="58" customWidth="1"/>
    <col min="6645" max="6645" width="2.81640625" style="58" customWidth="1"/>
    <col min="6646" max="6646" width="2.54296875" style="58" customWidth="1"/>
    <col min="6647" max="6647" width="58.1796875" style="58" customWidth="1"/>
    <col min="6648" max="6648" width="16.26953125" style="58" customWidth="1"/>
    <col min="6649" max="6651" width="15.1796875" style="58" customWidth="1"/>
    <col min="6652" max="6652" width="16.26953125" style="58" customWidth="1"/>
    <col min="6653" max="6653" width="17.26953125" style="58" customWidth="1"/>
    <col min="6654" max="6654" width="1.453125" style="58" customWidth="1"/>
    <col min="6655" max="6656" width="9.1796875" style="58"/>
    <col min="6657" max="6659" width="0" style="58" hidden="1" customWidth="1"/>
    <col min="6660" max="6899" width="9.1796875" style="58"/>
    <col min="6900" max="6900" width="2.54296875" style="58" customWidth="1"/>
    <col min="6901" max="6901" width="2.81640625" style="58" customWidth="1"/>
    <col min="6902" max="6902" width="2.54296875" style="58" customWidth="1"/>
    <col min="6903" max="6903" width="58.1796875" style="58" customWidth="1"/>
    <col min="6904" max="6904" width="16.26953125" style="58" customWidth="1"/>
    <col min="6905" max="6907" width="15.1796875" style="58" customWidth="1"/>
    <col min="6908" max="6908" width="16.26953125" style="58" customWidth="1"/>
    <col min="6909" max="6909" width="17.26953125" style="58" customWidth="1"/>
    <col min="6910" max="6910" width="1.453125" style="58" customWidth="1"/>
    <col min="6911" max="6912" width="9.1796875" style="58"/>
    <col min="6913" max="6915" width="0" style="58" hidden="1" customWidth="1"/>
    <col min="6916" max="7155" width="9.1796875" style="58"/>
    <col min="7156" max="7156" width="2.54296875" style="58" customWidth="1"/>
    <col min="7157" max="7157" width="2.81640625" style="58" customWidth="1"/>
    <col min="7158" max="7158" width="2.54296875" style="58" customWidth="1"/>
    <col min="7159" max="7159" width="58.1796875" style="58" customWidth="1"/>
    <col min="7160" max="7160" width="16.26953125" style="58" customWidth="1"/>
    <col min="7161" max="7163" width="15.1796875" style="58" customWidth="1"/>
    <col min="7164" max="7164" width="16.26953125" style="58" customWidth="1"/>
    <col min="7165" max="7165" width="17.26953125" style="58" customWidth="1"/>
    <col min="7166" max="7166" width="1.453125" style="58" customWidth="1"/>
    <col min="7167" max="7168" width="9.1796875" style="58"/>
    <col min="7169" max="7171" width="0" style="58" hidden="1" customWidth="1"/>
    <col min="7172" max="7411" width="9.1796875" style="58"/>
    <col min="7412" max="7412" width="2.54296875" style="58" customWidth="1"/>
    <col min="7413" max="7413" width="2.81640625" style="58" customWidth="1"/>
    <col min="7414" max="7414" width="2.54296875" style="58" customWidth="1"/>
    <col min="7415" max="7415" width="58.1796875" style="58" customWidth="1"/>
    <col min="7416" max="7416" width="16.26953125" style="58" customWidth="1"/>
    <col min="7417" max="7419" width="15.1796875" style="58" customWidth="1"/>
    <col min="7420" max="7420" width="16.26953125" style="58" customWidth="1"/>
    <col min="7421" max="7421" width="17.26953125" style="58" customWidth="1"/>
    <col min="7422" max="7422" width="1.453125" style="58" customWidth="1"/>
    <col min="7423" max="7424" width="9.1796875" style="58"/>
    <col min="7425" max="7427" width="0" style="58" hidden="1" customWidth="1"/>
    <col min="7428" max="7667" width="9.1796875" style="58"/>
    <col min="7668" max="7668" width="2.54296875" style="58" customWidth="1"/>
    <col min="7669" max="7669" width="2.81640625" style="58" customWidth="1"/>
    <col min="7670" max="7670" width="2.54296875" style="58" customWidth="1"/>
    <col min="7671" max="7671" width="58.1796875" style="58" customWidth="1"/>
    <col min="7672" max="7672" width="16.26953125" style="58" customWidth="1"/>
    <col min="7673" max="7675" width="15.1796875" style="58" customWidth="1"/>
    <col min="7676" max="7676" width="16.26953125" style="58" customWidth="1"/>
    <col min="7677" max="7677" width="17.26953125" style="58" customWidth="1"/>
    <col min="7678" max="7678" width="1.453125" style="58" customWidth="1"/>
    <col min="7679" max="7680" width="9.1796875" style="58"/>
    <col min="7681" max="7683" width="0" style="58" hidden="1" customWidth="1"/>
    <col min="7684" max="7923" width="9.1796875" style="58"/>
    <col min="7924" max="7924" width="2.54296875" style="58" customWidth="1"/>
    <col min="7925" max="7925" width="2.81640625" style="58" customWidth="1"/>
    <col min="7926" max="7926" width="2.54296875" style="58" customWidth="1"/>
    <col min="7927" max="7927" width="58.1796875" style="58" customWidth="1"/>
    <col min="7928" max="7928" width="16.26953125" style="58" customWidth="1"/>
    <col min="7929" max="7931" width="15.1796875" style="58" customWidth="1"/>
    <col min="7932" max="7932" width="16.26953125" style="58" customWidth="1"/>
    <col min="7933" max="7933" width="17.26953125" style="58" customWidth="1"/>
    <col min="7934" max="7934" width="1.453125" style="58" customWidth="1"/>
    <col min="7935" max="7936" width="9.1796875" style="58"/>
    <col min="7937" max="7939" width="0" style="58" hidden="1" customWidth="1"/>
    <col min="7940" max="8179" width="9.1796875" style="58"/>
    <col min="8180" max="8180" width="2.54296875" style="58" customWidth="1"/>
    <col min="8181" max="8181" width="2.81640625" style="58" customWidth="1"/>
    <col min="8182" max="8182" width="2.54296875" style="58" customWidth="1"/>
    <col min="8183" max="8183" width="58.1796875" style="58" customWidth="1"/>
    <col min="8184" max="8184" width="16.26953125" style="58" customWidth="1"/>
    <col min="8185" max="8187" width="15.1796875" style="58" customWidth="1"/>
    <col min="8188" max="8188" width="16.26953125" style="58" customWidth="1"/>
    <col min="8189" max="8189" width="17.26953125" style="58" customWidth="1"/>
    <col min="8190" max="8190" width="1.453125" style="58" customWidth="1"/>
    <col min="8191" max="8192" width="9.1796875" style="58"/>
    <col min="8193" max="8195" width="0" style="58" hidden="1" customWidth="1"/>
    <col min="8196" max="8435" width="9.1796875" style="58"/>
    <col min="8436" max="8436" width="2.54296875" style="58" customWidth="1"/>
    <col min="8437" max="8437" width="2.81640625" style="58" customWidth="1"/>
    <col min="8438" max="8438" width="2.54296875" style="58" customWidth="1"/>
    <col min="8439" max="8439" width="58.1796875" style="58" customWidth="1"/>
    <col min="8440" max="8440" width="16.26953125" style="58" customWidth="1"/>
    <col min="8441" max="8443" width="15.1796875" style="58" customWidth="1"/>
    <col min="8444" max="8444" width="16.26953125" style="58" customWidth="1"/>
    <col min="8445" max="8445" width="17.26953125" style="58" customWidth="1"/>
    <col min="8446" max="8446" width="1.453125" style="58" customWidth="1"/>
    <col min="8447" max="8448" width="9.1796875" style="58"/>
    <col min="8449" max="8451" width="0" style="58" hidden="1" customWidth="1"/>
    <col min="8452" max="8691" width="9.1796875" style="58"/>
    <col min="8692" max="8692" width="2.54296875" style="58" customWidth="1"/>
    <col min="8693" max="8693" width="2.81640625" style="58" customWidth="1"/>
    <col min="8694" max="8694" width="2.54296875" style="58" customWidth="1"/>
    <col min="8695" max="8695" width="58.1796875" style="58" customWidth="1"/>
    <col min="8696" max="8696" width="16.26953125" style="58" customWidth="1"/>
    <col min="8697" max="8699" width="15.1796875" style="58" customWidth="1"/>
    <col min="8700" max="8700" width="16.26953125" style="58" customWidth="1"/>
    <col min="8701" max="8701" width="17.26953125" style="58" customWidth="1"/>
    <col min="8702" max="8702" width="1.453125" style="58" customWidth="1"/>
    <col min="8703" max="8704" width="9.1796875" style="58"/>
    <col min="8705" max="8707" width="0" style="58" hidden="1" customWidth="1"/>
    <col min="8708" max="8947" width="9.1796875" style="58"/>
    <col min="8948" max="8948" width="2.54296875" style="58" customWidth="1"/>
    <col min="8949" max="8949" width="2.81640625" style="58" customWidth="1"/>
    <col min="8950" max="8950" width="2.54296875" style="58" customWidth="1"/>
    <col min="8951" max="8951" width="58.1796875" style="58" customWidth="1"/>
    <col min="8952" max="8952" width="16.26953125" style="58" customWidth="1"/>
    <col min="8953" max="8955" width="15.1796875" style="58" customWidth="1"/>
    <col min="8956" max="8956" width="16.26953125" style="58" customWidth="1"/>
    <col min="8957" max="8957" width="17.26953125" style="58" customWidth="1"/>
    <col min="8958" max="8958" width="1.453125" style="58" customWidth="1"/>
    <col min="8959" max="8960" width="9.1796875" style="58"/>
    <col min="8961" max="8963" width="0" style="58" hidden="1" customWidth="1"/>
    <col min="8964" max="9203" width="9.1796875" style="58"/>
    <col min="9204" max="9204" width="2.54296875" style="58" customWidth="1"/>
    <col min="9205" max="9205" width="2.81640625" style="58" customWidth="1"/>
    <col min="9206" max="9206" width="2.54296875" style="58" customWidth="1"/>
    <col min="9207" max="9207" width="58.1796875" style="58" customWidth="1"/>
    <col min="9208" max="9208" width="16.26953125" style="58" customWidth="1"/>
    <col min="9209" max="9211" width="15.1796875" style="58" customWidth="1"/>
    <col min="9212" max="9212" width="16.26953125" style="58" customWidth="1"/>
    <col min="9213" max="9213" width="17.26953125" style="58" customWidth="1"/>
    <col min="9214" max="9214" width="1.453125" style="58" customWidth="1"/>
    <col min="9215" max="9216" width="9.1796875" style="58"/>
    <col min="9217" max="9219" width="0" style="58" hidden="1" customWidth="1"/>
    <col min="9220" max="9459" width="9.1796875" style="58"/>
    <col min="9460" max="9460" width="2.54296875" style="58" customWidth="1"/>
    <col min="9461" max="9461" width="2.81640625" style="58" customWidth="1"/>
    <col min="9462" max="9462" width="2.54296875" style="58" customWidth="1"/>
    <col min="9463" max="9463" width="58.1796875" style="58" customWidth="1"/>
    <col min="9464" max="9464" width="16.26953125" style="58" customWidth="1"/>
    <col min="9465" max="9467" width="15.1796875" style="58" customWidth="1"/>
    <col min="9468" max="9468" width="16.26953125" style="58" customWidth="1"/>
    <col min="9469" max="9469" width="17.26953125" style="58" customWidth="1"/>
    <col min="9470" max="9470" width="1.453125" style="58" customWidth="1"/>
    <col min="9471" max="9472" width="9.1796875" style="58"/>
    <col min="9473" max="9475" width="0" style="58" hidden="1" customWidth="1"/>
    <col min="9476" max="9715" width="9.1796875" style="58"/>
    <col min="9716" max="9716" width="2.54296875" style="58" customWidth="1"/>
    <col min="9717" max="9717" width="2.81640625" style="58" customWidth="1"/>
    <col min="9718" max="9718" width="2.54296875" style="58" customWidth="1"/>
    <col min="9719" max="9719" width="58.1796875" style="58" customWidth="1"/>
    <col min="9720" max="9720" width="16.26953125" style="58" customWidth="1"/>
    <col min="9721" max="9723" width="15.1796875" style="58" customWidth="1"/>
    <col min="9724" max="9724" width="16.26953125" style="58" customWidth="1"/>
    <col min="9725" max="9725" width="17.26953125" style="58" customWidth="1"/>
    <col min="9726" max="9726" width="1.453125" style="58" customWidth="1"/>
    <col min="9727" max="9728" width="9.1796875" style="58"/>
    <col min="9729" max="9731" width="0" style="58" hidden="1" customWidth="1"/>
    <col min="9732" max="9971" width="9.1796875" style="58"/>
    <col min="9972" max="9972" width="2.54296875" style="58" customWidth="1"/>
    <col min="9973" max="9973" width="2.81640625" style="58" customWidth="1"/>
    <col min="9974" max="9974" width="2.54296875" style="58" customWidth="1"/>
    <col min="9975" max="9975" width="58.1796875" style="58" customWidth="1"/>
    <col min="9976" max="9976" width="16.26953125" style="58" customWidth="1"/>
    <col min="9977" max="9979" width="15.1796875" style="58" customWidth="1"/>
    <col min="9980" max="9980" width="16.26953125" style="58" customWidth="1"/>
    <col min="9981" max="9981" width="17.26953125" style="58" customWidth="1"/>
    <col min="9982" max="9982" width="1.453125" style="58" customWidth="1"/>
    <col min="9983" max="9984" width="9.1796875" style="58"/>
    <col min="9985" max="9987" width="0" style="58" hidden="1" customWidth="1"/>
    <col min="9988" max="10227" width="9.1796875" style="58"/>
    <col min="10228" max="10228" width="2.54296875" style="58" customWidth="1"/>
    <col min="10229" max="10229" width="2.81640625" style="58" customWidth="1"/>
    <col min="10230" max="10230" width="2.54296875" style="58" customWidth="1"/>
    <col min="10231" max="10231" width="58.1796875" style="58" customWidth="1"/>
    <col min="10232" max="10232" width="16.26953125" style="58" customWidth="1"/>
    <col min="10233" max="10235" width="15.1796875" style="58" customWidth="1"/>
    <col min="10236" max="10236" width="16.26953125" style="58" customWidth="1"/>
    <col min="10237" max="10237" width="17.26953125" style="58" customWidth="1"/>
    <col min="10238" max="10238" width="1.453125" style="58" customWidth="1"/>
    <col min="10239" max="10240" width="9.1796875" style="58"/>
    <col min="10241" max="10243" width="0" style="58" hidden="1" customWidth="1"/>
    <col min="10244" max="10483" width="9.1796875" style="58"/>
    <col min="10484" max="10484" width="2.54296875" style="58" customWidth="1"/>
    <col min="10485" max="10485" width="2.81640625" style="58" customWidth="1"/>
    <col min="10486" max="10486" width="2.54296875" style="58" customWidth="1"/>
    <col min="10487" max="10487" width="58.1796875" style="58" customWidth="1"/>
    <col min="10488" max="10488" width="16.26953125" style="58" customWidth="1"/>
    <col min="10489" max="10491" width="15.1796875" style="58" customWidth="1"/>
    <col min="10492" max="10492" width="16.26953125" style="58" customWidth="1"/>
    <col min="10493" max="10493" width="17.26953125" style="58" customWidth="1"/>
    <col min="10494" max="10494" width="1.453125" style="58" customWidth="1"/>
    <col min="10495" max="10496" width="9.1796875" style="58"/>
    <col min="10497" max="10499" width="0" style="58" hidden="1" customWidth="1"/>
    <col min="10500" max="10739" width="9.1796875" style="58"/>
    <col min="10740" max="10740" width="2.54296875" style="58" customWidth="1"/>
    <col min="10741" max="10741" width="2.81640625" style="58" customWidth="1"/>
    <col min="10742" max="10742" width="2.54296875" style="58" customWidth="1"/>
    <col min="10743" max="10743" width="58.1796875" style="58" customWidth="1"/>
    <col min="10744" max="10744" width="16.26953125" style="58" customWidth="1"/>
    <col min="10745" max="10747" width="15.1796875" style="58" customWidth="1"/>
    <col min="10748" max="10748" width="16.26953125" style="58" customWidth="1"/>
    <col min="10749" max="10749" width="17.26953125" style="58" customWidth="1"/>
    <col min="10750" max="10750" width="1.453125" style="58" customWidth="1"/>
    <col min="10751" max="10752" width="9.1796875" style="58"/>
    <col min="10753" max="10755" width="0" style="58" hidden="1" customWidth="1"/>
    <col min="10756" max="10995" width="9.1796875" style="58"/>
    <col min="10996" max="10996" width="2.54296875" style="58" customWidth="1"/>
    <col min="10997" max="10997" width="2.81640625" style="58" customWidth="1"/>
    <col min="10998" max="10998" width="2.54296875" style="58" customWidth="1"/>
    <col min="10999" max="10999" width="58.1796875" style="58" customWidth="1"/>
    <col min="11000" max="11000" width="16.26953125" style="58" customWidth="1"/>
    <col min="11001" max="11003" width="15.1796875" style="58" customWidth="1"/>
    <col min="11004" max="11004" width="16.26953125" style="58" customWidth="1"/>
    <col min="11005" max="11005" width="17.26953125" style="58" customWidth="1"/>
    <col min="11006" max="11006" width="1.453125" style="58" customWidth="1"/>
    <col min="11007" max="11008" width="9.1796875" style="58"/>
    <col min="11009" max="11011" width="0" style="58" hidden="1" customWidth="1"/>
    <col min="11012" max="11251" width="9.1796875" style="58"/>
    <col min="11252" max="11252" width="2.54296875" style="58" customWidth="1"/>
    <col min="11253" max="11253" width="2.81640625" style="58" customWidth="1"/>
    <col min="11254" max="11254" width="2.54296875" style="58" customWidth="1"/>
    <col min="11255" max="11255" width="58.1796875" style="58" customWidth="1"/>
    <col min="11256" max="11256" width="16.26953125" style="58" customWidth="1"/>
    <col min="11257" max="11259" width="15.1796875" style="58" customWidth="1"/>
    <col min="11260" max="11260" width="16.26953125" style="58" customWidth="1"/>
    <col min="11261" max="11261" width="17.26953125" style="58" customWidth="1"/>
    <col min="11262" max="11262" width="1.453125" style="58" customWidth="1"/>
    <col min="11263" max="11264" width="9.1796875" style="58"/>
    <col min="11265" max="11267" width="0" style="58" hidden="1" customWidth="1"/>
    <col min="11268" max="11507" width="9.1796875" style="58"/>
    <col min="11508" max="11508" width="2.54296875" style="58" customWidth="1"/>
    <col min="11509" max="11509" width="2.81640625" style="58" customWidth="1"/>
    <col min="11510" max="11510" width="2.54296875" style="58" customWidth="1"/>
    <col min="11511" max="11511" width="58.1796875" style="58" customWidth="1"/>
    <col min="11512" max="11512" width="16.26953125" style="58" customWidth="1"/>
    <col min="11513" max="11515" width="15.1796875" style="58" customWidth="1"/>
    <col min="11516" max="11516" width="16.26953125" style="58" customWidth="1"/>
    <col min="11517" max="11517" width="17.26953125" style="58" customWidth="1"/>
    <col min="11518" max="11518" width="1.453125" style="58" customWidth="1"/>
    <col min="11519" max="11520" width="9.1796875" style="58"/>
    <col min="11521" max="11523" width="0" style="58" hidden="1" customWidth="1"/>
    <col min="11524" max="11763" width="9.1796875" style="58"/>
    <col min="11764" max="11764" width="2.54296875" style="58" customWidth="1"/>
    <col min="11765" max="11765" width="2.81640625" style="58" customWidth="1"/>
    <col min="11766" max="11766" width="2.54296875" style="58" customWidth="1"/>
    <col min="11767" max="11767" width="58.1796875" style="58" customWidth="1"/>
    <col min="11768" max="11768" width="16.26953125" style="58" customWidth="1"/>
    <col min="11769" max="11771" width="15.1796875" style="58" customWidth="1"/>
    <col min="11772" max="11772" width="16.26953125" style="58" customWidth="1"/>
    <col min="11773" max="11773" width="17.26953125" style="58" customWidth="1"/>
    <col min="11774" max="11774" width="1.453125" style="58" customWidth="1"/>
    <col min="11775" max="11776" width="9.1796875" style="58"/>
    <col min="11777" max="11779" width="0" style="58" hidden="1" customWidth="1"/>
    <col min="11780" max="12019" width="9.1796875" style="58"/>
    <col min="12020" max="12020" width="2.54296875" style="58" customWidth="1"/>
    <col min="12021" max="12021" width="2.81640625" style="58" customWidth="1"/>
    <col min="12022" max="12022" width="2.54296875" style="58" customWidth="1"/>
    <col min="12023" max="12023" width="58.1796875" style="58" customWidth="1"/>
    <col min="12024" max="12024" width="16.26953125" style="58" customWidth="1"/>
    <col min="12025" max="12027" width="15.1796875" style="58" customWidth="1"/>
    <col min="12028" max="12028" width="16.26953125" style="58" customWidth="1"/>
    <col min="12029" max="12029" width="17.26953125" style="58" customWidth="1"/>
    <col min="12030" max="12030" width="1.453125" style="58" customWidth="1"/>
    <col min="12031" max="12032" width="9.1796875" style="58"/>
    <col min="12033" max="12035" width="0" style="58" hidden="1" customWidth="1"/>
    <col min="12036" max="12275" width="9.1796875" style="58"/>
    <col min="12276" max="12276" width="2.54296875" style="58" customWidth="1"/>
    <col min="12277" max="12277" width="2.81640625" style="58" customWidth="1"/>
    <col min="12278" max="12278" width="2.54296875" style="58" customWidth="1"/>
    <col min="12279" max="12279" width="58.1796875" style="58" customWidth="1"/>
    <col min="12280" max="12280" width="16.26953125" style="58" customWidth="1"/>
    <col min="12281" max="12283" width="15.1796875" style="58" customWidth="1"/>
    <col min="12284" max="12284" width="16.26953125" style="58" customWidth="1"/>
    <col min="12285" max="12285" width="17.26953125" style="58" customWidth="1"/>
    <col min="12286" max="12286" width="1.453125" style="58" customWidth="1"/>
    <col min="12287" max="12288" width="9.1796875" style="58"/>
    <col min="12289" max="12291" width="0" style="58" hidden="1" customWidth="1"/>
    <col min="12292" max="12531" width="9.1796875" style="58"/>
    <col min="12532" max="12532" width="2.54296875" style="58" customWidth="1"/>
    <col min="12533" max="12533" width="2.81640625" style="58" customWidth="1"/>
    <col min="12534" max="12534" width="2.54296875" style="58" customWidth="1"/>
    <col min="12535" max="12535" width="58.1796875" style="58" customWidth="1"/>
    <col min="12536" max="12536" width="16.26953125" style="58" customWidth="1"/>
    <col min="12537" max="12539" width="15.1796875" style="58" customWidth="1"/>
    <col min="12540" max="12540" width="16.26953125" style="58" customWidth="1"/>
    <col min="12541" max="12541" width="17.26953125" style="58" customWidth="1"/>
    <col min="12542" max="12542" width="1.453125" style="58" customWidth="1"/>
    <col min="12543" max="12544" width="9.1796875" style="58"/>
    <col min="12545" max="12547" width="0" style="58" hidden="1" customWidth="1"/>
    <col min="12548" max="12787" width="9.1796875" style="58"/>
    <col min="12788" max="12788" width="2.54296875" style="58" customWidth="1"/>
    <col min="12789" max="12789" width="2.81640625" style="58" customWidth="1"/>
    <col min="12790" max="12790" width="2.54296875" style="58" customWidth="1"/>
    <col min="12791" max="12791" width="58.1796875" style="58" customWidth="1"/>
    <col min="12792" max="12792" width="16.26953125" style="58" customWidth="1"/>
    <col min="12793" max="12795" width="15.1796875" style="58" customWidth="1"/>
    <col min="12796" max="12796" width="16.26953125" style="58" customWidth="1"/>
    <col min="12797" max="12797" width="17.26953125" style="58" customWidth="1"/>
    <col min="12798" max="12798" width="1.453125" style="58" customWidth="1"/>
    <col min="12799" max="12800" width="9.1796875" style="58"/>
    <col min="12801" max="12803" width="0" style="58" hidden="1" customWidth="1"/>
    <col min="12804" max="13043" width="9.1796875" style="58"/>
    <col min="13044" max="13044" width="2.54296875" style="58" customWidth="1"/>
    <col min="13045" max="13045" width="2.81640625" style="58" customWidth="1"/>
    <col min="13046" max="13046" width="2.54296875" style="58" customWidth="1"/>
    <col min="13047" max="13047" width="58.1796875" style="58" customWidth="1"/>
    <col min="13048" max="13048" width="16.26953125" style="58" customWidth="1"/>
    <col min="13049" max="13051" width="15.1796875" style="58" customWidth="1"/>
    <col min="13052" max="13052" width="16.26953125" style="58" customWidth="1"/>
    <col min="13053" max="13053" width="17.26953125" style="58" customWidth="1"/>
    <col min="13054" max="13054" width="1.453125" style="58" customWidth="1"/>
    <col min="13055" max="13056" width="9.1796875" style="58"/>
    <col min="13057" max="13059" width="0" style="58" hidden="1" customWidth="1"/>
    <col min="13060" max="13299" width="9.1796875" style="58"/>
    <col min="13300" max="13300" width="2.54296875" style="58" customWidth="1"/>
    <col min="13301" max="13301" width="2.81640625" style="58" customWidth="1"/>
    <col min="13302" max="13302" width="2.54296875" style="58" customWidth="1"/>
    <col min="13303" max="13303" width="58.1796875" style="58" customWidth="1"/>
    <col min="13304" max="13304" width="16.26953125" style="58" customWidth="1"/>
    <col min="13305" max="13307" width="15.1796875" style="58" customWidth="1"/>
    <col min="13308" max="13308" width="16.26953125" style="58" customWidth="1"/>
    <col min="13309" max="13309" width="17.26953125" style="58" customWidth="1"/>
    <col min="13310" max="13310" width="1.453125" style="58" customWidth="1"/>
    <col min="13311" max="13312" width="9.1796875" style="58"/>
    <col min="13313" max="13315" width="0" style="58" hidden="1" customWidth="1"/>
    <col min="13316" max="13555" width="9.1796875" style="58"/>
    <col min="13556" max="13556" width="2.54296875" style="58" customWidth="1"/>
    <col min="13557" max="13557" width="2.81640625" style="58" customWidth="1"/>
    <col min="13558" max="13558" width="2.54296875" style="58" customWidth="1"/>
    <col min="13559" max="13559" width="58.1796875" style="58" customWidth="1"/>
    <col min="13560" max="13560" width="16.26953125" style="58" customWidth="1"/>
    <col min="13561" max="13563" width="15.1796875" style="58" customWidth="1"/>
    <col min="13564" max="13564" width="16.26953125" style="58" customWidth="1"/>
    <col min="13565" max="13565" width="17.26953125" style="58" customWidth="1"/>
    <col min="13566" max="13566" width="1.453125" style="58" customWidth="1"/>
    <col min="13567" max="13568" width="9.1796875" style="58"/>
    <col min="13569" max="13571" width="0" style="58" hidden="1" customWidth="1"/>
    <col min="13572" max="13811" width="9.1796875" style="58"/>
    <col min="13812" max="13812" width="2.54296875" style="58" customWidth="1"/>
    <col min="13813" max="13813" width="2.81640625" style="58" customWidth="1"/>
    <col min="13814" max="13814" width="2.54296875" style="58" customWidth="1"/>
    <col min="13815" max="13815" width="58.1796875" style="58" customWidth="1"/>
    <col min="13816" max="13816" width="16.26953125" style="58" customWidth="1"/>
    <col min="13817" max="13819" width="15.1796875" style="58" customWidth="1"/>
    <col min="13820" max="13820" width="16.26953125" style="58" customWidth="1"/>
    <col min="13821" max="13821" width="17.26953125" style="58" customWidth="1"/>
    <col min="13822" max="13822" width="1.453125" style="58" customWidth="1"/>
    <col min="13823" max="13824" width="9.1796875" style="58"/>
    <col min="13825" max="13827" width="0" style="58" hidden="1" customWidth="1"/>
    <col min="13828" max="14067" width="9.1796875" style="58"/>
    <col min="14068" max="14068" width="2.54296875" style="58" customWidth="1"/>
    <col min="14069" max="14069" width="2.81640625" style="58" customWidth="1"/>
    <col min="14070" max="14070" width="2.54296875" style="58" customWidth="1"/>
    <col min="14071" max="14071" width="58.1796875" style="58" customWidth="1"/>
    <col min="14072" max="14072" width="16.26953125" style="58" customWidth="1"/>
    <col min="14073" max="14075" width="15.1796875" style="58" customWidth="1"/>
    <col min="14076" max="14076" width="16.26953125" style="58" customWidth="1"/>
    <col min="14077" max="14077" width="17.26953125" style="58" customWidth="1"/>
    <col min="14078" max="14078" width="1.453125" style="58" customWidth="1"/>
    <col min="14079" max="14080" width="9.1796875" style="58"/>
    <col min="14081" max="14083" width="0" style="58" hidden="1" customWidth="1"/>
    <col min="14084" max="14323" width="9.1796875" style="58"/>
    <col min="14324" max="14324" width="2.54296875" style="58" customWidth="1"/>
    <col min="14325" max="14325" width="2.81640625" style="58" customWidth="1"/>
    <col min="14326" max="14326" width="2.54296875" style="58" customWidth="1"/>
    <col min="14327" max="14327" width="58.1796875" style="58" customWidth="1"/>
    <col min="14328" max="14328" width="16.26953125" style="58" customWidth="1"/>
    <col min="14329" max="14331" width="15.1796875" style="58" customWidth="1"/>
    <col min="14332" max="14332" width="16.26953125" style="58" customWidth="1"/>
    <col min="14333" max="14333" width="17.26953125" style="58" customWidth="1"/>
    <col min="14334" max="14334" width="1.453125" style="58" customWidth="1"/>
    <col min="14335" max="14336" width="9.1796875" style="58"/>
    <col min="14337" max="14339" width="0" style="58" hidden="1" customWidth="1"/>
    <col min="14340" max="14579" width="9.1796875" style="58"/>
    <col min="14580" max="14580" width="2.54296875" style="58" customWidth="1"/>
    <col min="14581" max="14581" width="2.81640625" style="58" customWidth="1"/>
    <col min="14582" max="14582" width="2.54296875" style="58" customWidth="1"/>
    <col min="14583" max="14583" width="58.1796875" style="58" customWidth="1"/>
    <col min="14584" max="14584" width="16.26953125" style="58" customWidth="1"/>
    <col min="14585" max="14587" width="15.1796875" style="58" customWidth="1"/>
    <col min="14588" max="14588" width="16.26953125" style="58" customWidth="1"/>
    <col min="14589" max="14589" width="17.26953125" style="58" customWidth="1"/>
    <col min="14590" max="14590" width="1.453125" style="58" customWidth="1"/>
    <col min="14591" max="14592" width="9.1796875" style="58"/>
    <col min="14593" max="14595" width="0" style="58" hidden="1" customWidth="1"/>
    <col min="14596" max="14835" width="9.1796875" style="58"/>
    <col min="14836" max="14836" width="2.54296875" style="58" customWidth="1"/>
    <col min="14837" max="14837" width="2.81640625" style="58" customWidth="1"/>
    <col min="14838" max="14838" width="2.54296875" style="58" customWidth="1"/>
    <col min="14839" max="14839" width="58.1796875" style="58" customWidth="1"/>
    <col min="14840" max="14840" width="16.26953125" style="58" customWidth="1"/>
    <col min="14841" max="14843" width="15.1796875" style="58" customWidth="1"/>
    <col min="14844" max="14844" width="16.26953125" style="58" customWidth="1"/>
    <col min="14845" max="14845" width="17.26953125" style="58" customWidth="1"/>
    <col min="14846" max="14846" width="1.453125" style="58" customWidth="1"/>
    <col min="14847" max="14848" width="9.1796875" style="58"/>
    <col min="14849" max="14851" width="0" style="58" hidden="1" customWidth="1"/>
    <col min="14852" max="15091" width="9.1796875" style="58"/>
    <col min="15092" max="15092" width="2.54296875" style="58" customWidth="1"/>
    <col min="15093" max="15093" width="2.81640625" style="58" customWidth="1"/>
    <col min="15094" max="15094" width="2.54296875" style="58" customWidth="1"/>
    <col min="15095" max="15095" width="58.1796875" style="58" customWidth="1"/>
    <col min="15096" max="15096" width="16.26953125" style="58" customWidth="1"/>
    <col min="15097" max="15099" width="15.1796875" style="58" customWidth="1"/>
    <col min="15100" max="15100" width="16.26953125" style="58" customWidth="1"/>
    <col min="15101" max="15101" width="17.26953125" style="58" customWidth="1"/>
    <col min="15102" max="15102" width="1.453125" style="58" customWidth="1"/>
    <col min="15103" max="15104" width="9.1796875" style="58"/>
    <col min="15105" max="15107" width="0" style="58" hidden="1" customWidth="1"/>
    <col min="15108" max="15347" width="9.1796875" style="58"/>
    <col min="15348" max="15348" width="2.54296875" style="58" customWidth="1"/>
    <col min="15349" max="15349" width="2.81640625" style="58" customWidth="1"/>
    <col min="15350" max="15350" width="2.54296875" style="58" customWidth="1"/>
    <col min="15351" max="15351" width="58.1796875" style="58" customWidth="1"/>
    <col min="15352" max="15352" width="16.26953125" style="58" customWidth="1"/>
    <col min="15353" max="15355" width="15.1796875" style="58" customWidth="1"/>
    <col min="15356" max="15356" width="16.26953125" style="58" customWidth="1"/>
    <col min="15357" max="15357" width="17.26953125" style="58" customWidth="1"/>
    <col min="15358" max="15358" width="1.453125" style="58" customWidth="1"/>
    <col min="15359" max="15360" width="9.1796875" style="58"/>
    <col min="15361" max="15363" width="0" style="58" hidden="1" customWidth="1"/>
    <col min="15364" max="15603" width="9.1796875" style="58"/>
    <col min="15604" max="15604" width="2.54296875" style="58" customWidth="1"/>
    <col min="15605" max="15605" width="2.81640625" style="58" customWidth="1"/>
    <col min="15606" max="15606" width="2.54296875" style="58" customWidth="1"/>
    <col min="15607" max="15607" width="58.1796875" style="58" customWidth="1"/>
    <col min="15608" max="15608" width="16.26953125" style="58" customWidth="1"/>
    <col min="15609" max="15611" width="15.1796875" style="58" customWidth="1"/>
    <col min="15612" max="15612" width="16.26953125" style="58" customWidth="1"/>
    <col min="15613" max="15613" width="17.26953125" style="58" customWidth="1"/>
    <col min="15614" max="15614" width="1.453125" style="58" customWidth="1"/>
    <col min="15615" max="15616" width="9.1796875" style="58"/>
    <col min="15617" max="15619" width="0" style="58" hidden="1" customWidth="1"/>
    <col min="15620" max="15859" width="9.1796875" style="58"/>
    <col min="15860" max="15860" width="2.54296875" style="58" customWidth="1"/>
    <col min="15861" max="15861" width="2.81640625" style="58" customWidth="1"/>
    <col min="15862" max="15862" width="2.54296875" style="58" customWidth="1"/>
    <col min="15863" max="15863" width="58.1796875" style="58" customWidth="1"/>
    <col min="15864" max="15864" width="16.26953125" style="58" customWidth="1"/>
    <col min="15865" max="15867" width="15.1796875" style="58" customWidth="1"/>
    <col min="15868" max="15868" width="16.26953125" style="58" customWidth="1"/>
    <col min="15869" max="15869" width="17.26953125" style="58" customWidth="1"/>
    <col min="15870" max="15870" width="1.453125" style="58" customWidth="1"/>
    <col min="15871" max="15872" width="9.1796875" style="58"/>
    <col min="15873" max="15875" width="0" style="58" hidden="1" customWidth="1"/>
    <col min="15876" max="16115" width="9.1796875" style="58"/>
    <col min="16116" max="16116" width="2.54296875" style="58" customWidth="1"/>
    <col min="16117" max="16117" width="2.81640625" style="58" customWidth="1"/>
    <col min="16118" max="16118" width="2.54296875" style="58" customWidth="1"/>
    <col min="16119" max="16119" width="58.1796875" style="58" customWidth="1"/>
    <col min="16120" max="16120" width="16.26953125" style="58" customWidth="1"/>
    <col min="16121" max="16123" width="15.1796875" style="58" customWidth="1"/>
    <col min="16124" max="16124" width="16.26953125" style="58" customWidth="1"/>
    <col min="16125" max="16125" width="17.26953125" style="58" customWidth="1"/>
    <col min="16126" max="16126" width="1.453125" style="58" customWidth="1"/>
    <col min="16127" max="16128" width="9.1796875" style="58"/>
    <col min="16129" max="16131" width="0" style="58" hidden="1" customWidth="1"/>
    <col min="16132" max="16371" width="9.1796875" style="58"/>
    <col min="16372" max="16384" width="9.1796875" style="58" customWidth="1"/>
  </cols>
  <sheetData>
    <row r="1" spans="1:11" ht="18.75" customHeight="1">
      <c r="A1" s="689" t="s">
        <v>144</v>
      </c>
      <c r="B1" s="689"/>
      <c r="C1" s="689"/>
      <c r="D1" s="689"/>
      <c r="E1" s="689"/>
      <c r="F1" s="689"/>
      <c r="G1" s="689"/>
      <c r="H1" s="689"/>
      <c r="I1" s="689"/>
      <c r="J1" s="689"/>
      <c r="K1" s="413"/>
    </row>
    <row r="2" spans="1:11" ht="18.75" customHeight="1">
      <c r="A2" s="689" t="s">
        <v>165</v>
      </c>
      <c r="B2" s="689"/>
      <c r="C2" s="689"/>
      <c r="D2" s="689"/>
      <c r="E2" s="689"/>
      <c r="F2" s="689"/>
      <c r="G2" s="689"/>
      <c r="H2" s="689"/>
      <c r="I2" s="689"/>
      <c r="J2" s="689"/>
      <c r="K2" s="413"/>
    </row>
    <row r="3" spans="1:11" ht="18.75" customHeight="1">
      <c r="A3" s="690" t="s">
        <v>377</v>
      </c>
      <c r="B3" s="690"/>
      <c r="C3" s="690"/>
      <c r="D3" s="690"/>
      <c r="E3" s="690"/>
      <c r="F3" s="690"/>
      <c r="G3" s="690"/>
      <c r="H3" s="690"/>
      <c r="I3" s="690"/>
      <c r="J3" s="690"/>
      <c r="K3" s="413"/>
    </row>
    <row r="4" spans="1:11" ht="18.75" customHeight="1">
      <c r="A4" s="414"/>
      <c r="B4" s="414"/>
      <c r="C4" s="414"/>
      <c r="D4" s="414"/>
      <c r="E4" s="414"/>
      <c r="F4" s="414"/>
      <c r="G4" s="414"/>
      <c r="H4" s="414"/>
      <c r="I4" s="414"/>
      <c r="J4" s="414"/>
      <c r="K4" s="413"/>
    </row>
    <row r="5" spans="1:11" ht="18.75" customHeight="1">
      <c r="A5" s="203"/>
      <c r="B5" s="110"/>
      <c r="C5" s="110"/>
      <c r="D5" s="110"/>
      <c r="E5" s="110"/>
      <c r="F5" s="110"/>
      <c r="G5" s="110"/>
      <c r="H5" s="110"/>
      <c r="I5" s="110"/>
      <c r="J5" s="415"/>
      <c r="K5" s="413"/>
    </row>
    <row r="6" spans="1:11" ht="18.75" customHeight="1">
      <c r="A6" s="691" t="s">
        <v>106</v>
      </c>
      <c r="B6" s="691"/>
      <c r="C6" s="691"/>
      <c r="D6" s="691"/>
      <c r="E6" s="688" t="str">
        <f>IF('Adopted Budget Detail'!G6="","",'Adopted Budget Detail'!G6)</f>
        <v>California Virtual Academy @</v>
      </c>
      <c r="F6" s="688"/>
      <c r="G6" s="26"/>
      <c r="H6" s="206"/>
      <c r="I6" s="206"/>
      <c r="J6" s="26"/>
      <c r="K6" s="413"/>
    </row>
    <row r="7" spans="1:11" ht="18.75" customHeight="1">
      <c r="A7" s="218"/>
      <c r="B7" s="218"/>
      <c r="C7" s="218"/>
      <c r="D7" s="218" t="s">
        <v>160</v>
      </c>
      <c r="E7" s="688" t="str">
        <f>IF('Adopted Budget Detail'!G7="","",'Adopted Budget Detail'!G7)</f>
        <v>Sutter</v>
      </c>
      <c r="F7" s="688"/>
      <c r="G7" s="26"/>
      <c r="H7" s="206"/>
      <c r="I7" s="206"/>
      <c r="J7" s="26"/>
      <c r="K7" s="413"/>
    </row>
    <row r="8" spans="1:11" ht="18.75" customHeight="1">
      <c r="A8" s="691" t="s">
        <v>127</v>
      </c>
      <c r="B8" s="691"/>
      <c r="C8" s="691"/>
      <c r="D8" s="691"/>
      <c r="E8" s="672" t="str">
        <f>IF('Adopted Budget Detail'!G8="","",'Adopted Budget Detail'!G8)</f>
        <v>51-71415-0129007</v>
      </c>
      <c r="F8" s="672"/>
      <c r="G8" s="26"/>
      <c r="H8" s="206"/>
      <c r="I8" s="206"/>
      <c r="J8" s="26"/>
      <c r="K8" s="413"/>
    </row>
    <row r="9" spans="1:11" ht="18.75" customHeight="1">
      <c r="A9" s="691" t="s">
        <v>107</v>
      </c>
      <c r="B9" s="691"/>
      <c r="C9" s="691"/>
      <c r="D9" s="691"/>
      <c r="E9" s="692" t="str">
        <f>IF('Adopted Budget Detail'!G9="","",'Adopted Budget Detail'!G9)</f>
        <v>Meridian Elementary School</v>
      </c>
      <c r="F9" s="692"/>
      <c r="G9" s="26"/>
      <c r="H9" s="208"/>
      <c r="I9" s="208"/>
      <c r="J9" s="26"/>
      <c r="K9" s="413"/>
    </row>
    <row r="10" spans="1:11" ht="18.75" customHeight="1">
      <c r="A10" s="691" t="s">
        <v>108</v>
      </c>
      <c r="B10" s="691"/>
      <c r="C10" s="691"/>
      <c r="D10" s="691"/>
      <c r="E10" s="672" t="str">
        <f>IF('Adopted Budget Detail'!G10="","",'Adopted Budget Detail'!G10)</f>
        <v>Sutter</v>
      </c>
      <c r="F10" s="672"/>
      <c r="G10" s="26"/>
      <c r="H10" s="208"/>
      <c r="I10" s="208"/>
      <c r="J10" s="26"/>
      <c r="K10" s="413"/>
    </row>
    <row r="11" spans="1:11" ht="18.75" customHeight="1">
      <c r="A11" s="691" t="s">
        <v>128</v>
      </c>
      <c r="B11" s="691"/>
      <c r="C11" s="691"/>
      <c r="D11" s="691"/>
      <c r="E11" s="672" t="str">
        <f>IF('Adopted Budget Detail'!G11="","",'Adopted Budget Detail'!G11)</f>
        <v>1606</v>
      </c>
      <c r="F11" s="672"/>
      <c r="G11" s="26"/>
      <c r="H11" s="208"/>
      <c r="I11" s="208"/>
      <c r="J11" s="26"/>
      <c r="K11" s="413"/>
    </row>
    <row r="12" spans="1:11" ht="18.75" customHeight="1">
      <c r="A12" s="691" t="s">
        <v>147</v>
      </c>
      <c r="B12" s="691"/>
      <c r="C12" s="691"/>
      <c r="D12" s="691"/>
      <c r="E12" s="672" t="str">
        <f>IF('Adopted Budget Detail'!G12="","",'Adopted Budget Detail'!G12)</f>
        <v>2021-22</v>
      </c>
      <c r="F12" s="672"/>
      <c r="G12" s="26"/>
      <c r="H12" s="208"/>
      <c r="I12" s="208"/>
      <c r="J12" s="26"/>
      <c r="K12" s="413"/>
    </row>
    <row r="13" spans="1:11" ht="18.75" customHeight="1">
      <c r="A13" s="204"/>
      <c r="B13" s="204"/>
      <c r="C13" s="204"/>
      <c r="D13" s="204"/>
      <c r="E13" s="208"/>
      <c r="F13" s="212"/>
      <c r="G13" s="212"/>
      <c r="H13" s="212"/>
      <c r="I13" s="212"/>
      <c r="J13" s="26"/>
      <c r="K13" s="413"/>
    </row>
    <row r="14" spans="1:11" ht="18.75" customHeight="1">
      <c r="A14" s="213" t="s">
        <v>152</v>
      </c>
      <c r="B14" s="204"/>
      <c r="C14" s="204"/>
      <c r="D14" s="204"/>
      <c r="E14" s="208"/>
      <c r="F14" s="212"/>
      <c r="G14" s="212"/>
      <c r="H14" s="212"/>
      <c r="I14" s="212"/>
      <c r="J14" s="416"/>
      <c r="K14" s="417"/>
    </row>
    <row r="15" spans="1:11">
      <c r="A15" s="214"/>
      <c r="B15" s="215" t="s">
        <v>212</v>
      </c>
      <c r="C15" s="418" t="s">
        <v>358</v>
      </c>
      <c r="D15" s="217"/>
      <c r="E15" s="208"/>
      <c r="F15" s="212"/>
      <c r="G15" s="212"/>
      <c r="H15" s="212"/>
      <c r="I15" s="212"/>
      <c r="J15" s="212"/>
      <c r="K15" s="413"/>
    </row>
    <row r="16" spans="1:11" ht="6" customHeight="1">
      <c r="A16" s="214"/>
      <c r="B16" s="204"/>
      <c r="C16" s="419"/>
      <c r="D16" s="204"/>
      <c r="E16" s="208"/>
      <c r="F16" s="212"/>
      <c r="G16" s="212"/>
      <c r="H16" s="212"/>
      <c r="I16" s="212"/>
      <c r="J16" s="212"/>
      <c r="K16" s="413"/>
    </row>
    <row r="17" spans="1:16">
      <c r="A17" s="214"/>
      <c r="B17" s="215"/>
      <c r="C17" s="420" t="s">
        <v>359</v>
      </c>
      <c r="D17" s="220"/>
      <c r="E17" s="208"/>
      <c r="F17" s="212"/>
      <c r="G17" s="212"/>
      <c r="H17" s="212"/>
      <c r="I17" s="212"/>
      <c r="J17" s="212"/>
      <c r="K17" s="413"/>
    </row>
    <row r="18" spans="1:16" ht="18.75" customHeight="1" thickBot="1">
      <c r="A18" s="421"/>
      <c r="B18" s="421"/>
      <c r="C18" s="421"/>
      <c r="D18" s="421"/>
      <c r="E18" s="421"/>
      <c r="F18" s="422"/>
      <c r="G18" s="422"/>
      <c r="H18" s="422"/>
      <c r="I18" s="422"/>
      <c r="J18" s="422"/>
      <c r="K18" s="413"/>
      <c r="N18" s="423" t="s">
        <v>166</v>
      </c>
      <c r="O18" s="424"/>
      <c r="P18" s="425"/>
    </row>
    <row r="19" spans="1:16" s="196" customFormat="1" ht="18" customHeight="1">
      <c r="A19" s="533"/>
      <c r="B19" s="534"/>
      <c r="C19" s="534"/>
      <c r="D19" s="535"/>
      <c r="E19" s="536"/>
      <c r="F19" s="698" t="str">
        <f>CONCATENATE("FY ",E12)</f>
        <v>FY 2021-22</v>
      </c>
      <c r="G19" s="699"/>
      <c r="H19" s="700"/>
      <c r="I19" s="537" t="s">
        <v>242</v>
      </c>
      <c r="J19" s="537" t="s">
        <v>392</v>
      </c>
      <c r="K19" s="538"/>
      <c r="N19" s="539" t="s">
        <v>167</v>
      </c>
      <c r="O19" s="196" t="s">
        <v>168</v>
      </c>
      <c r="P19" s="540" t="s">
        <v>169</v>
      </c>
    </row>
    <row r="20" spans="1:16" s="196" customFormat="1" ht="15.5">
      <c r="A20" s="541"/>
      <c r="B20" s="542"/>
      <c r="C20" s="542"/>
      <c r="D20" s="543" t="s">
        <v>120</v>
      </c>
      <c r="E20" s="544" t="s">
        <v>73</v>
      </c>
      <c r="F20" s="545" t="s">
        <v>153</v>
      </c>
      <c r="G20" s="380" t="s">
        <v>154</v>
      </c>
      <c r="H20" s="546" t="s">
        <v>155</v>
      </c>
      <c r="I20" s="547" t="s">
        <v>210</v>
      </c>
      <c r="J20" s="547" t="s">
        <v>210</v>
      </c>
      <c r="K20" s="538"/>
      <c r="N20" s="539" t="s">
        <v>168</v>
      </c>
      <c r="O20" s="196" t="s">
        <v>169</v>
      </c>
      <c r="P20" s="540" t="s">
        <v>170</v>
      </c>
    </row>
    <row r="21" spans="1:16">
      <c r="A21" s="433" t="s">
        <v>1</v>
      </c>
      <c r="B21" s="223" t="s">
        <v>2</v>
      </c>
      <c r="C21" s="224"/>
      <c r="D21" s="224"/>
      <c r="E21" s="80" t="s">
        <v>0</v>
      </c>
      <c r="F21" s="434"/>
      <c r="G21" s="435"/>
      <c r="H21" s="436"/>
      <c r="I21" s="437"/>
      <c r="J21" s="437"/>
      <c r="K21" s="427"/>
      <c r="N21" s="428" t="s">
        <v>169</v>
      </c>
      <c r="O21" s="58" t="s">
        <v>170</v>
      </c>
      <c r="P21" s="429" t="s">
        <v>171</v>
      </c>
    </row>
    <row r="22" spans="1:16">
      <c r="A22" s="433"/>
      <c r="B22" s="232" t="s">
        <v>3</v>
      </c>
      <c r="C22" s="224" t="s">
        <v>252</v>
      </c>
      <c r="D22" s="224"/>
      <c r="E22" s="61" t="s">
        <v>0</v>
      </c>
      <c r="F22" s="438"/>
      <c r="G22" s="435"/>
      <c r="H22" s="436"/>
      <c r="I22" s="437"/>
      <c r="J22" s="437"/>
      <c r="K22" s="427"/>
      <c r="N22" s="428" t="s">
        <v>170</v>
      </c>
      <c r="O22" s="58" t="s">
        <v>171</v>
      </c>
      <c r="P22" s="439" t="s">
        <v>172</v>
      </c>
    </row>
    <row r="23" spans="1:16" ht="15" customHeight="1">
      <c r="A23" s="433"/>
      <c r="B23" s="223"/>
      <c r="C23" s="224"/>
      <c r="D23" s="224" t="s">
        <v>91</v>
      </c>
      <c r="E23" s="85">
        <v>8011</v>
      </c>
      <c r="F23" s="440">
        <f>'Adopted Budget Detail'!L23</f>
        <v>12196521.527697502</v>
      </c>
      <c r="G23" s="441">
        <f>'Adopted Budget Detail'!M23</f>
        <v>0</v>
      </c>
      <c r="H23" s="442">
        <f t="shared" ref="H23:H29" si="0">F23+G23</f>
        <v>12196521.527697502</v>
      </c>
      <c r="I23" s="443">
        <v>12643543.112974476</v>
      </c>
      <c r="J23" s="443">
        <v>13183703.98410422</v>
      </c>
      <c r="K23" s="427"/>
      <c r="N23" s="428" t="s">
        <v>171</v>
      </c>
      <c r="O23" s="444" t="s">
        <v>172</v>
      </c>
      <c r="P23" s="429" t="s">
        <v>173</v>
      </c>
    </row>
    <row r="24" spans="1:16">
      <c r="A24" s="433"/>
      <c r="B24" s="223"/>
      <c r="C24" s="224"/>
      <c r="D24" s="224" t="s">
        <v>207</v>
      </c>
      <c r="E24" s="135">
        <v>8012</v>
      </c>
      <c r="F24" s="440">
        <f>'Adopted Budget Detail'!L24</f>
        <v>237141.47230249905</v>
      </c>
      <c r="G24" s="441">
        <f>'Adopted Budget Detail'!M24</f>
        <v>0</v>
      </c>
      <c r="H24" s="442">
        <f>F24+G24</f>
        <v>237141.47230249905</v>
      </c>
      <c r="I24" s="443">
        <v>239512.88702552405</v>
      </c>
      <c r="J24" s="443">
        <v>241908.0158957793</v>
      </c>
      <c r="K24" s="427"/>
      <c r="N24" s="445" t="s">
        <v>172</v>
      </c>
      <c r="O24" s="58" t="s">
        <v>173</v>
      </c>
      <c r="P24" s="429" t="s">
        <v>174</v>
      </c>
    </row>
    <row r="25" spans="1:16">
      <c r="A25" s="433"/>
      <c r="B25" s="223"/>
      <c r="C25" s="224"/>
      <c r="D25" s="224" t="s">
        <v>225</v>
      </c>
      <c r="E25" s="135">
        <v>8015</v>
      </c>
      <c r="F25" s="440">
        <f>'Adopted Budget Detail'!L25</f>
        <v>0</v>
      </c>
      <c r="G25" s="441">
        <f>'Adopted Budget Detail'!M25</f>
        <v>0</v>
      </c>
      <c r="H25" s="442">
        <f>F25+G25</f>
        <v>0</v>
      </c>
      <c r="I25" s="443">
        <v>0</v>
      </c>
      <c r="J25" s="443">
        <v>0</v>
      </c>
      <c r="K25" s="427"/>
      <c r="N25" s="445" t="s">
        <v>172</v>
      </c>
      <c r="O25" s="58" t="s">
        <v>173</v>
      </c>
      <c r="P25" s="429" t="s">
        <v>174</v>
      </c>
    </row>
    <row r="26" spans="1:16">
      <c r="A26" s="433"/>
      <c r="B26" s="223"/>
      <c r="C26" s="224"/>
      <c r="D26" s="224" t="s">
        <v>92</v>
      </c>
      <c r="E26" s="246">
        <v>8019</v>
      </c>
      <c r="F26" s="440">
        <f>'Adopted Budget Detail'!L26</f>
        <v>0</v>
      </c>
      <c r="G26" s="441">
        <f>'Adopted Budget Detail'!M26</f>
        <v>0</v>
      </c>
      <c r="H26" s="442">
        <f>F26+G26</f>
        <v>0</v>
      </c>
      <c r="I26" s="443">
        <v>0</v>
      </c>
      <c r="J26" s="443">
        <v>0</v>
      </c>
      <c r="K26" s="427"/>
      <c r="N26" s="428" t="s">
        <v>173</v>
      </c>
      <c r="O26" s="58" t="s">
        <v>174</v>
      </c>
      <c r="P26" s="429" t="s">
        <v>175</v>
      </c>
    </row>
    <row r="27" spans="1:16">
      <c r="A27" s="433"/>
      <c r="B27" s="223"/>
      <c r="C27" s="224"/>
      <c r="D27" s="224" t="s">
        <v>227</v>
      </c>
      <c r="E27" s="246" t="s">
        <v>226</v>
      </c>
      <c r="F27" s="440">
        <f>'Adopted Budget Detail'!L27</f>
        <v>0</v>
      </c>
      <c r="G27" s="441">
        <f>'Adopted Budget Detail'!M27</f>
        <v>0</v>
      </c>
      <c r="H27" s="442">
        <f t="shared" si="0"/>
        <v>0</v>
      </c>
      <c r="I27" s="443">
        <v>0</v>
      </c>
      <c r="J27" s="443">
        <v>0</v>
      </c>
      <c r="K27" s="427"/>
      <c r="N27" s="428" t="s">
        <v>174</v>
      </c>
      <c r="O27" s="58" t="s">
        <v>175</v>
      </c>
      <c r="P27" s="429" t="s">
        <v>269</v>
      </c>
    </row>
    <row r="28" spans="1:16">
      <c r="A28" s="433"/>
      <c r="B28" s="223"/>
      <c r="C28" s="224"/>
      <c r="D28" s="224" t="s">
        <v>229</v>
      </c>
      <c r="E28" s="246" t="s">
        <v>228</v>
      </c>
      <c r="F28" s="440">
        <f>'Adopted Budget Detail'!L28</f>
        <v>0</v>
      </c>
      <c r="G28" s="441">
        <f>'Adopted Budget Detail'!M28</f>
        <v>0</v>
      </c>
      <c r="H28" s="442">
        <f t="shared" si="0"/>
        <v>0</v>
      </c>
      <c r="I28" s="443">
        <v>0</v>
      </c>
      <c r="J28" s="443">
        <v>0</v>
      </c>
      <c r="K28" s="427"/>
      <c r="N28" s="428" t="s">
        <v>175</v>
      </c>
      <c r="O28" s="58" t="s">
        <v>269</v>
      </c>
      <c r="P28" s="429" t="s">
        <v>270</v>
      </c>
    </row>
    <row r="29" spans="1:16">
      <c r="A29" s="433"/>
      <c r="B29" s="223"/>
      <c r="C29" s="224"/>
      <c r="D29" s="224" t="s">
        <v>231</v>
      </c>
      <c r="E29" s="246" t="s">
        <v>230</v>
      </c>
      <c r="F29" s="440">
        <f>'Adopted Budget Detail'!L29</f>
        <v>0</v>
      </c>
      <c r="G29" s="441">
        <f>'Adopted Budget Detail'!M29</f>
        <v>0</v>
      </c>
      <c r="H29" s="442">
        <f t="shared" si="0"/>
        <v>0</v>
      </c>
      <c r="I29" s="443">
        <v>0</v>
      </c>
      <c r="J29" s="443">
        <v>0</v>
      </c>
      <c r="K29" s="427"/>
      <c r="N29" s="446" t="s">
        <v>269</v>
      </c>
      <c r="O29" s="285" t="s">
        <v>270</v>
      </c>
      <c r="P29" s="447" t="s">
        <v>271</v>
      </c>
    </row>
    <row r="30" spans="1:16">
      <c r="A30" s="433"/>
      <c r="B30" s="223"/>
      <c r="C30" s="62"/>
      <c r="D30" s="224" t="s">
        <v>232</v>
      </c>
      <c r="E30" s="261"/>
      <c r="F30" s="448"/>
      <c r="G30" s="449"/>
      <c r="H30" s="450"/>
      <c r="I30" s="451"/>
      <c r="J30" s="451"/>
      <c r="K30" s="427"/>
    </row>
    <row r="31" spans="1:16">
      <c r="A31" s="433"/>
      <c r="B31" s="223"/>
      <c r="C31" s="224"/>
      <c r="D31" s="224" t="s">
        <v>233</v>
      </c>
      <c r="E31" s="85">
        <v>8092</v>
      </c>
      <c r="F31" s="440">
        <f>'Adopted Budget Detail'!L31</f>
        <v>0</v>
      </c>
      <c r="G31" s="441">
        <f>'Adopted Budget Detail'!M31</f>
        <v>0</v>
      </c>
      <c r="H31" s="442">
        <f>F31+G31</f>
        <v>0</v>
      </c>
      <c r="I31" s="443">
        <v>0</v>
      </c>
      <c r="J31" s="443">
        <v>0</v>
      </c>
      <c r="K31" s="427"/>
    </row>
    <row r="32" spans="1:16">
      <c r="A32" s="433"/>
      <c r="B32" s="223"/>
      <c r="C32" s="224"/>
      <c r="D32" s="259" t="s">
        <v>234</v>
      </c>
      <c r="E32" s="85">
        <v>8096</v>
      </c>
      <c r="F32" s="440">
        <f>'Adopted Budget Detail'!L32</f>
        <v>217673</v>
      </c>
      <c r="G32" s="441">
        <f>'Adopted Budget Detail'!M32</f>
        <v>0</v>
      </c>
      <c r="H32" s="442">
        <f>F32+G32</f>
        <v>217673</v>
      </c>
      <c r="I32" s="443">
        <v>217673</v>
      </c>
      <c r="J32" s="443">
        <v>217673</v>
      </c>
      <c r="K32" s="427"/>
    </row>
    <row r="33" spans="1:17">
      <c r="A33" s="433"/>
      <c r="B33" s="223"/>
      <c r="C33" s="224"/>
      <c r="D33" s="224" t="s">
        <v>235</v>
      </c>
      <c r="E33" s="260" t="s">
        <v>98</v>
      </c>
      <c r="F33" s="440">
        <f>'Adopted Budget Detail'!L33</f>
        <v>0</v>
      </c>
      <c r="G33" s="441">
        <f>'Adopted Budget Detail'!M33</f>
        <v>0</v>
      </c>
      <c r="H33" s="442">
        <f>F33+G33</f>
        <v>0</v>
      </c>
      <c r="I33" s="443">
        <v>0</v>
      </c>
      <c r="J33" s="443">
        <v>0</v>
      </c>
      <c r="K33" s="427"/>
    </row>
    <row r="34" spans="1:17">
      <c r="A34" s="433"/>
      <c r="B34" s="223"/>
      <c r="C34" s="224"/>
      <c r="D34" s="224" t="s">
        <v>208</v>
      </c>
      <c r="E34" s="261" t="s">
        <v>0</v>
      </c>
      <c r="F34" s="452">
        <f>SUM((F23:F29),(F31:F33))</f>
        <v>12651336</v>
      </c>
      <c r="G34" s="453">
        <f>SUM((G23:G29),(G31:G33))</f>
        <v>0</v>
      </c>
      <c r="H34" s="454">
        <f>F34+G34</f>
        <v>12651336</v>
      </c>
      <c r="I34" s="455">
        <f>SUM((I23:I29),(I31:I33))</f>
        <v>13100729</v>
      </c>
      <c r="J34" s="455">
        <f>SUM((J23:J29),(J31:J33))</f>
        <v>13643285</v>
      </c>
      <c r="K34" s="427"/>
      <c r="Q34" s="202"/>
    </row>
    <row r="35" spans="1:17">
      <c r="A35" s="433"/>
      <c r="B35" s="223"/>
      <c r="C35" s="224"/>
      <c r="D35" s="224"/>
      <c r="E35" s="61" t="s">
        <v>0</v>
      </c>
      <c r="F35" s="456"/>
      <c r="G35" s="457"/>
      <c r="H35" s="458"/>
      <c r="I35" s="459"/>
      <c r="J35" s="459"/>
      <c r="K35" s="427"/>
      <c r="Q35" s="202"/>
    </row>
    <row r="36" spans="1:17">
      <c r="A36" s="433"/>
      <c r="B36" s="232" t="s">
        <v>4</v>
      </c>
      <c r="C36" s="259" t="s">
        <v>360</v>
      </c>
      <c r="D36" s="224"/>
      <c r="E36" s="61" t="s">
        <v>0</v>
      </c>
      <c r="F36" s="460"/>
      <c r="G36" s="461"/>
      <c r="H36" s="462"/>
      <c r="I36" s="463"/>
      <c r="J36" s="463"/>
      <c r="K36" s="427"/>
      <c r="Q36" s="202"/>
    </row>
    <row r="37" spans="1:17">
      <c r="A37" s="433"/>
      <c r="B37" s="224"/>
      <c r="C37" s="224"/>
      <c r="D37" s="259" t="s">
        <v>272</v>
      </c>
      <c r="E37" s="283">
        <v>8290</v>
      </c>
      <c r="F37" s="440">
        <f>'Adopted Budget Detail'!L37</f>
        <v>0</v>
      </c>
      <c r="G37" s="441">
        <f>'Adopted Budget Detail'!M37</f>
        <v>290718</v>
      </c>
      <c r="H37" s="442">
        <f>F37+G37</f>
        <v>290718</v>
      </c>
      <c r="I37" s="627">
        <v>297695.23200000002</v>
      </c>
      <c r="J37" s="627">
        <v>304333.83567360003</v>
      </c>
      <c r="K37" s="427"/>
      <c r="Q37" s="202"/>
    </row>
    <row r="38" spans="1:17">
      <c r="A38" s="433"/>
      <c r="B38" s="224"/>
      <c r="C38" s="224"/>
      <c r="D38" s="224" t="s">
        <v>21</v>
      </c>
      <c r="E38" s="246" t="s">
        <v>99</v>
      </c>
      <c r="F38" s="440">
        <f>'Adopted Budget Detail'!L38</f>
        <v>0</v>
      </c>
      <c r="G38" s="441">
        <f>'Adopted Budget Detail'!M38</f>
        <v>158141.5978901785</v>
      </c>
      <c r="H38" s="442">
        <f>F38+G38</f>
        <v>158141.5978901785</v>
      </c>
      <c r="I38" s="627">
        <v>159723.01386908029</v>
      </c>
      <c r="J38" s="627">
        <v>161320.24400777108</v>
      </c>
      <c r="K38" s="427"/>
      <c r="Q38" s="202"/>
    </row>
    <row r="39" spans="1:17">
      <c r="A39" s="433"/>
      <c r="B39" s="224"/>
      <c r="C39" s="224"/>
      <c r="D39" s="224" t="s">
        <v>22</v>
      </c>
      <c r="E39" s="261">
        <v>8220</v>
      </c>
      <c r="F39" s="440">
        <f>'Adopted Budget Detail'!L39</f>
        <v>0</v>
      </c>
      <c r="G39" s="441">
        <f>'Adopted Budget Detail'!M39</f>
        <v>0</v>
      </c>
      <c r="H39" s="442">
        <f>F39+G39</f>
        <v>0</v>
      </c>
      <c r="I39" s="627">
        <v>0</v>
      </c>
      <c r="J39" s="627">
        <v>0</v>
      </c>
      <c r="K39" s="427"/>
      <c r="Q39" s="202"/>
    </row>
    <row r="40" spans="1:17">
      <c r="A40" s="433"/>
      <c r="B40" s="224"/>
      <c r="C40" s="224"/>
      <c r="D40" s="224" t="s">
        <v>24</v>
      </c>
      <c r="E40" s="246" t="s">
        <v>143</v>
      </c>
      <c r="F40" s="440">
        <f>'Adopted Budget Detail'!L40</f>
        <v>0</v>
      </c>
      <c r="G40" s="441">
        <f>'Adopted Budget Detail'!M40</f>
        <v>279894.91899091</v>
      </c>
      <c r="H40" s="442">
        <f>F40+G40</f>
        <v>279894.91899091</v>
      </c>
      <c r="I40" s="627">
        <v>286612.39704669185</v>
      </c>
      <c r="J40" s="627">
        <v>293003.85350083309</v>
      </c>
      <c r="K40" s="427"/>
      <c r="Q40" s="202"/>
    </row>
    <row r="41" spans="1:17">
      <c r="A41" s="433"/>
      <c r="B41" s="224"/>
      <c r="C41" s="224"/>
      <c r="D41" s="224" t="s">
        <v>61</v>
      </c>
      <c r="E41" s="261" t="s">
        <v>0</v>
      </c>
      <c r="F41" s="452">
        <f>SUM(F37:F40)</f>
        <v>0</v>
      </c>
      <c r="G41" s="453">
        <f>SUM(G37:G40)</f>
        <v>728754.51688108849</v>
      </c>
      <c r="H41" s="454">
        <f>F41+G41</f>
        <v>728754.51688108849</v>
      </c>
      <c r="I41" s="455">
        <f>SUM(I37:I40)</f>
        <v>744030.64291577216</v>
      </c>
      <c r="J41" s="455">
        <f>SUM(J37:J40)</f>
        <v>758657.93318220414</v>
      </c>
      <c r="K41" s="427"/>
      <c r="Q41" s="202"/>
    </row>
    <row r="42" spans="1:17">
      <c r="A42" s="433"/>
      <c r="B42" s="224"/>
      <c r="C42" s="224"/>
      <c r="D42" s="224"/>
      <c r="E42" s="61" t="s">
        <v>0</v>
      </c>
      <c r="F42" s="456"/>
      <c r="G42" s="457"/>
      <c r="H42" s="458"/>
      <c r="I42" s="459"/>
      <c r="J42" s="459"/>
      <c r="K42" s="427"/>
      <c r="Q42" s="202"/>
    </row>
    <row r="43" spans="1:17">
      <c r="A43" s="464"/>
      <c r="B43" s="232" t="s">
        <v>5</v>
      </c>
      <c r="C43" s="224" t="s">
        <v>63</v>
      </c>
      <c r="D43" s="224"/>
      <c r="E43" s="61" t="s">
        <v>0</v>
      </c>
      <c r="F43" s="460"/>
      <c r="G43" s="461"/>
      <c r="H43" s="462"/>
      <c r="I43" s="463"/>
      <c r="J43" s="463"/>
      <c r="K43" s="427"/>
      <c r="Q43" s="202"/>
    </row>
    <row r="44" spans="1:17">
      <c r="A44" s="464"/>
      <c r="B44" s="232"/>
      <c r="C44" s="224"/>
      <c r="D44" s="224" t="s">
        <v>0</v>
      </c>
      <c r="E44" s="85" t="s">
        <v>0</v>
      </c>
      <c r="F44" s="440"/>
      <c r="G44" s="441"/>
      <c r="H44" s="442"/>
      <c r="I44" s="465"/>
      <c r="J44" s="465"/>
      <c r="K44" s="427"/>
      <c r="Q44" s="202"/>
    </row>
    <row r="45" spans="1:17">
      <c r="A45" s="464"/>
      <c r="B45" s="232"/>
      <c r="C45" s="224"/>
      <c r="D45" s="224" t="s">
        <v>66</v>
      </c>
      <c r="E45" s="261" t="s">
        <v>136</v>
      </c>
      <c r="F45" s="440">
        <f>'Adopted Budget Detail'!L44</f>
        <v>0</v>
      </c>
      <c r="G45" s="441">
        <f>'Adopted Budget Detail'!M44</f>
        <v>282430</v>
      </c>
      <c r="H45" s="442">
        <f>F45+G45</f>
        <v>282430</v>
      </c>
      <c r="I45" s="627">
        <v>285254.3</v>
      </c>
      <c r="J45" s="627">
        <v>288106.84299999999</v>
      </c>
      <c r="K45" s="427"/>
      <c r="Q45" s="202"/>
    </row>
    <row r="46" spans="1:17">
      <c r="A46" s="464"/>
      <c r="B46" s="224"/>
      <c r="C46" s="224"/>
      <c r="D46" s="224" t="s">
        <v>23</v>
      </c>
      <c r="E46" s="135" t="s">
        <v>137</v>
      </c>
      <c r="F46" s="440">
        <f>'Adopted Budget Detail'!L45</f>
        <v>216602.69639032509</v>
      </c>
      <c r="G46" s="441">
        <f>'Adopted Budget Detail'!M45</f>
        <v>60690.905581961677</v>
      </c>
      <c r="H46" s="442">
        <f>F46+G46</f>
        <v>277293.60197228676</v>
      </c>
      <c r="I46" s="627">
        <v>283973.29978755303</v>
      </c>
      <c r="J46" s="627">
        <v>293128.09963368624</v>
      </c>
      <c r="K46" s="427"/>
      <c r="Q46" s="202"/>
    </row>
    <row r="47" spans="1:17">
      <c r="A47" s="464"/>
      <c r="B47" s="224"/>
      <c r="C47" s="224"/>
      <c r="D47" s="62" t="s">
        <v>64</v>
      </c>
      <c r="E47" s="261" t="s">
        <v>0</v>
      </c>
      <c r="F47" s="452">
        <f>SUM(F44:F46)</f>
        <v>216602.69639032509</v>
      </c>
      <c r="G47" s="453">
        <f>SUM(G44:G46)</f>
        <v>343120.90558196168</v>
      </c>
      <c r="H47" s="454">
        <f>F47+G47</f>
        <v>559723.60197228682</v>
      </c>
      <c r="I47" s="455">
        <f>SUM(I44:I46)</f>
        <v>569227.59978755307</v>
      </c>
      <c r="J47" s="455">
        <f>SUM(J44:J46)</f>
        <v>581234.94263368624</v>
      </c>
      <c r="K47" s="427"/>
      <c r="Q47" s="202"/>
    </row>
    <row r="48" spans="1:17">
      <c r="A48" s="464"/>
      <c r="B48" s="224"/>
      <c r="C48" s="224"/>
      <c r="D48" s="62"/>
      <c r="E48" s="61" t="s">
        <v>0</v>
      </c>
      <c r="F48" s="456"/>
      <c r="G48" s="457"/>
      <c r="H48" s="458"/>
      <c r="I48" s="459"/>
      <c r="J48" s="459"/>
      <c r="K48" s="427"/>
      <c r="Q48" s="202"/>
    </row>
    <row r="49" spans="1:17">
      <c r="A49" s="464"/>
      <c r="B49" s="232" t="s">
        <v>6</v>
      </c>
      <c r="C49" s="224" t="s">
        <v>65</v>
      </c>
      <c r="D49" s="224"/>
      <c r="E49" s="466" t="s">
        <v>0</v>
      </c>
      <c r="F49" s="460"/>
      <c r="G49" s="461"/>
      <c r="H49" s="462"/>
      <c r="I49" s="463"/>
      <c r="J49" s="463"/>
      <c r="K49" s="427"/>
      <c r="Q49" s="202"/>
    </row>
    <row r="50" spans="1:17">
      <c r="A50" s="464"/>
      <c r="B50" s="224"/>
      <c r="C50" s="224"/>
      <c r="D50" s="224" t="s">
        <v>67</v>
      </c>
      <c r="E50" s="85" t="s">
        <v>138</v>
      </c>
      <c r="F50" s="440">
        <f>'Adopted Budget Detail'!L49</f>
        <v>2171.8964391145951</v>
      </c>
      <c r="G50" s="441">
        <f>'Adopted Budget Detail'!M49</f>
        <v>0</v>
      </c>
      <c r="H50" s="442">
        <f>F50+G50</f>
        <v>2171.8964391145951</v>
      </c>
      <c r="I50" s="443">
        <v>0</v>
      </c>
      <c r="J50" s="443">
        <v>0</v>
      </c>
      <c r="K50" s="427"/>
      <c r="Q50" s="202"/>
    </row>
    <row r="51" spans="1:17">
      <c r="A51" s="464"/>
      <c r="B51" s="224"/>
      <c r="C51" s="224"/>
      <c r="D51" s="224" t="s">
        <v>62</v>
      </c>
      <c r="E51" s="261" t="s">
        <v>0</v>
      </c>
      <c r="F51" s="452">
        <f>SUM(F50:F50)</f>
        <v>2171.8964391145951</v>
      </c>
      <c r="G51" s="453">
        <f>SUM(G50:G50)</f>
        <v>0</v>
      </c>
      <c r="H51" s="454">
        <f>F51+G51</f>
        <v>2171.8964391145951</v>
      </c>
      <c r="I51" s="455">
        <f>SUM(I50:I50)</f>
        <v>0</v>
      </c>
      <c r="J51" s="455">
        <f>SUM(J50:J50)</f>
        <v>0</v>
      </c>
      <c r="K51" s="427"/>
      <c r="Q51" s="202"/>
    </row>
    <row r="52" spans="1:17">
      <c r="A52" s="464"/>
      <c r="B52" s="224"/>
      <c r="C52" s="224" t="s">
        <v>0</v>
      </c>
      <c r="D52" s="224" t="s">
        <v>0</v>
      </c>
      <c r="E52" s="61" t="s">
        <v>0</v>
      </c>
      <c r="F52" s="456"/>
      <c r="G52" s="457"/>
      <c r="H52" s="458"/>
      <c r="I52" s="459"/>
      <c r="J52" s="459"/>
      <c r="K52" s="427"/>
      <c r="Q52" s="202"/>
    </row>
    <row r="53" spans="1:17">
      <c r="A53" s="467"/>
      <c r="B53" s="294" t="s">
        <v>9</v>
      </c>
      <c r="C53" s="295" t="s">
        <v>7</v>
      </c>
      <c r="D53" s="295"/>
      <c r="E53" s="468" t="s">
        <v>0</v>
      </c>
      <c r="F53" s="452">
        <f>SUM(F34,F41,F47,F51)</f>
        <v>12870110.59282944</v>
      </c>
      <c r="G53" s="453">
        <f>SUM(G34,G41,G47,G51)</f>
        <v>1071875.4224630501</v>
      </c>
      <c r="H53" s="454">
        <f>F53+G53</f>
        <v>13941986.01529249</v>
      </c>
      <c r="I53" s="455">
        <f>SUM(I34,I41,I47,I51)</f>
        <v>14413987.242703326</v>
      </c>
      <c r="J53" s="455">
        <f>SUM(J34,J41,J47,J51)</f>
        <v>14983177.875815891</v>
      </c>
      <c r="K53" s="427"/>
      <c r="Q53" s="202"/>
    </row>
    <row r="54" spans="1:17">
      <c r="A54" s="464"/>
      <c r="B54" s="232"/>
      <c r="C54" s="224"/>
      <c r="D54" s="224"/>
      <c r="E54" s="61" t="s">
        <v>0</v>
      </c>
      <c r="F54" s="456"/>
      <c r="G54" s="457"/>
      <c r="H54" s="462"/>
      <c r="I54" s="463"/>
      <c r="J54" s="463"/>
      <c r="K54" s="427"/>
      <c r="Q54" s="202"/>
    </row>
    <row r="55" spans="1:17">
      <c r="A55" s="469" t="s">
        <v>8</v>
      </c>
      <c r="B55" s="223" t="s">
        <v>71</v>
      </c>
      <c r="C55" s="224"/>
      <c r="D55" s="224"/>
      <c r="E55" s="61" t="s">
        <v>0</v>
      </c>
      <c r="F55" s="460"/>
      <c r="G55" s="461"/>
      <c r="H55" s="462"/>
      <c r="I55" s="463"/>
      <c r="J55" s="463"/>
      <c r="K55" s="427"/>
      <c r="Q55" s="202"/>
    </row>
    <row r="56" spans="1:17">
      <c r="A56" s="464"/>
      <c r="B56" s="232" t="s">
        <v>3</v>
      </c>
      <c r="C56" s="224" t="s">
        <v>45</v>
      </c>
      <c r="D56" s="224"/>
      <c r="E56" s="61" t="s">
        <v>0</v>
      </c>
      <c r="F56" s="460"/>
      <c r="G56" s="461"/>
      <c r="H56" s="462"/>
      <c r="I56" s="463"/>
      <c r="J56" s="463"/>
      <c r="K56" s="427"/>
      <c r="Q56" s="202"/>
    </row>
    <row r="57" spans="1:17">
      <c r="A57" s="464"/>
      <c r="B57" s="224"/>
      <c r="C57" s="224"/>
      <c r="D57" s="259" t="s">
        <v>180</v>
      </c>
      <c r="E57" s="85">
        <v>1100</v>
      </c>
      <c r="F57" s="440">
        <f>'Adopted Budget Detail'!L56</f>
        <v>3499565.4830674692</v>
      </c>
      <c r="G57" s="441">
        <f>'Adopted Budget Detail'!M56</f>
        <v>334392.26942928525</v>
      </c>
      <c r="H57" s="442">
        <f>F57+G57</f>
        <v>3833957.7524967543</v>
      </c>
      <c r="I57" s="627">
        <v>3992807.6569118253</v>
      </c>
      <c r="J57" s="627">
        <v>4114691.955688531</v>
      </c>
      <c r="K57" s="427"/>
      <c r="Q57" s="202"/>
    </row>
    <row r="58" spans="1:17">
      <c r="A58" s="464"/>
      <c r="B58" s="224"/>
      <c r="C58" s="224"/>
      <c r="D58" s="224" t="s">
        <v>40</v>
      </c>
      <c r="E58" s="135">
        <v>1200</v>
      </c>
      <c r="F58" s="440">
        <f>'Adopted Budget Detail'!L57</f>
        <v>0</v>
      </c>
      <c r="G58" s="441">
        <f>'Adopted Budget Detail'!M57</f>
        <v>0</v>
      </c>
      <c r="H58" s="442">
        <f>F58+G58</f>
        <v>0</v>
      </c>
      <c r="I58" s="627">
        <v>0</v>
      </c>
      <c r="J58" s="627">
        <v>0</v>
      </c>
      <c r="K58" s="427"/>
      <c r="Q58" s="202"/>
    </row>
    <row r="59" spans="1:17">
      <c r="A59" s="464"/>
      <c r="B59" s="224"/>
      <c r="C59" s="224"/>
      <c r="D59" s="224" t="s">
        <v>41</v>
      </c>
      <c r="E59" s="261">
        <v>1300</v>
      </c>
      <c r="F59" s="440">
        <f>'Adopted Budget Detail'!L58</f>
        <v>208081.23990849787</v>
      </c>
      <c r="G59" s="441">
        <f>'Adopted Budget Detail'!M58</f>
        <v>58262.747174379401</v>
      </c>
      <c r="H59" s="442">
        <f>F59+G59</f>
        <v>266343.98708287725</v>
      </c>
      <c r="I59" s="626">
        <v>272736.24277286633</v>
      </c>
      <c r="J59" s="627">
        <v>278818.26098670124</v>
      </c>
      <c r="K59" s="427"/>
      <c r="Q59" s="202"/>
    </row>
    <row r="60" spans="1:17">
      <c r="A60" s="464"/>
      <c r="B60" s="224"/>
      <c r="C60" s="224"/>
      <c r="D60" s="224" t="s">
        <v>42</v>
      </c>
      <c r="E60" s="135">
        <v>1900</v>
      </c>
      <c r="F60" s="440">
        <f>'Adopted Budget Detail'!L59</f>
        <v>163603.0031909477</v>
      </c>
      <c r="G60" s="441">
        <f>'Adopted Budget Detail'!M59</f>
        <v>17326.230014381919</v>
      </c>
      <c r="H60" s="442">
        <f>F60+G60</f>
        <v>180929.23320532963</v>
      </c>
      <c r="I60" s="627">
        <v>188220.68130350442</v>
      </c>
      <c r="J60" s="627">
        <v>192418.00249657256</v>
      </c>
      <c r="K60" s="427"/>
      <c r="Q60" s="202"/>
    </row>
    <row r="61" spans="1:17">
      <c r="A61" s="464"/>
      <c r="B61" s="224"/>
      <c r="C61" s="224"/>
      <c r="D61" s="224" t="s">
        <v>47</v>
      </c>
      <c r="E61" s="261" t="s">
        <v>0</v>
      </c>
      <c r="F61" s="452">
        <f>SUM(F57:F60)</f>
        <v>3871249.7261669147</v>
      </c>
      <c r="G61" s="453">
        <f>SUM(G57:G60)</f>
        <v>409981.2466180466</v>
      </c>
      <c r="H61" s="454">
        <f>F61+G61</f>
        <v>4281230.9727849616</v>
      </c>
      <c r="I61" s="455">
        <f>SUM(I57:I60)</f>
        <v>4453764.5809881967</v>
      </c>
      <c r="J61" s="455">
        <f>SUM(J57:J60)</f>
        <v>4585928.2191718044</v>
      </c>
      <c r="K61" s="427"/>
      <c r="Q61" s="202"/>
    </row>
    <row r="62" spans="1:17">
      <c r="A62" s="470"/>
      <c r="B62" s="62"/>
      <c r="C62" s="62"/>
      <c r="D62" s="62"/>
      <c r="E62" s="61" t="s">
        <v>0</v>
      </c>
      <c r="F62" s="456"/>
      <c r="G62" s="457"/>
      <c r="H62" s="458"/>
      <c r="I62" s="459"/>
      <c r="J62" s="459"/>
      <c r="K62" s="427"/>
      <c r="Q62" s="202"/>
    </row>
    <row r="63" spans="1:17">
      <c r="A63" s="470"/>
      <c r="B63" s="314" t="s">
        <v>4</v>
      </c>
      <c r="C63" s="62" t="s">
        <v>97</v>
      </c>
      <c r="D63" s="62"/>
      <c r="E63" s="61" t="s">
        <v>0</v>
      </c>
      <c r="F63" s="460"/>
      <c r="G63" s="461"/>
      <c r="H63" s="462"/>
      <c r="I63" s="463"/>
      <c r="J63" s="463"/>
      <c r="K63" s="427"/>
      <c r="Q63" s="202"/>
    </row>
    <row r="64" spans="1:17">
      <c r="A64" s="470"/>
      <c r="B64" s="314"/>
      <c r="C64" s="62"/>
      <c r="D64" s="315" t="s">
        <v>181</v>
      </c>
      <c r="E64" s="85">
        <v>2100</v>
      </c>
      <c r="F64" s="440">
        <f>'Adopted Budget Detail'!L63</f>
        <v>0</v>
      </c>
      <c r="G64" s="441">
        <f>'Adopted Budget Detail'!M63</f>
        <v>0</v>
      </c>
      <c r="H64" s="442">
        <f t="shared" ref="H64:H69" si="1">F64+G64</f>
        <v>0</v>
      </c>
      <c r="I64" s="443">
        <v>0</v>
      </c>
      <c r="J64" s="443">
        <v>0</v>
      </c>
      <c r="K64" s="427"/>
      <c r="Q64" s="202"/>
    </row>
    <row r="65" spans="1:17">
      <c r="A65" s="464"/>
      <c r="B65" s="224"/>
      <c r="C65" s="224"/>
      <c r="D65" s="224" t="s">
        <v>93</v>
      </c>
      <c r="E65" s="135">
        <v>2200</v>
      </c>
      <c r="F65" s="440">
        <f>'Adopted Budget Detail'!L64</f>
        <v>75175.926966838932</v>
      </c>
      <c r="G65" s="441">
        <f>'Adopted Budget Detail'!M64</f>
        <v>179454.6517845882</v>
      </c>
      <c r="H65" s="442">
        <f t="shared" si="1"/>
        <v>254630.57875142712</v>
      </c>
      <c r="I65" s="443">
        <v>264892.1910751097</v>
      </c>
      <c r="J65" s="443">
        <v>272838.95680736302</v>
      </c>
      <c r="K65" s="427"/>
      <c r="Q65" s="202"/>
    </row>
    <row r="66" spans="1:17">
      <c r="A66" s="464"/>
      <c r="B66" s="224"/>
      <c r="C66" s="224"/>
      <c r="D66" s="224" t="s">
        <v>94</v>
      </c>
      <c r="E66" s="135">
        <v>2300</v>
      </c>
      <c r="F66" s="440">
        <f>'Adopted Budget Detail'!L65</f>
        <v>0</v>
      </c>
      <c r="G66" s="441">
        <f>'Adopted Budget Detail'!M65</f>
        <v>0</v>
      </c>
      <c r="H66" s="442">
        <f t="shared" si="1"/>
        <v>0</v>
      </c>
      <c r="I66" s="443">
        <v>0</v>
      </c>
      <c r="J66" s="443">
        <v>0</v>
      </c>
      <c r="K66" s="427"/>
      <c r="Q66" s="202"/>
    </row>
    <row r="67" spans="1:17">
      <c r="A67" s="464"/>
      <c r="B67" s="224"/>
      <c r="C67" s="224"/>
      <c r="D67" s="224" t="s">
        <v>48</v>
      </c>
      <c r="E67" s="261">
        <v>2400</v>
      </c>
      <c r="F67" s="440">
        <f>'Adopted Budget Detail'!L66</f>
        <v>0</v>
      </c>
      <c r="G67" s="441">
        <f>'Adopted Budget Detail'!M66</f>
        <v>0</v>
      </c>
      <c r="H67" s="442">
        <f t="shared" si="1"/>
        <v>0</v>
      </c>
      <c r="I67" s="443">
        <v>0</v>
      </c>
      <c r="J67" s="443">
        <v>0</v>
      </c>
      <c r="K67" s="427"/>
      <c r="Q67" s="202"/>
    </row>
    <row r="68" spans="1:17">
      <c r="A68" s="464"/>
      <c r="B68" s="224"/>
      <c r="C68" s="224"/>
      <c r="D68" s="224" t="s">
        <v>95</v>
      </c>
      <c r="E68" s="135">
        <v>2900</v>
      </c>
      <c r="F68" s="440">
        <f>'Adopted Budget Detail'!L67</f>
        <v>0</v>
      </c>
      <c r="G68" s="441">
        <f>'Adopted Budget Detail'!M67</f>
        <v>0</v>
      </c>
      <c r="H68" s="442">
        <f t="shared" si="1"/>
        <v>0</v>
      </c>
      <c r="I68" s="443">
        <v>0</v>
      </c>
      <c r="J68" s="443">
        <v>0</v>
      </c>
      <c r="K68" s="427"/>
      <c r="Q68" s="202"/>
    </row>
    <row r="69" spans="1:17">
      <c r="A69" s="464"/>
      <c r="B69" s="224"/>
      <c r="C69" s="224"/>
      <c r="D69" s="123" t="s">
        <v>96</v>
      </c>
      <c r="E69" s="471" t="s">
        <v>0</v>
      </c>
      <c r="F69" s="472">
        <f>SUM(F64:F68)</f>
        <v>75175.926966838932</v>
      </c>
      <c r="G69" s="473">
        <f>SUM(G64:G68)</f>
        <v>179454.6517845882</v>
      </c>
      <c r="H69" s="454">
        <f t="shared" si="1"/>
        <v>254630.57875142712</v>
      </c>
      <c r="I69" s="455">
        <f>SUM(I64:I68)</f>
        <v>264892.1910751097</v>
      </c>
      <c r="J69" s="455">
        <f>SUM(J64:J68)</f>
        <v>272838.95680736302</v>
      </c>
      <c r="K69" s="427"/>
      <c r="Q69" s="202"/>
    </row>
    <row r="70" spans="1:17" ht="40" hidden="1" customHeight="1" outlineLevel="1">
      <c r="A70" s="474"/>
      <c r="B70" s="475"/>
      <c r="C70" s="475"/>
      <c r="D70" s="475"/>
      <c r="E70" s="475"/>
      <c r="F70" s="476"/>
      <c r="G70" s="476"/>
      <c r="H70" s="476"/>
      <c r="I70" s="476"/>
      <c r="J70" s="477"/>
      <c r="K70" s="427"/>
      <c r="Q70" s="202"/>
    </row>
    <row r="71" spans="1:17" ht="18" hidden="1" customHeight="1" outlineLevel="1">
      <c r="A71" s="478"/>
      <c r="B71" s="479"/>
      <c r="C71" s="479"/>
      <c r="D71" s="480"/>
      <c r="E71" s="481"/>
      <c r="F71" s="693" t="str">
        <f>F19</f>
        <v>FY 2021-22</v>
      </c>
      <c r="G71" s="694"/>
      <c r="H71" s="695"/>
      <c r="I71" s="426" t="str">
        <f>I19</f>
        <v>2022-23</v>
      </c>
      <c r="J71" s="426" t="str">
        <f>J19</f>
        <v>2023-24</v>
      </c>
      <c r="K71" s="427"/>
      <c r="N71" s="428" t="s">
        <v>167</v>
      </c>
      <c r="O71" s="58" t="s">
        <v>168</v>
      </c>
      <c r="P71" s="429" t="s">
        <v>169</v>
      </c>
      <c r="Q71" s="202"/>
    </row>
    <row r="72" spans="1:17" hidden="1" outlineLevel="1">
      <c r="A72" s="482"/>
      <c r="B72" s="483"/>
      <c r="C72" s="483"/>
      <c r="D72" s="484" t="s">
        <v>120</v>
      </c>
      <c r="E72" s="485" t="s">
        <v>73</v>
      </c>
      <c r="F72" s="430" t="s">
        <v>153</v>
      </c>
      <c r="G72" s="222" t="s">
        <v>154</v>
      </c>
      <c r="H72" s="431" t="s">
        <v>155</v>
      </c>
      <c r="I72" s="432" t="str">
        <f>I20</f>
        <v>Projections</v>
      </c>
      <c r="J72" s="432" t="str">
        <f>J20</f>
        <v>Projections</v>
      </c>
      <c r="K72" s="427"/>
      <c r="N72" s="428" t="s">
        <v>168</v>
      </c>
      <c r="O72" s="58" t="s">
        <v>169</v>
      </c>
      <c r="P72" s="429" t="s">
        <v>170</v>
      </c>
      <c r="Q72" s="202"/>
    </row>
    <row r="73" spans="1:17" collapsed="1">
      <c r="A73" s="464"/>
      <c r="B73" s="232" t="s">
        <v>5</v>
      </c>
      <c r="C73" s="224" t="s">
        <v>25</v>
      </c>
      <c r="D73" s="224"/>
      <c r="E73" s="61" t="s">
        <v>0</v>
      </c>
      <c r="F73" s="434"/>
      <c r="G73" s="486"/>
      <c r="H73" s="436"/>
      <c r="I73" s="437"/>
      <c r="J73" s="437"/>
      <c r="K73" s="427"/>
      <c r="Q73" s="202"/>
    </row>
    <row r="74" spans="1:17">
      <c r="A74" s="464"/>
      <c r="B74" s="224"/>
      <c r="C74" s="224"/>
      <c r="D74" s="317" t="s">
        <v>26</v>
      </c>
      <c r="E74" s="283" t="s">
        <v>74</v>
      </c>
      <c r="F74" s="440">
        <f>'Adopted Budget Detail'!L71</f>
        <v>655015.45366744197</v>
      </c>
      <c r="G74" s="441">
        <f>'Adopted Budget Detail'!M71</f>
        <v>69368.82692777348</v>
      </c>
      <c r="H74" s="442">
        <f t="shared" ref="H74:H84" si="2">F74+G74</f>
        <v>724384.2805952155</v>
      </c>
      <c r="I74" s="626">
        <v>850669.03496874555</v>
      </c>
      <c r="J74" s="627">
        <v>875912.2898618147</v>
      </c>
      <c r="K74" s="427"/>
      <c r="Q74" s="202"/>
    </row>
    <row r="75" spans="1:17">
      <c r="A75" s="464"/>
      <c r="B75" s="224"/>
      <c r="C75" s="224"/>
      <c r="D75" s="317" t="s">
        <v>27</v>
      </c>
      <c r="E75" s="246" t="s">
        <v>75</v>
      </c>
      <c r="F75" s="440">
        <f>'Adopted Budget Detail'!L72</f>
        <v>17222.804868102798</v>
      </c>
      <c r="G75" s="441">
        <f>'Adopted Budget Detail'!M72</f>
        <v>41113.060723849158</v>
      </c>
      <c r="H75" s="442">
        <f t="shared" si="2"/>
        <v>58335.865591951952</v>
      </c>
      <c r="I75" s="626">
        <v>69136.861870603636</v>
      </c>
      <c r="J75" s="627">
        <v>73939.35729479538</v>
      </c>
      <c r="K75" s="427"/>
      <c r="Q75" s="202"/>
    </row>
    <row r="76" spans="1:17">
      <c r="A76" s="464"/>
      <c r="B76" s="224"/>
      <c r="C76" s="224"/>
      <c r="D76" s="317" t="s">
        <v>46</v>
      </c>
      <c r="E76" s="246" t="s">
        <v>76</v>
      </c>
      <c r="F76" s="440">
        <f>'Adopted Budget Detail'!L73</f>
        <v>92667.31960870816</v>
      </c>
      <c r="G76" s="441">
        <f>'Adopted Budget Detail'!M73</f>
        <v>17567.341721453093</v>
      </c>
      <c r="H76" s="442">
        <f t="shared" si="2"/>
        <v>110234.66133016125</v>
      </c>
      <c r="I76" s="626">
        <v>130966.32447022643</v>
      </c>
      <c r="J76" s="627">
        <v>135984.19130816616</v>
      </c>
      <c r="K76" s="427"/>
      <c r="Q76" s="202"/>
    </row>
    <row r="77" spans="1:17">
      <c r="A77" s="464"/>
      <c r="B77" s="224"/>
      <c r="C77" s="224"/>
      <c r="D77" s="224" t="s">
        <v>28</v>
      </c>
      <c r="E77" s="246" t="s">
        <v>77</v>
      </c>
      <c r="F77" s="440">
        <f>'Adopted Budget Detail'!L74</f>
        <v>405072.00958929048</v>
      </c>
      <c r="G77" s="441">
        <f>'Adopted Budget Detail'!M74</f>
        <v>54434.873639240774</v>
      </c>
      <c r="H77" s="442">
        <f t="shared" si="2"/>
        <v>459506.88322853122</v>
      </c>
      <c r="I77" s="626">
        <v>556044.85860383348</v>
      </c>
      <c r="J77" s="627">
        <v>582545.11424225033</v>
      </c>
      <c r="K77" s="427"/>
      <c r="Q77" s="202"/>
    </row>
    <row r="78" spans="1:17">
      <c r="A78" s="464"/>
      <c r="B78" s="224"/>
      <c r="C78" s="224"/>
      <c r="D78" s="224" t="s">
        <v>29</v>
      </c>
      <c r="E78" s="246" t="s">
        <v>78</v>
      </c>
      <c r="F78" s="440">
        <f>'Adopted Budget Detail'!L75</f>
        <v>12513.815187836079</v>
      </c>
      <c r="G78" s="441">
        <f>'Adopted Budget Detail'!M75</f>
        <v>1979.4970764309187</v>
      </c>
      <c r="H78" s="442">
        <f t="shared" si="2"/>
        <v>14493.312264266997</v>
      </c>
      <c r="I78" s="626">
        <v>17219.047201181496</v>
      </c>
      <c r="J78" s="627">
        <v>17878.780810422169</v>
      </c>
      <c r="K78" s="427"/>
      <c r="Q78" s="202"/>
    </row>
    <row r="79" spans="1:17">
      <c r="A79" s="464"/>
      <c r="B79" s="224"/>
      <c r="C79" s="224"/>
      <c r="D79" s="224" t="s">
        <v>90</v>
      </c>
      <c r="E79" s="246" t="s">
        <v>121</v>
      </c>
      <c r="F79" s="440">
        <f>'Adopted Budget Detail'!L76</f>
        <v>66606.587293330056</v>
      </c>
      <c r="G79" s="441">
        <f>'Adopted Budget Detail'!M76</f>
        <v>10536.158864352466</v>
      </c>
      <c r="H79" s="442">
        <f t="shared" si="2"/>
        <v>77142.74615768253</v>
      </c>
      <c r="I79" s="626">
        <v>91650.863729256613</v>
      </c>
      <c r="J79" s="627">
        <v>95162.391075205145</v>
      </c>
      <c r="K79" s="427"/>
      <c r="Q79" s="202"/>
    </row>
    <row r="80" spans="1:17">
      <c r="A80" s="464"/>
      <c r="B80" s="224"/>
      <c r="C80" s="224"/>
      <c r="D80" s="224" t="s">
        <v>178</v>
      </c>
      <c r="E80" s="246" t="s">
        <v>79</v>
      </c>
      <c r="F80" s="440">
        <f>'Adopted Budget Detail'!L77</f>
        <v>0</v>
      </c>
      <c r="G80" s="441">
        <f>'Adopted Budget Detail'!M77</f>
        <v>0</v>
      </c>
      <c r="H80" s="442">
        <f t="shared" si="2"/>
        <v>0</v>
      </c>
      <c r="I80" s="627">
        <v>0</v>
      </c>
      <c r="J80" s="627">
        <v>0</v>
      </c>
      <c r="K80" s="427"/>
      <c r="Q80" s="202"/>
    </row>
    <row r="81" spans="1:17" ht="15" customHeight="1">
      <c r="A81" s="464"/>
      <c r="B81" s="224"/>
      <c r="C81" s="224"/>
      <c r="D81" s="224" t="s">
        <v>179</v>
      </c>
      <c r="E81" s="261" t="s">
        <v>177</v>
      </c>
      <c r="F81" s="440">
        <f>'Adopted Budget Detail'!L78</f>
        <v>0</v>
      </c>
      <c r="G81" s="441">
        <f>'Adopted Budget Detail'!M78</f>
        <v>0</v>
      </c>
      <c r="H81" s="442">
        <f t="shared" si="2"/>
        <v>0</v>
      </c>
      <c r="I81" s="627">
        <v>0</v>
      </c>
      <c r="J81" s="627">
        <v>0</v>
      </c>
      <c r="K81" s="427"/>
      <c r="Q81" s="202"/>
    </row>
    <row r="82" spans="1:17">
      <c r="A82" s="464"/>
      <c r="B82" s="224"/>
      <c r="C82" s="224"/>
      <c r="D82" s="224" t="s">
        <v>104</v>
      </c>
      <c r="E82" s="487" t="s">
        <v>80</v>
      </c>
      <c r="F82" s="440">
        <f>'Adopted Budget Detail'!L79</f>
        <v>0</v>
      </c>
      <c r="G82" s="441">
        <f>'Adopted Budget Detail'!M79</f>
        <v>0</v>
      </c>
      <c r="H82" s="442">
        <f t="shared" si="2"/>
        <v>0</v>
      </c>
      <c r="I82" s="627">
        <v>0</v>
      </c>
      <c r="J82" s="627">
        <v>0</v>
      </c>
      <c r="K82" s="427"/>
      <c r="Q82" s="202"/>
    </row>
    <row r="83" spans="1:17">
      <c r="A83" s="464"/>
      <c r="B83" s="224"/>
      <c r="C83" s="224"/>
      <c r="D83" s="224" t="s">
        <v>30</v>
      </c>
      <c r="E83" s="246" t="s">
        <v>81</v>
      </c>
      <c r="F83" s="440">
        <f>'Adopted Budget Detail'!L80</f>
        <v>0</v>
      </c>
      <c r="G83" s="441">
        <f>'Adopted Budget Detail'!M80</f>
        <v>0</v>
      </c>
      <c r="H83" s="442">
        <f t="shared" si="2"/>
        <v>0</v>
      </c>
      <c r="I83" s="627">
        <v>0</v>
      </c>
      <c r="J83" s="627">
        <v>0</v>
      </c>
      <c r="K83" s="427"/>
      <c r="Q83" s="202"/>
    </row>
    <row r="84" spans="1:17" ht="15" thickBot="1">
      <c r="A84" s="488"/>
      <c r="B84" s="489"/>
      <c r="C84" s="489"/>
      <c r="D84" s="489" t="s">
        <v>49</v>
      </c>
      <c r="E84" s="490" t="s">
        <v>0</v>
      </c>
      <c r="F84" s="491">
        <f>SUM(F74:F83)</f>
        <v>1249097.9902147097</v>
      </c>
      <c r="G84" s="492">
        <f>SUM(G74:G83)</f>
        <v>194999.7589530999</v>
      </c>
      <c r="H84" s="493">
        <f t="shared" si="2"/>
        <v>1444097.7491678095</v>
      </c>
      <c r="I84" s="494">
        <f>SUM(I74:I83)</f>
        <v>1715686.9908438474</v>
      </c>
      <c r="J84" s="494">
        <f>SUM(J74:J83)</f>
        <v>1781422.1245926539</v>
      </c>
      <c r="K84" s="427"/>
      <c r="Q84" s="202"/>
    </row>
    <row r="85" spans="1:17">
      <c r="A85" s="495"/>
      <c r="B85" s="496"/>
      <c r="C85" s="496"/>
      <c r="D85" s="496"/>
      <c r="E85" s="497" t="s">
        <v>0</v>
      </c>
      <c r="F85" s="498"/>
      <c r="G85" s="499"/>
      <c r="H85" s="500"/>
      <c r="I85" s="501"/>
      <c r="J85" s="501"/>
      <c r="K85" s="427"/>
      <c r="Q85" s="202"/>
    </row>
    <row r="86" spans="1:17">
      <c r="A86" s="464"/>
      <c r="B86" s="314" t="s">
        <v>6</v>
      </c>
      <c r="C86" s="62" t="s">
        <v>31</v>
      </c>
      <c r="D86" s="62"/>
      <c r="E86" s="61" t="s">
        <v>0</v>
      </c>
      <c r="F86" s="460"/>
      <c r="G86" s="461"/>
      <c r="H86" s="462"/>
      <c r="I86" s="463"/>
      <c r="J86" s="463"/>
      <c r="K86" s="427"/>
      <c r="Q86" s="202"/>
    </row>
    <row r="87" spans="1:17">
      <c r="A87" s="464"/>
      <c r="B87" s="314"/>
      <c r="C87" s="62"/>
      <c r="D87" s="62" t="s">
        <v>50</v>
      </c>
      <c r="E87" s="85">
        <v>4100</v>
      </c>
      <c r="F87" s="440">
        <f>'Adopted Budget Detail'!L84</f>
        <v>4399238.7876200387</v>
      </c>
      <c r="G87" s="441">
        <f>'Adopted Budget Detail'!M84</f>
        <v>96057.436061792367</v>
      </c>
      <c r="H87" s="442">
        <f t="shared" ref="H87:H92" si="3">F87+G87</f>
        <v>4495296.2236818308</v>
      </c>
      <c r="I87" s="443">
        <v>4577917.9319987921</v>
      </c>
      <c r="J87" s="443">
        <v>4718790.1273300713</v>
      </c>
      <c r="K87" s="427"/>
      <c r="L87" s="696"/>
      <c r="M87" s="697"/>
      <c r="Q87" s="202"/>
    </row>
    <row r="88" spans="1:17">
      <c r="A88" s="464"/>
      <c r="B88" s="314"/>
      <c r="C88" s="62"/>
      <c r="D88" s="224" t="s">
        <v>51</v>
      </c>
      <c r="E88" s="135">
        <v>4200</v>
      </c>
      <c r="F88" s="440">
        <f>'Adopted Budget Detail'!L85</f>
        <v>0</v>
      </c>
      <c r="G88" s="441">
        <f>'Adopted Budget Detail'!M85</f>
        <v>0</v>
      </c>
      <c r="H88" s="442">
        <f t="shared" si="3"/>
        <v>0</v>
      </c>
      <c r="I88" s="443">
        <v>0</v>
      </c>
      <c r="J88" s="443">
        <v>0</v>
      </c>
      <c r="K88" s="427"/>
      <c r="L88" s="696"/>
      <c r="M88" s="697"/>
      <c r="Q88" s="202"/>
    </row>
    <row r="89" spans="1:17">
      <c r="A89" s="464"/>
      <c r="B89" s="314"/>
      <c r="C89" s="62"/>
      <c r="D89" s="62" t="s">
        <v>52</v>
      </c>
      <c r="E89" s="135">
        <v>4300</v>
      </c>
      <c r="F89" s="440">
        <f>'Adopted Budget Detail'!L86</f>
        <v>128142.97649986722</v>
      </c>
      <c r="G89" s="441">
        <f>'Adopted Budget Detail'!M86</f>
        <v>7375.7980193605736</v>
      </c>
      <c r="H89" s="442">
        <f t="shared" si="3"/>
        <v>135518.77451922779</v>
      </c>
      <c r="I89" s="443">
        <v>138771.22510768924</v>
      </c>
      <c r="J89" s="443">
        <v>141865.82342759075</v>
      </c>
      <c r="K89" s="427"/>
      <c r="L89" s="696"/>
      <c r="M89" s="697"/>
      <c r="Q89" s="202"/>
    </row>
    <row r="90" spans="1:17">
      <c r="A90" s="464"/>
      <c r="B90" s="314"/>
      <c r="C90" s="62"/>
      <c r="D90" s="62" t="s">
        <v>53</v>
      </c>
      <c r="E90" s="261">
        <v>4400</v>
      </c>
      <c r="F90" s="440">
        <f>'Adopted Budget Detail'!L87</f>
        <v>0</v>
      </c>
      <c r="G90" s="441">
        <f>'Adopted Budget Detail'!M87</f>
        <v>0</v>
      </c>
      <c r="H90" s="442">
        <f t="shared" si="3"/>
        <v>0</v>
      </c>
      <c r="I90" s="443">
        <v>0</v>
      </c>
      <c r="J90" s="443">
        <v>0</v>
      </c>
      <c r="K90" s="427"/>
      <c r="L90" s="696"/>
      <c r="M90" s="697"/>
      <c r="Q90" s="202"/>
    </row>
    <row r="91" spans="1:17">
      <c r="A91" s="464"/>
      <c r="B91" s="314"/>
      <c r="C91" s="62"/>
      <c r="D91" s="62" t="s">
        <v>54</v>
      </c>
      <c r="E91" s="135">
        <v>4700</v>
      </c>
      <c r="F91" s="440">
        <f>'Adopted Budget Detail'!L88</f>
        <v>0</v>
      </c>
      <c r="G91" s="441">
        <f>'Adopted Budget Detail'!M88</f>
        <v>0</v>
      </c>
      <c r="H91" s="442">
        <f t="shared" si="3"/>
        <v>0</v>
      </c>
      <c r="I91" s="443">
        <v>0</v>
      </c>
      <c r="J91" s="443">
        <v>0</v>
      </c>
      <c r="K91" s="427"/>
      <c r="L91" s="696"/>
      <c r="M91" s="697"/>
      <c r="Q91" s="202"/>
    </row>
    <row r="92" spans="1:17">
      <c r="A92" s="464"/>
      <c r="B92" s="314"/>
      <c r="C92" s="62"/>
      <c r="D92" s="62" t="s">
        <v>55</v>
      </c>
      <c r="E92" s="261" t="s">
        <v>0</v>
      </c>
      <c r="F92" s="452">
        <f>SUM(F87:F91)</f>
        <v>4527381.7641199064</v>
      </c>
      <c r="G92" s="453">
        <f>SUM(G87:G91)</f>
        <v>103433.23408115294</v>
      </c>
      <c r="H92" s="454">
        <f t="shared" si="3"/>
        <v>4630814.9982010592</v>
      </c>
      <c r="I92" s="455">
        <f>SUM(I87:I91)</f>
        <v>4716689.1571064815</v>
      </c>
      <c r="J92" s="455">
        <f>SUM(J87:J91)</f>
        <v>4860655.9507576618</v>
      </c>
      <c r="K92" s="427"/>
      <c r="L92" s="696"/>
      <c r="M92" s="697"/>
      <c r="Q92" s="202"/>
    </row>
    <row r="93" spans="1:17">
      <c r="A93" s="464"/>
      <c r="B93" s="232"/>
      <c r="C93" s="224"/>
      <c r="D93" s="224"/>
      <c r="E93" s="61" t="s">
        <v>0</v>
      </c>
      <c r="F93" s="456"/>
      <c r="G93" s="457"/>
      <c r="H93" s="458"/>
      <c r="I93" s="459"/>
      <c r="J93" s="459"/>
      <c r="K93" s="427"/>
      <c r="L93" s="502"/>
      <c r="M93" s="503"/>
      <c r="Q93" s="202"/>
    </row>
    <row r="94" spans="1:17">
      <c r="A94" s="464"/>
      <c r="B94" s="232" t="s">
        <v>9</v>
      </c>
      <c r="C94" s="224" t="s">
        <v>32</v>
      </c>
      <c r="D94" s="224"/>
      <c r="E94" s="466" t="s">
        <v>0</v>
      </c>
      <c r="F94" s="460"/>
      <c r="G94" s="461"/>
      <c r="H94" s="462"/>
      <c r="I94" s="463"/>
      <c r="J94" s="463"/>
      <c r="K94" s="427"/>
      <c r="L94" s="502"/>
      <c r="M94" s="503"/>
      <c r="Q94" s="202"/>
    </row>
    <row r="95" spans="1:17">
      <c r="A95" s="464"/>
      <c r="B95" s="232"/>
      <c r="C95" s="224"/>
      <c r="D95" s="259" t="s">
        <v>161</v>
      </c>
      <c r="E95" s="85">
        <v>5100</v>
      </c>
      <c r="F95" s="440">
        <f>'Adopted Budget Detail'!L92</f>
        <v>0</v>
      </c>
      <c r="G95" s="441">
        <f>'Adopted Budget Detail'!M92</f>
        <v>784967.64115557959</v>
      </c>
      <c r="H95" s="442">
        <f>F95+G95</f>
        <v>784967.64115557959</v>
      </c>
      <c r="I95" s="443">
        <v>803806.86454331351</v>
      </c>
      <c r="J95" s="443">
        <v>821731.7576226294</v>
      </c>
      <c r="K95" s="427"/>
      <c r="L95" s="502"/>
      <c r="M95" s="503"/>
      <c r="Q95" s="202"/>
    </row>
    <row r="96" spans="1:17" ht="15" customHeight="1">
      <c r="A96" s="464"/>
      <c r="B96" s="232"/>
      <c r="C96" s="224"/>
      <c r="D96" s="224" t="s">
        <v>33</v>
      </c>
      <c r="E96" s="85">
        <v>5200</v>
      </c>
      <c r="F96" s="440">
        <f>'Adopted Budget Detail'!L93</f>
        <v>391.60273518584125</v>
      </c>
      <c r="G96" s="441">
        <f>'Adopted Budget Detail'!M93</f>
        <v>24303.400398503243</v>
      </c>
      <c r="H96" s="442">
        <f t="shared" ref="H96:H104" si="4">F96+G96</f>
        <v>24695.003133689086</v>
      </c>
      <c r="I96" s="443">
        <v>25287.683208897623</v>
      </c>
      <c r="J96" s="443">
        <v>25851.598544456039</v>
      </c>
      <c r="K96" s="427"/>
      <c r="L96" s="502"/>
      <c r="M96" s="503"/>
      <c r="Q96" s="202"/>
    </row>
    <row r="97" spans="1:17">
      <c r="A97" s="464"/>
      <c r="B97" s="232"/>
      <c r="C97" s="224"/>
      <c r="D97" s="224" t="s">
        <v>68</v>
      </c>
      <c r="E97" s="135">
        <v>5300</v>
      </c>
      <c r="F97" s="440">
        <f>'Adopted Budget Detail'!L94</f>
        <v>12760.568988971301</v>
      </c>
      <c r="G97" s="441">
        <f>'Adopted Budget Detail'!M94</f>
        <v>5890.5136728001171</v>
      </c>
      <c r="H97" s="442">
        <f t="shared" si="4"/>
        <v>18651.082661771419</v>
      </c>
      <c r="I97" s="443">
        <v>6627.2519000419143</v>
      </c>
      <c r="J97" s="443">
        <v>6775.0396174128491</v>
      </c>
      <c r="K97" s="427"/>
      <c r="L97" s="202"/>
      <c r="M97" s="202"/>
      <c r="Q97" s="202"/>
    </row>
    <row r="98" spans="1:17">
      <c r="A98" s="464"/>
      <c r="B98" s="232"/>
      <c r="C98" s="224"/>
      <c r="D98" s="224" t="s">
        <v>56</v>
      </c>
      <c r="E98" s="246">
        <v>5400</v>
      </c>
      <c r="F98" s="440">
        <f>'Adopted Budget Detail'!L95</f>
        <v>27534.269607247625</v>
      </c>
      <c r="G98" s="441">
        <f>'Adopted Budget Detail'!M95</f>
        <v>0</v>
      </c>
      <c r="H98" s="442">
        <f t="shared" si="4"/>
        <v>27534.269607247625</v>
      </c>
      <c r="I98" s="443">
        <v>28195.09207782157</v>
      </c>
      <c r="J98" s="443">
        <v>28823.842631156989</v>
      </c>
      <c r="K98" s="427"/>
      <c r="L98" s="202"/>
      <c r="M98" s="202"/>
      <c r="Q98" s="202"/>
    </row>
    <row r="99" spans="1:17">
      <c r="A99" s="464"/>
      <c r="B99" s="232"/>
      <c r="C99" s="224"/>
      <c r="D99" s="224" t="s">
        <v>86</v>
      </c>
      <c r="E99" s="135">
        <v>5500</v>
      </c>
      <c r="F99" s="440">
        <f>'Adopted Budget Detail'!L96</f>
        <v>6164.748136021447</v>
      </c>
      <c r="G99" s="441">
        <f>'Adopted Budget Detail'!M96</f>
        <v>0</v>
      </c>
      <c r="H99" s="442">
        <f t="shared" si="4"/>
        <v>6164.748136021447</v>
      </c>
      <c r="I99" s="443">
        <v>6312.7020912859625</v>
      </c>
      <c r="J99" s="443">
        <v>6453.4753479216388</v>
      </c>
      <c r="K99" s="427"/>
      <c r="L99" s="202"/>
      <c r="M99" s="202"/>
      <c r="Q99" s="202"/>
    </row>
    <row r="100" spans="1:17">
      <c r="A100" s="464"/>
      <c r="B100" s="232"/>
      <c r="C100" s="224"/>
      <c r="D100" s="224" t="s">
        <v>72</v>
      </c>
      <c r="E100" s="135">
        <v>5600</v>
      </c>
      <c r="F100" s="440">
        <f>'Adopted Budget Detail'!L97</f>
        <v>844696.55877786106</v>
      </c>
      <c r="G100" s="441">
        <f>'Adopted Budget Detail'!M97</f>
        <v>0</v>
      </c>
      <c r="H100" s="442">
        <f t="shared" si="4"/>
        <v>844696.55877786106</v>
      </c>
      <c r="I100" s="443">
        <v>865618.96642469009</v>
      </c>
      <c r="J100" s="443">
        <v>892246.0974701501</v>
      </c>
      <c r="K100" s="427"/>
      <c r="L100" s="202"/>
      <c r="M100" s="202"/>
      <c r="Q100" s="202"/>
    </row>
    <row r="101" spans="1:17">
      <c r="A101" s="464"/>
      <c r="B101" s="232"/>
      <c r="C101" s="224"/>
      <c r="D101" s="224" t="s">
        <v>211</v>
      </c>
      <c r="E101" s="261">
        <v>5700</v>
      </c>
      <c r="F101" s="440">
        <f>'Adopted Budget Detail'!L98</f>
        <v>0</v>
      </c>
      <c r="G101" s="441">
        <f>'Adopted Budget Detail'!M98</f>
        <v>0</v>
      </c>
      <c r="H101" s="442">
        <f>F101+G101</f>
        <v>0</v>
      </c>
      <c r="I101" s="443">
        <v>0</v>
      </c>
      <c r="J101" s="443">
        <v>0</v>
      </c>
      <c r="K101" s="427"/>
      <c r="L101" s="202"/>
      <c r="M101" s="202"/>
      <c r="Q101" s="202"/>
    </row>
    <row r="102" spans="1:17">
      <c r="A102" s="464"/>
      <c r="B102" s="224"/>
      <c r="C102" s="224"/>
      <c r="D102" s="224" t="s">
        <v>87</v>
      </c>
      <c r="E102" s="261">
        <v>5800</v>
      </c>
      <c r="F102" s="440">
        <f>'Adopted Budget Detail'!L99</f>
        <v>1388502.4560384119</v>
      </c>
      <c r="G102" s="441">
        <f>'Adopted Budget Detail'!M99</f>
        <v>81879.33584298176</v>
      </c>
      <c r="H102" s="442">
        <f t="shared" si="4"/>
        <v>1470381.7918813936</v>
      </c>
      <c r="I102" s="443">
        <v>1369286.2465051673</v>
      </c>
      <c r="J102" s="443">
        <v>1539111.9221087792</v>
      </c>
      <c r="K102" s="427"/>
      <c r="L102" s="696"/>
      <c r="M102" s="697"/>
      <c r="Q102" s="202"/>
    </row>
    <row r="103" spans="1:17">
      <c r="A103" s="464"/>
      <c r="B103" s="224"/>
      <c r="C103" s="224"/>
      <c r="D103" s="224" t="s">
        <v>34</v>
      </c>
      <c r="E103" s="135">
        <v>5900</v>
      </c>
      <c r="F103" s="440">
        <f>'Adopted Budget Detail'!L100</f>
        <v>121881.73753306501</v>
      </c>
      <c r="G103" s="441">
        <f>'Adopted Budget Detail'!M100</f>
        <v>4089.4750935209536</v>
      </c>
      <c r="H103" s="442">
        <f t="shared" si="4"/>
        <v>125971.21262658597</v>
      </c>
      <c r="I103" s="443">
        <v>128994.52172962403</v>
      </c>
      <c r="J103" s="443">
        <v>131871.09956419465</v>
      </c>
      <c r="K103" s="427"/>
      <c r="L103" s="696"/>
      <c r="M103" s="697"/>
      <c r="Q103" s="202"/>
    </row>
    <row r="104" spans="1:17">
      <c r="A104" s="464"/>
      <c r="B104" s="224"/>
      <c r="C104" s="224"/>
      <c r="D104" s="224" t="s">
        <v>57</v>
      </c>
      <c r="E104" s="261" t="s">
        <v>0</v>
      </c>
      <c r="F104" s="452">
        <f>SUM(F95:F103)</f>
        <v>2401931.9418167644</v>
      </c>
      <c r="G104" s="453">
        <f>SUM(G95:G103)</f>
        <v>901130.3661633858</v>
      </c>
      <c r="H104" s="454">
        <f t="shared" si="4"/>
        <v>3303062.30798015</v>
      </c>
      <c r="I104" s="604">
        <f>SUM(I95:I103)</f>
        <v>3234129.3284808421</v>
      </c>
      <c r="J104" s="604">
        <f>SUM(J95:J103)</f>
        <v>3452864.8329067007</v>
      </c>
      <c r="K104" s="427"/>
      <c r="L104" s="696"/>
      <c r="M104" s="697"/>
      <c r="Q104" s="202"/>
    </row>
    <row r="105" spans="1:17">
      <c r="A105" s="464"/>
      <c r="B105" s="224"/>
      <c r="C105" s="224" t="s">
        <v>0</v>
      </c>
      <c r="D105" s="224"/>
      <c r="E105" s="61" t="s">
        <v>0</v>
      </c>
      <c r="F105" s="456"/>
      <c r="G105" s="457"/>
      <c r="H105" s="458"/>
      <c r="I105" s="459"/>
      <c r="J105" s="459"/>
      <c r="K105" s="427"/>
      <c r="L105" s="696"/>
      <c r="M105" s="697"/>
      <c r="Q105" s="202"/>
    </row>
    <row r="106" spans="1:17">
      <c r="A106" s="464"/>
      <c r="B106" s="232" t="s">
        <v>10</v>
      </c>
      <c r="C106" s="259" t="s">
        <v>361</v>
      </c>
      <c r="D106" s="224"/>
      <c r="E106" s="61" t="s">
        <v>0</v>
      </c>
      <c r="F106" s="460"/>
      <c r="G106" s="461"/>
      <c r="H106" s="462"/>
      <c r="I106" s="463"/>
      <c r="J106" s="463"/>
      <c r="K106" s="427"/>
      <c r="L106" s="696"/>
      <c r="M106" s="697"/>
      <c r="Q106" s="202"/>
    </row>
    <row r="107" spans="1:17">
      <c r="A107" s="464"/>
      <c r="B107" s="232"/>
      <c r="C107" s="224"/>
      <c r="D107" s="259" t="s">
        <v>162</v>
      </c>
      <c r="E107" s="85" t="s">
        <v>163</v>
      </c>
      <c r="F107" s="440">
        <f>'Adopted Budget Detail'!L104</f>
        <v>0</v>
      </c>
      <c r="G107" s="441">
        <f>'Adopted Budget Detail'!M104</f>
        <v>0</v>
      </c>
      <c r="H107" s="442">
        <f>F107+G107</f>
        <v>0</v>
      </c>
      <c r="I107" s="443">
        <v>0</v>
      </c>
      <c r="J107" s="443">
        <v>0</v>
      </c>
      <c r="K107" s="427"/>
      <c r="Q107" s="202"/>
    </row>
    <row r="108" spans="1:17">
      <c r="A108" s="464"/>
      <c r="B108" s="232"/>
      <c r="C108" s="224"/>
      <c r="D108" s="224" t="s">
        <v>58</v>
      </c>
      <c r="E108" s="135">
        <v>6200</v>
      </c>
      <c r="F108" s="440">
        <f>'Adopted Budget Detail'!L105</f>
        <v>0</v>
      </c>
      <c r="G108" s="441">
        <f>'Adopted Budget Detail'!M105</f>
        <v>0</v>
      </c>
      <c r="H108" s="442">
        <f>F108+G108</f>
        <v>0</v>
      </c>
      <c r="I108" s="443">
        <v>0</v>
      </c>
      <c r="J108" s="443">
        <v>0</v>
      </c>
      <c r="K108" s="427"/>
      <c r="Q108" s="202"/>
    </row>
    <row r="109" spans="1:17">
      <c r="A109" s="464"/>
      <c r="B109" s="232"/>
      <c r="C109" s="224"/>
      <c r="D109" s="224" t="s">
        <v>35</v>
      </c>
      <c r="E109" s="261" t="s">
        <v>0</v>
      </c>
      <c r="F109" s="504"/>
      <c r="G109" s="505"/>
      <c r="H109" s="506"/>
      <c r="I109" s="507"/>
      <c r="J109" s="507"/>
      <c r="K109" s="427"/>
      <c r="Q109" s="202"/>
    </row>
    <row r="110" spans="1:17">
      <c r="A110" s="464"/>
      <c r="B110" s="232"/>
      <c r="C110" s="224"/>
      <c r="D110" s="224" t="s">
        <v>36</v>
      </c>
      <c r="E110" s="283">
        <v>6300</v>
      </c>
      <c r="F110" s="440">
        <f>'Adopted Budget Detail'!L107</f>
        <v>0</v>
      </c>
      <c r="G110" s="441">
        <f>'Adopted Budget Detail'!M107</f>
        <v>0</v>
      </c>
      <c r="H110" s="442">
        <f>F110+G110</f>
        <v>0</v>
      </c>
      <c r="I110" s="443">
        <v>0</v>
      </c>
      <c r="J110" s="443">
        <v>0</v>
      </c>
      <c r="K110" s="427"/>
      <c r="Q110" s="202"/>
    </row>
    <row r="111" spans="1:17">
      <c r="A111" s="464"/>
      <c r="B111" s="232"/>
      <c r="C111" s="224"/>
      <c r="D111" s="224" t="s">
        <v>37</v>
      </c>
      <c r="E111" s="135">
        <v>6400</v>
      </c>
      <c r="F111" s="440">
        <f>'Adopted Budget Detail'!L108</f>
        <v>0</v>
      </c>
      <c r="G111" s="441">
        <f>'Adopted Budget Detail'!M108</f>
        <v>0</v>
      </c>
      <c r="H111" s="442">
        <f>F111+G111</f>
        <v>0</v>
      </c>
      <c r="I111" s="443">
        <v>0</v>
      </c>
      <c r="J111" s="443">
        <v>0</v>
      </c>
      <c r="K111" s="427"/>
      <c r="Q111" s="202"/>
    </row>
    <row r="112" spans="1:17">
      <c r="A112" s="464"/>
      <c r="B112" s="232"/>
      <c r="C112" s="224"/>
      <c r="D112" s="224" t="s">
        <v>38</v>
      </c>
      <c r="E112" s="261">
        <v>6500</v>
      </c>
      <c r="F112" s="440">
        <f>'Adopted Budget Detail'!L109</f>
        <v>0</v>
      </c>
      <c r="G112" s="441">
        <f>'Adopted Budget Detail'!M109</f>
        <v>0</v>
      </c>
      <c r="H112" s="442">
        <f>F112+G112</f>
        <v>0</v>
      </c>
      <c r="I112" s="443">
        <v>0</v>
      </c>
      <c r="J112" s="443">
        <v>0</v>
      </c>
      <c r="K112" s="427"/>
      <c r="Q112" s="202"/>
    </row>
    <row r="113" spans="1:17">
      <c r="A113" s="464"/>
      <c r="B113" s="232"/>
      <c r="C113" s="224"/>
      <c r="D113" s="508" t="s">
        <v>182</v>
      </c>
      <c r="E113" s="509">
        <v>6900</v>
      </c>
      <c r="F113" s="440">
        <f>'Adopted Budget Detail'!L110</f>
        <v>28149.408407081566</v>
      </c>
      <c r="G113" s="441">
        <f>'Adopted Budget Detail'!M110</f>
        <v>0</v>
      </c>
      <c r="H113" s="442">
        <f>F113+G113</f>
        <v>28149.408407081566</v>
      </c>
      <c r="I113" s="443">
        <v>28824.994208851524</v>
      </c>
      <c r="J113" s="443">
        <v>29467.791579708912</v>
      </c>
      <c r="K113" s="427"/>
      <c r="Q113" s="202"/>
    </row>
    <row r="114" spans="1:17">
      <c r="A114" s="464"/>
      <c r="B114" s="224"/>
      <c r="C114" s="224" t="s">
        <v>0</v>
      </c>
      <c r="D114" s="224" t="s">
        <v>59</v>
      </c>
      <c r="E114" s="261" t="s">
        <v>0</v>
      </c>
      <c r="F114" s="452">
        <f>SUM(F107:F108)+SUM(F110:F113)</f>
        <v>28149.408407081566</v>
      </c>
      <c r="G114" s="453">
        <f>SUM(G107:G108)+SUM(G110:G113)</f>
        <v>0</v>
      </c>
      <c r="H114" s="454">
        <f>F114+G114</f>
        <v>28149.408407081566</v>
      </c>
      <c r="I114" s="455">
        <f>SUM(I107:I108)+SUM(I110:I113)</f>
        <v>28824.994208851524</v>
      </c>
      <c r="J114" s="455">
        <f>SUM(J107:J108)+SUM(J110:J113)</f>
        <v>29467.791579708912</v>
      </c>
      <c r="K114" s="427"/>
      <c r="Q114" s="202"/>
    </row>
    <row r="115" spans="1:17">
      <c r="A115" s="464"/>
      <c r="B115" s="224"/>
      <c r="C115" s="224"/>
      <c r="D115" s="224"/>
      <c r="E115" s="61" t="s">
        <v>0</v>
      </c>
      <c r="F115" s="456"/>
      <c r="G115" s="457"/>
      <c r="H115" s="458"/>
      <c r="I115" s="459"/>
      <c r="J115" s="459"/>
      <c r="K115" s="427"/>
      <c r="Q115" s="202"/>
    </row>
    <row r="116" spans="1:17">
      <c r="A116" s="464"/>
      <c r="B116" s="232" t="s">
        <v>11</v>
      </c>
      <c r="C116" s="224" t="s">
        <v>134</v>
      </c>
      <c r="D116" s="224"/>
      <c r="E116" s="61" t="s">
        <v>0</v>
      </c>
      <c r="F116" s="460"/>
      <c r="G116" s="461"/>
      <c r="H116" s="462"/>
      <c r="I116" s="463"/>
      <c r="J116" s="463"/>
      <c r="K116" s="427"/>
      <c r="Q116" s="202"/>
    </row>
    <row r="117" spans="1:17">
      <c r="A117" s="464"/>
      <c r="B117" s="223" t="s">
        <v>0</v>
      </c>
      <c r="C117" s="224"/>
      <c r="D117" s="224" t="s">
        <v>39</v>
      </c>
      <c r="E117" s="283" t="s">
        <v>82</v>
      </c>
      <c r="F117" s="440">
        <f>'Adopted Budget Detail'!L114</f>
        <v>0</v>
      </c>
      <c r="G117" s="441">
        <f>'Adopted Budget Detail'!M114</f>
        <v>0</v>
      </c>
      <c r="H117" s="442">
        <f t="shared" ref="H117:H127" si="5">F117+G117</f>
        <v>0</v>
      </c>
      <c r="I117" s="443">
        <v>0</v>
      </c>
      <c r="J117" s="443">
        <v>0</v>
      </c>
      <c r="K117" s="427"/>
      <c r="Q117" s="202"/>
    </row>
    <row r="118" spans="1:17">
      <c r="A118" s="464"/>
      <c r="B118" s="232"/>
      <c r="C118" s="224"/>
      <c r="D118" s="224" t="s">
        <v>88</v>
      </c>
      <c r="E118" s="246" t="s">
        <v>83</v>
      </c>
      <c r="F118" s="440">
        <f>'Adopted Budget Detail'!L115</f>
        <v>0</v>
      </c>
      <c r="G118" s="441">
        <f>'Adopted Budget Detail'!M115</f>
        <v>0</v>
      </c>
      <c r="H118" s="442">
        <f t="shared" si="5"/>
        <v>0</v>
      </c>
      <c r="I118" s="443">
        <v>0</v>
      </c>
      <c r="J118" s="443">
        <v>0</v>
      </c>
      <c r="K118" s="427"/>
      <c r="Q118" s="202"/>
    </row>
    <row r="119" spans="1:17">
      <c r="A119" s="464"/>
      <c r="B119" s="232"/>
      <c r="C119" s="224"/>
      <c r="D119" s="224" t="s">
        <v>141</v>
      </c>
      <c r="E119" s="283" t="s">
        <v>139</v>
      </c>
      <c r="F119" s="440">
        <f>'Adopted Budget Detail'!L116</f>
        <v>0</v>
      </c>
      <c r="G119" s="441">
        <f>'Adopted Budget Detail'!M116</f>
        <v>0</v>
      </c>
      <c r="H119" s="442">
        <f t="shared" si="5"/>
        <v>0</v>
      </c>
      <c r="I119" s="443">
        <v>0</v>
      </c>
      <c r="J119" s="443">
        <v>0</v>
      </c>
      <c r="K119" s="427"/>
      <c r="Q119" s="202"/>
    </row>
    <row r="120" spans="1:17">
      <c r="A120" s="464"/>
      <c r="B120" s="232"/>
      <c r="C120" s="224"/>
      <c r="D120" s="224" t="s">
        <v>142</v>
      </c>
      <c r="E120" s="246" t="s">
        <v>140</v>
      </c>
      <c r="F120" s="440">
        <f>'Adopted Budget Detail'!L117</f>
        <v>0</v>
      </c>
      <c r="G120" s="441">
        <f>'Adopted Budget Detail'!M117</f>
        <v>0</v>
      </c>
      <c r="H120" s="442">
        <f t="shared" si="5"/>
        <v>0</v>
      </c>
      <c r="I120" s="443">
        <v>0</v>
      </c>
      <c r="J120" s="443">
        <v>0</v>
      </c>
      <c r="K120" s="427"/>
      <c r="Q120" s="202"/>
    </row>
    <row r="121" spans="1:17">
      <c r="A121" s="464"/>
      <c r="B121" s="232"/>
      <c r="C121" s="224"/>
      <c r="D121" s="224" t="s">
        <v>69</v>
      </c>
      <c r="E121" s="246" t="s">
        <v>176</v>
      </c>
      <c r="F121" s="440">
        <f>'Adopted Budget Detail'!L118</f>
        <v>0</v>
      </c>
      <c r="G121" s="441">
        <f>'Adopted Budget Detail'!M118</f>
        <v>0</v>
      </c>
      <c r="H121" s="442">
        <f t="shared" si="5"/>
        <v>0</v>
      </c>
      <c r="I121" s="443">
        <v>0</v>
      </c>
      <c r="J121" s="443">
        <v>0</v>
      </c>
      <c r="K121" s="427"/>
      <c r="Q121" s="202"/>
    </row>
    <row r="122" spans="1:17">
      <c r="A122" s="464"/>
      <c r="B122" s="232"/>
      <c r="C122" s="224"/>
      <c r="D122" s="62" t="s">
        <v>70</v>
      </c>
      <c r="E122" s="261" t="s">
        <v>0</v>
      </c>
      <c r="F122" s="504"/>
      <c r="G122" s="505"/>
      <c r="H122" s="506"/>
      <c r="I122" s="507"/>
      <c r="J122" s="507"/>
      <c r="K122" s="427"/>
      <c r="Q122" s="202"/>
    </row>
    <row r="123" spans="1:17">
      <c r="A123" s="464"/>
      <c r="B123" s="232"/>
      <c r="C123" s="224"/>
      <c r="D123" s="224" t="s">
        <v>43</v>
      </c>
      <c r="E123" s="85">
        <v>7438</v>
      </c>
      <c r="F123" s="440">
        <f>'Adopted Budget Detail'!L120</f>
        <v>0</v>
      </c>
      <c r="G123" s="441">
        <f>'Adopted Budget Detail'!M120</f>
        <v>0</v>
      </c>
      <c r="H123" s="442">
        <f t="shared" si="5"/>
        <v>0</v>
      </c>
      <c r="I123" s="443">
        <v>0</v>
      </c>
      <c r="J123" s="443">
        <v>0</v>
      </c>
      <c r="K123" s="427"/>
      <c r="Q123" s="202"/>
    </row>
    <row r="124" spans="1:17">
      <c r="A124" s="464"/>
      <c r="B124" s="232"/>
      <c r="C124" s="224"/>
      <c r="D124" s="259" t="s">
        <v>183</v>
      </c>
      <c r="E124" s="135">
        <v>7439</v>
      </c>
      <c r="F124" s="440">
        <f>'Adopted Budget Detail'!L121</f>
        <v>0</v>
      </c>
      <c r="G124" s="441">
        <f>'Adopted Budget Detail'!M121</f>
        <v>0</v>
      </c>
      <c r="H124" s="442">
        <f t="shared" si="5"/>
        <v>0</v>
      </c>
      <c r="I124" s="443">
        <v>0</v>
      </c>
      <c r="J124" s="443">
        <v>0</v>
      </c>
      <c r="K124" s="427"/>
      <c r="Q124" s="202"/>
    </row>
    <row r="125" spans="1:17">
      <c r="A125" s="464"/>
      <c r="B125" s="232"/>
      <c r="C125" s="224"/>
      <c r="D125" s="224" t="s">
        <v>60</v>
      </c>
      <c r="E125" s="261" t="s">
        <v>0</v>
      </c>
      <c r="F125" s="452">
        <f>SUM(F117:F121,F123:F124)</f>
        <v>0</v>
      </c>
      <c r="G125" s="453">
        <f>SUM(G117:G121,G123:G124)</f>
        <v>0</v>
      </c>
      <c r="H125" s="454">
        <f t="shared" si="5"/>
        <v>0</v>
      </c>
      <c r="I125" s="455">
        <f>SUM(I117:I121,I123:I124)</f>
        <v>0</v>
      </c>
      <c r="J125" s="455">
        <f>SUM(J117:J121,J123:J124)</f>
        <v>0</v>
      </c>
      <c r="K125" s="427"/>
      <c r="Q125" s="202"/>
    </row>
    <row r="126" spans="1:17">
      <c r="A126" s="464"/>
      <c r="B126" s="232"/>
      <c r="C126" s="224"/>
      <c r="D126" s="224"/>
      <c r="E126" s="61" t="s">
        <v>0</v>
      </c>
      <c r="F126" s="510"/>
      <c r="G126" s="511"/>
      <c r="H126" s="512"/>
      <c r="I126" s="513"/>
      <c r="J126" s="513"/>
      <c r="K126" s="427"/>
      <c r="Q126" s="202"/>
    </row>
    <row r="127" spans="1:17">
      <c r="A127" s="464"/>
      <c r="B127" s="223" t="s">
        <v>12</v>
      </c>
      <c r="C127" s="224" t="s">
        <v>13</v>
      </c>
      <c r="D127" s="123"/>
      <c r="E127" s="61" t="s">
        <v>0</v>
      </c>
      <c r="F127" s="452">
        <f>SUM(F61,F69,F84,F92,F104,F114,F125)</f>
        <v>12152986.757692214</v>
      </c>
      <c r="G127" s="453">
        <f>SUM(G61,G69,G84,G92,G104,G114,G125)</f>
        <v>1788999.2576002735</v>
      </c>
      <c r="H127" s="454">
        <f t="shared" si="5"/>
        <v>13941986.015292488</v>
      </c>
      <c r="I127" s="455">
        <f>SUM(I61,I69,I84,I92,I104,I114,I125)</f>
        <v>14413987.24270333</v>
      </c>
      <c r="J127" s="455">
        <f>SUM(J61,J69,J84,J92,J104,J114,J125)</f>
        <v>14983177.875815893</v>
      </c>
      <c r="K127" s="427"/>
      <c r="Q127" s="202"/>
    </row>
    <row r="128" spans="1:17">
      <c r="A128" s="464"/>
      <c r="B128" s="232"/>
      <c r="C128" s="224"/>
      <c r="D128" s="224"/>
      <c r="E128" s="466" t="s">
        <v>0</v>
      </c>
      <c r="F128" s="460"/>
      <c r="G128" s="461"/>
      <c r="H128" s="462"/>
      <c r="I128" s="463"/>
      <c r="J128" s="463"/>
      <c r="K128" s="427"/>
      <c r="Q128" s="202"/>
    </row>
    <row r="129" spans="1:17">
      <c r="A129" s="433" t="s">
        <v>14</v>
      </c>
      <c r="B129" s="223" t="s">
        <v>89</v>
      </c>
      <c r="C129" s="224"/>
      <c r="D129" s="224"/>
      <c r="E129" s="61" t="s">
        <v>0</v>
      </c>
      <c r="F129" s="460"/>
      <c r="G129" s="461"/>
      <c r="H129" s="462"/>
      <c r="I129" s="463"/>
      <c r="J129" s="463"/>
      <c r="K129" s="427"/>
      <c r="Q129" s="202"/>
    </row>
    <row r="130" spans="1:17">
      <c r="A130" s="433"/>
      <c r="B130" s="223" t="s">
        <v>105</v>
      </c>
      <c r="C130" s="62"/>
      <c r="D130" s="123"/>
      <c r="E130" s="61" t="s">
        <v>0</v>
      </c>
      <c r="F130" s="452">
        <f>SUM(F53-F127)</f>
        <v>717123.83513722569</v>
      </c>
      <c r="G130" s="598">
        <f>SUM(G53-G127)</f>
        <v>-717123.83513722336</v>
      </c>
      <c r="H130" s="454">
        <f>F130+G130</f>
        <v>2.3283064365386963E-9</v>
      </c>
      <c r="I130" s="455">
        <f>SUM(I53-I127)</f>
        <v>-3.7252902984619141E-9</v>
      </c>
      <c r="J130" s="455">
        <f>SUM(J53-J127)</f>
        <v>-1.862645149230957E-9</v>
      </c>
      <c r="K130" s="427"/>
    </row>
    <row r="131" spans="1:17" ht="40" hidden="1" customHeight="1" outlineLevel="1">
      <c r="A131" s="474"/>
      <c r="B131" s="475"/>
      <c r="C131" s="475"/>
      <c r="D131" s="475"/>
      <c r="E131" s="475"/>
      <c r="F131" s="476"/>
      <c r="G131" s="476"/>
      <c r="H131" s="476"/>
      <c r="I131" s="476"/>
      <c r="J131" s="477"/>
      <c r="K131" s="427"/>
    </row>
    <row r="132" spans="1:17" ht="18" hidden="1" customHeight="1" outlineLevel="1">
      <c r="A132" s="478"/>
      <c r="B132" s="479"/>
      <c r="C132" s="479"/>
      <c r="D132" s="480"/>
      <c r="E132" s="481"/>
      <c r="F132" s="693" t="str">
        <f>F19</f>
        <v>FY 2021-22</v>
      </c>
      <c r="G132" s="694"/>
      <c r="H132" s="695"/>
      <c r="I132" s="426" t="str">
        <f>I71</f>
        <v>2022-23</v>
      </c>
      <c r="J132" s="426" t="str">
        <f>J71</f>
        <v>2023-24</v>
      </c>
      <c r="K132" s="427"/>
      <c r="N132" s="428" t="s">
        <v>167</v>
      </c>
      <c r="O132" s="58" t="s">
        <v>168</v>
      </c>
      <c r="P132" s="429" t="s">
        <v>169</v>
      </c>
    </row>
    <row r="133" spans="1:17" hidden="1" outlineLevel="1">
      <c r="A133" s="482"/>
      <c r="B133" s="483"/>
      <c r="C133" s="483"/>
      <c r="D133" s="484" t="s">
        <v>120</v>
      </c>
      <c r="E133" s="485" t="s">
        <v>73</v>
      </c>
      <c r="F133" s="430" t="s">
        <v>153</v>
      </c>
      <c r="G133" s="222" t="s">
        <v>154</v>
      </c>
      <c r="H133" s="431" t="s">
        <v>155</v>
      </c>
      <c r="I133" s="432" t="str">
        <f>I20</f>
        <v>Projections</v>
      </c>
      <c r="J133" s="432" t="str">
        <f>J20</f>
        <v>Projections</v>
      </c>
      <c r="K133" s="427"/>
      <c r="N133" s="428" t="s">
        <v>168</v>
      </c>
      <c r="O133" s="58" t="s">
        <v>169</v>
      </c>
      <c r="P133" s="429" t="s">
        <v>170</v>
      </c>
    </row>
    <row r="134" spans="1:17" collapsed="1">
      <c r="A134" s="433" t="s">
        <v>15</v>
      </c>
      <c r="B134" s="223" t="s">
        <v>123</v>
      </c>
      <c r="C134" s="224"/>
      <c r="D134" s="224"/>
      <c r="E134" s="61" t="s">
        <v>0</v>
      </c>
      <c r="F134" s="438"/>
      <c r="G134" s="514"/>
      <c r="H134" s="436"/>
      <c r="I134" s="437"/>
      <c r="J134" s="437"/>
      <c r="K134" s="427"/>
    </row>
    <row r="135" spans="1:17">
      <c r="A135" s="433"/>
      <c r="B135" s="223" t="s">
        <v>3</v>
      </c>
      <c r="C135" s="224" t="s">
        <v>100</v>
      </c>
      <c r="D135" s="224"/>
      <c r="E135" s="85" t="s">
        <v>102</v>
      </c>
      <c r="F135" s="440">
        <f>'Adopted Budget Detail'!L130</f>
        <v>0</v>
      </c>
      <c r="G135" s="441">
        <f>'Adopted Budget Detail'!M130</f>
        <v>0</v>
      </c>
      <c r="H135" s="442">
        <f>F135+G135</f>
        <v>0</v>
      </c>
      <c r="I135" s="443"/>
      <c r="J135" s="443"/>
      <c r="K135" s="427"/>
    </row>
    <row r="136" spans="1:17">
      <c r="A136" s="433"/>
      <c r="B136" s="223" t="s">
        <v>4</v>
      </c>
      <c r="C136" s="62" t="s">
        <v>133</v>
      </c>
      <c r="D136" s="62"/>
      <c r="E136" s="135" t="s">
        <v>103</v>
      </c>
      <c r="F136" s="440">
        <f>'Adopted Budget Detail'!L131</f>
        <v>0</v>
      </c>
      <c r="G136" s="441">
        <f>'Adopted Budget Detail'!M131</f>
        <v>0</v>
      </c>
      <c r="H136" s="442">
        <f>F136+G136</f>
        <v>0</v>
      </c>
      <c r="I136" s="443"/>
      <c r="J136" s="443"/>
      <c r="K136" s="427"/>
    </row>
    <row r="137" spans="1:17">
      <c r="A137" s="433"/>
      <c r="B137" s="223" t="s">
        <v>5</v>
      </c>
      <c r="C137" s="62" t="s">
        <v>125</v>
      </c>
      <c r="D137" s="62"/>
      <c r="E137" s="261"/>
      <c r="F137" s="504"/>
      <c r="G137" s="505"/>
      <c r="H137" s="506"/>
      <c r="I137" s="507"/>
      <c r="J137" s="507"/>
      <c r="K137" s="427"/>
    </row>
    <row r="138" spans="1:17">
      <c r="A138" s="433"/>
      <c r="B138" s="223"/>
      <c r="C138" s="62" t="s">
        <v>135</v>
      </c>
      <c r="D138" s="62"/>
      <c r="E138" s="85" t="s">
        <v>84</v>
      </c>
      <c r="F138" s="440">
        <f>'Adopted Budget Detail'!L133</f>
        <v>-717123.83513722336</v>
      </c>
      <c r="G138" s="441">
        <f>'Adopted Budget Detail'!M133</f>
        <v>717123.83513722336</v>
      </c>
      <c r="H138" s="442">
        <f>F138+G138</f>
        <v>0</v>
      </c>
      <c r="I138" s="443"/>
      <c r="J138" s="443"/>
      <c r="K138" s="427"/>
    </row>
    <row r="139" spans="1:17">
      <c r="A139" s="433"/>
      <c r="B139" s="223" t="s">
        <v>0</v>
      </c>
      <c r="C139" s="62"/>
      <c r="D139" s="62"/>
      <c r="E139" s="261" t="s">
        <v>0</v>
      </c>
      <c r="F139" s="456"/>
      <c r="G139" s="457"/>
      <c r="H139" s="458"/>
      <c r="I139" s="459"/>
      <c r="J139" s="459"/>
      <c r="K139" s="427"/>
    </row>
    <row r="140" spans="1:17">
      <c r="A140" s="464"/>
      <c r="B140" s="223" t="s">
        <v>6</v>
      </c>
      <c r="C140" s="62" t="s">
        <v>124</v>
      </c>
      <c r="D140" s="62"/>
      <c r="E140" s="61" t="s">
        <v>0</v>
      </c>
      <c r="F140" s="452">
        <f>SUM(+F135-F136+F138)</f>
        <v>-717123.83513722336</v>
      </c>
      <c r="G140" s="453">
        <f>SUM(+G135-G136+G138)</f>
        <v>717123.83513722336</v>
      </c>
      <c r="H140" s="454">
        <f>F140+G140</f>
        <v>0</v>
      </c>
      <c r="I140" s="455">
        <f>SUM(+I135-I136+I138)</f>
        <v>0</v>
      </c>
      <c r="J140" s="455">
        <f>SUM(+J135-J136+J138)</f>
        <v>0</v>
      </c>
      <c r="K140" s="427"/>
    </row>
    <row r="141" spans="1:17">
      <c r="A141" s="464"/>
      <c r="B141" s="224"/>
      <c r="C141" s="224"/>
      <c r="D141" s="224"/>
      <c r="E141" s="61" t="s">
        <v>0</v>
      </c>
      <c r="F141" s="456"/>
      <c r="G141" s="457"/>
      <c r="H141" s="458"/>
      <c r="I141" s="459"/>
      <c r="J141" s="459"/>
      <c r="K141" s="427"/>
    </row>
    <row r="142" spans="1:17" ht="15" thickBot="1">
      <c r="A142" s="515" t="s">
        <v>16</v>
      </c>
      <c r="B142" s="516" t="s">
        <v>101</v>
      </c>
      <c r="C142" s="489"/>
      <c r="D142" s="489"/>
      <c r="E142" s="517" t="s">
        <v>0</v>
      </c>
      <c r="F142" s="491">
        <f>SUM(F130,F140)</f>
        <v>2.3283064365386963E-9</v>
      </c>
      <c r="G142" s="492">
        <f>SUM(G130,G140)</f>
        <v>0</v>
      </c>
      <c r="H142" s="493">
        <f>F142+G142</f>
        <v>2.3283064365386963E-9</v>
      </c>
      <c r="I142" s="494">
        <f>SUM(I130,I140)</f>
        <v>-3.7252902984619141E-9</v>
      </c>
      <c r="J142" s="494">
        <f>SUM(J130,J140)</f>
        <v>-1.862645149230957E-9</v>
      </c>
      <c r="K142" s="427"/>
    </row>
    <row r="143" spans="1:17">
      <c r="A143" s="464"/>
      <c r="B143" s="34" t="s">
        <v>0</v>
      </c>
      <c r="C143" s="34"/>
      <c r="D143" s="34"/>
      <c r="E143" s="61" t="s">
        <v>0</v>
      </c>
      <c r="F143" s="460"/>
      <c r="G143" s="461"/>
      <c r="H143" s="462"/>
      <c r="I143" s="463"/>
      <c r="J143" s="463"/>
      <c r="K143" s="427"/>
    </row>
    <row r="144" spans="1:17">
      <c r="A144" s="433" t="s">
        <v>17</v>
      </c>
      <c r="B144" s="79" t="s">
        <v>18</v>
      </c>
      <c r="C144" s="34"/>
      <c r="D144" s="34"/>
      <c r="E144" s="61" t="s">
        <v>0</v>
      </c>
      <c r="F144" s="460"/>
      <c r="G144" s="461"/>
      <c r="H144" s="462"/>
      <c r="I144" s="463"/>
      <c r="J144" s="463"/>
      <c r="K144" s="427"/>
    </row>
    <row r="145" spans="1:11">
      <c r="A145" s="433"/>
      <c r="B145" s="79" t="s">
        <v>3</v>
      </c>
      <c r="C145" s="34" t="s">
        <v>264</v>
      </c>
      <c r="D145" s="34"/>
      <c r="E145" s="61"/>
      <c r="F145" s="460"/>
      <c r="G145" s="461"/>
      <c r="H145" s="462"/>
      <c r="I145" s="463"/>
      <c r="J145" s="463"/>
      <c r="K145" s="427"/>
    </row>
    <row r="146" spans="1:11">
      <c r="A146" s="464"/>
      <c r="B146" s="79"/>
      <c r="C146" s="34" t="s">
        <v>19</v>
      </c>
      <c r="D146" s="34" t="s">
        <v>126</v>
      </c>
      <c r="E146" s="85">
        <v>9791</v>
      </c>
      <c r="F146" s="440">
        <f>'Adopted Budget Detail'!L141</f>
        <v>0</v>
      </c>
      <c r="G146" s="441">
        <f>'Adopted Budget Detail'!M141</f>
        <v>0</v>
      </c>
      <c r="H146" s="442">
        <f>F146+G146</f>
        <v>0</v>
      </c>
      <c r="I146" s="443">
        <f>H149</f>
        <v>2.3283064365386963E-9</v>
      </c>
      <c r="J146" s="443">
        <f>I149</f>
        <v>-1.3969838619232178E-9</v>
      </c>
      <c r="K146" s="427"/>
    </row>
    <row r="147" spans="1:11">
      <c r="A147" s="464" t="s">
        <v>0</v>
      </c>
      <c r="B147" s="34"/>
      <c r="C147" s="34" t="s">
        <v>20</v>
      </c>
      <c r="D147" s="34" t="s">
        <v>85</v>
      </c>
      <c r="E147" s="260" t="s">
        <v>129</v>
      </c>
      <c r="F147" s="440">
        <f>'Adopted Budget Detail'!L142</f>
        <v>0</v>
      </c>
      <c r="G147" s="441">
        <f>'Adopted Budget Detail'!M142</f>
        <v>0</v>
      </c>
      <c r="H147" s="442">
        <f>F147+G147</f>
        <v>0</v>
      </c>
      <c r="I147" s="443"/>
      <c r="J147" s="443"/>
      <c r="K147" s="427"/>
    </row>
    <row r="148" spans="1:11">
      <c r="A148" s="470"/>
      <c r="B148" s="110"/>
      <c r="C148" s="110" t="s">
        <v>44</v>
      </c>
      <c r="D148" s="110" t="s">
        <v>265</v>
      </c>
      <c r="E148" s="261" t="s">
        <v>0</v>
      </c>
      <c r="F148" s="452">
        <f>SUM(F146:F147)</f>
        <v>0</v>
      </c>
      <c r="G148" s="453">
        <f>SUM(G146:G147)</f>
        <v>0</v>
      </c>
      <c r="H148" s="454">
        <f>F148+G148</f>
        <v>0</v>
      </c>
      <c r="I148" s="455">
        <f>SUM(I146:I147)</f>
        <v>2.3283064365386963E-9</v>
      </c>
      <c r="J148" s="455">
        <f>SUM(J146:J147)</f>
        <v>-1.3969838619232178E-9</v>
      </c>
      <c r="K148" s="427"/>
    </row>
    <row r="149" spans="1:11">
      <c r="A149" s="470"/>
      <c r="B149" s="109" t="s">
        <v>4</v>
      </c>
      <c r="C149" s="110" t="s">
        <v>122</v>
      </c>
      <c r="D149" s="110"/>
      <c r="E149" s="61" t="s">
        <v>0</v>
      </c>
      <c r="F149" s="452">
        <f>SUM(F142,F148)</f>
        <v>2.3283064365386963E-9</v>
      </c>
      <c r="G149" s="453">
        <f>SUM(G142,G148)</f>
        <v>0</v>
      </c>
      <c r="H149" s="454">
        <f>F149+G149</f>
        <v>2.3283064365386963E-9</v>
      </c>
      <c r="I149" s="455">
        <f>SUM(I142,I148)</f>
        <v>-1.3969838619232178E-9</v>
      </c>
      <c r="J149" s="455">
        <f>SUM(J142,J148)</f>
        <v>-3.2596290111541748E-9</v>
      </c>
      <c r="K149" s="427"/>
    </row>
    <row r="150" spans="1:11">
      <c r="A150" s="470"/>
      <c r="B150" s="109"/>
      <c r="C150" s="110"/>
      <c r="D150" s="110"/>
      <c r="E150" s="61"/>
      <c r="F150" s="518"/>
      <c r="G150" s="519"/>
      <c r="H150" s="520"/>
      <c r="I150" s="521"/>
      <c r="J150" s="521"/>
      <c r="K150" s="427"/>
    </row>
    <row r="151" spans="1:11">
      <c r="A151" s="470"/>
      <c r="B151" s="110"/>
      <c r="C151" s="110" t="s">
        <v>273</v>
      </c>
      <c r="D151" s="110"/>
      <c r="E151" s="61" t="s">
        <v>0</v>
      </c>
      <c r="F151" s="522"/>
      <c r="G151" s="523"/>
      <c r="H151" s="524"/>
      <c r="I151" s="525"/>
      <c r="J151" s="525"/>
      <c r="K151" s="427"/>
    </row>
    <row r="152" spans="1:11">
      <c r="A152" s="470"/>
      <c r="B152" s="110"/>
      <c r="C152" s="110" t="s">
        <v>185</v>
      </c>
      <c r="D152" s="110" t="s">
        <v>186</v>
      </c>
      <c r="E152" s="61"/>
      <c r="F152" s="452"/>
      <c r="G152" s="453"/>
      <c r="H152" s="454"/>
      <c r="I152" s="455"/>
      <c r="J152" s="455"/>
      <c r="K152" s="427"/>
    </row>
    <row r="153" spans="1:11">
      <c r="A153" s="470"/>
      <c r="B153" s="110"/>
      <c r="C153" s="110"/>
      <c r="D153" s="110" t="s">
        <v>197</v>
      </c>
      <c r="E153" s="85">
        <v>9711</v>
      </c>
      <c r="F153" s="440">
        <f>'Adopted Budget Detail'!L148</f>
        <v>0</v>
      </c>
      <c r="G153" s="441">
        <f>'Adopted Budget Detail'!M148</f>
        <v>0</v>
      </c>
      <c r="H153" s="442">
        <f t="shared" ref="H153:J157" si="6">F153+G153</f>
        <v>0</v>
      </c>
      <c r="I153" s="442">
        <f t="shared" si="6"/>
        <v>0</v>
      </c>
      <c r="J153" s="442">
        <f t="shared" si="6"/>
        <v>0</v>
      </c>
      <c r="K153" s="427"/>
    </row>
    <row r="154" spans="1:11">
      <c r="A154" s="470"/>
      <c r="B154" s="110"/>
      <c r="C154" s="110"/>
      <c r="D154" s="110" t="s">
        <v>198</v>
      </c>
      <c r="E154" s="135">
        <v>9712</v>
      </c>
      <c r="F154" s="440">
        <f>'Adopted Budget Detail'!L149</f>
        <v>0</v>
      </c>
      <c r="G154" s="441">
        <f>'Adopted Budget Detail'!M149</f>
        <v>0</v>
      </c>
      <c r="H154" s="442">
        <f t="shared" si="6"/>
        <v>0</v>
      </c>
      <c r="I154" s="442">
        <f t="shared" si="6"/>
        <v>0</v>
      </c>
      <c r="J154" s="442">
        <f t="shared" si="6"/>
        <v>0</v>
      </c>
      <c r="K154" s="427"/>
    </row>
    <row r="155" spans="1:11">
      <c r="A155" s="470"/>
      <c r="B155" s="110"/>
      <c r="C155" s="110"/>
      <c r="D155" s="110" t="s">
        <v>199</v>
      </c>
      <c r="E155" s="135">
        <v>9713</v>
      </c>
      <c r="F155" s="440">
        <f>'Adopted Budget Detail'!L150</f>
        <v>0</v>
      </c>
      <c r="G155" s="441">
        <f>'Adopted Budget Detail'!M150</f>
        <v>0</v>
      </c>
      <c r="H155" s="442">
        <f t="shared" si="6"/>
        <v>0</v>
      </c>
      <c r="I155" s="442">
        <f t="shared" si="6"/>
        <v>0</v>
      </c>
      <c r="J155" s="442">
        <f t="shared" si="6"/>
        <v>0</v>
      </c>
      <c r="K155" s="427"/>
    </row>
    <row r="156" spans="1:11">
      <c r="A156" s="470"/>
      <c r="B156" s="110"/>
      <c r="C156" s="110"/>
      <c r="D156" s="110" t="s">
        <v>184</v>
      </c>
      <c r="E156" s="135">
        <v>9719</v>
      </c>
      <c r="F156" s="440">
        <f>'Adopted Budget Detail'!L151</f>
        <v>0</v>
      </c>
      <c r="G156" s="441">
        <f>'Adopted Budget Detail'!M151</f>
        <v>0</v>
      </c>
      <c r="H156" s="442">
        <f t="shared" si="6"/>
        <v>0</v>
      </c>
      <c r="I156" s="442">
        <f t="shared" si="6"/>
        <v>0</v>
      </c>
      <c r="J156" s="442">
        <f t="shared" si="6"/>
        <v>0</v>
      </c>
      <c r="K156" s="427"/>
    </row>
    <row r="157" spans="1:11">
      <c r="A157" s="470"/>
      <c r="B157" s="110"/>
      <c r="C157" s="110" t="s">
        <v>187</v>
      </c>
      <c r="D157" s="110"/>
      <c r="E157" s="135">
        <v>9740</v>
      </c>
      <c r="F157" s="440">
        <f>'Adopted Budget Detail'!L152</f>
        <v>0</v>
      </c>
      <c r="G157" s="441">
        <f>'Adopted Budget Detail'!M152</f>
        <v>0</v>
      </c>
      <c r="H157" s="442">
        <f t="shared" si="6"/>
        <v>0</v>
      </c>
      <c r="I157" s="442">
        <f t="shared" si="6"/>
        <v>0</v>
      </c>
      <c r="J157" s="442">
        <f t="shared" si="6"/>
        <v>0</v>
      </c>
      <c r="K157" s="427"/>
    </row>
    <row r="158" spans="1:11">
      <c r="A158" s="470"/>
      <c r="B158" s="110"/>
      <c r="C158" s="110" t="s">
        <v>44</v>
      </c>
      <c r="D158" s="110" t="s">
        <v>188</v>
      </c>
      <c r="E158" s="135"/>
      <c r="F158" s="452"/>
      <c r="G158" s="453"/>
      <c r="H158" s="454"/>
      <c r="I158" s="455"/>
      <c r="J158" s="455"/>
      <c r="K158" s="427"/>
    </row>
    <row r="159" spans="1:11">
      <c r="A159" s="470"/>
      <c r="B159" s="110"/>
      <c r="C159" s="110"/>
      <c r="D159" s="110" t="s">
        <v>189</v>
      </c>
      <c r="E159" s="135">
        <v>9750</v>
      </c>
      <c r="F159" s="440">
        <f>'Adopted Budget Detail'!L154</f>
        <v>0</v>
      </c>
      <c r="G159" s="441">
        <f>'Adopted Budget Detail'!M154</f>
        <v>0</v>
      </c>
      <c r="H159" s="442">
        <f t="shared" ref="H159:J160" si="7">F159+G159</f>
        <v>0</v>
      </c>
      <c r="I159" s="442">
        <f t="shared" si="7"/>
        <v>0</v>
      </c>
      <c r="J159" s="442">
        <f t="shared" si="7"/>
        <v>0</v>
      </c>
      <c r="K159" s="427"/>
    </row>
    <row r="160" spans="1:11">
      <c r="A160" s="470"/>
      <c r="B160" s="110"/>
      <c r="C160" s="110"/>
      <c r="D160" s="110" t="s">
        <v>190</v>
      </c>
      <c r="E160" s="135">
        <v>9760</v>
      </c>
      <c r="F160" s="440">
        <f>'Adopted Budget Detail'!L154</f>
        <v>0</v>
      </c>
      <c r="G160" s="441">
        <f>'Adopted Budget Detail'!M155</f>
        <v>0</v>
      </c>
      <c r="H160" s="442">
        <f t="shared" si="7"/>
        <v>0</v>
      </c>
      <c r="I160" s="442">
        <f t="shared" si="7"/>
        <v>0</v>
      </c>
      <c r="J160" s="442">
        <f t="shared" si="7"/>
        <v>0</v>
      </c>
      <c r="K160" s="427"/>
    </row>
    <row r="161" spans="1:11">
      <c r="A161" s="470"/>
      <c r="B161" s="110"/>
      <c r="C161" s="110" t="s">
        <v>191</v>
      </c>
      <c r="D161" s="110" t="s">
        <v>192</v>
      </c>
      <c r="E161" s="135"/>
      <c r="F161" s="452"/>
      <c r="G161" s="453"/>
      <c r="H161" s="454"/>
      <c r="I161" s="455"/>
      <c r="J161" s="455"/>
      <c r="K161" s="427"/>
    </row>
    <row r="162" spans="1:11">
      <c r="A162" s="470"/>
      <c r="B162" s="110"/>
      <c r="C162" s="110"/>
      <c r="D162" s="110" t="s">
        <v>267</v>
      </c>
      <c r="E162" s="135">
        <v>9780</v>
      </c>
      <c r="F162" s="440">
        <f>'Adopted Budget Detail'!L157</f>
        <v>0</v>
      </c>
      <c r="G162" s="441">
        <f>'Adopted Budget Detail'!M157</f>
        <v>0</v>
      </c>
      <c r="H162" s="442">
        <f>F162+G162</f>
        <v>0</v>
      </c>
      <c r="I162" s="442">
        <f>G162+H162</f>
        <v>0</v>
      </c>
      <c r="J162" s="442">
        <f>H162+I162</f>
        <v>0</v>
      </c>
      <c r="K162" s="427"/>
    </row>
    <row r="163" spans="1:11">
      <c r="A163" s="470"/>
      <c r="B163" s="110"/>
      <c r="C163" s="110" t="s">
        <v>193</v>
      </c>
      <c r="D163" s="110" t="s">
        <v>194</v>
      </c>
      <c r="E163" s="135"/>
      <c r="F163" s="452"/>
      <c r="G163" s="453"/>
      <c r="H163" s="454"/>
      <c r="I163" s="455"/>
      <c r="J163" s="455"/>
      <c r="K163" s="427"/>
    </row>
    <row r="164" spans="1:11">
      <c r="A164" s="470"/>
      <c r="B164" s="110"/>
      <c r="C164" s="110"/>
      <c r="D164" s="110" t="s">
        <v>195</v>
      </c>
      <c r="E164" s="135">
        <v>9789</v>
      </c>
      <c r="F164" s="440">
        <f>'Adopted Budget Detail'!L159</f>
        <v>0</v>
      </c>
      <c r="G164" s="441">
        <f>'Adopted Budget Detail'!M159</f>
        <v>0</v>
      </c>
      <c r="H164" s="442">
        <f>F164+G164</f>
        <v>0</v>
      </c>
      <c r="I164" s="442">
        <f>G164+H164</f>
        <v>0</v>
      </c>
      <c r="J164" s="442">
        <f>H164+I164</f>
        <v>0</v>
      </c>
      <c r="K164" s="427"/>
    </row>
    <row r="165" spans="1:11" ht="15" thickBot="1">
      <c r="A165" s="526"/>
      <c r="B165" s="421"/>
      <c r="C165" s="421"/>
      <c r="D165" s="421" t="s">
        <v>196</v>
      </c>
      <c r="E165" s="490">
        <v>9790</v>
      </c>
      <c r="F165" s="527">
        <f>'Adopted Budget Detail'!L160</f>
        <v>2.3283064365386963E-9</v>
      </c>
      <c r="G165" s="528">
        <f>'Adopted Budget Detail'!M160</f>
        <v>0</v>
      </c>
      <c r="H165" s="529">
        <f>F165+G165</f>
        <v>2.3283064365386963E-9</v>
      </c>
      <c r="I165" s="530">
        <f>I149-SUM(I153:I164)</f>
        <v>-1.3969838619232178E-9</v>
      </c>
      <c r="J165" s="530">
        <f>J149-SUM(J153:J164)</f>
        <v>-3.2596290111541748E-9</v>
      </c>
      <c r="K165" s="427"/>
    </row>
    <row r="166" spans="1:11" ht="6.75" customHeight="1">
      <c r="A166" s="531"/>
      <c r="B166" s="531"/>
      <c r="C166" s="531"/>
      <c r="D166" s="531"/>
      <c r="E166" s="531"/>
      <c r="F166" s="531"/>
      <c r="G166" s="531"/>
      <c r="H166" s="531"/>
      <c r="I166" s="531"/>
      <c r="J166" s="531"/>
      <c r="K166" s="532"/>
    </row>
  </sheetData>
  <sheetProtection selectLockedCells="1"/>
  <mergeCells count="21">
    <mergeCell ref="F132:H132"/>
    <mergeCell ref="L87:M92"/>
    <mergeCell ref="L102:M106"/>
    <mergeCell ref="F71:H71"/>
    <mergeCell ref="A11:D11"/>
    <mergeCell ref="E11:F11"/>
    <mergeCell ref="A12:D12"/>
    <mergeCell ref="E12:F12"/>
    <mergeCell ref="F19:H19"/>
    <mergeCell ref="A8:D8"/>
    <mergeCell ref="E8:F8"/>
    <mergeCell ref="A9:D9"/>
    <mergeCell ref="E9:F9"/>
    <mergeCell ref="A10:D10"/>
    <mergeCell ref="E10:F10"/>
    <mergeCell ref="E7:F7"/>
    <mergeCell ref="A1:J1"/>
    <mergeCell ref="A2:J2"/>
    <mergeCell ref="A3:J3"/>
    <mergeCell ref="A6:D6"/>
    <mergeCell ref="E6:F6"/>
  </mergeCells>
  <printOptions horizontalCentered="1"/>
  <pageMargins left="0.25" right="0.25" top="0.25" bottom="0.25" header="0" footer="0"/>
  <pageSetup scale="60" orientation="portrait" r:id="rId1"/>
  <headerFooter alignWithMargins="0"/>
  <rowBreaks count="2" manualBreakCount="2">
    <brk id="84" max="9" man="1"/>
    <brk id="142" max="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4" name="Button 1">
              <controlPr defaultSize="0" print="0" autoFill="0" autoPict="0">
                <anchor moveWithCells="1" sizeWithCells="1">
                  <from>
                    <xdr:col>6</xdr:col>
                    <xdr:colOff>222250</xdr:colOff>
                    <xdr:row>5</xdr:row>
                    <xdr:rowOff>69850</xdr:rowOff>
                  </from>
                  <to>
                    <xdr:col>7</xdr:col>
                    <xdr:colOff>736600</xdr:colOff>
                    <xdr:row>7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0">
    <tabColor rgb="FFFF99FF"/>
  </sheetPr>
  <dimension ref="C3:T26"/>
  <sheetViews>
    <sheetView workbookViewId="0">
      <selection activeCell="F14" sqref="F14:L25"/>
    </sheetView>
  </sheetViews>
  <sheetFormatPr defaultColWidth="9.1796875" defaultRowHeight="14.5"/>
  <cols>
    <col min="1" max="1" width="9.1796875" style="24"/>
    <col min="2" max="2" width="1.453125" style="24" customWidth="1"/>
    <col min="3" max="3" width="1.1796875" style="24" customWidth="1"/>
    <col min="4" max="4" width="49.453125" style="24" customWidth="1"/>
    <col min="5" max="5" width="1.1796875" style="24" customWidth="1"/>
    <col min="6" max="6" width="14.453125" style="24" customWidth="1"/>
    <col min="7" max="7" width="1" style="24" customWidth="1"/>
    <col min="8" max="8" width="13.7265625" style="24" customWidth="1"/>
    <col min="9" max="9" width="1" style="24" customWidth="1"/>
    <col min="10" max="10" width="14.1796875" style="24" customWidth="1"/>
    <col min="11" max="11" width="1.1796875" style="24" customWidth="1"/>
    <col min="12" max="12" width="1.453125" style="24" customWidth="1"/>
    <col min="13" max="13" width="9.1796875" style="24" hidden="1" customWidth="1"/>
    <col min="14" max="16384" width="9.1796875" style="24"/>
  </cols>
  <sheetData>
    <row r="3" spans="3:20" s="22" customFormat="1" ht="26.25" customHeight="1">
      <c r="G3" s="18"/>
      <c r="H3" s="18"/>
      <c r="I3" s="18"/>
      <c r="O3" s="18"/>
      <c r="P3" s="18"/>
      <c r="Q3" s="18"/>
      <c r="R3" s="18"/>
      <c r="S3" s="18"/>
      <c r="T3" s="18"/>
    </row>
    <row r="4" spans="3:20" s="22" customFormat="1" ht="31.5" customHeight="1">
      <c r="D4" s="628" t="str">
        <f>CONCATENATE("     ",Titles!$D$6," ",Titles!$D$7)</f>
        <v xml:space="preserve">     California Virtual Academy at</v>
      </c>
      <c r="E4" s="628"/>
      <c r="F4" s="628"/>
      <c r="G4" s="628"/>
      <c r="H4" s="628"/>
      <c r="I4" s="628"/>
      <c r="J4" s="628"/>
      <c r="K4" s="20"/>
      <c r="L4" s="20"/>
      <c r="O4" s="18"/>
      <c r="P4" s="18"/>
      <c r="Q4" s="18"/>
      <c r="R4" s="18"/>
      <c r="S4" s="18"/>
      <c r="T4" s="18"/>
    </row>
    <row r="5" spans="3:20" s="22" customFormat="1" ht="33.75" customHeight="1">
      <c r="D5" s="628" t="str">
        <f>CONCATENATE("     ",Titles!$D$8)</f>
        <v xml:space="preserve">     Sutter</v>
      </c>
      <c r="E5" s="628"/>
      <c r="F5" s="628"/>
      <c r="G5" s="628"/>
      <c r="H5" s="628"/>
      <c r="I5" s="628"/>
      <c r="J5" s="628"/>
      <c r="K5" s="20"/>
      <c r="L5" s="20"/>
    </row>
    <row r="6" spans="3:20" s="22" customFormat="1" ht="16.5" customHeight="1">
      <c r="C6" s="23"/>
      <c r="D6" s="23"/>
      <c r="E6" s="23"/>
      <c r="F6" s="23"/>
      <c r="G6" s="23"/>
      <c r="H6" s="23"/>
      <c r="I6" s="23"/>
    </row>
    <row r="7" spans="3:20" s="22" customFormat="1" ht="26.25" customHeight="1">
      <c r="D7" s="629" t="str">
        <f>CONCATENATE("     ",Titles!D10)</f>
        <v xml:space="preserve">     Fiscal Year 2021-22</v>
      </c>
      <c r="E7" s="629"/>
      <c r="F7" s="629"/>
      <c r="G7" s="629"/>
      <c r="H7" s="629"/>
      <c r="I7" s="629"/>
      <c r="J7" s="629"/>
    </row>
    <row r="8" spans="3:20" s="22" customFormat="1" ht="26.25" customHeight="1">
      <c r="D8" s="629" t="str">
        <f>CONCATENATE("     ",Titles!D12)</f>
        <v xml:space="preserve">     Adopted Budget</v>
      </c>
      <c r="E8" s="629"/>
      <c r="F8" s="629"/>
      <c r="G8" s="629"/>
      <c r="H8" s="629"/>
      <c r="I8" s="629"/>
      <c r="J8" s="629"/>
      <c r="K8" s="19"/>
      <c r="L8" s="19"/>
    </row>
    <row r="9" spans="3:20" ht="14.25" customHeight="1"/>
    <row r="10" spans="3:20" ht="6" customHeight="1">
      <c r="C10" s="388"/>
      <c r="D10" s="389"/>
      <c r="E10" s="389"/>
      <c r="F10" s="390"/>
      <c r="G10" s="390"/>
      <c r="H10" s="390"/>
      <c r="I10" s="390"/>
      <c r="J10" s="390"/>
      <c r="K10" s="391"/>
    </row>
    <row r="11" spans="3:20" ht="19.5" customHeight="1">
      <c r="C11" s="392"/>
      <c r="D11" s="701" t="s">
        <v>291</v>
      </c>
      <c r="E11" s="702"/>
      <c r="F11" s="702"/>
      <c r="G11" s="702"/>
      <c r="H11" s="702"/>
      <c r="I11" s="702"/>
      <c r="J11" s="703"/>
      <c r="K11" s="393"/>
    </row>
    <row r="12" spans="3:20" ht="4.5" customHeight="1">
      <c r="C12" s="392"/>
      <c r="D12" s="394"/>
      <c r="E12" s="395"/>
      <c r="F12" s="396"/>
      <c r="G12" s="397"/>
      <c r="H12" s="396"/>
      <c r="I12" s="397"/>
      <c r="J12" s="396"/>
      <c r="K12" s="393"/>
    </row>
    <row r="13" spans="3:20" ht="31">
      <c r="C13" s="392"/>
      <c r="D13" s="398" t="s">
        <v>236</v>
      </c>
      <c r="E13" s="395"/>
      <c r="F13" s="25" t="str">
        <f>Titles!$D$20</f>
        <v>FY 2022-23
(Y1)</v>
      </c>
      <c r="G13" s="399"/>
      <c r="H13" s="25" t="str">
        <f>Titles!$D$21</f>
        <v>FY 2023-24
(Y2)</v>
      </c>
      <c r="I13" s="399"/>
      <c r="J13" s="25" t="str">
        <f>Titles!$D$22</f>
        <v>FY 2024-25
(Y3)</v>
      </c>
      <c r="K13" s="393"/>
    </row>
    <row r="14" spans="3:20" ht="22.5" customHeight="1">
      <c r="C14" s="400"/>
      <c r="D14" s="401" t="s">
        <v>341</v>
      </c>
      <c r="E14" s="402"/>
      <c r="F14" s="403">
        <v>2.4799999999999999E-2</v>
      </c>
      <c r="G14" s="404"/>
      <c r="H14" s="403">
        <v>3.1099999999999999E-2</v>
      </c>
      <c r="I14" s="404"/>
      <c r="J14" s="403">
        <v>3.5400000000000001E-2</v>
      </c>
      <c r="K14" s="405"/>
    </row>
    <row r="15" spans="3:20" ht="22.5" customHeight="1">
      <c r="C15" s="400"/>
      <c r="D15" s="401" t="s">
        <v>356</v>
      </c>
      <c r="E15" s="402"/>
      <c r="F15" s="403">
        <v>2.5268699833850626E-2</v>
      </c>
      <c r="G15" s="404"/>
      <c r="H15" s="403">
        <v>3.1103152373965402E-2</v>
      </c>
      <c r="I15" s="404"/>
      <c r="J15" s="403">
        <v>3.5436440376752788E-2</v>
      </c>
      <c r="K15" s="405"/>
    </row>
    <row r="16" spans="3:20" ht="22.5" customHeight="1">
      <c r="C16" s="400"/>
      <c r="D16" s="401" t="s">
        <v>342</v>
      </c>
      <c r="E16" s="402"/>
      <c r="F16" s="403">
        <v>2.4E-2</v>
      </c>
      <c r="G16" s="404"/>
      <c r="H16" s="403">
        <v>2.23E-2</v>
      </c>
      <c r="I16" s="404"/>
      <c r="J16" s="403">
        <v>2.4199999999999999E-2</v>
      </c>
      <c r="K16" s="405"/>
    </row>
    <row r="17" spans="3:11" ht="22.5" customHeight="1">
      <c r="C17" s="400"/>
      <c r="D17" s="401" t="s">
        <v>240</v>
      </c>
      <c r="E17" s="402"/>
      <c r="F17" s="403">
        <v>3.0000000000000127E-2</v>
      </c>
      <c r="G17" s="404"/>
      <c r="H17" s="403">
        <v>2.9999999999999926E-2</v>
      </c>
      <c r="I17" s="404"/>
      <c r="J17" s="403">
        <v>2.9999999999999846E-2</v>
      </c>
      <c r="K17" s="405"/>
    </row>
    <row r="18" spans="3:11" ht="22.5" customHeight="1">
      <c r="C18" s="400"/>
      <c r="D18" s="401" t="s">
        <v>296</v>
      </c>
      <c r="E18" s="402"/>
      <c r="F18" s="403">
        <v>0.26100000000000001</v>
      </c>
      <c r="G18" s="404"/>
      <c r="H18" s="403">
        <v>0.27100000000000002</v>
      </c>
      <c r="I18" s="404"/>
      <c r="J18" s="403">
        <v>0.27700000000000002</v>
      </c>
      <c r="K18" s="405"/>
    </row>
    <row r="19" spans="3:11" ht="22.5" customHeight="1">
      <c r="C19" s="400"/>
      <c r="D19" s="401" t="s">
        <v>297</v>
      </c>
      <c r="E19" s="402"/>
      <c r="F19" s="403">
        <v>0.191</v>
      </c>
      <c r="G19" s="404"/>
      <c r="H19" s="403">
        <v>0.191</v>
      </c>
      <c r="I19" s="404"/>
      <c r="J19" s="403">
        <v>0.191</v>
      </c>
      <c r="K19" s="405"/>
    </row>
    <row r="20" spans="3:11" ht="22.5" customHeight="1">
      <c r="C20" s="400"/>
      <c r="D20" s="401" t="s">
        <v>366</v>
      </c>
      <c r="E20" s="402"/>
      <c r="F20" s="403">
        <v>-1</v>
      </c>
      <c r="G20" s="404"/>
      <c r="H20" s="403">
        <v>0</v>
      </c>
      <c r="I20" s="404"/>
      <c r="J20" s="403">
        <v>0</v>
      </c>
      <c r="K20" s="405"/>
    </row>
    <row r="21" spans="3:11" ht="22.5" customHeight="1">
      <c r="C21" s="400"/>
      <c r="D21" s="401" t="s">
        <v>298</v>
      </c>
      <c r="E21" s="402"/>
      <c r="F21" s="403">
        <v>-1</v>
      </c>
      <c r="G21" s="404"/>
      <c r="H21" s="403">
        <v>0</v>
      </c>
      <c r="I21" s="404"/>
      <c r="J21" s="403">
        <v>0</v>
      </c>
      <c r="K21" s="405"/>
    </row>
    <row r="22" spans="3:11" ht="22.5" customHeight="1">
      <c r="C22" s="400"/>
      <c r="D22" s="401" t="s">
        <v>245</v>
      </c>
      <c r="E22" s="402"/>
      <c r="F22" s="403">
        <v>1.0000000000000078E-2</v>
      </c>
      <c r="G22" s="404"/>
      <c r="H22" s="403">
        <v>1.000000000000007E-2</v>
      </c>
      <c r="I22" s="404"/>
      <c r="J22" s="403">
        <v>9.9999999999999707E-3</v>
      </c>
      <c r="K22" s="405"/>
    </row>
    <row r="23" spans="3:11" ht="22.5" customHeight="1">
      <c r="C23" s="400"/>
      <c r="D23" s="601" t="s">
        <v>367</v>
      </c>
      <c r="E23" s="402"/>
      <c r="F23" s="403">
        <v>1.0000000000000078E-2</v>
      </c>
      <c r="G23" s="404"/>
      <c r="H23" s="403">
        <v>1.000000000000007E-2</v>
      </c>
      <c r="I23" s="404"/>
      <c r="J23" s="403">
        <v>9.9999999999999707E-3</v>
      </c>
      <c r="K23" s="405"/>
    </row>
    <row r="24" spans="3:11" ht="6" customHeight="1">
      <c r="C24" s="406"/>
      <c r="D24" s="407"/>
      <c r="E24" s="407"/>
      <c r="F24" s="408"/>
      <c r="G24" s="408"/>
      <c r="H24" s="408"/>
      <c r="I24" s="408"/>
      <c r="J24" s="408"/>
      <c r="K24" s="409"/>
    </row>
    <row r="25" spans="3:11" ht="5.25" customHeight="1">
      <c r="C25" s="410"/>
      <c r="D25" s="411"/>
      <c r="E25" s="389"/>
      <c r="F25" s="390"/>
      <c r="G25" s="390"/>
      <c r="H25" s="390"/>
      <c r="I25" s="390"/>
      <c r="J25" s="390"/>
      <c r="K25" s="389"/>
    </row>
    <row r="26" spans="3:11">
      <c r="C26" s="412">
        <v>1</v>
      </c>
      <c r="D26" s="704" t="s">
        <v>357</v>
      </c>
      <c r="E26" s="704"/>
      <c r="F26" s="704"/>
      <c r="G26" s="704"/>
      <c r="H26" s="704"/>
      <c r="I26" s="704"/>
      <c r="J26" s="704"/>
      <c r="K26" s="704"/>
    </row>
  </sheetData>
  <mergeCells count="6">
    <mergeCell ref="D11:J11"/>
    <mergeCell ref="D26:K26"/>
    <mergeCell ref="D4:J4"/>
    <mergeCell ref="D5:J5"/>
    <mergeCell ref="D7:J7"/>
    <mergeCell ref="D8:J8"/>
  </mergeCells>
  <printOptions horizontalCentered="1"/>
  <pageMargins left="0.25" right="0.25" top="0.25" bottom="0.25" header="0" footer="0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1621E-FE42-4F5E-8C1E-1446135977A7}">
  <sheetPr codeName="Sheet24">
    <tabColor rgb="FF339966"/>
  </sheetPr>
  <dimension ref="A2:WVV55"/>
  <sheetViews>
    <sheetView zoomScale="85" zoomScaleNormal="85" workbookViewId="0">
      <selection activeCell="H23" sqref="H23"/>
    </sheetView>
  </sheetViews>
  <sheetFormatPr defaultColWidth="0" defaultRowHeight="11.25" customHeight="1"/>
  <cols>
    <col min="1" max="1" width="2.453125" style="548" customWidth="1"/>
    <col min="2" max="2" width="1.453125" style="548" customWidth="1"/>
    <col min="3" max="3" width="49.81640625" style="548" customWidth="1"/>
    <col min="4" max="4" width="12.453125" style="548" bestFit="1" customWidth="1"/>
    <col min="5" max="6" width="12.7265625" style="548" bestFit="1" customWidth="1"/>
    <col min="7" max="7" width="15.81640625" style="548" bestFit="1" customWidth="1"/>
    <col min="8" max="8" width="14.26953125" style="548" bestFit="1" customWidth="1"/>
    <col min="9" max="10" width="15" style="548" bestFit="1" customWidth="1"/>
    <col min="11" max="11" width="13.7265625" style="548" bestFit="1" customWidth="1"/>
    <col min="12" max="16" width="15.1796875" style="548" bestFit="1" customWidth="1"/>
    <col min="17" max="17" width="13" style="548" bestFit="1" customWidth="1"/>
    <col min="18" max="18" width="14" style="548" bestFit="1" customWidth="1"/>
    <col min="19" max="19" width="1.453125" style="548" customWidth="1"/>
    <col min="20" max="253" width="9.1796875" style="548" customWidth="1"/>
    <col min="254" max="269" width="12.7265625" style="548" customWidth="1"/>
    <col min="270" max="270" width="9.1796875" style="548" customWidth="1"/>
    <col min="271" max="509" width="0" style="548" hidden="1"/>
    <col min="510" max="510" width="34.81640625" style="548" customWidth="1"/>
    <col min="511" max="511" width="8.453125" style="548" bestFit="1" customWidth="1"/>
    <col min="512" max="525" width="12.7265625" style="548" customWidth="1"/>
    <col min="526" max="526" width="9.1796875" style="548" customWidth="1"/>
    <col min="527" max="765" width="0" style="548" hidden="1"/>
    <col min="766" max="766" width="34.81640625" style="548" customWidth="1"/>
    <col min="767" max="767" width="8.453125" style="548" bestFit="1" customWidth="1"/>
    <col min="768" max="781" width="12.7265625" style="548" customWidth="1"/>
    <col min="782" max="782" width="9.1796875" style="548" customWidth="1"/>
    <col min="783" max="1021" width="0" style="548" hidden="1"/>
    <col min="1022" max="1022" width="34.81640625" style="548" customWidth="1"/>
    <col min="1023" max="1023" width="8.453125" style="548" bestFit="1" customWidth="1"/>
    <col min="1024" max="1037" width="12.7265625" style="548" customWidth="1"/>
    <col min="1038" max="1038" width="9.1796875" style="548" customWidth="1"/>
    <col min="1039" max="1277" width="0" style="548" hidden="1"/>
    <col min="1278" max="1278" width="34.81640625" style="548" customWidth="1"/>
    <col min="1279" max="1279" width="8.453125" style="548" bestFit="1" customWidth="1"/>
    <col min="1280" max="1293" width="12.7265625" style="548" customWidth="1"/>
    <col min="1294" max="1294" width="9.1796875" style="548" customWidth="1"/>
    <col min="1295" max="1533" width="0" style="548" hidden="1"/>
    <col min="1534" max="1534" width="34.81640625" style="548" customWidth="1"/>
    <col min="1535" max="1535" width="8.453125" style="548" bestFit="1" customWidth="1"/>
    <col min="1536" max="1549" width="12.7265625" style="548" customWidth="1"/>
    <col min="1550" max="1550" width="9.1796875" style="548" customWidth="1"/>
    <col min="1551" max="1789" width="0" style="548" hidden="1"/>
    <col min="1790" max="1790" width="34.81640625" style="548" customWidth="1"/>
    <col min="1791" max="1791" width="8.453125" style="548" bestFit="1" customWidth="1"/>
    <col min="1792" max="1805" width="12.7265625" style="548" customWidth="1"/>
    <col min="1806" max="1806" width="9.1796875" style="548" customWidth="1"/>
    <col min="1807" max="2045" width="0" style="548" hidden="1"/>
    <col min="2046" max="2046" width="34.81640625" style="548" customWidth="1"/>
    <col min="2047" max="2047" width="8.453125" style="548" bestFit="1" customWidth="1"/>
    <col min="2048" max="2061" width="12.7265625" style="548" customWidth="1"/>
    <col min="2062" max="2062" width="9.1796875" style="548" customWidth="1"/>
    <col min="2063" max="2301" width="0" style="548" hidden="1"/>
    <col min="2302" max="2302" width="34.81640625" style="548" customWidth="1"/>
    <col min="2303" max="2303" width="8.453125" style="548" bestFit="1" customWidth="1"/>
    <col min="2304" max="2317" width="12.7265625" style="548" customWidth="1"/>
    <col min="2318" max="2318" width="9.1796875" style="548" customWidth="1"/>
    <col min="2319" max="2557" width="0" style="548" hidden="1"/>
    <col min="2558" max="2558" width="34.81640625" style="548" customWidth="1"/>
    <col min="2559" max="2559" width="8.453125" style="548" bestFit="1" customWidth="1"/>
    <col min="2560" max="2573" width="12.7265625" style="548" customWidth="1"/>
    <col min="2574" max="2574" width="9.1796875" style="548" customWidth="1"/>
    <col min="2575" max="2813" width="0" style="548" hidden="1"/>
    <col min="2814" max="2814" width="34.81640625" style="548" customWidth="1"/>
    <col min="2815" max="2815" width="8.453125" style="548" bestFit="1" customWidth="1"/>
    <col min="2816" max="2829" width="12.7265625" style="548" customWidth="1"/>
    <col min="2830" max="2830" width="9.1796875" style="548" customWidth="1"/>
    <col min="2831" max="3069" width="0" style="548" hidden="1"/>
    <col min="3070" max="3070" width="34.81640625" style="548" customWidth="1"/>
    <col min="3071" max="3071" width="8.453125" style="548" bestFit="1" customWidth="1"/>
    <col min="3072" max="3085" width="12.7265625" style="548" customWidth="1"/>
    <col min="3086" max="3086" width="9.1796875" style="548" customWidth="1"/>
    <col min="3087" max="3325" width="0" style="548" hidden="1"/>
    <col min="3326" max="3326" width="34.81640625" style="548" customWidth="1"/>
    <col min="3327" max="3327" width="8.453125" style="548" bestFit="1" customWidth="1"/>
    <col min="3328" max="3341" width="12.7265625" style="548" customWidth="1"/>
    <col min="3342" max="3342" width="9.1796875" style="548" customWidth="1"/>
    <col min="3343" max="3581" width="0" style="548" hidden="1"/>
    <col min="3582" max="3582" width="34.81640625" style="548" customWidth="1"/>
    <col min="3583" max="3583" width="8.453125" style="548" bestFit="1" customWidth="1"/>
    <col min="3584" max="3597" width="12.7265625" style="548" customWidth="1"/>
    <col min="3598" max="3598" width="9.1796875" style="548" customWidth="1"/>
    <col min="3599" max="3837" width="0" style="548" hidden="1"/>
    <col min="3838" max="3838" width="34.81640625" style="548" customWidth="1"/>
    <col min="3839" max="3839" width="8.453125" style="548" bestFit="1" customWidth="1"/>
    <col min="3840" max="3853" width="12.7265625" style="548" customWidth="1"/>
    <col min="3854" max="3854" width="9.1796875" style="548" customWidth="1"/>
    <col min="3855" max="4093" width="0" style="548" hidden="1"/>
    <col min="4094" max="4094" width="34.81640625" style="548" customWidth="1"/>
    <col min="4095" max="4095" width="8.453125" style="548" bestFit="1" customWidth="1"/>
    <col min="4096" max="4109" width="12.7265625" style="548" customWidth="1"/>
    <col min="4110" max="4110" width="9.1796875" style="548" customWidth="1"/>
    <col min="4111" max="4349" width="0" style="548" hidden="1"/>
    <col min="4350" max="4350" width="34.81640625" style="548" customWidth="1"/>
    <col min="4351" max="4351" width="8.453125" style="548" bestFit="1" customWidth="1"/>
    <col min="4352" max="4365" width="12.7265625" style="548" customWidth="1"/>
    <col min="4366" max="4366" width="9.1796875" style="548" customWidth="1"/>
    <col min="4367" max="4605" width="0" style="548" hidden="1"/>
    <col min="4606" max="4606" width="34.81640625" style="548" customWidth="1"/>
    <col min="4607" max="4607" width="8.453125" style="548" bestFit="1" customWidth="1"/>
    <col min="4608" max="4621" width="12.7265625" style="548" customWidth="1"/>
    <col min="4622" max="4622" width="9.1796875" style="548" customWidth="1"/>
    <col min="4623" max="4861" width="0" style="548" hidden="1"/>
    <col min="4862" max="4862" width="34.81640625" style="548" customWidth="1"/>
    <col min="4863" max="4863" width="8.453125" style="548" bestFit="1" customWidth="1"/>
    <col min="4864" max="4877" width="12.7265625" style="548" customWidth="1"/>
    <col min="4878" max="4878" width="9.1796875" style="548" customWidth="1"/>
    <col min="4879" max="5117" width="0" style="548" hidden="1"/>
    <col min="5118" max="5118" width="34.81640625" style="548" customWidth="1"/>
    <col min="5119" max="5119" width="8.453125" style="548" bestFit="1" customWidth="1"/>
    <col min="5120" max="5133" width="12.7265625" style="548" customWidth="1"/>
    <col min="5134" max="5134" width="9.1796875" style="548" customWidth="1"/>
    <col min="5135" max="5373" width="0" style="548" hidden="1"/>
    <col min="5374" max="5374" width="34.81640625" style="548" customWidth="1"/>
    <col min="5375" max="5375" width="8.453125" style="548" bestFit="1" customWidth="1"/>
    <col min="5376" max="5389" width="12.7265625" style="548" customWidth="1"/>
    <col min="5390" max="5390" width="9.1796875" style="548" customWidth="1"/>
    <col min="5391" max="5629" width="0" style="548" hidden="1"/>
    <col min="5630" max="5630" width="34.81640625" style="548" customWidth="1"/>
    <col min="5631" max="5631" width="8.453125" style="548" bestFit="1" customWidth="1"/>
    <col min="5632" max="5645" width="12.7265625" style="548" customWidth="1"/>
    <col min="5646" max="5646" width="9.1796875" style="548" customWidth="1"/>
    <col min="5647" max="5885" width="0" style="548" hidden="1"/>
    <col min="5886" max="5886" width="34.81640625" style="548" customWidth="1"/>
    <col min="5887" max="5887" width="8.453125" style="548" bestFit="1" customWidth="1"/>
    <col min="5888" max="5901" width="12.7265625" style="548" customWidth="1"/>
    <col min="5902" max="5902" width="9.1796875" style="548" customWidth="1"/>
    <col min="5903" max="6141" width="0" style="548" hidden="1"/>
    <col min="6142" max="6142" width="34.81640625" style="548" customWidth="1"/>
    <col min="6143" max="6143" width="8.453125" style="548" bestFit="1" customWidth="1"/>
    <col min="6144" max="6157" width="12.7265625" style="548" customWidth="1"/>
    <col min="6158" max="6158" width="9.1796875" style="548" customWidth="1"/>
    <col min="6159" max="6397" width="0" style="548" hidden="1"/>
    <col min="6398" max="6398" width="34.81640625" style="548" customWidth="1"/>
    <col min="6399" max="6399" width="8.453125" style="548" bestFit="1" customWidth="1"/>
    <col min="6400" max="6413" width="12.7265625" style="548" customWidth="1"/>
    <col min="6414" max="6414" width="9.1796875" style="548" customWidth="1"/>
    <col min="6415" max="6653" width="0" style="548" hidden="1"/>
    <col min="6654" max="6654" width="34.81640625" style="548" customWidth="1"/>
    <col min="6655" max="6655" width="8.453125" style="548" bestFit="1" customWidth="1"/>
    <col min="6656" max="6669" width="12.7265625" style="548" customWidth="1"/>
    <col min="6670" max="6670" width="9.1796875" style="548" customWidth="1"/>
    <col min="6671" max="6909" width="0" style="548" hidden="1"/>
    <col min="6910" max="6910" width="34.81640625" style="548" customWidth="1"/>
    <col min="6911" max="6911" width="8.453125" style="548" bestFit="1" customWidth="1"/>
    <col min="6912" max="6925" width="12.7265625" style="548" customWidth="1"/>
    <col min="6926" max="6926" width="9.1796875" style="548" customWidth="1"/>
    <col min="6927" max="7165" width="0" style="548" hidden="1"/>
    <col min="7166" max="7166" width="34.81640625" style="548" customWidth="1"/>
    <col min="7167" max="7167" width="8.453125" style="548" bestFit="1" customWidth="1"/>
    <col min="7168" max="7181" width="12.7265625" style="548" customWidth="1"/>
    <col min="7182" max="7182" width="9.1796875" style="548" customWidth="1"/>
    <col min="7183" max="7421" width="0" style="548" hidden="1"/>
    <col min="7422" max="7422" width="34.81640625" style="548" customWidth="1"/>
    <col min="7423" max="7423" width="8.453125" style="548" bestFit="1" customWidth="1"/>
    <col min="7424" max="7437" width="12.7265625" style="548" customWidth="1"/>
    <col min="7438" max="7438" width="9.1796875" style="548" customWidth="1"/>
    <col min="7439" max="7677" width="0" style="548" hidden="1"/>
    <col min="7678" max="7678" width="34.81640625" style="548" customWidth="1"/>
    <col min="7679" max="7679" width="8.453125" style="548" bestFit="1" customWidth="1"/>
    <col min="7680" max="7693" width="12.7265625" style="548" customWidth="1"/>
    <col min="7694" max="7694" width="9.1796875" style="548" customWidth="1"/>
    <col min="7695" max="7933" width="0" style="548" hidden="1"/>
    <col min="7934" max="7934" width="34.81640625" style="548" customWidth="1"/>
    <col min="7935" max="7935" width="8.453125" style="548" bestFit="1" customWidth="1"/>
    <col min="7936" max="7949" width="12.7265625" style="548" customWidth="1"/>
    <col min="7950" max="7950" width="9.1796875" style="548" customWidth="1"/>
    <col min="7951" max="8189" width="0" style="548" hidden="1"/>
    <col min="8190" max="8190" width="34.81640625" style="548" customWidth="1"/>
    <col min="8191" max="8191" width="8.453125" style="548" bestFit="1" customWidth="1"/>
    <col min="8192" max="8205" width="12.7265625" style="548" customWidth="1"/>
    <col min="8206" max="8206" width="9.1796875" style="548" customWidth="1"/>
    <col min="8207" max="8445" width="0" style="548" hidden="1"/>
    <col min="8446" max="8446" width="34.81640625" style="548" customWidth="1"/>
    <col min="8447" max="8447" width="8.453125" style="548" bestFit="1" customWidth="1"/>
    <col min="8448" max="8461" width="12.7265625" style="548" customWidth="1"/>
    <col min="8462" max="8462" width="9.1796875" style="548" customWidth="1"/>
    <col min="8463" max="8701" width="0" style="548" hidden="1"/>
    <col min="8702" max="8702" width="34.81640625" style="548" customWidth="1"/>
    <col min="8703" max="8703" width="8.453125" style="548" bestFit="1" customWidth="1"/>
    <col min="8704" max="8717" width="12.7265625" style="548" customWidth="1"/>
    <col min="8718" max="8718" width="9.1796875" style="548" customWidth="1"/>
    <col min="8719" max="8957" width="0" style="548" hidden="1"/>
    <col min="8958" max="8958" width="34.81640625" style="548" customWidth="1"/>
    <col min="8959" max="8959" width="8.453125" style="548" bestFit="1" customWidth="1"/>
    <col min="8960" max="8973" width="12.7265625" style="548" customWidth="1"/>
    <col min="8974" max="8974" width="9.1796875" style="548" customWidth="1"/>
    <col min="8975" max="9213" width="0" style="548" hidden="1"/>
    <col min="9214" max="9214" width="34.81640625" style="548" customWidth="1"/>
    <col min="9215" max="9215" width="8.453125" style="548" bestFit="1" customWidth="1"/>
    <col min="9216" max="9229" width="12.7265625" style="548" customWidth="1"/>
    <col min="9230" max="9230" width="9.1796875" style="548" customWidth="1"/>
    <col min="9231" max="9469" width="0" style="548" hidden="1"/>
    <col min="9470" max="9470" width="34.81640625" style="548" customWidth="1"/>
    <col min="9471" max="9471" width="8.453125" style="548" bestFit="1" customWidth="1"/>
    <col min="9472" max="9485" width="12.7265625" style="548" customWidth="1"/>
    <col min="9486" max="9486" width="9.1796875" style="548" customWidth="1"/>
    <col min="9487" max="9725" width="0" style="548" hidden="1"/>
    <col min="9726" max="9726" width="34.81640625" style="548" customWidth="1"/>
    <col min="9727" max="9727" width="8.453125" style="548" bestFit="1" customWidth="1"/>
    <col min="9728" max="9741" width="12.7265625" style="548" customWidth="1"/>
    <col min="9742" max="9742" width="9.1796875" style="548" customWidth="1"/>
    <col min="9743" max="9981" width="0" style="548" hidden="1"/>
    <col min="9982" max="9982" width="34.81640625" style="548" customWidth="1"/>
    <col min="9983" max="9983" width="8.453125" style="548" bestFit="1" customWidth="1"/>
    <col min="9984" max="9997" width="12.7265625" style="548" customWidth="1"/>
    <col min="9998" max="9998" width="9.1796875" style="548" customWidth="1"/>
    <col min="9999" max="10237" width="0" style="548" hidden="1"/>
    <col min="10238" max="10238" width="34.81640625" style="548" customWidth="1"/>
    <col min="10239" max="10239" width="8.453125" style="548" bestFit="1" customWidth="1"/>
    <col min="10240" max="10253" width="12.7265625" style="548" customWidth="1"/>
    <col min="10254" max="10254" width="9.1796875" style="548" customWidth="1"/>
    <col min="10255" max="10493" width="0" style="548" hidden="1"/>
    <col min="10494" max="10494" width="34.81640625" style="548" customWidth="1"/>
    <col min="10495" max="10495" width="8.453125" style="548" bestFit="1" customWidth="1"/>
    <col min="10496" max="10509" width="12.7265625" style="548" customWidth="1"/>
    <col min="10510" max="10510" width="9.1796875" style="548" customWidth="1"/>
    <col min="10511" max="10749" width="0" style="548" hidden="1"/>
    <col min="10750" max="10750" width="34.81640625" style="548" customWidth="1"/>
    <col min="10751" max="10751" width="8.453125" style="548" bestFit="1" customWidth="1"/>
    <col min="10752" max="10765" width="12.7265625" style="548" customWidth="1"/>
    <col min="10766" max="10766" width="9.1796875" style="548" customWidth="1"/>
    <col min="10767" max="11005" width="0" style="548" hidden="1"/>
    <col min="11006" max="11006" width="34.81640625" style="548" customWidth="1"/>
    <col min="11007" max="11007" width="8.453125" style="548" bestFit="1" customWidth="1"/>
    <col min="11008" max="11021" width="12.7265625" style="548" customWidth="1"/>
    <col min="11022" max="11022" width="9.1796875" style="548" customWidth="1"/>
    <col min="11023" max="11261" width="0" style="548" hidden="1"/>
    <col min="11262" max="11262" width="34.81640625" style="548" customWidth="1"/>
    <col min="11263" max="11263" width="8.453125" style="548" bestFit="1" customWidth="1"/>
    <col min="11264" max="11277" width="12.7265625" style="548" customWidth="1"/>
    <col min="11278" max="11278" width="9.1796875" style="548" customWidth="1"/>
    <col min="11279" max="11517" width="0" style="548" hidden="1"/>
    <col min="11518" max="11518" width="34.81640625" style="548" customWidth="1"/>
    <col min="11519" max="11519" width="8.453125" style="548" bestFit="1" customWidth="1"/>
    <col min="11520" max="11533" width="12.7265625" style="548" customWidth="1"/>
    <col min="11534" max="11534" width="9.1796875" style="548" customWidth="1"/>
    <col min="11535" max="11773" width="0" style="548" hidden="1"/>
    <col min="11774" max="11774" width="34.81640625" style="548" customWidth="1"/>
    <col min="11775" max="11775" width="8.453125" style="548" bestFit="1" customWidth="1"/>
    <col min="11776" max="11789" width="12.7265625" style="548" customWidth="1"/>
    <col min="11790" max="11790" width="9.1796875" style="548" customWidth="1"/>
    <col min="11791" max="12029" width="0" style="548" hidden="1"/>
    <col min="12030" max="12030" width="34.81640625" style="548" customWidth="1"/>
    <col min="12031" max="12031" width="8.453125" style="548" bestFit="1" customWidth="1"/>
    <col min="12032" max="12045" width="12.7265625" style="548" customWidth="1"/>
    <col min="12046" max="12046" width="9.1796875" style="548" customWidth="1"/>
    <col min="12047" max="12285" width="0" style="548" hidden="1"/>
    <col min="12286" max="12286" width="34.81640625" style="548" customWidth="1"/>
    <col min="12287" max="12287" width="8.453125" style="548" bestFit="1" customWidth="1"/>
    <col min="12288" max="12301" width="12.7265625" style="548" customWidth="1"/>
    <col min="12302" max="12302" width="9.1796875" style="548" customWidth="1"/>
    <col min="12303" max="12541" width="0" style="548" hidden="1"/>
    <col min="12542" max="12542" width="34.81640625" style="548" customWidth="1"/>
    <col min="12543" max="12543" width="8.453125" style="548" bestFit="1" customWidth="1"/>
    <col min="12544" max="12557" width="12.7265625" style="548" customWidth="1"/>
    <col min="12558" max="12558" width="9.1796875" style="548" customWidth="1"/>
    <col min="12559" max="12797" width="0" style="548" hidden="1"/>
    <col min="12798" max="12798" width="34.81640625" style="548" customWidth="1"/>
    <col min="12799" max="12799" width="8.453125" style="548" bestFit="1" customWidth="1"/>
    <col min="12800" max="12813" width="12.7265625" style="548" customWidth="1"/>
    <col min="12814" max="12814" width="9.1796875" style="548" customWidth="1"/>
    <col min="12815" max="13053" width="0" style="548" hidden="1"/>
    <col min="13054" max="13054" width="34.81640625" style="548" customWidth="1"/>
    <col min="13055" max="13055" width="8.453125" style="548" bestFit="1" customWidth="1"/>
    <col min="13056" max="13069" width="12.7265625" style="548" customWidth="1"/>
    <col min="13070" max="13070" width="9.1796875" style="548" customWidth="1"/>
    <col min="13071" max="13309" width="0" style="548" hidden="1"/>
    <col min="13310" max="13310" width="34.81640625" style="548" customWidth="1"/>
    <col min="13311" max="13311" width="8.453125" style="548" bestFit="1" customWidth="1"/>
    <col min="13312" max="13325" width="12.7265625" style="548" customWidth="1"/>
    <col min="13326" max="13326" width="9.1796875" style="548" customWidth="1"/>
    <col min="13327" max="13565" width="0" style="548" hidden="1"/>
    <col min="13566" max="13566" width="34.81640625" style="548" customWidth="1"/>
    <col min="13567" max="13567" width="8.453125" style="548" bestFit="1" customWidth="1"/>
    <col min="13568" max="13581" width="12.7265625" style="548" customWidth="1"/>
    <col min="13582" max="13582" width="9.1796875" style="548" customWidth="1"/>
    <col min="13583" max="13821" width="0" style="548" hidden="1"/>
    <col min="13822" max="13822" width="34.81640625" style="548" customWidth="1"/>
    <col min="13823" max="13823" width="8.453125" style="548" bestFit="1" customWidth="1"/>
    <col min="13824" max="13837" width="12.7265625" style="548" customWidth="1"/>
    <col min="13838" max="13838" width="9.1796875" style="548" customWidth="1"/>
    <col min="13839" max="14077" width="0" style="548" hidden="1"/>
    <col min="14078" max="14078" width="34.81640625" style="548" customWidth="1"/>
    <col min="14079" max="14079" width="8.453125" style="548" bestFit="1" customWidth="1"/>
    <col min="14080" max="14093" width="12.7265625" style="548" customWidth="1"/>
    <col min="14094" max="14094" width="9.1796875" style="548" customWidth="1"/>
    <col min="14095" max="14333" width="0" style="548" hidden="1"/>
    <col min="14334" max="14334" width="34.81640625" style="548" customWidth="1"/>
    <col min="14335" max="14335" width="8.453125" style="548" bestFit="1" customWidth="1"/>
    <col min="14336" max="14349" width="12.7265625" style="548" customWidth="1"/>
    <col min="14350" max="14350" width="9.1796875" style="548" customWidth="1"/>
    <col min="14351" max="14589" width="0" style="548" hidden="1"/>
    <col min="14590" max="14590" width="34.81640625" style="548" customWidth="1"/>
    <col min="14591" max="14591" width="8.453125" style="548" bestFit="1" customWidth="1"/>
    <col min="14592" max="14605" width="12.7265625" style="548" customWidth="1"/>
    <col min="14606" max="14606" width="9.1796875" style="548" customWidth="1"/>
    <col min="14607" max="14845" width="0" style="548" hidden="1"/>
    <col min="14846" max="14846" width="34.81640625" style="548" customWidth="1"/>
    <col min="14847" max="14847" width="8.453125" style="548" bestFit="1" customWidth="1"/>
    <col min="14848" max="14861" width="12.7265625" style="548" customWidth="1"/>
    <col min="14862" max="14862" width="9.1796875" style="548" customWidth="1"/>
    <col min="14863" max="15101" width="0" style="548" hidden="1"/>
    <col min="15102" max="15102" width="34.81640625" style="548" customWidth="1"/>
    <col min="15103" max="15103" width="8.453125" style="548" bestFit="1" customWidth="1"/>
    <col min="15104" max="15117" width="12.7265625" style="548" customWidth="1"/>
    <col min="15118" max="15118" width="9.1796875" style="548" customWidth="1"/>
    <col min="15119" max="15357" width="0" style="548" hidden="1"/>
    <col min="15358" max="15358" width="34.81640625" style="548" customWidth="1"/>
    <col min="15359" max="15359" width="8.453125" style="548" bestFit="1" customWidth="1"/>
    <col min="15360" max="15373" width="12.7265625" style="548" customWidth="1"/>
    <col min="15374" max="15374" width="9.1796875" style="548" customWidth="1"/>
    <col min="15375" max="15613" width="0" style="548" hidden="1"/>
    <col min="15614" max="15614" width="34.81640625" style="548" customWidth="1"/>
    <col min="15615" max="15615" width="8.453125" style="548" bestFit="1" customWidth="1"/>
    <col min="15616" max="15629" width="12.7265625" style="548" customWidth="1"/>
    <col min="15630" max="15630" width="9.1796875" style="548" customWidth="1"/>
    <col min="15631" max="15869" width="0" style="548" hidden="1"/>
    <col min="15870" max="15870" width="34.81640625" style="548" customWidth="1"/>
    <col min="15871" max="15871" width="8.453125" style="548" bestFit="1" customWidth="1"/>
    <col min="15872" max="15885" width="12.7265625" style="548" customWidth="1"/>
    <col min="15886" max="15886" width="9.1796875" style="548" customWidth="1"/>
    <col min="15887" max="16125" width="0" style="548" hidden="1"/>
    <col min="16126" max="16126" width="34.81640625" style="548" customWidth="1"/>
    <col min="16127" max="16127" width="8.453125" style="548" bestFit="1" customWidth="1"/>
    <col min="16128" max="16141" width="12.7265625" style="548" customWidth="1"/>
    <col min="16142" max="16142" width="9.1796875" style="548" customWidth="1"/>
    <col min="16143" max="16384" width="0" style="548" hidden="1"/>
  </cols>
  <sheetData>
    <row r="2" spans="3:18" ht="11.25" customHeight="1">
      <c r="C2" s="705" t="str">
        <f>Titles!D5</f>
        <v>California Virtual Academy at Sutter</v>
      </c>
      <c r="D2" s="706"/>
      <c r="E2" s="706"/>
      <c r="F2" s="706"/>
      <c r="G2" s="706"/>
      <c r="H2" s="706"/>
      <c r="I2" s="706"/>
      <c r="J2" s="706"/>
      <c r="K2" s="706"/>
      <c r="L2" s="706"/>
      <c r="M2" s="706"/>
      <c r="N2" s="706"/>
      <c r="O2" s="706"/>
      <c r="P2" s="706"/>
      <c r="Q2" s="706"/>
      <c r="R2" s="707"/>
    </row>
    <row r="3" spans="3:18" ht="10.5">
      <c r="C3" s="708"/>
      <c r="D3" s="709"/>
      <c r="E3" s="709"/>
      <c r="F3" s="709"/>
      <c r="G3" s="709"/>
      <c r="H3" s="709"/>
      <c r="I3" s="709"/>
      <c r="J3" s="709"/>
      <c r="K3" s="709"/>
      <c r="L3" s="709"/>
      <c r="M3" s="709"/>
      <c r="N3" s="709"/>
      <c r="O3" s="709"/>
      <c r="P3" s="709"/>
      <c r="Q3" s="709"/>
      <c r="R3" s="710"/>
    </row>
    <row r="4" spans="3:18" ht="11.25" customHeight="1">
      <c r="C4" s="708"/>
      <c r="D4" s="709"/>
      <c r="E4" s="709"/>
      <c r="F4" s="709"/>
      <c r="G4" s="709"/>
      <c r="H4" s="709"/>
      <c r="I4" s="709"/>
      <c r="J4" s="709"/>
      <c r="K4" s="709"/>
      <c r="L4" s="709"/>
      <c r="M4" s="709"/>
      <c r="N4" s="709"/>
      <c r="O4" s="709"/>
      <c r="P4" s="709"/>
      <c r="Q4" s="709"/>
      <c r="R4" s="710"/>
    </row>
    <row r="5" spans="3:18" ht="11.25" customHeight="1">
      <c r="C5" s="711" t="str">
        <f>Titles!D10</f>
        <v>Fiscal Year 2021-22</v>
      </c>
      <c r="D5" s="712"/>
      <c r="E5" s="712"/>
      <c r="F5" s="712"/>
      <c r="G5" s="712"/>
      <c r="H5" s="712"/>
      <c r="I5" s="712"/>
      <c r="J5" s="712"/>
      <c r="K5" s="712"/>
      <c r="L5" s="712"/>
      <c r="M5" s="712"/>
      <c r="N5" s="712"/>
      <c r="O5" s="712"/>
      <c r="P5" s="712"/>
      <c r="Q5" s="712"/>
      <c r="R5" s="713"/>
    </row>
    <row r="6" spans="3:18" ht="9" customHeight="1">
      <c r="C6" s="711"/>
      <c r="D6" s="712"/>
      <c r="E6" s="712"/>
      <c r="F6" s="712"/>
      <c r="G6" s="712"/>
      <c r="H6" s="712"/>
      <c r="I6" s="712"/>
      <c r="J6" s="712"/>
      <c r="K6" s="712"/>
      <c r="L6" s="712"/>
      <c r="M6" s="712"/>
      <c r="N6" s="712"/>
      <c r="O6" s="712"/>
      <c r="P6" s="712"/>
      <c r="Q6" s="712"/>
      <c r="R6" s="713"/>
    </row>
    <row r="7" spans="3:18" ht="11.25" customHeight="1">
      <c r="C7" s="711"/>
      <c r="D7" s="712"/>
      <c r="E7" s="712"/>
      <c r="F7" s="712"/>
      <c r="G7" s="712"/>
      <c r="H7" s="712"/>
      <c r="I7" s="712"/>
      <c r="J7" s="712"/>
      <c r="K7" s="712"/>
      <c r="L7" s="712"/>
      <c r="M7" s="712"/>
      <c r="N7" s="712"/>
      <c r="O7" s="712"/>
      <c r="P7" s="712"/>
      <c r="Q7" s="712"/>
      <c r="R7" s="713"/>
    </row>
    <row r="8" spans="3:18" ht="10.5">
      <c r="C8" s="711" t="str">
        <f>Titles!D12</f>
        <v>Adopted Budget</v>
      </c>
      <c r="D8" s="712"/>
      <c r="E8" s="712"/>
      <c r="F8" s="712"/>
      <c r="G8" s="712"/>
      <c r="H8" s="712"/>
      <c r="I8" s="712"/>
      <c r="J8" s="712"/>
      <c r="K8" s="712"/>
      <c r="L8" s="712"/>
      <c r="M8" s="712"/>
      <c r="N8" s="712"/>
      <c r="O8" s="712"/>
      <c r="P8" s="712"/>
      <c r="Q8" s="712"/>
      <c r="R8" s="713"/>
    </row>
    <row r="9" spans="3:18" ht="10.5">
      <c r="C9" s="711"/>
      <c r="D9" s="712"/>
      <c r="E9" s="712"/>
      <c r="F9" s="712"/>
      <c r="G9" s="712"/>
      <c r="H9" s="712"/>
      <c r="I9" s="712"/>
      <c r="J9" s="712"/>
      <c r="K9" s="712"/>
      <c r="L9" s="712"/>
      <c r="M9" s="712"/>
      <c r="N9" s="712"/>
      <c r="O9" s="712"/>
      <c r="P9" s="712"/>
      <c r="Q9" s="712"/>
      <c r="R9" s="713"/>
    </row>
    <row r="10" spans="3:18" ht="10.5">
      <c r="C10" s="711"/>
      <c r="D10" s="712"/>
      <c r="E10" s="712"/>
      <c r="F10" s="712"/>
      <c r="G10" s="712"/>
      <c r="H10" s="712"/>
      <c r="I10" s="712"/>
      <c r="J10" s="712"/>
      <c r="K10" s="712"/>
      <c r="L10" s="712"/>
      <c r="M10" s="712"/>
      <c r="N10" s="712"/>
      <c r="O10" s="712"/>
      <c r="P10" s="712"/>
      <c r="Q10" s="712"/>
      <c r="R10" s="713"/>
    </row>
    <row r="11" spans="3:18" ht="6" customHeight="1">
      <c r="C11" s="714" t="str">
        <f>Titles!D17</f>
        <v>Cash Flow Worksheet</v>
      </c>
      <c r="D11" s="715"/>
      <c r="E11" s="715"/>
      <c r="F11" s="715"/>
      <c r="G11" s="715"/>
      <c r="H11" s="715"/>
      <c r="I11" s="715"/>
      <c r="J11" s="715"/>
      <c r="K11" s="715"/>
      <c r="L11" s="715"/>
      <c r="M11" s="715"/>
      <c r="N11" s="715"/>
      <c r="O11" s="715"/>
      <c r="P11" s="715"/>
      <c r="Q11" s="715"/>
      <c r="R11" s="716"/>
    </row>
    <row r="12" spans="3:18" ht="6.75" customHeight="1">
      <c r="C12" s="714"/>
      <c r="D12" s="715"/>
      <c r="E12" s="715"/>
      <c r="F12" s="715"/>
      <c r="G12" s="715"/>
      <c r="H12" s="715"/>
      <c r="I12" s="715"/>
      <c r="J12" s="715"/>
      <c r="K12" s="715"/>
      <c r="L12" s="715"/>
      <c r="M12" s="715"/>
      <c r="N12" s="715"/>
      <c r="O12" s="715"/>
      <c r="P12" s="715"/>
      <c r="Q12" s="715"/>
      <c r="R12" s="716"/>
    </row>
    <row r="13" spans="3:18" ht="6.75" customHeight="1">
      <c r="C13" s="714"/>
      <c r="D13" s="715"/>
      <c r="E13" s="715"/>
      <c r="F13" s="715"/>
      <c r="G13" s="715"/>
      <c r="H13" s="715"/>
      <c r="I13" s="715"/>
      <c r="J13" s="715"/>
      <c r="K13" s="715"/>
      <c r="L13" s="715"/>
      <c r="M13" s="715"/>
      <c r="N13" s="715"/>
      <c r="O13" s="715"/>
      <c r="P13" s="715"/>
      <c r="Q13" s="715"/>
      <c r="R13" s="716"/>
    </row>
    <row r="14" spans="3:18" ht="6" customHeight="1">
      <c r="C14" s="714"/>
      <c r="D14" s="715"/>
      <c r="E14" s="715"/>
      <c r="F14" s="715"/>
      <c r="G14" s="715"/>
      <c r="H14" s="715"/>
      <c r="I14" s="715"/>
      <c r="J14" s="715"/>
      <c r="K14" s="715"/>
      <c r="L14" s="715"/>
      <c r="M14" s="715"/>
      <c r="N14" s="715"/>
      <c r="O14" s="715"/>
      <c r="P14" s="715"/>
      <c r="Q14" s="715"/>
      <c r="R14" s="716"/>
    </row>
    <row r="15" spans="3:18" ht="10.5">
      <c r="C15" s="717"/>
      <c r="D15" s="718"/>
      <c r="E15" s="718"/>
      <c r="F15" s="718"/>
      <c r="G15" s="718"/>
      <c r="H15" s="718"/>
      <c r="I15" s="718"/>
      <c r="J15" s="718"/>
      <c r="K15" s="718"/>
      <c r="L15" s="718"/>
      <c r="M15" s="718"/>
      <c r="N15" s="718"/>
      <c r="O15" s="718"/>
      <c r="P15" s="718"/>
      <c r="Q15" s="718"/>
      <c r="R15" s="719"/>
    </row>
    <row r="17" spans="1:16142" ht="18.75" customHeight="1">
      <c r="C17" s="549"/>
      <c r="D17" s="550"/>
      <c r="E17" s="720" t="s">
        <v>343</v>
      </c>
      <c r="F17" s="721"/>
      <c r="G17" s="721"/>
      <c r="H17" s="721"/>
      <c r="I17" s="721"/>
      <c r="J17" s="721"/>
      <c r="K17" s="721"/>
      <c r="L17" s="721"/>
      <c r="M17" s="721"/>
      <c r="N17" s="721"/>
      <c r="O17" s="721"/>
      <c r="P17" s="722"/>
      <c r="Q17" s="551"/>
      <c r="R17" s="552"/>
    </row>
    <row r="18" spans="1:16142" s="557" customFormat="1" ht="18.5">
      <c r="A18" s="548"/>
      <c r="B18" s="548"/>
      <c r="C18" s="553"/>
      <c r="D18" s="554" t="s">
        <v>302</v>
      </c>
      <c r="E18" s="555" t="s">
        <v>213</v>
      </c>
      <c r="F18" s="555" t="s">
        <v>214</v>
      </c>
      <c r="G18" s="555" t="s">
        <v>215</v>
      </c>
      <c r="H18" s="555" t="s">
        <v>216</v>
      </c>
      <c r="I18" s="555" t="s">
        <v>217</v>
      </c>
      <c r="J18" s="555" t="s">
        <v>218</v>
      </c>
      <c r="K18" s="555" t="s">
        <v>219</v>
      </c>
      <c r="L18" s="555" t="s">
        <v>220</v>
      </c>
      <c r="M18" s="555" t="s">
        <v>221</v>
      </c>
      <c r="N18" s="555" t="s">
        <v>222</v>
      </c>
      <c r="O18" s="555" t="s">
        <v>223</v>
      </c>
      <c r="P18" s="555" t="s">
        <v>224</v>
      </c>
      <c r="Q18" s="556" t="s">
        <v>303</v>
      </c>
      <c r="R18" s="556" t="s">
        <v>155</v>
      </c>
      <c r="S18" s="548"/>
      <c r="T18" s="548"/>
      <c r="U18" s="548"/>
      <c r="V18" s="548"/>
      <c r="W18" s="548"/>
      <c r="X18" s="548"/>
      <c r="Y18" s="548"/>
      <c r="Z18" s="548"/>
      <c r="AA18" s="548"/>
      <c r="AB18" s="548"/>
      <c r="AC18" s="548"/>
      <c r="AD18" s="548"/>
      <c r="AE18" s="548"/>
      <c r="AF18" s="548"/>
      <c r="AG18" s="548"/>
      <c r="AH18" s="548"/>
      <c r="AI18" s="548"/>
      <c r="AJ18" s="548"/>
      <c r="AK18" s="548"/>
      <c r="AL18" s="548"/>
      <c r="AM18" s="548"/>
      <c r="AN18" s="548"/>
      <c r="AO18" s="548"/>
      <c r="AP18" s="548"/>
      <c r="AQ18" s="548"/>
      <c r="AR18" s="548"/>
      <c r="AS18" s="548"/>
      <c r="AT18" s="548"/>
      <c r="AU18" s="548"/>
      <c r="AV18" s="548"/>
      <c r="AW18" s="548"/>
      <c r="AX18" s="548"/>
      <c r="AY18" s="548"/>
      <c r="AZ18" s="548"/>
      <c r="BA18" s="548"/>
      <c r="BB18" s="548"/>
      <c r="BC18" s="548"/>
      <c r="BD18" s="548"/>
      <c r="BE18" s="548"/>
      <c r="BF18" s="548"/>
      <c r="BG18" s="548"/>
      <c r="BH18" s="548"/>
      <c r="BI18" s="548"/>
      <c r="BJ18" s="548"/>
      <c r="BK18" s="548"/>
      <c r="BL18" s="548"/>
      <c r="BM18" s="548"/>
      <c r="BN18" s="548"/>
      <c r="BO18" s="548"/>
      <c r="BP18" s="548"/>
      <c r="BQ18" s="548"/>
      <c r="BR18" s="548"/>
      <c r="BS18" s="548"/>
      <c r="BT18" s="548"/>
      <c r="BU18" s="548"/>
      <c r="BV18" s="548"/>
      <c r="BW18" s="548"/>
      <c r="BX18" s="548"/>
      <c r="BY18" s="548"/>
      <c r="BZ18" s="548"/>
      <c r="CA18" s="548"/>
      <c r="CB18" s="548"/>
      <c r="CC18" s="548"/>
      <c r="CD18" s="548"/>
      <c r="CE18" s="548"/>
      <c r="CF18" s="548"/>
      <c r="CG18" s="548"/>
      <c r="CH18" s="548"/>
      <c r="CI18" s="548"/>
      <c r="CJ18" s="548"/>
      <c r="CK18" s="548"/>
      <c r="CL18" s="548"/>
      <c r="CM18" s="548"/>
      <c r="CN18" s="548"/>
      <c r="CO18" s="548"/>
      <c r="CP18" s="548"/>
      <c r="CQ18" s="548"/>
      <c r="CR18" s="548"/>
      <c r="CS18" s="548"/>
      <c r="CT18" s="548"/>
      <c r="CU18" s="548"/>
      <c r="CV18" s="548"/>
      <c r="CW18" s="548"/>
      <c r="CX18" s="548"/>
      <c r="CY18" s="548"/>
      <c r="CZ18" s="548"/>
      <c r="DA18" s="548"/>
      <c r="DB18" s="548"/>
      <c r="DC18" s="548"/>
      <c r="DD18" s="548"/>
      <c r="DE18" s="548"/>
      <c r="DF18" s="548"/>
      <c r="DG18" s="548"/>
      <c r="DH18" s="548"/>
      <c r="DI18" s="548"/>
      <c r="DJ18" s="548"/>
      <c r="DK18" s="548"/>
      <c r="DL18" s="548"/>
      <c r="DM18" s="548"/>
      <c r="DN18" s="548"/>
      <c r="DO18" s="548"/>
      <c r="DP18" s="548"/>
      <c r="DQ18" s="548"/>
      <c r="DR18" s="548"/>
      <c r="DS18" s="548"/>
      <c r="DT18" s="548"/>
      <c r="DU18" s="548"/>
      <c r="DV18" s="548"/>
      <c r="DW18" s="548"/>
      <c r="DX18" s="548"/>
      <c r="DY18" s="548"/>
      <c r="DZ18" s="548"/>
      <c r="EA18" s="548"/>
      <c r="EB18" s="548"/>
      <c r="EC18" s="548"/>
      <c r="ED18" s="548"/>
      <c r="EE18" s="548"/>
      <c r="EF18" s="548"/>
      <c r="EG18" s="548"/>
      <c r="EH18" s="548"/>
      <c r="EI18" s="548"/>
      <c r="EJ18" s="548"/>
      <c r="EK18" s="548"/>
      <c r="EL18" s="548"/>
      <c r="EM18" s="548"/>
      <c r="EN18" s="548"/>
      <c r="EO18" s="548"/>
      <c r="EP18" s="548"/>
      <c r="EQ18" s="548"/>
      <c r="ER18" s="548"/>
      <c r="ES18" s="548"/>
      <c r="ET18" s="548"/>
      <c r="EU18" s="548"/>
      <c r="EV18" s="548"/>
      <c r="EW18" s="548"/>
      <c r="EX18" s="548"/>
      <c r="EY18" s="548"/>
      <c r="EZ18" s="548"/>
      <c r="FA18" s="548"/>
      <c r="FB18" s="548"/>
      <c r="FC18" s="548"/>
      <c r="FD18" s="548"/>
      <c r="FE18" s="548"/>
      <c r="FF18" s="548"/>
      <c r="FG18" s="548"/>
      <c r="FH18" s="548"/>
      <c r="FI18" s="548"/>
      <c r="FJ18" s="548"/>
      <c r="FK18" s="548"/>
      <c r="FL18" s="548"/>
      <c r="FM18" s="548"/>
      <c r="FN18" s="548"/>
      <c r="FO18" s="548"/>
      <c r="FP18" s="548"/>
      <c r="FQ18" s="548"/>
      <c r="FR18" s="548"/>
      <c r="FS18" s="548"/>
      <c r="FT18" s="548"/>
      <c r="FU18" s="548"/>
      <c r="FV18" s="548"/>
      <c r="FW18" s="548"/>
      <c r="FX18" s="548"/>
      <c r="FY18" s="548"/>
      <c r="FZ18" s="548"/>
      <c r="GA18" s="548"/>
      <c r="GB18" s="548"/>
      <c r="GC18" s="548"/>
      <c r="GD18" s="548"/>
      <c r="GE18" s="548"/>
      <c r="GF18" s="548"/>
      <c r="GG18" s="548"/>
      <c r="GH18" s="548"/>
      <c r="GI18" s="548"/>
      <c r="GJ18" s="548"/>
      <c r="GK18" s="548"/>
      <c r="GL18" s="548"/>
      <c r="GM18" s="548"/>
      <c r="GN18" s="548"/>
      <c r="GO18" s="548"/>
      <c r="GP18" s="548"/>
      <c r="GQ18" s="548"/>
      <c r="GR18" s="548"/>
      <c r="GS18" s="548"/>
      <c r="GT18" s="548"/>
      <c r="GU18" s="548"/>
      <c r="GV18" s="548"/>
      <c r="GW18" s="548"/>
      <c r="GX18" s="548"/>
      <c r="GY18" s="548"/>
      <c r="GZ18" s="548"/>
      <c r="HA18" s="548"/>
      <c r="HB18" s="548"/>
      <c r="HC18" s="548"/>
      <c r="HD18" s="548"/>
      <c r="HE18" s="548"/>
      <c r="HF18" s="548"/>
      <c r="HG18" s="548"/>
      <c r="HH18" s="548"/>
      <c r="HI18" s="548"/>
      <c r="HJ18" s="548"/>
      <c r="HK18" s="548"/>
      <c r="HL18" s="548"/>
      <c r="HM18" s="548"/>
      <c r="HN18" s="548"/>
      <c r="HO18" s="548"/>
      <c r="HP18" s="548"/>
      <c r="HQ18" s="548"/>
      <c r="HR18" s="548"/>
      <c r="HS18" s="548"/>
      <c r="HT18" s="548"/>
      <c r="HU18" s="548"/>
      <c r="HV18" s="548"/>
      <c r="HW18" s="548"/>
      <c r="HX18" s="548"/>
      <c r="HY18" s="548"/>
      <c r="HZ18" s="548"/>
      <c r="IA18" s="548"/>
      <c r="IB18" s="548"/>
      <c r="IC18" s="548"/>
      <c r="ID18" s="548"/>
      <c r="IE18" s="548"/>
      <c r="IF18" s="548"/>
      <c r="IG18" s="548"/>
      <c r="IH18" s="548"/>
      <c r="II18" s="548"/>
      <c r="IJ18" s="548"/>
      <c r="IK18" s="548"/>
      <c r="IL18" s="548"/>
      <c r="IM18" s="548"/>
      <c r="IN18" s="548"/>
      <c r="IO18" s="548"/>
      <c r="IP18" s="548"/>
      <c r="IQ18" s="548"/>
      <c r="IR18" s="548"/>
      <c r="IS18" s="548"/>
      <c r="IT18" s="548"/>
      <c r="IU18" s="548"/>
      <c r="IV18" s="548"/>
      <c r="IW18" s="548"/>
      <c r="IX18" s="548"/>
      <c r="IY18" s="548"/>
      <c r="IZ18" s="548"/>
      <c r="JA18" s="548"/>
      <c r="JB18" s="548"/>
      <c r="JC18" s="548"/>
      <c r="JD18" s="548"/>
      <c r="JE18" s="548"/>
      <c r="JF18" s="548"/>
      <c r="JG18" s="548"/>
      <c r="JH18" s="548"/>
      <c r="JI18" s="548"/>
      <c r="JJ18" s="548"/>
      <c r="JK18" s="548"/>
      <c r="JL18" s="548"/>
      <c r="JM18" s="548"/>
      <c r="JN18" s="548"/>
      <c r="JO18" s="548"/>
      <c r="JP18" s="548"/>
      <c r="JQ18" s="548"/>
      <c r="JR18" s="548"/>
      <c r="JS18" s="548"/>
      <c r="JT18" s="548"/>
      <c r="JU18" s="548"/>
      <c r="JV18" s="548"/>
      <c r="JW18" s="548"/>
      <c r="JX18" s="548"/>
      <c r="JY18" s="548"/>
      <c r="JZ18" s="548"/>
      <c r="KA18" s="548"/>
      <c r="KB18" s="548"/>
      <c r="KC18" s="548"/>
      <c r="KD18" s="548"/>
      <c r="KE18" s="548"/>
      <c r="KF18" s="548"/>
      <c r="KG18" s="548"/>
      <c r="KH18" s="548"/>
      <c r="KI18" s="548"/>
      <c r="KJ18" s="548"/>
      <c r="KK18" s="548"/>
      <c r="KL18" s="548"/>
      <c r="KM18" s="548"/>
      <c r="KN18" s="548"/>
      <c r="KO18" s="548"/>
      <c r="KP18" s="548"/>
      <c r="KQ18" s="548"/>
      <c r="KR18" s="548"/>
      <c r="KS18" s="548"/>
      <c r="KT18" s="548"/>
      <c r="KU18" s="548"/>
      <c r="KV18" s="548"/>
      <c r="KW18" s="548"/>
      <c r="KX18" s="548"/>
      <c r="KY18" s="548"/>
      <c r="KZ18" s="548"/>
      <c r="LA18" s="548"/>
      <c r="LB18" s="548"/>
      <c r="LC18" s="548"/>
      <c r="LD18" s="548"/>
      <c r="LE18" s="548"/>
      <c r="LF18" s="548"/>
      <c r="LG18" s="548"/>
      <c r="LH18" s="548"/>
      <c r="LI18" s="548"/>
      <c r="LJ18" s="548"/>
      <c r="LK18" s="548"/>
      <c r="LL18" s="548"/>
      <c r="LM18" s="548"/>
      <c r="LN18" s="548"/>
      <c r="LO18" s="548"/>
      <c r="LP18" s="548"/>
      <c r="LQ18" s="548"/>
      <c r="LR18" s="548"/>
      <c r="LS18" s="548"/>
      <c r="LT18" s="548"/>
      <c r="LU18" s="548"/>
      <c r="LV18" s="548"/>
      <c r="LW18" s="548"/>
      <c r="LX18" s="548"/>
      <c r="LY18" s="548"/>
      <c r="LZ18" s="548"/>
      <c r="MA18" s="548"/>
      <c r="MB18" s="548"/>
      <c r="MC18" s="548"/>
      <c r="MD18" s="548"/>
      <c r="ME18" s="548"/>
      <c r="MF18" s="548"/>
      <c r="MG18" s="548"/>
      <c r="MH18" s="548"/>
      <c r="MI18" s="548"/>
      <c r="MJ18" s="548"/>
      <c r="MK18" s="548"/>
      <c r="ML18" s="548"/>
      <c r="MM18" s="548"/>
      <c r="MN18" s="548"/>
      <c r="MO18" s="548"/>
      <c r="MP18" s="548"/>
      <c r="MQ18" s="548"/>
      <c r="MR18" s="548"/>
      <c r="MS18" s="548"/>
      <c r="MT18" s="548"/>
      <c r="MU18" s="548"/>
      <c r="MV18" s="548"/>
      <c r="MW18" s="548"/>
      <c r="MX18" s="548"/>
      <c r="MY18" s="548"/>
      <c r="MZ18" s="548"/>
      <c r="NA18" s="548"/>
      <c r="NB18" s="548"/>
      <c r="NC18" s="548"/>
      <c r="ND18" s="548"/>
      <c r="NE18" s="548"/>
      <c r="NF18" s="548"/>
      <c r="NG18" s="548"/>
      <c r="NH18" s="548"/>
      <c r="NI18" s="548"/>
      <c r="NJ18" s="548"/>
      <c r="NK18" s="548"/>
      <c r="NL18" s="548"/>
      <c r="NM18" s="548"/>
      <c r="NN18" s="548"/>
      <c r="NO18" s="548"/>
      <c r="NP18" s="548"/>
      <c r="NQ18" s="548"/>
      <c r="NR18" s="548"/>
      <c r="NS18" s="548"/>
      <c r="NT18" s="548"/>
      <c r="NU18" s="548"/>
      <c r="NV18" s="548"/>
      <c r="NW18" s="548"/>
      <c r="NX18" s="548"/>
      <c r="NY18" s="548"/>
      <c r="NZ18" s="548"/>
      <c r="OA18" s="548"/>
      <c r="OB18" s="548"/>
      <c r="OC18" s="548"/>
      <c r="OD18" s="548"/>
      <c r="OE18" s="548"/>
      <c r="OF18" s="548"/>
      <c r="OG18" s="548"/>
      <c r="OH18" s="548"/>
      <c r="OI18" s="548"/>
      <c r="OJ18" s="548"/>
      <c r="OK18" s="548"/>
      <c r="OL18" s="548"/>
      <c r="OM18" s="548"/>
      <c r="ON18" s="548"/>
      <c r="OO18" s="548"/>
      <c r="OP18" s="548"/>
      <c r="OQ18" s="548"/>
      <c r="OR18" s="548"/>
      <c r="OS18" s="548"/>
      <c r="OT18" s="548"/>
      <c r="OU18" s="548"/>
      <c r="OV18" s="548"/>
      <c r="OW18" s="548"/>
      <c r="OX18" s="548"/>
      <c r="OY18" s="548"/>
      <c r="OZ18" s="548"/>
      <c r="PA18" s="548"/>
      <c r="PB18" s="548"/>
      <c r="PC18" s="548"/>
      <c r="PD18" s="548"/>
      <c r="PE18" s="548"/>
      <c r="PF18" s="548"/>
      <c r="PG18" s="548"/>
      <c r="PH18" s="548"/>
      <c r="PI18" s="548"/>
      <c r="PJ18" s="548"/>
      <c r="PK18" s="548"/>
      <c r="PL18" s="548"/>
      <c r="PM18" s="548"/>
      <c r="PN18" s="548"/>
      <c r="PO18" s="548"/>
      <c r="PP18" s="548"/>
      <c r="PQ18" s="548"/>
      <c r="PR18" s="548"/>
      <c r="PS18" s="548"/>
      <c r="PT18" s="548"/>
      <c r="PU18" s="548"/>
      <c r="PV18" s="548"/>
      <c r="PW18" s="548"/>
      <c r="PX18" s="548"/>
      <c r="PY18" s="548"/>
      <c r="PZ18" s="548"/>
      <c r="QA18" s="548"/>
      <c r="QB18" s="548"/>
      <c r="QC18" s="548"/>
      <c r="QD18" s="548"/>
      <c r="QE18" s="548"/>
      <c r="QF18" s="548"/>
      <c r="QG18" s="548"/>
      <c r="QH18" s="548"/>
      <c r="QI18" s="548"/>
      <c r="QJ18" s="548"/>
      <c r="QK18" s="548"/>
      <c r="QL18" s="548"/>
      <c r="QM18" s="548"/>
      <c r="QN18" s="548"/>
      <c r="QO18" s="548"/>
      <c r="QP18" s="548"/>
      <c r="QQ18" s="548"/>
      <c r="QR18" s="548"/>
      <c r="QS18" s="548"/>
      <c r="QT18" s="548"/>
      <c r="QU18" s="548"/>
      <c r="QV18" s="548"/>
      <c r="QW18" s="548"/>
      <c r="QX18" s="548"/>
      <c r="QY18" s="548"/>
      <c r="QZ18" s="548"/>
      <c r="RA18" s="548"/>
      <c r="RB18" s="548"/>
      <c r="RC18" s="548"/>
      <c r="RD18" s="548"/>
      <c r="RE18" s="548"/>
      <c r="RF18" s="548"/>
      <c r="RG18" s="548"/>
      <c r="RH18" s="548"/>
      <c r="RI18" s="548"/>
      <c r="RJ18" s="548"/>
      <c r="RK18" s="548"/>
      <c r="RL18" s="548"/>
      <c r="RM18" s="548"/>
      <c r="RN18" s="548"/>
      <c r="RO18" s="548"/>
      <c r="RP18" s="548"/>
      <c r="RQ18" s="548"/>
      <c r="RR18" s="548"/>
      <c r="RS18" s="548"/>
      <c r="RT18" s="548"/>
      <c r="RU18" s="548"/>
      <c r="RV18" s="548"/>
      <c r="RW18" s="548"/>
      <c r="RX18" s="548"/>
      <c r="RY18" s="548"/>
      <c r="RZ18" s="548"/>
      <c r="SA18" s="548"/>
      <c r="SB18" s="548"/>
      <c r="SC18" s="548"/>
      <c r="SD18" s="548"/>
      <c r="SE18" s="548"/>
      <c r="SF18" s="548"/>
      <c r="SG18" s="548"/>
      <c r="SH18" s="548"/>
      <c r="SI18" s="548"/>
      <c r="SJ18" s="548"/>
      <c r="SK18" s="548"/>
      <c r="SL18" s="548"/>
      <c r="SM18" s="548"/>
      <c r="SN18" s="548"/>
      <c r="SO18" s="548"/>
      <c r="SP18" s="548"/>
      <c r="SQ18" s="548"/>
      <c r="SR18" s="548"/>
      <c r="SS18" s="548"/>
      <c r="ST18" s="548"/>
      <c r="SU18" s="548"/>
      <c r="SV18" s="548"/>
      <c r="SW18" s="548"/>
      <c r="SX18" s="548"/>
      <c r="SY18" s="548"/>
      <c r="SZ18" s="548"/>
      <c r="TA18" s="548"/>
      <c r="TB18" s="548"/>
      <c r="TC18" s="548"/>
      <c r="TD18" s="548"/>
      <c r="TE18" s="548"/>
      <c r="TF18" s="548"/>
      <c r="TG18" s="548"/>
      <c r="TH18" s="548"/>
      <c r="TI18" s="548"/>
      <c r="TJ18" s="548"/>
      <c r="TK18" s="548"/>
      <c r="TL18" s="548"/>
      <c r="TM18" s="548"/>
      <c r="TN18" s="548"/>
      <c r="TO18" s="548"/>
      <c r="TP18" s="548"/>
      <c r="TQ18" s="548"/>
      <c r="TR18" s="548"/>
      <c r="TS18" s="548"/>
      <c r="TT18" s="548"/>
      <c r="TU18" s="548"/>
      <c r="TV18" s="548"/>
      <c r="TW18" s="548"/>
      <c r="TX18" s="548"/>
      <c r="TY18" s="548"/>
      <c r="TZ18" s="548"/>
      <c r="UA18" s="548"/>
      <c r="UB18" s="548"/>
      <c r="UC18" s="548"/>
      <c r="UD18" s="548"/>
      <c r="UE18" s="548"/>
      <c r="UF18" s="548"/>
      <c r="UG18" s="548"/>
      <c r="UH18" s="548"/>
      <c r="UI18" s="548"/>
      <c r="UJ18" s="548"/>
      <c r="UK18" s="548"/>
      <c r="UL18" s="548"/>
      <c r="UM18" s="548"/>
      <c r="UN18" s="548"/>
      <c r="UO18" s="548"/>
      <c r="UP18" s="548"/>
      <c r="UQ18" s="548"/>
      <c r="UR18" s="548"/>
      <c r="US18" s="548"/>
      <c r="UT18" s="548"/>
      <c r="UU18" s="548"/>
      <c r="UV18" s="548"/>
      <c r="UW18" s="548"/>
      <c r="UX18" s="548"/>
      <c r="UY18" s="548"/>
      <c r="UZ18" s="548"/>
      <c r="VA18" s="548"/>
      <c r="VB18" s="548"/>
      <c r="VC18" s="548"/>
      <c r="VD18" s="548"/>
      <c r="VE18" s="548"/>
      <c r="VF18" s="548"/>
      <c r="VG18" s="548"/>
      <c r="VH18" s="548"/>
      <c r="VI18" s="548"/>
      <c r="VJ18" s="548"/>
      <c r="VK18" s="548"/>
      <c r="VL18" s="548"/>
      <c r="VM18" s="548"/>
      <c r="VN18" s="548"/>
      <c r="VO18" s="548"/>
      <c r="VP18" s="548"/>
      <c r="VQ18" s="548"/>
      <c r="VR18" s="548"/>
      <c r="VS18" s="548"/>
      <c r="VT18" s="548"/>
      <c r="VU18" s="548"/>
      <c r="VV18" s="548"/>
      <c r="VW18" s="548"/>
      <c r="VX18" s="548"/>
      <c r="VY18" s="548"/>
      <c r="VZ18" s="548"/>
      <c r="WA18" s="548"/>
      <c r="WB18" s="548"/>
      <c r="WC18" s="548"/>
      <c r="WD18" s="548"/>
      <c r="WE18" s="548"/>
      <c r="WF18" s="548"/>
      <c r="WG18" s="548"/>
      <c r="WH18" s="548"/>
      <c r="WI18" s="548"/>
      <c r="WJ18" s="548"/>
      <c r="WK18" s="548"/>
      <c r="WL18" s="548"/>
      <c r="WM18" s="548"/>
      <c r="WN18" s="548"/>
      <c r="WO18" s="548"/>
      <c r="WP18" s="548"/>
      <c r="WQ18" s="548"/>
      <c r="WR18" s="548"/>
      <c r="WS18" s="548"/>
      <c r="WT18" s="548"/>
      <c r="WU18" s="548"/>
      <c r="WV18" s="548"/>
      <c r="WW18" s="548"/>
      <c r="WX18" s="548"/>
      <c r="WY18" s="548"/>
      <c r="WZ18" s="548"/>
      <c r="XA18" s="548"/>
      <c r="XB18" s="548"/>
      <c r="XC18" s="548"/>
      <c r="XD18" s="548"/>
      <c r="XE18" s="548"/>
      <c r="XF18" s="548"/>
      <c r="XG18" s="548"/>
      <c r="XH18" s="548"/>
      <c r="XI18" s="548"/>
      <c r="XJ18" s="548"/>
      <c r="XK18" s="548"/>
      <c r="XL18" s="548"/>
      <c r="XM18" s="548"/>
      <c r="XN18" s="548"/>
      <c r="XO18" s="548"/>
      <c r="XP18" s="548"/>
      <c r="XQ18" s="548"/>
      <c r="XR18" s="548"/>
      <c r="XS18" s="548"/>
      <c r="XT18" s="548"/>
      <c r="XU18" s="548"/>
      <c r="XV18" s="548"/>
      <c r="XW18" s="548"/>
      <c r="XX18" s="548"/>
      <c r="XY18" s="548"/>
      <c r="XZ18" s="548"/>
      <c r="YA18" s="548"/>
      <c r="YB18" s="548"/>
      <c r="YC18" s="548"/>
      <c r="YD18" s="548"/>
      <c r="YE18" s="548"/>
      <c r="YF18" s="548"/>
      <c r="YG18" s="548"/>
      <c r="YH18" s="548"/>
      <c r="YI18" s="548"/>
      <c r="YJ18" s="548"/>
      <c r="YK18" s="548"/>
      <c r="YL18" s="548"/>
      <c r="YM18" s="548"/>
      <c r="YN18" s="548"/>
      <c r="YO18" s="548"/>
      <c r="YP18" s="548"/>
      <c r="YQ18" s="548"/>
      <c r="YR18" s="548"/>
      <c r="YS18" s="548"/>
      <c r="YT18" s="548"/>
      <c r="YU18" s="548"/>
      <c r="YV18" s="548"/>
      <c r="YW18" s="548"/>
      <c r="YX18" s="548"/>
      <c r="YY18" s="548"/>
      <c r="YZ18" s="548"/>
      <c r="ZA18" s="548"/>
      <c r="ZB18" s="548"/>
      <c r="ZC18" s="548"/>
      <c r="ZD18" s="548"/>
      <c r="ZE18" s="548"/>
      <c r="ZF18" s="548"/>
      <c r="ZG18" s="548"/>
      <c r="ZH18" s="548"/>
      <c r="ZI18" s="548"/>
      <c r="ZJ18" s="548"/>
      <c r="ZK18" s="548"/>
      <c r="ZL18" s="548"/>
      <c r="ZM18" s="548"/>
      <c r="ZN18" s="548"/>
      <c r="ZO18" s="548"/>
      <c r="ZP18" s="548"/>
      <c r="ZQ18" s="548"/>
      <c r="ZR18" s="548"/>
      <c r="ZS18" s="548"/>
      <c r="ZT18" s="548"/>
      <c r="ZU18" s="548"/>
      <c r="ZV18" s="548"/>
      <c r="ZW18" s="548"/>
      <c r="ZX18" s="548"/>
      <c r="ZY18" s="548"/>
      <c r="ZZ18" s="548"/>
      <c r="AAA18" s="548"/>
      <c r="AAB18" s="548"/>
      <c r="AAC18" s="548"/>
      <c r="AAD18" s="548"/>
      <c r="AAE18" s="548"/>
      <c r="AAF18" s="548"/>
      <c r="AAG18" s="548"/>
      <c r="AAH18" s="548"/>
      <c r="AAI18" s="548"/>
      <c r="AAJ18" s="548"/>
      <c r="AAK18" s="548"/>
      <c r="AAL18" s="548"/>
      <c r="AAM18" s="548"/>
      <c r="AAN18" s="548"/>
      <c r="AAO18" s="548"/>
      <c r="AAP18" s="548"/>
      <c r="AAQ18" s="548"/>
      <c r="AAR18" s="548"/>
      <c r="AAS18" s="548"/>
      <c r="AAT18" s="548"/>
      <c r="AAU18" s="548"/>
      <c r="AAV18" s="548"/>
      <c r="AAW18" s="548"/>
      <c r="AAX18" s="548"/>
      <c r="AAY18" s="548"/>
      <c r="AAZ18" s="548"/>
      <c r="ABA18" s="548"/>
      <c r="ABB18" s="548"/>
      <c r="ABC18" s="548"/>
      <c r="ABD18" s="548"/>
      <c r="ABE18" s="548"/>
      <c r="ABF18" s="548"/>
      <c r="ABG18" s="548"/>
      <c r="ABH18" s="548"/>
      <c r="ABI18" s="548"/>
      <c r="ABJ18" s="548"/>
      <c r="ABK18" s="548"/>
      <c r="ABL18" s="548"/>
      <c r="ABM18" s="548"/>
      <c r="ABN18" s="548"/>
      <c r="ABO18" s="548"/>
      <c r="ABP18" s="548"/>
      <c r="ABQ18" s="548"/>
      <c r="ABR18" s="548"/>
      <c r="ABS18" s="548"/>
      <c r="ABT18" s="548"/>
      <c r="ABU18" s="548"/>
      <c r="ABV18" s="548"/>
      <c r="ABW18" s="548"/>
      <c r="ABX18" s="548"/>
      <c r="ABY18" s="548"/>
      <c r="ABZ18" s="548"/>
      <c r="ACA18" s="548"/>
      <c r="ACB18" s="548"/>
      <c r="ACC18" s="548"/>
      <c r="ACD18" s="548"/>
      <c r="ACE18" s="548"/>
      <c r="ACF18" s="548"/>
      <c r="ACG18" s="548"/>
      <c r="ACH18" s="548"/>
      <c r="ACI18" s="548"/>
      <c r="ACJ18" s="548"/>
      <c r="ACK18" s="548"/>
      <c r="ACL18" s="548"/>
      <c r="ACM18" s="548"/>
      <c r="ACN18" s="548"/>
      <c r="ACO18" s="548"/>
      <c r="ACP18" s="548"/>
      <c r="ACQ18" s="548"/>
      <c r="ACR18" s="548"/>
      <c r="ACS18" s="548"/>
      <c r="ACT18" s="548"/>
      <c r="ACU18" s="548"/>
      <c r="ACV18" s="548"/>
      <c r="ACW18" s="548"/>
      <c r="ACX18" s="548"/>
      <c r="ACY18" s="548"/>
      <c r="ACZ18" s="548"/>
      <c r="ADA18" s="548"/>
      <c r="ADB18" s="548"/>
      <c r="ADC18" s="548"/>
      <c r="ADD18" s="548"/>
      <c r="ADE18" s="548"/>
      <c r="ADF18" s="548"/>
      <c r="ADG18" s="548"/>
      <c r="ADH18" s="548"/>
      <c r="ADI18" s="548"/>
      <c r="ADJ18" s="548"/>
      <c r="ADK18" s="548"/>
      <c r="ADL18" s="548"/>
      <c r="ADM18" s="548"/>
      <c r="ADN18" s="548"/>
      <c r="ADO18" s="548"/>
      <c r="ADP18" s="548"/>
      <c r="ADQ18" s="548"/>
      <c r="ADR18" s="548"/>
      <c r="ADS18" s="548"/>
      <c r="ADT18" s="548"/>
      <c r="ADU18" s="548"/>
      <c r="ADV18" s="548"/>
      <c r="ADW18" s="548"/>
      <c r="ADX18" s="548"/>
      <c r="ADY18" s="548"/>
      <c r="ADZ18" s="548"/>
      <c r="AEA18" s="548"/>
      <c r="AEB18" s="548"/>
      <c r="AEC18" s="548"/>
      <c r="AED18" s="548"/>
      <c r="AEE18" s="548"/>
      <c r="AEF18" s="548"/>
      <c r="AEG18" s="548"/>
      <c r="AEH18" s="548"/>
      <c r="AEI18" s="548"/>
      <c r="AEJ18" s="548"/>
      <c r="AEK18" s="548"/>
      <c r="AEL18" s="548"/>
      <c r="AEM18" s="548"/>
      <c r="AEN18" s="548"/>
      <c r="AEO18" s="548"/>
      <c r="AEP18" s="548"/>
      <c r="AEQ18" s="548"/>
      <c r="AER18" s="548"/>
      <c r="AES18" s="548"/>
      <c r="AET18" s="548"/>
      <c r="AEU18" s="548"/>
      <c r="AEV18" s="548"/>
      <c r="AEW18" s="548"/>
      <c r="AEX18" s="548"/>
      <c r="AEY18" s="548"/>
      <c r="AEZ18" s="548"/>
      <c r="AFA18" s="548"/>
      <c r="AFB18" s="548"/>
      <c r="AFC18" s="548"/>
      <c r="AFD18" s="548"/>
      <c r="AFE18" s="548"/>
      <c r="AFF18" s="548"/>
      <c r="AFG18" s="548"/>
      <c r="AFH18" s="548"/>
      <c r="AFI18" s="548"/>
      <c r="AFJ18" s="548"/>
      <c r="AFK18" s="548"/>
      <c r="AFL18" s="548"/>
      <c r="AFM18" s="548"/>
      <c r="AFN18" s="548"/>
      <c r="AFO18" s="548"/>
      <c r="AFP18" s="548"/>
      <c r="AFQ18" s="548"/>
      <c r="AFR18" s="548"/>
      <c r="AFS18" s="548"/>
      <c r="AFT18" s="548"/>
      <c r="AFU18" s="548"/>
      <c r="AFV18" s="548"/>
      <c r="AFW18" s="548"/>
      <c r="AFX18" s="548"/>
      <c r="AFY18" s="548"/>
      <c r="AFZ18" s="548"/>
      <c r="AGA18" s="548"/>
      <c r="AGB18" s="548"/>
      <c r="AGC18" s="548"/>
      <c r="AGD18" s="548"/>
      <c r="AGE18" s="548"/>
      <c r="AGF18" s="548"/>
      <c r="AGG18" s="548"/>
      <c r="AGH18" s="548"/>
      <c r="AGI18" s="548"/>
      <c r="AGJ18" s="548"/>
      <c r="AGK18" s="548"/>
      <c r="AGL18" s="548"/>
      <c r="AGM18" s="548"/>
      <c r="AGN18" s="548"/>
      <c r="AGO18" s="548"/>
      <c r="AGP18" s="548"/>
      <c r="AGQ18" s="548"/>
      <c r="AGR18" s="548"/>
      <c r="AGS18" s="548"/>
      <c r="AGT18" s="548"/>
      <c r="AGU18" s="548"/>
      <c r="AGV18" s="548"/>
      <c r="AGW18" s="548"/>
      <c r="AGX18" s="548"/>
      <c r="AGY18" s="548"/>
      <c r="AGZ18" s="548"/>
      <c r="AHA18" s="548"/>
      <c r="AHB18" s="548"/>
      <c r="AHC18" s="548"/>
      <c r="AHD18" s="548"/>
      <c r="AHE18" s="548"/>
      <c r="AHF18" s="548"/>
      <c r="AHG18" s="548"/>
      <c r="AHH18" s="548"/>
      <c r="AHI18" s="548"/>
      <c r="AHJ18" s="548"/>
      <c r="AHK18" s="548"/>
      <c r="AHL18" s="548"/>
      <c r="AHM18" s="548"/>
      <c r="AHN18" s="548"/>
      <c r="AHO18" s="548"/>
      <c r="AHP18" s="548"/>
      <c r="AHQ18" s="548"/>
      <c r="AHR18" s="548"/>
      <c r="AHS18" s="548"/>
      <c r="AHT18" s="548"/>
      <c r="AHU18" s="548"/>
      <c r="AHV18" s="548"/>
      <c r="AHW18" s="548"/>
      <c r="AHX18" s="548"/>
      <c r="AHY18" s="548"/>
      <c r="AHZ18" s="548"/>
      <c r="AIA18" s="548"/>
      <c r="AIB18" s="548"/>
      <c r="AIC18" s="548"/>
      <c r="AID18" s="548"/>
      <c r="AIE18" s="548"/>
      <c r="AIF18" s="548"/>
      <c r="AIG18" s="548"/>
      <c r="AIH18" s="548"/>
      <c r="AII18" s="548"/>
      <c r="AIJ18" s="548"/>
      <c r="AIK18" s="548"/>
      <c r="AIL18" s="548"/>
      <c r="AIM18" s="548"/>
      <c r="AIN18" s="548"/>
      <c r="AIO18" s="548"/>
      <c r="AIP18" s="548"/>
      <c r="AIQ18" s="548"/>
      <c r="AIR18" s="548"/>
      <c r="AIS18" s="548"/>
      <c r="AIT18" s="548"/>
      <c r="AIU18" s="548"/>
      <c r="AIV18" s="548"/>
      <c r="AIW18" s="548"/>
      <c r="AIX18" s="548"/>
      <c r="AIY18" s="548"/>
      <c r="AIZ18" s="548"/>
      <c r="AJA18" s="548"/>
      <c r="AJB18" s="548"/>
      <c r="AJC18" s="548"/>
      <c r="AJD18" s="548"/>
      <c r="AJE18" s="548"/>
      <c r="AJF18" s="548"/>
      <c r="AJG18" s="548"/>
      <c r="AJH18" s="548"/>
      <c r="AJI18" s="548"/>
      <c r="AJJ18" s="548"/>
      <c r="AJK18" s="548"/>
      <c r="AJL18" s="548"/>
      <c r="AJM18" s="548"/>
      <c r="AJN18" s="548"/>
      <c r="AJO18" s="548"/>
      <c r="AJP18" s="548"/>
      <c r="AJQ18" s="548"/>
      <c r="AJR18" s="548"/>
      <c r="AJS18" s="548"/>
      <c r="AJT18" s="548"/>
      <c r="AJU18" s="548"/>
      <c r="AJV18" s="548"/>
      <c r="AJW18" s="548"/>
      <c r="AJX18" s="548"/>
      <c r="AJY18" s="548"/>
      <c r="AJZ18" s="548"/>
      <c r="AKA18" s="548"/>
      <c r="AKB18" s="548"/>
      <c r="AKC18" s="548"/>
      <c r="AKD18" s="548"/>
      <c r="AKE18" s="548"/>
      <c r="AKF18" s="548"/>
      <c r="AKG18" s="548"/>
      <c r="AKH18" s="548"/>
      <c r="AKI18" s="548"/>
      <c r="AKJ18" s="548"/>
      <c r="AKK18" s="548"/>
      <c r="AKL18" s="548"/>
      <c r="AKM18" s="548"/>
      <c r="AKN18" s="548"/>
      <c r="AKO18" s="548"/>
      <c r="AKP18" s="548"/>
      <c r="AKQ18" s="548"/>
      <c r="AKR18" s="548"/>
      <c r="AKS18" s="548"/>
      <c r="AKT18" s="548"/>
      <c r="AKU18" s="548"/>
      <c r="AKV18" s="548"/>
      <c r="AKW18" s="548"/>
      <c r="AKX18" s="548"/>
      <c r="AKY18" s="548"/>
      <c r="AKZ18" s="548"/>
      <c r="ALA18" s="548"/>
      <c r="ALB18" s="548"/>
      <c r="ALC18" s="548"/>
      <c r="ALD18" s="548"/>
      <c r="ALE18" s="548"/>
      <c r="ALF18" s="548"/>
      <c r="ALG18" s="548"/>
      <c r="ALH18" s="548"/>
      <c r="ALI18" s="548"/>
      <c r="ALJ18" s="548"/>
      <c r="ALK18" s="548"/>
      <c r="ALL18" s="548"/>
      <c r="ALM18" s="548"/>
      <c r="ALN18" s="548"/>
      <c r="ALO18" s="548"/>
      <c r="ALP18" s="548"/>
      <c r="ALQ18" s="548"/>
      <c r="ALR18" s="548"/>
      <c r="ALS18" s="548"/>
      <c r="ALT18" s="548"/>
      <c r="ALU18" s="548"/>
      <c r="ALV18" s="548"/>
      <c r="ALW18" s="548"/>
      <c r="ALX18" s="548"/>
      <c r="ALY18" s="548"/>
      <c r="ALZ18" s="548"/>
      <c r="AMA18" s="548"/>
      <c r="AMB18" s="548"/>
      <c r="AMC18" s="548"/>
      <c r="AMD18" s="548"/>
      <c r="AME18" s="548"/>
      <c r="AMF18" s="548"/>
      <c r="AMG18" s="548"/>
      <c r="AMH18" s="548"/>
      <c r="AMI18" s="548"/>
      <c r="AMJ18" s="548"/>
      <c r="AMK18" s="548"/>
      <c r="AML18" s="548"/>
      <c r="AMM18" s="548"/>
      <c r="AMN18" s="548"/>
      <c r="AMO18" s="548"/>
      <c r="AMP18" s="548"/>
      <c r="AMQ18" s="548"/>
      <c r="AMR18" s="548"/>
      <c r="AMS18" s="548"/>
      <c r="AMT18" s="548"/>
      <c r="AMU18" s="548"/>
      <c r="AMV18" s="548"/>
      <c r="AMW18" s="548"/>
      <c r="AMX18" s="548"/>
      <c r="AMY18" s="548"/>
      <c r="AMZ18" s="548"/>
      <c r="ANA18" s="548"/>
      <c r="ANB18" s="548"/>
      <c r="ANC18" s="548"/>
      <c r="AND18" s="548"/>
      <c r="ANE18" s="548"/>
      <c r="ANF18" s="548"/>
      <c r="ANG18" s="548"/>
      <c r="ANH18" s="548"/>
      <c r="ANI18" s="548"/>
      <c r="ANJ18" s="548"/>
      <c r="ANK18" s="548"/>
      <c r="ANL18" s="548"/>
      <c r="ANM18" s="548"/>
      <c r="ANN18" s="548"/>
      <c r="ANO18" s="548"/>
      <c r="ANP18" s="548"/>
      <c r="ANQ18" s="548"/>
      <c r="ANR18" s="548"/>
      <c r="ANS18" s="548"/>
      <c r="ANT18" s="548"/>
      <c r="ANU18" s="548"/>
      <c r="ANV18" s="548"/>
      <c r="ANW18" s="548"/>
      <c r="ANX18" s="548"/>
      <c r="ANY18" s="548"/>
      <c r="ANZ18" s="548"/>
      <c r="AOA18" s="548"/>
      <c r="AOB18" s="548"/>
      <c r="AOC18" s="548"/>
      <c r="AOD18" s="548"/>
      <c r="AOE18" s="548"/>
      <c r="AOF18" s="548"/>
      <c r="AOG18" s="548"/>
      <c r="AOH18" s="548"/>
      <c r="AOI18" s="548"/>
      <c r="AOJ18" s="548"/>
      <c r="AOK18" s="548"/>
      <c r="AOL18" s="548"/>
      <c r="AOM18" s="548"/>
      <c r="AON18" s="548"/>
      <c r="AOO18" s="548"/>
      <c r="AOP18" s="548"/>
      <c r="AOQ18" s="548"/>
      <c r="AOR18" s="548"/>
      <c r="AOS18" s="548"/>
      <c r="AOT18" s="548"/>
      <c r="AOU18" s="548"/>
      <c r="AOV18" s="548"/>
      <c r="AOW18" s="548"/>
      <c r="AOX18" s="548"/>
      <c r="AOY18" s="548"/>
      <c r="AOZ18" s="548"/>
      <c r="APA18" s="548"/>
      <c r="APB18" s="548"/>
      <c r="APC18" s="548"/>
      <c r="APD18" s="548"/>
      <c r="APE18" s="548"/>
      <c r="APF18" s="548"/>
      <c r="APG18" s="548"/>
      <c r="APH18" s="548"/>
      <c r="API18" s="548"/>
      <c r="APJ18" s="548"/>
      <c r="APK18" s="548"/>
      <c r="APL18" s="548"/>
      <c r="APM18" s="548"/>
      <c r="APN18" s="548"/>
      <c r="APO18" s="548"/>
      <c r="APP18" s="548"/>
      <c r="APQ18" s="548"/>
      <c r="APR18" s="548"/>
      <c r="APS18" s="548"/>
      <c r="APT18" s="548"/>
      <c r="APU18" s="548"/>
      <c r="APV18" s="548"/>
      <c r="APW18" s="548"/>
      <c r="APX18" s="548"/>
      <c r="APY18" s="548"/>
      <c r="APZ18" s="548"/>
      <c r="AQA18" s="548"/>
      <c r="AQB18" s="548"/>
      <c r="AQC18" s="548"/>
      <c r="AQD18" s="548"/>
      <c r="AQE18" s="548"/>
      <c r="AQF18" s="548"/>
      <c r="AQG18" s="548"/>
      <c r="AQH18" s="548"/>
      <c r="AQI18" s="548"/>
      <c r="AQJ18" s="548"/>
      <c r="AQK18" s="548"/>
      <c r="AQL18" s="548"/>
      <c r="AQM18" s="548"/>
      <c r="AQN18" s="548"/>
      <c r="AQO18" s="548"/>
      <c r="AQP18" s="548"/>
      <c r="AQQ18" s="548"/>
      <c r="AQR18" s="548"/>
      <c r="AQS18" s="548"/>
      <c r="AQT18" s="548"/>
      <c r="AQU18" s="548"/>
      <c r="AQV18" s="548"/>
      <c r="AQW18" s="548"/>
      <c r="AQX18" s="548"/>
      <c r="AQY18" s="548"/>
      <c r="AQZ18" s="548"/>
      <c r="ARA18" s="548"/>
      <c r="ARB18" s="548"/>
      <c r="ARC18" s="548"/>
      <c r="ARD18" s="548"/>
      <c r="ARE18" s="548"/>
      <c r="ARF18" s="548"/>
      <c r="ARG18" s="548"/>
      <c r="ARH18" s="548"/>
      <c r="ARI18" s="548"/>
      <c r="ARJ18" s="548"/>
      <c r="ARK18" s="548"/>
      <c r="ARL18" s="548"/>
      <c r="ARM18" s="548"/>
      <c r="ARN18" s="548"/>
      <c r="ARO18" s="548"/>
      <c r="ARP18" s="548"/>
      <c r="ARQ18" s="548"/>
      <c r="ARR18" s="548"/>
      <c r="ARS18" s="548"/>
      <c r="ART18" s="548"/>
      <c r="ARU18" s="548"/>
      <c r="ARV18" s="548"/>
      <c r="ARW18" s="548"/>
      <c r="ARX18" s="548"/>
      <c r="ARY18" s="548"/>
      <c r="ARZ18" s="548"/>
      <c r="ASA18" s="548"/>
      <c r="ASB18" s="548"/>
      <c r="ASC18" s="548"/>
      <c r="ASD18" s="548"/>
      <c r="ASE18" s="548"/>
      <c r="ASF18" s="548"/>
      <c r="ASG18" s="548"/>
      <c r="ASH18" s="548"/>
      <c r="ASI18" s="548"/>
      <c r="ASJ18" s="548"/>
      <c r="ASK18" s="548"/>
      <c r="ASL18" s="548"/>
      <c r="ASM18" s="548"/>
      <c r="ASN18" s="548"/>
      <c r="ASO18" s="548"/>
      <c r="ASP18" s="548"/>
      <c r="ASQ18" s="548"/>
      <c r="ASR18" s="548"/>
      <c r="ASS18" s="548"/>
      <c r="AST18" s="548"/>
      <c r="ASU18" s="548"/>
      <c r="ASV18" s="548"/>
      <c r="ASW18" s="548"/>
      <c r="ASX18" s="548"/>
      <c r="ASY18" s="548"/>
      <c r="ASZ18" s="548"/>
      <c r="ATA18" s="548"/>
      <c r="ATB18" s="548"/>
      <c r="ATC18" s="548"/>
      <c r="ATD18" s="548"/>
      <c r="ATE18" s="548"/>
      <c r="ATF18" s="548"/>
      <c r="ATG18" s="548"/>
      <c r="ATH18" s="548"/>
      <c r="ATI18" s="548"/>
      <c r="ATJ18" s="548"/>
      <c r="ATK18" s="548"/>
      <c r="ATL18" s="548"/>
      <c r="ATM18" s="548"/>
      <c r="ATN18" s="548"/>
      <c r="ATO18" s="548"/>
      <c r="ATP18" s="548"/>
      <c r="ATQ18" s="548"/>
      <c r="ATR18" s="548"/>
      <c r="ATS18" s="548"/>
      <c r="ATT18" s="548"/>
      <c r="ATU18" s="548"/>
      <c r="ATV18" s="548"/>
      <c r="ATW18" s="548"/>
      <c r="ATX18" s="548"/>
      <c r="ATY18" s="548"/>
      <c r="ATZ18" s="548"/>
      <c r="AUA18" s="548"/>
      <c r="AUB18" s="548"/>
      <c r="AUC18" s="548"/>
      <c r="AUD18" s="548"/>
      <c r="AUE18" s="548"/>
      <c r="AUF18" s="548"/>
      <c r="AUG18" s="548"/>
      <c r="AUH18" s="548"/>
      <c r="AUI18" s="548"/>
      <c r="AUJ18" s="548"/>
      <c r="AUK18" s="548"/>
      <c r="AUL18" s="548"/>
      <c r="AUM18" s="548"/>
      <c r="AUN18" s="548"/>
      <c r="AUO18" s="548"/>
      <c r="AUP18" s="548"/>
      <c r="AUQ18" s="548"/>
      <c r="AUR18" s="548"/>
      <c r="AUS18" s="548"/>
      <c r="AUT18" s="548"/>
      <c r="AUU18" s="548"/>
      <c r="AUV18" s="548"/>
      <c r="AUW18" s="548"/>
      <c r="AUX18" s="548"/>
      <c r="AUY18" s="548"/>
      <c r="AUZ18" s="548"/>
      <c r="AVA18" s="548"/>
      <c r="AVB18" s="548"/>
      <c r="AVC18" s="548"/>
      <c r="AVD18" s="548"/>
      <c r="AVE18" s="548"/>
      <c r="AVF18" s="548"/>
      <c r="AVG18" s="548"/>
      <c r="AVH18" s="548"/>
      <c r="AVI18" s="548"/>
      <c r="AVJ18" s="548"/>
      <c r="AVK18" s="548"/>
      <c r="AVL18" s="548"/>
      <c r="AVM18" s="548"/>
      <c r="AVN18" s="548"/>
      <c r="AVO18" s="548"/>
      <c r="AVP18" s="548"/>
      <c r="AVQ18" s="548"/>
      <c r="AVR18" s="548"/>
      <c r="AVS18" s="548"/>
      <c r="AVT18" s="548"/>
      <c r="AVU18" s="548"/>
      <c r="AVV18" s="548"/>
      <c r="AVW18" s="548"/>
      <c r="AVX18" s="548"/>
      <c r="AVY18" s="548"/>
      <c r="AVZ18" s="548"/>
      <c r="AWA18" s="548"/>
      <c r="AWB18" s="548"/>
      <c r="AWC18" s="548"/>
      <c r="AWD18" s="548"/>
      <c r="AWE18" s="548"/>
      <c r="AWF18" s="548"/>
      <c r="AWG18" s="548"/>
      <c r="AWH18" s="548"/>
      <c r="AWI18" s="548"/>
      <c r="AWJ18" s="548"/>
      <c r="AWK18" s="548"/>
      <c r="AWL18" s="548"/>
      <c r="AWM18" s="548"/>
      <c r="AWN18" s="548"/>
      <c r="AWO18" s="548"/>
      <c r="AWP18" s="548"/>
      <c r="AWQ18" s="548"/>
      <c r="AWR18" s="548"/>
      <c r="AWS18" s="548"/>
      <c r="AWT18" s="548"/>
      <c r="AWU18" s="548"/>
      <c r="AWV18" s="548"/>
      <c r="AWW18" s="548"/>
      <c r="AWX18" s="548"/>
      <c r="AWY18" s="548"/>
      <c r="AWZ18" s="548"/>
      <c r="AXA18" s="548"/>
      <c r="AXB18" s="548"/>
      <c r="AXC18" s="548"/>
      <c r="AXD18" s="548"/>
      <c r="AXE18" s="548"/>
      <c r="AXF18" s="548"/>
      <c r="AXG18" s="548"/>
      <c r="AXH18" s="548"/>
      <c r="AXI18" s="548"/>
      <c r="AXJ18" s="548"/>
      <c r="AXK18" s="548"/>
      <c r="AXL18" s="548"/>
      <c r="AXM18" s="548"/>
      <c r="AXN18" s="548"/>
      <c r="AXO18" s="548"/>
      <c r="AXP18" s="548"/>
      <c r="AXQ18" s="548"/>
      <c r="AXR18" s="548"/>
      <c r="AXS18" s="548"/>
      <c r="AXT18" s="548"/>
      <c r="AXU18" s="548"/>
      <c r="AXV18" s="548"/>
      <c r="AXW18" s="548"/>
      <c r="AXX18" s="548"/>
      <c r="AXY18" s="548"/>
      <c r="AXZ18" s="548"/>
      <c r="AYA18" s="548"/>
      <c r="AYB18" s="548"/>
      <c r="AYC18" s="548"/>
      <c r="AYD18" s="548"/>
      <c r="AYE18" s="548"/>
      <c r="AYF18" s="548"/>
      <c r="AYG18" s="548"/>
      <c r="AYH18" s="548"/>
      <c r="AYI18" s="548"/>
      <c r="AYJ18" s="548"/>
      <c r="AYK18" s="548"/>
      <c r="AYL18" s="548"/>
      <c r="AYM18" s="548"/>
      <c r="AYN18" s="548"/>
      <c r="AYO18" s="548"/>
      <c r="AYP18" s="548"/>
      <c r="AYQ18" s="548"/>
      <c r="AYR18" s="548"/>
      <c r="AYS18" s="548"/>
      <c r="AYT18" s="548"/>
      <c r="AYU18" s="548"/>
      <c r="AYV18" s="548"/>
      <c r="AYW18" s="548"/>
      <c r="AYX18" s="548"/>
      <c r="AYY18" s="548"/>
      <c r="AYZ18" s="548"/>
      <c r="AZA18" s="548"/>
      <c r="AZB18" s="548"/>
      <c r="AZC18" s="548"/>
      <c r="AZD18" s="548"/>
      <c r="AZE18" s="548"/>
      <c r="AZF18" s="548"/>
      <c r="AZG18" s="548"/>
      <c r="AZH18" s="548"/>
      <c r="AZI18" s="548"/>
      <c r="AZJ18" s="548"/>
      <c r="AZK18" s="548"/>
      <c r="AZL18" s="548"/>
      <c r="AZM18" s="548"/>
      <c r="AZN18" s="548"/>
      <c r="AZO18" s="548"/>
      <c r="AZP18" s="548"/>
      <c r="AZQ18" s="548"/>
      <c r="AZR18" s="548"/>
      <c r="AZS18" s="548"/>
      <c r="AZT18" s="548"/>
      <c r="AZU18" s="548"/>
      <c r="AZV18" s="548"/>
      <c r="AZW18" s="548"/>
      <c r="AZX18" s="548"/>
      <c r="AZY18" s="548"/>
      <c r="AZZ18" s="548"/>
      <c r="BAA18" s="548"/>
      <c r="BAB18" s="548"/>
      <c r="BAC18" s="548"/>
      <c r="BAD18" s="548"/>
      <c r="BAE18" s="548"/>
      <c r="BAF18" s="548"/>
      <c r="BAG18" s="548"/>
      <c r="BAH18" s="548"/>
      <c r="BAI18" s="548"/>
      <c r="BAJ18" s="548"/>
      <c r="BAK18" s="548"/>
      <c r="BAL18" s="548"/>
      <c r="BAM18" s="548"/>
      <c r="BAN18" s="548"/>
      <c r="BAO18" s="548"/>
      <c r="BAP18" s="548"/>
      <c r="BAQ18" s="548"/>
      <c r="BAR18" s="548"/>
      <c r="BAS18" s="548"/>
      <c r="BAT18" s="548"/>
      <c r="BAU18" s="548"/>
      <c r="BAV18" s="548"/>
      <c r="BAW18" s="548"/>
      <c r="BAX18" s="548"/>
      <c r="BAY18" s="548"/>
      <c r="BAZ18" s="548"/>
      <c r="BBA18" s="548"/>
      <c r="BBB18" s="548"/>
      <c r="BBC18" s="548"/>
      <c r="BBD18" s="548"/>
      <c r="BBE18" s="548"/>
      <c r="BBF18" s="548"/>
      <c r="BBG18" s="548"/>
      <c r="BBH18" s="548"/>
      <c r="BBI18" s="548"/>
      <c r="BBJ18" s="548"/>
      <c r="BBK18" s="548"/>
      <c r="BBL18" s="548"/>
      <c r="BBM18" s="548"/>
      <c r="BBN18" s="548"/>
      <c r="BBO18" s="548"/>
      <c r="BBP18" s="548"/>
      <c r="BBQ18" s="548"/>
      <c r="BBR18" s="548"/>
      <c r="BBS18" s="548"/>
      <c r="BBT18" s="548"/>
      <c r="BBU18" s="548"/>
      <c r="BBV18" s="548"/>
      <c r="BBW18" s="548"/>
      <c r="BBX18" s="548"/>
      <c r="BBY18" s="548"/>
      <c r="BBZ18" s="548"/>
      <c r="BCA18" s="548"/>
      <c r="BCB18" s="548"/>
      <c r="BCC18" s="548"/>
      <c r="BCD18" s="548"/>
      <c r="BCE18" s="548"/>
      <c r="BCF18" s="548"/>
      <c r="BCG18" s="548"/>
      <c r="BCH18" s="548"/>
      <c r="BCI18" s="548"/>
      <c r="BCJ18" s="548"/>
      <c r="BCK18" s="548"/>
      <c r="BCL18" s="548"/>
      <c r="BCM18" s="548"/>
      <c r="BCN18" s="548"/>
      <c r="BCO18" s="548"/>
      <c r="BCP18" s="548"/>
      <c r="BCQ18" s="548"/>
      <c r="BCR18" s="548"/>
      <c r="BCS18" s="548"/>
      <c r="BCT18" s="548"/>
      <c r="BCU18" s="548"/>
      <c r="BCV18" s="548"/>
      <c r="BCW18" s="548"/>
      <c r="BCX18" s="548"/>
      <c r="BCY18" s="548"/>
      <c r="BCZ18" s="548"/>
      <c r="BDA18" s="548"/>
      <c r="BDB18" s="548"/>
      <c r="BDC18" s="548"/>
      <c r="BDD18" s="548"/>
      <c r="BDE18" s="548"/>
      <c r="BDF18" s="548"/>
      <c r="BDG18" s="548"/>
      <c r="BDH18" s="548"/>
      <c r="BDI18" s="548"/>
      <c r="BDJ18" s="548"/>
      <c r="BDK18" s="548"/>
      <c r="BDL18" s="548"/>
      <c r="BDM18" s="548"/>
      <c r="BDN18" s="548"/>
      <c r="BDO18" s="548"/>
      <c r="BDP18" s="548"/>
      <c r="BDQ18" s="548"/>
      <c r="BDR18" s="548"/>
      <c r="BDS18" s="548"/>
      <c r="BDT18" s="548"/>
      <c r="BDU18" s="548"/>
      <c r="BDV18" s="548"/>
      <c r="BDW18" s="548"/>
      <c r="BDX18" s="548"/>
      <c r="BDY18" s="548"/>
      <c r="BDZ18" s="548"/>
      <c r="BEA18" s="548"/>
      <c r="BEB18" s="548"/>
      <c r="BEC18" s="548"/>
      <c r="BED18" s="548"/>
      <c r="BEE18" s="548"/>
      <c r="BEF18" s="548"/>
      <c r="BEG18" s="548"/>
      <c r="BEH18" s="548"/>
      <c r="BEI18" s="548"/>
      <c r="BEJ18" s="548"/>
      <c r="BEK18" s="548"/>
      <c r="BEL18" s="548"/>
      <c r="BEM18" s="548"/>
      <c r="BEN18" s="548"/>
      <c r="BEO18" s="548"/>
      <c r="BEP18" s="548"/>
      <c r="BEQ18" s="548"/>
      <c r="BER18" s="548"/>
      <c r="BES18" s="548"/>
      <c r="BET18" s="548"/>
      <c r="BEU18" s="548"/>
      <c r="BEV18" s="548"/>
      <c r="BEW18" s="548"/>
      <c r="BEX18" s="548"/>
      <c r="BEY18" s="548"/>
      <c r="BEZ18" s="548"/>
      <c r="BFA18" s="548"/>
      <c r="BFB18" s="548"/>
      <c r="BFC18" s="548"/>
      <c r="BFD18" s="548"/>
      <c r="BFE18" s="548"/>
      <c r="BFF18" s="548"/>
      <c r="BFG18" s="548"/>
      <c r="BFH18" s="548"/>
      <c r="BFI18" s="548"/>
      <c r="BFJ18" s="548"/>
      <c r="BFK18" s="548"/>
      <c r="BFL18" s="548"/>
      <c r="BFM18" s="548"/>
      <c r="BFN18" s="548"/>
      <c r="BFO18" s="548"/>
      <c r="BFP18" s="548"/>
      <c r="BFQ18" s="548"/>
      <c r="BFR18" s="548"/>
      <c r="BFS18" s="548"/>
      <c r="BFT18" s="548"/>
      <c r="BFU18" s="548"/>
      <c r="BFV18" s="548"/>
      <c r="BFW18" s="548"/>
      <c r="BFX18" s="548"/>
      <c r="BFY18" s="548"/>
      <c r="BFZ18" s="548"/>
      <c r="BGA18" s="548"/>
      <c r="BGB18" s="548"/>
      <c r="BGC18" s="548"/>
      <c r="BGD18" s="548"/>
      <c r="BGE18" s="548"/>
      <c r="BGF18" s="548"/>
      <c r="BGG18" s="548"/>
      <c r="BGH18" s="548"/>
      <c r="BGI18" s="548"/>
      <c r="BGJ18" s="548"/>
      <c r="BGK18" s="548"/>
      <c r="BGL18" s="548"/>
      <c r="BGM18" s="548"/>
      <c r="BGN18" s="548"/>
      <c r="BGO18" s="548"/>
      <c r="BGP18" s="548"/>
      <c r="BGQ18" s="548"/>
      <c r="BGR18" s="548"/>
      <c r="BGS18" s="548"/>
      <c r="BGT18" s="548"/>
      <c r="BGU18" s="548"/>
      <c r="BGV18" s="548"/>
      <c r="BGW18" s="548"/>
      <c r="BGX18" s="548"/>
      <c r="BGY18" s="548"/>
      <c r="BGZ18" s="548"/>
      <c r="BHA18" s="548"/>
      <c r="BHB18" s="548"/>
      <c r="BHC18" s="548"/>
      <c r="BHD18" s="548"/>
      <c r="BHE18" s="548"/>
      <c r="BHF18" s="548"/>
      <c r="BHG18" s="548"/>
      <c r="BHH18" s="548"/>
      <c r="BHI18" s="548"/>
      <c r="BHJ18" s="548"/>
      <c r="BHK18" s="548"/>
      <c r="BHL18" s="548"/>
      <c r="BHM18" s="548"/>
      <c r="BHN18" s="548"/>
      <c r="BHO18" s="548"/>
      <c r="BHP18" s="548"/>
      <c r="BHQ18" s="548"/>
      <c r="BHR18" s="548"/>
      <c r="BHS18" s="548"/>
      <c r="BHT18" s="548"/>
      <c r="BHU18" s="548"/>
      <c r="BHV18" s="548"/>
      <c r="BHW18" s="548"/>
      <c r="BHX18" s="548"/>
      <c r="BHY18" s="548"/>
      <c r="BHZ18" s="548"/>
      <c r="BIA18" s="548"/>
      <c r="BIB18" s="548"/>
      <c r="BIC18" s="548"/>
      <c r="BID18" s="548"/>
      <c r="BIE18" s="548"/>
      <c r="BIF18" s="548"/>
      <c r="BIG18" s="548"/>
      <c r="BIH18" s="548"/>
      <c r="BII18" s="548"/>
      <c r="BIJ18" s="548"/>
      <c r="BIK18" s="548"/>
      <c r="BIL18" s="548"/>
      <c r="BIM18" s="548"/>
      <c r="BIN18" s="548"/>
      <c r="BIO18" s="548"/>
      <c r="BIP18" s="548"/>
      <c r="BIQ18" s="548"/>
      <c r="BIR18" s="548"/>
      <c r="BIS18" s="548"/>
      <c r="BIT18" s="548"/>
      <c r="BIU18" s="548"/>
      <c r="BIV18" s="548"/>
      <c r="BIW18" s="548"/>
      <c r="BIX18" s="548"/>
      <c r="BIY18" s="548"/>
      <c r="BIZ18" s="548"/>
      <c r="BJA18" s="548"/>
      <c r="BJB18" s="548"/>
      <c r="BJC18" s="548"/>
      <c r="BJD18" s="548"/>
      <c r="BJE18" s="548"/>
      <c r="BJF18" s="548"/>
      <c r="BJG18" s="548"/>
      <c r="BJH18" s="548"/>
      <c r="BJI18" s="548"/>
      <c r="BJJ18" s="548"/>
      <c r="BJK18" s="548"/>
      <c r="BJL18" s="548"/>
      <c r="BJM18" s="548"/>
      <c r="BJN18" s="548"/>
      <c r="BJO18" s="548"/>
      <c r="BJP18" s="548"/>
      <c r="BJQ18" s="548"/>
      <c r="BJR18" s="548"/>
      <c r="BJS18" s="548"/>
      <c r="BJT18" s="548"/>
      <c r="BJU18" s="548"/>
      <c r="BJV18" s="548"/>
      <c r="BJW18" s="548"/>
      <c r="BJX18" s="548"/>
      <c r="BJY18" s="548"/>
      <c r="BJZ18" s="548"/>
      <c r="BKA18" s="548"/>
      <c r="BKB18" s="548"/>
      <c r="BKC18" s="548"/>
      <c r="BKD18" s="548"/>
      <c r="BKE18" s="548"/>
      <c r="BKF18" s="548"/>
      <c r="BKG18" s="548"/>
      <c r="BKH18" s="548"/>
      <c r="BKI18" s="548"/>
      <c r="BKJ18" s="548"/>
      <c r="BKK18" s="548"/>
      <c r="BKL18" s="548"/>
      <c r="BKM18" s="548"/>
      <c r="BKN18" s="548"/>
      <c r="BKO18" s="548"/>
      <c r="BKP18" s="548"/>
      <c r="BKQ18" s="548"/>
      <c r="BKR18" s="548"/>
      <c r="BKS18" s="548"/>
      <c r="BKT18" s="548"/>
      <c r="BKU18" s="548"/>
      <c r="BKV18" s="548"/>
      <c r="BKW18" s="548"/>
      <c r="BKX18" s="548"/>
      <c r="BKY18" s="548"/>
      <c r="BKZ18" s="548"/>
      <c r="BLA18" s="548"/>
      <c r="BLB18" s="548"/>
      <c r="BLC18" s="548"/>
      <c r="BLD18" s="548"/>
      <c r="BLE18" s="548"/>
      <c r="BLF18" s="548"/>
      <c r="BLG18" s="548"/>
      <c r="BLH18" s="548"/>
      <c r="BLI18" s="548"/>
      <c r="BLJ18" s="548"/>
      <c r="BLK18" s="548"/>
      <c r="BLL18" s="548"/>
      <c r="BLM18" s="548"/>
      <c r="BLN18" s="548"/>
      <c r="BLO18" s="548"/>
      <c r="BLP18" s="548"/>
      <c r="BLQ18" s="548"/>
      <c r="BLR18" s="548"/>
      <c r="BLS18" s="548"/>
      <c r="BLT18" s="548"/>
      <c r="BLU18" s="548"/>
      <c r="BLV18" s="548"/>
      <c r="BLW18" s="548"/>
      <c r="BLX18" s="548"/>
      <c r="BLY18" s="548"/>
      <c r="BLZ18" s="548"/>
      <c r="BMA18" s="548"/>
      <c r="BMB18" s="548"/>
      <c r="BMC18" s="548"/>
      <c r="BMD18" s="548"/>
      <c r="BME18" s="548"/>
      <c r="BMF18" s="548"/>
      <c r="BMG18" s="548"/>
      <c r="BMH18" s="548"/>
      <c r="BMI18" s="548"/>
      <c r="BMJ18" s="548"/>
      <c r="BMK18" s="548"/>
      <c r="BML18" s="548"/>
      <c r="BMM18" s="548"/>
      <c r="BMN18" s="548"/>
      <c r="BMO18" s="548"/>
      <c r="BMP18" s="548"/>
      <c r="BMQ18" s="548"/>
      <c r="BMR18" s="548"/>
      <c r="BMS18" s="548"/>
      <c r="BMT18" s="548"/>
      <c r="BMU18" s="548"/>
      <c r="BMV18" s="548"/>
      <c r="BMW18" s="548"/>
      <c r="BMX18" s="548"/>
      <c r="BMY18" s="548"/>
      <c r="BMZ18" s="548"/>
      <c r="BNA18" s="548"/>
      <c r="BNB18" s="548"/>
      <c r="BNC18" s="548"/>
      <c r="BND18" s="548"/>
      <c r="BNE18" s="548"/>
      <c r="BNF18" s="548"/>
      <c r="BNG18" s="548"/>
      <c r="BNH18" s="548"/>
      <c r="BNI18" s="548"/>
      <c r="BNJ18" s="548"/>
      <c r="BNK18" s="548"/>
      <c r="BNL18" s="548"/>
      <c r="BNM18" s="548"/>
      <c r="BNN18" s="548"/>
      <c r="BNO18" s="548"/>
      <c r="BNP18" s="548"/>
      <c r="BNQ18" s="548"/>
      <c r="BNR18" s="548"/>
      <c r="BNS18" s="548"/>
      <c r="BNT18" s="548"/>
      <c r="BNU18" s="548"/>
      <c r="BNV18" s="548"/>
      <c r="BNW18" s="548"/>
      <c r="BNX18" s="548"/>
      <c r="BNY18" s="548"/>
      <c r="BNZ18" s="548"/>
      <c r="BOA18" s="548"/>
      <c r="BOB18" s="548"/>
      <c r="BOC18" s="548"/>
      <c r="BOD18" s="548"/>
      <c r="BOE18" s="548"/>
      <c r="BOF18" s="548"/>
      <c r="BOG18" s="548"/>
      <c r="BOH18" s="548"/>
      <c r="BOI18" s="548"/>
      <c r="BOJ18" s="548"/>
      <c r="BOK18" s="548"/>
      <c r="BOL18" s="548"/>
      <c r="BOM18" s="548"/>
      <c r="BON18" s="548"/>
      <c r="BOO18" s="548"/>
      <c r="BOP18" s="548"/>
      <c r="BOQ18" s="548"/>
      <c r="BOR18" s="548"/>
      <c r="BOS18" s="548"/>
      <c r="BOT18" s="548"/>
      <c r="BOU18" s="548"/>
      <c r="BOV18" s="548"/>
      <c r="BOW18" s="548"/>
      <c r="BOX18" s="548"/>
      <c r="BOY18" s="548"/>
      <c r="BOZ18" s="548"/>
      <c r="BPA18" s="548"/>
      <c r="BPB18" s="548"/>
      <c r="BPC18" s="548"/>
      <c r="BPD18" s="548"/>
      <c r="BPE18" s="548"/>
      <c r="BPF18" s="548"/>
      <c r="BPG18" s="548"/>
      <c r="BPH18" s="548"/>
      <c r="BPI18" s="548"/>
      <c r="BPJ18" s="548"/>
      <c r="BPK18" s="548"/>
      <c r="BPL18" s="548"/>
      <c r="BPM18" s="548"/>
      <c r="BPN18" s="548"/>
      <c r="BPO18" s="548"/>
      <c r="BPP18" s="548"/>
      <c r="BPQ18" s="548"/>
      <c r="BPR18" s="548"/>
      <c r="BPS18" s="548"/>
      <c r="BPT18" s="548"/>
      <c r="BPU18" s="548"/>
      <c r="BPV18" s="548"/>
      <c r="BPW18" s="548"/>
      <c r="BPX18" s="548"/>
      <c r="BPY18" s="548"/>
      <c r="BPZ18" s="548"/>
      <c r="BQA18" s="548"/>
      <c r="BQB18" s="548"/>
      <c r="BQC18" s="548"/>
      <c r="BQD18" s="548"/>
      <c r="BQE18" s="548"/>
      <c r="BQF18" s="548"/>
      <c r="BQG18" s="548"/>
      <c r="BQH18" s="548"/>
      <c r="BQI18" s="548"/>
      <c r="BQJ18" s="548"/>
      <c r="BQK18" s="548"/>
      <c r="BQL18" s="548"/>
      <c r="BQM18" s="548"/>
      <c r="BQN18" s="548"/>
      <c r="BQO18" s="548"/>
      <c r="BQP18" s="548"/>
      <c r="BQQ18" s="548"/>
      <c r="BQR18" s="548"/>
      <c r="BQS18" s="548"/>
      <c r="BQT18" s="548"/>
      <c r="BQU18" s="548"/>
      <c r="BQV18" s="548"/>
      <c r="BQW18" s="548"/>
      <c r="BQX18" s="548"/>
      <c r="BQY18" s="548"/>
      <c r="BQZ18" s="548"/>
      <c r="BRA18" s="548"/>
      <c r="BRB18" s="548"/>
      <c r="BRC18" s="548"/>
      <c r="BRD18" s="548"/>
      <c r="BRE18" s="548"/>
      <c r="BRF18" s="548"/>
      <c r="BRG18" s="548"/>
      <c r="BRH18" s="548"/>
      <c r="BRI18" s="548"/>
      <c r="BRJ18" s="548"/>
      <c r="BRK18" s="548"/>
      <c r="BRL18" s="548"/>
      <c r="BRM18" s="548"/>
      <c r="BRN18" s="548"/>
      <c r="BRO18" s="548"/>
      <c r="BRP18" s="548"/>
      <c r="BRQ18" s="548"/>
      <c r="BRR18" s="548"/>
      <c r="BRS18" s="548"/>
      <c r="BRT18" s="548"/>
      <c r="BRU18" s="548"/>
      <c r="BRV18" s="548"/>
      <c r="BRW18" s="548"/>
      <c r="BRX18" s="548"/>
      <c r="BRY18" s="548"/>
      <c r="BRZ18" s="548"/>
      <c r="BSA18" s="548"/>
      <c r="BSB18" s="548"/>
      <c r="BSC18" s="548"/>
      <c r="BSD18" s="548"/>
      <c r="BSE18" s="548"/>
      <c r="BSF18" s="548"/>
      <c r="BSG18" s="548"/>
      <c r="BSH18" s="548"/>
      <c r="BSI18" s="548"/>
      <c r="BSJ18" s="548"/>
      <c r="BSK18" s="548"/>
      <c r="BSL18" s="548"/>
      <c r="BSM18" s="548"/>
      <c r="BSN18" s="548"/>
      <c r="BSO18" s="548"/>
      <c r="BSP18" s="548"/>
      <c r="BSQ18" s="548"/>
      <c r="BSR18" s="548"/>
      <c r="BSS18" s="548"/>
      <c r="BST18" s="548"/>
      <c r="BSU18" s="548"/>
      <c r="BSV18" s="548"/>
      <c r="BSW18" s="548"/>
      <c r="BSX18" s="548"/>
      <c r="BSY18" s="548"/>
      <c r="BSZ18" s="548"/>
      <c r="BTA18" s="548"/>
      <c r="BTB18" s="548"/>
      <c r="BTC18" s="548"/>
      <c r="BTD18" s="548"/>
      <c r="BTE18" s="548"/>
      <c r="BTF18" s="548"/>
      <c r="BTG18" s="548"/>
      <c r="BTH18" s="548"/>
      <c r="BTI18" s="548"/>
      <c r="BTJ18" s="548"/>
      <c r="BTK18" s="548"/>
      <c r="BTL18" s="548"/>
      <c r="BTM18" s="548"/>
      <c r="BTN18" s="548"/>
      <c r="BTO18" s="548"/>
      <c r="BTP18" s="548"/>
      <c r="BTQ18" s="548"/>
      <c r="BTR18" s="548"/>
      <c r="BTS18" s="548"/>
      <c r="BTT18" s="548"/>
      <c r="BTU18" s="548"/>
      <c r="BTV18" s="548"/>
      <c r="BTW18" s="548"/>
      <c r="BTX18" s="548"/>
      <c r="BTY18" s="548"/>
      <c r="BTZ18" s="548"/>
      <c r="BUA18" s="548"/>
      <c r="BUB18" s="548"/>
      <c r="BUC18" s="548"/>
      <c r="BUD18" s="548"/>
      <c r="BUE18" s="548"/>
      <c r="BUF18" s="548"/>
      <c r="BUG18" s="548"/>
      <c r="BUH18" s="548"/>
      <c r="BUI18" s="548"/>
      <c r="BUJ18" s="548"/>
      <c r="BUK18" s="548"/>
      <c r="BUL18" s="548"/>
      <c r="BUM18" s="548"/>
      <c r="BUN18" s="548"/>
      <c r="BUO18" s="548"/>
      <c r="BUP18" s="548"/>
      <c r="BUQ18" s="548"/>
      <c r="BUR18" s="548"/>
      <c r="BUS18" s="548"/>
      <c r="BUT18" s="548"/>
      <c r="BUU18" s="548"/>
      <c r="BUV18" s="548"/>
      <c r="BUW18" s="548"/>
      <c r="BUX18" s="548"/>
      <c r="BUY18" s="548"/>
      <c r="BUZ18" s="548"/>
      <c r="BVA18" s="548"/>
      <c r="BVB18" s="548"/>
      <c r="BVC18" s="548"/>
      <c r="BVD18" s="548"/>
      <c r="BVE18" s="548"/>
      <c r="BVF18" s="548"/>
      <c r="BVG18" s="548"/>
      <c r="BVH18" s="548"/>
      <c r="BVI18" s="548"/>
      <c r="BVJ18" s="548"/>
      <c r="BVK18" s="548"/>
      <c r="BVL18" s="548"/>
      <c r="BVM18" s="548"/>
      <c r="BVN18" s="548"/>
      <c r="BVO18" s="548"/>
      <c r="BVP18" s="548"/>
      <c r="BVQ18" s="548"/>
      <c r="BVR18" s="548"/>
      <c r="BVS18" s="548"/>
      <c r="BVT18" s="548"/>
      <c r="BVU18" s="548"/>
      <c r="BVV18" s="548"/>
      <c r="BVW18" s="548"/>
      <c r="BVX18" s="548"/>
      <c r="BVY18" s="548"/>
      <c r="BVZ18" s="548"/>
      <c r="BWA18" s="548"/>
      <c r="BWB18" s="548"/>
      <c r="BWC18" s="548"/>
      <c r="BWD18" s="548"/>
      <c r="BWE18" s="548"/>
      <c r="BWF18" s="548"/>
      <c r="BWG18" s="548"/>
      <c r="BWH18" s="548"/>
      <c r="BWI18" s="548"/>
      <c r="BWJ18" s="548"/>
      <c r="BWK18" s="548"/>
      <c r="BWL18" s="548"/>
      <c r="BWM18" s="548"/>
      <c r="BWN18" s="548"/>
      <c r="BWO18" s="548"/>
      <c r="BWP18" s="548"/>
      <c r="BWQ18" s="548"/>
      <c r="BWR18" s="548"/>
      <c r="BWS18" s="548"/>
      <c r="BWT18" s="548"/>
      <c r="BWU18" s="548"/>
      <c r="BWV18" s="548"/>
      <c r="BWW18" s="548"/>
      <c r="BWX18" s="548"/>
      <c r="BWY18" s="548"/>
      <c r="BWZ18" s="548"/>
      <c r="BXA18" s="548"/>
      <c r="BXB18" s="548"/>
      <c r="BXC18" s="548"/>
      <c r="BXD18" s="548"/>
      <c r="BXE18" s="548"/>
      <c r="BXF18" s="548"/>
      <c r="BXG18" s="548"/>
      <c r="BXH18" s="548"/>
      <c r="BXI18" s="548"/>
      <c r="BXJ18" s="548"/>
      <c r="BXK18" s="548"/>
      <c r="BXL18" s="548"/>
      <c r="BXM18" s="548"/>
      <c r="BXN18" s="548"/>
      <c r="BXO18" s="548"/>
      <c r="BXP18" s="548"/>
      <c r="BXQ18" s="548"/>
      <c r="BXR18" s="548"/>
      <c r="BXS18" s="548"/>
      <c r="BXT18" s="548"/>
      <c r="BXU18" s="548"/>
      <c r="BXV18" s="548"/>
      <c r="BXW18" s="548"/>
      <c r="BXX18" s="548"/>
      <c r="BXY18" s="548"/>
      <c r="BXZ18" s="548"/>
      <c r="BYA18" s="548"/>
      <c r="BYB18" s="548"/>
      <c r="BYC18" s="548"/>
      <c r="BYD18" s="548"/>
      <c r="BYE18" s="548"/>
      <c r="BYF18" s="548"/>
      <c r="BYG18" s="548"/>
      <c r="BYH18" s="548"/>
      <c r="BYI18" s="548"/>
      <c r="BYJ18" s="548"/>
      <c r="BYK18" s="548"/>
      <c r="BYL18" s="548"/>
      <c r="BYM18" s="548"/>
      <c r="BYN18" s="548"/>
      <c r="BYO18" s="548"/>
      <c r="BYP18" s="548"/>
      <c r="BYQ18" s="548"/>
      <c r="BYR18" s="548"/>
      <c r="BYS18" s="548"/>
      <c r="BYT18" s="548"/>
      <c r="BYU18" s="548"/>
      <c r="BYV18" s="548"/>
      <c r="BYW18" s="548"/>
      <c r="BYX18" s="548"/>
      <c r="BYY18" s="548"/>
      <c r="BYZ18" s="548"/>
      <c r="BZA18" s="548"/>
      <c r="BZB18" s="548"/>
      <c r="BZC18" s="548"/>
      <c r="BZD18" s="548"/>
      <c r="BZE18" s="548"/>
      <c r="BZF18" s="548"/>
      <c r="BZG18" s="548"/>
      <c r="BZH18" s="548"/>
      <c r="BZI18" s="548"/>
      <c r="BZJ18" s="548"/>
      <c r="BZK18" s="548"/>
      <c r="BZL18" s="548"/>
      <c r="BZM18" s="548"/>
      <c r="BZN18" s="548"/>
      <c r="BZO18" s="548"/>
      <c r="BZP18" s="548"/>
      <c r="BZQ18" s="548"/>
      <c r="BZR18" s="548"/>
      <c r="BZS18" s="548"/>
      <c r="BZT18" s="548"/>
      <c r="BZU18" s="548"/>
      <c r="BZV18" s="548"/>
      <c r="BZW18" s="548"/>
      <c r="BZX18" s="548"/>
      <c r="BZY18" s="548"/>
      <c r="BZZ18" s="548"/>
      <c r="CAA18" s="548"/>
      <c r="CAB18" s="548"/>
      <c r="CAC18" s="548"/>
      <c r="CAD18" s="548"/>
      <c r="CAE18" s="548"/>
      <c r="CAF18" s="548"/>
      <c r="CAG18" s="548"/>
      <c r="CAH18" s="548"/>
      <c r="CAI18" s="548"/>
      <c r="CAJ18" s="548"/>
      <c r="CAK18" s="548"/>
      <c r="CAL18" s="548"/>
      <c r="CAM18" s="548"/>
      <c r="CAN18" s="548"/>
      <c r="CAO18" s="548"/>
      <c r="CAP18" s="548"/>
      <c r="CAQ18" s="548"/>
      <c r="CAR18" s="548"/>
      <c r="CAS18" s="548"/>
      <c r="CAT18" s="548"/>
      <c r="CAU18" s="548"/>
      <c r="CAV18" s="548"/>
      <c r="CAW18" s="548"/>
      <c r="CAX18" s="548"/>
      <c r="CAY18" s="548"/>
      <c r="CAZ18" s="548"/>
      <c r="CBA18" s="548"/>
      <c r="CBB18" s="548"/>
      <c r="CBC18" s="548"/>
      <c r="CBD18" s="548"/>
      <c r="CBE18" s="548"/>
      <c r="CBF18" s="548"/>
      <c r="CBG18" s="548"/>
      <c r="CBH18" s="548"/>
      <c r="CBI18" s="548"/>
      <c r="CBJ18" s="548"/>
      <c r="CBK18" s="548"/>
      <c r="CBL18" s="548"/>
      <c r="CBM18" s="548"/>
      <c r="CBN18" s="548"/>
      <c r="CBO18" s="548"/>
      <c r="CBP18" s="548"/>
      <c r="CBQ18" s="548"/>
      <c r="CBR18" s="548"/>
      <c r="CBS18" s="548"/>
      <c r="CBT18" s="548"/>
      <c r="CBU18" s="548"/>
      <c r="CBV18" s="548"/>
      <c r="CBW18" s="548"/>
      <c r="CBX18" s="548"/>
      <c r="CBY18" s="548"/>
      <c r="CBZ18" s="548"/>
      <c r="CCA18" s="548"/>
      <c r="CCB18" s="548"/>
      <c r="CCC18" s="548"/>
      <c r="CCD18" s="548"/>
      <c r="CCE18" s="548"/>
      <c r="CCF18" s="548"/>
      <c r="CCG18" s="548"/>
      <c r="CCH18" s="548"/>
      <c r="CCI18" s="548"/>
      <c r="CCJ18" s="548"/>
      <c r="CCK18" s="548"/>
      <c r="CCL18" s="548"/>
      <c r="CCM18" s="548"/>
      <c r="CCN18" s="548"/>
      <c r="CCO18" s="548"/>
      <c r="CCP18" s="548"/>
      <c r="CCQ18" s="548"/>
      <c r="CCR18" s="548"/>
      <c r="CCS18" s="548"/>
      <c r="CCT18" s="548"/>
      <c r="CCU18" s="548"/>
      <c r="CCV18" s="548"/>
      <c r="CCW18" s="548"/>
      <c r="CCX18" s="548"/>
      <c r="CCY18" s="548"/>
      <c r="CCZ18" s="548"/>
      <c r="CDA18" s="548"/>
      <c r="CDB18" s="548"/>
      <c r="CDC18" s="548"/>
      <c r="CDD18" s="548"/>
      <c r="CDE18" s="548"/>
      <c r="CDF18" s="548"/>
      <c r="CDG18" s="548"/>
      <c r="CDH18" s="548"/>
      <c r="CDI18" s="548"/>
      <c r="CDJ18" s="548"/>
      <c r="CDK18" s="548"/>
      <c r="CDL18" s="548"/>
      <c r="CDM18" s="548"/>
      <c r="CDN18" s="548"/>
      <c r="CDO18" s="548"/>
      <c r="CDP18" s="548"/>
      <c r="CDQ18" s="548"/>
      <c r="CDR18" s="548"/>
      <c r="CDS18" s="548"/>
      <c r="CDT18" s="548"/>
      <c r="CDU18" s="548"/>
      <c r="CDV18" s="548"/>
      <c r="CDW18" s="548"/>
      <c r="CDX18" s="548"/>
      <c r="CDY18" s="548"/>
      <c r="CDZ18" s="548"/>
      <c r="CEA18" s="548"/>
      <c r="CEB18" s="548"/>
      <c r="CEC18" s="548"/>
      <c r="CED18" s="548"/>
      <c r="CEE18" s="548"/>
      <c r="CEF18" s="548"/>
      <c r="CEG18" s="548"/>
      <c r="CEH18" s="548"/>
      <c r="CEI18" s="548"/>
      <c r="CEJ18" s="548"/>
      <c r="CEK18" s="548"/>
      <c r="CEL18" s="548"/>
      <c r="CEM18" s="548"/>
      <c r="CEN18" s="548"/>
      <c r="CEO18" s="548"/>
      <c r="CEP18" s="548"/>
      <c r="CEQ18" s="548"/>
      <c r="CER18" s="548"/>
      <c r="CES18" s="548"/>
      <c r="CET18" s="548"/>
      <c r="CEU18" s="548"/>
      <c r="CEV18" s="548"/>
      <c r="CEW18" s="548"/>
      <c r="CEX18" s="548"/>
      <c r="CEY18" s="548"/>
      <c r="CEZ18" s="548"/>
      <c r="CFA18" s="548"/>
      <c r="CFB18" s="548"/>
      <c r="CFC18" s="548"/>
      <c r="CFD18" s="548"/>
      <c r="CFE18" s="548"/>
      <c r="CFF18" s="548"/>
      <c r="CFG18" s="548"/>
      <c r="CFH18" s="548"/>
      <c r="CFI18" s="548"/>
      <c r="CFJ18" s="548"/>
      <c r="CFK18" s="548"/>
      <c r="CFL18" s="548"/>
      <c r="CFM18" s="548"/>
      <c r="CFN18" s="548"/>
      <c r="CFO18" s="548"/>
      <c r="CFP18" s="548"/>
      <c r="CFQ18" s="548"/>
      <c r="CFR18" s="548"/>
      <c r="CFS18" s="548"/>
      <c r="CFT18" s="548"/>
      <c r="CFU18" s="548"/>
      <c r="CFV18" s="548"/>
      <c r="CFW18" s="548"/>
      <c r="CFX18" s="548"/>
      <c r="CFY18" s="548"/>
      <c r="CFZ18" s="548"/>
      <c r="CGA18" s="548"/>
      <c r="CGB18" s="548"/>
      <c r="CGC18" s="548"/>
      <c r="CGD18" s="548"/>
      <c r="CGE18" s="548"/>
      <c r="CGF18" s="548"/>
      <c r="CGG18" s="548"/>
      <c r="CGH18" s="548"/>
      <c r="CGI18" s="548"/>
      <c r="CGJ18" s="548"/>
      <c r="CGK18" s="548"/>
      <c r="CGL18" s="548"/>
      <c r="CGM18" s="548"/>
      <c r="CGN18" s="548"/>
      <c r="CGO18" s="548"/>
      <c r="CGP18" s="548"/>
      <c r="CGQ18" s="548"/>
      <c r="CGR18" s="548"/>
      <c r="CGS18" s="548"/>
      <c r="CGT18" s="548"/>
      <c r="CGU18" s="548"/>
      <c r="CGV18" s="548"/>
      <c r="CGW18" s="548"/>
      <c r="CGX18" s="548"/>
      <c r="CGY18" s="548"/>
      <c r="CGZ18" s="548"/>
      <c r="CHA18" s="548"/>
      <c r="CHB18" s="548"/>
      <c r="CHC18" s="548"/>
      <c r="CHD18" s="548"/>
      <c r="CHE18" s="548"/>
      <c r="CHF18" s="548"/>
      <c r="CHG18" s="548"/>
      <c r="CHH18" s="548"/>
      <c r="CHI18" s="548"/>
      <c r="CHJ18" s="548"/>
      <c r="CHK18" s="548"/>
      <c r="CHL18" s="548"/>
      <c r="CHM18" s="548"/>
      <c r="CHN18" s="548"/>
      <c r="CHO18" s="548"/>
      <c r="CHP18" s="548"/>
      <c r="CHQ18" s="548"/>
      <c r="CHR18" s="548"/>
      <c r="CHS18" s="548"/>
      <c r="CHT18" s="548"/>
      <c r="CHU18" s="548"/>
      <c r="CHV18" s="548"/>
      <c r="CHW18" s="548"/>
      <c r="CHX18" s="548"/>
      <c r="CHY18" s="548"/>
      <c r="CHZ18" s="548"/>
      <c r="CIA18" s="548"/>
      <c r="CIB18" s="548"/>
      <c r="CIC18" s="548"/>
      <c r="CID18" s="548"/>
      <c r="CIE18" s="548"/>
      <c r="CIF18" s="548"/>
      <c r="CIG18" s="548"/>
      <c r="CIH18" s="548"/>
      <c r="CII18" s="548"/>
      <c r="CIJ18" s="548"/>
      <c r="CIK18" s="548"/>
      <c r="CIL18" s="548"/>
      <c r="CIM18" s="548"/>
      <c r="CIN18" s="548"/>
      <c r="CIO18" s="548"/>
      <c r="CIP18" s="548"/>
      <c r="CIQ18" s="548"/>
      <c r="CIR18" s="548"/>
      <c r="CIS18" s="548"/>
      <c r="CIT18" s="548"/>
      <c r="CIU18" s="548"/>
      <c r="CIV18" s="548"/>
      <c r="CIW18" s="548"/>
      <c r="CIX18" s="548"/>
      <c r="CIY18" s="548"/>
      <c r="CIZ18" s="548"/>
      <c r="CJA18" s="548"/>
      <c r="CJB18" s="548"/>
      <c r="CJC18" s="548"/>
      <c r="CJD18" s="548"/>
      <c r="CJE18" s="548"/>
      <c r="CJF18" s="548"/>
      <c r="CJG18" s="548"/>
      <c r="CJH18" s="548"/>
      <c r="CJI18" s="548"/>
      <c r="CJJ18" s="548"/>
      <c r="CJK18" s="548"/>
      <c r="CJL18" s="548"/>
      <c r="CJM18" s="548"/>
      <c r="CJN18" s="548"/>
      <c r="CJO18" s="548"/>
      <c r="CJP18" s="548"/>
      <c r="CJQ18" s="548"/>
      <c r="CJR18" s="548"/>
      <c r="CJS18" s="548"/>
      <c r="CJT18" s="548"/>
      <c r="CJU18" s="548"/>
      <c r="CJV18" s="548"/>
      <c r="CJW18" s="548"/>
      <c r="CJX18" s="548"/>
      <c r="CJY18" s="548"/>
      <c r="CJZ18" s="548"/>
      <c r="CKA18" s="548"/>
      <c r="CKB18" s="548"/>
      <c r="CKC18" s="548"/>
      <c r="CKD18" s="548"/>
      <c r="CKE18" s="548"/>
      <c r="CKF18" s="548"/>
      <c r="CKG18" s="548"/>
      <c r="CKH18" s="548"/>
      <c r="CKI18" s="548"/>
      <c r="CKJ18" s="548"/>
      <c r="CKK18" s="548"/>
      <c r="CKL18" s="548"/>
      <c r="CKM18" s="548"/>
      <c r="CKN18" s="548"/>
      <c r="CKO18" s="548"/>
      <c r="CKP18" s="548"/>
      <c r="CKQ18" s="548"/>
      <c r="CKR18" s="548"/>
      <c r="CKS18" s="548"/>
      <c r="CKT18" s="548"/>
      <c r="CKU18" s="548"/>
      <c r="CKV18" s="548"/>
      <c r="CKW18" s="548"/>
      <c r="CKX18" s="548"/>
      <c r="CKY18" s="548"/>
      <c r="CKZ18" s="548"/>
      <c r="CLA18" s="548"/>
      <c r="CLB18" s="548"/>
      <c r="CLC18" s="548"/>
      <c r="CLD18" s="548"/>
      <c r="CLE18" s="548"/>
      <c r="CLF18" s="548"/>
      <c r="CLG18" s="548"/>
      <c r="CLH18" s="548"/>
      <c r="CLI18" s="548"/>
      <c r="CLJ18" s="548"/>
      <c r="CLK18" s="548"/>
      <c r="CLL18" s="548"/>
      <c r="CLM18" s="548"/>
      <c r="CLN18" s="548"/>
      <c r="CLO18" s="548"/>
      <c r="CLP18" s="548"/>
      <c r="CLQ18" s="548"/>
      <c r="CLR18" s="548"/>
      <c r="CLS18" s="548"/>
      <c r="CLT18" s="548"/>
      <c r="CLU18" s="548"/>
      <c r="CLV18" s="548"/>
      <c r="CLW18" s="548"/>
      <c r="CLX18" s="548"/>
      <c r="CLY18" s="548"/>
      <c r="CLZ18" s="548"/>
      <c r="CMA18" s="548"/>
      <c r="CMB18" s="548"/>
      <c r="CMC18" s="548"/>
      <c r="CMD18" s="548"/>
      <c r="CME18" s="548"/>
      <c r="CMF18" s="548"/>
      <c r="CMG18" s="548"/>
      <c r="CMH18" s="548"/>
      <c r="CMI18" s="548"/>
      <c r="CMJ18" s="548"/>
      <c r="CMK18" s="548"/>
      <c r="CML18" s="548"/>
      <c r="CMM18" s="548"/>
      <c r="CMN18" s="548"/>
      <c r="CMO18" s="548"/>
      <c r="CMP18" s="548"/>
      <c r="CMQ18" s="548"/>
      <c r="CMR18" s="548"/>
      <c r="CMS18" s="548"/>
      <c r="CMT18" s="548"/>
      <c r="CMU18" s="548"/>
      <c r="CMV18" s="548"/>
      <c r="CMW18" s="548"/>
      <c r="CMX18" s="548"/>
      <c r="CMY18" s="548"/>
      <c r="CMZ18" s="548"/>
      <c r="CNA18" s="548"/>
      <c r="CNB18" s="548"/>
      <c r="CNC18" s="548"/>
      <c r="CND18" s="548"/>
      <c r="CNE18" s="548"/>
      <c r="CNF18" s="548"/>
      <c r="CNG18" s="548"/>
      <c r="CNH18" s="548"/>
      <c r="CNI18" s="548"/>
      <c r="CNJ18" s="548"/>
      <c r="CNK18" s="548"/>
      <c r="CNL18" s="548"/>
      <c r="CNM18" s="548"/>
      <c r="CNN18" s="548"/>
      <c r="CNO18" s="548"/>
      <c r="CNP18" s="548"/>
      <c r="CNQ18" s="548"/>
      <c r="CNR18" s="548"/>
      <c r="CNS18" s="548"/>
      <c r="CNT18" s="548"/>
      <c r="CNU18" s="548"/>
      <c r="CNV18" s="548"/>
      <c r="CNW18" s="548"/>
      <c r="CNX18" s="548"/>
      <c r="CNY18" s="548"/>
      <c r="CNZ18" s="548"/>
      <c r="COA18" s="548"/>
      <c r="COB18" s="548"/>
      <c r="COC18" s="548"/>
      <c r="COD18" s="548"/>
      <c r="COE18" s="548"/>
      <c r="COF18" s="548"/>
      <c r="COG18" s="548"/>
      <c r="COH18" s="548"/>
      <c r="COI18" s="548"/>
      <c r="COJ18" s="548"/>
      <c r="COK18" s="548"/>
      <c r="COL18" s="548"/>
      <c r="COM18" s="548"/>
      <c r="CON18" s="548"/>
      <c r="COO18" s="548"/>
      <c r="COP18" s="548"/>
      <c r="COQ18" s="548"/>
      <c r="COR18" s="548"/>
      <c r="COS18" s="548"/>
      <c r="COT18" s="548"/>
      <c r="COU18" s="548"/>
      <c r="COV18" s="548"/>
      <c r="COW18" s="548"/>
      <c r="COX18" s="548"/>
      <c r="COY18" s="548"/>
      <c r="COZ18" s="548"/>
      <c r="CPA18" s="548"/>
      <c r="CPB18" s="548"/>
      <c r="CPC18" s="548"/>
      <c r="CPD18" s="548"/>
      <c r="CPE18" s="548"/>
      <c r="CPF18" s="548"/>
      <c r="CPG18" s="548"/>
      <c r="CPH18" s="548"/>
      <c r="CPI18" s="548"/>
      <c r="CPJ18" s="548"/>
      <c r="CPK18" s="548"/>
      <c r="CPL18" s="548"/>
      <c r="CPM18" s="548"/>
      <c r="CPN18" s="548"/>
      <c r="CPO18" s="548"/>
      <c r="CPP18" s="548"/>
      <c r="CPQ18" s="548"/>
      <c r="CPR18" s="548"/>
      <c r="CPS18" s="548"/>
      <c r="CPT18" s="548"/>
      <c r="CPU18" s="548"/>
      <c r="CPV18" s="548"/>
      <c r="CPW18" s="548"/>
      <c r="CPX18" s="548"/>
      <c r="CPY18" s="548"/>
      <c r="CPZ18" s="548"/>
      <c r="CQA18" s="548"/>
      <c r="CQB18" s="548"/>
      <c r="CQC18" s="548"/>
      <c r="CQD18" s="548"/>
      <c r="CQE18" s="548"/>
      <c r="CQF18" s="548"/>
      <c r="CQG18" s="548"/>
      <c r="CQH18" s="548"/>
      <c r="CQI18" s="548"/>
      <c r="CQJ18" s="548"/>
      <c r="CQK18" s="548"/>
      <c r="CQL18" s="548"/>
      <c r="CQM18" s="548"/>
      <c r="CQN18" s="548"/>
      <c r="CQO18" s="548"/>
      <c r="CQP18" s="548"/>
      <c r="CQQ18" s="548"/>
      <c r="CQR18" s="548"/>
      <c r="CQS18" s="548"/>
      <c r="CQT18" s="548"/>
      <c r="CQU18" s="548"/>
      <c r="CQV18" s="548"/>
      <c r="CQW18" s="548"/>
      <c r="CQX18" s="548"/>
      <c r="CQY18" s="548"/>
      <c r="CQZ18" s="548"/>
      <c r="CRA18" s="548"/>
      <c r="CRB18" s="548"/>
      <c r="CRC18" s="548"/>
      <c r="CRD18" s="548"/>
      <c r="CRE18" s="548"/>
      <c r="CRF18" s="548"/>
      <c r="CRG18" s="548"/>
      <c r="CRH18" s="548"/>
      <c r="CRI18" s="548"/>
      <c r="CRJ18" s="548"/>
      <c r="CRK18" s="548"/>
      <c r="CRL18" s="548"/>
      <c r="CRM18" s="548"/>
      <c r="CRN18" s="548"/>
      <c r="CRO18" s="548"/>
      <c r="CRP18" s="548"/>
      <c r="CRQ18" s="548"/>
      <c r="CRR18" s="548"/>
      <c r="CRS18" s="548"/>
      <c r="CRT18" s="548"/>
      <c r="CRU18" s="548"/>
      <c r="CRV18" s="548"/>
      <c r="CRW18" s="548"/>
      <c r="CRX18" s="548"/>
      <c r="CRY18" s="548"/>
      <c r="CRZ18" s="548"/>
      <c r="CSA18" s="548"/>
      <c r="CSB18" s="548"/>
      <c r="CSC18" s="548"/>
      <c r="CSD18" s="548"/>
      <c r="CSE18" s="548"/>
      <c r="CSF18" s="548"/>
      <c r="CSG18" s="548"/>
      <c r="CSH18" s="548"/>
      <c r="CSI18" s="548"/>
      <c r="CSJ18" s="548"/>
      <c r="CSK18" s="548"/>
      <c r="CSL18" s="548"/>
      <c r="CSM18" s="548"/>
      <c r="CSN18" s="548"/>
      <c r="CSO18" s="548"/>
      <c r="CSP18" s="548"/>
      <c r="CSQ18" s="548"/>
      <c r="CSR18" s="548"/>
      <c r="CSS18" s="548"/>
      <c r="CST18" s="548"/>
      <c r="CSU18" s="548"/>
      <c r="CSV18" s="548"/>
      <c r="CSW18" s="548"/>
      <c r="CSX18" s="548"/>
      <c r="CSY18" s="548"/>
      <c r="CSZ18" s="548"/>
      <c r="CTA18" s="548"/>
      <c r="CTB18" s="548"/>
      <c r="CTC18" s="548"/>
      <c r="CTD18" s="548"/>
      <c r="CTE18" s="548"/>
      <c r="CTF18" s="548"/>
      <c r="CTG18" s="548"/>
      <c r="CTH18" s="548"/>
      <c r="CTI18" s="548"/>
      <c r="CTJ18" s="548"/>
      <c r="CTK18" s="548"/>
      <c r="CTL18" s="548"/>
      <c r="CTM18" s="548"/>
      <c r="CTN18" s="548"/>
      <c r="CTO18" s="548"/>
      <c r="CTP18" s="548"/>
      <c r="CTQ18" s="548"/>
      <c r="CTR18" s="548"/>
      <c r="CTS18" s="548"/>
      <c r="CTT18" s="548"/>
      <c r="CTU18" s="548"/>
      <c r="CTV18" s="548"/>
      <c r="CTW18" s="548"/>
      <c r="CTX18" s="548"/>
      <c r="CTY18" s="548"/>
      <c r="CTZ18" s="548"/>
      <c r="CUA18" s="548"/>
      <c r="CUB18" s="548"/>
      <c r="CUC18" s="548"/>
      <c r="CUD18" s="548"/>
      <c r="CUE18" s="548"/>
      <c r="CUF18" s="548"/>
      <c r="CUG18" s="548"/>
      <c r="CUH18" s="548"/>
      <c r="CUI18" s="548"/>
      <c r="CUJ18" s="548"/>
      <c r="CUK18" s="548"/>
      <c r="CUL18" s="548"/>
      <c r="CUM18" s="548"/>
      <c r="CUN18" s="548"/>
      <c r="CUO18" s="548"/>
      <c r="CUP18" s="548"/>
      <c r="CUQ18" s="548"/>
      <c r="CUR18" s="548"/>
      <c r="CUS18" s="548"/>
      <c r="CUT18" s="548"/>
      <c r="CUU18" s="548"/>
      <c r="CUV18" s="548"/>
      <c r="CUW18" s="548"/>
      <c r="CUX18" s="548"/>
      <c r="CUY18" s="548"/>
      <c r="CUZ18" s="548"/>
      <c r="CVA18" s="548"/>
      <c r="CVB18" s="548"/>
      <c r="CVC18" s="548"/>
      <c r="CVD18" s="548"/>
      <c r="CVE18" s="548"/>
      <c r="CVF18" s="548"/>
      <c r="CVG18" s="548"/>
      <c r="CVH18" s="548"/>
      <c r="CVI18" s="548"/>
      <c r="CVJ18" s="548"/>
      <c r="CVK18" s="548"/>
      <c r="CVL18" s="548"/>
      <c r="CVM18" s="548"/>
      <c r="CVN18" s="548"/>
      <c r="CVO18" s="548"/>
      <c r="CVP18" s="548"/>
      <c r="CVQ18" s="548"/>
      <c r="CVR18" s="548"/>
      <c r="CVS18" s="548"/>
      <c r="CVT18" s="548"/>
      <c r="CVU18" s="548"/>
      <c r="CVV18" s="548"/>
      <c r="CVW18" s="548"/>
      <c r="CVX18" s="548"/>
      <c r="CVY18" s="548"/>
      <c r="CVZ18" s="548"/>
      <c r="CWA18" s="548"/>
      <c r="CWB18" s="548"/>
      <c r="CWC18" s="548"/>
      <c r="CWD18" s="548"/>
      <c r="CWE18" s="548"/>
      <c r="CWF18" s="548"/>
      <c r="CWG18" s="548"/>
      <c r="CWH18" s="548"/>
      <c r="CWI18" s="548"/>
      <c r="CWJ18" s="548"/>
      <c r="CWK18" s="548"/>
      <c r="CWL18" s="548"/>
      <c r="CWM18" s="548"/>
      <c r="CWN18" s="548"/>
      <c r="CWO18" s="548"/>
      <c r="CWP18" s="548"/>
      <c r="CWQ18" s="548"/>
      <c r="CWR18" s="548"/>
      <c r="CWS18" s="548"/>
      <c r="CWT18" s="548"/>
      <c r="CWU18" s="548"/>
      <c r="CWV18" s="548"/>
      <c r="CWW18" s="548"/>
      <c r="CWX18" s="548"/>
      <c r="CWY18" s="548"/>
      <c r="CWZ18" s="548"/>
      <c r="CXA18" s="548"/>
      <c r="CXB18" s="548"/>
      <c r="CXC18" s="548"/>
      <c r="CXD18" s="548"/>
      <c r="CXE18" s="548"/>
      <c r="CXF18" s="548"/>
      <c r="CXG18" s="548"/>
      <c r="CXH18" s="548"/>
      <c r="CXI18" s="548"/>
      <c r="CXJ18" s="548"/>
      <c r="CXK18" s="548"/>
      <c r="CXL18" s="548"/>
      <c r="CXM18" s="548"/>
      <c r="CXN18" s="548"/>
      <c r="CXO18" s="548"/>
      <c r="CXP18" s="548"/>
      <c r="CXQ18" s="548"/>
      <c r="CXR18" s="548"/>
      <c r="CXS18" s="548"/>
      <c r="CXT18" s="548"/>
      <c r="CXU18" s="548"/>
      <c r="CXV18" s="548"/>
      <c r="CXW18" s="548"/>
      <c r="CXX18" s="548"/>
      <c r="CXY18" s="548"/>
      <c r="CXZ18" s="548"/>
      <c r="CYA18" s="548"/>
      <c r="CYB18" s="548"/>
      <c r="CYC18" s="548"/>
      <c r="CYD18" s="548"/>
      <c r="CYE18" s="548"/>
      <c r="CYF18" s="548"/>
      <c r="CYG18" s="548"/>
      <c r="CYH18" s="548"/>
      <c r="CYI18" s="548"/>
      <c r="CYJ18" s="548"/>
      <c r="CYK18" s="548"/>
      <c r="CYL18" s="548"/>
      <c r="CYM18" s="548"/>
      <c r="CYN18" s="548"/>
      <c r="CYO18" s="548"/>
      <c r="CYP18" s="548"/>
      <c r="CYQ18" s="548"/>
      <c r="CYR18" s="548"/>
      <c r="CYS18" s="548"/>
      <c r="CYT18" s="548"/>
      <c r="CYU18" s="548"/>
      <c r="CYV18" s="548"/>
      <c r="CYW18" s="548"/>
      <c r="CYX18" s="548"/>
      <c r="CYY18" s="548"/>
      <c r="CYZ18" s="548"/>
      <c r="CZA18" s="548"/>
      <c r="CZB18" s="548"/>
      <c r="CZC18" s="548"/>
      <c r="CZD18" s="548"/>
      <c r="CZE18" s="548"/>
      <c r="CZF18" s="548"/>
      <c r="CZG18" s="548"/>
      <c r="CZH18" s="548"/>
      <c r="CZI18" s="548"/>
      <c r="CZJ18" s="548"/>
      <c r="CZK18" s="548"/>
      <c r="CZL18" s="548"/>
      <c r="CZM18" s="548"/>
      <c r="CZN18" s="548"/>
      <c r="CZO18" s="548"/>
      <c r="CZP18" s="548"/>
      <c r="CZQ18" s="548"/>
      <c r="CZR18" s="548"/>
      <c r="CZS18" s="548"/>
      <c r="CZT18" s="548"/>
      <c r="CZU18" s="548"/>
      <c r="CZV18" s="548"/>
      <c r="CZW18" s="548"/>
      <c r="CZX18" s="548"/>
      <c r="CZY18" s="548"/>
      <c r="CZZ18" s="548"/>
      <c r="DAA18" s="548"/>
      <c r="DAB18" s="548"/>
      <c r="DAC18" s="548"/>
      <c r="DAD18" s="548"/>
      <c r="DAE18" s="548"/>
      <c r="DAF18" s="548"/>
      <c r="DAG18" s="548"/>
      <c r="DAH18" s="548"/>
      <c r="DAI18" s="548"/>
      <c r="DAJ18" s="548"/>
      <c r="DAK18" s="548"/>
      <c r="DAL18" s="548"/>
      <c r="DAM18" s="548"/>
      <c r="DAN18" s="548"/>
      <c r="DAO18" s="548"/>
      <c r="DAP18" s="548"/>
      <c r="DAQ18" s="548"/>
      <c r="DAR18" s="548"/>
      <c r="DAS18" s="548"/>
      <c r="DAT18" s="548"/>
      <c r="DAU18" s="548"/>
      <c r="DAV18" s="548"/>
      <c r="DAW18" s="548"/>
      <c r="DAX18" s="548"/>
      <c r="DAY18" s="548"/>
      <c r="DAZ18" s="548"/>
      <c r="DBA18" s="548"/>
      <c r="DBB18" s="548"/>
      <c r="DBC18" s="548"/>
      <c r="DBD18" s="548"/>
      <c r="DBE18" s="548"/>
      <c r="DBF18" s="548"/>
      <c r="DBG18" s="548"/>
      <c r="DBH18" s="548"/>
      <c r="DBI18" s="548"/>
      <c r="DBJ18" s="548"/>
      <c r="DBK18" s="548"/>
      <c r="DBL18" s="548"/>
      <c r="DBM18" s="548"/>
      <c r="DBN18" s="548"/>
      <c r="DBO18" s="548"/>
      <c r="DBP18" s="548"/>
      <c r="DBQ18" s="548"/>
      <c r="DBR18" s="548"/>
      <c r="DBS18" s="548"/>
      <c r="DBT18" s="548"/>
      <c r="DBU18" s="548"/>
      <c r="DBV18" s="548"/>
      <c r="DBW18" s="548"/>
      <c r="DBX18" s="548"/>
      <c r="DBY18" s="548"/>
      <c r="DBZ18" s="548"/>
      <c r="DCA18" s="548"/>
      <c r="DCB18" s="548"/>
      <c r="DCC18" s="548"/>
      <c r="DCD18" s="548"/>
      <c r="DCE18" s="548"/>
      <c r="DCF18" s="548"/>
      <c r="DCG18" s="548"/>
      <c r="DCH18" s="548"/>
      <c r="DCI18" s="548"/>
      <c r="DCJ18" s="548"/>
      <c r="DCK18" s="548"/>
      <c r="DCL18" s="548"/>
      <c r="DCM18" s="548"/>
      <c r="DCN18" s="548"/>
      <c r="DCO18" s="548"/>
      <c r="DCP18" s="548"/>
      <c r="DCQ18" s="548"/>
      <c r="DCR18" s="548"/>
      <c r="DCS18" s="548"/>
      <c r="DCT18" s="548"/>
      <c r="DCU18" s="548"/>
      <c r="DCV18" s="548"/>
      <c r="DCW18" s="548"/>
      <c r="DCX18" s="548"/>
      <c r="DCY18" s="548"/>
      <c r="DCZ18" s="548"/>
      <c r="DDA18" s="548"/>
      <c r="DDB18" s="548"/>
      <c r="DDC18" s="548"/>
      <c r="DDD18" s="548"/>
      <c r="DDE18" s="548"/>
      <c r="DDF18" s="548"/>
      <c r="DDG18" s="548"/>
      <c r="DDH18" s="548"/>
      <c r="DDI18" s="548"/>
      <c r="DDJ18" s="548"/>
      <c r="DDK18" s="548"/>
      <c r="DDL18" s="548"/>
      <c r="DDM18" s="548"/>
      <c r="DDN18" s="548"/>
      <c r="DDO18" s="548"/>
      <c r="DDP18" s="548"/>
      <c r="DDQ18" s="548"/>
      <c r="DDR18" s="548"/>
      <c r="DDS18" s="548"/>
      <c r="DDT18" s="548"/>
      <c r="DDU18" s="548"/>
      <c r="DDV18" s="548"/>
      <c r="DDW18" s="548"/>
      <c r="DDX18" s="548"/>
      <c r="DDY18" s="548"/>
      <c r="DDZ18" s="548"/>
      <c r="DEA18" s="548"/>
      <c r="DEB18" s="548"/>
      <c r="DEC18" s="548"/>
      <c r="DED18" s="548"/>
      <c r="DEE18" s="548"/>
      <c r="DEF18" s="548"/>
      <c r="DEG18" s="548"/>
      <c r="DEH18" s="548"/>
      <c r="DEI18" s="548"/>
      <c r="DEJ18" s="548"/>
      <c r="DEK18" s="548"/>
      <c r="DEL18" s="548"/>
      <c r="DEM18" s="548"/>
      <c r="DEN18" s="548"/>
      <c r="DEO18" s="548"/>
      <c r="DEP18" s="548"/>
      <c r="DEQ18" s="548"/>
      <c r="DER18" s="548"/>
      <c r="DES18" s="548"/>
      <c r="DET18" s="548"/>
      <c r="DEU18" s="548"/>
      <c r="DEV18" s="548"/>
      <c r="DEW18" s="548"/>
      <c r="DEX18" s="548"/>
      <c r="DEY18" s="548"/>
      <c r="DEZ18" s="548"/>
      <c r="DFA18" s="548"/>
      <c r="DFB18" s="548"/>
      <c r="DFC18" s="548"/>
      <c r="DFD18" s="548"/>
      <c r="DFE18" s="548"/>
      <c r="DFF18" s="548"/>
      <c r="DFG18" s="548"/>
      <c r="DFH18" s="548"/>
      <c r="DFI18" s="548"/>
      <c r="DFJ18" s="548"/>
      <c r="DFK18" s="548"/>
      <c r="DFL18" s="548"/>
      <c r="DFM18" s="548"/>
      <c r="DFN18" s="548"/>
      <c r="DFO18" s="548"/>
      <c r="DFP18" s="548"/>
      <c r="DFQ18" s="548"/>
      <c r="DFR18" s="548"/>
      <c r="DFS18" s="548"/>
      <c r="DFT18" s="548"/>
      <c r="DFU18" s="548"/>
      <c r="DFV18" s="548"/>
      <c r="DFW18" s="548"/>
      <c r="DFX18" s="548"/>
      <c r="DFY18" s="548"/>
      <c r="DFZ18" s="548"/>
      <c r="DGA18" s="548"/>
      <c r="DGB18" s="548"/>
      <c r="DGC18" s="548"/>
      <c r="DGD18" s="548"/>
      <c r="DGE18" s="548"/>
      <c r="DGF18" s="548"/>
      <c r="DGG18" s="548"/>
      <c r="DGH18" s="548"/>
      <c r="DGI18" s="548"/>
      <c r="DGJ18" s="548"/>
      <c r="DGK18" s="548"/>
      <c r="DGL18" s="548"/>
      <c r="DGM18" s="548"/>
      <c r="DGN18" s="548"/>
      <c r="DGO18" s="548"/>
      <c r="DGP18" s="548"/>
      <c r="DGQ18" s="548"/>
      <c r="DGR18" s="548"/>
      <c r="DGS18" s="548"/>
      <c r="DGT18" s="548"/>
      <c r="DGU18" s="548"/>
      <c r="DGV18" s="548"/>
      <c r="DGW18" s="548"/>
      <c r="DGX18" s="548"/>
      <c r="DGY18" s="548"/>
      <c r="DGZ18" s="548"/>
      <c r="DHA18" s="548"/>
      <c r="DHB18" s="548"/>
      <c r="DHC18" s="548"/>
      <c r="DHD18" s="548"/>
      <c r="DHE18" s="548"/>
      <c r="DHF18" s="548"/>
      <c r="DHG18" s="548"/>
      <c r="DHH18" s="548"/>
      <c r="DHI18" s="548"/>
      <c r="DHJ18" s="548"/>
      <c r="DHK18" s="548"/>
      <c r="DHL18" s="548"/>
      <c r="DHM18" s="548"/>
      <c r="DHN18" s="548"/>
      <c r="DHO18" s="548"/>
      <c r="DHP18" s="548"/>
      <c r="DHQ18" s="548"/>
      <c r="DHR18" s="548"/>
      <c r="DHS18" s="548"/>
      <c r="DHT18" s="548"/>
      <c r="DHU18" s="548"/>
      <c r="DHV18" s="548"/>
      <c r="DHW18" s="548"/>
      <c r="DHX18" s="548"/>
      <c r="DHY18" s="548"/>
      <c r="DHZ18" s="548"/>
      <c r="DIA18" s="548"/>
      <c r="DIB18" s="548"/>
      <c r="DIC18" s="548"/>
      <c r="DID18" s="548"/>
      <c r="DIE18" s="548"/>
      <c r="DIF18" s="548"/>
      <c r="DIG18" s="548"/>
      <c r="DIH18" s="548"/>
      <c r="DII18" s="548"/>
      <c r="DIJ18" s="548"/>
      <c r="DIK18" s="548"/>
      <c r="DIL18" s="548"/>
      <c r="DIM18" s="548"/>
      <c r="DIN18" s="548"/>
      <c r="DIO18" s="548"/>
      <c r="DIP18" s="548"/>
      <c r="DIQ18" s="548"/>
      <c r="DIR18" s="548"/>
      <c r="DIS18" s="548"/>
      <c r="DIT18" s="548"/>
      <c r="DIU18" s="548"/>
      <c r="DIV18" s="548"/>
      <c r="DIW18" s="548"/>
      <c r="DIX18" s="548"/>
      <c r="DIY18" s="548"/>
      <c r="DIZ18" s="548"/>
      <c r="DJA18" s="548"/>
      <c r="DJB18" s="548"/>
      <c r="DJC18" s="548"/>
      <c r="DJD18" s="548"/>
      <c r="DJE18" s="548"/>
      <c r="DJF18" s="548"/>
      <c r="DJG18" s="548"/>
      <c r="DJH18" s="548"/>
      <c r="DJI18" s="548"/>
      <c r="DJJ18" s="548"/>
      <c r="DJK18" s="548"/>
      <c r="DJL18" s="548"/>
      <c r="DJM18" s="548"/>
      <c r="DJN18" s="548"/>
      <c r="DJO18" s="548"/>
      <c r="DJP18" s="548"/>
      <c r="DJQ18" s="548"/>
      <c r="DJR18" s="548"/>
      <c r="DJS18" s="548"/>
      <c r="DJT18" s="548"/>
      <c r="DJU18" s="548"/>
      <c r="DJV18" s="548"/>
      <c r="DJW18" s="548"/>
      <c r="DJX18" s="548"/>
      <c r="DJY18" s="548"/>
      <c r="DJZ18" s="548"/>
      <c r="DKA18" s="548"/>
      <c r="DKB18" s="548"/>
      <c r="DKC18" s="548"/>
      <c r="DKD18" s="548"/>
      <c r="DKE18" s="548"/>
      <c r="DKF18" s="548"/>
      <c r="DKG18" s="548"/>
      <c r="DKH18" s="548"/>
      <c r="DKI18" s="548"/>
      <c r="DKJ18" s="548"/>
      <c r="DKK18" s="548"/>
      <c r="DKL18" s="548"/>
      <c r="DKM18" s="548"/>
      <c r="DKN18" s="548"/>
      <c r="DKO18" s="548"/>
      <c r="DKP18" s="548"/>
      <c r="DKQ18" s="548"/>
      <c r="DKR18" s="548"/>
      <c r="DKS18" s="548"/>
      <c r="DKT18" s="548"/>
      <c r="DKU18" s="548"/>
      <c r="DKV18" s="548"/>
      <c r="DKW18" s="548"/>
      <c r="DKX18" s="548"/>
      <c r="DKY18" s="548"/>
      <c r="DKZ18" s="548"/>
      <c r="DLA18" s="548"/>
      <c r="DLB18" s="548"/>
      <c r="DLC18" s="548"/>
      <c r="DLD18" s="548"/>
      <c r="DLE18" s="548"/>
      <c r="DLF18" s="548"/>
      <c r="DLG18" s="548"/>
      <c r="DLH18" s="548"/>
      <c r="DLI18" s="548"/>
      <c r="DLJ18" s="548"/>
      <c r="DLK18" s="548"/>
      <c r="DLL18" s="548"/>
      <c r="DLM18" s="548"/>
      <c r="DLN18" s="548"/>
      <c r="DLO18" s="548"/>
      <c r="DLP18" s="548"/>
      <c r="DLQ18" s="548"/>
      <c r="DLR18" s="548"/>
      <c r="DLS18" s="548"/>
      <c r="DLT18" s="548"/>
      <c r="DLU18" s="548"/>
      <c r="DLV18" s="548"/>
      <c r="DLW18" s="548"/>
      <c r="DLX18" s="548"/>
      <c r="DLY18" s="548"/>
      <c r="DLZ18" s="548"/>
      <c r="DMA18" s="548"/>
      <c r="DMB18" s="548"/>
      <c r="DMC18" s="548"/>
      <c r="DMD18" s="548"/>
      <c r="DME18" s="548"/>
      <c r="DMF18" s="548"/>
      <c r="DMG18" s="548"/>
      <c r="DMH18" s="548"/>
      <c r="DMI18" s="548"/>
      <c r="DMJ18" s="548"/>
      <c r="DMK18" s="548"/>
      <c r="DML18" s="548"/>
      <c r="DMM18" s="548"/>
      <c r="DMN18" s="548"/>
      <c r="DMO18" s="548"/>
      <c r="DMP18" s="548"/>
      <c r="DMQ18" s="548"/>
      <c r="DMR18" s="548"/>
      <c r="DMS18" s="548"/>
      <c r="DMT18" s="548"/>
      <c r="DMU18" s="548"/>
      <c r="DMV18" s="548"/>
      <c r="DMW18" s="548"/>
      <c r="DMX18" s="548"/>
      <c r="DMY18" s="548"/>
      <c r="DMZ18" s="548"/>
      <c r="DNA18" s="548"/>
      <c r="DNB18" s="548"/>
      <c r="DNC18" s="548"/>
      <c r="DND18" s="548"/>
      <c r="DNE18" s="548"/>
      <c r="DNF18" s="548"/>
      <c r="DNG18" s="548"/>
      <c r="DNH18" s="548"/>
      <c r="DNI18" s="548"/>
      <c r="DNJ18" s="548"/>
      <c r="DNK18" s="548"/>
      <c r="DNL18" s="548"/>
      <c r="DNM18" s="548"/>
      <c r="DNN18" s="548"/>
      <c r="DNO18" s="548"/>
      <c r="DNP18" s="548"/>
      <c r="DNQ18" s="548"/>
      <c r="DNR18" s="548"/>
      <c r="DNS18" s="548"/>
      <c r="DNT18" s="548"/>
      <c r="DNU18" s="548"/>
      <c r="DNV18" s="548"/>
      <c r="DNW18" s="548"/>
      <c r="DNX18" s="548"/>
      <c r="DNY18" s="548"/>
      <c r="DNZ18" s="548"/>
      <c r="DOA18" s="548"/>
      <c r="DOB18" s="548"/>
      <c r="DOC18" s="548"/>
      <c r="DOD18" s="548"/>
      <c r="DOE18" s="548"/>
      <c r="DOF18" s="548"/>
      <c r="DOG18" s="548"/>
      <c r="DOH18" s="548"/>
      <c r="DOI18" s="548"/>
      <c r="DOJ18" s="548"/>
      <c r="DOK18" s="548"/>
      <c r="DOL18" s="548"/>
      <c r="DOM18" s="548"/>
      <c r="DON18" s="548"/>
      <c r="DOO18" s="548"/>
      <c r="DOP18" s="548"/>
      <c r="DOQ18" s="548"/>
      <c r="DOR18" s="548"/>
      <c r="DOS18" s="548"/>
      <c r="DOT18" s="548"/>
      <c r="DOU18" s="548"/>
      <c r="DOV18" s="548"/>
      <c r="DOW18" s="548"/>
      <c r="DOX18" s="548"/>
      <c r="DOY18" s="548"/>
      <c r="DOZ18" s="548"/>
      <c r="DPA18" s="548"/>
      <c r="DPB18" s="548"/>
      <c r="DPC18" s="548"/>
      <c r="DPD18" s="548"/>
      <c r="DPE18" s="548"/>
      <c r="DPF18" s="548"/>
      <c r="DPG18" s="548"/>
      <c r="DPH18" s="548"/>
      <c r="DPI18" s="548"/>
      <c r="DPJ18" s="548"/>
      <c r="DPK18" s="548"/>
      <c r="DPL18" s="548"/>
      <c r="DPM18" s="548"/>
      <c r="DPN18" s="548"/>
      <c r="DPO18" s="548"/>
      <c r="DPP18" s="548"/>
      <c r="DPQ18" s="548"/>
      <c r="DPR18" s="548"/>
      <c r="DPS18" s="548"/>
      <c r="DPT18" s="548"/>
      <c r="DPU18" s="548"/>
      <c r="DPV18" s="548"/>
      <c r="DPW18" s="548"/>
      <c r="DPX18" s="548"/>
      <c r="DPY18" s="548"/>
      <c r="DPZ18" s="548"/>
      <c r="DQA18" s="548"/>
      <c r="DQB18" s="548"/>
      <c r="DQC18" s="548"/>
      <c r="DQD18" s="548"/>
      <c r="DQE18" s="548"/>
      <c r="DQF18" s="548"/>
      <c r="DQG18" s="548"/>
      <c r="DQH18" s="548"/>
      <c r="DQI18" s="548"/>
      <c r="DQJ18" s="548"/>
      <c r="DQK18" s="548"/>
      <c r="DQL18" s="548"/>
      <c r="DQM18" s="548"/>
      <c r="DQN18" s="548"/>
      <c r="DQO18" s="548"/>
      <c r="DQP18" s="548"/>
      <c r="DQQ18" s="548"/>
      <c r="DQR18" s="548"/>
      <c r="DQS18" s="548"/>
      <c r="DQT18" s="548"/>
      <c r="DQU18" s="548"/>
      <c r="DQV18" s="548"/>
      <c r="DQW18" s="548"/>
      <c r="DQX18" s="548"/>
      <c r="DQY18" s="548"/>
      <c r="DQZ18" s="548"/>
      <c r="DRA18" s="548"/>
      <c r="DRB18" s="548"/>
      <c r="DRC18" s="548"/>
      <c r="DRD18" s="548"/>
      <c r="DRE18" s="548"/>
      <c r="DRF18" s="548"/>
      <c r="DRG18" s="548"/>
      <c r="DRH18" s="548"/>
      <c r="DRI18" s="548"/>
      <c r="DRJ18" s="548"/>
      <c r="DRK18" s="548"/>
      <c r="DRL18" s="548"/>
      <c r="DRM18" s="548"/>
      <c r="DRN18" s="548"/>
      <c r="DRO18" s="548"/>
      <c r="DRP18" s="548"/>
      <c r="DRQ18" s="548"/>
      <c r="DRR18" s="548"/>
      <c r="DRS18" s="548"/>
      <c r="DRT18" s="548"/>
      <c r="DRU18" s="548"/>
      <c r="DRV18" s="548"/>
      <c r="DRW18" s="548"/>
      <c r="DRX18" s="548"/>
      <c r="DRY18" s="548"/>
      <c r="DRZ18" s="548"/>
      <c r="DSA18" s="548"/>
      <c r="DSB18" s="548"/>
      <c r="DSC18" s="548"/>
      <c r="DSD18" s="548"/>
      <c r="DSE18" s="548"/>
      <c r="DSF18" s="548"/>
      <c r="DSG18" s="548"/>
      <c r="DSH18" s="548"/>
      <c r="DSI18" s="548"/>
      <c r="DSJ18" s="548"/>
      <c r="DSK18" s="548"/>
      <c r="DSL18" s="548"/>
      <c r="DSM18" s="548"/>
      <c r="DSN18" s="548"/>
      <c r="DSO18" s="548"/>
      <c r="DSP18" s="548"/>
      <c r="DSQ18" s="548"/>
      <c r="DSR18" s="548"/>
      <c r="DSS18" s="548"/>
      <c r="DST18" s="548"/>
      <c r="DSU18" s="548"/>
      <c r="DSV18" s="548"/>
      <c r="DSW18" s="548"/>
      <c r="DSX18" s="548"/>
      <c r="DSY18" s="548"/>
      <c r="DSZ18" s="548"/>
      <c r="DTA18" s="548"/>
      <c r="DTB18" s="548"/>
      <c r="DTC18" s="548"/>
      <c r="DTD18" s="548"/>
      <c r="DTE18" s="548"/>
      <c r="DTF18" s="548"/>
      <c r="DTG18" s="548"/>
      <c r="DTH18" s="548"/>
      <c r="DTI18" s="548"/>
      <c r="DTJ18" s="548"/>
      <c r="DTK18" s="548"/>
      <c r="DTL18" s="548"/>
      <c r="DTM18" s="548"/>
      <c r="DTN18" s="548"/>
      <c r="DTO18" s="548"/>
      <c r="DTP18" s="548"/>
      <c r="DTQ18" s="548"/>
      <c r="DTR18" s="548"/>
      <c r="DTS18" s="548"/>
      <c r="DTT18" s="548"/>
      <c r="DTU18" s="548"/>
      <c r="DTV18" s="548"/>
      <c r="DTW18" s="548"/>
      <c r="DTX18" s="548"/>
      <c r="DTY18" s="548"/>
      <c r="DTZ18" s="548"/>
      <c r="DUA18" s="548"/>
      <c r="DUB18" s="548"/>
      <c r="DUC18" s="548"/>
      <c r="DUD18" s="548"/>
      <c r="DUE18" s="548"/>
      <c r="DUF18" s="548"/>
      <c r="DUG18" s="548"/>
      <c r="DUH18" s="548"/>
      <c r="DUI18" s="548"/>
      <c r="DUJ18" s="548"/>
      <c r="DUK18" s="548"/>
      <c r="DUL18" s="548"/>
      <c r="DUM18" s="548"/>
      <c r="DUN18" s="548"/>
      <c r="DUO18" s="548"/>
      <c r="DUP18" s="548"/>
      <c r="DUQ18" s="548"/>
      <c r="DUR18" s="548"/>
      <c r="DUS18" s="548"/>
      <c r="DUT18" s="548"/>
      <c r="DUU18" s="548"/>
      <c r="DUV18" s="548"/>
      <c r="DUW18" s="548"/>
      <c r="DUX18" s="548"/>
      <c r="DUY18" s="548"/>
      <c r="DUZ18" s="548"/>
      <c r="DVA18" s="548"/>
      <c r="DVB18" s="548"/>
      <c r="DVC18" s="548"/>
      <c r="DVD18" s="548"/>
      <c r="DVE18" s="548"/>
      <c r="DVF18" s="548"/>
      <c r="DVG18" s="548"/>
      <c r="DVH18" s="548"/>
      <c r="DVI18" s="548"/>
      <c r="DVJ18" s="548"/>
      <c r="DVK18" s="548"/>
      <c r="DVL18" s="548"/>
      <c r="DVM18" s="548"/>
      <c r="DVN18" s="548"/>
      <c r="DVO18" s="548"/>
      <c r="DVP18" s="548"/>
      <c r="DVQ18" s="548"/>
      <c r="DVR18" s="548"/>
      <c r="DVS18" s="548"/>
      <c r="DVT18" s="548"/>
      <c r="DVU18" s="548"/>
      <c r="DVV18" s="548"/>
      <c r="DVW18" s="548"/>
      <c r="DVX18" s="548"/>
      <c r="DVY18" s="548"/>
      <c r="DVZ18" s="548"/>
      <c r="DWA18" s="548"/>
      <c r="DWB18" s="548"/>
      <c r="DWC18" s="548"/>
      <c r="DWD18" s="548"/>
      <c r="DWE18" s="548"/>
      <c r="DWF18" s="548"/>
      <c r="DWG18" s="548"/>
      <c r="DWH18" s="548"/>
      <c r="DWI18" s="548"/>
      <c r="DWJ18" s="548"/>
      <c r="DWK18" s="548"/>
      <c r="DWL18" s="548"/>
      <c r="DWM18" s="548"/>
      <c r="DWN18" s="548"/>
      <c r="DWO18" s="548"/>
      <c r="DWP18" s="548"/>
      <c r="DWQ18" s="548"/>
      <c r="DWR18" s="548"/>
      <c r="DWS18" s="548"/>
      <c r="DWT18" s="548"/>
      <c r="DWU18" s="548"/>
      <c r="DWV18" s="548"/>
      <c r="DWW18" s="548"/>
      <c r="DWX18" s="548"/>
      <c r="DWY18" s="548"/>
      <c r="DWZ18" s="548"/>
      <c r="DXA18" s="548"/>
      <c r="DXB18" s="548"/>
      <c r="DXC18" s="548"/>
      <c r="DXD18" s="548"/>
      <c r="DXE18" s="548"/>
      <c r="DXF18" s="548"/>
      <c r="DXG18" s="548"/>
      <c r="DXH18" s="548"/>
      <c r="DXI18" s="548"/>
      <c r="DXJ18" s="548"/>
      <c r="DXK18" s="548"/>
      <c r="DXL18" s="548"/>
      <c r="DXM18" s="548"/>
      <c r="DXN18" s="548"/>
      <c r="DXO18" s="548"/>
      <c r="DXP18" s="548"/>
      <c r="DXQ18" s="548"/>
      <c r="DXR18" s="548"/>
      <c r="DXS18" s="548"/>
      <c r="DXT18" s="548"/>
      <c r="DXU18" s="548"/>
      <c r="DXV18" s="548"/>
      <c r="DXW18" s="548"/>
      <c r="DXX18" s="548"/>
      <c r="DXY18" s="548"/>
      <c r="DXZ18" s="548"/>
      <c r="DYA18" s="548"/>
      <c r="DYB18" s="548"/>
      <c r="DYC18" s="548"/>
      <c r="DYD18" s="548"/>
      <c r="DYE18" s="548"/>
      <c r="DYF18" s="548"/>
      <c r="DYG18" s="548"/>
      <c r="DYH18" s="548"/>
      <c r="DYI18" s="548"/>
      <c r="DYJ18" s="548"/>
      <c r="DYK18" s="548"/>
      <c r="DYL18" s="548"/>
      <c r="DYM18" s="548"/>
      <c r="DYN18" s="548"/>
      <c r="DYO18" s="548"/>
      <c r="DYP18" s="548"/>
      <c r="DYQ18" s="548"/>
      <c r="DYR18" s="548"/>
      <c r="DYS18" s="548"/>
      <c r="DYT18" s="548"/>
      <c r="DYU18" s="548"/>
      <c r="DYV18" s="548"/>
      <c r="DYW18" s="548"/>
      <c r="DYX18" s="548"/>
      <c r="DYY18" s="548"/>
      <c r="DYZ18" s="548"/>
      <c r="DZA18" s="548"/>
      <c r="DZB18" s="548"/>
      <c r="DZC18" s="548"/>
      <c r="DZD18" s="548"/>
      <c r="DZE18" s="548"/>
      <c r="DZF18" s="548"/>
      <c r="DZG18" s="548"/>
      <c r="DZH18" s="548"/>
      <c r="DZI18" s="548"/>
      <c r="DZJ18" s="548"/>
      <c r="DZK18" s="548"/>
      <c r="DZL18" s="548"/>
      <c r="DZM18" s="548"/>
      <c r="DZN18" s="548"/>
      <c r="DZO18" s="548"/>
      <c r="DZP18" s="548"/>
      <c r="DZQ18" s="548"/>
      <c r="DZR18" s="548"/>
      <c r="DZS18" s="548"/>
      <c r="DZT18" s="548"/>
      <c r="DZU18" s="548"/>
      <c r="DZV18" s="548"/>
      <c r="DZW18" s="548"/>
      <c r="DZX18" s="548"/>
      <c r="DZY18" s="548"/>
      <c r="DZZ18" s="548"/>
      <c r="EAA18" s="548"/>
      <c r="EAB18" s="548"/>
      <c r="EAC18" s="548"/>
      <c r="EAD18" s="548"/>
      <c r="EAE18" s="548"/>
      <c r="EAF18" s="548"/>
      <c r="EAG18" s="548"/>
      <c r="EAH18" s="548"/>
      <c r="EAI18" s="548"/>
      <c r="EAJ18" s="548"/>
      <c r="EAK18" s="548"/>
      <c r="EAL18" s="548"/>
      <c r="EAM18" s="548"/>
      <c r="EAN18" s="548"/>
      <c r="EAO18" s="548"/>
      <c r="EAP18" s="548"/>
      <c r="EAQ18" s="548"/>
      <c r="EAR18" s="548"/>
      <c r="EAS18" s="548"/>
      <c r="EAT18" s="548"/>
      <c r="EAU18" s="548"/>
      <c r="EAV18" s="548"/>
      <c r="EAW18" s="548"/>
      <c r="EAX18" s="548"/>
      <c r="EAY18" s="548"/>
      <c r="EAZ18" s="548"/>
      <c r="EBA18" s="548"/>
      <c r="EBB18" s="548"/>
      <c r="EBC18" s="548"/>
      <c r="EBD18" s="548"/>
      <c r="EBE18" s="548"/>
      <c r="EBF18" s="548"/>
      <c r="EBG18" s="548"/>
      <c r="EBH18" s="548"/>
      <c r="EBI18" s="548"/>
      <c r="EBJ18" s="548"/>
      <c r="EBK18" s="548"/>
      <c r="EBL18" s="548"/>
      <c r="EBM18" s="548"/>
      <c r="EBN18" s="548"/>
      <c r="EBO18" s="548"/>
      <c r="EBP18" s="548"/>
      <c r="EBQ18" s="548"/>
      <c r="EBR18" s="548"/>
      <c r="EBS18" s="548"/>
      <c r="EBT18" s="548"/>
      <c r="EBU18" s="548"/>
      <c r="EBV18" s="548"/>
      <c r="EBW18" s="548"/>
      <c r="EBX18" s="548"/>
      <c r="EBY18" s="548"/>
      <c r="EBZ18" s="548"/>
      <c r="ECA18" s="548"/>
      <c r="ECB18" s="548"/>
      <c r="ECC18" s="548"/>
      <c r="ECD18" s="548"/>
      <c r="ECE18" s="548"/>
      <c r="ECF18" s="548"/>
      <c r="ECG18" s="548"/>
      <c r="ECH18" s="548"/>
      <c r="ECI18" s="548"/>
      <c r="ECJ18" s="548"/>
      <c r="ECK18" s="548"/>
      <c r="ECL18" s="548"/>
      <c r="ECM18" s="548"/>
      <c r="ECN18" s="548"/>
      <c r="ECO18" s="548"/>
      <c r="ECP18" s="548"/>
      <c r="ECQ18" s="548"/>
      <c r="ECR18" s="548"/>
      <c r="ECS18" s="548"/>
      <c r="ECT18" s="548"/>
      <c r="ECU18" s="548"/>
      <c r="ECV18" s="548"/>
      <c r="ECW18" s="548"/>
      <c r="ECX18" s="548"/>
      <c r="ECY18" s="548"/>
      <c r="ECZ18" s="548"/>
      <c r="EDA18" s="548"/>
      <c r="EDB18" s="548"/>
      <c r="EDC18" s="548"/>
      <c r="EDD18" s="548"/>
      <c r="EDE18" s="548"/>
      <c r="EDF18" s="548"/>
      <c r="EDG18" s="548"/>
      <c r="EDH18" s="548"/>
      <c r="EDI18" s="548"/>
      <c r="EDJ18" s="548"/>
      <c r="EDK18" s="548"/>
      <c r="EDL18" s="548"/>
      <c r="EDM18" s="548"/>
      <c r="EDN18" s="548"/>
      <c r="EDO18" s="548"/>
      <c r="EDP18" s="548"/>
      <c r="EDQ18" s="548"/>
      <c r="EDR18" s="548"/>
      <c r="EDS18" s="548"/>
      <c r="EDT18" s="548"/>
      <c r="EDU18" s="548"/>
      <c r="EDV18" s="548"/>
      <c r="EDW18" s="548"/>
      <c r="EDX18" s="548"/>
      <c r="EDY18" s="548"/>
      <c r="EDZ18" s="548"/>
      <c r="EEA18" s="548"/>
      <c r="EEB18" s="548"/>
      <c r="EEC18" s="548"/>
      <c r="EED18" s="548"/>
      <c r="EEE18" s="548"/>
      <c r="EEF18" s="548"/>
      <c r="EEG18" s="548"/>
      <c r="EEH18" s="548"/>
      <c r="EEI18" s="548"/>
      <c r="EEJ18" s="548"/>
      <c r="EEK18" s="548"/>
      <c r="EEL18" s="548"/>
      <c r="EEM18" s="548"/>
      <c r="EEN18" s="548"/>
      <c r="EEO18" s="548"/>
      <c r="EEP18" s="548"/>
      <c r="EEQ18" s="548"/>
      <c r="EER18" s="548"/>
      <c r="EES18" s="548"/>
      <c r="EET18" s="548"/>
      <c r="EEU18" s="548"/>
      <c r="EEV18" s="548"/>
      <c r="EEW18" s="548"/>
      <c r="EEX18" s="548"/>
      <c r="EEY18" s="548"/>
      <c r="EEZ18" s="548"/>
      <c r="EFA18" s="548"/>
      <c r="EFB18" s="548"/>
      <c r="EFC18" s="548"/>
      <c r="EFD18" s="548"/>
      <c r="EFE18" s="548"/>
      <c r="EFF18" s="548"/>
      <c r="EFG18" s="548"/>
      <c r="EFH18" s="548"/>
      <c r="EFI18" s="548"/>
      <c r="EFJ18" s="548"/>
      <c r="EFK18" s="548"/>
      <c r="EFL18" s="548"/>
      <c r="EFM18" s="548"/>
      <c r="EFN18" s="548"/>
      <c r="EFO18" s="548"/>
      <c r="EFP18" s="548"/>
      <c r="EFQ18" s="548"/>
      <c r="EFR18" s="548"/>
      <c r="EFS18" s="548"/>
      <c r="EFT18" s="548"/>
      <c r="EFU18" s="548"/>
      <c r="EFV18" s="548"/>
      <c r="EFW18" s="548"/>
      <c r="EFX18" s="548"/>
      <c r="EFY18" s="548"/>
      <c r="EFZ18" s="548"/>
      <c r="EGA18" s="548"/>
      <c r="EGB18" s="548"/>
      <c r="EGC18" s="548"/>
      <c r="EGD18" s="548"/>
      <c r="EGE18" s="548"/>
      <c r="EGF18" s="548"/>
      <c r="EGG18" s="548"/>
      <c r="EGH18" s="548"/>
      <c r="EGI18" s="548"/>
      <c r="EGJ18" s="548"/>
      <c r="EGK18" s="548"/>
      <c r="EGL18" s="548"/>
      <c r="EGM18" s="548"/>
      <c r="EGN18" s="548"/>
      <c r="EGO18" s="548"/>
      <c r="EGP18" s="548"/>
      <c r="EGQ18" s="548"/>
      <c r="EGR18" s="548"/>
      <c r="EGS18" s="548"/>
      <c r="EGT18" s="548"/>
      <c r="EGU18" s="548"/>
      <c r="EGV18" s="548"/>
      <c r="EGW18" s="548"/>
      <c r="EGX18" s="548"/>
      <c r="EGY18" s="548"/>
      <c r="EGZ18" s="548"/>
      <c r="EHA18" s="548"/>
      <c r="EHB18" s="548"/>
      <c r="EHC18" s="548"/>
      <c r="EHD18" s="548"/>
      <c r="EHE18" s="548"/>
      <c r="EHF18" s="548"/>
      <c r="EHG18" s="548"/>
      <c r="EHH18" s="548"/>
      <c r="EHI18" s="548"/>
      <c r="EHJ18" s="548"/>
      <c r="EHK18" s="548"/>
      <c r="EHL18" s="548"/>
      <c r="EHM18" s="548"/>
      <c r="EHN18" s="548"/>
      <c r="EHO18" s="548"/>
      <c r="EHP18" s="548"/>
      <c r="EHQ18" s="548"/>
      <c r="EHR18" s="548"/>
      <c r="EHS18" s="548"/>
      <c r="EHT18" s="548"/>
      <c r="EHU18" s="548"/>
      <c r="EHV18" s="548"/>
      <c r="EHW18" s="548"/>
      <c r="EHX18" s="548"/>
      <c r="EHY18" s="548"/>
      <c r="EHZ18" s="548"/>
      <c r="EIA18" s="548"/>
      <c r="EIB18" s="548"/>
      <c r="EIC18" s="548"/>
      <c r="EID18" s="548"/>
      <c r="EIE18" s="548"/>
      <c r="EIF18" s="548"/>
      <c r="EIG18" s="548"/>
      <c r="EIH18" s="548"/>
      <c r="EII18" s="548"/>
      <c r="EIJ18" s="548"/>
      <c r="EIK18" s="548"/>
      <c r="EIL18" s="548"/>
      <c r="EIM18" s="548"/>
      <c r="EIN18" s="548"/>
      <c r="EIO18" s="548"/>
      <c r="EIP18" s="548"/>
      <c r="EIQ18" s="548"/>
      <c r="EIR18" s="548"/>
      <c r="EIS18" s="548"/>
      <c r="EIT18" s="548"/>
      <c r="EIU18" s="548"/>
      <c r="EIV18" s="548"/>
      <c r="EIW18" s="548"/>
      <c r="EIX18" s="548"/>
      <c r="EIY18" s="548"/>
      <c r="EIZ18" s="548"/>
      <c r="EJA18" s="548"/>
      <c r="EJB18" s="548"/>
      <c r="EJC18" s="548"/>
      <c r="EJD18" s="548"/>
      <c r="EJE18" s="548"/>
      <c r="EJF18" s="548"/>
      <c r="EJG18" s="548"/>
      <c r="EJH18" s="548"/>
      <c r="EJI18" s="548"/>
      <c r="EJJ18" s="548"/>
      <c r="EJK18" s="548"/>
      <c r="EJL18" s="548"/>
      <c r="EJM18" s="548"/>
      <c r="EJN18" s="548"/>
      <c r="EJO18" s="548"/>
      <c r="EJP18" s="548"/>
      <c r="EJQ18" s="548"/>
      <c r="EJR18" s="548"/>
      <c r="EJS18" s="548"/>
      <c r="EJT18" s="548"/>
      <c r="EJU18" s="548"/>
      <c r="EJV18" s="548"/>
      <c r="EJW18" s="548"/>
      <c r="EJX18" s="548"/>
      <c r="EJY18" s="548"/>
      <c r="EJZ18" s="548"/>
      <c r="EKA18" s="548"/>
      <c r="EKB18" s="548"/>
      <c r="EKC18" s="548"/>
      <c r="EKD18" s="548"/>
      <c r="EKE18" s="548"/>
      <c r="EKF18" s="548"/>
      <c r="EKG18" s="548"/>
      <c r="EKH18" s="548"/>
      <c r="EKI18" s="548"/>
      <c r="EKJ18" s="548"/>
      <c r="EKK18" s="548"/>
      <c r="EKL18" s="548"/>
      <c r="EKM18" s="548"/>
      <c r="EKN18" s="548"/>
      <c r="EKO18" s="548"/>
      <c r="EKP18" s="548"/>
      <c r="EKQ18" s="548"/>
      <c r="EKR18" s="548"/>
      <c r="EKS18" s="548"/>
      <c r="EKT18" s="548"/>
      <c r="EKU18" s="548"/>
      <c r="EKV18" s="548"/>
      <c r="EKW18" s="548"/>
      <c r="EKX18" s="548"/>
      <c r="EKY18" s="548"/>
      <c r="EKZ18" s="548"/>
      <c r="ELA18" s="548"/>
      <c r="ELB18" s="548"/>
      <c r="ELC18" s="548"/>
      <c r="ELD18" s="548"/>
      <c r="ELE18" s="548"/>
      <c r="ELF18" s="548"/>
      <c r="ELG18" s="548"/>
      <c r="ELH18" s="548"/>
      <c r="ELI18" s="548"/>
      <c r="ELJ18" s="548"/>
      <c r="ELK18" s="548"/>
      <c r="ELL18" s="548"/>
      <c r="ELM18" s="548"/>
      <c r="ELN18" s="548"/>
      <c r="ELO18" s="548"/>
      <c r="ELP18" s="548"/>
      <c r="ELQ18" s="548"/>
      <c r="ELR18" s="548"/>
      <c r="ELS18" s="548"/>
      <c r="ELT18" s="548"/>
      <c r="ELU18" s="548"/>
      <c r="ELV18" s="548"/>
      <c r="ELW18" s="548"/>
      <c r="ELX18" s="548"/>
      <c r="ELY18" s="548"/>
      <c r="ELZ18" s="548"/>
      <c r="EMA18" s="548"/>
      <c r="EMB18" s="548"/>
      <c r="EMC18" s="548"/>
      <c r="EMD18" s="548"/>
      <c r="EME18" s="548"/>
      <c r="EMF18" s="548"/>
      <c r="EMG18" s="548"/>
      <c r="EMH18" s="548"/>
      <c r="EMI18" s="548"/>
      <c r="EMJ18" s="548"/>
      <c r="EMK18" s="548"/>
      <c r="EML18" s="548"/>
      <c r="EMM18" s="548"/>
      <c r="EMN18" s="548"/>
      <c r="EMO18" s="548"/>
      <c r="EMP18" s="548"/>
      <c r="EMQ18" s="548"/>
      <c r="EMR18" s="548"/>
      <c r="EMS18" s="548"/>
      <c r="EMT18" s="548"/>
      <c r="EMU18" s="548"/>
      <c r="EMV18" s="548"/>
      <c r="EMW18" s="548"/>
      <c r="EMX18" s="548"/>
      <c r="EMY18" s="548"/>
      <c r="EMZ18" s="548"/>
      <c r="ENA18" s="548"/>
      <c r="ENB18" s="548"/>
      <c r="ENC18" s="548"/>
      <c r="END18" s="548"/>
      <c r="ENE18" s="548"/>
      <c r="ENF18" s="548"/>
      <c r="ENG18" s="548"/>
      <c r="ENH18" s="548"/>
      <c r="ENI18" s="548"/>
      <c r="ENJ18" s="548"/>
      <c r="ENK18" s="548"/>
      <c r="ENL18" s="548"/>
      <c r="ENM18" s="548"/>
      <c r="ENN18" s="548"/>
      <c r="ENO18" s="548"/>
      <c r="ENP18" s="548"/>
      <c r="ENQ18" s="548"/>
      <c r="ENR18" s="548"/>
      <c r="ENS18" s="548"/>
      <c r="ENT18" s="548"/>
      <c r="ENU18" s="548"/>
      <c r="ENV18" s="548"/>
      <c r="ENW18" s="548"/>
      <c r="ENX18" s="548"/>
      <c r="ENY18" s="548"/>
      <c r="ENZ18" s="548"/>
      <c r="EOA18" s="548"/>
      <c r="EOB18" s="548"/>
      <c r="EOC18" s="548"/>
      <c r="EOD18" s="548"/>
      <c r="EOE18" s="548"/>
      <c r="EOF18" s="548"/>
      <c r="EOG18" s="548"/>
      <c r="EOH18" s="548"/>
      <c r="EOI18" s="548"/>
      <c r="EOJ18" s="548"/>
      <c r="EOK18" s="548"/>
      <c r="EOL18" s="548"/>
      <c r="EOM18" s="548"/>
      <c r="EON18" s="548"/>
      <c r="EOO18" s="548"/>
      <c r="EOP18" s="548"/>
      <c r="EOQ18" s="548"/>
      <c r="EOR18" s="548"/>
      <c r="EOS18" s="548"/>
      <c r="EOT18" s="548"/>
      <c r="EOU18" s="548"/>
      <c r="EOV18" s="548"/>
      <c r="EOW18" s="548"/>
      <c r="EOX18" s="548"/>
      <c r="EOY18" s="548"/>
      <c r="EOZ18" s="548"/>
      <c r="EPA18" s="548"/>
      <c r="EPB18" s="548"/>
      <c r="EPC18" s="548"/>
      <c r="EPD18" s="548"/>
      <c r="EPE18" s="548"/>
      <c r="EPF18" s="548"/>
      <c r="EPG18" s="548"/>
      <c r="EPH18" s="548"/>
      <c r="EPI18" s="548"/>
      <c r="EPJ18" s="548"/>
      <c r="EPK18" s="548"/>
      <c r="EPL18" s="548"/>
      <c r="EPM18" s="548"/>
      <c r="EPN18" s="548"/>
      <c r="EPO18" s="548"/>
      <c r="EPP18" s="548"/>
      <c r="EPQ18" s="548"/>
      <c r="EPR18" s="548"/>
      <c r="EPS18" s="548"/>
      <c r="EPT18" s="548"/>
      <c r="EPU18" s="548"/>
      <c r="EPV18" s="548"/>
      <c r="EPW18" s="548"/>
      <c r="EPX18" s="548"/>
      <c r="EPY18" s="548"/>
      <c r="EPZ18" s="548"/>
      <c r="EQA18" s="548"/>
      <c r="EQB18" s="548"/>
      <c r="EQC18" s="548"/>
      <c r="EQD18" s="548"/>
      <c r="EQE18" s="548"/>
      <c r="EQF18" s="548"/>
      <c r="EQG18" s="548"/>
      <c r="EQH18" s="548"/>
      <c r="EQI18" s="548"/>
      <c r="EQJ18" s="548"/>
      <c r="EQK18" s="548"/>
      <c r="EQL18" s="548"/>
      <c r="EQM18" s="548"/>
      <c r="EQN18" s="548"/>
      <c r="EQO18" s="548"/>
      <c r="EQP18" s="548"/>
      <c r="EQQ18" s="548"/>
      <c r="EQR18" s="548"/>
      <c r="EQS18" s="548"/>
      <c r="EQT18" s="548"/>
      <c r="EQU18" s="548"/>
      <c r="EQV18" s="548"/>
      <c r="EQW18" s="548"/>
      <c r="EQX18" s="548"/>
      <c r="EQY18" s="548"/>
      <c r="EQZ18" s="548"/>
      <c r="ERA18" s="548"/>
      <c r="ERB18" s="548"/>
      <c r="ERC18" s="548"/>
      <c r="ERD18" s="548"/>
      <c r="ERE18" s="548"/>
      <c r="ERF18" s="548"/>
      <c r="ERG18" s="548"/>
      <c r="ERH18" s="548"/>
      <c r="ERI18" s="548"/>
      <c r="ERJ18" s="548"/>
      <c r="ERK18" s="548"/>
      <c r="ERL18" s="548"/>
      <c r="ERM18" s="548"/>
      <c r="ERN18" s="548"/>
      <c r="ERO18" s="548"/>
      <c r="ERP18" s="548"/>
      <c r="ERQ18" s="548"/>
      <c r="ERR18" s="548"/>
      <c r="ERS18" s="548"/>
      <c r="ERT18" s="548"/>
      <c r="ERU18" s="548"/>
      <c r="ERV18" s="548"/>
      <c r="ERW18" s="548"/>
      <c r="ERX18" s="548"/>
      <c r="ERY18" s="548"/>
      <c r="ERZ18" s="548"/>
      <c r="ESA18" s="548"/>
      <c r="ESB18" s="548"/>
      <c r="ESC18" s="548"/>
      <c r="ESD18" s="548"/>
      <c r="ESE18" s="548"/>
      <c r="ESF18" s="548"/>
      <c r="ESG18" s="548"/>
      <c r="ESH18" s="548"/>
      <c r="ESI18" s="548"/>
      <c r="ESJ18" s="548"/>
      <c r="ESK18" s="548"/>
      <c r="ESL18" s="548"/>
      <c r="ESM18" s="548"/>
      <c r="ESN18" s="548"/>
      <c r="ESO18" s="548"/>
      <c r="ESP18" s="548"/>
      <c r="ESQ18" s="548"/>
      <c r="ESR18" s="548"/>
      <c r="ESS18" s="548"/>
      <c r="EST18" s="548"/>
      <c r="ESU18" s="548"/>
      <c r="ESV18" s="548"/>
      <c r="ESW18" s="548"/>
      <c r="ESX18" s="548"/>
      <c r="ESY18" s="548"/>
      <c r="ESZ18" s="548"/>
      <c r="ETA18" s="548"/>
      <c r="ETB18" s="548"/>
      <c r="ETC18" s="548"/>
      <c r="ETD18" s="548"/>
      <c r="ETE18" s="548"/>
      <c r="ETF18" s="548"/>
      <c r="ETG18" s="548"/>
      <c r="ETH18" s="548"/>
      <c r="ETI18" s="548"/>
      <c r="ETJ18" s="548"/>
      <c r="ETK18" s="548"/>
      <c r="ETL18" s="548"/>
      <c r="ETM18" s="548"/>
      <c r="ETN18" s="548"/>
      <c r="ETO18" s="548"/>
      <c r="ETP18" s="548"/>
      <c r="ETQ18" s="548"/>
      <c r="ETR18" s="548"/>
      <c r="ETS18" s="548"/>
      <c r="ETT18" s="548"/>
      <c r="ETU18" s="548"/>
      <c r="ETV18" s="548"/>
      <c r="ETW18" s="548"/>
      <c r="ETX18" s="548"/>
      <c r="ETY18" s="548"/>
      <c r="ETZ18" s="548"/>
      <c r="EUA18" s="548"/>
      <c r="EUB18" s="548"/>
      <c r="EUC18" s="548"/>
      <c r="EUD18" s="548"/>
      <c r="EUE18" s="548"/>
      <c r="EUF18" s="548"/>
      <c r="EUG18" s="548"/>
      <c r="EUH18" s="548"/>
      <c r="EUI18" s="548"/>
      <c r="EUJ18" s="548"/>
      <c r="EUK18" s="548"/>
      <c r="EUL18" s="548"/>
      <c r="EUM18" s="548"/>
      <c r="EUN18" s="548"/>
      <c r="EUO18" s="548"/>
      <c r="EUP18" s="548"/>
      <c r="EUQ18" s="548"/>
      <c r="EUR18" s="548"/>
      <c r="EUS18" s="548"/>
      <c r="EUT18" s="548"/>
      <c r="EUU18" s="548"/>
      <c r="EUV18" s="548"/>
      <c r="EUW18" s="548"/>
      <c r="EUX18" s="548"/>
      <c r="EUY18" s="548"/>
      <c r="EUZ18" s="548"/>
      <c r="EVA18" s="548"/>
      <c r="EVB18" s="548"/>
      <c r="EVC18" s="548"/>
      <c r="EVD18" s="548"/>
      <c r="EVE18" s="548"/>
      <c r="EVF18" s="548"/>
      <c r="EVG18" s="548"/>
      <c r="EVH18" s="548"/>
      <c r="EVI18" s="548"/>
      <c r="EVJ18" s="548"/>
      <c r="EVK18" s="548"/>
      <c r="EVL18" s="548"/>
      <c r="EVM18" s="548"/>
      <c r="EVN18" s="548"/>
      <c r="EVO18" s="548"/>
      <c r="EVP18" s="548"/>
      <c r="EVQ18" s="548"/>
      <c r="EVR18" s="548"/>
      <c r="EVS18" s="548"/>
      <c r="EVT18" s="548"/>
      <c r="EVU18" s="548"/>
      <c r="EVV18" s="548"/>
      <c r="EVW18" s="548"/>
      <c r="EVX18" s="548"/>
      <c r="EVY18" s="548"/>
      <c r="EVZ18" s="548"/>
      <c r="EWA18" s="548"/>
      <c r="EWB18" s="548"/>
      <c r="EWC18" s="548"/>
      <c r="EWD18" s="548"/>
      <c r="EWE18" s="548"/>
      <c r="EWF18" s="548"/>
      <c r="EWG18" s="548"/>
      <c r="EWH18" s="548"/>
      <c r="EWI18" s="548"/>
      <c r="EWJ18" s="548"/>
      <c r="EWK18" s="548"/>
      <c r="EWL18" s="548"/>
      <c r="EWM18" s="548"/>
      <c r="EWN18" s="548"/>
      <c r="EWO18" s="548"/>
      <c r="EWP18" s="548"/>
      <c r="EWQ18" s="548"/>
      <c r="EWR18" s="548"/>
      <c r="EWS18" s="548"/>
      <c r="EWT18" s="548"/>
      <c r="EWU18" s="548"/>
      <c r="EWV18" s="548"/>
      <c r="EWW18" s="548"/>
      <c r="EWX18" s="548"/>
      <c r="EWY18" s="548"/>
      <c r="EWZ18" s="548"/>
      <c r="EXA18" s="548"/>
      <c r="EXB18" s="548"/>
      <c r="EXC18" s="548"/>
      <c r="EXD18" s="548"/>
      <c r="EXE18" s="548"/>
      <c r="EXF18" s="548"/>
      <c r="EXG18" s="548"/>
      <c r="EXH18" s="548"/>
      <c r="EXI18" s="548"/>
      <c r="EXJ18" s="548"/>
      <c r="EXK18" s="548"/>
      <c r="EXL18" s="548"/>
      <c r="EXM18" s="548"/>
      <c r="EXN18" s="548"/>
      <c r="EXO18" s="548"/>
      <c r="EXP18" s="548"/>
      <c r="EXQ18" s="548"/>
      <c r="EXR18" s="548"/>
      <c r="EXS18" s="548"/>
      <c r="EXT18" s="548"/>
      <c r="EXU18" s="548"/>
      <c r="EXV18" s="548"/>
      <c r="EXW18" s="548"/>
      <c r="EXX18" s="548"/>
      <c r="EXY18" s="548"/>
      <c r="EXZ18" s="548"/>
      <c r="EYA18" s="548"/>
      <c r="EYB18" s="548"/>
      <c r="EYC18" s="548"/>
      <c r="EYD18" s="548"/>
      <c r="EYE18" s="548"/>
      <c r="EYF18" s="548"/>
      <c r="EYG18" s="548"/>
      <c r="EYH18" s="548"/>
      <c r="EYI18" s="548"/>
      <c r="EYJ18" s="548"/>
      <c r="EYK18" s="548"/>
      <c r="EYL18" s="548"/>
      <c r="EYM18" s="548"/>
      <c r="EYN18" s="548"/>
      <c r="EYO18" s="548"/>
      <c r="EYP18" s="548"/>
      <c r="EYQ18" s="548"/>
      <c r="EYR18" s="548"/>
      <c r="EYS18" s="548"/>
      <c r="EYT18" s="548"/>
      <c r="EYU18" s="548"/>
      <c r="EYV18" s="548"/>
      <c r="EYW18" s="548"/>
      <c r="EYX18" s="548"/>
      <c r="EYY18" s="548"/>
      <c r="EYZ18" s="548"/>
      <c r="EZA18" s="548"/>
      <c r="EZB18" s="548"/>
      <c r="EZC18" s="548"/>
      <c r="EZD18" s="548"/>
      <c r="EZE18" s="548"/>
      <c r="EZF18" s="548"/>
      <c r="EZG18" s="548"/>
      <c r="EZH18" s="548"/>
      <c r="EZI18" s="548"/>
      <c r="EZJ18" s="548"/>
      <c r="EZK18" s="548"/>
      <c r="EZL18" s="548"/>
      <c r="EZM18" s="548"/>
      <c r="EZN18" s="548"/>
      <c r="EZO18" s="548"/>
      <c r="EZP18" s="548"/>
      <c r="EZQ18" s="548"/>
      <c r="EZR18" s="548"/>
      <c r="EZS18" s="548"/>
      <c r="EZT18" s="548"/>
      <c r="EZU18" s="548"/>
      <c r="EZV18" s="548"/>
      <c r="EZW18" s="548"/>
      <c r="EZX18" s="548"/>
      <c r="EZY18" s="548"/>
      <c r="EZZ18" s="548"/>
      <c r="FAA18" s="548"/>
      <c r="FAB18" s="548"/>
      <c r="FAC18" s="548"/>
      <c r="FAD18" s="548"/>
      <c r="FAE18" s="548"/>
      <c r="FAF18" s="548"/>
      <c r="FAG18" s="548"/>
      <c r="FAH18" s="548"/>
      <c r="FAI18" s="548"/>
      <c r="FAJ18" s="548"/>
      <c r="FAK18" s="548"/>
      <c r="FAL18" s="548"/>
      <c r="FAM18" s="548"/>
      <c r="FAN18" s="548"/>
      <c r="FAO18" s="548"/>
      <c r="FAP18" s="548"/>
      <c r="FAQ18" s="548"/>
      <c r="FAR18" s="548"/>
      <c r="FAS18" s="548"/>
      <c r="FAT18" s="548"/>
      <c r="FAU18" s="548"/>
      <c r="FAV18" s="548"/>
      <c r="FAW18" s="548"/>
      <c r="FAX18" s="548"/>
      <c r="FAY18" s="548"/>
      <c r="FAZ18" s="548"/>
      <c r="FBA18" s="548"/>
      <c r="FBB18" s="548"/>
      <c r="FBC18" s="548"/>
      <c r="FBD18" s="548"/>
      <c r="FBE18" s="548"/>
      <c r="FBF18" s="548"/>
      <c r="FBG18" s="548"/>
      <c r="FBH18" s="548"/>
      <c r="FBI18" s="548"/>
      <c r="FBJ18" s="548"/>
      <c r="FBK18" s="548"/>
      <c r="FBL18" s="548"/>
      <c r="FBM18" s="548"/>
      <c r="FBN18" s="548"/>
      <c r="FBO18" s="548"/>
      <c r="FBP18" s="548"/>
      <c r="FBQ18" s="548"/>
      <c r="FBR18" s="548"/>
      <c r="FBS18" s="548"/>
      <c r="FBT18" s="548"/>
      <c r="FBU18" s="548"/>
      <c r="FBV18" s="548"/>
      <c r="FBW18" s="548"/>
      <c r="FBX18" s="548"/>
      <c r="FBY18" s="548"/>
      <c r="FBZ18" s="548"/>
      <c r="FCA18" s="548"/>
      <c r="FCB18" s="548"/>
      <c r="FCC18" s="548"/>
      <c r="FCD18" s="548"/>
      <c r="FCE18" s="548"/>
      <c r="FCF18" s="548"/>
      <c r="FCG18" s="548"/>
      <c r="FCH18" s="548"/>
      <c r="FCI18" s="548"/>
      <c r="FCJ18" s="548"/>
      <c r="FCK18" s="548"/>
      <c r="FCL18" s="548"/>
      <c r="FCM18" s="548"/>
      <c r="FCN18" s="548"/>
      <c r="FCO18" s="548"/>
      <c r="FCP18" s="548"/>
      <c r="FCQ18" s="548"/>
      <c r="FCR18" s="548"/>
      <c r="FCS18" s="548"/>
      <c r="FCT18" s="548"/>
      <c r="FCU18" s="548"/>
      <c r="FCV18" s="548"/>
      <c r="FCW18" s="548"/>
      <c r="FCX18" s="548"/>
      <c r="FCY18" s="548"/>
      <c r="FCZ18" s="548"/>
      <c r="FDA18" s="548"/>
      <c r="FDB18" s="548"/>
      <c r="FDC18" s="548"/>
      <c r="FDD18" s="548"/>
      <c r="FDE18" s="548"/>
      <c r="FDF18" s="548"/>
      <c r="FDG18" s="548"/>
      <c r="FDH18" s="548"/>
      <c r="FDI18" s="548"/>
      <c r="FDJ18" s="548"/>
      <c r="FDK18" s="548"/>
      <c r="FDL18" s="548"/>
      <c r="FDM18" s="548"/>
      <c r="FDN18" s="548"/>
      <c r="FDO18" s="548"/>
      <c r="FDP18" s="548"/>
      <c r="FDQ18" s="548"/>
      <c r="FDR18" s="548"/>
      <c r="FDS18" s="548"/>
      <c r="FDT18" s="548"/>
      <c r="FDU18" s="548"/>
      <c r="FDV18" s="548"/>
      <c r="FDW18" s="548"/>
      <c r="FDX18" s="548"/>
      <c r="FDY18" s="548"/>
      <c r="FDZ18" s="548"/>
      <c r="FEA18" s="548"/>
      <c r="FEB18" s="548"/>
      <c r="FEC18" s="548"/>
      <c r="FED18" s="548"/>
      <c r="FEE18" s="548"/>
      <c r="FEF18" s="548"/>
      <c r="FEG18" s="548"/>
      <c r="FEH18" s="548"/>
      <c r="FEI18" s="548"/>
      <c r="FEJ18" s="548"/>
      <c r="FEK18" s="548"/>
      <c r="FEL18" s="548"/>
      <c r="FEM18" s="548"/>
      <c r="FEN18" s="548"/>
      <c r="FEO18" s="548"/>
      <c r="FEP18" s="548"/>
      <c r="FEQ18" s="548"/>
      <c r="FER18" s="548"/>
      <c r="FES18" s="548"/>
      <c r="FET18" s="548"/>
      <c r="FEU18" s="548"/>
      <c r="FEV18" s="548"/>
      <c r="FEW18" s="548"/>
      <c r="FEX18" s="548"/>
      <c r="FEY18" s="548"/>
      <c r="FEZ18" s="548"/>
      <c r="FFA18" s="548"/>
      <c r="FFB18" s="548"/>
      <c r="FFC18" s="548"/>
      <c r="FFD18" s="548"/>
      <c r="FFE18" s="548"/>
      <c r="FFF18" s="548"/>
      <c r="FFG18" s="548"/>
      <c r="FFH18" s="548"/>
      <c r="FFI18" s="548"/>
      <c r="FFJ18" s="548"/>
      <c r="FFK18" s="548"/>
      <c r="FFL18" s="548"/>
      <c r="FFM18" s="548"/>
      <c r="FFN18" s="548"/>
      <c r="FFO18" s="548"/>
      <c r="FFP18" s="548"/>
      <c r="FFQ18" s="548"/>
      <c r="FFR18" s="548"/>
      <c r="FFS18" s="548"/>
      <c r="FFT18" s="548"/>
      <c r="FFU18" s="548"/>
      <c r="FFV18" s="548"/>
      <c r="FFW18" s="548"/>
      <c r="FFX18" s="548"/>
      <c r="FFY18" s="548"/>
      <c r="FFZ18" s="548"/>
      <c r="FGA18" s="548"/>
      <c r="FGB18" s="548"/>
      <c r="FGC18" s="548"/>
      <c r="FGD18" s="548"/>
      <c r="FGE18" s="548"/>
      <c r="FGF18" s="548"/>
      <c r="FGG18" s="548"/>
      <c r="FGH18" s="548"/>
      <c r="FGI18" s="548"/>
      <c r="FGJ18" s="548"/>
      <c r="FGK18" s="548"/>
      <c r="FGL18" s="548"/>
      <c r="FGM18" s="548"/>
      <c r="FGN18" s="548"/>
      <c r="FGO18" s="548"/>
      <c r="FGP18" s="548"/>
      <c r="FGQ18" s="548"/>
      <c r="FGR18" s="548"/>
      <c r="FGS18" s="548"/>
      <c r="FGT18" s="548"/>
      <c r="FGU18" s="548"/>
      <c r="FGV18" s="548"/>
      <c r="FGW18" s="548"/>
      <c r="FGX18" s="548"/>
      <c r="FGY18" s="548"/>
      <c r="FGZ18" s="548"/>
      <c r="FHA18" s="548"/>
      <c r="FHB18" s="548"/>
      <c r="FHC18" s="548"/>
      <c r="FHD18" s="548"/>
      <c r="FHE18" s="548"/>
      <c r="FHF18" s="548"/>
      <c r="FHG18" s="548"/>
      <c r="FHH18" s="548"/>
      <c r="FHI18" s="548"/>
      <c r="FHJ18" s="548"/>
      <c r="FHK18" s="548"/>
      <c r="FHL18" s="548"/>
      <c r="FHM18" s="548"/>
      <c r="FHN18" s="548"/>
      <c r="FHO18" s="548"/>
      <c r="FHP18" s="548"/>
      <c r="FHQ18" s="548"/>
      <c r="FHR18" s="548"/>
      <c r="FHS18" s="548"/>
      <c r="FHT18" s="548"/>
      <c r="FHU18" s="548"/>
      <c r="FHV18" s="548"/>
      <c r="FHW18" s="548"/>
      <c r="FHX18" s="548"/>
      <c r="FHY18" s="548"/>
      <c r="FHZ18" s="548"/>
      <c r="FIA18" s="548"/>
      <c r="FIB18" s="548"/>
      <c r="FIC18" s="548"/>
      <c r="FID18" s="548"/>
      <c r="FIE18" s="548"/>
      <c r="FIF18" s="548"/>
      <c r="FIG18" s="548"/>
      <c r="FIH18" s="548"/>
      <c r="FII18" s="548"/>
      <c r="FIJ18" s="548"/>
      <c r="FIK18" s="548"/>
      <c r="FIL18" s="548"/>
      <c r="FIM18" s="548"/>
      <c r="FIN18" s="548"/>
      <c r="FIO18" s="548"/>
      <c r="FIP18" s="548"/>
      <c r="FIQ18" s="548"/>
      <c r="FIR18" s="548"/>
      <c r="FIS18" s="548"/>
      <c r="FIT18" s="548"/>
      <c r="FIU18" s="548"/>
      <c r="FIV18" s="548"/>
      <c r="FIW18" s="548"/>
      <c r="FIX18" s="548"/>
      <c r="FIY18" s="548"/>
      <c r="FIZ18" s="548"/>
      <c r="FJA18" s="548"/>
      <c r="FJB18" s="548"/>
      <c r="FJC18" s="548"/>
      <c r="FJD18" s="548"/>
      <c r="FJE18" s="548"/>
      <c r="FJF18" s="548"/>
      <c r="FJG18" s="548"/>
      <c r="FJH18" s="548"/>
      <c r="FJI18" s="548"/>
      <c r="FJJ18" s="548"/>
      <c r="FJK18" s="548"/>
      <c r="FJL18" s="548"/>
      <c r="FJM18" s="548"/>
      <c r="FJN18" s="548"/>
      <c r="FJO18" s="548"/>
      <c r="FJP18" s="548"/>
      <c r="FJQ18" s="548"/>
      <c r="FJR18" s="548"/>
      <c r="FJS18" s="548"/>
      <c r="FJT18" s="548"/>
      <c r="FJU18" s="548"/>
      <c r="FJV18" s="548"/>
      <c r="FJW18" s="548"/>
      <c r="FJX18" s="548"/>
      <c r="FJY18" s="548"/>
      <c r="FJZ18" s="548"/>
      <c r="FKA18" s="548"/>
      <c r="FKB18" s="548"/>
      <c r="FKC18" s="548"/>
      <c r="FKD18" s="548"/>
      <c r="FKE18" s="548"/>
      <c r="FKF18" s="548"/>
      <c r="FKG18" s="548"/>
      <c r="FKH18" s="548"/>
      <c r="FKI18" s="548"/>
      <c r="FKJ18" s="548"/>
      <c r="FKK18" s="548"/>
      <c r="FKL18" s="548"/>
      <c r="FKM18" s="548"/>
      <c r="FKN18" s="548"/>
      <c r="FKO18" s="548"/>
      <c r="FKP18" s="548"/>
      <c r="FKQ18" s="548"/>
      <c r="FKR18" s="548"/>
      <c r="FKS18" s="548"/>
      <c r="FKT18" s="548"/>
      <c r="FKU18" s="548"/>
      <c r="FKV18" s="548"/>
      <c r="FKW18" s="548"/>
      <c r="FKX18" s="548"/>
      <c r="FKY18" s="548"/>
      <c r="FKZ18" s="548"/>
      <c r="FLA18" s="548"/>
      <c r="FLB18" s="548"/>
      <c r="FLC18" s="548"/>
      <c r="FLD18" s="548"/>
      <c r="FLE18" s="548"/>
      <c r="FLF18" s="548"/>
      <c r="FLG18" s="548"/>
      <c r="FLH18" s="548"/>
      <c r="FLI18" s="548"/>
      <c r="FLJ18" s="548"/>
      <c r="FLK18" s="548"/>
      <c r="FLL18" s="548"/>
      <c r="FLM18" s="548"/>
      <c r="FLN18" s="548"/>
      <c r="FLO18" s="548"/>
      <c r="FLP18" s="548"/>
      <c r="FLQ18" s="548"/>
      <c r="FLR18" s="548"/>
      <c r="FLS18" s="548"/>
      <c r="FLT18" s="548"/>
      <c r="FLU18" s="548"/>
      <c r="FLV18" s="548"/>
      <c r="FLW18" s="548"/>
      <c r="FLX18" s="548"/>
      <c r="FLY18" s="548"/>
      <c r="FLZ18" s="548"/>
      <c r="FMA18" s="548"/>
      <c r="FMB18" s="548"/>
      <c r="FMC18" s="548"/>
      <c r="FMD18" s="548"/>
      <c r="FME18" s="548"/>
      <c r="FMF18" s="548"/>
      <c r="FMG18" s="548"/>
      <c r="FMH18" s="548"/>
      <c r="FMI18" s="548"/>
      <c r="FMJ18" s="548"/>
      <c r="FMK18" s="548"/>
      <c r="FML18" s="548"/>
      <c r="FMM18" s="548"/>
      <c r="FMN18" s="548"/>
      <c r="FMO18" s="548"/>
      <c r="FMP18" s="548"/>
      <c r="FMQ18" s="548"/>
      <c r="FMR18" s="548"/>
      <c r="FMS18" s="548"/>
      <c r="FMT18" s="548"/>
      <c r="FMU18" s="548"/>
      <c r="FMV18" s="548"/>
      <c r="FMW18" s="548"/>
      <c r="FMX18" s="548"/>
      <c r="FMY18" s="548"/>
      <c r="FMZ18" s="548"/>
      <c r="FNA18" s="548"/>
      <c r="FNB18" s="548"/>
      <c r="FNC18" s="548"/>
      <c r="FND18" s="548"/>
      <c r="FNE18" s="548"/>
      <c r="FNF18" s="548"/>
      <c r="FNG18" s="548"/>
      <c r="FNH18" s="548"/>
      <c r="FNI18" s="548"/>
      <c r="FNJ18" s="548"/>
      <c r="FNK18" s="548"/>
      <c r="FNL18" s="548"/>
      <c r="FNM18" s="548"/>
      <c r="FNN18" s="548"/>
      <c r="FNO18" s="548"/>
      <c r="FNP18" s="548"/>
      <c r="FNQ18" s="548"/>
      <c r="FNR18" s="548"/>
      <c r="FNS18" s="548"/>
      <c r="FNT18" s="548"/>
      <c r="FNU18" s="548"/>
      <c r="FNV18" s="548"/>
      <c r="FNW18" s="548"/>
      <c r="FNX18" s="548"/>
      <c r="FNY18" s="548"/>
      <c r="FNZ18" s="548"/>
      <c r="FOA18" s="548"/>
      <c r="FOB18" s="548"/>
      <c r="FOC18" s="548"/>
      <c r="FOD18" s="548"/>
      <c r="FOE18" s="548"/>
      <c r="FOF18" s="548"/>
      <c r="FOG18" s="548"/>
      <c r="FOH18" s="548"/>
      <c r="FOI18" s="548"/>
      <c r="FOJ18" s="548"/>
      <c r="FOK18" s="548"/>
      <c r="FOL18" s="548"/>
      <c r="FOM18" s="548"/>
      <c r="FON18" s="548"/>
      <c r="FOO18" s="548"/>
      <c r="FOP18" s="548"/>
      <c r="FOQ18" s="548"/>
      <c r="FOR18" s="548"/>
      <c r="FOS18" s="548"/>
      <c r="FOT18" s="548"/>
      <c r="FOU18" s="548"/>
      <c r="FOV18" s="548"/>
      <c r="FOW18" s="548"/>
      <c r="FOX18" s="548"/>
      <c r="FOY18" s="548"/>
      <c r="FOZ18" s="548"/>
      <c r="FPA18" s="548"/>
      <c r="FPB18" s="548"/>
      <c r="FPC18" s="548"/>
      <c r="FPD18" s="548"/>
      <c r="FPE18" s="548"/>
      <c r="FPF18" s="548"/>
      <c r="FPG18" s="548"/>
      <c r="FPH18" s="548"/>
      <c r="FPI18" s="548"/>
      <c r="FPJ18" s="548"/>
      <c r="FPK18" s="548"/>
      <c r="FPL18" s="548"/>
      <c r="FPM18" s="548"/>
      <c r="FPN18" s="548"/>
      <c r="FPO18" s="548"/>
      <c r="FPP18" s="548"/>
      <c r="FPQ18" s="548"/>
      <c r="FPR18" s="548"/>
      <c r="FPS18" s="548"/>
      <c r="FPT18" s="548"/>
      <c r="FPU18" s="548"/>
      <c r="FPV18" s="548"/>
      <c r="FPW18" s="548"/>
      <c r="FPX18" s="548"/>
      <c r="FPY18" s="548"/>
      <c r="FPZ18" s="548"/>
      <c r="FQA18" s="548"/>
      <c r="FQB18" s="548"/>
      <c r="FQC18" s="548"/>
      <c r="FQD18" s="548"/>
      <c r="FQE18" s="548"/>
      <c r="FQF18" s="548"/>
      <c r="FQG18" s="548"/>
      <c r="FQH18" s="548"/>
      <c r="FQI18" s="548"/>
      <c r="FQJ18" s="548"/>
      <c r="FQK18" s="548"/>
      <c r="FQL18" s="548"/>
      <c r="FQM18" s="548"/>
      <c r="FQN18" s="548"/>
      <c r="FQO18" s="548"/>
      <c r="FQP18" s="548"/>
      <c r="FQQ18" s="548"/>
      <c r="FQR18" s="548"/>
      <c r="FQS18" s="548"/>
      <c r="FQT18" s="548"/>
      <c r="FQU18" s="548"/>
      <c r="FQV18" s="548"/>
      <c r="FQW18" s="548"/>
      <c r="FQX18" s="548"/>
      <c r="FQY18" s="548"/>
      <c r="FQZ18" s="548"/>
      <c r="FRA18" s="548"/>
      <c r="FRB18" s="548"/>
      <c r="FRC18" s="548"/>
      <c r="FRD18" s="548"/>
      <c r="FRE18" s="548"/>
      <c r="FRF18" s="548"/>
      <c r="FRG18" s="548"/>
      <c r="FRH18" s="548"/>
      <c r="FRI18" s="548"/>
      <c r="FRJ18" s="548"/>
      <c r="FRK18" s="548"/>
      <c r="FRL18" s="548"/>
      <c r="FRM18" s="548"/>
      <c r="FRN18" s="548"/>
      <c r="FRO18" s="548"/>
      <c r="FRP18" s="548"/>
      <c r="FRQ18" s="548"/>
      <c r="FRR18" s="548"/>
      <c r="FRS18" s="548"/>
      <c r="FRT18" s="548"/>
      <c r="FRU18" s="548"/>
      <c r="FRV18" s="548"/>
      <c r="FRW18" s="548"/>
      <c r="FRX18" s="548"/>
      <c r="FRY18" s="548"/>
      <c r="FRZ18" s="548"/>
      <c r="FSA18" s="548"/>
      <c r="FSB18" s="548"/>
      <c r="FSC18" s="548"/>
      <c r="FSD18" s="548"/>
      <c r="FSE18" s="548"/>
      <c r="FSF18" s="548"/>
      <c r="FSG18" s="548"/>
      <c r="FSH18" s="548"/>
      <c r="FSI18" s="548"/>
      <c r="FSJ18" s="548"/>
      <c r="FSK18" s="548"/>
      <c r="FSL18" s="548"/>
      <c r="FSM18" s="548"/>
      <c r="FSN18" s="548"/>
      <c r="FSO18" s="548"/>
      <c r="FSP18" s="548"/>
      <c r="FSQ18" s="548"/>
      <c r="FSR18" s="548"/>
      <c r="FSS18" s="548"/>
      <c r="FST18" s="548"/>
      <c r="FSU18" s="548"/>
      <c r="FSV18" s="548"/>
      <c r="FSW18" s="548"/>
      <c r="FSX18" s="548"/>
      <c r="FSY18" s="548"/>
      <c r="FSZ18" s="548"/>
      <c r="FTA18" s="548"/>
      <c r="FTB18" s="548"/>
      <c r="FTC18" s="548"/>
      <c r="FTD18" s="548"/>
      <c r="FTE18" s="548"/>
      <c r="FTF18" s="548"/>
      <c r="FTG18" s="548"/>
      <c r="FTH18" s="548"/>
      <c r="FTI18" s="548"/>
      <c r="FTJ18" s="548"/>
      <c r="FTK18" s="548"/>
      <c r="FTL18" s="548"/>
      <c r="FTM18" s="548"/>
      <c r="FTN18" s="548"/>
      <c r="FTO18" s="548"/>
      <c r="FTP18" s="548"/>
      <c r="FTQ18" s="548"/>
      <c r="FTR18" s="548"/>
      <c r="FTS18" s="548"/>
      <c r="FTT18" s="548"/>
      <c r="FTU18" s="548"/>
      <c r="FTV18" s="548"/>
      <c r="FTW18" s="548"/>
      <c r="FTX18" s="548"/>
      <c r="FTY18" s="548"/>
      <c r="FTZ18" s="548"/>
      <c r="FUA18" s="548"/>
      <c r="FUB18" s="548"/>
      <c r="FUC18" s="548"/>
      <c r="FUD18" s="548"/>
      <c r="FUE18" s="548"/>
      <c r="FUF18" s="548"/>
      <c r="FUG18" s="548"/>
      <c r="FUH18" s="548"/>
      <c r="FUI18" s="548"/>
      <c r="FUJ18" s="548"/>
      <c r="FUK18" s="548"/>
      <c r="FUL18" s="548"/>
      <c r="FUM18" s="548"/>
      <c r="FUN18" s="548"/>
      <c r="FUO18" s="548"/>
      <c r="FUP18" s="548"/>
      <c r="FUQ18" s="548"/>
      <c r="FUR18" s="548"/>
      <c r="FUS18" s="548"/>
      <c r="FUT18" s="548"/>
      <c r="FUU18" s="548"/>
      <c r="FUV18" s="548"/>
      <c r="FUW18" s="548"/>
      <c r="FUX18" s="548"/>
      <c r="FUY18" s="548"/>
      <c r="FUZ18" s="548"/>
      <c r="FVA18" s="548"/>
      <c r="FVB18" s="548"/>
      <c r="FVC18" s="548"/>
      <c r="FVD18" s="548"/>
      <c r="FVE18" s="548"/>
      <c r="FVF18" s="548"/>
      <c r="FVG18" s="548"/>
      <c r="FVH18" s="548"/>
      <c r="FVI18" s="548"/>
      <c r="FVJ18" s="548"/>
      <c r="FVK18" s="548"/>
      <c r="FVL18" s="548"/>
      <c r="FVM18" s="548"/>
      <c r="FVN18" s="548"/>
      <c r="FVO18" s="548"/>
      <c r="FVP18" s="548"/>
      <c r="FVQ18" s="548"/>
      <c r="FVR18" s="548"/>
      <c r="FVS18" s="548"/>
      <c r="FVT18" s="548"/>
      <c r="FVU18" s="548"/>
      <c r="FVV18" s="548"/>
      <c r="FVW18" s="548"/>
      <c r="FVX18" s="548"/>
      <c r="FVY18" s="548"/>
      <c r="FVZ18" s="548"/>
      <c r="FWA18" s="548"/>
      <c r="FWB18" s="548"/>
      <c r="FWC18" s="548"/>
      <c r="FWD18" s="548"/>
      <c r="FWE18" s="548"/>
      <c r="FWF18" s="548"/>
      <c r="FWG18" s="548"/>
      <c r="FWH18" s="548"/>
      <c r="FWI18" s="548"/>
      <c r="FWJ18" s="548"/>
      <c r="FWK18" s="548"/>
      <c r="FWL18" s="548"/>
      <c r="FWM18" s="548"/>
      <c r="FWN18" s="548"/>
      <c r="FWO18" s="548"/>
      <c r="FWP18" s="548"/>
      <c r="FWQ18" s="548"/>
      <c r="FWR18" s="548"/>
      <c r="FWS18" s="548"/>
      <c r="FWT18" s="548"/>
      <c r="FWU18" s="548"/>
      <c r="FWV18" s="548"/>
      <c r="FWW18" s="548"/>
      <c r="FWX18" s="548"/>
      <c r="FWY18" s="548"/>
      <c r="FWZ18" s="548"/>
      <c r="FXA18" s="548"/>
      <c r="FXB18" s="548"/>
      <c r="FXC18" s="548"/>
      <c r="FXD18" s="548"/>
      <c r="FXE18" s="548"/>
      <c r="FXF18" s="548"/>
      <c r="FXG18" s="548"/>
      <c r="FXH18" s="548"/>
      <c r="FXI18" s="548"/>
      <c r="FXJ18" s="548"/>
      <c r="FXK18" s="548"/>
      <c r="FXL18" s="548"/>
      <c r="FXM18" s="548"/>
      <c r="FXN18" s="548"/>
      <c r="FXO18" s="548"/>
      <c r="FXP18" s="548"/>
      <c r="FXQ18" s="548"/>
      <c r="FXR18" s="548"/>
      <c r="FXS18" s="548"/>
      <c r="FXT18" s="548"/>
      <c r="FXU18" s="548"/>
      <c r="FXV18" s="548"/>
      <c r="FXW18" s="548"/>
      <c r="FXX18" s="548"/>
      <c r="FXY18" s="548"/>
      <c r="FXZ18" s="548"/>
      <c r="FYA18" s="548"/>
      <c r="FYB18" s="548"/>
      <c r="FYC18" s="548"/>
      <c r="FYD18" s="548"/>
      <c r="FYE18" s="548"/>
      <c r="FYF18" s="548"/>
      <c r="FYG18" s="548"/>
      <c r="FYH18" s="548"/>
      <c r="FYI18" s="548"/>
      <c r="FYJ18" s="548"/>
      <c r="FYK18" s="548"/>
      <c r="FYL18" s="548"/>
      <c r="FYM18" s="548"/>
      <c r="FYN18" s="548"/>
      <c r="FYO18" s="548"/>
      <c r="FYP18" s="548"/>
      <c r="FYQ18" s="548"/>
      <c r="FYR18" s="548"/>
      <c r="FYS18" s="548"/>
      <c r="FYT18" s="548"/>
      <c r="FYU18" s="548"/>
      <c r="FYV18" s="548"/>
      <c r="FYW18" s="548"/>
      <c r="FYX18" s="548"/>
      <c r="FYY18" s="548"/>
      <c r="FYZ18" s="548"/>
      <c r="FZA18" s="548"/>
      <c r="FZB18" s="548"/>
      <c r="FZC18" s="548"/>
      <c r="FZD18" s="548"/>
      <c r="FZE18" s="548"/>
      <c r="FZF18" s="548"/>
      <c r="FZG18" s="548"/>
      <c r="FZH18" s="548"/>
      <c r="FZI18" s="548"/>
      <c r="FZJ18" s="548"/>
      <c r="FZK18" s="548"/>
      <c r="FZL18" s="548"/>
      <c r="FZM18" s="548"/>
      <c r="FZN18" s="548"/>
      <c r="FZO18" s="548"/>
      <c r="FZP18" s="548"/>
      <c r="FZQ18" s="548"/>
      <c r="FZR18" s="548"/>
      <c r="FZS18" s="548"/>
      <c r="FZT18" s="548"/>
      <c r="FZU18" s="548"/>
      <c r="FZV18" s="548"/>
      <c r="FZW18" s="548"/>
      <c r="FZX18" s="548"/>
      <c r="FZY18" s="548"/>
      <c r="FZZ18" s="548"/>
      <c r="GAA18" s="548"/>
      <c r="GAB18" s="548"/>
      <c r="GAC18" s="548"/>
      <c r="GAD18" s="548"/>
      <c r="GAE18" s="548"/>
      <c r="GAF18" s="548"/>
      <c r="GAG18" s="548"/>
      <c r="GAH18" s="548"/>
      <c r="GAI18" s="548"/>
      <c r="GAJ18" s="548"/>
      <c r="GAK18" s="548"/>
      <c r="GAL18" s="548"/>
      <c r="GAM18" s="548"/>
      <c r="GAN18" s="548"/>
      <c r="GAO18" s="548"/>
      <c r="GAP18" s="548"/>
      <c r="GAQ18" s="548"/>
      <c r="GAR18" s="548"/>
      <c r="GAS18" s="548"/>
      <c r="GAT18" s="548"/>
      <c r="GAU18" s="548"/>
      <c r="GAV18" s="548"/>
      <c r="GAW18" s="548"/>
      <c r="GAX18" s="548"/>
      <c r="GAY18" s="548"/>
      <c r="GAZ18" s="548"/>
      <c r="GBA18" s="548"/>
      <c r="GBB18" s="548"/>
      <c r="GBC18" s="548"/>
      <c r="GBD18" s="548"/>
      <c r="GBE18" s="548"/>
      <c r="GBF18" s="548"/>
      <c r="GBG18" s="548"/>
      <c r="GBH18" s="548"/>
      <c r="GBI18" s="548"/>
      <c r="GBJ18" s="548"/>
      <c r="GBK18" s="548"/>
      <c r="GBL18" s="548"/>
      <c r="GBM18" s="548"/>
      <c r="GBN18" s="548"/>
      <c r="GBO18" s="548"/>
      <c r="GBP18" s="548"/>
      <c r="GBQ18" s="548"/>
      <c r="GBR18" s="548"/>
      <c r="GBS18" s="548"/>
      <c r="GBT18" s="548"/>
      <c r="GBU18" s="548"/>
      <c r="GBV18" s="548"/>
      <c r="GBW18" s="548"/>
      <c r="GBX18" s="548"/>
      <c r="GBY18" s="548"/>
      <c r="GBZ18" s="548"/>
      <c r="GCA18" s="548"/>
      <c r="GCB18" s="548"/>
      <c r="GCC18" s="548"/>
      <c r="GCD18" s="548"/>
      <c r="GCE18" s="548"/>
      <c r="GCF18" s="548"/>
      <c r="GCG18" s="548"/>
      <c r="GCH18" s="548"/>
      <c r="GCI18" s="548"/>
      <c r="GCJ18" s="548"/>
      <c r="GCK18" s="548"/>
      <c r="GCL18" s="548"/>
      <c r="GCM18" s="548"/>
      <c r="GCN18" s="548"/>
      <c r="GCO18" s="548"/>
      <c r="GCP18" s="548"/>
      <c r="GCQ18" s="548"/>
      <c r="GCR18" s="548"/>
      <c r="GCS18" s="548"/>
      <c r="GCT18" s="548"/>
      <c r="GCU18" s="548"/>
      <c r="GCV18" s="548"/>
      <c r="GCW18" s="548"/>
      <c r="GCX18" s="548"/>
      <c r="GCY18" s="548"/>
      <c r="GCZ18" s="548"/>
      <c r="GDA18" s="548"/>
      <c r="GDB18" s="548"/>
      <c r="GDC18" s="548"/>
      <c r="GDD18" s="548"/>
      <c r="GDE18" s="548"/>
      <c r="GDF18" s="548"/>
      <c r="GDG18" s="548"/>
      <c r="GDH18" s="548"/>
      <c r="GDI18" s="548"/>
      <c r="GDJ18" s="548"/>
      <c r="GDK18" s="548"/>
      <c r="GDL18" s="548"/>
      <c r="GDM18" s="548"/>
      <c r="GDN18" s="548"/>
      <c r="GDO18" s="548"/>
      <c r="GDP18" s="548"/>
      <c r="GDQ18" s="548"/>
      <c r="GDR18" s="548"/>
      <c r="GDS18" s="548"/>
      <c r="GDT18" s="548"/>
      <c r="GDU18" s="548"/>
      <c r="GDV18" s="548"/>
      <c r="GDW18" s="548"/>
      <c r="GDX18" s="548"/>
      <c r="GDY18" s="548"/>
      <c r="GDZ18" s="548"/>
      <c r="GEA18" s="548"/>
      <c r="GEB18" s="548"/>
      <c r="GEC18" s="548"/>
      <c r="GED18" s="548"/>
      <c r="GEE18" s="548"/>
      <c r="GEF18" s="548"/>
      <c r="GEG18" s="548"/>
      <c r="GEH18" s="548"/>
      <c r="GEI18" s="548"/>
      <c r="GEJ18" s="548"/>
      <c r="GEK18" s="548"/>
      <c r="GEL18" s="548"/>
      <c r="GEM18" s="548"/>
      <c r="GEN18" s="548"/>
      <c r="GEO18" s="548"/>
      <c r="GEP18" s="548"/>
      <c r="GEQ18" s="548"/>
      <c r="GER18" s="548"/>
      <c r="GES18" s="548"/>
      <c r="GET18" s="548"/>
      <c r="GEU18" s="548"/>
      <c r="GEV18" s="548"/>
      <c r="GEW18" s="548"/>
      <c r="GEX18" s="548"/>
      <c r="GEY18" s="548"/>
      <c r="GEZ18" s="548"/>
      <c r="GFA18" s="548"/>
      <c r="GFB18" s="548"/>
      <c r="GFC18" s="548"/>
      <c r="GFD18" s="548"/>
      <c r="GFE18" s="548"/>
      <c r="GFF18" s="548"/>
      <c r="GFG18" s="548"/>
      <c r="GFH18" s="548"/>
      <c r="GFI18" s="548"/>
      <c r="GFJ18" s="548"/>
      <c r="GFK18" s="548"/>
      <c r="GFL18" s="548"/>
      <c r="GFM18" s="548"/>
      <c r="GFN18" s="548"/>
      <c r="GFO18" s="548"/>
      <c r="GFP18" s="548"/>
      <c r="GFQ18" s="548"/>
      <c r="GFR18" s="548"/>
      <c r="GFS18" s="548"/>
      <c r="GFT18" s="548"/>
      <c r="GFU18" s="548"/>
      <c r="GFV18" s="548"/>
      <c r="GFW18" s="548"/>
      <c r="GFX18" s="548"/>
      <c r="GFY18" s="548"/>
      <c r="GFZ18" s="548"/>
      <c r="GGA18" s="548"/>
      <c r="GGB18" s="548"/>
      <c r="GGC18" s="548"/>
      <c r="GGD18" s="548"/>
      <c r="GGE18" s="548"/>
      <c r="GGF18" s="548"/>
      <c r="GGG18" s="548"/>
      <c r="GGH18" s="548"/>
      <c r="GGI18" s="548"/>
      <c r="GGJ18" s="548"/>
      <c r="GGK18" s="548"/>
      <c r="GGL18" s="548"/>
      <c r="GGM18" s="548"/>
      <c r="GGN18" s="548"/>
      <c r="GGO18" s="548"/>
      <c r="GGP18" s="548"/>
      <c r="GGQ18" s="548"/>
      <c r="GGR18" s="548"/>
      <c r="GGS18" s="548"/>
      <c r="GGT18" s="548"/>
      <c r="GGU18" s="548"/>
      <c r="GGV18" s="548"/>
      <c r="GGW18" s="548"/>
      <c r="GGX18" s="548"/>
      <c r="GGY18" s="548"/>
      <c r="GGZ18" s="548"/>
      <c r="GHA18" s="548"/>
      <c r="GHB18" s="548"/>
      <c r="GHC18" s="548"/>
      <c r="GHD18" s="548"/>
      <c r="GHE18" s="548"/>
      <c r="GHF18" s="548"/>
      <c r="GHG18" s="548"/>
      <c r="GHH18" s="548"/>
      <c r="GHI18" s="548"/>
      <c r="GHJ18" s="548"/>
      <c r="GHK18" s="548"/>
      <c r="GHL18" s="548"/>
      <c r="GHM18" s="548"/>
      <c r="GHN18" s="548"/>
      <c r="GHO18" s="548"/>
      <c r="GHP18" s="548"/>
      <c r="GHQ18" s="548"/>
      <c r="GHR18" s="548"/>
      <c r="GHS18" s="548"/>
      <c r="GHT18" s="548"/>
      <c r="GHU18" s="548"/>
      <c r="GHV18" s="548"/>
      <c r="GHW18" s="548"/>
      <c r="GHX18" s="548"/>
      <c r="GHY18" s="548"/>
      <c r="GHZ18" s="548"/>
      <c r="GIA18" s="548"/>
      <c r="GIB18" s="548"/>
      <c r="GIC18" s="548"/>
      <c r="GID18" s="548"/>
      <c r="GIE18" s="548"/>
      <c r="GIF18" s="548"/>
      <c r="GIG18" s="548"/>
      <c r="GIH18" s="548"/>
      <c r="GII18" s="548"/>
      <c r="GIJ18" s="548"/>
      <c r="GIK18" s="548"/>
      <c r="GIL18" s="548"/>
      <c r="GIM18" s="548"/>
      <c r="GIN18" s="548"/>
      <c r="GIO18" s="548"/>
      <c r="GIP18" s="548"/>
      <c r="GIQ18" s="548"/>
      <c r="GIR18" s="548"/>
      <c r="GIS18" s="548"/>
      <c r="GIT18" s="548"/>
      <c r="GIU18" s="548"/>
      <c r="GIV18" s="548"/>
      <c r="GIW18" s="548"/>
      <c r="GIX18" s="548"/>
      <c r="GIY18" s="548"/>
      <c r="GIZ18" s="548"/>
      <c r="GJA18" s="548"/>
      <c r="GJB18" s="548"/>
      <c r="GJC18" s="548"/>
      <c r="GJD18" s="548"/>
      <c r="GJE18" s="548"/>
      <c r="GJF18" s="548"/>
      <c r="GJG18" s="548"/>
      <c r="GJH18" s="548"/>
      <c r="GJI18" s="548"/>
      <c r="GJJ18" s="548"/>
      <c r="GJK18" s="548"/>
      <c r="GJL18" s="548"/>
      <c r="GJM18" s="548"/>
      <c r="GJN18" s="548"/>
      <c r="GJO18" s="548"/>
      <c r="GJP18" s="548"/>
      <c r="GJQ18" s="548"/>
      <c r="GJR18" s="548"/>
      <c r="GJS18" s="548"/>
      <c r="GJT18" s="548"/>
      <c r="GJU18" s="548"/>
      <c r="GJV18" s="548"/>
      <c r="GJW18" s="548"/>
      <c r="GJX18" s="548"/>
      <c r="GJY18" s="548"/>
      <c r="GJZ18" s="548"/>
      <c r="GKA18" s="548"/>
      <c r="GKB18" s="548"/>
      <c r="GKC18" s="548"/>
      <c r="GKD18" s="548"/>
      <c r="GKE18" s="548"/>
      <c r="GKF18" s="548"/>
      <c r="GKG18" s="548"/>
      <c r="GKH18" s="548"/>
      <c r="GKI18" s="548"/>
      <c r="GKJ18" s="548"/>
      <c r="GKK18" s="548"/>
      <c r="GKL18" s="548"/>
      <c r="GKM18" s="548"/>
      <c r="GKN18" s="548"/>
      <c r="GKO18" s="548"/>
      <c r="GKP18" s="548"/>
      <c r="GKQ18" s="548"/>
      <c r="GKR18" s="548"/>
      <c r="GKS18" s="548"/>
      <c r="GKT18" s="548"/>
      <c r="GKU18" s="548"/>
      <c r="GKV18" s="548"/>
      <c r="GKW18" s="548"/>
      <c r="GKX18" s="548"/>
      <c r="GKY18" s="548"/>
      <c r="GKZ18" s="548"/>
      <c r="GLA18" s="548"/>
      <c r="GLB18" s="548"/>
      <c r="GLC18" s="548"/>
      <c r="GLD18" s="548"/>
      <c r="GLE18" s="548"/>
      <c r="GLF18" s="548"/>
      <c r="GLG18" s="548"/>
      <c r="GLH18" s="548"/>
      <c r="GLI18" s="548"/>
      <c r="GLJ18" s="548"/>
      <c r="GLK18" s="548"/>
      <c r="GLL18" s="548"/>
      <c r="GLM18" s="548"/>
      <c r="GLN18" s="548"/>
      <c r="GLO18" s="548"/>
      <c r="GLP18" s="548"/>
      <c r="GLQ18" s="548"/>
      <c r="GLR18" s="548"/>
      <c r="GLS18" s="548"/>
      <c r="GLT18" s="548"/>
      <c r="GLU18" s="548"/>
      <c r="GLV18" s="548"/>
      <c r="GLW18" s="548"/>
      <c r="GLX18" s="548"/>
      <c r="GLY18" s="548"/>
      <c r="GLZ18" s="548"/>
      <c r="GMA18" s="548"/>
      <c r="GMB18" s="548"/>
      <c r="GMC18" s="548"/>
      <c r="GMD18" s="548"/>
      <c r="GME18" s="548"/>
      <c r="GMF18" s="548"/>
      <c r="GMG18" s="548"/>
      <c r="GMH18" s="548"/>
      <c r="GMI18" s="548"/>
      <c r="GMJ18" s="548"/>
      <c r="GMK18" s="548"/>
      <c r="GML18" s="548"/>
      <c r="GMM18" s="548"/>
      <c r="GMN18" s="548"/>
      <c r="GMO18" s="548"/>
      <c r="GMP18" s="548"/>
      <c r="GMQ18" s="548"/>
      <c r="GMR18" s="548"/>
      <c r="GMS18" s="548"/>
      <c r="GMT18" s="548"/>
      <c r="GMU18" s="548"/>
      <c r="GMV18" s="548"/>
      <c r="GMW18" s="548"/>
      <c r="GMX18" s="548"/>
      <c r="GMY18" s="548"/>
      <c r="GMZ18" s="548"/>
      <c r="GNA18" s="548"/>
      <c r="GNB18" s="548"/>
      <c r="GNC18" s="548"/>
      <c r="GND18" s="548"/>
      <c r="GNE18" s="548"/>
      <c r="GNF18" s="548"/>
      <c r="GNG18" s="548"/>
      <c r="GNH18" s="548"/>
      <c r="GNI18" s="548"/>
      <c r="GNJ18" s="548"/>
      <c r="GNK18" s="548"/>
      <c r="GNL18" s="548"/>
      <c r="GNM18" s="548"/>
      <c r="GNN18" s="548"/>
      <c r="GNO18" s="548"/>
      <c r="GNP18" s="548"/>
      <c r="GNQ18" s="548"/>
      <c r="GNR18" s="548"/>
      <c r="GNS18" s="548"/>
      <c r="GNT18" s="548"/>
      <c r="GNU18" s="548"/>
      <c r="GNV18" s="548"/>
      <c r="GNW18" s="548"/>
      <c r="GNX18" s="548"/>
      <c r="GNY18" s="548"/>
      <c r="GNZ18" s="548"/>
      <c r="GOA18" s="548"/>
      <c r="GOB18" s="548"/>
      <c r="GOC18" s="548"/>
      <c r="GOD18" s="548"/>
      <c r="GOE18" s="548"/>
      <c r="GOF18" s="548"/>
      <c r="GOG18" s="548"/>
      <c r="GOH18" s="548"/>
      <c r="GOI18" s="548"/>
      <c r="GOJ18" s="548"/>
      <c r="GOK18" s="548"/>
      <c r="GOL18" s="548"/>
      <c r="GOM18" s="548"/>
      <c r="GON18" s="548"/>
      <c r="GOO18" s="548"/>
      <c r="GOP18" s="548"/>
      <c r="GOQ18" s="548"/>
      <c r="GOR18" s="548"/>
      <c r="GOS18" s="548"/>
      <c r="GOT18" s="548"/>
      <c r="GOU18" s="548"/>
      <c r="GOV18" s="548"/>
      <c r="GOW18" s="548"/>
      <c r="GOX18" s="548"/>
      <c r="GOY18" s="548"/>
      <c r="GOZ18" s="548"/>
      <c r="GPA18" s="548"/>
      <c r="GPB18" s="548"/>
      <c r="GPC18" s="548"/>
      <c r="GPD18" s="548"/>
      <c r="GPE18" s="548"/>
      <c r="GPF18" s="548"/>
      <c r="GPG18" s="548"/>
      <c r="GPH18" s="548"/>
      <c r="GPI18" s="548"/>
      <c r="GPJ18" s="548"/>
      <c r="GPK18" s="548"/>
      <c r="GPL18" s="548"/>
      <c r="GPM18" s="548"/>
      <c r="GPN18" s="548"/>
      <c r="GPO18" s="548"/>
      <c r="GPP18" s="548"/>
      <c r="GPQ18" s="548"/>
      <c r="GPR18" s="548"/>
      <c r="GPS18" s="548"/>
      <c r="GPT18" s="548"/>
      <c r="GPU18" s="548"/>
      <c r="GPV18" s="548"/>
      <c r="GPW18" s="548"/>
      <c r="GPX18" s="548"/>
      <c r="GPY18" s="548"/>
      <c r="GPZ18" s="548"/>
      <c r="GQA18" s="548"/>
      <c r="GQB18" s="548"/>
      <c r="GQC18" s="548"/>
      <c r="GQD18" s="548"/>
      <c r="GQE18" s="548"/>
      <c r="GQF18" s="548"/>
      <c r="GQG18" s="548"/>
      <c r="GQH18" s="548"/>
      <c r="GQI18" s="548"/>
      <c r="GQJ18" s="548"/>
      <c r="GQK18" s="548"/>
      <c r="GQL18" s="548"/>
      <c r="GQM18" s="548"/>
      <c r="GQN18" s="548"/>
      <c r="GQO18" s="548"/>
      <c r="GQP18" s="548"/>
      <c r="GQQ18" s="548"/>
      <c r="GQR18" s="548"/>
      <c r="GQS18" s="548"/>
      <c r="GQT18" s="548"/>
      <c r="GQU18" s="548"/>
      <c r="GQV18" s="548"/>
      <c r="GQW18" s="548"/>
      <c r="GQX18" s="548"/>
      <c r="GQY18" s="548"/>
      <c r="GQZ18" s="548"/>
      <c r="GRA18" s="548"/>
      <c r="GRB18" s="548"/>
      <c r="GRC18" s="548"/>
      <c r="GRD18" s="548"/>
      <c r="GRE18" s="548"/>
      <c r="GRF18" s="548"/>
      <c r="GRG18" s="548"/>
      <c r="GRH18" s="548"/>
      <c r="GRI18" s="548"/>
      <c r="GRJ18" s="548"/>
      <c r="GRK18" s="548"/>
      <c r="GRL18" s="548"/>
      <c r="GRM18" s="548"/>
      <c r="GRN18" s="548"/>
      <c r="GRO18" s="548"/>
      <c r="GRP18" s="548"/>
      <c r="GRQ18" s="548"/>
      <c r="GRR18" s="548"/>
      <c r="GRS18" s="548"/>
      <c r="GRT18" s="548"/>
      <c r="GRU18" s="548"/>
      <c r="GRV18" s="548"/>
      <c r="GRW18" s="548"/>
      <c r="GRX18" s="548"/>
      <c r="GRY18" s="548"/>
      <c r="GRZ18" s="548"/>
      <c r="GSA18" s="548"/>
      <c r="GSB18" s="548"/>
      <c r="GSC18" s="548"/>
      <c r="GSD18" s="548"/>
      <c r="GSE18" s="548"/>
      <c r="GSF18" s="548"/>
      <c r="GSG18" s="548"/>
      <c r="GSH18" s="548"/>
      <c r="GSI18" s="548"/>
      <c r="GSJ18" s="548"/>
      <c r="GSK18" s="548"/>
      <c r="GSL18" s="548"/>
      <c r="GSM18" s="548"/>
      <c r="GSN18" s="548"/>
      <c r="GSO18" s="548"/>
      <c r="GSP18" s="548"/>
      <c r="GSQ18" s="548"/>
      <c r="GSR18" s="548"/>
      <c r="GSS18" s="548"/>
      <c r="GST18" s="548"/>
      <c r="GSU18" s="548"/>
      <c r="GSV18" s="548"/>
      <c r="GSW18" s="548"/>
      <c r="GSX18" s="548"/>
      <c r="GSY18" s="548"/>
      <c r="GSZ18" s="548"/>
      <c r="GTA18" s="548"/>
      <c r="GTB18" s="548"/>
      <c r="GTC18" s="548"/>
      <c r="GTD18" s="548"/>
      <c r="GTE18" s="548"/>
      <c r="GTF18" s="548"/>
      <c r="GTG18" s="548"/>
      <c r="GTH18" s="548"/>
      <c r="GTI18" s="548"/>
      <c r="GTJ18" s="548"/>
      <c r="GTK18" s="548"/>
      <c r="GTL18" s="548"/>
      <c r="GTM18" s="548"/>
      <c r="GTN18" s="548"/>
      <c r="GTO18" s="548"/>
      <c r="GTP18" s="548"/>
      <c r="GTQ18" s="548"/>
      <c r="GTR18" s="548"/>
      <c r="GTS18" s="548"/>
      <c r="GTT18" s="548"/>
      <c r="GTU18" s="548"/>
      <c r="GTV18" s="548"/>
      <c r="GTW18" s="548"/>
      <c r="GTX18" s="548"/>
      <c r="GTY18" s="548"/>
      <c r="GTZ18" s="548"/>
      <c r="GUA18" s="548"/>
      <c r="GUB18" s="548"/>
      <c r="GUC18" s="548"/>
      <c r="GUD18" s="548"/>
      <c r="GUE18" s="548"/>
      <c r="GUF18" s="548"/>
      <c r="GUG18" s="548"/>
      <c r="GUH18" s="548"/>
      <c r="GUI18" s="548"/>
      <c r="GUJ18" s="548"/>
      <c r="GUK18" s="548"/>
      <c r="GUL18" s="548"/>
      <c r="GUM18" s="548"/>
      <c r="GUN18" s="548"/>
      <c r="GUO18" s="548"/>
      <c r="GUP18" s="548"/>
      <c r="GUQ18" s="548"/>
      <c r="GUR18" s="548"/>
      <c r="GUS18" s="548"/>
      <c r="GUT18" s="548"/>
      <c r="GUU18" s="548"/>
      <c r="GUV18" s="548"/>
      <c r="GUW18" s="548"/>
      <c r="GUX18" s="548"/>
      <c r="GUY18" s="548"/>
      <c r="GUZ18" s="548"/>
      <c r="GVA18" s="548"/>
      <c r="GVB18" s="548"/>
      <c r="GVC18" s="548"/>
      <c r="GVD18" s="548"/>
      <c r="GVE18" s="548"/>
      <c r="GVF18" s="548"/>
      <c r="GVG18" s="548"/>
      <c r="GVH18" s="548"/>
      <c r="GVI18" s="548"/>
      <c r="GVJ18" s="548"/>
      <c r="GVK18" s="548"/>
      <c r="GVL18" s="548"/>
      <c r="GVM18" s="548"/>
      <c r="GVN18" s="548"/>
      <c r="GVO18" s="548"/>
      <c r="GVP18" s="548"/>
      <c r="GVQ18" s="548"/>
      <c r="GVR18" s="548"/>
      <c r="GVS18" s="548"/>
      <c r="GVT18" s="548"/>
      <c r="GVU18" s="548"/>
      <c r="GVV18" s="548"/>
      <c r="GVW18" s="548"/>
      <c r="GVX18" s="548"/>
      <c r="GVY18" s="548"/>
      <c r="GVZ18" s="548"/>
      <c r="GWA18" s="548"/>
      <c r="GWB18" s="548"/>
      <c r="GWC18" s="548"/>
      <c r="GWD18" s="548"/>
      <c r="GWE18" s="548"/>
      <c r="GWF18" s="548"/>
      <c r="GWG18" s="548"/>
      <c r="GWH18" s="548"/>
      <c r="GWI18" s="548"/>
      <c r="GWJ18" s="548"/>
      <c r="GWK18" s="548"/>
      <c r="GWL18" s="548"/>
      <c r="GWM18" s="548"/>
      <c r="GWN18" s="548"/>
      <c r="GWO18" s="548"/>
      <c r="GWP18" s="548"/>
      <c r="GWQ18" s="548"/>
      <c r="GWR18" s="548"/>
      <c r="GWS18" s="548"/>
      <c r="GWT18" s="548"/>
      <c r="GWU18" s="548"/>
      <c r="GWV18" s="548"/>
      <c r="GWW18" s="548"/>
      <c r="GWX18" s="548"/>
      <c r="GWY18" s="548"/>
      <c r="GWZ18" s="548"/>
      <c r="GXA18" s="548"/>
      <c r="GXB18" s="548"/>
      <c r="GXC18" s="548"/>
      <c r="GXD18" s="548"/>
      <c r="GXE18" s="548"/>
      <c r="GXF18" s="548"/>
      <c r="GXG18" s="548"/>
      <c r="GXH18" s="548"/>
      <c r="GXI18" s="548"/>
      <c r="GXJ18" s="548"/>
      <c r="GXK18" s="548"/>
      <c r="GXL18" s="548"/>
      <c r="GXM18" s="548"/>
      <c r="GXN18" s="548"/>
      <c r="GXO18" s="548"/>
      <c r="GXP18" s="548"/>
      <c r="GXQ18" s="548"/>
      <c r="GXR18" s="548"/>
      <c r="GXS18" s="548"/>
      <c r="GXT18" s="548"/>
      <c r="GXU18" s="548"/>
      <c r="GXV18" s="548"/>
      <c r="GXW18" s="548"/>
      <c r="GXX18" s="548"/>
      <c r="GXY18" s="548"/>
      <c r="GXZ18" s="548"/>
      <c r="GYA18" s="548"/>
      <c r="GYB18" s="548"/>
      <c r="GYC18" s="548"/>
      <c r="GYD18" s="548"/>
      <c r="GYE18" s="548"/>
      <c r="GYF18" s="548"/>
      <c r="GYG18" s="548"/>
      <c r="GYH18" s="548"/>
      <c r="GYI18" s="548"/>
      <c r="GYJ18" s="548"/>
      <c r="GYK18" s="548"/>
      <c r="GYL18" s="548"/>
      <c r="GYM18" s="548"/>
      <c r="GYN18" s="548"/>
      <c r="GYO18" s="548"/>
      <c r="GYP18" s="548"/>
      <c r="GYQ18" s="548"/>
      <c r="GYR18" s="548"/>
      <c r="GYS18" s="548"/>
      <c r="GYT18" s="548"/>
      <c r="GYU18" s="548"/>
      <c r="GYV18" s="548"/>
      <c r="GYW18" s="548"/>
      <c r="GYX18" s="548"/>
      <c r="GYY18" s="548"/>
      <c r="GYZ18" s="548"/>
      <c r="GZA18" s="548"/>
      <c r="GZB18" s="548"/>
      <c r="GZC18" s="548"/>
      <c r="GZD18" s="548"/>
      <c r="GZE18" s="548"/>
      <c r="GZF18" s="548"/>
      <c r="GZG18" s="548"/>
      <c r="GZH18" s="548"/>
      <c r="GZI18" s="548"/>
      <c r="GZJ18" s="548"/>
      <c r="GZK18" s="548"/>
      <c r="GZL18" s="548"/>
      <c r="GZM18" s="548"/>
      <c r="GZN18" s="548"/>
      <c r="GZO18" s="548"/>
      <c r="GZP18" s="548"/>
      <c r="GZQ18" s="548"/>
      <c r="GZR18" s="548"/>
      <c r="GZS18" s="548"/>
      <c r="GZT18" s="548"/>
      <c r="GZU18" s="548"/>
      <c r="GZV18" s="548"/>
      <c r="GZW18" s="548"/>
      <c r="GZX18" s="548"/>
      <c r="GZY18" s="548"/>
      <c r="GZZ18" s="548"/>
      <c r="HAA18" s="548"/>
      <c r="HAB18" s="548"/>
      <c r="HAC18" s="548"/>
      <c r="HAD18" s="548"/>
      <c r="HAE18" s="548"/>
      <c r="HAF18" s="548"/>
      <c r="HAG18" s="548"/>
      <c r="HAH18" s="548"/>
      <c r="HAI18" s="548"/>
      <c r="HAJ18" s="548"/>
      <c r="HAK18" s="548"/>
      <c r="HAL18" s="548"/>
      <c r="HAM18" s="548"/>
      <c r="HAN18" s="548"/>
      <c r="HAO18" s="548"/>
      <c r="HAP18" s="548"/>
      <c r="HAQ18" s="548"/>
      <c r="HAR18" s="548"/>
      <c r="HAS18" s="548"/>
      <c r="HAT18" s="548"/>
      <c r="HAU18" s="548"/>
      <c r="HAV18" s="548"/>
      <c r="HAW18" s="548"/>
      <c r="HAX18" s="548"/>
      <c r="HAY18" s="548"/>
      <c r="HAZ18" s="548"/>
      <c r="HBA18" s="548"/>
      <c r="HBB18" s="548"/>
      <c r="HBC18" s="548"/>
      <c r="HBD18" s="548"/>
      <c r="HBE18" s="548"/>
      <c r="HBF18" s="548"/>
      <c r="HBG18" s="548"/>
      <c r="HBH18" s="548"/>
      <c r="HBI18" s="548"/>
      <c r="HBJ18" s="548"/>
      <c r="HBK18" s="548"/>
      <c r="HBL18" s="548"/>
      <c r="HBM18" s="548"/>
      <c r="HBN18" s="548"/>
      <c r="HBO18" s="548"/>
      <c r="HBP18" s="548"/>
      <c r="HBQ18" s="548"/>
      <c r="HBR18" s="548"/>
      <c r="HBS18" s="548"/>
      <c r="HBT18" s="548"/>
      <c r="HBU18" s="548"/>
      <c r="HBV18" s="548"/>
      <c r="HBW18" s="548"/>
      <c r="HBX18" s="548"/>
      <c r="HBY18" s="548"/>
      <c r="HBZ18" s="548"/>
      <c r="HCA18" s="548"/>
      <c r="HCB18" s="548"/>
      <c r="HCC18" s="548"/>
      <c r="HCD18" s="548"/>
      <c r="HCE18" s="548"/>
      <c r="HCF18" s="548"/>
      <c r="HCG18" s="548"/>
      <c r="HCH18" s="548"/>
      <c r="HCI18" s="548"/>
      <c r="HCJ18" s="548"/>
      <c r="HCK18" s="548"/>
      <c r="HCL18" s="548"/>
      <c r="HCM18" s="548"/>
      <c r="HCN18" s="548"/>
      <c r="HCO18" s="548"/>
      <c r="HCP18" s="548"/>
      <c r="HCQ18" s="548"/>
      <c r="HCR18" s="548"/>
      <c r="HCS18" s="548"/>
      <c r="HCT18" s="548"/>
      <c r="HCU18" s="548"/>
      <c r="HCV18" s="548"/>
      <c r="HCW18" s="548"/>
      <c r="HCX18" s="548"/>
      <c r="HCY18" s="548"/>
      <c r="HCZ18" s="548"/>
      <c r="HDA18" s="548"/>
      <c r="HDB18" s="548"/>
      <c r="HDC18" s="548"/>
      <c r="HDD18" s="548"/>
      <c r="HDE18" s="548"/>
      <c r="HDF18" s="548"/>
      <c r="HDG18" s="548"/>
      <c r="HDH18" s="548"/>
      <c r="HDI18" s="548"/>
      <c r="HDJ18" s="548"/>
      <c r="HDK18" s="548"/>
      <c r="HDL18" s="548"/>
      <c r="HDM18" s="548"/>
      <c r="HDN18" s="548"/>
      <c r="HDO18" s="548"/>
      <c r="HDP18" s="548"/>
      <c r="HDQ18" s="548"/>
      <c r="HDR18" s="548"/>
      <c r="HDS18" s="548"/>
      <c r="HDT18" s="548"/>
      <c r="HDU18" s="548"/>
      <c r="HDV18" s="548"/>
      <c r="HDW18" s="548"/>
      <c r="HDX18" s="548"/>
      <c r="HDY18" s="548"/>
      <c r="HDZ18" s="548"/>
      <c r="HEA18" s="548"/>
      <c r="HEB18" s="548"/>
      <c r="HEC18" s="548"/>
      <c r="HED18" s="548"/>
      <c r="HEE18" s="548"/>
      <c r="HEF18" s="548"/>
      <c r="HEG18" s="548"/>
      <c r="HEH18" s="548"/>
      <c r="HEI18" s="548"/>
      <c r="HEJ18" s="548"/>
      <c r="HEK18" s="548"/>
      <c r="HEL18" s="548"/>
      <c r="HEM18" s="548"/>
      <c r="HEN18" s="548"/>
      <c r="HEO18" s="548"/>
      <c r="HEP18" s="548"/>
      <c r="HEQ18" s="548"/>
      <c r="HER18" s="548"/>
      <c r="HES18" s="548"/>
      <c r="HET18" s="548"/>
      <c r="HEU18" s="548"/>
      <c r="HEV18" s="548"/>
      <c r="HEW18" s="548"/>
      <c r="HEX18" s="548"/>
      <c r="HEY18" s="548"/>
      <c r="HEZ18" s="548"/>
      <c r="HFA18" s="548"/>
      <c r="HFB18" s="548"/>
      <c r="HFC18" s="548"/>
      <c r="HFD18" s="548"/>
      <c r="HFE18" s="548"/>
      <c r="HFF18" s="548"/>
      <c r="HFG18" s="548"/>
      <c r="HFH18" s="548"/>
      <c r="HFI18" s="548"/>
      <c r="HFJ18" s="548"/>
      <c r="HFK18" s="548"/>
      <c r="HFL18" s="548"/>
      <c r="HFM18" s="548"/>
      <c r="HFN18" s="548"/>
      <c r="HFO18" s="548"/>
      <c r="HFP18" s="548"/>
      <c r="HFQ18" s="548"/>
      <c r="HFR18" s="548"/>
      <c r="HFS18" s="548"/>
      <c r="HFT18" s="548"/>
      <c r="HFU18" s="548"/>
      <c r="HFV18" s="548"/>
      <c r="HFW18" s="548"/>
      <c r="HFX18" s="548"/>
      <c r="HFY18" s="548"/>
      <c r="HFZ18" s="548"/>
      <c r="HGA18" s="548"/>
      <c r="HGB18" s="548"/>
      <c r="HGC18" s="548"/>
      <c r="HGD18" s="548"/>
      <c r="HGE18" s="548"/>
      <c r="HGF18" s="548"/>
      <c r="HGG18" s="548"/>
      <c r="HGH18" s="548"/>
      <c r="HGI18" s="548"/>
      <c r="HGJ18" s="548"/>
      <c r="HGK18" s="548"/>
      <c r="HGL18" s="548"/>
      <c r="HGM18" s="548"/>
      <c r="HGN18" s="548"/>
      <c r="HGO18" s="548"/>
      <c r="HGP18" s="548"/>
      <c r="HGQ18" s="548"/>
      <c r="HGR18" s="548"/>
      <c r="HGS18" s="548"/>
      <c r="HGT18" s="548"/>
      <c r="HGU18" s="548"/>
      <c r="HGV18" s="548"/>
      <c r="HGW18" s="548"/>
      <c r="HGX18" s="548"/>
      <c r="HGY18" s="548"/>
      <c r="HGZ18" s="548"/>
      <c r="HHA18" s="548"/>
      <c r="HHB18" s="548"/>
      <c r="HHC18" s="548"/>
      <c r="HHD18" s="548"/>
      <c r="HHE18" s="548"/>
      <c r="HHF18" s="548"/>
      <c r="HHG18" s="548"/>
      <c r="HHH18" s="548"/>
      <c r="HHI18" s="548"/>
      <c r="HHJ18" s="548"/>
      <c r="HHK18" s="548"/>
      <c r="HHL18" s="548"/>
      <c r="HHM18" s="548"/>
      <c r="HHN18" s="548"/>
      <c r="HHO18" s="548"/>
      <c r="HHP18" s="548"/>
      <c r="HHQ18" s="548"/>
      <c r="HHR18" s="548"/>
      <c r="HHS18" s="548"/>
      <c r="HHT18" s="548"/>
      <c r="HHU18" s="548"/>
      <c r="HHV18" s="548"/>
      <c r="HHW18" s="548"/>
      <c r="HHX18" s="548"/>
      <c r="HHY18" s="548"/>
      <c r="HHZ18" s="548"/>
      <c r="HIA18" s="548"/>
      <c r="HIB18" s="548"/>
      <c r="HIC18" s="548"/>
      <c r="HID18" s="548"/>
      <c r="HIE18" s="548"/>
      <c r="HIF18" s="548"/>
      <c r="HIG18" s="548"/>
      <c r="HIH18" s="548"/>
      <c r="HII18" s="548"/>
      <c r="HIJ18" s="548"/>
      <c r="HIK18" s="548"/>
      <c r="HIL18" s="548"/>
      <c r="HIM18" s="548"/>
      <c r="HIN18" s="548"/>
      <c r="HIO18" s="548"/>
      <c r="HIP18" s="548"/>
      <c r="HIQ18" s="548"/>
      <c r="HIR18" s="548"/>
      <c r="HIS18" s="548"/>
      <c r="HIT18" s="548"/>
      <c r="HIU18" s="548"/>
      <c r="HIV18" s="548"/>
      <c r="HIW18" s="548"/>
      <c r="HIX18" s="548"/>
      <c r="HIY18" s="548"/>
      <c r="HIZ18" s="548"/>
      <c r="HJA18" s="548"/>
      <c r="HJB18" s="548"/>
      <c r="HJC18" s="548"/>
      <c r="HJD18" s="548"/>
      <c r="HJE18" s="548"/>
      <c r="HJF18" s="548"/>
      <c r="HJG18" s="548"/>
      <c r="HJH18" s="548"/>
      <c r="HJI18" s="548"/>
      <c r="HJJ18" s="548"/>
      <c r="HJK18" s="548"/>
      <c r="HJL18" s="548"/>
      <c r="HJM18" s="548"/>
      <c r="HJN18" s="548"/>
      <c r="HJO18" s="548"/>
      <c r="HJP18" s="548"/>
      <c r="HJQ18" s="548"/>
      <c r="HJR18" s="548"/>
      <c r="HJS18" s="548"/>
      <c r="HJT18" s="548"/>
      <c r="HJU18" s="548"/>
      <c r="HJV18" s="548"/>
      <c r="HJW18" s="548"/>
      <c r="HJX18" s="548"/>
      <c r="HJY18" s="548"/>
      <c r="HJZ18" s="548"/>
      <c r="HKA18" s="548"/>
      <c r="HKB18" s="548"/>
      <c r="HKC18" s="548"/>
      <c r="HKD18" s="548"/>
      <c r="HKE18" s="548"/>
      <c r="HKF18" s="548"/>
      <c r="HKG18" s="548"/>
      <c r="HKH18" s="548"/>
      <c r="HKI18" s="548"/>
      <c r="HKJ18" s="548"/>
      <c r="HKK18" s="548"/>
      <c r="HKL18" s="548"/>
      <c r="HKM18" s="548"/>
      <c r="HKN18" s="548"/>
      <c r="HKO18" s="548"/>
      <c r="HKP18" s="548"/>
      <c r="HKQ18" s="548"/>
      <c r="HKR18" s="548"/>
      <c r="HKS18" s="548"/>
      <c r="HKT18" s="548"/>
      <c r="HKU18" s="548"/>
      <c r="HKV18" s="548"/>
      <c r="HKW18" s="548"/>
      <c r="HKX18" s="548"/>
      <c r="HKY18" s="548"/>
      <c r="HKZ18" s="548"/>
      <c r="HLA18" s="548"/>
      <c r="HLB18" s="548"/>
      <c r="HLC18" s="548"/>
      <c r="HLD18" s="548"/>
      <c r="HLE18" s="548"/>
      <c r="HLF18" s="548"/>
      <c r="HLG18" s="548"/>
      <c r="HLH18" s="548"/>
      <c r="HLI18" s="548"/>
      <c r="HLJ18" s="548"/>
      <c r="HLK18" s="548"/>
      <c r="HLL18" s="548"/>
      <c r="HLM18" s="548"/>
      <c r="HLN18" s="548"/>
      <c r="HLO18" s="548"/>
      <c r="HLP18" s="548"/>
      <c r="HLQ18" s="548"/>
      <c r="HLR18" s="548"/>
      <c r="HLS18" s="548"/>
      <c r="HLT18" s="548"/>
      <c r="HLU18" s="548"/>
      <c r="HLV18" s="548"/>
      <c r="HLW18" s="548"/>
      <c r="HLX18" s="548"/>
      <c r="HLY18" s="548"/>
      <c r="HLZ18" s="548"/>
      <c r="HMA18" s="548"/>
      <c r="HMB18" s="548"/>
      <c r="HMC18" s="548"/>
      <c r="HMD18" s="548"/>
      <c r="HME18" s="548"/>
      <c r="HMF18" s="548"/>
      <c r="HMG18" s="548"/>
      <c r="HMH18" s="548"/>
      <c r="HMI18" s="548"/>
      <c r="HMJ18" s="548"/>
      <c r="HMK18" s="548"/>
      <c r="HML18" s="548"/>
      <c r="HMM18" s="548"/>
      <c r="HMN18" s="548"/>
      <c r="HMO18" s="548"/>
      <c r="HMP18" s="548"/>
      <c r="HMQ18" s="548"/>
      <c r="HMR18" s="548"/>
      <c r="HMS18" s="548"/>
      <c r="HMT18" s="548"/>
      <c r="HMU18" s="548"/>
      <c r="HMV18" s="548"/>
      <c r="HMW18" s="548"/>
      <c r="HMX18" s="548"/>
      <c r="HMY18" s="548"/>
      <c r="HMZ18" s="548"/>
      <c r="HNA18" s="548"/>
      <c r="HNB18" s="548"/>
      <c r="HNC18" s="548"/>
      <c r="HND18" s="548"/>
      <c r="HNE18" s="548"/>
      <c r="HNF18" s="548"/>
      <c r="HNG18" s="548"/>
      <c r="HNH18" s="548"/>
      <c r="HNI18" s="548"/>
      <c r="HNJ18" s="548"/>
      <c r="HNK18" s="548"/>
      <c r="HNL18" s="548"/>
      <c r="HNM18" s="548"/>
      <c r="HNN18" s="548"/>
      <c r="HNO18" s="548"/>
      <c r="HNP18" s="548"/>
      <c r="HNQ18" s="548"/>
      <c r="HNR18" s="548"/>
      <c r="HNS18" s="548"/>
      <c r="HNT18" s="548"/>
      <c r="HNU18" s="548"/>
      <c r="HNV18" s="548"/>
      <c r="HNW18" s="548"/>
      <c r="HNX18" s="548"/>
      <c r="HNY18" s="548"/>
      <c r="HNZ18" s="548"/>
      <c r="HOA18" s="548"/>
      <c r="HOB18" s="548"/>
      <c r="HOC18" s="548"/>
      <c r="HOD18" s="548"/>
      <c r="HOE18" s="548"/>
      <c r="HOF18" s="548"/>
      <c r="HOG18" s="548"/>
      <c r="HOH18" s="548"/>
      <c r="HOI18" s="548"/>
      <c r="HOJ18" s="548"/>
      <c r="HOK18" s="548"/>
      <c r="HOL18" s="548"/>
      <c r="HOM18" s="548"/>
      <c r="HON18" s="548"/>
      <c r="HOO18" s="548"/>
      <c r="HOP18" s="548"/>
      <c r="HOQ18" s="548"/>
      <c r="HOR18" s="548"/>
      <c r="HOS18" s="548"/>
      <c r="HOT18" s="548"/>
      <c r="HOU18" s="548"/>
      <c r="HOV18" s="548"/>
      <c r="HOW18" s="548"/>
      <c r="HOX18" s="548"/>
      <c r="HOY18" s="548"/>
      <c r="HOZ18" s="548"/>
      <c r="HPA18" s="548"/>
      <c r="HPB18" s="548"/>
      <c r="HPC18" s="548"/>
      <c r="HPD18" s="548"/>
      <c r="HPE18" s="548"/>
      <c r="HPF18" s="548"/>
      <c r="HPG18" s="548"/>
      <c r="HPH18" s="548"/>
      <c r="HPI18" s="548"/>
      <c r="HPJ18" s="548"/>
      <c r="HPK18" s="548"/>
      <c r="HPL18" s="548"/>
      <c r="HPM18" s="548"/>
      <c r="HPN18" s="548"/>
      <c r="HPO18" s="548"/>
      <c r="HPP18" s="548"/>
      <c r="HPQ18" s="548"/>
      <c r="HPR18" s="548"/>
      <c r="HPS18" s="548"/>
      <c r="HPT18" s="548"/>
      <c r="HPU18" s="548"/>
      <c r="HPV18" s="548"/>
      <c r="HPW18" s="548"/>
      <c r="HPX18" s="548"/>
      <c r="HPY18" s="548"/>
      <c r="HPZ18" s="548"/>
      <c r="HQA18" s="548"/>
      <c r="HQB18" s="548"/>
      <c r="HQC18" s="548"/>
      <c r="HQD18" s="548"/>
      <c r="HQE18" s="548"/>
      <c r="HQF18" s="548"/>
      <c r="HQG18" s="548"/>
      <c r="HQH18" s="548"/>
      <c r="HQI18" s="548"/>
      <c r="HQJ18" s="548"/>
      <c r="HQK18" s="548"/>
      <c r="HQL18" s="548"/>
      <c r="HQM18" s="548"/>
      <c r="HQN18" s="548"/>
      <c r="HQO18" s="548"/>
      <c r="HQP18" s="548"/>
      <c r="HQQ18" s="548"/>
      <c r="HQR18" s="548"/>
      <c r="HQS18" s="548"/>
      <c r="HQT18" s="548"/>
      <c r="HQU18" s="548"/>
      <c r="HQV18" s="548"/>
      <c r="HQW18" s="548"/>
      <c r="HQX18" s="548"/>
      <c r="HQY18" s="548"/>
      <c r="HQZ18" s="548"/>
      <c r="HRA18" s="548"/>
      <c r="HRB18" s="548"/>
      <c r="HRC18" s="548"/>
      <c r="HRD18" s="548"/>
      <c r="HRE18" s="548"/>
      <c r="HRF18" s="548"/>
      <c r="HRG18" s="548"/>
      <c r="HRH18" s="548"/>
      <c r="HRI18" s="548"/>
      <c r="HRJ18" s="548"/>
      <c r="HRK18" s="548"/>
      <c r="HRL18" s="548"/>
      <c r="HRM18" s="548"/>
      <c r="HRN18" s="548"/>
      <c r="HRO18" s="548"/>
      <c r="HRP18" s="548"/>
      <c r="HRQ18" s="548"/>
      <c r="HRR18" s="548"/>
      <c r="HRS18" s="548"/>
      <c r="HRT18" s="548"/>
      <c r="HRU18" s="548"/>
      <c r="HRV18" s="548"/>
      <c r="HRW18" s="548"/>
      <c r="HRX18" s="548"/>
      <c r="HRY18" s="548"/>
      <c r="HRZ18" s="548"/>
      <c r="HSA18" s="548"/>
      <c r="HSB18" s="548"/>
      <c r="HSC18" s="548"/>
      <c r="HSD18" s="548"/>
      <c r="HSE18" s="548"/>
      <c r="HSF18" s="548"/>
      <c r="HSG18" s="548"/>
      <c r="HSH18" s="548"/>
      <c r="HSI18" s="548"/>
      <c r="HSJ18" s="548"/>
      <c r="HSK18" s="548"/>
      <c r="HSL18" s="548"/>
      <c r="HSM18" s="548"/>
      <c r="HSN18" s="548"/>
      <c r="HSO18" s="548"/>
      <c r="HSP18" s="548"/>
      <c r="HSQ18" s="548"/>
      <c r="HSR18" s="548"/>
      <c r="HSS18" s="548"/>
      <c r="HST18" s="548"/>
      <c r="HSU18" s="548"/>
      <c r="HSV18" s="548"/>
      <c r="HSW18" s="548"/>
      <c r="HSX18" s="548"/>
      <c r="HSY18" s="548"/>
      <c r="HSZ18" s="548"/>
      <c r="HTA18" s="548"/>
      <c r="HTB18" s="548"/>
      <c r="HTC18" s="548"/>
      <c r="HTD18" s="548"/>
      <c r="HTE18" s="548"/>
      <c r="HTF18" s="548"/>
      <c r="HTG18" s="548"/>
      <c r="HTH18" s="548"/>
      <c r="HTI18" s="548"/>
      <c r="HTJ18" s="548"/>
      <c r="HTK18" s="548"/>
      <c r="HTL18" s="548"/>
      <c r="HTM18" s="548"/>
      <c r="HTN18" s="548"/>
      <c r="HTO18" s="548"/>
      <c r="HTP18" s="548"/>
      <c r="HTQ18" s="548"/>
      <c r="HTR18" s="548"/>
      <c r="HTS18" s="548"/>
      <c r="HTT18" s="548"/>
      <c r="HTU18" s="548"/>
      <c r="HTV18" s="548"/>
      <c r="HTW18" s="548"/>
      <c r="HTX18" s="548"/>
      <c r="HTY18" s="548"/>
      <c r="HTZ18" s="548"/>
      <c r="HUA18" s="548"/>
      <c r="HUB18" s="548"/>
      <c r="HUC18" s="548"/>
      <c r="HUD18" s="548"/>
      <c r="HUE18" s="548"/>
      <c r="HUF18" s="548"/>
      <c r="HUG18" s="548"/>
      <c r="HUH18" s="548"/>
      <c r="HUI18" s="548"/>
      <c r="HUJ18" s="548"/>
      <c r="HUK18" s="548"/>
      <c r="HUL18" s="548"/>
      <c r="HUM18" s="548"/>
      <c r="HUN18" s="548"/>
      <c r="HUO18" s="548"/>
      <c r="HUP18" s="548"/>
      <c r="HUQ18" s="548"/>
      <c r="HUR18" s="548"/>
      <c r="HUS18" s="548"/>
      <c r="HUT18" s="548"/>
      <c r="HUU18" s="548"/>
      <c r="HUV18" s="548"/>
      <c r="HUW18" s="548"/>
      <c r="HUX18" s="548"/>
      <c r="HUY18" s="548"/>
      <c r="HUZ18" s="548"/>
      <c r="HVA18" s="548"/>
      <c r="HVB18" s="548"/>
      <c r="HVC18" s="548"/>
      <c r="HVD18" s="548"/>
      <c r="HVE18" s="548"/>
      <c r="HVF18" s="548"/>
      <c r="HVG18" s="548"/>
      <c r="HVH18" s="548"/>
      <c r="HVI18" s="548"/>
      <c r="HVJ18" s="548"/>
      <c r="HVK18" s="548"/>
      <c r="HVL18" s="548"/>
      <c r="HVM18" s="548"/>
      <c r="HVN18" s="548"/>
      <c r="HVO18" s="548"/>
      <c r="HVP18" s="548"/>
      <c r="HVQ18" s="548"/>
      <c r="HVR18" s="548"/>
      <c r="HVS18" s="548"/>
      <c r="HVT18" s="548"/>
      <c r="HVU18" s="548"/>
      <c r="HVV18" s="548"/>
      <c r="HVW18" s="548"/>
      <c r="HVX18" s="548"/>
      <c r="HVY18" s="548"/>
      <c r="HVZ18" s="548"/>
      <c r="HWA18" s="548"/>
      <c r="HWB18" s="548"/>
      <c r="HWC18" s="548"/>
      <c r="HWD18" s="548"/>
      <c r="HWE18" s="548"/>
      <c r="HWF18" s="548"/>
      <c r="HWG18" s="548"/>
      <c r="HWH18" s="548"/>
      <c r="HWI18" s="548"/>
      <c r="HWJ18" s="548"/>
      <c r="HWK18" s="548"/>
      <c r="HWL18" s="548"/>
      <c r="HWM18" s="548"/>
      <c r="HWN18" s="548"/>
      <c r="HWO18" s="548"/>
      <c r="HWP18" s="548"/>
      <c r="HWQ18" s="548"/>
      <c r="HWR18" s="548"/>
      <c r="HWS18" s="548"/>
      <c r="HWT18" s="548"/>
      <c r="HWU18" s="548"/>
      <c r="HWV18" s="548"/>
      <c r="HWW18" s="548"/>
      <c r="HWX18" s="548"/>
      <c r="HWY18" s="548"/>
      <c r="HWZ18" s="548"/>
      <c r="HXA18" s="548"/>
      <c r="HXB18" s="548"/>
      <c r="HXC18" s="548"/>
      <c r="HXD18" s="548"/>
      <c r="HXE18" s="548"/>
      <c r="HXF18" s="548"/>
      <c r="HXG18" s="548"/>
      <c r="HXH18" s="548"/>
      <c r="HXI18" s="548"/>
      <c r="HXJ18" s="548"/>
      <c r="HXK18" s="548"/>
      <c r="HXL18" s="548"/>
      <c r="HXM18" s="548"/>
      <c r="HXN18" s="548"/>
      <c r="HXO18" s="548"/>
      <c r="HXP18" s="548"/>
      <c r="HXQ18" s="548"/>
      <c r="HXR18" s="548"/>
      <c r="HXS18" s="548"/>
      <c r="HXT18" s="548"/>
      <c r="HXU18" s="548"/>
      <c r="HXV18" s="548"/>
      <c r="HXW18" s="548"/>
      <c r="HXX18" s="548"/>
      <c r="HXY18" s="548"/>
      <c r="HXZ18" s="548"/>
      <c r="HYA18" s="548"/>
      <c r="HYB18" s="548"/>
      <c r="HYC18" s="548"/>
      <c r="HYD18" s="548"/>
      <c r="HYE18" s="548"/>
      <c r="HYF18" s="548"/>
      <c r="HYG18" s="548"/>
      <c r="HYH18" s="548"/>
      <c r="HYI18" s="548"/>
      <c r="HYJ18" s="548"/>
      <c r="HYK18" s="548"/>
      <c r="HYL18" s="548"/>
      <c r="HYM18" s="548"/>
      <c r="HYN18" s="548"/>
      <c r="HYO18" s="548"/>
      <c r="HYP18" s="548"/>
      <c r="HYQ18" s="548"/>
      <c r="HYR18" s="548"/>
      <c r="HYS18" s="548"/>
      <c r="HYT18" s="548"/>
      <c r="HYU18" s="548"/>
      <c r="HYV18" s="548"/>
      <c r="HYW18" s="548"/>
      <c r="HYX18" s="548"/>
      <c r="HYY18" s="548"/>
      <c r="HYZ18" s="548"/>
      <c r="HZA18" s="548"/>
      <c r="HZB18" s="548"/>
      <c r="HZC18" s="548"/>
      <c r="HZD18" s="548"/>
      <c r="HZE18" s="548"/>
      <c r="HZF18" s="548"/>
      <c r="HZG18" s="548"/>
      <c r="HZH18" s="548"/>
      <c r="HZI18" s="548"/>
      <c r="HZJ18" s="548"/>
      <c r="HZK18" s="548"/>
      <c r="HZL18" s="548"/>
      <c r="HZM18" s="548"/>
      <c r="HZN18" s="548"/>
      <c r="HZO18" s="548"/>
      <c r="HZP18" s="548"/>
      <c r="HZQ18" s="548"/>
      <c r="HZR18" s="548"/>
      <c r="HZS18" s="548"/>
      <c r="HZT18" s="548"/>
      <c r="HZU18" s="548"/>
      <c r="HZV18" s="548"/>
      <c r="HZW18" s="548"/>
      <c r="HZX18" s="548"/>
      <c r="HZY18" s="548"/>
      <c r="HZZ18" s="548"/>
      <c r="IAA18" s="548"/>
      <c r="IAB18" s="548"/>
      <c r="IAC18" s="548"/>
      <c r="IAD18" s="548"/>
      <c r="IAE18" s="548"/>
      <c r="IAF18" s="548"/>
      <c r="IAG18" s="548"/>
      <c r="IAH18" s="548"/>
      <c r="IAI18" s="548"/>
      <c r="IAJ18" s="548"/>
      <c r="IAK18" s="548"/>
      <c r="IAL18" s="548"/>
      <c r="IAM18" s="548"/>
      <c r="IAN18" s="548"/>
      <c r="IAO18" s="548"/>
      <c r="IAP18" s="548"/>
      <c r="IAQ18" s="548"/>
      <c r="IAR18" s="548"/>
      <c r="IAS18" s="548"/>
      <c r="IAT18" s="548"/>
      <c r="IAU18" s="548"/>
      <c r="IAV18" s="548"/>
      <c r="IAW18" s="548"/>
      <c r="IAX18" s="548"/>
      <c r="IAY18" s="548"/>
      <c r="IAZ18" s="548"/>
      <c r="IBA18" s="548"/>
      <c r="IBB18" s="548"/>
      <c r="IBC18" s="548"/>
      <c r="IBD18" s="548"/>
      <c r="IBE18" s="548"/>
      <c r="IBF18" s="548"/>
      <c r="IBG18" s="548"/>
      <c r="IBH18" s="548"/>
      <c r="IBI18" s="548"/>
      <c r="IBJ18" s="548"/>
      <c r="IBK18" s="548"/>
      <c r="IBL18" s="548"/>
      <c r="IBM18" s="548"/>
      <c r="IBN18" s="548"/>
      <c r="IBO18" s="548"/>
      <c r="IBP18" s="548"/>
      <c r="IBQ18" s="548"/>
      <c r="IBR18" s="548"/>
      <c r="IBS18" s="548"/>
      <c r="IBT18" s="548"/>
      <c r="IBU18" s="548"/>
      <c r="IBV18" s="548"/>
      <c r="IBW18" s="548"/>
      <c r="IBX18" s="548"/>
      <c r="IBY18" s="548"/>
      <c r="IBZ18" s="548"/>
      <c r="ICA18" s="548"/>
      <c r="ICB18" s="548"/>
      <c r="ICC18" s="548"/>
      <c r="ICD18" s="548"/>
      <c r="ICE18" s="548"/>
      <c r="ICF18" s="548"/>
      <c r="ICG18" s="548"/>
      <c r="ICH18" s="548"/>
      <c r="ICI18" s="548"/>
      <c r="ICJ18" s="548"/>
      <c r="ICK18" s="548"/>
      <c r="ICL18" s="548"/>
      <c r="ICM18" s="548"/>
      <c r="ICN18" s="548"/>
      <c r="ICO18" s="548"/>
      <c r="ICP18" s="548"/>
      <c r="ICQ18" s="548"/>
      <c r="ICR18" s="548"/>
      <c r="ICS18" s="548"/>
      <c r="ICT18" s="548"/>
      <c r="ICU18" s="548"/>
      <c r="ICV18" s="548"/>
      <c r="ICW18" s="548"/>
      <c r="ICX18" s="548"/>
      <c r="ICY18" s="548"/>
      <c r="ICZ18" s="548"/>
      <c r="IDA18" s="548"/>
      <c r="IDB18" s="548"/>
      <c r="IDC18" s="548"/>
      <c r="IDD18" s="548"/>
      <c r="IDE18" s="548"/>
      <c r="IDF18" s="548"/>
      <c r="IDG18" s="548"/>
      <c r="IDH18" s="548"/>
      <c r="IDI18" s="548"/>
      <c r="IDJ18" s="548"/>
      <c r="IDK18" s="548"/>
      <c r="IDL18" s="548"/>
      <c r="IDM18" s="548"/>
      <c r="IDN18" s="548"/>
      <c r="IDO18" s="548"/>
      <c r="IDP18" s="548"/>
      <c r="IDQ18" s="548"/>
      <c r="IDR18" s="548"/>
      <c r="IDS18" s="548"/>
      <c r="IDT18" s="548"/>
      <c r="IDU18" s="548"/>
      <c r="IDV18" s="548"/>
      <c r="IDW18" s="548"/>
      <c r="IDX18" s="548"/>
      <c r="IDY18" s="548"/>
      <c r="IDZ18" s="548"/>
      <c r="IEA18" s="548"/>
      <c r="IEB18" s="548"/>
      <c r="IEC18" s="548"/>
      <c r="IED18" s="548"/>
      <c r="IEE18" s="548"/>
      <c r="IEF18" s="548"/>
      <c r="IEG18" s="548"/>
      <c r="IEH18" s="548"/>
      <c r="IEI18" s="548"/>
      <c r="IEJ18" s="548"/>
      <c r="IEK18" s="548"/>
      <c r="IEL18" s="548"/>
      <c r="IEM18" s="548"/>
      <c r="IEN18" s="548"/>
      <c r="IEO18" s="548"/>
      <c r="IEP18" s="548"/>
      <c r="IEQ18" s="548"/>
      <c r="IER18" s="548"/>
      <c r="IES18" s="548"/>
      <c r="IET18" s="548"/>
      <c r="IEU18" s="548"/>
      <c r="IEV18" s="548"/>
      <c r="IEW18" s="548"/>
      <c r="IEX18" s="548"/>
      <c r="IEY18" s="548"/>
      <c r="IEZ18" s="548"/>
      <c r="IFA18" s="548"/>
      <c r="IFB18" s="548"/>
      <c r="IFC18" s="548"/>
      <c r="IFD18" s="548"/>
      <c r="IFE18" s="548"/>
      <c r="IFF18" s="548"/>
      <c r="IFG18" s="548"/>
      <c r="IFH18" s="548"/>
      <c r="IFI18" s="548"/>
      <c r="IFJ18" s="548"/>
      <c r="IFK18" s="548"/>
      <c r="IFL18" s="548"/>
      <c r="IFM18" s="548"/>
      <c r="IFN18" s="548"/>
      <c r="IFO18" s="548"/>
      <c r="IFP18" s="548"/>
      <c r="IFQ18" s="548"/>
      <c r="IFR18" s="548"/>
      <c r="IFS18" s="548"/>
      <c r="IFT18" s="548"/>
      <c r="IFU18" s="548"/>
      <c r="IFV18" s="548"/>
      <c r="IFW18" s="548"/>
      <c r="IFX18" s="548"/>
      <c r="IFY18" s="548"/>
      <c r="IFZ18" s="548"/>
      <c r="IGA18" s="548"/>
      <c r="IGB18" s="548"/>
      <c r="IGC18" s="548"/>
      <c r="IGD18" s="548"/>
      <c r="IGE18" s="548"/>
      <c r="IGF18" s="548"/>
      <c r="IGG18" s="548"/>
      <c r="IGH18" s="548"/>
      <c r="IGI18" s="548"/>
      <c r="IGJ18" s="548"/>
      <c r="IGK18" s="548"/>
      <c r="IGL18" s="548"/>
      <c r="IGM18" s="548"/>
      <c r="IGN18" s="548"/>
      <c r="IGO18" s="548"/>
      <c r="IGP18" s="548"/>
      <c r="IGQ18" s="548"/>
      <c r="IGR18" s="548"/>
      <c r="IGS18" s="548"/>
      <c r="IGT18" s="548"/>
      <c r="IGU18" s="548"/>
      <c r="IGV18" s="548"/>
      <c r="IGW18" s="548"/>
      <c r="IGX18" s="548"/>
      <c r="IGY18" s="548"/>
      <c r="IGZ18" s="548"/>
      <c r="IHA18" s="548"/>
      <c r="IHB18" s="548"/>
      <c r="IHC18" s="548"/>
      <c r="IHD18" s="548"/>
      <c r="IHE18" s="548"/>
      <c r="IHF18" s="548"/>
      <c r="IHG18" s="548"/>
      <c r="IHH18" s="548"/>
      <c r="IHI18" s="548"/>
      <c r="IHJ18" s="548"/>
      <c r="IHK18" s="548"/>
      <c r="IHL18" s="548"/>
      <c r="IHM18" s="548"/>
      <c r="IHN18" s="548"/>
      <c r="IHO18" s="548"/>
      <c r="IHP18" s="548"/>
      <c r="IHQ18" s="548"/>
      <c r="IHR18" s="548"/>
      <c r="IHS18" s="548"/>
      <c r="IHT18" s="548"/>
      <c r="IHU18" s="548"/>
      <c r="IHV18" s="548"/>
      <c r="IHW18" s="548"/>
      <c r="IHX18" s="548"/>
      <c r="IHY18" s="548"/>
      <c r="IHZ18" s="548"/>
      <c r="IIA18" s="548"/>
      <c r="IIB18" s="548"/>
      <c r="IIC18" s="548"/>
      <c r="IID18" s="548"/>
      <c r="IIE18" s="548"/>
      <c r="IIF18" s="548"/>
      <c r="IIG18" s="548"/>
      <c r="IIH18" s="548"/>
      <c r="III18" s="548"/>
      <c r="IIJ18" s="548"/>
      <c r="IIK18" s="548"/>
      <c r="IIL18" s="548"/>
      <c r="IIM18" s="548"/>
      <c r="IIN18" s="548"/>
      <c r="IIO18" s="548"/>
      <c r="IIP18" s="548"/>
      <c r="IIQ18" s="548"/>
      <c r="IIR18" s="548"/>
      <c r="IIS18" s="548"/>
      <c r="IIT18" s="548"/>
      <c r="IIU18" s="548"/>
      <c r="IIV18" s="548"/>
      <c r="IIW18" s="548"/>
      <c r="IIX18" s="548"/>
      <c r="IIY18" s="548"/>
      <c r="IIZ18" s="548"/>
      <c r="IJA18" s="548"/>
      <c r="IJB18" s="548"/>
      <c r="IJC18" s="548"/>
      <c r="IJD18" s="548"/>
      <c r="IJE18" s="548"/>
      <c r="IJF18" s="548"/>
      <c r="IJG18" s="548"/>
      <c r="IJH18" s="548"/>
      <c r="IJI18" s="548"/>
      <c r="IJJ18" s="548"/>
      <c r="IJK18" s="548"/>
      <c r="IJL18" s="548"/>
      <c r="IJM18" s="548"/>
      <c r="IJN18" s="548"/>
      <c r="IJO18" s="548"/>
      <c r="IJP18" s="548"/>
      <c r="IJQ18" s="548"/>
      <c r="IJR18" s="548"/>
      <c r="IJS18" s="548"/>
      <c r="IJT18" s="548"/>
      <c r="IJU18" s="548"/>
      <c r="IJV18" s="548"/>
      <c r="IJW18" s="548"/>
      <c r="IJX18" s="548"/>
      <c r="IJY18" s="548"/>
      <c r="IJZ18" s="548"/>
      <c r="IKA18" s="548"/>
      <c r="IKB18" s="548"/>
      <c r="IKC18" s="548"/>
      <c r="IKD18" s="548"/>
      <c r="IKE18" s="548"/>
      <c r="IKF18" s="548"/>
      <c r="IKG18" s="548"/>
      <c r="IKH18" s="548"/>
      <c r="IKI18" s="548"/>
      <c r="IKJ18" s="548"/>
      <c r="IKK18" s="548"/>
      <c r="IKL18" s="548"/>
      <c r="IKM18" s="548"/>
      <c r="IKN18" s="548"/>
      <c r="IKO18" s="548"/>
      <c r="IKP18" s="548"/>
      <c r="IKQ18" s="548"/>
      <c r="IKR18" s="548"/>
      <c r="IKS18" s="548"/>
      <c r="IKT18" s="548"/>
      <c r="IKU18" s="548"/>
      <c r="IKV18" s="548"/>
      <c r="IKW18" s="548"/>
      <c r="IKX18" s="548"/>
      <c r="IKY18" s="548"/>
      <c r="IKZ18" s="548"/>
      <c r="ILA18" s="548"/>
      <c r="ILB18" s="548"/>
      <c r="ILC18" s="548"/>
      <c r="ILD18" s="548"/>
      <c r="ILE18" s="548"/>
      <c r="ILF18" s="548"/>
      <c r="ILG18" s="548"/>
      <c r="ILH18" s="548"/>
      <c r="ILI18" s="548"/>
      <c r="ILJ18" s="548"/>
      <c r="ILK18" s="548"/>
      <c r="ILL18" s="548"/>
      <c r="ILM18" s="548"/>
      <c r="ILN18" s="548"/>
      <c r="ILO18" s="548"/>
      <c r="ILP18" s="548"/>
      <c r="ILQ18" s="548"/>
      <c r="ILR18" s="548"/>
      <c r="ILS18" s="548"/>
      <c r="ILT18" s="548"/>
      <c r="ILU18" s="548"/>
      <c r="ILV18" s="548"/>
      <c r="ILW18" s="548"/>
      <c r="ILX18" s="548"/>
      <c r="ILY18" s="548"/>
      <c r="ILZ18" s="548"/>
      <c r="IMA18" s="548"/>
      <c r="IMB18" s="548"/>
      <c r="IMC18" s="548"/>
      <c r="IMD18" s="548"/>
      <c r="IME18" s="548"/>
      <c r="IMF18" s="548"/>
      <c r="IMG18" s="548"/>
      <c r="IMH18" s="548"/>
      <c r="IMI18" s="548"/>
      <c r="IMJ18" s="548"/>
      <c r="IMK18" s="548"/>
      <c r="IML18" s="548"/>
      <c r="IMM18" s="548"/>
      <c r="IMN18" s="548"/>
      <c r="IMO18" s="548"/>
      <c r="IMP18" s="548"/>
      <c r="IMQ18" s="548"/>
      <c r="IMR18" s="548"/>
      <c r="IMS18" s="548"/>
      <c r="IMT18" s="548"/>
      <c r="IMU18" s="548"/>
      <c r="IMV18" s="548"/>
      <c r="IMW18" s="548"/>
      <c r="IMX18" s="548"/>
      <c r="IMY18" s="548"/>
      <c r="IMZ18" s="548"/>
      <c r="INA18" s="548"/>
      <c r="INB18" s="548"/>
      <c r="INC18" s="548"/>
      <c r="IND18" s="548"/>
      <c r="INE18" s="548"/>
      <c r="INF18" s="548"/>
      <c r="ING18" s="548"/>
      <c r="INH18" s="548"/>
      <c r="INI18" s="548"/>
      <c r="INJ18" s="548"/>
      <c r="INK18" s="548"/>
      <c r="INL18" s="548"/>
      <c r="INM18" s="548"/>
      <c r="INN18" s="548"/>
      <c r="INO18" s="548"/>
      <c r="INP18" s="548"/>
      <c r="INQ18" s="548"/>
      <c r="INR18" s="548"/>
      <c r="INS18" s="548"/>
      <c r="INT18" s="548"/>
      <c r="INU18" s="548"/>
      <c r="INV18" s="548"/>
      <c r="INW18" s="548"/>
      <c r="INX18" s="548"/>
      <c r="INY18" s="548"/>
      <c r="INZ18" s="548"/>
      <c r="IOA18" s="548"/>
      <c r="IOB18" s="548"/>
      <c r="IOC18" s="548"/>
      <c r="IOD18" s="548"/>
      <c r="IOE18" s="548"/>
      <c r="IOF18" s="548"/>
      <c r="IOG18" s="548"/>
      <c r="IOH18" s="548"/>
      <c r="IOI18" s="548"/>
      <c r="IOJ18" s="548"/>
      <c r="IOK18" s="548"/>
      <c r="IOL18" s="548"/>
      <c r="IOM18" s="548"/>
      <c r="ION18" s="548"/>
      <c r="IOO18" s="548"/>
      <c r="IOP18" s="548"/>
      <c r="IOQ18" s="548"/>
      <c r="IOR18" s="548"/>
      <c r="IOS18" s="548"/>
      <c r="IOT18" s="548"/>
      <c r="IOU18" s="548"/>
      <c r="IOV18" s="548"/>
      <c r="IOW18" s="548"/>
      <c r="IOX18" s="548"/>
      <c r="IOY18" s="548"/>
      <c r="IOZ18" s="548"/>
      <c r="IPA18" s="548"/>
      <c r="IPB18" s="548"/>
      <c r="IPC18" s="548"/>
      <c r="IPD18" s="548"/>
      <c r="IPE18" s="548"/>
      <c r="IPF18" s="548"/>
      <c r="IPG18" s="548"/>
      <c r="IPH18" s="548"/>
      <c r="IPI18" s="548"/>
      <c r="IPJ18" s="548"/>
      <c r="IPK18" s="548"/>
      <c r="IPL18" s="548"/>
      <c r="IPM18" s="548"/>
      <c r="IPN18" s="548"/>
      <c r="IPO18" s="548"/>
      <c r="IPP18" s="548"/>
      <c r="IPQ18" s="548"/>
      <c r="IPR18" s="548"/>
      <c r="IPS18" s="548"/>
      <c r="IPT18" s="548"/>
      <c r="IPU18" s="548"/>
      <c r="IPV18" s="548"/>
      <c r="IPW18" s="548"/>
      <c r="IPX18" s="548"/>
      <c r="IPY18" s="548"/>
      <c r="IPZ18" s="548"/>
      <c r="IQA18" s="548"/>
      <c r="IQB18" s="548"/>
      <c r="IQC18" s="548"/>
      <c r="IQD18" s="548"/>
      <c r="IQE18" s="548"/>
      <c r="IQF18" s="548"/>
      <c r="IQG18" s="548"/>
      <c r="IQH18" s="548"/>
      <c r="IQI18" s="548"/>
      <c r="IQJ18" s="548"/>
      <c r="IQK18" s="548"/>
      <c r="IQL18" s="548"/>
      <c r="IQM18" s="548"/>
      <c r="IQN18" s="548"/>
      <c r="IQO18" s="548"/>
      <c r="IQP18" s="548"/>
      <c r="IQQ18" s="548"/>
      <c r="IQR18" s="548"/>
      <c r="IQS18" s="548"/>
      <c r="IQT18" s="548"/>
      <c r="IQU18" s="548"/>
      <c r="IQV18" s="548"/>
      <c r="IQW18" s="548"/>
      <c r="IQX18" s="548"/>
      <c r="IQY18" s="548"/>
      <c r="IQZ18" s="548"/>
      <c r="IRA18" s="548"/>
      <c r="IRB18" s="548"/>
      <c r="IRC18" s="548"/>
      <c r="IRD18" s="548"/>
      <c r="IRE18" s="548"/>
      <c r="IRF18" s="548"/>
      <c r="IRG18" s="548"/>
      <c r="IRH18" s="548"/>
      <c r="IRI18" s="548"/>
      <c r="IRJ18" s="548"/>
      <c r="IRK18" s="548"/>
      <c r="IRL18" s="548"/>
      <c r="IRM18" s="548"/>
      <c r="IRN18" s="548"/>
      <c r="IRO18" s="548"/>
      <c r="IRP18" s="548"/>
      <c r="IRQ18" s="548"/>
      <c r="IRR18" s="548"/>
      <c r="IRS18" s="548"/>
      <c r="IRT18" s="548"/>
      <c r="IRU18" s="548"/>
      <c r="IRV18" s="548"/>
      <c r="IRW18" s="548"/>
      <c r="IRX18" s="548"/>
      <c r="IRY18" s="548"/>
      <c r="IRZ18" s="548"/>
      <c r="ISA18" s="548"/>
      <c r="ISB18" s="548"/>
      <c r="ISC18" s="548"/>
      <c r="ISD18" s="548"/>
      <c r="ISE18" s="548"/>
      <c r="ISF18" s="548"/>
      <c r="ISG18" s="548"/>
      <c r="ISH18" s="548"/>
      <c r="ISI18" s="548"/>
      <c r="ISJ18" s="548"/>
      <c r="ISK18" s="548"/>
      <c r="ISL18" s="548"/>
      <c r="ISM18" s="548"/>
      <c r="ISN18" s="548"/>
      <c r="ISO18" s="548"/>
      <c r="ISP18" s="548"/>
      <c r="ISQ18" s="548"/>
      <c r="ISR18" s="548"/>
      <c r="ISS18" s="548"/>
      <c r="IST18" s="548"/>
      <c r="ISU18" s="548"/>
      <c r="ISV18" s="548"/>
      <c r="ISW18" s="548"/>
      <c r="ISX18" s="548"/>
      <c r="ISY18" s="548"/>
      <c r="ISZ18" s="548"/>
      <c r="ITA18" s="548"/>
      <c r="ITB18" s="548"/>
      <c r="ITC18" s="548"/>
      <c r="ITD18" s="548"/>
      <c r="ITE18" s="548"/>
      <c r="ITF18" s="548"/>
      <c r="ITG18" s="548"/>
      <c r="ITH18" s="548"/>
      <c r="ITI18" s="548"/>
      <c r="ITJ18" s="548"/>
      <c r="ITK18" s="548"/>
      <c r="ITL18" s="548"/>
      <c r="ITM18" s="548"/>
      <c r="ITN18" s="548"/>
      <c r="ITO18" s="548"/>
      <c r="ITP18" s="548"/>
      <c r="ITQ18" s="548"/>
      <c r="ITR18" s="548"/>
      <c r="ITS18" s="548"/>
      <c r="ITT18" s="548"/>
      <c r="ITU18" s="548"/>
      <c r="ITV18" s="548"/>
      <c r="ITW18" s="548"/>
      <c r="ITX18" s="548"/>
      <c r="ITY18" s="548"/>
      <c r="ITZ18" s="548"/>
      <c r="IUA18" s="548"/>
      <c r="IUB18" s="548"/>
      <c r="IUC18" s="548"/>
      <c r="IUD18" s="548"/>
      <c r="IUE18" s="548"/>
      <c r="IUF18" s="548"/>
      <c r="IUG18" s="548"/>
      <c r="IUH18" s="548"/>
      <c r="IUI18" s="548"/>
      <c r="IUJ18" s="548"/>
      <c r="IUK18" s="548"/>
      <c r="IUL18" s="548"/>
      <c r="IUM18" s="548"/>
      <c r="IUN18" s="548"/>
      <c r="IUO18" s="548"/>
      <c r="IUP18" s="548"/>
      <c r="IUQ18" s="548"/>
      <c r="IUR18" s="548"/>
      <c r="IUS18" s="548"/>
      <c r="IUT18" s="548"/>
      <c r="IUU18" s="548"/>
      <c r="IUV18" s="548"/>
      <c r="IUW18" s="548"/>
      <c r="IUX18" s="548"/>
      <c r="IUY18" s="548"/>
      <c r="IUZ18" s="548"/>
      <c r="IVA18" s="548"/>
      <c r="IVB18" s="548"/>
      <c r="IVC18" s="548"/>
      <c r="IVD18" s="548"/>
      <c r="IVE18" s="548"/>
      <c r="IVF18" s="548"/>
      <c r="IVG18" s="548"/>
      <c r="IVH18" s="548"/>
      <c r="IVI18" s="548"/>
      <c r="IVJ18" s="548"/>
      <c r="IVK18" s="548"/>
      <c r="IVL18" s="548"/>
      <c r="IVM18" s="548"/>
      <c r="IVN18" s="548"/>
      <c r="IVO18" s="548"/>
      <c r="IVP18" s="548"/>
      <c r="IVQ18" s="548"/>
      <c r="IVR18" s="548"/>
      <c r="IVS18" s="548"/>
      <c r="IVT18" s="548"/>
      <c r="IVU18" s="548"/>
      <c r="IVV18" s="548"/>
      <c r="IVW18" s="548"/>
      <c r="IVX18" s="548"/>
      <c r="IVY18" s="548"/>
      <c r="IVZ18" s="548"/>
      <c r="IWA18" s="548"/>
      <c r="IWB18" s="548"/>
      <c r="IWC18" s="548"/>
      <c r="IWD18" s="548"/>
      <c r="IWE18" s="548"/>
      <c r="IWF18" s="548"/>
      <c r="IWG18" s="548"/>
      <c r="IWH18" s="548"/>
      <c r="IWI18" s="548"/>
      <c r="IWJ18" s="548"/>
      <c r="IWK18" s="548"/>
      <c r="IWL18" s="548"/>
      <c r="IWM18" s="548"/>
      <c r="IWN18" s="548"/>
      <c r="IWO18" s="548"/>
      <c r="IWP18" s="548"/>
      <c r="IWQ18" s="548"/>
      <c r="IWR18" s="548"/>
      <c r="IWS18" s="548"/>
      <c r="IWT18" s="548"/>
      <c r="IWU18" s="548"/>
      <c r="IWV18" s="548"/>
      <c r="IWW18" s="548"/>
      <c r="IWX18" s="548"/>
      <c r="IWY18" s="548"/>
      <c r="IWZ18" s="548"/>
      <c r="IXA18" s="548"/>
      <c r="IXB18" s="548"/>
      <c r="IXC18" s="548"/>
      <c r="IXD18" s="548"/>
      <c r="IXE18" s="548"/>
      <c r="IXF18" s="548"/>
      <c r="IXG18" s="548"/>
      <c r="IXH18" s="548"/>
      <c r="IXI18" s="548"/>
      <c r="IXJ18" s="548"/>
      <c r="IXK18" s="548"/>
      <c r="IXL18" s="548"/>
      <c r="IXM18" s="548"/>
      <c r="IXN18" s="548"/>
      <c r="IXO18" s="548"/>
      <c r="IXP18" s="548"/>
      <c r="IXQ18" s="548"/>
      <c r="IXR18" s="548"/>
      <c r="IXS18" s="548"/>
      <c r="IXT18" s="548"/>
      <c r="IXU18" s="548"/>
      <c r="IXV18" s="548"/>
      <c r="IXW18" s="548"/>
      <c r="IXX18" s="548"/>
      <c r="IXY18" s="548"/>
      <c r="IXZ18" s="548"/>
      <c r="IYA18" s="548"/>
      <c r="IYB18" s="548"/>
      <c r="IYC18" s="548"/>
      <c r="IYD18" s="548"/>
      <c r="IYE18" s="548"/>
      <c r="IYF18" s="548"/>
      <c r="IYG18" s="548"/>
      <c r="IYH18" s="548"/>
      <c r="IYI18" s="548"/>
      <c r="IYJ18" s="548"/>
      <c r="IYK18" s="548"/>
      <c r="IYL18" s="548"/>
      <c r="IYM18" s="548"/>
      <c r="IYN18" s="548"/>
      <c r="IYO18" s="548"/>
      <c r="IYP18" s="548"/>
      <c r="IYQ18" s="548"/>
      <c r="IYR18" s="548"/>
      <c r="IYS18" s="548"/>
      <c r="IYT18" s="548"/>
      <c r="IYU18" s="548"/>
      <c r="IYV18" s="548"/>
      <c r="IYW18" s="548"/>
      <c r="IYX18" s="548"/>
      <c r="IYY18" s="548"/>
      <c r="IYZ18" s="548"/>
      <c r="IZA18" s="548"/>
      <c r="IZB18" s="548"/>
      <c r="IZC18" s="548"/>
      <c r="IZD18" s="548"/>
      <c r="IZE18" s="548"/>
      <c r="IZF18" s="548"/>
      <c r="IZG18" s="548"/>
      <c r="IZH18" s="548"/>
      <c r="IZI18" s="548"/>
      <c r="IZJ18" s="548"/>
      <c r="IZK18" s="548"/>
      <c r="IZL18" s="548"/>
      <c r="IZM18" s="548"/>
      <c r="IZN18" s="548"/>
      <c r="IZO18" s="548"/>
      <c r="IZP18" s="548"/>
      <c r="IZQ18" s="548"/>
      <c r="IZR18" s="548"/>
      <c r="IZS18" s="548"/>
      <c r="IZT18" s="548"/>
      <c r="IZU18" s="548"/>
      <c r="IZV18" s="548"/>
      <c r="IZW18" s="548"/>
      <c r="IZX18" s="548"/>
      <c r="IZY18" s="548"/>
      <c r="IZZ18" s="548"/>
      <c r="JAA18" s="548"/>
      <c r="JAB18" s="548"/>
      <c r="JAC18" s="548"/>
      <c r="JAD18" s="548"/>
      <c r="JAE18" s="548"/>
      <c r="JAF18" s="548"/>
      <c r="JAG18" s="548"/>
      <c r="JAH18" s="548"/>
      <c r="JAI18" s="548"/>
      <c r="JAJ18" s="548"/>
      <c r="JAK18" s="548"/>
      <c r="JAL18" s="548"/>
      <c r="JAM18" s="548"/>
      <c r="JAN18" s="548"/>
      <c r="JAO18" s="548"/>
      <c r="JAP18" s="548"/>
      <c r="JAQ18" s="548"/>
      <c r="JAR18" s="548"/>
      <c r="JAS18" s="548"/>
      <c r="JAT18" s="548"/>
      <c r="JAU18" s="548"/>
      <c r="JAV18" s="548"/>
      <c r="JAW18" s="548"/>
      <c r="JAX18" s="548"/>
      <c r="JAY18" s="548"/>
      <c r="JAZ18" s="548"/>
      <c r="JBA18" s="548"/>
      <c r="JBB18" s="548"/>
      <c r="JBC18" s="548"/>
      <c r="JBD18" s="548"/>
      <c r="JBE18" s="548"/>
      <c r="JBF18" s="548"/>
      <c r="JBG18" s="548"/>
      <c r="JBH18" s="548"/>
      <c r="JBI18" s="548"/>
      <c r="JBJ18" s="548"/>
      <c r="JBK18" s="548"/>
      <c r="JBL18" s="548"/>
      <c r="JBM18" s="548"/>
      <c r="JBN18" s="548"/>
      <c r="JBO18" s="548"/>
      <c r="JBP18" s="548"/>
      <c r="JBQ18" s="548"/>
      <c r="JBR18" s="548"/>
      <c r="JBS18" s="548"/>
      <c r="JBT18" s="548"/>
      <c r="JBU18" s="548"/>
      <c r="JBV18" s="548"/>
      <c r="JBW18" s="548"/>
      <c r="JBX18" s="548"/>
      <c r="JBY18" s="548"/>
      <c r="JBZ18" s="548"/>
      <c r="JCA18" s="548"/>
      <c r="JCB18" s="548"/>
      <c r="JCC18" s="548"/>
      <c r="JCD18" s="548"/>
      <c r="JCE18" s="548"/>
      <c r="JCF18" s="548"/>
      <c r="JCG18" s="548"/>
      <c r="JCH18" s="548"/>
      <c r="JCI18" s="548"/>
      <c r="JCJ18" s="548"/>
      <c r="JCK18" s="548"/>
      <c r="JCL18" s="548"/>
      <c r="JCM18" s="548"/>
      <c r="JCN18" s="548"/>
      <c r="JCO18" s="548"/>
      <c r="JCP18" s="548"/>
      <c r="JCQ18" s="548"/>
      <c r="JCR18" s="548"/>
      <c r="JCS18" s="548"/>
      <c r="JCT18" s="548"/>
      <c r="JCU18" s="548"/>
      <c r="JCV18" s="548"/>
      <c r="JCW18" s="548"/>
      <c r="JCX18" s="548"/>
      <c r="JCY18" s="548"/>
      <c r="JCZ18" s="548"/>
      <c r="JDA18" s="548"/>
      <c r="JDB18" s="548"/>
      <c r="JDC18" s="548"/>
      <c r="JDD18" s="548"/>
      <c r="JDE18" s="548"/>
      <c r="JDF18" s="548"/>
      <c r="JDG18" s="548"/>
      <c r="JDH18" s="548"/>
      <c r="JDI18" s="548"/>
      <c r="JDJ18" s="548"/>
      <c r="JDK18" s="548"/>
      <c r="JDL18" s="548"/>
      <c r="JDM18" s="548"/>
      <c r="JDN18" s="548"/>
      <c r="JDO18" s="548"/>
      <c r="JDP18" s="548"/>
      <c r="JDQ18" s="548"/>
      <c r="JDR18" s="548"/>
      <c r="JDS18" s="548"/>
      <c r="JDT18" s="548"/>
      <c r="JDU18" s="548"/>
      <c r="JDV18" s="548"/>
      <c r="JDW18" s="548"/>
      <c r="JDX18" s="548"/>
      <c r="JDY18" s="548"/>
      <c r="JDZ18" s="548"/>
      <c r="JEA18" s="548"/>
      <c r="JEB18" s="548"/>
      <c r="JEC18" s="548"/>
      <c r="JED18" s="548"/>
      <c r="JEE18" s="548"/>
      <c r="JEF18" s="548"/>
      <c r="JEG18" s="548"/>
      <c r="JEH18" s="548"/>
      <c r="JEI18" s="548"/>
      <c r="JEJ18" s="548"/>
      <c r="JEK18" s="548"/>
      <c r="JEL18" s="548"/>
      <c r="JEM18" s="548"/>
      <c r="JEN18" s="548"/>
      <c r="JEO18" s="548"/>
      <c r="JEP18" s="548"/>
      <c r="JEQ18" s="548"/>
      <c r="JER18" s="548"/>
      <c r="JES18" s="548"/>
      <c r="JET18" s="548"/>
      <c r="JEU18" s="548"/>
      <c r="JEV18" s="548"/>
      <c r="JEW18" s="548"/>
      <c r="JEX18" s="548"/>
      <c r="JEY18" s="548"/>
      <c r="JEZ18" s="548"/>
      <c r="JFA18" s="548"/>
      <c r="JFB18" s="548"/>
      <c r="JFC18" s="548"/>
      <c r="JFD18" s="548"/>
      <c r="JFE18" s="548"/>
      <c r="JFF18" s="548"/>
      <c r="JFG18" s="548"/>
      <c r="JFH18" s="548"/>
      <c r="JFI18" s="548"/>
      <c r="JFJ18" s="548"/>
      <c r="JFK18" s="548"/>
      <c r="JFL18" s="548"/>
      <c r="JFM18" s="548"/>
      <c r="JFN18" s="548"/>
      <c r="JFO18" s="548"/>
      <c r="JFP18" s="548"/>
      <c r="JFQ18" s="548"/>
      <c r="JFR18" s="548"/>
      <c r="JFS18" s="548"/>
      <c r="JFT18" s="548"/>
      <c r="JFU18" s="548"/>
      <c r="JFV18" s="548"/>
      <c r="JFW18" s="548"/>
      <c r="JFX18" s="548"/>
      <c r="JFY18" s="548"/>
      <c r="JFZ18" s="548"/>
      <c r="JGA18" s="548"/>
      <c r="JGB18" s="548"/>
      <c r="JGC18" s="548"/>
      <c r="JGD18" s="548"/>
      <c r="JGE18" s="548"/>
      <c r="JGF18" s="548"/>
      <c r="JGG18" s="548"/>
      <c r="JGH18" s="548"/>
      <c r="JGI18" s="548"/>
      <c r="JGJ18" s="548"/>
      <c r="JGK18" s="548"/>
      <c r="JGL18" s="548"/>
      <c r="JGM18" s="548"/>
      <c r="JGN18" s="548"/>
      <c r="JGO18" s="548"/>
      <c r="JGP18" s="548"/>
      <c r="JGQ18" s="548"/>
      <c r="JGR18" s="548"/>
      <c r="JGS18" s="548"/>
      <c r="JGT18" s="548"/>
      <c r="JGU18" s="548"/>
      <c r="JGV18" s="548"/>
      <c r="JGW18" s="548"/>
      <c r="JGX18" s="548"/>
      <c r="JGY18" s="548"/>
      <c r="JGZ18" s="548"/>
      <c r="JHA18" s="548"/>
      <c r="JHB18" s="548"/>
      <c r="JHC18" s="548"/>
      <c r="JHD18" s="548"/>
      <c r="JHE18" s="548"/>
      <c r="JHF18" s="548"/>
      <c r="JHG18" s="548"/>
      <c r="JHH18" s="548"/>
      <c r="JHI18" s="548"/>
      <c r="JHJ18" s="548"/>
      <c r="JHK18" s="548"/>
      <c r="JHL18" s="548"/>
      <c r="JHM18" s="548"/>
      <c r="JHN18" s="548"/>
      <c r="JHO18" s="548"/>
      <c r="JHP18" s="548"/>
      <c r="JHQ18" s="548"/>
      <c r="JHR18" s="548"/>
      <c r="JHS18" s="548"/>
      <c r="JHT18" s="548"/>
      <c r="JHU18" s="548"/>
      <c r="JHV18" s="548"/>
      <c r="JHW18" s="548"/>
      <c r="JHX18" s="548"/>
      <c r="JHY18" s="548"/>
      <c r="JHZ18" s="548"/>
      <c r="JIA18" s="548"/>
      <c r="JIB18" s="548"/>
      <c r="JIC18" s="548"/>
      <c r="JID18" s="548"/>
      <c r="JIE18" s="548"/>
      <c r="JIF18" s="548"/>
      <c r="JIG18" s="548"/>
      <c r="JIH18" s="548"/>
      <c r="JII18" s="548"/>
      <c r="JIJ18" s="548"/>
      <c r="JIK18" s="548"/>
      <c r="JIL18" s="548"/>
      <c r="JIM18" s="548"/>
      <c r="JIN18" s="548"/>
      <c r="JIO18" s="548"/>
      <c r="JIP18" s="548"/>
      <c r="JIQ18" s="548"/>
      <c r="JIR18" s="548"/>
      <c r="JIS18" s="548"/>
      <c r="JIT18" s="548"/>
      <c r="JIU18" s="548"/>
      <c r="JIV18" s="548"/>
      <c r="JIW18" s="548"/>
      <c r="JIX18" s="548"/>
      <c r="JIY18" s="548"/>
      <c r="JIZ18" s="548"/>
      <c r="JJA18" s="548"/>
      <c r="JJB18" s="548"/>
      <c r="JJC18" s="548"/>
      <c r="JJD18" s="548"/>
      <c r="JJE18" s="548"/>
      <c r="JJF18" s="548"/>
      <c r="JJG18" s="548"/>
      <c r="JJH18" s="548"/>
      <c r="JJI18" s="548"/>
      <c r="JJJ18" s="548"/>
      <c r="JJK18" s="548"/>
      <c r="JJL18" s="548"/>
      <c r="JJM18" s="548"/>
      <c r="JJN18" s="548"/>
      <c r="JJO18" s="548"/>
      <c r="JJP18" s="548"/>
      <c r="JJQ18" s="548"/>
      <c r="JJR18" s="548"/>
      <c r="JJS18" s="548"/>
      <c r="JJT18" s="548"/>
      <c r="JJU18" s="548"/>
      <c r="JJV18" s="548"/>
      <c r="JJW18" s="548"/>
      <c r="JJX18" s="548"/>
      <c r="JJY18" s="548"/>
      <c r="JJZ18" s="548"/>
      <c r="JKA18" s="548"/>
      <c r="JKB18" s="548"/>
      <c r="JKC18" s="548"/>
      <c r="JKD18" s="548"/>
      <c r="JKE18" s="548"/>
      <c r="JKF18" s="548"/>
      <c r="JKG18" s="548"/>
      <c r="JKH18" s="548"/>
      <c r="JKI18" s="548"/>
      <c r="JKJ18" s="548"/>
      <c r="JKK18" s="548"/>
      <c r="JKL18" s="548"/>
      <c r="JKM18" s="548"/>
      <c r="JKN18" s="548"/>
      <c r="JKO18" s="548"/>
      <c r="JKP18" s="548"/>
      <c r="JKQ18" s="548"/>
      <c r="JKR18" s="548"/>
      <c r="JKS18" s="548"/>
      <c r="JKT18" s="548"/>
      <c r="JKU18" s="548"/>
      <c r="JKV18" s="548"/>
      <c r="JKW18" s="548"/>
      <c r="JKX18" s="548"/>
      <c r="JKY18" s="548"/>
      <c r="JKZ18" s="548"/>
      <c r="JLA18" s="548"/>
      <c r="JLB18" s="548"/>
      <c r="JLC18" s="548"/>
      <c r="JLD18" s="548"/>
      <c r="JLE18" s="548"/>
      <c r="JLF18" s="548"/>
      <c r="JLG18" s="548"/>
      <c r="JLH18" s="548"/>
      <c r="JLI18" s="548"/>
      <c r="JLJ18" s="548"/>
      <c r="JLK18" s="548"/>
      <c r="JLL18" s="548"/>
      <c r="JLM18" s="548"/>
      <c r="JLN18" s="548"/>
      <c r="JLO18" s="548"/>
      <c r="JLP18" s="548"/>
      <c r="JLQ18" s="548"/>
      <c r="JLR18" s="548"/>
      <c r="JLS18" s="548"/>
      <c r="JLT18" s="548"/>
      <c r="JLU18" s="548"/>
      <c r="JLV18" s="548"/>
      <c r="JLW18" s="548"/>
      <c r="JLX18" s="548"/>
      <c r="JLY18" s="548"/>
      <c r="JLZ18" s="548"/>
      <c r="JMA18" s="548"/>
      <c r="JMB18" s="548"/>
      <c r="JMC18" s="548"/>
      <c r="JMD18" s="548"/>
      <c r="JME18" s="548"/>
      <c r="JMF18" s="548"/>
      <c r="JMG18" s="548"/>
      <c r="JMH18" s="548"/>
      <c r="JMI18" s="548"/>
      <c r="JMJ18" s="548"/>
      <c r="JMK18" s="548"/>
      <c r="JML18" s="548"/>
      <c r="JMM18" s="548"/>
      <c r="JMN18" s="548"/>
      <c r="JMO18" s="548"/>
      <c r="JMP18" s="548"/>
      <c r="JMQ18" s="548"/>
      <c r="JMR18" s="548"/>
      <c r="JMS18" s="548"/>
      <c r="JMT18" s="548"/>
      <c r="JMU18" s="548"/>
      <c r="JMV18" s="548"/>
      <c r="JMW18" s="548"/>
      <c r="JMX18" s="548"/>
      <c r="JMY18" s="548"/>
      <c r="JMZ18" s="548"/>
      <c r="JNA18" s="548"/>
      <c r="JNB18" s="548"/>
      <c r="JNC18" s="548"/>
      <c r="JND18" s="548"/>
      <c r="JNE18" s="548"/>
      <c r="JNF18" s="548"/>
      <c r="JNG18" s="548"/>
      <c r="JNH18" s="548"/>
      <c r="JNI18" s="548"/>
      <c r="JNJ18" s="548"/>
      <c r="JNK18" s="548"/>
      <c r="JNL18" s="548"/>
      <c r="JNM18" s="548"/>
      <c r="JNN18" s="548"/>
      <c r="JNO18" s="548"/>
      <c r="JNP18" s="548"/>
      <c r="JNQ18" s="548"/>
      <c r="JNR18" s="548"/>
      <c r="JNS18" s="548"/>
      <c r="JNT18" s="548"/>
      <c r="JNU18" s="548"/>
      <c r="JNV18" s="548"/>
      <c r="JNW18" s="548"/>
      <c r="JNX18" s="548"/>
      <c r="JNY18" s="548"/>
      <c r="JNZ18" s="548"/>
      <c r="JOA18" s="548"/>
      <c r="JOB18" s="548"/>
      <c r="JOC18" s="548"/>
      <c r="JOD18" s="548"/>
      <c r="JOE18" s="548"/>
      <c r="JOF18" s="548"/>
      <c r="JOG18" s="548"/>
      <c r="JOH18" s="548"/>
      <c r="JOI18" s="548"/>
      <c r="JOJ18" s="548"/>
      <c r="JOK18" s="548"/>
      <c r="JOL18" s="548"/>
      <c r="JOM18" s="548"/>
      <c r="JON18" s="548"/>
      <c r="JOO18" s="548"/>
      <c r="JOP18" s="548"/>
      <c r="JOQ18" s="548"/>
      <c r="JOR18" s="548"/>
      <c r="JOS18" s="548"/>
      <c r="JOT18" s="548"/>
      <c r="JOU18" s="548"/>
      <c r="JOV18" s="548"/>
      <c r="JOW18" s="548"/>
      <c r="JOX18" s="548"/>
      <c r="JOY18" s="548"/>
      <c r="JOZ18" s="548"/>
      <c r="JPA18" s="548"/>
      <c r="JPB18" s="548"/>
      <c r="JPC18" s="548"/>
      <c r="JPD18" s="548"/>
      <c r="JPE18" s="548"/>
      <c r="JPF18" s="548"/>
      <c r="JPG18" s="548"/>
      <c r="JPH18" s="548"/>
      <c r="JPI18" s="548"/>
      <c r="JPJ18" s="548"/>
      <c r="JPK18" s="548"/>
      <c r="JPL18" s="548"/>
      <c r="JPM18" s="548"/>
      <c r="JPN18" s="548"/>
      <c r="JPO18" s="548"/>
      <c r="JPP18" s="548"/>
      <c r="JPQ18" s="548"/>
      <c r="JPR18" s="548"/>
      <c r="JPS18" s="548"/>
      <c r="JPT18" s="548"/>
      <c r="JPU18" s="548"/>
      <c r="JPV18" s="548"/>
      <c r="JPW18" s="548"/>
      <c r="JPX18" s="548"/>
      <c r="JPY18" s="548"/>
      <c r="JPZ18" s="548"/>
      <c r="JQA18" s="548"/>
      <c r="JQB18" s="548"/>
      <c r="JQC18" s="548"/>
      <c r="JQD18" s="548"/>
      <c r="JQE18" s="548"/>
      <c r="JQF18" s="548"/>
      <c r="JQG18" s="548"/>
      <c r="JQH18" s="548"/>
      <c r="JQI18" s="548"/>
      <c r="JQJ18" s="548"/>
      <c r="JQK18" s="548"/>
      <c r="JQL18" s="548"/>
      <c r="JQM18" s="548"/>
      <c r="JQN18" s="548"/>
      <c r="JQO18" s="548"/>
      <c r="JQP18" s="548"/>
      <c r="JQQ18" s="548"/>
      <c r="JQR18" s="548"/>
      <c r="JQS18" s="548"/>
      <c r="JQT18" s="548"/>
      <c r="JQU18" s="548"/>
      <c r="JQV18" s="548"/>
      <c r="JQW18" s="548"/>
      <c r="JQX18" s="548"/>
      <c r="JQY18" s="548"/>
      <c r="JQZ18" s="548"/>
      <c r="JRA18" s="548"/>
      <c r="JRB18" s="548"/>
      <c r="JRC18" s="548"/>
      <c r="JRD18" s="548"/>
      <c r="JRE18" s="548"/>
      <c r="JRF18" s="548"/>
      <c r="JRG18" s="548"/>
      <c r="JRH18" s="548"/>
      <c r="JRI18" s="548"/>
      <c r="JRJ18" s="548"/>
      <c r="JRK18" s="548"/>
      <c r="JRL18" s="548"/>
      <c r="JRM18" s="548"/>
      <c r="JRN18" s="548"/>
      <c r="JRO18" s="548"/>
      <c r="JRP18" s="548"/>
      <c r="JRQ18" s="548"/>
      <c r="JRR18" s="548"/>
      <c r="JRS18" s="548"/>
      <c r="JRT18" s="548"/>
      <c r="JRU18" s="548"/>
      <c r="JRV18" s="548"/>
      <c r="JRW18" s="548"/>
      <c r="JRX18" s="548"/>
      <c r="JRY18" s="548"/>
      <c r="JRZ18" s="548"/>
      <c r="JSA18" s="548"/>
      <c r="JSB18" s="548"/>
      <c r="JSC18" s="548"/>
      <c r="JSD18" s="548"/>
      <c r="JSE18" s="548"/>
      <c r="JSF18" s="548"/>
      <c r="JSG18" s="548"/>
      <c r="JSH18" s="548"/>
      <c r="JSI18" s="548"/>
      <c r="JSJ18" s="548"/>
      <c r="JSK18" s="548"/>
      <c r="JSL18" s="548"/>
      <c r="JSM18" s="548"/>
      <c r="JSN18" s="548"/>
      <c r="JSO18" s="548"/>
      <c r="JSP18" s="548"/>
      <c r="JSQ18" s="548"/>
      <c r="JSR18" s="548"/>
      <c r="JSS18" s="548"/>
      <c r="JST18" s="548"/>
      <c r="JSU18" s="548"/>
      <c r="JSV18" s="548"/>
      <c r="JSW18" s="548"/>
      <c r="JSX18" s="548"/>
      <c r="JSY18" s="548"/>
      <c r="JSZ18" s="548"/>
      <c r="JTA18" s="548"/>
      <c r="JTB18" s="548"/>
      <c r="JTC18" s="548"/>
      <c r="JTD18" s="548"/>
      <c r="JTE18" s="548"/>
      <c r="JTF18" s="548"/>
      <c r="JTG18" s="548"/>
      <c r="JTH18" s="548"/>
      <c r="JTI18" s="548"/>
      <c r="JTJ18" s="548"/>
      <c r="JTK18" s="548"/>
      <c r="JTL18" s="548"/>
      <c r="JTM18" s="548"/>
      <c r="JTN18" s="548"/>
      <c r="JTO18" s="548"/>
      <c r="JTP18" s="548"/>
      <c r="JTQ18" s="548"/>
      <c r="JTR18" s="548"/>
      <c r="JTS18" s="548"/>
      <c r="JTT18" s="548"/>
      <c r="JTU18" s="548"/>
      <c r="JTV18" s="548"/>
      <c r="JTW18" s="548"/>
      <c r="JTX18" s="548"/>
      <c r="JTY18" s="548"/>
      <c r="JTZ18" s="548"/>
      <c r="JUA18" s="548"/>
      <c r="JUB18" s="548"/>
      <c r="JUC18" s="548"/>
      <c r="JUD18" s="548"/>
      <c r="JUE18" s="548"/>
      <c r="JUF18" s="548"/>
      <c r="JUG18" s="548"/>
      <c r="JUH18" s="548"/>
      <c r="JUI18" s="548"/>
      <c r="JUJ18" s="548"/>
      <c r="JUK18" s="548"/>
      <c r="JUL18" s="548"/>
      <c r="JUM18" s="548"/>
      <c r="JUN18" s="548"/>
      <c r="JUO18" s="548"/>
      <c r="JUP18" s="548"/>
      <c r="JUQ18" s="548"/>
      <c r="JUR18" s="548"/>
      <c r="JUS18" s="548"/>
      <c r="JUT18" s="548"/>
      <c r="JUU18" s="548"/>
      <c r="JUV18" s="548"/>
      <c r="JUW18" s="548"/>
      <c r="JUX18" s="548"/>
      <c r="JUY18" s="548"/>
      <c r="JUZ18" s="548"/>
      <c r="JVA18" s="548"/>
      <c r="JVB18" s="548"/>
      <c r="JVC18" s="548"/>
      <c r="JVD18" s="548"/>
      <c r="JVE18" s="548"/>
      <c r="JVF18" s="548"/>
      <c r="JVG18" s="548"/>
      <c r="JVH18" s="548"/>
      <c r="JVI18" s="548"/>
      <c r="JVJ18" s="548"/>
      <c r="JVK18" s="548"/>
      <c r="JVL18" s="548"/>
      <c r="JVM18" s="548"/>
      <c r="JVN18" s="548"/>
      <c r="JVO18" s="548"/>
      <c r="JVP18" s="548"/>
      <c r="JVQ18" s="548"/>
      <c r="JVR18" s="548"/>
      <c r="JVS18" s="548"/>
      <c r="JVT18" s="548"/>
      <c r="JVU18" s="548"/>
      <c r="JVV18" s="548"/>
      <c r="JVW18" s="548"/>
      <c r="JVX18" s="548"/>
      <c r="JVY18" s="548"/>
      <c r="JVZ18" s="548"/>
      <c r="JWA18" s="548"/>
      <c r="JWB18" s="548"/>
      <c r="JWC18" s="548"/>
      <c r="JWD18" s="548"/>
      <c r="JWE18" s="548"/>
      <c r="JWF18" s="548"/>
      <c r="JWG18" s="548"/>
      <c r="JWH18" s="548"/>
      <c r="JWI18" s="548"/>
      <c r="JWJ18" s="548"/>
      <c r="JWK18" s="548"/>
      <c r="JWL18" s="548"/>
      <c r="JWM18" s="548"/>
      <c r="JWN18" s="548"/>
      <c r="JWO18" s="548"/>
      <c r="JWP18" s="548"/>
      <c r="JWQ18" s="548"/>
      <c r="JWR18" s="548"/>
      <c r="JWS18" s="548"/>
      <c r="JWT18" s="548"/>
      <c r="JWU18" s="548"/>
      <c r="JWV18" s="548"/>
      <c r="JWW18" s="548"/>
      <c r="JWX18" s="548"/>
      <c r="JWY18" s="548"/>
      <c r="JWZ18" s="548"/>
      <c r="JXA18" s="548"/>
      <c r="JXB18" s="548"/>
      <c r="JXC18" s="548"/>
      <c r="JXD18" s="548"/>
      <c r="JXE18" s="548"/>
      <c r="JXF18" s="548"/>
      <c r="JXG18" s="548"/>
      <c r="JXH18" s="548"/>
      <c r="JXI18" s="548"/>
      <c r="JXJ18" s="548"/>
      <c r="JXK18" s="548"/>
      <c r="JXL18" s="548"/>
      <c r="JXM18" s="548"/>
      <c r="JXN18" s="548"/>
      <c r="JXO18" s="548"/>
      <c r="JXP18" s="548"/>
      <c r="JXQ18" s="548"/>
      <c r="JXR18" s="548"/>
      <c r="JXS18" s="548"/>
      <c r="JXT18" s="548"/>
      <c r="JXU18" s="548"/>
      <c r="JXV18" s="548"/>
      <c r="JXW18" s="548"/>
      <c r="JXX18" s="548"/>
      <c r="JXY18" s="548"/>
      <c r="JXZ18" s="548"/>
      <c r="JYA18" s="548"/>
      <c r="JYB18" s="548"/>
      <c r="JYC18" s="548"/>
      <c r="JYD18" s="548"/>
      <c r="JYE18" s="548"/>
      <c r="JYF18" s="548"/>
      <c r="JYG18" s="548"/>
      <c r="JYH18" s="548"/>
      <c r="JYI18" s="548"/>
      <c r="JYJ18" s="548"/>
      <c r="JYK18" s="548"/>
      <c r="JYL18" s="548"/>
      <c r="JYM18" s="548"/>
      <c r="JYN18" s="548"/>
      <c r="JYO18" s="548"/>
      <c r="JYP18" s="548"/>
      <c r="JYQ18" s="548"/>
      <c r="JYR18" s="548"/>
      <c r="JYS18" s="548"/>
      <c r="JYT18" s="548"/>
      <c r="JYU18" s="548"/>
      <c r="JYV18" s="548"/>
      <c r="JYW18" s="548"/>
      <c r="JYX18" s="548"/>
      <c r="JYY18" s="548"/>
      <c r="JYZ18" s="548"/>
      <c r="JZA18" s="548"/>
      <c r="JZB18" s="548"/>
      <c r="JZC18" s="548"/>
      <c r="JZD18" s="548"/>
      <c r="JZE18" s="548"/>
      <c r="JZF18" s="548"/>
      <c r="JZG18" s="548"/>
      <c r="JZH18" s="548"/>
      <c r="JZI18" s="548"/>
      <c r="JZJ18" s="548"/>
      <c r="JZK18" s="548"/>
      <c r="JZL18" s="548"/>
      <c r="JZM18" s="548"/>
      <c r="JZN18" s="548"/>
      <c r="JZO18" s="548"/>
      <c r="JZP18" s="548"/>
      <c r="JZQ18" s="548"/>
      <c r="JZR18" s="548"/>
      <c r="JZS18" s="548"/>
      <c r="JZT18" s="548"/>
      <c r="JZU18" s="548"/>
      <c r="JZV18" s="548"/>
      <c r="JZW18" s="548"/>
      <c r="JZX18" s="548"/>
      <c r="JZY18" s="548"/>
      <c r="JZZ18" s="548"/>
      <c r="KAA18" s="548"/>
      <c r="KAB18" s="548"/>
      <c r="KAC18" s="548"/>
      <c r="KAD18" s="548"/>
      <c r="KAE18" s="548"/>
      <c r="KAF18" s="548"/>
      <c r="KAG18" s="548"/>
      <c r="KAH18" s="548"/>
      <c r="KAI18" s="548"/>
      <c r="KAJ18" s="548"/>
      <c r="KAK18" s="548"/>
      <c r="KAL18" s="548"/>
      <c r="KAM18" s="548"/>
      <c r="KAN18" s="548"/>
      <c r="KAO18" s="548"/>
      <c r="KAP18" s="548"/>
      <c r="KAQ18" s="548"/>
      <c r="KAR18" s="548"/>
      <c r="KAS18" s="548"/>
      <c r="KAT18" s="548"/>
      <c r="KAU18" s="548"/>
      <c r="KAV18" s="548"/>
      <c r="KAW18" s="548"/>
      <c r="KAX18" s="548"/>
      <c r="KAY18" s="548"/>
      <c r="KAZ18" s="548"/>
      <c r="KBA18" s="548"/>
      <c r="KBB18" s="548"/>
      <c r="KBC18" s="548"/>
      <c r="KBD18" s="548"/>
      <c r="KBE18" s="548"/>
      <c r="KBF18" s="548"/>
      <c r="KBG18" s="548"/>
      <c r="KBH18" s="548"/>
      <c r="KBI18" s="548"/>
      <c r="KBJ18" s="548"/>
      <c r="KBK18" s="548"/>
      <c r="KBL18" s="548"/>
      <c r="KBM18" s="548"/>
      <c r="KBN18" s="548"/>
      <c r="KBO18" s="548"/>
      <c r="KBP18" s="548"/>
      <c r="KBQ18" s="548"/>
      <c r="KBR18" s="548"/>
      <c r="KBS18" s="548"/>
      <c r="KBT18" s="548"/>
      <c r="KBU18" s="548"/>
      <c r="KBV18" s="548"/>
      <c r="KBW18" s="548"/>
      <c r="KBX18" s="548"/>
      <c r="KBY18" s="548"/>
      <c r="KBZ18" s="548"/>
      <c r="KCA18" s="548"/>
      <c r="KCB18" s="548"/>
      <c r="KCC18" s="548"/>
      <c r="KCD18" s="548"/>
      <c r="KCE18" s="548"/>
      <c r="KCF18" s="548"/>
      <c r="KCG18" s="548"/>
      <c r="KCH18" s="548"/>
      <c r="KCI18" s="548"/>
      <c r="KCJ18" s="548"/>
      <c r="KCK18" s="548"/>
      <c r="KCL18" s="548"/>
      <c r="KCM18" s="548"/>
      <c r="KCN18" s="548"/>
      <c r="KCO18" s="548"/>
      <c r="KCP18" s="548"/>
      <c r="KCQ18" s="548"/>
      <c r="KCR18" s="548"/>
      <c r="KCS18" s="548"/>
      <c r="KCT18" s="548"/>
      <c r="KCU18" s="548"/>
      <c r="KCV18" s="548"/>
      <c r="KCW18" s="548"/>
      <c r="KCX18" s="548"/>
      <c r="KCY18" s="548"/>
      <c r="KCZ18" s="548"/>
      <c r="KDA18" s="548"/>
      <c r="KDB18" s="548"/>
      <c r="KDC18" s="548"/>
      <c r="KDD18" s="548"/>
      <c r="KDE18" s="548"/>
      <c r="KDF18" s="548"/>
      <c r="KDG18" s="548"/>
      <c r="KDH18" s="548"/>
      <c r="KDI18" s="548"/>
      <c r="KDJ18" s="548"/>
      <c r="KDK18" s="548"/>
      <c r="KDL18" s="548"/>
      <c r="KDM18" s="548"/>
      <c r="KDN18" s="548"/>
      <c r="KDO18" s="548"/>
      <c r="KDP18" s="548"/>
      <c r="KDQ18" s="548"/>
      <c r="KDR18" s="548"/>
      <c r="KDS18" s="548"/>
      <c r="KDT18" s="548"/>
      <c r="KDU18" s="548"/>
      <c r="KDV18" s="548"/>
      <c r="KDW18" s="548"/>
      <c r="KDX18" s="548"/>
      <c r="KDY18" s="548"/>
      <c r="KDZ18" s="548"/>
      <c r="KEA18" s="548"/>
      <c r="KEB18" s="548"/>
      <c r="KEC18" s="548"/>
      <c r="KED18" s="548"/>
      <c r="KEE18" s="548"/>
      <c r="KEF18" s="548"/>
      <c r="KEG18" s="548"/>
      <c r="KEH18" s="548"/>
      <c r="KEI18" s="548"/>
      <c r="KEJ18" s="548"/>
      <c r="KEK18" s="548"/>
      <c r="KEL18" s="548"/>
      <c r="KEM18" s="548"/>
      <c r="KEN18" s="548"/>
      <c r="KEO18" s="548"/>
      <c r="KEP18" s="548"/>
      <c r="KEQ18" s="548"/>
      <c r="KER18" s="548"/>
      <c r="KES18" s="548"/>
      <c r="KET18" s="548"/>
      <c r="KEU18" s="548"/>
      <c r="KEV18" s="548"/>
      <c r="KEW18" s="548"/>
      <c r="KEX18" s="548"/>
      <c r="KEY18" s="548"/>
      <c r="KEZ18" s="548"/>
      <c r="KFA18" s="548"/>
      <c r="KFB18" s="548"/>
      <c r="KFC18" s="548"/>
      <c r="KFD18" s="548"/>
      <c r="KFE18" s="548"/>
      <c r="KFF18" s="548"/>
      <c r="KFG18" s="548"/>
      <c r="KFH18" s="548"/>
      <c r="KFI18" s="548"/>
      <c r="KFJ18" s="548"/>
      <c r="KFK18" s="548"/>
      <c r="KFL18" s="548"/>
      <c r="KFM18" s="548"/>
      <c r="KFN18" s="548"/>
      <c r="KFO18" s="548"/>
      <c r="KFP18" s="548"/>
      <c r="KFQ18" s="548"/>
      <c r="KFR18" s="548"/>
      <c r="KFS18" s="548"/>
      <c r="KFT18" s="548"/>
      <c r="KFU18" s="548"/>
      <c r="KFV18" s="548"/>
      <c r="KFW18" s="548"/>
      <c r="KFX18" s="548"/>
      <c r="KFY18" s="548"/>
      <c r="KFZ18" s="548"/>
      <c r="KGA18" s="548"/>
      <c r="KGB18" s="548"/>
      <c r="KGC18" s="548"/>
      <c r="KGD18" s="548"/>
      <c r="KGE18" s="548"/>
      <c r="KGF18" s="548"/>
      <c r="KGG18" s="548"/>
      <c r="KGH18" s="548"/>
      <c r="KGI18" s="548"/>
      <c r="KGJ18" s="548"/>
      <c r="KGK18" s="548"/>
      <c r="KGL18" s="548"/>
      <c r="KGM18" s="548"/>
      <c r="KGN18" s="548"/>
      <c r="KGO18" s="548"/>
      <c r="KGP18" s="548"/>
      <c r="KGQ18" s="548"/>
      <c r="KGR18" s="548"/>
      <c r="KGS18" s="548"/>
      <c r="KGT18" s="548"/>
      <c r="KGU18" s="548"/>
      <c r="KGV18" s="548"/>
      <c r="KGW18" s="548"/>
      <c r="KGX18" s="548"/>
      <c r="KGY18" s="548"/>
      <c r="KGZ18" s="548"/>
      <c r="KHA18" s="548"/>
      <c r="KHB18" s="548"/>
      <c r="KHC18" s="548"/>
      <c r="KHD18" s="548"/>
      <c r="KHE18" s="548"/>
      <c r="KHF18" s="548"/>
      <c r="KHG18" s="548"/>
      <c r="KHH18" s="548"/>
      <c r="KHI18" s="548"/>
      <c r="KHJ18" s="548"/>
      <c r="KHK18" s="548"/>
      <c r="KHL18" s="548"/>
      <c r="KHM18" s="548"/>
      <c r="KHN18" s="548"/>
      <c r="KHO18" s="548"/>
      <c r="KHP18" s="548"/>
      <c r="KHQ18" s="548"/>
      <c r="KHR18" s="548"/>
      <c r="KHS18" s="548"/>
      <c r="KHT18" s="548"/>
      <c r="KHU18" s="548"/>
      <c r="KHV18" s="548"/>
      <c r="KHW18" s="548"/>
      <c r="KHX18" s="548"/>
      <c r="KHY18" s="548"/>
      <c r="KHZ18" s="548"/>
      <c r="KIA18" s="548"/>
      <c r="KIB18" s="548"/>
      <c r="KIC18" s="548"/>
      <c r="KID18" s="548"/>
      <c r="KIE18" s="548"/>
      <c r="KIF18" s="548"/>
      <c r="KIG18" s="548"/>
      <c r="KIH18" s="548"/>
      <c r="KII18" s="548"/>
      <c r="KIJ18" s="548"/>
      <c r="KIK18" s="548"/>
      <c r="KIL18" s="548"/>
      <c r="KIM18" s="548"/>
      <c r="KIN18" s="548"/>
      <c r="KIO18" s="548"/>
      <c r="KIP18" s="548"/>
      <c r="KIQ18" s="548"/>
      <c r="KIR18" s="548"/>
      <c r="KIS18" s="548"/>
      <c r="KIT18" s="548"/>
      <c r="KIU18" s="548"/>
      <c r="KIV18" s="548"/>
      <c r="KIW18" s="548"/>
      <c r="KIX18" s="548"/>
      <c r="KIY18" s="548"/>
      <c r="KIZ18" s="548"/>
      <c r="KJA18" s="548"/>
      <c r="KJB18" s="548"/>
      <c r="KJC18" s="548"/>
      <c r="KJD18" s="548"/>
      <c r="KJE18" s="548"/>
      <c r="KJF18" s="548"/>
      <c r="KJG18" s="548"/>
      <c r="KJH18" s="548"/>
      <c r="KJI18" s="548"/>
      <c r="KJJ18" s="548"/>
      <c r="KJK18" s="548"/>
      <c r="KJL18" s="548"/>
      <c r="KJM18" s="548"/>
      <c r="KJN18" s="548"/>
      <c r="KJO18" s="548"/>
      <c r="KJP18" s="548"/>
      <c r="KJQ18" s="548"/>
      <c r="KJR18" s="548"/>
      <c r="KJS18" s="548"/>
      <c r="KJT18" s="548"/>
      <c r="KJU18" s="548"/>
      <c r="KJV18" s="548"/>
      <c r="KJW18" s="548"/>
      <c r="KJX18" s="548"/>
      <c r="KJY18" s="548"/>
      <c r="KJZ18" s="548"/>
      <c r="KKA18" s="548"/>
      <c r="KKB18" s="548"/>
      <c r="KKC18" s="548"/>
      <c r="KKD18" s="548"/>
      <c r="KKE18" s="548"/>
      <c r="KKF18" s="548"/>
      <c r="KKG18" s="548"/>
      <c r="KKH18" s="548"/>
      <c r="KKI18" s="548"/>
      <c r="KKJ18" s="548"/>
      <c r="KKK18" s="548"/>
      <c r="KKL18" s="548"/>
      <c r="KKM18" s="548"/>
      <c r="KKN18" s="548"/>
      <c r="KKO18" s="548"/>
      <c r="KKP18" s="548"/>
      <c r="KKQ18" s="548"/>
      <c r="KKR18" s="548"/>
      <c r="KKS18" s="548"/>
      <c r="KKT18" s="548"/>
      <c r="KKU18" s="548"/>
      <c r="KKV18" s="548"/>
      <c r="KKW18" s="548"/>
      <c r="KKX18" s="548"/>
      <c r="KKY18" s="548"/>
      <c r="KKZ18" s="548"/>
      <c r="KLA18" s="548"/>
      <c r="KLB18" s="548"/>
      <c r="KLC18" s="548"/>
      <c r="KLD18" s="548"/>
      <c r="KLE18" s="548"/>
      <c r="KLF18" s="548"/>
      <c r="KLG18" s="548"/>
      <c r="KLH18" s="548"/>
      <c r="KLI18" s="548"/>
      <c r="KLJ18" s="548"/>
      <c r="KLK18" s="548"/>
      <c r="KLL18" s="548"/>
      <c r="KLM18" s="548"/>
      <c r="KLN18" s="548"/>
      <c r="KLO18" s="548"/>
      <c r="KLP18" s="548"/>
      <c r="KLQ18" s="548"/>
      <c r="KLR18" s="548"/>
      <c r="KLS18" s="548"/>
      <c r="KLT18" s="548"/>
      <c r="KLU18" s="548"/>
      <c r="KLV18" s="548"/>
      <c r="KLW18" s="548"/>
      <c r="KLX18" s="548"/>
      <c r="KLY18" s="548"/>
      <c r="KLZ18" s="548"/>
      <c r="KMA18" s="548"/>
      <c r="KMB18" s="548"/>
      <c r="KMC18" s="548"/>
      <c r="KMD18" s="548"/>
      <c r="KME18" s="548"/>
      <c r="KMF18" s="548"/>
      <c r="KMG18" s="548"/>
      <c r="KMH18" s="548"/>
      <c r="KMI18" s="548"/>
      <c r="KMJ18" s="548"/>
      <c r="KMK18" s="548"/>
      <c r="KML18" s="548"/>
      <c r="KMM18" s="548"/>
      <c r="KMN18" s="548"/>
      <c r="KMO18" s="548"/>
      <c r="KMP18" s="548"/>
      <c r="KMQ18" s="548"/>
      <c r="KMR18" s="548"/>
      <c r="KMS18" s="548"/>
      <c r="KMT18" s="548"/>
      <c r="KMU18" s="548"/>
      <c r="KMV18" s="548"/>
      <c r="KMW18" s="548"/>
      <c r="KMX18" s="548"/>
      <c r="KMY18" s="548"/>
      <c r="KMZ18" s="548"/>
      <c r="KNA18" s="548"/>
      <c r="KNB18" s="548"/>
      <c r="KNC18" s="548"/>
      <c r="KND18" s="548"/>
      <c r="KNE18" s="548"/>
      <c r="KNF18" s="548"/>
      <c r="KNG18" s="548"/>
      <c r="KNH18" s="548"/>
      <c r="KNI18" s="548"/>
      <c r="KNJ18" s="548"/>
      <c r="KNK18" s="548"/>
      <c r="KNL18" s="548"/>
      <c r="KNM18" s="548"/>
      <c r="KNN18" s="548"/>
      <c r="KNO18" s="548"/>
      <c r="KNP18" s="548"/>
      <c r="KNQ18" s="548"/>
      <c r="KNR18" s="548"/>
      <c r="KNS18" s="548"/>
      <c r="KNT18" s="548"/>
      <c r="KNU18" s="548"/>
      <c r="KNV18" s="548"/>
      <c r="KNW18" s="548"/>
      <c r="KNX18" s="548"/>
      <c r="KNY18" s="548"/>
      <c r="KNZ18" s="548"/>
      <c r="KOA18" s="548"/>
      <c r="KOB18" s="548"/>
      <c r="KOC18" s="548"/>
      <c r="KOD18" s="548"/>
      <c r="KOE18" s="548"/>
      <c r="KOF18" s="548"/>
      <c r="KOG18" s="548"/>
      <c r="KOH18" s="548"/>
      <c r="KOI18" s="548"/>
      <c r="KOJ18" s="548"/>
      <c r="KOK18" s="548"/>
      <c r="KOL18" s="548"/>
      <c r="KOM18" s="548"/>
      <c r="KON18" s="548"/>
      <c r="KOO18" s="548"/>
      <c r="KOP18" s="548"/>
      <c r="KOQ18" s="548"/>
      <c r="KOR18" s="548"/>
      <c r="KOS18" s="548"/>
      <c r="KOT18" s="548"/>
      <c r="KOU18" s="548"/>
      <c r="KOV18" s="548"/>
      <c r="KOW18" s="548"/>
      <c r="KOX18" s="548"/>
      <c r="KOY18" s="548"/>
      <c r="KOZ18" s="548"/>
      <c r="KPA18" s="548"/>
      <c r="KPB18" s="548"/>
      <c r="KPC18" s="548"/>
      <c r="KPD18" s="548"/>
      <c r="KPE18" s="548"/>
      <c r="KPF18" s="548"/>
      <c r="KPG18" s="548"/>
      <c r="KPH18" s="548"/>
      <c r="KPI18" s="548"/>
      <c r="KPJ18" s="548"/>
      <c r="KPK18" s="548"/>
      <c r="KPL18" s="548"/>
      <c r="KPM18" s="548"/>
      <c r="KPN18" s="548"/>
      <c r="KPO18" s="548"/>
      <c r="KPP18" s="548"/>
      <c r="KPQ18" s="548"/>
      <c r="KPR18" s="548"/>
      <c r="KPS18" s="548"/>
      <c r="KPT18" s="548"/>
      <c r="KPU18" s="548"/>
      <c r="KPV18" s="548"/>
      <c r="KPW18" s="548"/>
      <c r="KPX18" s="548"/>
      <c r="KPY18" s="548"/>
      <c r="KPZ18" s="548"/>
      <c r="KQA18" s="548"/>
      <c r="KQB18" s="548"/>
      <c r="KQC18" s="548"/>
      <c r="KQD18" s="548"/>
      <c r="KQE18" s="548"/>
      <c r="KQF18" s="548"/>
      <c r="KQG18" s="548"/>
      <c r="KQH18" s="548"/>
      <c r="KQI18" s="548"/>
      <c r="KQJ18" s="548"/>
      <c r="KQK18" s="548"/>
      <c r="KQL18" s="548"/>
      <c r="KQM18" s="548"/>
      <c r="KQN18" s="548"/>
      <c r="KQO18" s="548"/>
      <c r="KQP18" s="548"/>
      <c r="KQQ18" s="548"/>
      <c r="KQR18" s="548"/>
      <c r="KQS18" s="548"/>
      <c r="KQT18" s="548"/>
      <c r="KQU18" s="548"/>
      <c r="KQV18" s="548"/>
      <c r="KQW18" s="548"/>
      <c r="KQX18" s="548"/>
      <c r="KQY18" s="548"/>
      <c r="KQZ18" s="548"/>
      <c r="KRA18" s="548"/>
      <c r="KRB18" s="548"/>
      <c r="KRC18" s="548"/>
      <c r="KRD18" s="548"/>
      <c r="KRE18" s="548"/>
      <c r="KRF18" s="548"/>
      <c r="KRG18" s="548"/>
      <c r="KRH18" s="548"/>
      <c r="KRI18" s="548"/>
      <c r="KRJ18" s="548"/>
      <c r="KRK18" s="548"/>
      <c r="KRL18" s="548"/>
      <c r="KRM18" s="548"/>
      <c r="KRN18" s="548"/>
      <c r="KRO18" s="548"/>
      <c r="KRP18" s="548"/>
      <c r="KRQ18" s="548"/>
      <c r="KRR18" s="548"/>
      <c r="KRS18" s="548"/>
      <c r="KRT18" s="548"/>
      <c r="KRU18" s="548"/>
      <c r="KRV18" s="548"/>
      <c r="KRW18" s="548"/>
      <c r="KRX18" s="548"/>
      <c r="KRY18" s="548"/>
      <c r="KRZ18" s="548"/>
      <c r="KSA18" s="548"/>
      <c r="KSB18" s="548"/>
      <c r="KSC18" s="548"/>
      <c r="KSD18" s="548"/>
      <c r="KSE18" s="548"/>
      <c r="KSF18" s="548"/>
      <c r="KSG18" s="548"/>
      <c r="KSH18" s="548"/>
      <c r="KSI18" s="548"/>
      <c r="KSJ18" s="548"/>
      <c r="KSK18" s="548"/>
      <c r="KSL18" s="548"/>
      <c r="KSM18" s="548"/>
      <c r="KSN18" s="548"/>
      <c r="KSO18" s="548"/>
      <c r="KSP18" s="548"/>
      <c r="KSQ18" s="548"/>
      <c r="KSR18" s="548"/>
      <c r="KSS18" s="548"/>
      <c r="KST18" s="548"/>
      <c r="KSU18" s="548"/>
      <c r="KSV18" s="548"/>
      <c r="KSW18" s="548"/>
      <c r="KSX18" s="548"/>
      <c r="KSY18" s="548"/>
      <c r="KSZ18" s="548"/>
      <c r="KTA18" s="548"/>
      <c r="KTB18" s="548"/>
      <c r="KTC18" s="548"/>
      <c r="KTD18" s="548"/>
      <c r="KTE18" s="548"/>
      <c r="KTF18" s="548"/>
      <c r="KTG18" s="548"/>
      <c r="KTH18" s="548"/>
      <c r="KTI18" s="548"/>
      <c r="KTJ18" s="548"/>
      <c r="KTK18" s="548"/>
      <c r="KTL18" s="548"/>
      <c r="KTM18" s="548"/>
      <c r="KTN18" s="548"/>
      <c r="KTO18" s="548"/>
      <c r="KTP18" s="548"/>
      <c r="KTQ18" s="548"/>
      <c r="KTR18" s="548"/>
      <c r="KTS18" s="548"/>
      <c r="KTT18" s="548"/>
      <c r="KTU18" s="548"/>
      <c r="KTV18" s="548"/>
      <c r="KTW18" s="548"/>
      <c r="KTX18" s="548"/>
      <c r="KTY18" s="548"/>
      <c r="KTZ18" s="548"/>
      <c r="KUA18" s="548"/>
      <c r="KUB18" s="548"/>
      <c r="KUC18" s="548"/>
      <c r="KUD18" s="548"/>
      <c r="KUE18" s="548"/>
      <c r="KUF18" s="548"/>
      <c r="KUG18" s="548"/>
      <c r="KUH18" s="548"/>
      <c r="KUI18" s="548"/>
      <c r="KUJ18" s="548"/>
      <c r="KUK18" s="548"/>
      <c r="KUL18" s="548"/>
      <c r="KUM18" s="548"/>
      <c r="KUN18" s="548"/>
      <c r="KUO18" s="548"/>
      <c r="KUP18" s="548"/>
      <c r="KUQ18" s="548"/>
      <c r="KUR18" s="548"/>
      <c r="KUS18" s="548"/>
      <c r="KUT18" s="548"/>
      <c r="KUU18" s="548"/>
      <c r="KUV18" s="548"/>
      <c r="KUW18" s="548"/>
      <c r="KUX18" s="548"/>
      <c r="KUY18" s="548"/>
      <c r="KUZ18" s="548"/>
      <c r="KVA18" s="548"/>
      <c r="KVB18" s="548"/>
      <c r="KVC18" s="548"/>
      <c r="KVD18" s="548"/>
      <c r="KVE18" s="548"/>
      <c r="KVF18" s="548"/>
      <c r="KVG18" s="548"/>
      <c r="KVH18" s="548"/>
      <c r="KVI18" s="548"/>
      <c r="KVJ18" s="548"/>
      <c r="KVK18" s="548"/>
      <c r="KVL18" s="548"/>
      <c r="KVM18" s="548"/>
      <c r="KVN18" s="548"/>
      <c r="KVO18" s="548"/>
      <c r="KVP18" s="548"/>
      <c r="KVQ18" s="548"/>
      <c r="KVR18" s="548"/>
      <c r="KVS18" s="548"/>
      <c r="KVT18" s="548"/>
      <c r="KVU18" s="548"/>
      <c r="KVV18" s="548"/>
      <c r="KVW18" s="548"/>
      <c r="KVX18" s="548"/>
      <c r="KVY18" s="548"/>
      <c r="KVZ18" s="548"/>
      <c r="KWA18" s="548"/>
      <c r="KWB18" s="548"/>
      <c r="KWC18" s="548"/>
      <c r="KWD18" s="548"/>
      <c r="KWE18" s="548"/>
      <c r="KWF18" s="548"/>
      <c r="KWG18" s="548"/>
      <c r="KWH18" s="548"/>
      <c r="KWI18" s="548"/>
      <c r="KWJ18" s="548"/>
      <c r="KWK18" s="548"/>
      <c r="KWL18" s="548"/>
      <c r="KWM18" s="548"/>
      <c r="KWN18" s="548"/>
      <c r="KWO18" s="548"/>
      <c r="KWP18" s="548"/>
      <c r="KWQ18" s="548"/>
      <c r="KWR18" s="548"/>
      <c r="KWS18" s="548"/>
      <c r="KWT18" s="548"/>
      <c r="KWU18" s="548"/>
      <c r="KWV18" s="548"/>
      <c r="KWW18" s="548"/>
      <c r="KWX18" s="548"/>
      <c r="KWY18" s="548"/>
      <c r="KWZ18" s="548"/>
      <c r="KXA18" s="548"/>
      <c r="KXB18" s="548"/>
      <c r="KXC18" s="548"/>
      <c r="KXD18" s="548"/>
      <c r="KXE18" s="548"/>
      <c r="KXF18" s="548"/>
      <c r="KXG18" s="548"/>
      <c r="KXH18" s="548"/>
      <c r="KXI18" s="548"/>
      <c r="KXJ18" s="548"/>
      <c r="KXK18" s="548"/>
      <c r="KXL18" s="548"/>
      <c r="KXM18" s="548"/>
      <c r="KXN18" s="548"/>
      <c r="KXO18" s="548"/>
      <c r="KXP18" s="548"/>
      <c r="KXQ18" s="548"/>
      <c r="KXR18" s="548"/>
      <c r="KXS18" s="548"/>
      <c r="KXT18" s="548"/>
      <c r="KXU18" s="548"/>
      <c r="KXV18" s="548"/>
      <c r="KXW18" s="548"/>
      <c r="KXX18" s="548"/>
      <c r="KXY18" s="548"/>
      <c r="KXZ18" s="548"/>
      <c r="KYA18" s="548"/>
      <c r="KYB18" s="548"/>
      <c r="KYC18" s="548"/>
      <c r="KYD18" s="548"/>
      <c r="KYE18" s="548"/>
      <c r="KYF18" s="548"/>
      <c r="KYG18" s="548"/>
      <c r="KYH18" s="548"/>
      <c r="KYI18" s="548"/>
      <c r="KYJ18" s="548"/>
      <c r="KYK18" s="548"/>
      <c r="KYL18" s="548"/>
      <c r="KYM18" s="548"/>
      <c r="KYN18" s="548"/>
      <c r="KYO18" s="548"/>
      <c r="KYP18" s="548"/>
      <c r="KYQ18" s="548"/>
      <c r="KYR18" s="548"/>
      <c r="KYS18" s="548"/>
      <c r="KYT18" s="548"/>
      <c r="KYU18" s="548"/>
      <c r="KYV18" s="548"/>
      <c r="KYW18" s="548"/>
      <c r="KYX18" s="548"/>
      <c r="KYY18" s="548"/>
      <c r="KYZ18" s="548"/>
      <c r="KZA18" s="548"/>
      <c r="KZB18" s="548"/>
      <c r="KZC18" s="548"/>
      <c r="KZD18" s="548"/>
      <c r="KZE18" s="548"/>
      <c r="KZF18" s="548"/>
      <c r="KZG18" s="548"/>
      <c r="KZH18" s="548"/>
      <c r="KZI18" s="548"/>
      <c r="KZJ18" s="548"/>
      <c r="KZK18" s="548"/>
      <c r="KZL18" s="548"/>
      <c r="KZM18" s="548"/>
      <c r="KZN18" s="548"/>
      <c r="KZO18" s="548"/>
      <c r="KZP18" s="548"/>
      <c r="KZQ18" s="548"/>
      <c r="KZR18" s="548"/>
      <c r="KZS18" s="548"/>
      <c r="KZT18" s="548"/>
      <c r="KZU18" s="548"/>
      <c r="KZV18" s="548"/>
      <c r="KZW18" s="548"/>
      <c r="KZX18" s="548"/>
      <c r="KZY18" s="548"/>
      <c r="KZZ18" s="548"/>
      <c r="LAA18" s="548"/>
      <c r="LAB18" s="548"/>
      <c r="LAC18" s="548"/>
      <c r="LAD18" s="548"/>
      <c r="LAE18" s="548"/>
      <c r="LAF18" s="548"/>
      <c r="LAG18" s="548"/>
      <c r="LAH18" s="548"/>
      <c r="LAI18" s="548"/>
      <c r="LAJ18" s="548"/>
      <c r="LAK18" s="548"/>
      <c r="LAL18" s="548"/>
      <c r="LAM18" s="548"/>
      <c r="LAN18" s="548"/>
      <c r="LAO18" s="548"/>
      <c r="LAP18" s="548"/>
      <c r="LAQ18" s="548"/>
      <c r="LAR18" s="548"/>
      <c r="LAS18" s="548"/>
      <c r="LAT18" s="548"/>
      <c r="LAU18" s="548"/>
      <c r="LAV18" s="548"/>
      <c r="LAW18" s="548"/>
      <c r="LAX18" s="548"/>
      <c r="LAY18" s="548"/>
      <c r="LAZ18" s="548"/>
      <c r="LBA18" s="548"/>
      <c r="LBB18" s="548"/>
      <c r="LBC18" s="548"/>
      <c r="LBD18" s="548"/>
      <c r="LBE18" s="548"/>
      <c r="LBF18" s="548"/>
      <c r="LBG18" s="548"/>
      <c r="LBH18" s="548"/>
      <c r="LBI18" s="548"/>
      <c r="LBJ18" s="548"/>
      <c r="LBK18" s="548"/>
      <c r="LBL18" s="548"/>
      <c r="LBM18" s="548"/>
      <c r="LBN18" s="548"/>
      <c r="LBO18" s="548"/>
      <c r="LBP18" s="548"/>
      <c r="LBQ18" s="548"/>
      <c r="LBR18" s="548"/>
      <c r="LBS18" s="548"/>
      <c r="LBT18" s="548"/>
      <c r="LBU18" s="548"/>
      <c r="LBV18" s="548"/>
      <c r="LBW18" s="548"/>
      <c r="LBX18" s="548"/>
      <c r="LBY18" s="548"/>
      <c r="LBZ18" s="548"/>
      <c r="LCA18" s="548"/>
      <c r="LCB18" s="548"/>
      <c r="LCC18" s="548"/>
      <c r="LCD18" s="548"/>
      <c r="LCE18" s="548"/>
      <c r="LCF18" s="548"/>
      <c r="LCG18" s="548"/>
      <c r="LCH18" s="548"/>
      <c r="LCI18" s="548"/>
      <c r="LCJ18" s="548"/>
      <c r="LCK18" s="548"/>
      <c r="LCL18" s="548"/>
      <c r="LCM18" s="548"/>
      <c r="LCN18" s="548"/>
      <c r="LCO18" s="548"/>
      <c r="LCP18" s="548"/>
      <c r="LCQ18" s="548"/>
      <c r="LCR18" s="548"/>
      <c r="LCS18" s="548"/>
      <c r="LCT18" s="548"/>
      <c r="LCU18" s="548"/>
      <c r="LCV18" s="548"/>
      <c r="LCW18" s="548"/>
      <c r="LCX18" s="548"/>
      <c r="LCY18" s="548"/>
      <c r="LCZ18" s="548"/>
      <c r="LDA18" s="548"/>
      <c r="LDB18" s="548"/>
      <c r="LDC18" s="548"/>
      <c r="LDD18" s="548"/>
      <c r="LDE18" s="548"/>
      <c r="LDF18" s="548"/>
      <c r="LDG18" s="548"/>
      <c r="LDH18" s="548"/>
      <c r="LDI18" s="548"/>
      <c r="LDJ18" s="548"/>
      <c r="LDK18" s="548"/>
      <c r="LDL18" s="548"/>
      <c r="LDM18" s="548"/>
      <c r="LDN18" s="548"/>
      <c r="LDO18" s="548"/>
      <c r="LDP18" s="548"/>
      <c r="LDQ18" s="548"/>
      <c r="LDR18" s="548"/>
      <c r="LDS18" s="548"/>
      <c r="LDT18" s="548"/>
      <c r="LDU18" s="548"/>
      <c r="LDV18" s="548"/>
      <c r="LDW18" s="548"/>
      <c r="LDX18" s="548"/>
      <c r="LDY18" s="548"/>
      <c r="LDZ18" s="548"/>
      <c r="LEA18" s="548"/>
      <c r="LEB18" s="548"/>
      <c r="LEC18" s="548"/>
      <c r="LED18" s="548"/>
      <c r="LEE18" s="548"/>
      <c r="LEF18" s="548"/>
      <c r="LEG18" s="548"/>
      <c r="LEH18" s="548"/>
      <c r="LEI18" s="548"/>
      <c r="LEJ18" s="548"/>
      <c r="LEK18" s="548"/>
      <c r="LEL18" s="548"/>
      <c r="LEM18" s="548"/>
      <c r="LEN18" s="548"/>
      <c r="LEO18" s="548"/>
      <c r="LEP18" s="548"/>
      <c r="LEQ18" s="548"/>
      <c r="LER18" s="548"/>
      <c r="LES18" s="548"/>
      <c r="LET18" s="548"/>
      <c r="LEU18" s="548"/>
      <c r="LEV18" s="548"/>
      <c r="LEW18" s="548"/>
      <c r="LEX18" s="548"/>
      <c r="LEY18" s="548"/>
      <c r="LEZ18" s="548"/>
      <c r="LFA18" s="548"/>
      <c r="LFB18" s="548"/>
      <c r="LFC18" s="548"/>
      <c r="LFD18" s="548"/>
      <c r="LFE18" s="548"/>
      <c r="LFF18" s="548"/>
      <c r="LFG18" s="548"/>
      <c r="LFH18" s="548"/>
      <c r="LFI18" s="548"/>
      <c r="LFJ18" s="548"/>
      <c r="LFK18" s="548"/>
      <c r="LFL18" s="548"/>
      <c r="LFM18" s="548"/>
      <c r="LFN18" s="548"/>
      <c r="LFO18" s="548"/>
      <c r="LFP18" s="548"/>
      <c r="LFQ18" s="548"/>
      <c r="LFR18" s="548"/>
      <c r="LFS18" s="548"/>
      <c r="LFT18" s="548"/>
      <c r="LFU18" s="548"/>
      <c r="LFV18" s="548"/>
      <c r="LFW18" s="548"/>
      <c r="LFX18" s="548"/>
      <c r="LFY18" s="548"/>
      <c r="LFZ18" s="548"/>
      <c r="LGA18" s="548"/>
      <c r="LGB18" s="548"/>
      <c r="LGC18" s="548"/>
      <c r="LGD18" s="548"/>
      <c r="LGE18" s="548"/>
      <c r="LGF18" s="548"/>
      <c r="LGG18" s="548"/>
      <c r="LGH18" s="548"/>
      <c r="LGI18" s="548"/>
      <c r="LGJ18" s="548"/>
      <c r="LGK18" s="548"/>
      <c r="LGL18" s="548"/>
      <c r="LGM18" s="548"/>
      <c r="LGN18" s="548"/>
      <c r="LGO18" s="548"/>
      <c r="LGP18" s="548"/>
      <c r="LGQ18" s="548"/>
      <c r="LGR18" s="548"/>
      <c r="LGS18" s="548"/>
      <c r="LGT18" s="548"/>
      <c r="LGU18" s="548"/>
      <c r="LGV18" s="548"/>
      <c r="LGW18" s="548"/>
      <c r="LGX18" s="548"/>
      <c r="LGY18" s="548"/>
      <c r="LGZ18" s="548"/>
      <c r="LHA18" s="548"/>
      <c r="LHB18" s="548"/>
      <c r="LHC18" s="548"/>
      <c r="LHD18" s="548"/>
      <c r="LHE18" s="548"/>
      <c r="LHF18" s="548"/>
      <c r="LHG18" s="548"/>
      <c r="LHH18" s="548"/>
      <c r="LHI18" s="548"/>
      <c r="LHJ18" s="548"/>
      <c r="LHK18" s="548"/>
      <c r="LHL18" s="548"/>
      <c r="LHM18" s="548"/>
      <c r="LHN18" s="548"/>
      <c r="LHO18" s="548"/>
      <c r="LHP18" s="548"/>
      <c r="LHQ18" s="548"/>
      <c r="LHR18" s="548"/>
      <c r="LHS18" s="548"/>
      <c r="LHT18" s="548"/>
      <c r="LHU18" s="548"/>
      <c r="LHV18" s="548"/>
      <c r="LHW18" s="548"/>
      <c r="LHX18" s="548"/>
      <c r="LHY18" s="548"/>
      <c r="LHZ18" s="548"/>
      <c r="LIA18" s="548"/>
      <c r="LIB18" s="548"/>
      <c r="LIC18" s="548"/>
      <c r="LID18" s="548"/>
      <c r="LIE18" s="548"/>
      <c r="LIF18" s="548"/>
      <c r="LIG18" s="548"/>
      <c r="LIH18" s="548"/>
      <c r="LII18" s="548"/>
      <c r="LIJ18" s="548"/>
      <c r="LIK18" s="548"/>
      <c r="LIL18" s="548"/>
      <c r="LIM18" s="548"/>
      <c r="LIN18" s="548"/>
      <c r="LIO18" s="548"/>
      <c r="LIP18" s="548"/>
      <c r="LIQ18" s="548"/>
      <c r="LIR18" s="548"/>
      <c r="LIS18" s="548"/>
      <c r="LIT18" s="548"/>
      <c r="LIU18" s="548"/>
      <c r="LIV18" s="548"/>
      <c r="LIW18" s="548"/>
      <c r="LIX18" s="548"/>
      <c r="LIY18" s="548"/>
      <c r="LIZ18" s="548"/>
      <c r="LJA18" s="548"/>
      <c r="LJB18" s="548"/>
      <c r="LJC18" s="548"/>
      <c r="LJD18" s="548"/>
      <c r="LJE18" s="548"/>
      <c r="LJF18" s="548"/>
      <c r="LJG18" s="548"/>
      <c r="LJH18" s="548"/>
      <c r="LJI18" s="548"/>
      <c r="LJJ18" s="548"/>
      <c r="LJK18" s="548"/>
      <c r="LJL18" s="548"/>
      <c r="LJM18" s="548"/>
      <c r="LJN18" s="548"/>
      <c r="LJO18" s="548"/>
      <c r="LJP18" s="548"/>
      <c r="LJQ18" s="548"/>
      <c r="LJR18" s="548"/>
      <c r="LJS18" s="548"/>
      <c r="LJT18" s="548"/>
      <c r="LJU18" s="548"/>
      <c r="LJV18" s="548"/>
      <c r="LJW18" s="548"/>
      <c r="LJX18" s="548"/>
      <c r="LJY18" s="548"/>
      <c r="LJZ18" s="548"/>
      <c r="LKA18" s="548"/>
      <c r="LKB18" s="548"/>
      <c r="LKC18" s="548"/>
      <c r="LKD18" s="548"/>
      <c r="LKE18" s="548"/>
      <c r="LKF18" s="548"/>
      <c r="LKG18" s="548"/>
      <c r="LKH18" s="548"/>
      <c r="LKI18" s="548"/>
      <c r="LKJ18" s="548"/>
      <c r="LKK18" s="548"/>
      <c r="LKL18" s="548"/>
      <c r="LKM18" s="548"/>
      <c r="LKN18" s="548"/>
      <c r="LKO18" s="548"/>
      <c r="LKP18" s="548"/>
      <c r="LKQ18" s="548"/>
      <c r="LKR18" s="548"/>
      <c r="LKS18" s="548"/>
      <c r="LKT18" s="548"/>
      <c r="LKU18" s="548"/>
      <c r="LKV18" s="548"/>
      <c r="LKW18" s="548"/>
      <c r="LKX18" s="548"/>
      <c r="LKY18" s="548"/>
      <c r="LKZ18" s="548"/>
      <c r="LLA18" s="548"/>
      <c r="LLB18" s="548"/>
      <c r="LLC18" s="548"/>
      <c r="LLD18" s="548"/>
      <c r="LLE18" s="548"/>
      <c r="LLF18" s="548"/>
      <c r="LLG18" s="548"/>
      <c r="LLH18" s="548"/>
      <c r="LLI18" s="548"/>
      <c r="LLJ18" s="548"/>
      <c r="LLK18" s="548"/>
      <c r="LLL18" s="548"/>
      <c r="LLM18" s="548"/>
      <c r="LLN18" s="548"/>
      <c r="LLO18" s="548"/>
      <c r="LLP18" s="548"/>
      <c r="LLQ18" s="548"/>
      <c r="LLR18" s="548"/>
      <c r="LLS18" s="548"/>
      <c r="LLT18" s="548"/>
      <c r="LLU18" s="548"/>
      <c r="LLV18" s="548"/>
      <c r="LLW18" s="548"/>
      <c r="LLX18" s="548"/>
      <c r="LLY18" s="548"/>
      <c r="LLZ18" s="548"/>
      <c r="LMA18" s="548"/>
      <c r="LMB18" s="548"/>
      <c r="LMC18" s="548"/>
      <c r="LMD18" s="548"/>
      <c r="LME18" s="548"/>
      <c r="LMF18" s="548"/>
      <c r="LMG18" s="548"/>
      <c r="LMH18" s="548"/>
      <c r="LMI18" s="548"/>
      <c r="LMJ18" s="548"/>
      <c r="LMK18" s="548"/>
      <c r="LML18" s="548"/>
      <c r="LMM18" s="548"/>
      <c r="LMN18" s="548"/>
      <c r="LMO18" s="548"/>
      <c r="LMP18" s="548"/>
      <c r="LMQ18" s="548"/>
      <c r="LMR18" s="548"/>
      <c r="LMS18" s="548"/>
      <c r="LMT18" s="548"/>
      <c r="LMU18" s="548"/>
      <c r="LMV18" s="548"/>
      <c r="LMW18" s="548"/>
      <c r="LMX18" s="548"/>
      <c r="LMY18" s="548"/>
      <c r="LMZ18" s="548"/>
      <c r="LNA18" s="548"/>
      <c r="LNB18" s="548"/>
      <c r="LNC18" s="548"/>
      <c r="LND18" s="548"/>
      <c r="LNE18" s="548"/>
      <c r="LNF18" s="548"/>
      <c r="LNG18" s="548"/>
      <c r="LNH18" s="548"/>
      <c r="LNI18" s="548"/>
      <c r="LNJ18" s="548"/>
      <c r="LNK18" s="548"/>
      <c r="LNL18" s="548"/>
      <c r="LNM18" s="548"/>
      <c r="LNN18" s="548"/>
      <c r="LNO18" s="548"/>
      <c r="LNP18" s="548"/>
      <c r="LNQ18" s="548"/>
      <c r="LNR18" s="548"/>
      <c r="LNS18" s="548"/>
      <c r="LNT18" s="548"/>
      <c r="LNU18" s="548"/>
      <c r="LNV18" s="548"/>
      <c r="LNW18" s="548"/>
      <c r="LNX18" s="548"/>
      <c r="LNY18" s="548"/>
      <c r="LNZ18" s="548"/>
      <c r="LOA18" s="548"/>
      <c r="LOB18" s="548"/>
      <c r="LOC18" s="548"/>
      <c r="LOD18" s="548"/>
      <c r="LOE18" s="548"/>
      <c r="LOF18" s="548"/>
      <c r="LOG18" s="548"/>
      <c r="LOH18" s="548"/>
      <c r="LOI18" s="548"/>
      <c r="LOJ18" s="548"/>
      <c r="LOK18" s="548"/>
      <c r="LOL18" s="548"/>
      <c r="LOM18" s="548"/>
      <c r="LON18" s="548"/>
      <c r="LOO18" s="548"/>
      <c r="LOP18" s="548"/>
      <c r="LOQ18" s="548"/>
      <c r="LOR18" s="548"/>
      <c r="LOS18" s="548"/>
      <c r="LOT18" s="548"/>
      <c r="LOU18" s="548"/>
      <c r="LOV18" s="548"/>
      <c r="LOW18" s="548"/>
      <c r="LOX18" s="548"/>
      <c r="LOY18" s="548"/>
      <c r="LOZ18" s="548"/>
      <c r="LPA18" s="548"/>
      <c r="LPB18" s="548"/>
      <c r="LPC18" s="548"/>
      <c r="LPD18" s="548"/>
      <c r="LPE18" s="548"/>
      <c r="LPF18" s="548"/>
      <c r="LPG18" s="548"/>
      <c r="LPH18" s="548"/>
      <c r="LPI18" s="548"/>
      <c r="LPJ18" s="548"/>
      <c r="LPK18" s="548"/>
      <c r="LPL18" s="548"/>
      <c r="LPM18" s="548"/>
      <c r="LPN18" s="548"/>
      <c r="LPO18" s="548"/>
      <c r="LPP18" s="548"/>
      <c r="LPQ18" s="548"/>
      <c r="LPR18" s="548"/>
      <c r="LPS18" s="548"/>
      <c r="LPT18" s="548"/>
      <c r="LPU18" s="548"/>
      <c r="LPV18" s="548"/>
      <c r="LPW18" s="548"/>
      <c r="LPX18" s="548"/>
      <c r="LPY18" s="548"/>
      <c r="LPZ18" s="548"/>
      <c r="LQA18" s="548"/>
      <c r="LQB18" s="548"/>
      <c r="LQC18" s="548"/>
      <c r="LQD18" s="548"/>
      <c r="LQE18" s="548"/>
      <c r="LQF18" s="548"/>
      <c r="LQG18" s="548"/>
      <c r="LQH18" s="548"/>
      <c r="LQI18" s="548"/>
      <c r="LQJ18" s="548"/>
      <c r="LQK18" s="548"/>
      <c r="LQL18" s="548"/>
      <c r="LQM18" s="548"/>
      <c r="LQN18" s="548"/>
      <c r="LQO18" s="548"/>
      <c r="LQP18" s="548"/>
      <c r="LQQ18" s="548"/>
      <c r="LQR18" s="548"/>
      <c r="LQS18" s="548"/>
      <c r="LQT18" s="548"/>
      <c r="LQU18" s="548"/>
      <c r="LQV18" s="548"/>
      <c r="LQW18" s="548"/>
      <c r="LQX18" s="548"/>
      <c r="LQY18" s="548"/>
      <c r="LQZ18" s="548"/>
      <c r="LRA18" s="548"/>
      <c r="LRB18" s="548"/>
      <c r="LRC18" s="548"/>
      <c r="LRD18" s="548"/>
      <c r="LRE18" s="548"/>
      <c r="LRF18" s="548"/>
      <c r="LRG18" s="548"/>
      <c r="LRH18" s="548"/>
      <c r="LRI18" s="548"/>
      <c r="LRJ18" s="548"/>
      <c r="LRK18" s="548"/>
      <c r="LRL18" s="548"/>
      <c r="LRM18" s="548"/>
      <c r="LRN18" s="548"/>
      <c r="LRO18" s="548"/>
      <c r="LRP18" s="548"/>
      <c r="LRQ18" s="548"/>
      <c r="LRR18" s="548"/>
      <c r="LRS18" s="548"/>
      <c r="LRT18" s="548"/>
      <c r="LRU18" s="548"/>
      <c r="LRV18" s="548"/>
      <c r="LRW18" s="548"/>
      <c r="LRX18" s="548"/>
      <c r="LRY18" s="548"/>
      <c r="LRZ18" s="548"/>
      <c r="LSA18" s="548"/>
      <c r="LSB18" s="548"/>
      <c r="LSC18" s="548"/>
      <c r="LSD18" s="548"/>
      <c r="LSE18" s="548"/>
      <c r="LSF18" s="548"/>
      <c r="LSG18" s="548"/>
      <c r="LSH18" s="548"/>
      <c r="LSI18" s="548"/>
      <c r="LSJ18" s="548"/>
      <c r="LSK18" s="548"/>
      <c r="LSL18" s="548"/>
      <c r="LSM18" s="548"/>
      <c r="LSN18" s="548"/>
      <c r="LSO18" s="548"/>
      <c r="LSP18" s="548"/>
      <c r="LSQ18" s="548"/>
      <c r="LSR18" s="548"/>
      <c r="LSS18" s="548"/>
      <c r="LST18" s="548"/>
      <c r="LSU18" s="548"/>
      <c r="LSV18" s="548"/>
      <c r="LSW18" s="548"/>
      <c r="LSX18" s="548"/>
      <c r="LSY18" s="548"/>
      <c r="LSZ18" s="548"/>
      <c r="LTA18" s="548"/>
      <c r="LTB18" s="548"/>
      <c r="LTC18" s="548"/>
      <c r="LTD18" s="548"/>
      <c r="LTE18" s="548"/>
      <c r="LTF18" s="548"/>
      <c r="LTG18" s="548"/>
      <c r="LTH18" s="548"/>
      <c r="LTI18" s="548"/>
      <c r="LTJ18" s="548"/>
      <c r="LTK18" s="548"/>
      <c r="LTL18" s="548"/>
      <c r="LTM18" s="548"/>
      <c r="LTN18" s="548"/>
      <c r="LTO18" s="548"/>
      <c r="LTP18" s="548"/>
      <c r="LTQ18" s="548"/>
      <c r="LTR18" s="548"/>
      <c r="LTS18" s="548"/>
      <c r="LTT18" s="548"/>
      <c r="LTU18" s="548"/>
      <c r="LTV18" s="548"/>
      <c r="LTW18" s="548"/>
      <c r="LTX18" s="548"/>
      <c r="LTY18" s="548"/>
      <c r="LTZ18" s="548"/>
      <c r="LUA18" s="548"/>
      <c r="LUB18" s="548"/>
      <c r="LUC18" s="548"/>
      <c r="LUD18" s="548"/>
      <c r="LUE18" s="548"/>
      <c r="LUF18" s="548"/>
      <c r="LUG18" s="548"/>
      <c r="LUH18" s="548"/>
      <c r="LUI18" s="548"/>
      <c r="LUJ18" s="548"/>
      <c r="LUK18" s="548"/>
      <c r="LUL18" s="548"/>
      <c r="LUM18" s="548"/>
      <c r="LUN18" s="548"/>
      <c r="LUO18" s="548"/>
      <c r="LUP18" s="548"/>
      <c r="LUQ18" s="548"/>
      <c r="LUR18" s="548"/>
      <c r="LUS18" s="548"/>
      <c r="LUT18" s="548"/>
      <c r="LUU18" s="548"/>
      <c r="LUV18" s="548"/>
      <c r="LUW18" s="548"/>
      <c r="LUX18" s="548"/>
      <c r="LUY18" s="548"/>
      <c r="LUZ18" s="548"/>
      <c r="LVA18" s="548"/>
      <c r="LVB18" s="548"/>
      <c r="LVC18" s="548"/>
      <c r="LVD18" s="548"/>
      <c r="LVE18" s="548"/>
      <c r="LVF18" s="548"/>
      <c r="LVG18" s="548"/>
      <c r="LVH18" s="548"/>
      <c r="LVI18" s="548"/>
      <c r="LVJ18" s="548"/>
      <c r="LVK18" s="548"/>
      <c r="LVL18" s="548"/>
      <c r="LVM18" s="548"/>
      <c r="LVN18" s="548"/>
      <c r="LVO18" s="548"/>
      <c r="LVP18" s="548"/>
      <c r="LVQ18" s="548"/>
      <c r="LVR18" s="548"/>
      <c r="LVS18" s="548"/>
      <c r="LVT18" s="548"/>
      <c r="LVU18" s="548"/>
      <c r="LVV18" s="548"/>
      <c r="LVW18" s="548"/>
      <c r="LVX18" s="548"/>
      <c r="LVY18" s="548"/>
      <c r="LVZ18" s="548"/>
      <c r="LWA18" s="548"/>
      <c r="LWB18" s="548"/>
      <c r="LWC18" s="548"/>
      <c r="LWD18" s="548"/>
      <c r="LWE18" s="548"/>
      <c r="LWF18" s="548"/>
      <c r="LWG18" s="548"/>
      <c r="LWH18" s="548"/>
      <c r="LWI18" s="548"/>
      <c r="LWJ18" s="548"/>
      <c r="LWK18" s="548"/>
      <c r="LWL18" s="548"/>
      <c r="LWM18" s="548"/>
      <c r="LWN18" s="548"/>
      <c r="LWO18" s="548"/>
      <c r="LWP18" s="548"/>
      <c r="LWQ18" s="548"/>
      <c r="LWR18" s="548"/>
      <c r="LWS18" s="548"/>
      <c r="LWT18" s="548"/>
      <c r="LWU18" s="548"/>
      <c r="LWV18" s="548"/>
      <c r="LWW18" s="548"/>
      <c r="LWX18" s="548"/>
      <c r="LWY18" s="548"/>
      <c r="LWZ18" s="548"/>
      <c r="LXA18" s="548"/>
      <c r="LXB18" s="548"/>
      <c r="LXC18" s="548"/>
      <c r="LXD18" s="548"/>
      <c r="LXE18" s="548"/>
      <c r="LXF18" s="548"/>
      <c r="LXG18" s="548"/>
      <c r="LXH18" s="548"/>
      <c r="LXI18" s="548"/>
      <c r="LXJ18" s="548"/>
      <c r="LXK18" s="548"/>
      <c r="LXL18" s="548"/>
      <c r="LXM18" s="548"/>
      <c r="LXN18" s="548"/>
      <c r="LXO18" s="548"/>
      <c r="LXP18" s="548"/>
      <c r="LXQ18" s="548"/>
      <c r="LXR18" s="548"/>
      <c r="LXS18" s="548"/>
      <c r="LXT18" s="548"/>
      <c r="LXU18" s="548"/>
      <c r="LXV18" s="548"/>
      <c r="LXW18" s="548"/>
      <c r="LXX18" s="548"/>
      <c r="LXY18" s="548"/>
      <c r="LXZ18" s="548"/>
      <c r="LYA18" s="548"/>
      <c r="LYB18" s="548"/>
      <c r="LYC18" s="548"/>
      <c r="LYD18" s="548"/>
      <c r="LYE18" s="548"/>
      <c r="LYF18" s="548"/>
      <c r="LYG18" s="548"/>
      <c r="LYH18" s="548"/>
      <c r="LYI18" s="548"/>
      <c r="LYJ18" s="548"/>
      <c r="LYK18" s="548"/>
      <c r="LYL18" s="548"/>
      <c r="LYM18" s="548"/>
      <c r="LYN18" s="548"/>
      <c r="LYO18" s="548"/>
      <c r="LYP18" s="548"/>
      <c r="LYQ18" s="548"/>
      <c r="LYR18" s="548"/>
      <c r="LYS18" s="548"/>
      <c r="LYT18" s="548"/>
      <c r="LYU18" s="548"/>
      <c r="LYV18" s="548"/>
      <c r="LYW18" s="548"/>
      <c r="LYX18" s="548"/>
      <c r="LYY18" s="548"/>
      <c r="LYZ18" s="548"/>
      <c r="LZA18" s="548"/>
      <c r="LZB18" s="548"/>
      <c r="LZC18" s="548"/>
      <c r="LZD18" s="548"/>
      <c r="LZE18" s="548"/>
      <c r="LZF18" s="548"/>
      <c r="LZG18" s="548"/>
      <c r="LZH18" s="548"/>
      <c r="LZI18" s="548"/>
      <c r="LZJ18" s="548"/>
      <c r="LZK18" s="548"/>
      <c r="LZL18" s="548"/>
      <c r="LZM18" s="548"/>
      <c r="LZN18" s="548"/>
      <c r="LZO18" s="548"/>
      <c r="LZP18" s="548"/>
      <c r="LZQ18" s="548"/>
      <c r="LZR18" s="548"/>
      <c r="LZS18" s="548"/>
      <c r="LZT18" s="548"/>
      <c r="LZU18" s="548"/>
      <c r="LZV18" s="548"/>
      <c r="LZW18" s="548"/>
      <c r="LZX18" s="548"/>
      <c r="LZY18" s="548"/>
      <c r="LZZ18" s="548"/>
      <c r="MAA18" s="548"/>
      <c r="MAB18" s="548"/>
      <c r="MAC18" s="548"/>
      <c r="MAD18" s="548"/>
      <c r="MAE18" s="548"/>
      <c r="MAF18" s="548"/>
      <c r="MAG18" s="548"/>
      <c r="MAH18" s="548"/>
      <c r="MAI18" s="548"/>
      <c r="MAJ18" s="548"/>
      <c r="MAK18" s="548"/>
      <c r="MAL18" s="548"/>
      <c r="MAM18" s="548"/>
      <c r="MAN18" s="548"/>
      <c r="MAO18" s="548"/>
      <c r="MAP18" s="548"/>
      <c r="MAQ18" s="548"/>
      <c r="MAR18" s="548"/>
      <c r="MAS18" s="548"/>
      <c r="MAT18" s="548"/>
      <c r="MAU18" s="548"/>
      <c r="MAV18" s="548"/>
      <c r="MAW18" s="548"/>
      <c r="MAX18" s="548"/>
      <c r="MAY18" s="548"/>
      <c r="MAZ18" s="548"/>
      <c r="MBA18" s="548"/>
      <c r="MBB18" s="548"/>
      <c r="MBC18" s="548"/>
      <c r="MBD18" s="548"/>
      <c r="MBE18" s="548"/>
      <c r="MBF18" s="548"/>
      <c r="MBG18" s="548"/>
      <c r="MBH18" s="548"/>
      <c r="MBI18" s="548"/>
      <c r="MBJ18" s="548"/>
      <c r="MBK18" s="548"/>
      <c r="MBL18" s="548"/>
      <c r="MBM18" s="548"/>
      <c r="MBN18" s="548"/>
      <c r="MBO18" s="548"/>
      <c r="MBP18" s="548"/>
      <c r="MBQ18" s="548"/>
      <c r="MBR18" s="548"/>
      <c r="MBS18" s="548"/>
      <c r="MBT18" s="548"/>
      <c r="MBU18" s="548"/>
      <c r="MBV18" s="548"/>
      <c r="MBW18" s="548"/>
      <c r="MBX18" s="548"/>
      <c r="MBY18" s="548"/>
      <c r="MBZ18" s="548"/>
      <c r="MCA18" s="548"/>
      <c r="MCB18" s="548"/>
      <c r="MCC18" s="548"/>
      <c r="MCD18" s="548"/>
      <c r="MCE18" s="548"/>
      <c r="MCF18" s="548"/>
      <c r="MCG18" s="548"/>
      <c r="MCH18" s="548"/>
      <c r="MCI18" s="548"/>
      <c r="MCJ18" s="548"/>
      <c r="MCK18" s="548"/>
      <c r="MCL18" s="548"/>
      <c r="MCM18" s="548"/>
      <c r="MCN18" s="548"/>
      <c r="MCO18" s="548"/>
      <c r="MCP18" s="548"/>
      <c r="MCQ18" s="548"/>
      <c r="MCR18" s="548"/>
      <c r="MCS18" s="548"/>
      <c r="MCT18" s="548"/>
      <c r="MCU18" s="548"/>
      <c r="MCV18" s="548"/>
      <c r="MCW18" s="548"/>
      <c r="MCX18" s="548"/>
      <c r="MCY18" s="548"/>
      <c r="MCZ18" s="548"/>
      <c r="MDA18" s="548"/>
      <c r="MDB18" s="548"/>
      <c r="MDC18" s="548"/>
      <c r="MDD18" s="548"/>
      <c r="MDE18" s="548"/>
      <c r="MDF18" s="548"/>
      <c r="MDG18" s="548"/>
      <c r="MDH18" s="548"/>
      <c r="MDI18" s="548"/>
      <c r="MDJ18" s="548"/>
      <c r="MDK18" s="548"/>
      <c r="MDL18" s="548"/>
      <c r="MDM18" s="548"/>
      <c r="MDN18" s="548"/>
      <c r="MDO18" s="548"/>
      <c r="MDP18" s="548"/>
      <c r="MDQ18" s="548"/>
      <c r="MDR18" s="548"/>
      <c r="MDS18" s="548"/>
      <c r="MDT18" s="548"/>
      <c r="MDU18" s="548"/>
      <c r="MDV18" s="548"/>
      <c r="MDW18" s="548"/>
      <c r="MDX18" s="548"/>
      <c r="MDY18" s="548"/>
      <c r="MDZ18" s="548"/>
      <c r="MEA18" s="548"/>
      <c r="MEB18" s="548"/>
      <c r="MEC18" s="548"/>
      <c r="MED18" s="548"/>
      <c r="MEE18" s="548"/>
      <c r="MEF18" s="548"/>
      <c r="MEG18" s="548"/>
      <c r="MEH18" s="548"/>
      <c r="MEI18" s="548"/>
      <c r="MEJ18" s="548"/>
      <c r="MEK18" s="548"/>
      <c r="MEL18" s="548"/>
      <c r="MEM18" s="548"/>
      <c r="MEN18" s="548"/>
      <c r="MEO18" s="548"/>
      <c r="MEP18" s="548"/>
      <c r="MEQ18" s="548"/>
      <c r="MER18" s="548"/>
      <c r="MES18" s="548"/>
      <c r="MET18" s="548"/>
      <c r="MEU18" s="548"/>
      <c r="MEV18" s="548"/>
      <c r="MEW18" s="548"/>
      <c r="MEX18" s="548"/>
      <c r="MEY18" s="548"/>
      <c r="MEZ18" s="548"/>
      <c r="MFA18" s="548"/>
      <c r="MFB18" s="548"/>
      <c r="MFC18" s="548"/>
      <c r="MFD18" s="548"/>
      <c r="MFE18" s="548"/>
      <c r="MFF18" s="548"/>
      <c r="MFG18" s="548"/>
      <c r="MFH18" s="548"/>
      <c r="MFI18" s="548"/>
      <c r="MFJ18" s="548"/>
      <c r="MFK18" s="548"/>
      <c r="MFL18" s="548"/>
      <c r="MFM18" s="548"/>
      <c r="MFN18" s="548"/>
      <c r="MFO18" s="548"/>
      <c r="MFP18" s="548"/>
      <c r="MFQ18" s="548"/>
      <c r="MFR18" s="548"/>
      <c r="MFS18" s="548"/>
      <c r="MFT18" s="548"/>
      <c r="MFU18" s="548"/>
      <c r="MFV18" s="548"/>
      <c r="MFW18" s="548"/>
      <c r="MFX18" s="548"/>
      <c r="MFY18" s="548"/>
      <c r="MFZ18" s="548"/>
      <c r="MGA18" s="548"/>
      <c r="MGB18" s="548"/>
      <c r="MGC18" s="548"/>
      <c r="MGD18" s="548"/>
      <c r="MGE18" s="548"/>
      <c r="MGF18" s="548"/>
      <c r="MGG18" s="548"/>
      <c r="MGH18" s="548"/>
      <c r="MGI18" s="548"/>
      <c r="MGJ18" s="548"/>
      <c r="MGK18" s="548"/>
      <c r="MGL18" s="548"/>
      <c r="MGM18" s="548"/>
      <c r="MGN18" s="548"/>
      <c r="MGO18" s="548"/>
      <c r="MGP18" s="548"/>
      <c r="MGQ18" s="548"/>
      <c r="MGR18" s="548"/>
      <c r="MGS18" s="548"/>
      <c r="MGT18" s="548"/>
      <c r="MGU18" s="548"/>
      <c r="MGV18" s="548"/>
      <c r="MGW18" s="548"/>
      <c r="MGX18" s="548"/>
      <c r="MGY18" s="548"/>
      <c r="MGZ18" s="548"/>
      <c r="MHA18" s="548"/>
      <c r="MHB18" s="548"/>
      <c r="MHC18" s="548"/>
      <c r="MHD18" s="548"/>
      <c r="MHE18" s="548"/>
      <c r="MHF18" s="548"/>
      <c r="MHG18" s="548"/>
      <c r="MHH18" s="548"/>
      <c r="MHI18" s="548"/>
      <c r="MHJ18" s="548"/>
      <c r="MHK18" s="548"/>
      <c r="MHL18" s="548"/>
      <c r="MHM18" s="548"/>
      <c r="MHN18" s="548"/>
      <c r="MHO18" s="548"/>
      <c r="MHP18" s="548"/>
      <c r="MHQ18" s="548"/>
      <c r="MHR18" s="548"/>
      <c r="MHS18" s="548"/>
      <c r="MHT18" s="548"/>
      <c r="MHU18" s="548"/>
      <c r="MHV18" s="548"/>
      <c r="MHW18" s="548"/>
      <c r="MHX18" s="548"/>
      <c r="MHY18" s="548"/>
      <c r="MHZ18" s="548"/>
      <c r="MIA18" s="548"/>
      <c r="MIB18" s="548"/>
      <c r="MIC18" s="548"/>
      <c r="MID18" s="548"/>
      <c r="MIE18" s="548"/>
      <c r="MIF18" s="548"/>
      <c r="MIG18" s="548"/>
      <c r="MIH18" s="548"/>
      <c r="MII18" s="548"/>
      <c r="MIJ18" s="548"/>
      <c r="MIK18" s="548"/>
      <c r="MIL18" s="548"/>
      <c r="MIM18" s="548"/>
      <c r="MIN18" s="548"/>
      <c r="MIO18" s="548"/>
      <c r="MIP18" s="548"/>
      <c r="MIQ18" s="548"/>
      <c r="MIR18" s="548"/>
      <c r="MIS18" s="548"/>
      <c r="MIT18" s="548"/>
      <c r="MIU18" s="548"/>
      <c r="MIV18" s="548"/>
      <c r="MIW18" s="548"/>
      <c r="MIX18" s="548"/>
      <c r="MIY18" s="548"/>
      <c r="MIZ18" s="548"/>
      <c r="MJA18" s="548"/>
      <c r="MJB18" s="548"/>
      <c r="MJC18" s="548"/>
      <c r="MJD18" s="548"/>
      <c r="MJE18" s="548"/>
      <c r="MJF18" s="548"/>
      <c r="MJG18" s="548"/>
      <c r="MJH18" s="548"/>
      <c r="MJI18" s="548"/>
      <c r="MJJ18" s="548"/>
      <c r="MJK18" s="548"/>
      <c r="MJL18" s="548"/>
      <c r="MJM18" s="548"/>
      <c r="MJN18" s="548"/>
      <c r="MJO18" s="548"/>
      <c r="MJP18" s="548"/>
      <c r="MJQ18" s="548"/>
      <c r="MJR18" s="548"/>
      <c r="MJS18" s="548"/>
      <c r="MJT18" s="548"/>
      <c r="MJU18" s="548"/>
      <c r="MJV18" s="548"/>
      <c r="MJW18" s="548"/>
      <c r="MJX18" s="548"/>
      <c r="MJY18" s="548"/>
      <c r="MJZ18" s="548"/>
      <c r="MKA18" s="548"/>
      <c r="MKB18" s="548"/>
      <c r="MKC18" s="548"/>
      <c r="MKD18" s="548"/>
      <c r="MKE18" s="548"/>
      <c r="MKF18" s="548"/>
      <c r="MKG18" s="548"/>
      <c r="MKH18" s="548"/>
      <c r="MKI18" s="548"/>
      <c r="MKJ18" s="548"/>
      <c r="MKK18" s="548"/>
      <c r="MKL18" s="548"/>
      <c r="MKM18" s="548"/>
      <c r="MKN18" s="548"/>
      <c r="MKO18" s="548"/>
      <c r="MKP18" s="548"/>
      <c r="MKQ18" s="548"/>
      <c r="MKR18" s="548"/>
      <c r="MKS18" s="548"/>
      <c r="MKT18" s="548"/>
      <c r="MKU18" s="548"/>
      <c r="MKV18" s="548"/>
      <c r="MKW18" s="548"/>
      <c r="MKX18" s="548"/>
      <c r="MKY18" s="548"/>
      <c r="MKZ18" s="548"/>
      <c r="MLA18" s="548"/>
      <c r="MLB18" s="548"/>
      <c r="MLC18" s="548"/>
      <c r="MLD18" s="548"/>
      <c r="MLE18" s="548"/>
      <c r="MLF18" s="548"/>
      <c r="MLG18" s="548"/>
      <c r="MLH18" s="548"/>
      <c r="MLI18" s="548"/>
      <c r="MLJ18" s="548"/>
      <c r="MLK18" s="548"/>
      <c r="MLL18" s="548"/>
      <c r="MLM18" s="548"/>
      <c r="MLN18" s="548"/>
      <c r="MLO18" s="548"/>
      <c r="MLP18" s="548"/>
      <c r="MLQ18" s="548"/>
      <c r="MLR18" s="548"/>
      <c r="MLS18" s="548"/>
      <c r="MLT18" s="548"/>
      <c r="MLU18" s="548"/>
      <c r="MLV18" s="548"/>
      <c r="MLW18" s="548"/>
      <c r="MLX18" s="548"/>
      <c r="MLY18" s="548"/>
      <c r="MLZ18" s="548"/>
      <c r="MMA18" s="548"/>
      <c r="MMB18" s="548"/>
      <c r="MMC18" s="548"/>
      <c r="MMD18" s="548"/>
      <c r="MME18" s="548"/>
      <c r="MMF18" s="548"/>
      <c r="MMG18" s="548"/>
      <c r="MMH18" s="548"/>
      <c r="MMI18" s="548"/>
      <c r="MMJ18" s="548"/>
      <c r="MMK18" s="548"/>
      <c r="MML18" s="548"/>
      <c r="MMM18" s="548"/>
      <c r="MMN18" s="548"/>
      <c r="MMO18" s="548"/>
      <c r="MMP18" s="548"/>
      <c r="MMQ18" s="548"/>
      <c r="MMR18" s="548"/>
      <c r="MMS18" s="548"/>
      <c r="MMT18" s="548"/>
      <c r="MMU18" s="548"/>
      <c r="MMV18" s="548"/>
      <c r="MMW18" s="548"/>
      <c r="MMX18" s="548"/>
      <c r="MMY18" s="548"/>
      <c r="MMZ18" s="548"/>
      <c r="MNA18" s="548"/>
      <c r="MNB18" s="548"/>
      <c r="MNC18" s="548"/>
      <c r="MND18" s="548"/>
      <c r="MNE18" s="548"/>
      <c r="MNF18" s="548"/>
      <c r="MNG18" s="548"/>
      <c r="MNH18" s="548"/>
      <c r="MNI18" s="548"/>
      <c r="MNJ18" s="548"/>
      <c r="MNK18" s="548"/>
      <c r="MNL18" s="548"/>
      <c r="MNM18" s="548"/>
      <c r="MNN18" s="548"/>
      <c r="MNO18" s="548"/>
      <c r="MNP18" s="548"/>
      <c r="MNQ18" s="548"/>
      <c r="MNR18" s="548"/>
      <c r="MNS18" s="548"/>
      <c r="MNT18" s="548"/>
      <c r="MNU18" s="548"/>
      <c r="MNV18" s="548"/>
      <c r="MNW18" s="548"/>
      <c r="MNX18" s="548"/>
      <c r="MNY18" s="548"/>
      <c r="MNZ18" s="548"/>
      <c r="MOA18" s="548"/>
      <c r="MOB18" s="548"/>
      <c r="MOC18" s="548"/>
      <c r="MOD18" s="548"/>
      <c r="MOE18" s="548"/>
      <c r="MOF18" s="548"/>
      <c r="MOG18" s="548"/>
      <c r="MOH18" s="548"/>
      <c r="MOI18" s="548"/>
      <c r="MOJ18" s="548"/>
      <c r="MOK18" s="548"/>
      <c r="MOL18" s="548"/>
      <c r="MOM18" s="548"/>
      <c r="MON18" s="548"/>
      <c r="MOO18" s="548"/>
      <c r="MOP18" s="548"/>
      <c r="MOQ18" s="548"/>
      <c r="MOR18" s="548"/>
      <c r="MOS18" s="548"/>
      <c r="MOT18" s="548"/>
      <c r="MOU18" s="548"/>
      <c r="MOV18" s="548"/>
      <c r="MOW18" s="548"/>
      <c r="MOX18" s="548"/>
      <c r="MOY18" s="548"/>
      <c r="MOZ18" s="548"/>
      <c r="MPA18" s="548"/>
      <c r="MPB18" s="548"/>
      <c r="MPC18" s="548"/>
      <c r="MPD18" s="548"/>
      <c r="MPE18" s="548"/>
      <c r="MPF18" s="548"/>
      <c r="MPG18" s="548"/>
      <c r="MPH18" s="548"/>
      <c r="MPI18" s="548"/>
      <c r="MPJ18" s="548"/>
      <c r="MPK18" s="548"/>
      <c r="MPL18" s="548"/>
      <c r="MPM18" s="548"/>
      <c r="MPN18" s="548"/>
      <c r="MPO18" s="548"/>
      <c r="MPP18" s="548"/>
      <c r="MPQ18" s="548"/>
      <c r="MPR18" s="548"/>
      <c r="MPS18" s="548"/>
      <c r="MPT18" s="548"/>
      <c r="MPU18" s="548"/>
      <c r="MPV18" s="548"/>
      <c r="MPW18" s="548"/>
      <c r="MPX18" s="548"/>
      <c r="MPY18" s="548"/>
      <c r="MPZ18" s="548"/>
      <c r="MQA18" s="548"/>
      <c r="MQB18" s="548"/>
      <c r="MQC18" s="548"/>
      <c r="MQD18" s="548"/>
      <c r="MQE18" s="548"/>
      <c r="MQF18" s="548"/>
      <c r="MQG18" s="548"/>
      <c r="MQH18" s="548"/>
      <c r="MQI18" s="548"/>
      <c r="MQJ18" s="548"/>
      <c r="MQK18" s="548"/>
      <c r="MQL18" s="548"/>
      <c r="MQM18" s="548"/>
      <c r="MQN18" s="548"/>
      <c r="MQO18" s="548"/>
      <c r="MQP18" s="548"/>
      <c r="MQQ18" s="548"/>
      <c r="MQR18" s="548"/>
      <c r="MQS18" s="548"/>
      <c r="MQT18" s="548"/>
      <c r="MQU18" s="548"/>
      <c r="MQV18" s="548"/>
      <c r="MQW18" s="548"/>
      <c r="MQX18" s="548"/>
      <c r="MQY18" s="548"/>
      <c r="MQZ18" s="548"/>
      <c r="MRA18" s="548"/>
      <c r="MRB18" s="548"/>
      <c r="MRC18" s="548"/>
      <c r="MRD18" s="548"/>
      <c r="MRE18" s="548"/>
      <c r="MRF18" s="548"/>
      <c r="MRG18" s="548"/>
      <c r="MRH18" s="548"/>
      <c r="MRI18" s="548"/>
      <c r="MRJ18" s="548"/>
      <c r="MRK18" s="548"/>
      <c r="MRL18" s="548"/>
      <c r="MRM18" s="548"/>
      <c r="MRN18" s="548"/>
      <c r="MRO18" s="548"/>
      <c r="MRP18" s="548"/>
      <c r="MRQ18" s="548"/>
      <c r="MRR18" s="548"/>
      <c r="MRS18" s="548"/>
      <c r="MRT18" s="548"/>
      <c r="MRU18" s="548"/>
      <c r="MRV18" s="548"/>
      <c r="MRW18" s="548"/>
      <c r="MRX18" s="548"/>
      <c r="MRY18" s="548"/>
      <c r="MRZ18" s="548"/>
      <c r="MSA18" s="548"/>
      <c r="MSB18" s="548"/>
      <c r="MSC18" s="548"/>
      <c r="MSD18" s="548"/>
      <c r="MSE18" s="548"/>
      <c r="MSF18" s="548"/>
      <c r="MSG18" s="548"/>
      <c r="MSH18" s="548"/>
      <c r="MSI18" s="548"/>
      <c r="MSJ18" s="548"/>
      <c r="MSK18" s="548"/>
      <c r="MSL18" s="548"/>
      <c r="MSM18" s="548"/>
      <c r="MSN18" s="548"/>
      <c r="MSO18" s="548"/>
      <c r="MSP18" s="548"/>
      <c r="MSQ18" s="548"/>
      <c r="MSR18" s="548"/>
      <c r="MSS18" s="548"/>
      <c r="MST18" s="548"/>
      <c r="MSU18" s="548"/>
      <c r="MSV18" s="548"/>
      <c r="MSW18" s="548"/>
      <c r="MSX18" s="548"/>
      <c r="MSY18" s="548"/>
      <c r="MSZ18" s="548"/>
      <c r="MTA18" s="548"/>
      <c r="MTB18" s="548"/>
      <c r="MTC18" s="548"/>
      <c r="MTD18" s="548"/>
      <c r="MTE18" s="548"/>
      <c r="MTF18" s="548"/>
      <c r="MTG18" s="548"/>
      <c r="MTH18" s="548"/>
      <c r="MTI18" s="548"/>
      <c r="MTJ18" s="548"/>
      <c r="MTK18" s="548"/>
      <c r="MTL18" s="548"/>
      <c r="MTM18" s="548"/>
      <c r="MTN18" s="548"/>
      <c r="MTO18" s="548"/>
      <c r="MTP18" s="548"/>
      <c r="MTQ18" s="548"/>
      <c r="MTR18" s="548"/>
      <c r="MTS18" s="548"/>
      <c r="MTT18" s="548"/>
      <c r="MTU18" s="548"/>
      <c r="MTV18" s="548"/>
      <c r="MTW18" s="548"/>
      <c r="MTX18" s="548"/>
      <c r="MTY18" s="548"/>
      <c r="MTZ18" s="548"/>
      <c r="MUA18" s="548"/>
      <c r="MUB18" s="548"/>
      <c r="MUC18" s="548"/>
      <c r="MUD18" s="548"/>
      <c r="MUE18" s="548"/>
      <c r="MUF18" s="548"/>
      <c r="MUG18" s="548"/>
      <c r="MUH18" s="548"/>
      <c r="MUI18" s="548"/>
      <c r="MUJ18" s="548"/>
      <c r="MUK18" s="548"/>
      <c r="MUL18" s="548"/>
      <c r="MUM18" s="548"/>
      <c r="MUN18" s="548"/>
      <c r="MUO18" s="548"/>
      <c r="MUP18" s="548"/>
      <c r="MUQ18" s="548"/>
      <c r="MUR18" s="548"/>
      <c r="MUS18" s="548"/>
      <c r="MUT18" s="548"/>
      <c r="MUU18" s="548"/>
      <c r="MUV18" s="548"/>
      <c r="MUW18" s="548"/>
      <c r="MUX18" s="548"/>
      <c r="MUY18" s="548"/>
      <c r="MUZ18" s="548"/>
      <c r="MVA18" s="548"/>
      <c r="MVB18" s="548"/>
      <c r="MVC18" s="548"/>
      <c r="MVD18" s="548"/>
      <c r="MVE18" s="548"/>
      <c r="MVF18" s="548"/>
      <c r="MVG18" s="548"/>
      <c r="MVH18" s="548"/>
      <c r="MVI18" s="548"/>
      <c r="MVJ18" s="548"/>
      <c r="MVK18" s="548"/>
      <c r="MVL18" s="548"/>
      <c r="MVM18" s="548"/>
      <c r="MVN18" s="548"/>
      <c r="MVO18" s="548"/>
      <c r="MVP18" s="548"/>
      <c r="MVQ18" s="548"/>
      <c r="MVR18" s="548"/>
      <c r="MVS18" s="548"/>
      <c r="MVT18" s="548"/>
      <c r="MVU18" s="548"/>
      <c r="MVV18" s="548"/>
      <c r="MVW18" s="548"/>
      <c r="MVX18" s="548"/>
      <c r="MVY18" s="548"/>
      <c r="MVZ18" s="548"/>
      <c r="MWA18" s="548"/>
      <c r="MWB18" s="548"/>
      <c r="MWC18" s="548"/>
      <c r="MWD18" s="548"/>
      <c r="MWE18" s="548"/>
      <c r="MWF18" s="548"/>
      <c r="MWG18" s="548"/>
      <c r="MWH18" s="548"/>
      <c r="MWI18" s="548"/>
      <c r="MWJ18" s="548"/>
      <c r="MWK18" s="548"/>
      <c r="MWL18" s="548"/>
      <c r="MWM18" s="548"/>
      <c r="MWN18" s="548"/>
      <c r="MWO18" s="548"/>
      <c r="MWP18" s="548"/>
      <c r="MWQ18" s="548"/>
      <c r="MWR18" s="548"/>
      <c r="MWS18" s="548"/>
      <c r="MWT18" s="548"/>
      <c r="MWU18" s="548"/>
      <c r="MWV18" s="548"/>
      <c r="MWW18" s="548"/>
      <c r="MWX18" s="548"/>
      <c r="MWY18" s="548"/>
      <c r="MWZ18" s="548"/>
      <c r="MXA18" s="548"/>
      <c r="MXB18" s="548"/>
      <c r="MXC18" s="548"/>
      <c r="MXD18" s="548"/>
      <c r="MXE18" s="548"/>
      <c r="MXF18" s="548"/>
      <c r="MXG18" s="548"/>
      <c r="MXH18" s="548"/>
      <c r="MXI18" s="548"/>
      <c r="MXJ18" s="548"/>
      <c r="MXK18" s="548"/>
      <c r="MXL18" s="548"/>
      <c r="MXM18" s="548"/>
      <c r="MXN18" s="548"/>
      <c r="MXO18" s="548"/>
      <c r="MXP18" s="548"/>
      <c r="MXQ18" s="548"/>
      <c r="MXR18" s="548"/>
      <c r="MXS18" s="548"/>
      <c r="MXT18" s="548"/>
      <c r="MXU18" s="548"/>
      <c r="MXV18" s="548"/>
      <c r="MXW18" s="548"/>
      <c r="MXX18" s="548"/>
      <c r="MXY18" s="548"/>
      <c r="MXZ18" s="548"/>
      <c r="MYA18" s="548"/>
      <c r="MYB18" s="548"/>
      <c r="MYC18" s="548"/>
      <c r="MYD18" s="548"/>
      <c r="MYE18" s="548"/>
      <c r="MYF18" s="548"/>
      <c r="MYG18" s="548"/>
      <c r="MYH18" s="548"/>
      <c r="MYI18" s="548"/>
      <c r="MYJ18" s="548"/>
      <c r="MYK18" s="548"/>
      <c r="MYL18" s="548"/>
      <c r="MYM18" s="548"/>
      <c r="MYN18" s="548"/>
      <c r="MYO18" s="548"/>
      <c r="MYP18" s="548"/>
      <c r="MYQ18" s="548"/>
      <c r="MYR18" s="548"/>
      <c r="MYS18" s="548"/>
      <c r="MYT18" s="548"/>
      <c r="MYU18" s="548"/>
      <c r="MYV18" s="548"/>
      <c r="MYW18" s="548"/>
      <c r="MYX18" s="548"/>
      <c r="MYY18" s="548"/>
      <c r="MYZ18" s="548"/>
      <c r="MZA18" s="548"/>
      <c r="MZB18" s="548"/>
      <c r="MZC18" s="548"/>
      <c r="MZD18" s="548"/>
      <c r="MZE18" s="548"/>
      <c r="MZF18" s="548"/>
      <c r="MZG18" s="548"/>
      <c r="MZH18" s="548"/>
      <c r="MZI18" s="548"/>
      <c r="MZJ18" s="548"/>
      <c r="MZK18" s="548"/>
      <c r="MZL18" s="548"/>
      <c r="MZM18" s="548"/>
      <c r="MZN18" s="548"/>
      <c r="MZO18" s="548"/>
      <c r="MZP18" s="548"/>
      <c r="MZQ18" s="548"/>
      <c r="MZR18" s="548"/>
      <c r="MZS18" s="548"/>
      <c r="MZT18" s="548"/>
      <c r="MZU18" s="548"/>
      <c r="MZV18" s="548"/>
      <c r="MZW18" s="548"/>
      <c r="MZX18" s="548"/>
      <c r="MZY18" s="548"/>
      <c r="MZZ18" s="548"/>
      <c r="NAA18" s="548"/>
      <c r="NAB18" s="548"/>
      <c r="NAC18" s="548"/>
      <c r="NAD18" s="548"/>
      <c r="NAE18" s="548"/>
      <c r="NAF18" s="548"/>
      <c r="NAG18" s="548"/>
      <c r="NAH18" s="548"/>
      <c r="NAI18" s="548"/>
      <c r="NAJ18" s="548"/>
      <c r="NAK18" s="548"/>
      <c r="NAL18" s="548"/>
      <c r="NAM18" s="548"/>
      <c r="NAN18" s="548"/>
      <c r="NAO18" s="548"/>
      <c r="NAP18" s="548"/>
      <c r="NAQ18" s="548"/>
      <c r="NAR18" s="548"/>
      <c r="NAS18" s="548"/>
      <c r="NAT18" s="548"/>
      <c r="NAU18" s="548"/>
      <c r="NAV18" s="548"/>
      <c r="NAW18" s="548"/>
      <c r="NAX18" s="548"/>
      <c r="NAY18" s="548"/>
      <c r="NAZ18" s="548"/>
      <c r="NBA18" s="548"/>
      <c r="NBB18" s="548"/>
      <c r="NBC18" s="548"/>
      <c r="NBD18" s="548"/>
      <c r="NBE18" s="548"/>
      <c r="NBF18" s="548"/>
      <c r="NBG18" s="548"/>
      <c r="NBH18" s="548"/>
      <c r="NBI18" s="548"/>
      <c r="NBJ18" s="548"/>
      <c r="NBK18" s="548"/>
      <c r="NBL18" s="548"/>
      <c r="NBM18" s="548"/>
      <c r="NBN18" s="548"/>
      <c r="NBO18" s="548"/>
      <c r="NBP18" s="548"/>
      <c r="NBQ18" s="548"/>
      <c r="NBR18" s="548"/>
      <c r="NBS18" s="548"/>
      <c r="NBT18" s="548"/>
      <c r="NBU18" s="548"/>
      <c r="NBV18" s="548"/>
      <c r="NBW18" s="548"/>
      <c r="NBX18" s="548"/>
      <c r="NBY18" s="548"/>
      <c r="NBZ18" s="548"/>
      <c r="NCA18" s="548"/>
      <c r="NCB18" s="548"/>
      <c r="NCC18" s="548"/>
      <c r="NCD18" s="548"/>
      <c r="NCE18" s="548"/>
      <c r="NCF18" s="548"/>
      <c r="NCG18" s="548"/>
      <c r="NCH18" s="548"/>
      <c r="NCI18" s="548"/>
      <c r="NCJ18" s="548"/>
      <c r="NCK18" s="548"/>
      <c r="NCL18" s="548"/>
      <c r="NCM18" s="548"/>
      <c r="NCN18" s="548"/>
      <c r="NCO18" s="548"/>
      <c r="NCP18" s="548"/>
      <c r="NCQ18" s="548"/>
      <c r="NCR18" s="548"/>
      <c r="NCS18" s="548"/>
      <c r="NCT18" s="548"/>
      <c r="NCU18" s="548"/>
      <c r="NCV18" s="548"/>
      <c r="NCW18" s="548"/>
      <c r="NCX18" s="548"/>
      <c r="NCY18" s="548"/>
      <c r="NCZ18" s="548"/>
      <c r="NDA18" s="548"/>
      <c r="NDB18" s="548"/>
      <c r="NDC18" s="548"/>
      <c r="NDD18" s="548"/>
      <c r="NDE18" s="548"/>
      <c r="NDF18" s="548"/>
      <c r="NDG18" s="548"/>
      <c r="NDH18" s="548"/>
      <c r="NDI18" s="548"/>
      <c r="NDJ18" s="548"/>
      <c r="NDK18" s="548"/>
      <c r="NDL18" s="548"/>
      <c r="NDM18" s="548"/>
      <c r="NDN18" s="548"/>
      <c r="NDO18" s="548"/>
      <c r="NDP18" s="548"/>
      <c r="NDQ18" s="548"/>
      <c r="NDR18" s="548"/>
      <c r="NDS18" s="548"/>
      <c r="NDT18" s="548"/>
      <c r="NDU18" s="548"/>
      <c r="NDV18" s="548"/>
      <c r="NDW18" s="548"/>
      <c r="NDX18" s="548"/>
      <c r="NDY18" s="548"/>
      <c r="NDZ18" s="548"/>
      <c r="NEA18" s="548"/>
      <c r="NEB18" s="548"/>
      <c r="NEC18" s="548"/>
      <c r="NED18" s="548"/>
      <c r="NEE18" s="548"/>
      <c r="NEF18" s="548"/>
      <c r="NEG18" s="548"/>
      <c r="NEH18" s="548"/>
      <c r="NEI18" s="548"/>
      <c r="NEJ18" s="548"/>
      <c r="NEK18" s="548"/>
      <c r="NEL18" s="548"/>
      <c r="NEM18" s="548"/>
      <c r="NEN18" s="548"/>
      <c r="NEO18" s="548"/>
      <c r="NEP18" s="548"/>
      <c r="NEQ18" s="548"/>
      <c r="NER18" s="548"/>
      <c r="NES18" s="548"/>
      <c r="NET18" s="548"/>
      <c r="NEU18" s="548"/>
      <c r="NEV18" s="548"/>
      <c r="NEW18" s="548"/>
      <c r="NEX18" s="548"/>
      <c r="NEY18" s="548"/>
      <c r="NEZ18" s="548"/>
      <c r="NFA18" s="548"/>
      <c r="NFB18" s="548"/>
      <c r="NFC18" s="548"/>
      <c r="NFD18" s="548"/>
      <c r="NFE18" s="548"/>
      <c r="NFF18" s="548"/>
      <c r="NFG18" s="548"/>
      <c r="NFH18" s="548"/>
      <c r="NFI18" s="548"/>
      <c r="NFJ18" s="548"/>
      <c r="NFK18" s="548"/>
      <c r="NFL18" s="548"/>
      <c r="NFM18" s="548"/>
      <c r="NFN18" s="548"/>
      <c r="NFO18" s="548"/>
      <c r="NFP18" s="548"/>
      <c r="NFQ18" s="548"/>
      <c r="NFR18" s="548"/>
      <c r="NFS18" s="548"/>
      <c r="NFT18" s="548"/>
      <c r="NFU18" s="548"/>
      <c r="NFV18" s="548"/>
      <c r="NFW18" s="548"/>
      <c r="NFX18" s="548"/>
      <c r="NFY18" s="548"/>
      <c r="NFZ18" s="548"/>
      <c r="NGA18" s="548"/>
      <c r="NGB18" s="548"/>
      <c r="NGC18" s="548"/>
      <c r="NGD18" s="548"/>
      <c r="NGE18" s="548"/>
      <c r="NGF18" s="548"/>
      <c r="NGG18" s="548"/>
      <c r="NGH18" s="548"/>
      <c r="NGI18" s="548"/>
      <c r="NGJ18" s="548"/>
      <c r="NGK18" s="548"/>
      <c r="NGL18" s="548"/>
      <c r="NGM18" s="548"/>
      <c r="NGN18" s="548"/>
      <c r="NGO18" s="548"/>
      <c r="NGP18" s="548"/>
      <c r="NGQ18" s="548"/>
      <c r="NGR18" s="548"/>
      <c r="NGS18" s="548"/>
      <c r="NGT18" s="548"/>
      <c r="NGU18" s="548"/>
      <c r="NGV18" s="548"/>
      <c r="NGW18" s="548"/>
      <c r="NGX18" s="548"/>
      <c r="NGY18" s="548"/>
      <c r="NGZ18" s="548"/>
      <c r="NHA18" s="548"/>
      <c r="NHB18" s="548"/>
      <c r="NHC18" s="548"/>
      <c r="NHD18" s="548"/>
      <c r="NHE18" s="548"/>
      <c r="NHF18" s="548"/>
      <c r="NHG18" s="548"/>
      <c r="NHH18" s="548"/>
      <c r="NHI18" s="548"/>
      <c r="NHJ18" s="548"/>
      <c r="NHK18" s="548"/>
      <c r="NHL18" s="548"/>
      <c r="NHM18" s="548"/>
      <c r="NHN18" s="548"/>
      <c r="NHO18" s="548"/>
      <c r="NHP18" s="548"/>
      <c r="NHQ18" s="548"/>
      <c r="NHR18" s="548"/>
      <c r="NHS18" s="548"/>
      <c r="NHT18" s="548"/>
      <c r="NHU18" s="548"/>
      <c r="NHV18" s="548"/>
      <c r="NHW18" s="548"/>
      <c r="NHX18" s="548"/>
      <c r="NHY18" s="548"/>
      <c r="NHZ18" s="548"/>
      <c r="NIA18" s="548"/>
      <c r="NIB18" s="548"/>
      <c r="NIC18" s="548"/>
      <c r="NID18" s="548"/>
      <c r="NIE18" s="548"/>
      <c r="NIF18" s="548"/>
      <c r="NIG18" s="548"/>
      <c r="NIH18" s="548"/>
      <c r="NII18" s="548"/>
      <c r="NIJ18" s="548"/>
      <c r="NIK18" s="548"/>
      <c r="NIL18" s="548"/>
      <c r="NIM18" s="548"/>
      <c r="NIN18" s="548"/>
      <c r="NIO18" s="548"/>
      <c r="NIP18" s="548"/>
      <c r="NIQ18" s="548"/>
      <c r="NIR18" s="548"/>
      <c r="NIS18" s="548"/>
      <c r="NIT18" s="548"/>
      <c r="NIU18" s="548"/>
      <c r="NIV18" s="548"/>
      <c r="NIW18" s="548"/>
      <c r="NIX18" s="548"/>
      <c r="NIY18" s="548"/>
      <c r="NIZ18" s="548"/>
      <c r="NJA18" s="548"/>
      <c r="NJB18" s="548"/>
      <c r="NJC18" s="548"/>
      <c r="NJD18" s="548"/>
      <c r="NJE18" s="548"/>
      <c r="NJF18" s="548"/>
      <c r="NJG18" s="548"/>
      <c r="NJH18" s="548"/>
      <c r="NJI18" s="548"/>
      <c r="NJJ18" s="548"/>
      <c r="NJK18" s="548"/>
      <c r="NJL18" s="548"/>
      <c r="NJM18" s="548"/>
      <c r="NJN18" s="548"/>
      <c r="NJO18" s="548"/>
      <c r="NJP18" s="548"/>
      <c r="NJQ18" s="548"/>
      <c r="NJR18" s="548"/>
      <c r="NJS18" s="548"/>
      <c r="NJT18" s="548"/>
      <c r="NJU18" s="548"/>
      <c r="NJV18" s="548"/>
      <c r="NJW18" s="548"/>
      <c r="NJX18" s="548"/>
      <c r="NJY18" s="548"/>
      <c r="NJZ18" s="548"/>
      <c r="NKA18" s="548"/>
      <c r="NKB18" s="548"/>
      <c r="NKC18" s="548"/>
      <c r="NKD18" s="548"/>
      <c r="NKE18" s="548"/>
      <c r="NKF18" s="548"/>
      <c r="NKG18" s="548"/>
      <c r="NKH18" s="548"/>
      <c r="NKI18" s="548"/>
      <c r="NKJ18" s="548"/>
      <c r="NKK18" s="548"/>
      <c r="NKL18" s="548"/>
      <c r="NKM18" s="548"/>
      <c r="NKN18" s="548"/>
      <c r="NKO18" s="548"/>
      <c r="NKP18" s="548"/>
      <c r="NKQ18" s="548"/>
      <c r="NKR18" s="548"/>
      <c r="NKS18" s="548"/>
      <c r="NKT18" s="548"/>
      <c r="NKU18" s="548"/>
      <c r="NKV18" s="548"/>
      <c r="NKW18" s="548"/>
      <c r="NKX18" s="548"/>
      <c r="NKY18" s="548"/>
      <c r="NKZ18" s="548"/>
      <c r="NLA18" s="548"/>
      <c r="NLB18" s="548"/>
      <c r="NLC18" s="548"/>
      <c r="NLD18" s="548"/>
      <c r="NLE18" s="548"/>
      <c r="NLF18" s="548"/>
      <c r="NLG18" s="548"/>
      <c r="NLH18" s="548"/>
      <c r="NLI18" s="548"/>
      <c r="NLJ18" s="548"/>
      <c r="NLK18" s="548"/>
      <c r="NLL18" s="548"/>
      <c r="NLM18" s="548"/>
      <c r="NLN18" s="548"/>
      <c r="NLO18" s="548"/>
      <c r="NLP18" s="548"/>
      <c r="NLQ18" s="548"/>
      <c r="NLR18" s="548"/>
      <c r="NLS18" s="548"/>
      <c r="NLT18" s="548"/>
      <c r="NLU18" s="548"/>
      <c r="NLV18" s="548"/>
      <c r="NLW18" s="548"/>
      <c r="NLX18" s="548"/>
      <c r="NLY18" s="548"/>
      <c r="NLZ18" s="548"/>
      <c r="NMA18" s="548"/>
      <c r="NMB18" s="548"/>
      <c r="NMC18" s="548"/>
      <c r="NMD18" s="548"/>
      <c r="NME18" s="548"/>
      <c r="NMF18" s="548"/>
      <c r="NMG18" s="548"/>
      <c r="NMH18" s="548"/>
      <c r="NMI18" s="548"/>
      <c r="NMJ18" s="548"/>
      <c r="NMK18" s="548"/>
      <c r="NML18" s="548"/>
      <c r="NMM18" s="548"/>
      <c r="NMN18" s="548"/>
      <c r="NMO18" s="548"/>
      <c r="NMP18" s="548"/>
      <c r="NMQ18" s="548"/>
      <c r="NMR18" s="548"/>
      <c r="NMS18" s="548"/>
      <c r="NMT18" s="548"/>
      <c r="NMU18" s="548"/>
      <c r="NMV18" s="548"/>
      <c r="NMW18" s="548"/>
      <c r="NMX18" s="548"/>
      <c r="NMY18" s="548"/>
      <c r="NMZ18" s="548"/>
      <c r="NNA18" s="548"/>
      <c r="NNB18" s="548"/>
      <c r="NNC18" s="548"/>
      <c r="NND18" s="548"/>
      <c r="NNE18" s="548"/>
      <c r="NNF18" s="548"/>
      <c r="NNG18" s="548"/>
      <c r="NNH18" s="548"/>
      <c r="NNI18" s="548"/>
      <c r="NNJ18" s="548"/>
      <c r="NNK18" s="548"/>
      <c r="NNL18" s="548"/>
      <c r="NNM18" s="548"/>
      <c r="NNN18" s="548"/>
      <c r="NNO18" s="548"/>
      <c r="NNP18" s="548"/>
      <c r="NNQ18" s="548"/>
      <c r="NNR18" s="548"/>
      <c r="NNS18" s="548"/>
      <c r="NNT18" s="548"/>
      <c r="NNU18" s="548"/>
      <c r="NNV18" s="548"/>
      <c r="NNW18" s="548"/>
      <c r="NNX18" s="548"/>
      <c r="NNY18" s="548"/>
      <c r="NNZ18" s="548"/>
      <c r="NOA18" s="548"/>
      <c r="NOB18" s="548"/>
      <c r="NOC18" s="548"/>
      <c r="NOD18" s="548"/>
      <c r="NOE18" s="548"/>
      <c r="NOF18" s="548"/>
      <c r="NOG18" s="548"/>
      <c r="NOH18" s="548"/>
      <c r="NOI18" s="548"/>
      <c r="NOJ18" s="548"/>
      <c r="NOK18" s="548"/>
      <c r="NOL18" s="548"/>
      <c r="NOM18" s="548"/>
      <c r="NON18" s="548"/>
      <c r="NOO18" s="548"/>
      <c r="NOP18" s="548"/>
      <c r="NOQ18" s="548"/>
      <c r="NOR18" s="548"/>
      <c r="NOS18" s="548"/>
      <c r="NOT18" s="548"/>
      <c r="NOU18" s="548"/>
      <c r="NOV18" s="548"/>
      <c r="NOW18" s="548"/>
      <c r="NOX18" s="548"/>
      <c r="NOY18" s="548"/>
      <c r="NOZ18" s="548"/>
      <c r="NPA18" s="548"/>
      <c r="NPB18" s="548"/>
      <c r="NPC18" s="548"/>
      <c r="NPD18" s="548"/>
      <c r="NPE18" s="548"/>
      <c r="NPF18" s="548"/>
      <c r="NPG18" s="548"/>
      <c r="NPH18" s="548"/>
      <c r="NPI18" s="548"/>
      <c r="NPJ18" s="548"/>
      <c r="NPK18" s="548"/>
      <c r="NPL18" s="548"/>
      <c r="NPM18" s="548"/>
      <c r="NPN18" s="548"/>
      <c r="NPO18" s="548"/>
      <c r="NPP18" s="548"/>
      <c r="NPQ18" s="548"/>
      <c r="NPR18" s="548"/>
      <c r="NPS18" s="548"/>
      <c r="NPT18" s="548"/>
      <c r="NPU18" s="548"/>
      <c r="NPV18" s="548"/>
      <c r="NPW18" s="548"/>
      <c r="NPX18" s="548"/>
      <c r="NPY18" s="548"/>
      <c r="NPZ18" s="548"/>
      <c r="NQA18" s="548"/>
      <c r="NQB18" s="548"/>
      <c r="NQC18" s="548"/>
      <c r="NQD18" s="548"/>
      <c r="NQE18" s="548"/>
      <c r="NQF18" s="548"/>
      <c r="NQG18" s="548"/>
      <c r="NQH18" s="548"/>
      <c r="NQI18" s="548"/>
      <c r="NQJ18" s="548"/>
      <c r="NQK18" s="548"/>
      <c r="NQL18" s="548"/>
      <c r="NQM18" s="548"/>
      <c r="NQN18" s="548"/>
      <c r="NQO18" s="548"/>
      <c r="NQP18" s="548"/>
      <c r="NQQ18" s="548"/>
      <c r="NQR18" s="548"/>
      <c r="NQS18" s="548"/>
      <c r="NQT18" s="548"/>
      <c r="NQU18" s="548"/>
      <c r="NQV18" s="548"/>
      <c r="NQW18" s="548"/>
      <c r="NQX18" s="548"/>
      <c r="NQY18" s="548"/>
      <c r="NQZ18" s="548"/>
      <c r="NRA18" s="548"/>
      <c r="NRB18" s="548"/>
      <c r="NRC18" s="548"/>
      <c r="NRD18" s="548"/>
      <c r="NRE18" s="548"/>
      <c r="NRF18" s="548"/>
      <c r="NRG18" s="548"/>
      <c r="NRH18" s="548"/>
      <c r="NRI18" s="548"/>
      <c r="NRJ18" s="548"/>
      <c r="NRK18" s="548"/>
      <c r="NRL18" s="548"/>
      <c r="NRM18" s="548"/>
      <c r="NRN18" s="548"/>
      <c r="NRO18" s="548"/>
      <c r="NRP18" s="548"/>
      <c r="NRQ18" s="548"/>
      <c r="NRR18" s="548"/>
      <c r="NRS18" s="548"/>
      <c r="NRT18" s="548"/>
      <c r="NRU18" s="548"/>
      <c r="NRV18" s="548"/>
      <c r="NRW18" s="548"/>
      <c r="NRX18" s="548"/>
      <c r="NRY18" s="548"/>
      <c r="NRZ18" s="548"/>
      <c r="NSA18" s="548"/>
      <c r="NSB18" s="548"/>
      <c r="NSC18" s="548"/>
      <c r="NSD18" s="548"/>
      <c r="NSE18" s="548"/>
      <c r="NSF18" s="548"/>
      <c r="NSG18" s="548"/>
      <c r="NSH18" s="548"/>
      <c r="NSI18" s="548"/>
      <c r="NSJ18" s="548"/>
      <c r="NSK18" s="548"/>
      <c r="NSL18" s="548"/>
      <c r="NSM18" s="548"/>
      <c r="NSN18" s="548"/>
      <c r="NSO18" s="548"/>
      <c r="NSP18" s="548"/>
      <c r="NSQ18" s="548"/>
      <c r="NSR18" s="548"/>
      <c r="NSS18" s="548"/>
      <c r="NST18" s="548"/>
      <c r="NSU18" s="548"/>
      <c r="NSV18" s="548"/>
      <c r="NSW18" s="548"/>
      <c r="NSX18" s="548"/>
      <c r="NSY18" s="548"/>
      <c r="NSZ18" s="548"/>
      <c r="NTA18" s="548"/>
      <c r="NTB18" s="548"/>
      <c r="NTC18" s="548"/>
      <c r="NTD18" s="548"/>
      <c r="NTE18" s="548"/>
      <c r="NTF18" s="548"/>
      <c r="NTG18" s="548"/>
      <c r="NTH18" s="548"/>
      <c r="NTI18" s="548"/>
      <c r="NTJ18" s="548"/>
      <c r="NTK18" s="548"/>
      <c r="NTL18" s="548"/>
      <c r="NTM18" s="548"/>
      <c r="NTN18" s="548"/>
      <c r="NTO18" s="548"/>
      <c r="NTP18" s="548"/>
      <c r="NTQ18" s="548"/>
      <c r="NTR18" s="548"/>
      <c r="NTS18" s="548"/>
      <c r="NTT18" s="548"/>
      <c r="NTU18" s="548"/>
      <c r="NTV18" s="548"/>
      <c r="NTW18" s="548"/>
      <c r="NTX18" s="548"/>
      <c r="NTY18" s="548"/>
      <c r="NTZ18" s="548"/>
      <c r="NUA18" s="548"/>
      <c r="NUB18" s="548"/>
      <c r="NUC18" s="548"/>
      <c r="NUD18" s="548"/>
      <c r="NUE18" s="548"/>
      <c r="NUF18" s="548"/>
      <c r="NUG18" s="548"/>
      <c r="NUH18" s="548"/>
      <c r="NUI18" s="548"/>
      <c r="NUJ18" s="548"/>
      <c r="NUK18" s="548"/>
      <c r="NUL18" s="548"/>
      <c r="NUM18" s="548"/>
      <c r="NUN18" s="548"/>
      <c r="NUO18" s="548"/>
      <c r="NUP18" s="548"/>
      <c r="NUQ18" s="548"/>
      <c r="NUR18" s="548"/>
      <c r="NUS18" s="548"/>
      <c r="NUT18" s="548"/>
      <c r="NUU18" s="548"/>
      <c r="NUV18" s="548"/>
      <c r="NUW18" s="548"/>
      <c r="NUX18" s="548"/>
      <c r="NUY18" s="548"/>
      <c r="NUZ18" s="548"/>
      <c r="NVA18" s="548"/>
      <c r="NVB18" s="548"/>
      <c r="NVC18" s="548"/>
      <c r="NVD18" s="548"/>
      <c r="NVE18" s="548"/>
      <c r="NVF18" s="548"/>
      <c r="NVG18" s="548"/>
      <c r="NVH18" s="548"/>
      <c r="NVI18" s="548"/>
      <c r="NVJ18" s="548"/>
      <c r="NVK18" s="548"/>
      <c r="NVL18" s="548"/>
      <c r="NVM18" s="548"/>
      <c r="NVN18" s="548"/>
      <c r="NVO18" s="548"/>
      <c r="NVP18" s="548"/>
      <c r="NVQ18" s="548"/>
      <c r="NVR18" s="548"/>
      <c r="NVS18" s="548"/>
      <c r="NVT18" s="548"/>
      <c r="NVU18" s="548"/>
      <c r="NVV18" s="548"/>
      <c r="NVW18" s="548"/>
      <c r="NVX18" s="548"/>
      <c r="NVY18" s="548"/>
      <c r="NVZ18" s="548"/>
      <c r="NWA18" s="548"/>
      <c r="NWB18" s="548"/>
      <c r="NWC18" s="548"/>
      <c r="NWD18" s="548"/>
      <c r="NWE18" s="548"/>
      <c r="NWF18" s="548"/>
      <c r="NWG18" s="548"/>
      <c r="NWH18" s="548"/>
      <c r="NWI18" s="548"/>
      <c r="NWJ18" s="548"/>
      <c r="NWK18" s="548"/>
      <c r="NWL18" s="548"/>
      <c r="NWM18" s="548"/>
      <c r="NWN18" s="548"/>
      <c r="NWO18" s="548"/>
      <c r="NWP18" s="548"/>
      <c r="NWQ18" s="548"/>
      <c r="NWR18" s="548"/>
      <c r="NWS18" s="548"/>
      <c r="NWT18" s="548"/>
      <c r="NWU18" s="548"/>
      <c r="NWV18" s="548"/>
      <c r="NWW18" s="548"/>
      <c r="NWX18" s="548"/>
      <c r="NWY18" s="548"/>
      <c r="NWZ18" s="548"/>
      <c r="NXA18" s="548"/>
      <c r="NXB18" s="548"/>
      <c r="NXC18" s="548"/>
      <c r="NXD18" s="548"/>
      <c r="NXE18" s="548"/>
      <c r="NXF18" s="548"/>
      <c r="NXG18" s="548"/>
      <c r="NXH18" s="548"/>
      <c r="NXI18" s="548"/>
      <c r="NXJ18" s="548"/>
      <c r="NXK18" s="548"/>
      <c r="NXL18" s="548"/>
      <c r="NXM18" s="548"/>
      <c r="NXN18" s="548"/>
      <c r="NXO18" s="548"/>
      <c r="NXP18" s="548"/>
      <c r="NXQ18" s="548"/>
      <c r="NXR18" s="548"/>
      <c r="NXS18" s="548"/>
      <c r="NXT18" s="548"/>
      <c r="NXU18" s="548"/>
      <c r="NXV18" s="548"/>
      <c r="NXW18" s="548"/>
      <c r="NXX18" s="548"/>
      <c r="NXY18" s="548"/>
      <c r="NXZ18" s="548"/>
      <c r="NYA18" s="548"/>
      <c r="NYB18" s="548"/>
      <c r="NYC18" s="548"/>
      <c r="NYD18" s="548"/>
      <c r="NYE18" s="548"/>
      <c r="NYF18" s="548"/>
      <c r="NYG18" s="548"/>
      <c r="NYH18" s="548"/>
      <c r="NYI18" s="548"/>
      <c r="NYJ18" s="548"/>
      <c r="NYK18" s="548"/>
      <c r="NYL18" s="548"/>
      <c r="NYM18" s="548"/>
      <c r="NYN18" s="548"/>
      <c r="NYO18" s="548"/>
      <c r="NYP18" s="548"/>
      <c r="NYQ18" s="548"/>
      <c r="NYR18" s="548"/>
      <c r="NYS18" s="548"/>
      <c r="NYT18" s="548"/>
      <c r="NYU18" s="548"/>
      <c r="NYV18" s="548"/>
      <c r="NYW18" s="548"/>
      <c r="NYX18" s="548"/>
      <c r="NYY18" s="548"/>
      <c r="NYZ18" s="548"/>
      <c r="NZA18" s="548"/>
      <c r="NZB18" s="548"/>
      <c r="NZC18" s="548"/>
      <c r="NZD18" s="548"/>
      <c r="NZE18" s="548"/>
      <c r="NZF18" s="548"/>
      <c r="NZG18" s="548"/>
      <c r="NZH18" s="548"/>
      <c r="NZI18" s="548"/>
      <c r="NZJ18" s="548"/>
      <c r="NZK18" s="548"/>
      <c r="NZL18" s="548"/>
      <c r="NZM18" s="548"/>
      <c r="NZN18" s="548"/>
      <c r="NZO18" s="548"/>
      <c r="NZP18" s="548"/>
      <c r="NZQ18" s="548"/>
      <c r="NZR18" s="548"/>
      <c r="NZS18" s="548"/>
      <c r="NZT18" s="548"/>
      <c r="NZU18" s="548"/>
      <c r="NZV18" s="548"/>
      <c r="NZW18" s="548"/>
      <c r="NZX18" s="548"/>
      <c r="NZY18" s="548"/>
      <c r="NZZ18" s="548"/>
      <c r="OAA18" s="548"/>
      <c r="OAB18" s="548"/>
      <c r="OAC18" s="548"/>
      <c r="OAD18" s="548"/>
      <c r="OAE18" s="548"/>
      <c r="OAF18" s="548"/>
      <c r="OAG18" s="548"/>
      <c r="OAH18" s="548"/>
      <c r="OAI18" s="548"/>
      <c r="OAJ18" s="548"/>
      <c r="OAK18" s="548"/>
      <c r="OAL18" s="548"/>
      <c r="OAM18" s="548"/>
      <c r="OAN18" s="548"/>
      <c r="OAO18" s="548"/>
      <c r="OAP18" s="548"/>
      <c r="OAQ18" s="548"/>
      <c r="OAR18" s="548"/>
      <c r="OAS18" s="548"/>
      <c r="OAT18" s="548"/>
      <c r="OAU18" s="548"/>
      <c r="OAV18" s="548"/>
      <c r="OAW18" s="548"/>
      <c r="OAX18" s="548"/>
      <c r="OAY18" s="548"/>
      <c r="OAZ18" s="548"/>
      <c r="OBA18" s="548"/>
      <c r="OBB18" s="548"/>
      <c r="OBC18" s="548"/>
      <c r="OBD18" s="548"/>
      <c r="OBE18" s="548"/>
      <c r="OBF18" s="548"/>
      <c r="OBG18" s="548"/>
      <c r="OBH18" s="548"/>
      <c r="OBI18" s="548"/>
      <c r="OBJ18" s="548"/>
      <c r="OBK18" s="548"/>
      <c r="OBL18" s="548"/>
      <c r="OBM18" s="548"/>
      <c r="OBN18" s="548"/>
      <c r="OBO18" s="548"/>
      <c r="OBP18" s="548"/>
      <c r="OBQ18" s="548"/>
      <c r="OBR18" s="548"/>
      <c r="OBS18" s="548"/>
      <c r="OBT18" s="548"/>
      <c r="OBU18" s="548"/>
      <c r="OBV18" s="548"/>
      <c r="OBW18" s="548"/>
      <c r="OBX18" s="548"/>
      <c r="OBY18" s="548"/>
      <c r="OBZ18" s="548"/>
      <c r="OCA18" s="548"/>
      <c r="OCB18" s="548"/>
      <c r="OCC18" s="548"/>
      <c r="OCD18" s="548"/>
      <c r="OCE18" s="548"/>
      <c r="OCF18" s="548"/>
      <c r="OCG18" s="548"/>
      <c r="OCH18" s="548"/>
      <c r="OCI18" s="548"/>
      <c r="OCJ18" s="548"/>
      <c r="OCK18" s="548"/>
      <c r="OCL18" s="548"/>
      <c r="OCM18" s="548"/>
      <c r="OCN18" s="548"/>
      <c r="OCO18" s="548"/>
      <c r="OCP18" s="548"/>
      <c r="OCQ18" s="548"/>
      <c r="OCR18" s="548"/>
      <c r="OCS18" s="548"/>
      <c r="OCT18" s="548"/>
      <c r="OCU18" s="548"/>
      <c r="OCV18" s="548"/>
      <c r="OCW18" s="548"/>
      <c r="OCX18" s="548"/>
      <c r="OCY18" s="548"/>
      <c r="OCZ18" s="548"/>
      <c r="ODA18" s="548"/>
      <c r="ODB18" s="548"/>
      <c r="ODC18" s="548"/>
      <c r="ODD18" s="548"/>
      <c r="ODE18" s="548"/>
      <c r="ODF18" s="548"/>
      <c r="ODG18" s="548"/>
      <c r="ODH18" s="548"/>
      <c r="ODI18" s="548"/>
      <c r="ODJ18" s="548"/>
      <c r="ODK18" s="548"/>
      <c r="ODL18" s="548"/>
      <c r="ODM18" s="548"/>
      <c r="ODN18" s="548"/>
      <c r="ODO18" s="548"/>
      <c r="ODP18" s="548"/>
      <c r="ODQ18" s="548"/>
      <c r="ODR18" s="548"/>
      <c r="ODS18" s="548"/>
      <c r="ODT18" s="548"/>
      <c r="ODU18" s="548"/>
      <c r="ODV18" s="548"/>
      <c r="ODW18" s="548"/>
      <c r="ODX18" s="548"/>
      <c r="ODY18" s="548"/>
      <c r="ODZ18" s="548"/>
      <c r="OEA18" s="548"/>
      <c r="OEB18" s="548"/>
      <c r="OEC18" s="548"/>
      <c r="OED18" s="548"/>
      <c r="OEE18" s="548"/>
      <c r="OEF18" s="548"/>
      <c r="OEG18" s="548"/>
      <c r="OEH18" s="548"/>
      <c r="OEI18" s="548"/>
      <c r="OEJ18" s="548"/>
      <c r="OEK18" s="548"/>
      <c r="OEL18" s="548"/>
      <c r="OEM18" s="548"/>
      <c r="OEN18" s="548"/>
      <c r="OEO18" s="548"/>
      <c r="OEP18" s="548"/>
      <c r="OEQ18" s="548"/>
      <c r="OER18" s="548"/>
      <c r="OES18" s="548"/>
      <c r="OET18" s="548"/>
      <c r="OEU18" s="548"/>
      <c r="OEV18" s="548"/>
      <c r="OEW18" s="548"/>
      <c r="OEX18" s="548"/>
      <c r="OEY18" s="548"/>
      <c r="OEZ18" s="548"/>
      <c r="OFA18" s="548"/>
      <c r="OFB18" s="548"/>
      <c r="OFC18" s="548"/>
      <c r="OFD18" s="548"/>
      <c r="OFE18" s="548"/>
      <c r="OFF18" s="548"/>
      <c r="OFG18" s="548"/>
      <c r="OFH18" s="548"/>
      <c r="OFI18" s="548"/>
      <c r="OFJ18" s="548"/>
      <c r="OFK18" s="548"/>
      <c r="OFL18" s="548"/>
      <c r="OFM18" s="548"/>
      <c r="OFN18" s="548"/>
      <c r="OFO18" s="548"/>
      <c r="OFP18" s="548"/>
      <c r="OFQ18" s="548"/>
      <c r="OFR18" s="548"/>
      <c r="OFS18" s="548"/>
      <c r="OFT18" s="548"/>
      <c r="OFU18" s="548"/>
      <c r="OFV18" s="548"/>
      <c r="OFW18" s="548"/>
      <c r="OFX18" s="548"/>
      <c r="OFY18" s="548"/>
      <c r="OFZ18" s="548"/>
      <c r="OGA18" s="548"/>
      <c r="OGB18" s="548"/>
      <c r="OGC18" s="548"/>
      <c r="OGD18" s="548"/>
      <c r="OGE18" s="548"/>
      <c r="OGF18" s="548"/>
      <c r="OGG18" s="548"/>
      <c r="OGH18" s="548"/>
      <c r="OGI18" s="548"/>
      <c r="OGJ18" s="548"/>
      <c r="OGK18" s="548"/>
      <c r="OGL18" s="548"/>
      <c r="OGM18" s="548"/>
      <c r="OGN18" s="548"/>
      <c r="OGO18" s="548"/>
      <c r="OGP18" s="548"/>
      <c r="OGQ18" s="548"/>
      <c r="OGR18" s="548"/>
      <c r="OGS18" s="548"/>
      <c r="OGT18" s="548"/>
      <c r="OGU18" s="548"/>
      <c r="OGV18" s="548"/>
      <c r="OGW18" s="548"/>
      <c r="OGX18" s="548"/>
      <c r="OGY18" s="548"/>
      <c r="OGZ18" s="548"/>
      <c r="OHA18" s="548"/>
      <c r="OHB18" s="548"/>
      <c r="OHC18" s="548"/>
      <c r="OHD18" s="548"/>
      <c r="OHE18" s="548"/>
      <c r="OHF18" s="548"/>
      <c r="OHG18" s="548"/>
      <c r="OHH18" s="548"/>
      <c r="OHI18" s="548"/>
      <c r="OHJ18" s="548"/>
      <c r="OHK18" s="548"/>
      <c r="OHL18" s="548"/>
      <c r="OHM18" s="548"/>
      <c r="OHN18" s="548"/>
      <c r="OHO18" s="548"/>
      <c r="OHP18" s="548"/>
      <c r="OHQ18" s="548"/>
      <c r="OHR18" s="548"/>
      <c r="OHS18" s="548"/>
      <c r="OHT18" s="548"/>
      <c r="OHU18" s="548"/>
      <c r="OHV18" s="548"/>
      <c r="OHW18" s="548"/>
      <c r="OHX18" s="548"/>
      <c r="OHY18" s="548"/>
      <c r="OHZ18" s="548"/>
      <c r="OIA18" s="548"/>
      <c r="OIB18" s="548"/>
      <c r="OIC18" s="548"/>
      <c r="OID18" s="548"/>
      <c r="OIE18" s="548"/>
      <c r="OIF18" s="548"/>
      <c r="OIG18" s="548"/>
      <c r="OIH18" s="548"/>
      <c r="OII18" s="548"/>
      <c r="OIJ18" s="548"/>
      <c r="OIK18" s="548"/>
      <c r="OIL18" s="548"/>
      <c r="OIM18" s="548"/>
      <c r="OIN18" s="548"/>
      <c r="OIO18" s="548"/>
      <c r="OIP18" s="548"/>
      <c r="OIQ18" s="548"/>
      <c r="OIR18" s="548"/>
      <c r="OIS18" s="548"/>
      <c r="OIT18" s="548"/>
      <c r="OIU18" s="548"/>
      <c r="OIV18" s="548"/>
      <c r="OIW18" s="548"/>
      <c r="OIX18" s="548"/>
      <c r="OIY18" s="548"/>
      <c r="OIZ18" s="548"/>
      <c r="OJA18" s="548"/>
      <c r="OJB18" s="548"/>
      <c r="OJC18" s="548"/>
      <c r="OJD18" s="548"/>
      <c r="OJE18" s="548"/>
      <c r="OJF18" s="548"/>
      <c r="OJG18" s="548"/>
      <c r="OJH18" s="548"/>
      <c r="OJI18" s="548"/>
      <c r="OJJ18" s="548"/>
      <c r="OJK18" s="548"/>
      <c r="OJL18" s="548"/>
      <c r="OJM18" s="548"/>
      <c r="OJN18" s="548"/>
      <c r="OJO18" s="548"/>
      <c r="OJP18" s="548"/>
      <c r="OJQ18" s="548"/>
      <c r="OJR18" s="548"/>
      <c r="OJS18" s="548"/>
      <c r="OJT18" s="548"/>
      <c r="OJU18" s="548"/>
      <c r="OJV18" s="548"/>
      <c r="OJW18" s="548"/>
      <c r="OJX18" s="548"/>
      <c r="OJY18" s="548"/>
      <c r="OJZ18" s="548"/>
      <c r="OKA18" s="548"/>
      <c r="OKB18" s="548"/>
      <c r="OKC18" s="548"/>
      <c r="OKD18" s="548"/>
      <c r="OKE18" s="548"/>
      <c r="OKF18" s="548"/>
      <c r="OKG18" s="548"/>
      <c r="OKH18" s="548"/>
      <c r="OKI18" s="548"/>
      <c r="OKJ18" s="548"/>
      <c r="OKK18" s="548"/>
      <c r="OKL18" s="548"/>
      <c r="OKM18" s="548"/>
      <c r="OKN18" s="548"/>
      <c r="OKO18" s="548"/>
      <c r="OKP18" s="548"/>
      <c r="OKQ18" s="548"/>
      <c r="OKR18" s="548"/>
      <c r="OKS18" s="548"/>
      <c r="OKT18" s="548"/>
      <c r="OKU18" s="548"/>
      <c r="OKV18" s="548"/>
      <c r="OKW18" s="548"/>
      <c r="OKX18" s="548"/>
      <c r="OKY18" s="548"/>
      <c r="OKZ18" s="548"/>
      <c r="OLA18" s="548"/>
      <c r="OLB18" s="548"/>
      <c r="OLC18" s="548"/>
      <c r="OLD18" s="548"/>
      <c r="OLE18" s="548"/>
      <c r="OLF18" s="548"/>
      <c r="OLG18" s="548"/>
      <c r="OLH18" s="548"/>
      <c r="OLI18" s="548"/>
      <c r="OLJ18" s="548"/>
      <c r="OLK18" s="548"/>
      <c r="OLL18" s="548"/>
      <c r="OLM18" s="548"/>
      <c r="OLN18" s="548"/>
      <c r="OLO18" s="548"/>
      <c r="OLP18" s="548"/>
      <c r="OLQ18" s="548"/>
      <c r="OLR18" s="548"/>
      <c r="OLS18" s="548"/>
      <c r="OLT18" s="548"/>
      <c r="OLU18" s="548"/>
      <c r="OLV18" s="548"/>
      <c r="OLW18" s="548"/>
      <c r="OLX18" s="548"/>
      <c r="OLY18" s="548"/>
      <c r="OLZ18" s="548"/>
      <c r="OMA18" s="548"/>
      <c r="OMB18" s="548"/>
      <c r="OMC18" s="548"/>
      <c r="OMD18" s="548"/>
      <c r="OME18" s="548"/>
      <c r="OMF18" s="548"/>
      <c r="OMG18" s="548"/>
      <c r="OMH18" s="548"/>
      <c r="OMI18" s="548"/>
      <c r="OMJ18" s="548"/>
      <c r="OMK18" s="548"/>
      <c r="OML18" s="548"/>
      <c r="OMM18" s="548"/>
      <c r="OMN18" s="548"/>
      <c r="OMO18" s="548"/>
      <c r="OMP18" s="548"/>
      <c r="OMQ18" s="548"/>
      <c r="OMR18" s="548"/>
      <c r="OMS18" s="548"/>
      <c r="OMT18" s="548"/>
      <c r="OMU18" s="548"/>
      <c r="OMV18" s="548"/>
      <c r="OMW18" s="548"/>
      <c r="OMX18" s="548"/>
      <c r="OMY18" s="548"/>
      <c r="OMZ18" s="548"/>
      <c r="ONA18" s="548"/>
      <c r="ONB18" s="548"/>
      <c r="ONC18" s="548"/>
      <c r="OND18" s="548"/>
      <c r="ONE18" s="548"/>
      <c r="ONF18" s="548"/>
      <c r="ONG18" s="548"/>
      <c r="ONH18" s="548"/>
      <c r="ONI18" s="548"/>
      <c r="ONJ18" s="548"/>
      <c r="ONK18" s="548"/>
      <c r="ONL18" s="548"/>
      <c r="ONM18" s="548"/>
      <c r="ONN18" s="548"/>
      <c r="ONO18" s="548"/>
      <c r="ONP18" s="548"/>
      <c r="ONQ18" s="548"/>
      <c r="ONR18" s="548"/>
      <c r="ONS18" s="548"/>
      <c r="ONT18" s="548"/>
      <c r="ONU18" s="548"/>
      <c r="ONV18" s="548"/>
      <c r="ONW18" s="548"/>
      <c r="ONX18" s="548"/>
      <c r="ONY18" s="548"/>
      <c r="ONZ18" s="548"/>
      <c r="OOA18" s="548"/>
      <c r="OOB18" s="548"/>
      <c r="OOC18" s="548"/>
      <c r="OOD18" s="548"/>
      <c r="OOE18" s="548"/>
      <c r="OOF18" s="548"/>
      <c r="OOG18" s="548"/>
      <c r="OOH18" s="548"/>
      <c r="OOI18" s="548"/>
      <c r="OOJ18" s="548"/>
      <c r="OOK18" s="548"/>
      <c r="OOL18" s="548"/>
      <c r="OOM18" s="548"/>
      <c r="OON18" s="548"/>
      <c r="OOO18" s="548"/>
      <c r="OOP18" s="548"/>
      <c r="OOQ18" s="548"/>
      <c r="OOR18" s="548"/>
      <c r="OOS18" s="548"/>
      <c r="OOT18" s="548"/>
      <c r="OOU18" s="548"/>
      <c r="OOV18" s="548"/>
      <c r="OOW18" s="548"/>
      <c r="OOX18" s="548"/>
      <c r="OOY18" s="548"/>
      <c r="OOZ18" s="548"/>
      <c r="OPA18" s="548"/>
      <c r="OPB18" s="548"/>
      <c r="OPC18" s="548"/>
      <c r="OPD18" s="548"/>
      <c r="OPE18" s="548"/>
      <c r="OPF18" s="548"/>
      <c r="OPG18" s="548"/>
      <c r="OPH18" s="548"/>
      <c r="OPI18" s="548"/>
      <c r="OPJ18" s="548"/>
      <c r="OPK18" s="548"/>
      <c r="OPL18" s="548"/>
      <c r="OPM18" s="548"/>
      <c r="OPN18" s="548"/>
      <c r="OPO18" s="548"/>
      <c r="OPP18" s="548"/>
      <c r="OPQ18" s="548"/>
      <c r="OPR18" s="548"/>
      <c r="OPS18" s="548"/>
      <c r="OPT18" s="548"/>
      <c r="OPU18" s="548"/>
      <c r="OPV18" s="548"/>
      <c r="OPW18" s="548"/>
      <c r="OPX18" s="548"/>
      <c r="OPY18" s="548"/>
      <c r="OPZ18" s="548"/>
      <c r="OQA18" s="548"/>
      <c r="OQB18" s="548"/>
      <c r="OQC18" s="548"/>
      <c r="OQD18" s="548"/>
      <c r="OQE18" s="548"/>
      <c r="OQF18" s="548"/>
      <c r="OQG18" s="548"/>
      <c r="OQH18" s="548"/>
      <c r="OQI18" s="548"/>
      <c r="OQJ18" s="548"/>
      <c r="OQK18" s="548"/>
      <c r="OQL18" s="548"/>
      <c r="OQM18" s="548"/>
      <c r="OQN18" s="548"/>
      <c r="OQO18" s="548"/>
      <c r="OQP18" s="548"/>
      <c r="OQQ18" s="548"/>
      <c r="OQR18" s="548"/>
      <c r="OQS18" s="548"/>
      <c r="OQT18" s="548"/>
      <c r="OQU18" s="548"/>
      <c r="OQV18" s="548"/>
      <c r="OQW18" s="548"/>
      <c r="OQX18" s="548"/>
      <c r="OQY18" s="548"/>
      <c r="OQZ18" s="548"/>
      <c r="ORA18" s="548"/>
      <c r="ORB18" s="548"/>
      <c r="ORC18" s="548"/>
      <c r="ORD18" s="548"/>
      <c r="ORE18" s="548"/>
      <c r="ORF18" s="548"/>
      <c r="ORG18" s="548"/>
      <c r="ORH18" s="548"/>
      <c r="ORI18" s="548"/>
      <c r="ORJ18" s="548"/>
      <c r="ORK18" s="548"/>
      <c r="ORL18" s="548"/>
      <c r="ORM18" s="548"/>
      <c r="ORN18" s="548"/>
      <c r="ORO18" s="548"/>
      <c r="ORP18" s="548"/>
      <c r="ORQ18" s="548"/>
      <c r="ORR18" s="548"/>
      <c r="ORS18" s="548"/>
      <c r="ORT18" s="548"/>
      <c r="ORU18" s="548"/>
      <c r="ORV18" s="548"/>
      <c r="ORW18" s="548"/>
      <c r="ORX18" s="548"/>
      <c r="ORY18" s="548"/>
      <c r="ORZ18" s="548"/>
      <c r="OSA18" s="548"/>
      <c r="OSB18" s="548"/>
      <c r="OSC18" s="548"/>
      <c r="OSD18" s="548"/>
      <c r="OSE18" s="548"/>
      <c r="OSF18" s="548"/>
      <c r="OSG18" s="548"/>
      <c r="OSH18" s="548"/>
      <c r="OSI18" s="548"/>
      <c r="OSJ18" s="548"/>
      <c r="OSK18" s="548"/>
      <c r="OSL18" s="548"/>
      <c r="OSM18" s="548"/>
      <c r="OSN18" s="548"/>
      <c r="OSO18" s="548"/>
      <c r="OSP18" s="548"/>
      <c r="OSQ18" s="548"/>
      <c r="OSR18" s="548"/>
      <c r="OSS18" s="548"/>
      <c r="OST18" s="548"/>
      <c r="OSU18" s="548"/>
      <c r="OSV18" s="548"/>
      <c r="OSW18" s="548"/>
      <c r="OSX18" s="548"/>
      <c r="OSY18" s="548"/>
      <c r="OSZ18" s="548"/>
      <c r="OTA18" s="548"/>
      <c r="OTB18" s="548"/>
      <c r="OTC18" s="548"/>
      <c r="OTD18" s="548"/>
      <c r="OTE18" s="548"/>
      <c r="OTF18" s="548"/>
      <c r="OTG18" s="548"/>
      <c r="OTH18" s="548"/>
      <c r="OTI18" s="548"/>
      <c r="OTJ18" s="548"/>
      <c r="OTK18" s="548"/>
      <c r="OTL18" s="548"/>
      <c r="OTM18" s="548"/>
      <c r="OTN18" s="548"/>
      <c r="OTO18" s="548"/>
      <c r="OTP18" s="548"/>
      <c r="OTQ18" s="548"/>
      <c r="OTR18" s="548"/>
      <c r="OTS18" s="548"/>
      <c r="OTT18" s="548"/>
      <c r="OTU18" s="548"/>
      <c r="OTV18" s="548"/>
      <c r="OTW18" s="548"/>
      <c r="OTX18" s="548"/>
      <c r="OTY18" s="548"/>
      <c r="OTZ18" s="548"/>
      <c r="OUA18" s="548"/>
      <c r="OUB18" s="548"/>
      <c r="OUC18" s="548"/>
      <c r="OUD18" s="548"/>
      <c r="OUE18" s="548"/>
      <c r="OUF18" s="548"/>
      <c r="OUG18" s="548"/>
      <c r="OUH18" s="548"/>
      <c r="OUI18" s="548"/>
      <c r="OUJ18" s="548"/>
      <c r="OUK18" s="548"/>
      <c r="OUL18" s="548"/>
      <c r="OUM18" s="548"/>
      <c r="OUN18" s="548"/>
      <c r="OUO18" s="548"/>
      <c r="OUP18" s="548"/>
      <c r="OUQ18" s="548"/>
      <c r="OUR18" s="548"/>
      <c r="OUS18" s="548"/>
      <c r="OUT18" s="548"/>
      <c r="OUU18" s="548"/>
      <c r="OUV18" s="548"/>
      <c r="OUW18" s="548"/>
      <c r="OUX18" s="548"/>
      <c r="OUY18" s="548"/>
      <c r="OUZ18" s="548"/>
      <c r="OVA18" s="548"/>
      <c r="OVB18" s="548"/>
      <c r="OVC18" s="548"/>
      <c r="OVD18" s="548"/>
      <c r="OVE18" s="548"/>
      <c r="OVF18" s="548"/>
      <c r="OVG18" s="548"/>
      <c r="OVH18" s="548"/>
      <c r="OVI18" s="548"/>
      <c r="OVJ18" s="548"/>
      <c r="OVK18" s="548"/>
      <c r="OVL18" s="548"/>
      <c r="OVM18" s="548"/>
      <c r="OVN18" s="548"/>
      <c r="OVO18" s="548"/>
      <c r="OVP18" s="548"/>
      <c r="OVQ18" s="548"/>
      <c r="OVR18" s="548"/>
      <c r="OVS18" s="548"/>
      <c r="OVT18" s="548"/>
      <c r="OVU18" s="548"/>
      <c r="OVV18" s="548"/>
      <c r="OVW18" s="548"/>
      <c r="OVX18" s="548"/>
      <c r="OVY18" s="548"/>
      <c r="OVZ18" s="548"/>
      <c r="OWA18" s="548"/>
      <c r="OWB18" s="548"/>
      <c r="OWC18" s="548"/>
      <c r="OWD18" s="548"/>
      <c r="OWE18" s="548"/>
      <c r="OWF18" s="548"/>
      <c r="OWG18" s="548"/>
      <c r="OWH18" s="548"/>
      <c r="OWI18" s="548"/>
      <c r="OWJ18" s="548"/>
      <c r="OWK18" s="548"/>
      <c r="OWL18" s="548"/>
      <c r="OWM18" s="548"/>
      <c r="OWN18" s="548"/>
      <c r="OWO18" s="548"/>
      <c r="OWP18" s="548"/>
      <c r="OWQ18" s="548"/>
      <c r="OWR18" s="548"/>
      <c r="OWS18" s="548"/>
      <c r="OWT18" s="548"/>
      <c r="OWU18" s="548"/>
      <c r="OWV18" s="548"/>
      <c r="OWW18" s="548"/>
      <c r="OWX18" s="548"/>
      <c r="OWY18" s="548"/>
      <c r="OWZ18" s="548"/>
      <c r="OXA18" s="548"/>
      <c r="OXB18" s="548"/>
      <c r="OXC18" s="548"/>
      <c r="OXD18" s="548"/>
      <c r="OXE18" s="548"/>
      <c r="OXF18" s="548"/>
      <c r="OXG18" s="548"/>
      <c r="OXH18" s="548"/>
      <c r="OXI18" s="548"/>
      <c r="OXJ18" s="548"/>
      <c r="OXK18" s="548"/>
      <c r="OXL18" s="548"/>
      <c r="OXM18" s="548"/>
      <c r="OXN18" s="548"/>
      <c r="OXO18" s="548"/>
      <c r="OXP18" s="548"/>
      <c r="OXQ18" s="548"/>
      <c r="OXR18" s="548"/>
      <c r="OXS18" s="548"/>
      <c r="OXT18" s="548"/>
      <c r="OXU18" s="548"/>
      <c r="OXV18" s="548"/>
      <c r="OXW18" s="548"/>
      <c r="OXX18" s="548"/>
      <c r="OXY18" s="548"/>
      <c r="OXZ18" s="548"/>
      <c r="OYA18" s="548"/>
      <c r="OYB18" s="548"/>
      <c r="OYC18" s="548"/>
      <c r="OYD18" s="548"/>
      <c r="OYE18" s="548"/>
      <c r="OYF18" s="548"/>
      <c r="OYG18" s="548"/>
      <c r="OYH18" s="548"/>
      <c r="OYI18" s="548"/>
      <c r="OYJ18" s="548"/>
      <c r="OYK18" s="548"/>
      <c r="OYL18" s="548"/>
      <c r="OYM18" s="548"/>
      <c r="OYN18" s="548"/>
      <c r="OYO18" s="548"/>
      <c r="OYP18" s="548"/>
      <c r="OYQ18" s="548"/>
      <c r="OYR18" s="548"/>
      <c r="OYS18" s="548"/>
      <c r="OYT18" s="548"/>
      <c r="OYU18" s="548"/>
      <c r="OYV18" s="548"/>
      <c r="OYW18" s="548"/>
      <c r="OYX18" s="548"/>
      <c r="OYY18" s="548"/>
      <c r="OYZ18" s="548"/>
      <c r="OZA18" s="548"/>
      <c r="OZB18" s="548"/>
      <c r="OZC18" s="548"/>
      <c r="OZD18" s="548"/>
      <c r="OZE18" s="548"/>
      <c r="OZF18" s="548"/>
      <c r="OZG18" s="548"/>
      <c r="OZH18" s="548"/>
      <c r="OZI18" s="548"/>
      <c r="OZJ18" s="548"/>
      <c r="OZK18" s="548"/>
      <c r="OZL18" s="548"/>
      <c r="OZM18" s="548"/>
      <c r="OZN18" s="548"/>
      <c r="OZO18" s="548"/>
      <c r="OZP18" s="548"/>
      <c r="OZQ18" s="548"/>
      <c r="OZR18" s="548"/>
      <c r="OZS18" s="548"/>
      <c r="OZT18" s="548"/>
      <c r="OZU18" s="548"/>
      <c r="OZV18" s="548"/>
      <c r="OZW18" s="548"/>
      <c r="OZX18" s="548"/>
      <c r="OZY18" s="548"/>
      <c r="OZZ18" s="548"/>
      <c r="PAA18" s="548"/>
      <c r="PAB18" s="548"/>
      <c r="PAC18" s="548"/>
      <c r="PAD18" s="548"/>
      <c r="PAE18" s="548"/>
      <c r="PAF18" s="548"/>
      <c r="PAG18" s="548"/>
      <c r="PAH18" s="548"/>
      <c r="PAI18" s="548"/>
      <c r="PAJ18" s="548"/>
      <c r="PAK18" s="548"/>
      <c r="PAL18" s="548"/>
      <c r="PAM18" s="548"/>
      <c r="PAN18" s="548"/>
      <c r="PAO18" s="548"/>
      <c r="PAP18" s="548"/>
      <c r="PAQ18" s="548"/>
      <c r="PAR18" s="548"/>
      <c r="PAS18" s="548"/>
      <c r="PAT18" s="548"/>
      <c r="PAU18" s="548"/>
      <c r="PAV18" s="548"/>
      <c r="PAW18" s="548"/>
      <c r="PAX18" s="548"/>
      <c r="PAY18" s="548"/>
      <c r="PAZ18" s="548"/>
      <c r="PBA18" s="548"/>
      <c r="PBB18" s="548"/>
      <c r="PBC18" s="548"/>
      <c r="PBD18" s="548"/>
      <c r="PBE18" s="548"/>
      <c r="PBF18" s="548"/>
      <c r="PBG18" s="548"/>
      <c r="PBH18" s="548"/>
      <c r="PBI18" s="548"/>
      <c r="PBJ18" s="548"/>
      <c r="PBK18" s="548"/>
      <c r="PBL18" s="548"/>
      <c r="PBM18" s="548"/>
      <c r="PBN18" s="548"/>
      <c r="PBO18" s="548"/>
      <c r="PBP18" s="548"/>
      <c r="PBQ18" s="548"/>
      <c r="PBR18" s="548"/>
      <c r="PBS18" s="548"/>
      <c r="PBT18" s="548"/>
      <c r="PBU18" s="548"/>
      <c r="PBV18" s="548"/>
      <c r="PBW18" s="548"/>
      <c r="PBX18" s="548"/>
      <c r="PBY18" s="548"/>
      <c r="PBZ18" s="548"/>
      <c r="PCA18" s="548"/>
      <c r="PCB18" s="548"/>
      <c r="PCC18" s="548"/>
      <c r="PCD18" s="548"/>
      <c r="PCE18" s="548"/>
      <c r="PCF18" s="548"/>
      <c r="PCG18" s="548"/>
      <c r="PCH18" s="548"/>
      <c r="PCI18" s="548"/>
      <c r="PCJ18" s="548"/>
      <c r="PCK18" s="548"/>
      <c r="PCL18" s="548"/>
      <c r="PCM18" s="548"/>
      <c r="PCN18" s="548"/>
      <c r="PCO18" s="548"/>
      <c r="PCP18" s="548"/>
      <c r="PCQ18" s="548"/>
      <c r="PCR18" s="548"/>
      <c r="PCS18" s="548"/>
      <c r="PCT18" s="548"/>
      <c r="PCU18" s="548"/>
      <c r="PCV18" s="548"/>
      <c r="PCW18" s="548"/>
      <c r="PCX18" s="548"/>
      <c r="PCY18" s="548"/>
      <c r="PCZ18" s="548"/>
      <c r="PDA18" s="548"/>
      <c r="PDB18" s="548"/>
      <c r="PDC18" s="548"/>
      <c r="PDD18" s="548"/>
      <c r="PDE18" s="548"/>
      <c r="PDF18" s="548"/>
      <c r="PDG18" s="548"/>
      <c r="PDH18" s="548"/>
      <c r="PDI18" s="548"/>
      <c r="PDJ18" s="548"/>
      <c r="PDK18" s="548"/>
      <c r="PDL18" s="548"/>
      <c r="PDM18" s="548"/>
      <c r="PDN18" s="548"/>
      <c r="PDO18" s="548"/>
      <c r="PDP18" s="548"/>
      <c r="PDQ18" s="548"/>
      <c r="PDR18" s="548"/>
      <c r="PDS18" s="548"/>
      <c r="PDT18" s="548"/>
      <c r="PDU18" s="548"/>
      <c r="PDV18" s="548"/>
      <c r="PDW18" s="548"/>
      <c r="PDX18" s="548"/>
      <c r="PDY18" s="548"/>
      <c r="PDZ18" s="548"/>
      <c r="PEA18" s="548"/>
      <c r="PEB18" s="548"/>
      <c r="PEC18" s="548"/>
      <c r="PED18" s="548"/>
      <c r="PEE18" s="548"/>
      <c r="PEF18" s="548"/>
      <c r="PEG18" s="548"/>
      <c r="PEH18" s="548"/>
      <c r="PEI18" s="548"/>
      <c r="PEJ18" s="548"/>
      <c r="PEK18" s="548"/>
      <c r="PEL18" s="548"/>
      <c r="PEM18" s="548"/>
      <c r="PEN18" s="548"/>
      <c r="PEO18" s="548"/>
      <c r="PEP18" s="548"/>
      <c r="PEQ18" s="548"/>
      <c r="PER18" s="548"/>
      <c r="PES18" s="548"/>
      <c r="PET18" s="548"/>
      <c r="PEU18" s="548"/>
      <c r="PEV18" s="548"/>
      <c r="PEW18" s="548"/>
      <c r="PEX18" s="548"/>
      <c r="PEY18" s="548"/>
      <c r="PEZ18" s="548"/>
      <c r="PFA18" s="548"/>
      <c r="PFB18" s="548"/>
      <c r="PFC18" s="548"/>
      <c r="PFD18" s="548"/>
      <c r="PFE18" s="548"/>
      <c r="PFF18" s="548"/>
      <c r="PFG18" s="548"/>
      <c r="PFH18" s="548"/>
      <c r="PFI18" s="548"/>
      <c r="PFJ18" s="548"/>
      <c r="PFK18" s="548"/>
      <c r="PFL18" s="548"/>
      <c r="PFM18" s="548"/>
      <c r="PFN18" s="548"/>
      <c r="PFO18" s="548"/>
      <c r="PFP18" s="548"/>
      <c r="PFQ18" s="548"/>
      <c r="PFR18" s="548"/>
      <c r="PFS18" s="548"/>
      <c r="PFT18" s="548"/>
      <c r="PFU18" s="548"/>
      <c r="PFV18" s="548"/>
      <c r="PFW18" s="548"/>
      <c r="PFX18" s="548"/>
      <c r="PFY18" s="548"/>
      <c r="PFZ18" s="548"/>
      <c r="PGA18" s="548"/>
      <c r="PGB18" s="548"/>
      <c r="PGC18" s="548"/>
      <c r="PGD18" s="548"/>
      <c r="PGE18" s="548"/>
      <c r="PGF18" s="548"/>
      <c r="PGG18" s="548"/>
      <c r="PGH18" s="548"/>
      <c r="PGI18" s="548"/>
      <c r="PGJ18" s="548"/>
      <c r="PGK18" s="548"/>
      <c r="PGL18" s="548"/>
      <c r="PGM18" s="548"/>
      <c r="PGN18" s="548"/>
      <c r="PGO18" s="548"/>
      <c r="PGP18" s="548"/>
      <c r="PGQ18" s="548"/>
      <c r="PGR18" s="548"/>
      <c r="PGS18" s="548"/>
      <c r="PGT18" s="548"/>
      <c r="PGU18" s="548"/>
      <c r="PGV18" s="548"/>
      <c r="PGW18" s="548"/>
      <c r="PGX18" s="548"/>
      <c r="PGY18" s="548"/>
      <c r="PGZ18" s="548"/>
      <c r="PHA18" s="548"/>
      <c r="PHB18" s="548"/>
      <c r="PHC18" s="548"/>
      <c r="PHD18" s="548"/>
      <c r="PHE18" s="548"/>
      <c r="PHF18" s="548"/>
      <c r="PHG18" s="548"/>
      <c r="PHH18" s="548"/>
      <c r="PHI18" s="548"/>
      <c r="PHJ18" s="548"/>
      <c r="PHK18" s="548"/>
      <c r="PHL18" s="548"/>
      <c r="PHM18" s="548"/>
      <c r="PHN18" s="548"/>
      <c r="PHO18" s="548"/>
      <c r="PHP18" s="548"/>
      <c r="PHQ18" s="548"/>
      <c r="PHR18" s="548"/>
      <c r="PHS18" s="548"/>
      <c r="PHT18" s="548"/>
      <c r="PHU18" s="548"/>
      <c r="PHV18" s="548"/>
      <c r="PHW18" s="548"/>
      <c r="PHX18" s="548"/>
      <c r="PHY18" s="548"/>
      <c r="PHZ18" s="548"/>
      <c r="PIA18" s="548"/>
      <c r="PIB18" s="548"/>
      <c r="PIC18" s="548"/>
      <c r="PID18" s="548"/>
      <c r="PIE18" s="548"/>
      <c r="PIF18" s="548"/>
      <c r="PIG18" s="548"/>
      <c r="PIH18" s="548"/>
      <c r="PII18" s="548"/>
      <c r="PIJ18" s="548"/>
      <c r="PIK18" s="548"/>
      <c r="PIL18" s="548"/>
      <c r="PIM18" s="548"/>
      <c r="PIN18" s="548"/>
      <c r="PIO18" s="548"/>
      <c r="PIP18" s="548"/>
      <c r="PIQ18" s="548"/>
      <c r="PIR18" s="548"/>
      <c r="PIS18" s="548"/>
      <c r="PIT18" s="548"/>
      <c r="PIU18" s="548"/>
      <c r="PIV18" s="548"/>
      <c r="PIW18" s="548"/>
      <c r="PIX18" s="548"/>
      <c r="PIY18" s="548"/>
      <c r="PIZ18" s="548"/>
      <c r="PJA18" s="548"/>
      <c r="PJB18" s="548"/>
      <c r="PJC18" s="548"/>
      <c r="PJD18" s="548"/>
      <c r="PJE18" s="548"/>
      <c r="PJF18" s="548"/>
      <c r="PJG18" s="548"/>
      <c r="PJH18" s="548"/>
      <c r="PJI18" s="548"/>
      <c r="PJJ18" s="548"/>
      <c r="PJK18" s="548"/>
      <c r="PJL18" s="548"/>
      <c r="PJM18" s="548"/>
      <c r="PJN18" s="548"/>
      <c r="PJO18" s="548"/>
      <c r="PJP18" s="548"/>
      <c r="PJQ18" s="548"/>
      <c r="PJR18" s="548"/>
      <c r="PJS18" s="548"/>
      <c r="PJT18" s="548"/>
      <c r="PJU18" s="548"/>
      <c r="PJV18" s="548"/>
      <c r="PJW18" s="548"/>
      <c r="PJX18" s="548"/>
      <c r="PJY18" s="548"/>
      <c r="PJZ18" s="548"/>
      <c r="PKA18" s="548"/>
      <c r="PKB18" s="548"/>
      <c r="PKC18" s="548"/>
      <c r="PKD18" s="548"/>
      <c r="PKE18" s="548"/>
      <c r="PKF18" s="548"/>
      <c r="PKG18" s="548"/>
      <c r="PKH18" s="548"/>
      <c r="PKI18" s="548"/>
      <c r="PKJ18" s="548"/>
      <c r="PKK18" s="548"/>
      <c r="PKL18" s="548"/>
      <c r="PKM18" s="548"/>
      <c r="PKN18" s="548"/>
      <c r="PKO18" s="548"/>
      <c r="PKP18" s="548"/>
      <c r="PKQ18" s="548"/>
      <c r="PKR18" s="548"/>
      <c r="PKS18" s="548"/>
      <c r="PKT18" s="548"/>
      <c r="PKU18" s="548"/>
      <c r="PKV18" s="548"/>
      <c r="PKW18" s="548"/>
      <c r="PKX18" s="548"/>
      <c r="PKY18" s="548"/>
      <c r="PKZ18" s="548"/>
      <c r="PLA18" s="548"/>
      <c r="PLB18" s="548"/>
      <c r="PLC18" s="548"/>
      <c r="PLD18" s="548"/>
      <c r="PLE18" s="548"/>
      <c r="PLF18" s="548"/>
      <c r="PLG18" s="548"/>
      <c r="PLH18" s="548"/>
      <c r="PLI18" s="548"/>
      <c r="PLJ18" s="548"/>
      <c r="PLK18" s="548"/>
      <c r="PLL18" s="548"/>
      <c r="PLM18" s="548"/>
      <c r="PLN18" s="548"/>
      <c r="PLO18" s="548"/>
      <c r="PLP18" s="548"/>
      <c r="PLQ18" s="548"/>
      <c r="PLR18" s="548"/>
      <c r="PLS18" s="548"/>
      <c r="PLT18" s="548"/>
      <c r="PLU18" s="548"/>
      <c r="PLV18" s="548"/>
      <c r="PLW18" s="548"/>
      <c r="PLX18" s="548"/>
      <c r="PLY18" s="548"/>
      <c r="PLZ18" s="548"/>
      <c r="PMA18" s="548"/>
      <c r="PMB18" s="548"/>
      <c r="PMC18" s="548"/>
      <c r="PMD18" s="548"/>
      <c r="PME18" s="548"/>
      <c r="PMF18" s="548"/>
      <c r="PMG18" s="548"/>
      <c r="PMH18" s="548"/>
      <c r="PMI18" s="548"/>
      <c r="PMJ18" s="548"/>
      <c r="PMK18" s="548"/>
      <c r="PML18" s="548"/>
      <c r="PMM18" s="548"/>
      <c r="PMN18" s="548"/>
      <c r="PMO18" s="548"/>
      <c r="PMP18" s="548"/>
      <c r="PMQ18" s="548"/>
      <c r="PMR18" s="548"/>
      <c r="PMS18" s="548"/>
      <c r="PMT18" s="548"/>
      <c r="PMU18" s="548"/>
      <c r="PMV18" s="548"/>
      <c r="PMW18" s="548"/>
      <c r="PMX18" s="548"/>
      <c r="PMY18" s="548"/>
      <c r="PMZ18" s="548"/>
      <c r="PNA18" s="548"/>
      <c r="PNB18" s="548"/>
      <c r="PNC18" s="548"/>
      <c r="PND18" s="548"/>
      <c r="PNE18" s="548"/>
      <c r="PNF18" s="548"/>
      <c r="PNG18" s="548"/>
      <c r="PNH18" s="548"/>
      <c r="PNI18" s="548"/>
      <c r="PNJ18" s="548"/>
      <c r="PNK18" s="548"/>
      <c r="PNL18" s="548"/>
      <c r="PNM18" s="548"/>
      <c r="PNN18" s="548"/>
      <c r="PNO18" s="548"/>
      <c r="PNP18" s="548"/>
      <c r="PNQ18" s="548"/>
      <c r="PNR18" s="548"/>
      <c r="PNS18" s="548"/>
      <c r="PNT18" s="548"/>
      <c r="PNU18" s="548"/>
      <c r="PNV18" s="548"/>
      <c r="PNW18" s="548"/>
      <c r="PNX18" s="548"/>
      <c r="PNY18" s="548"/>
      <c r="PNZ18" s="548"/>
      <c r="POA18" s="548"/>
      <c r="POB18" s="548"/>
      <c r="POC18" s="548"/>
      <c r="POD18" s="548"/>
      <c r="POE18" s="548"/>
      <c r="POF18" s="548"/>
      <c r="POG18" s="548"/>
      <c r="POH18" s="548"/>
      <c r="POI18" s="548"/>
      <c r="POJ18" s="548"/>
      <c r="POK18" s="548"/>
      <c r="POL18" s="548"/>
      <c r="POM18" s="548"/>
      <c r="PON18" s="548"/>
      <c r="POO18" s="548"/>
      <c r="POP18" s="548"/>
      <c r="POQ18" s="548"/>
      <c r="POR18" s="548"/>
      <c r="POS18" s="548"/>
      <c r="POT18" s="548"/>
      <c r="POU18" s="548"/>
      <c r="POV18" s="548"/>
      <c r="POW18" s="548"/>
      <c r="POX18" s="548"/>
      <c r="POY18" s="548"/>
      <c r="POZ18" s="548"/>
      <c r="PPA18" s="548"/>
      <c r="PPB18" s="548"/>
      <c r="PPC18" s="548"/>
      <c r="PPD18" s="548"/>
      <c r="PPE18" s="548"/>
      <c r="PPF18" s="548"/>
      <c r="PPG18" s="548"/>
      <c r="PPH18" s="548"/>
      <c r="PPI18" s="548"/>
      <c r="PPJ18" s="548"/>
      <c r="PPK18" s="548"/>
      <c r="PPL18" s="548"/>
      <c r="PPM18" s="548"/>
      <c r="PPN18" s="548"/>
      <c r="PPO18" s="548"/>
      <c r="PPP18" s="548"/>
      <c r="PPQ18" s="548"/>
      <c r="PPR18" s="548"/>
      <c r="PPS18" s="548"/>
      <c r="PPT18" s="548"/>
      <c r="PPU18" s="548"/>
      <c r="PPV18" s="548"/>
      <c r="PPW18" s="548"/>
      <c r="PPX18" s="548"/>
      <c r="PPY18" s="548"/>
      <c r="PPZ18" s="548"/>
      <c r="PQA18" s="548"/>
      <c r="PQB18" s="548"/>
      <c r="PQC18" s="548"/>
      <c r="PQD18" s="548"/>
      <c r="PQE18" s="548"/>
      <c r="PQF18" s="548"/>
      <c r="PQG18" s="548"/>
      <c r="PQH18" s="548"/>
      <c r="PQI18" s="548"/>
      <c r="PQJ18" s="548"/>
      <c r="PQK18" s="548"/>
      <c r="PQL18" s="548"/>
      <c r="PQM18" s="548"/>
      <c r="PQN18" s="548"/>
      <c r="PQO18" s="548"/>
      <c r="PQP18" s="548"/>
      <c r="PQQ18" s="548"/>
      <c r="PQR18" s="548"/>
      <c r="PQS18" s="548"/>
      <c r="PQT18" s="548"/>
      <c r="PQU18" s="548"/>
      <c r="PQV18" s="548"/>
      <c r="PQW18" s="548"/>
      <c r="PQX18" s="548"/>
      <c r="PQY18" s="548"/>
      <c r="PQZ18" s="548"/>
      <c r="PRA18" s="548"/>
      <c r="PRB18" s="548"/>
      <c r="PRC18" s="548"/>
      <c r="PRD18" s="548"/>
      <c r="PRE18" s="548"/>
      <c r="PRF18" s="548"/>
      <c r="PRG18" s="548"/>
      <c r="PRH18" s="548"/>
      <c r="PRI18" s="548"/>
      <c r="PRJ18" s="548"/>
      <c r="PRK18" s="548"/>
      <c r="PRL18" s="548"/>
      <c r="PRM18" s="548"/>
      <c r="PRN18" s="548"/>
      <c r="PRO18" s="548"/>
      <c r="PRP18" s="548"/>
      <c r="PRQ18" s="548"/>
      <c r="PRR18" s="548"/>
      <c r="PRS18" s="548"/>
      <c r="PRT18" s="548"/>
      <c r="PRU18" s="548"/>
      <c r="PRV18" s="548"/>
      <c r="PRW18" s="548"/>
      <c r="PRX18" s="548"/>
      <c r="PRY18" s="548"/>
      <c r="PRZ18" s="548"/>
      <c r="PSA18" s="548"/>
      <c r="PSB18" s="548"/>
      <c r="PSC18" s="548"/>
      <c r="PSD18" s="548"/>
      <c r="PSE18" s="548"/>
      <c r="PSF18" s="548"/>
      <c r="PSG18" s="548"/>
      <c r="PSH18" s="548"/>
      <c r="PSI18" s="548"/>
      <c r="PSJ18" s="548"/>
      <c r="PSK18" s="548"/>
      <c r="PSL18" s="548"/>
      <c r="PSM18" s="548"/>
      <c r="PSN18" s="548"/>
      <c r="PSO18" s="548"/>
      <c r="PSP18" s="548"/>
      <c r="PSQ18" s="548"/>
      <c r="PSR18" s="548"/>
      <c r="PSS18" s="548"/>
      <c r="PST18" s="548"/>
      <c r="PSU18" s="548"/>
      <c r="PSV18" s="548"/>
      <c r="PSW18" s="548"/>
      <c r="PSX18" s="548"/>
      <c r="PSY18" s="548"/>
      <c r="PSZ18" s="548"/>
      <c r="PTA18" s="548"/>
      <c r="PTB18" s="548"/>
      <c r="PTC18" s="548"/>
      <c r="PTD18" s="548"/>
      <c r="PTE18" s="548"/>
      <c r="PTF18" s="548"/>
      <c r="PTG18" s="548"/>
      <c r="PTH18" s="548"/>
      <c r="PTI18" s="548"/>
      <c r="PTJ18" s="548"/>
      <c r="PTK18" s="548"/>
      <c r="PTL18" s="548"/>
      <c r="PTM18" s="548"/>
      <c r="PTN18" s="548"/>
      <c r="PTO18" s="548"/>
      <c r="PTP18" s="548"/>
      <c r="PTQ18" s="548"/>
      <c r="PTR18" s="548"/>
      <c r="PTS18" s="548"/>
      <c r="PTT18" s="548"/>
      <c r="PTU18" s="548"/>
      <c r="PTV18" s="548"/>
      <c r="PTW18" s="548"/>
      <c r="PTX18" s="548"/>
      <c r="PTY18" s="548"/>
      <c r="PTZ18" s="548"/>
      <c r="PUA18" s="548"/>
      <c r="PUB18" s="548"/>
      <c r="PUC18" s="548"/>
      <c r="PUD18" s="548"/>
      <c r="PUE18" s="548"/>
      <c r="PUF18" s="548"/>
      <c r="PUG18" s="548"/>
      <c r="PUH18" s="548"/>
      <c r="PUI18" s="548"/>
      <c r="PUJ18" s="548"/>
      <c r="PUK18" s="548"/>
      <c r="PUL18" s="548"/>
      <c r="PUM18" s="548"/>
      <c r="PUN18" s="548"/>
      <c r="PUO18" s="548"/>
      <c r="PUP18" s="548"/>
      <c r="PUQ18" s="548"/>
      <c r="PUR18" s="548"/>
      <c r="PUS18" s="548"/>
      <c r="PUT18" s="548"/>
      <c r="PUU18" s="548"/>
      <c r="PUV18" s="548"/>
      <c r="PUW18" s="548"/>
      <c r="PUX18" s="548"/>
      <c r="PUY18" s="548"/>
      <c r="PUZ18" s="548"/>
      <c r="PVA18" s="548"/>
      <c r="PVB18" s="548"/>
      <c r="PVC18" s="548"/>
      <c r="PVD18" s="548"/>
      <c r="PVE18" s="548"/>
      <c r="PVF18" s="548"/>
      <c r="PVG18" s="548"/>
      <c r="PVH18" s="548"/>
      <c r="PVI18" s="548"/>
      <c r="PVJ18" s="548"/>
      <c r="PVK18" s="548"/>
      <c r="PVL18" s="548"/>
      <c r="PVM18" s="548"/>
      <c r="PVN18" s="548"/>
      <c r="PVO18" s="548"/>
      <c r="PVP18" s="548"/>
      <c r="PVQ18" s="548"/>
      <c r="PVR18" s="548"/>
      <c r="PVS18" s="548"/>
      <c r="PVT18" s="548"/>
      <c r="PVU18" s="548"/>
      <c r="PVV18" s="548"/>
      <c r="PVW18" s="548"/>
      <c r="PVX18" s="548"/>
      <c r="PVY18" s="548"/>
      <c r="PVZ18" s="548"/>
      <c r="PWA18" s="548"/>
      <c r="PWB18" s="548"/>
      <c r="PWC18" s="548"/>
      <c r="PWD18" s="548"/>
      <c r="PWE18" s="548"/>
      <c r="PWF18" s="548"/>
      <c r="PWG18" s="548"/>
      <c r="PWH18" s="548"/>
      <c r="PWI18" s="548"/>
      <c r="PWJ18" s="548"/>
      <c r="PWK18" s="548"/>
      <c r="PWL18" s="548"/>
      <c r="PWM18" s="548"/>
      <c r="PWN18" s="548"/>
      <c r="PWO18" s="548"/>
      <c r="PWP18" s="548"/>
      <c r="PWQ18" s="548"/>
      <c r="PWR18" s="548"/>
      <c r="PWS18" s="548"/>
      <c r="PWT18" s="548"/>
      <c r="PWU18" s="548"/>
      <c r="PWV18" s="548"/>
      <c r="PWW18" s="548"/>
      <c r="PWX18" s="548"/>
      <c r="PWY18" s="548"/>
      <c r="PWZ18" s="548"/>
      <c r="PXA18" s="548"/>
      <c r="PXB18" s="548"/>
      <c r="PXC18" s="548"/>
      <c r="PXD18" s="548"/>
      <c r="PXE18" s="548"/>
      <c r="PXF18" s="548"/>
      <c r="PXG18" s="548"/>
      <c r="PXH18" s="548"/>
      <c r="PXI18" s="548"/>
      <c r="PXJ18" s="548"/>
      <c r="PXK18" s="548"/>
      <c r="PXL18" s="548"/>
      <c r="PXM18" s="548"/>
      <c r="PXN18" s="548"/>
      <c r="PXO18" s="548"/>
      <c r="PXP18" s="548"/>
      <c r="PXQ18" s="548"/>
      <c r="PXR18" s="548"/>
      <c r="PXS18" s="548"/>
      <c r="PXT18" s="548"/>
      <c r="PXU18" s="548"/>
      <c r="PXV18" s="548"/>
      <c r="PXW18" s="548"/>
      <c r="PXX18" s="548"/>
      <c r="PXY18" s="548"/>
      <c r="PXZ18" s="548"/>
      <c r="PYA18" s="548"/>
      <c r="PYB18" s="548"/>
      <c r="PYC18" s="548"/>
      <c r="PYD18" s="548"/>
      <c r="PYE18" s="548"/>
      <c r="PYF18" s="548"/>
      <c r="PYG18" s="548"/>
      <c r="PYH18" s="548"/>
      <c r="PYI18" s="548"/>
      <c r="PYJ18" s="548"/>
      <c r="PYK18" s="548"/>
      <c r="PYL18" s="548"/>
      <c r="PYM18" s="548"/>
      <c r="PYN18" s="548"/>
      <c r="PYO18" s="548"/>
      <c r="PYP18" s="548"/>
      <c r="PYQ18" s="548"/>
      <c r="PYR18" s="548"/>
      <c r="PYS18" s="548"/>
      <c r="PYT18" s="548"/>
      <c r="PYU18" s="548"/>
      <c r="PYV18" s="548"/>
      <c r="PYW18" s="548"/>
      <c r="PYX18" s="548"/>
      <c r="PYY18" s="548"/>
      <c r="PYZ18" s="548"/>
      <c r="PZA18" s="548"/>
      <c r="PZB18" s="548"/>
      <c r="PZC18" s="548"/>
      <c r="PZD18" s="548"/>
      <c r="PZE18" s="548"/>
      <c r="PZF18" s="548"/>
      <c r="PZG18" s="548"/>
      <c r="PZH18" s="548"/>
      <c r="PZI18" s="548"/>
      <c r="PZJ18" s="548"/>
      <c r="PZK18" s="548"/>
      <c r="PZL18" s="548"/>
      <c r="PZM18" s="548"/>
      <c r="PZN18" s="548"/>
      <c r="PZO18" s="548"/>
      <c r="PZP18" s="548"/>
      <c r="PZQ18" s="548"/>
      <c r="PZR18" s="548"/>
      <c r="PZS18" s="548"/>
      <c r="PZT18" s="548"/>
      <c r="PZU18" s="548"/>
      <c r="PZV18" s="548"/>
      <c r="PZW18" s="548"/>
      <c r="PZX18" s="548"/>
      <c r="PZY18" s="548"/>
      <c r="PZZ18" s="548"/>
      <c r="QAA18" s="548"/>
      <c r="QAB18" s="548"/>
      <c r="QAC18" s="548"/>
      <c r="QAD18" s="548"/>
      <c r="QAE18" s="548"/>
      <c r="QAF18" s="548"/>
      <c r="QAG18" s="548"/>
      <c r="QAH18" s="548"/>
      <c r="QAI18" s="548"/>
      <c r="QAJ18" s="548"/>
      <c r="QAK18" s="548"/>
      <c r="QAL18" s="548"/>
      <c r="QAM18" s="548"/>
      <c r="QAN18" s="548"/>
      <c r="QAO18" s="548"/>
      <c r="QAP18" s="548"/>
      <c r="QAQ18" s="548"/>
      <c r="QAR18" s="548"/>
      <c r="QAS18" s="548"/>
      <c r="QAT18" s="548"/>
      <c r="QAU18" s="548"/>
      <c r="QAV18" s="548"/>
      <c r="QAW18" s="548"/>
      <c r="QAX18" s="548"/>
      <c r="QAY18" s="548"/>
      <c r="QAZ18" s="548"/>
      <c r="QBA18" s="548"/>
      <c r="QBB18" s="548"/>
      <c r="QBC18" s="548"/>
      <c r="QBD18" s="548"/>
      <c r="QBE18" s="548"/>
      <c r="QBF18" s="548"/>
      <c r="QBG18" s="548"/>
      <c r="QBH18" s="548"/>
      <c r="QBI18" s="548"/>
      <c r="QBJ18" s="548"/>
      <c r="QBK18" s="548"/>
      <c r="QBL18" s="548"/>
      <c r="QBM18" s="548"/>
      <c r="QBN18" s="548"/>
      <c r="QBO18" s="548"/>
      <c r="QBP18" s="548"/>
      <c r="QBQ18" s="548"/>
      <c r="QBR18" s="548"/>
      <c r="QBS18" s="548"/>
      <c r="QBT18" s="548"/>
      <c r="QBU18" s="548"/>
      <c r="QBV18" s="548"/>
      <c r="QBW18" s="548"/>
      <c r="QBX18" s="548"/>
      <c r="QBY18" s="548"/>
      <c r="QBZ18" s="548"/>
      <c r="QCA18" s="548"/>
      <c r="QCB18" s="548"/>
      <c r="QCC18" s="548"/>
      <c r="QCD18" s="548"/>
      <c r="QCE18" s="548"/>
      <c r="QCF18" s="548"/>
      <c r="QCG18" s="548"/>
      <c r="QCH18" s="548"/>
      <c r="QCI18" s="548"/>
      <c r="QCJ18" s="548"/>
      <c r="QCK18" s="548"/>
      <c r="QCL18" s="548"/>
      <c r="QCM18" s="548"/>
      <c r="QCN18" s="548"/>
      <c r="QCO18" s="548"/>
      <c r="QCP18" s="548"/>
      <c r="QCQ18" s="548"/>
      <c r="QCR18" s="548"/>
      <c r="QCS18" s="548"/>
      <c r="QCT18" s="548"/>
      <c r="QCU18" s="548"/>
      <c r="QCV18" s="548"/>
      <c r="QCW18" s="548"/>
      <c r="QCX18" s="548"/>
      <c r="QCY18" s="548"/>
      <c r="QCZ18" s="548"/>
      <c r="QDA18" s="548"/>
      <c r="QDB18" s="548"/>
      <c r="QDC18" s="548"/>
      <c r="QDD18" s="548"/>
      <c r="QDE18" s="548"/>
      <c r="QDF18" s="548"/>
      <c r="QDG18" s="548"/>
      <c r="QDH18" s="548"/>
      <c r="QDI18" s="548"/>
      <c r="QDJ18" s="548"/>
      <c r="QDK18" s="548"/>
      <c r="QDL18" s="548"/>
      <c r="QDM18" s="548"/>
      <c r="QDN18" s="548"/>
      <c r="QDO18" s="548"/>
      <c r="QDP18" s="548"/>
      <c r="QDQ18" s="548"/>
      <c r="QDR18" s="548"/>
      <c r="QDS18" s="548"/>
      <c r="QDT18" s="548"/>
      <c r="QDU18" s="548"/>
      <c r="QDV18" s="548"/>
      <c r="QDW18" s="548"/>
      <c r="QDX18" s="548"/>
      <c r="QDY18" s="548"/>
      <c r="QDZ18" s="548"/>
      <c r="QEA18" s="548"/>
      <c r="QEB18" s="548"/>
      <c r="QEC18" s="548"/>
      <c r="QED18" s="548"/>
      <c r="QEE18" s="548"/>
      <c r="QEF18" s="548"/>
      <c r="QEG18" s="548"/>
      <c r="QEH18" s="548"/>
      <c r="QEI18" s="548"/>
      <c r="QEJ18" s="548"/>
      <c r="QEK18" s="548"/>
      <c r="QEL18" s="548"/>
      <c r="QEM18" s="548"/>
      <c r="QEN18" s="548"/>
      <c r="QEO18" s="548"/>
      <c r="QEP18" s="548"/>
      <c r="QEQ18" s="548"/>
      <c r="QER18" s="548"/>
      <c r="QES18" s="548"/>
      <c r="QET18" s="548"/>
      <c r="QEU18" s="548"/>
      <c r="QEV18" s="548"/>
      <c r="QEW18" s="548"/>
      <c r="QEX18" s="548"/>
      <c r="QEY18" s="548"/>
      <c r="QEZ18" s="548"/>
      <c r="QFA18" s="548"/>
      <c r="QFB18" s="548"/>
      <c r="QFC18" s="548"/>
      <c r="QFD18" s="548"/>
      <c r="QFE18" s="548"/>
      <c r="QFF18" s="548"/>
      <c r="QFG18" s="548"/>
      <c r="QFH18" s="548"/>
      <c r="QFI18" s="548"/>
      <c r="QFJ18" s="548"/>
      <c r="QFK18" s="548"/>
      <c r="QFL18" s="548"/>
      <c r="QFM18" s="548"/>
      <c r="QFN18" s="548"/>
      <c r="QFO18" s="548"/>
      <c r="QFP18" s="548"/>
      <c r="QFQ18" s="548"/>
      <c r="QFR18" s="548"/>
      <c r="QFS18" s="548"/>
      <c r="QFT18" s="548"/>
      <c r="QFU18" s="548"/>
      <c r="QFV18" s="548"/>
      <c r="QFW18" s="548"/>
      <c r="QFX18" s="548"/>
      <c r="QFY18" s="548"/>
      <c r="QFZ18" s="548"/>
      <c r="QGA18" s="548"/>
      <c r="QGB18" s="548"/>
      <c r="QGC18" s="548"/>
      <c r="QGD18" s="548"/>
      <c r="QGE18" s="548"/>
      <c r="QGF18" s="548"/>
      <c r="QGG18" s="548"/>
      <c r="QGH18" s="548"/>
      <c r="QGI18" s="548"/>
      <c r="QGJ18" s="548"/>
      <c r="QGK18" s="548"/>
      <c r="QGL18" s="548"/>
      <c r="QGM18" s="548"/>
      <c r="QGN18" s="548"/>
      <c r="QGO18" s="548"/>
      <c r="QGP18" s="548"/>
      <c r="QGQ18" s="548"/>
      <c r="QGR18" s="548"/>
      <c r="QGS18" s="548"/>
      <c r="QGT18" s="548"/>
      <c r="QGU18" s="548"/>
      <c r="QGV18" s="548"/>
      <c r="QGW18" s="548"/>
      <c r="QGX18" s="548"/>
      <c r="QGY18" s="548"/>
      <c r="QGZ18" s="548"/>
      <c r="QHA18" s="548"/>
      <c r="QHB18" s="548"/>
      <c r="QHC18" s="548"/>
      <c r="QHD18" s="548"/>
      <c r="QHE18" s="548"/>
      <c r="QHF18" s="548"/>
      <c r="QHG18" s="548"/>
      <c r="QHH18" s="548"/>
      <c r="QHI18" s="548"/>
      <c r="QHJ18" s="548"/>
      <c r="QHK18" s="548"/>
      <c r="QHL18" s="548"/>
      <c r="QHM18" s="548"/>
      <c r="QHN18" s="548"/>
      <c r="QHO18" s="548"/>
      <c r="QHP18" s="548"/>
      <c r="QHQ18" s="548"/>
      <c r="QHR18" s="548"/>
      <c r="QHS18" s="548"/>
      <c r="QHT18" s="548"/>
      <c r="QHU18" s="548"/>
      <c r="QHV18" s="548"/>
      <c r="QHW18" s="548"/>
      <c r="QHX18" s="548"/>
      <c r="QHY18" s="548"/>
      <c r="QHZ18" s="548"/>
      <c r="QIA18" s="548"/>
      <c r="QIB18" s="548"/>
      <c r="QIC18" s="548"/>
      <c r="QID18" s="548"/>
      <c r="QIE18" s="548"/>
      <c r="QIF18" s="548"/>
      <c r="QIG18" s="548"/>
      <c r="QIH18" s="548"/>
      <c r="QII18" s="548"/>
      <c r="QIJ18" s="548"/>
      <c r="QIK18" s="548"/>
      <c r="QIL18" s="548"/>
      <c r="QIM18" s="548"/>
      <c r="QIN18" s="548"/>
      <c r="QIO18" s="548"/>
      <c r="QIP18" s="548"/>
      <c r="QIQ18" s="548"/>
      <c r="QIR18" s="548"/>
      <c r="QIS18" s="548"/>
      <c r="QIT18" s="548"/>
      <c r="QIU18" s="548"/>
      <c r="QIV18" s="548"/>
      <c r="QIW18" s="548"/>
      <c r="QIX18" s="548"/>
      <c r="QIY18" s="548"/>
      <c r="QIZ18" s="548"/>
      <c r="QJA18" s="548"/>
      <c r="QJB18" s="548"/>
      <c r="QJC18" s="548"/>
      <c r="QJD18" s="548"/>
      <c r="QJE18" s="548"/>
      <c r="QJF18" s="548"/>
      <c r="QJG18" s="548"/>
      <c r="QJH18" s="548"/>
      <c r="QJI18" s="548"/>
      <c r="QJJ18" s="548"/>
      <c r="QJK18" s="548"/>
      <c r="QJL18" s="548"/>
      <c r="QJM18" s="548"/>
      <c r="QJN18" s="548"/>
      <c r="QJO18" s="548"/>
      <c r="QJP18" s="548"/>
      <c r="QJQ18" s="548"/>
      <c r="QJR18" s="548"/>
      <c r="QJS18" s="548"/>
      <c r="QJT18" s="548"/>
      <c r="QJU18" s="548"/>
      <c r="QJV18" s="548"/>
      <c r="QJW18" s="548"/>
      <c r="QJX18" s="548"/>
      <c r="QJY18" s="548"/>
      <c r="QJZ18" s="548"/>
      <c r="QKA18" s="548"/>
      <c r="QKB18" s="548"/>
      <c r="QKC18" s="548"/>
      <c r="QKD18" s="548"/>
      <c r="QKE18" s="548"/>
      <c r="QKF18" s="548"/>
      <c r="QKG18" s="548"/>
      <c r="QKH18" s="548"/>
      <c r="QKI18" s="548"/>
      <c r="QKJ18" s="548"/>
      <c r="QKK18" s="548"/>
      <c r="QKL18" s="548"/>
      <c r="QKM18" s="548"/>
      <c r="QKN18" s="548"/>
      <c r="QKO18" s="548"/>
      <c r="QKP18" s="548"/>
      <c r="QKQ18" s="548"/>
      <c r="QKR18" s="548"/>
      <c r="QKS18" s="548"/>
      <c r="QKT18" s="548"/>
      <c r="QKU18" s="548"/>
      <c r="QKV18" s="548"/>
      <c r="QKW18" s="548"/>
      <c r="QKX18" s="548"/>
      <c r="QKY18" s="548"/>
      <c r="QKZ18" s="548"/>
      <c r="QLA18" s="548"/>
      <c r="QLB18" s="548"/>
      <c r="QLC18" s="548"/>
      <c r="QLD18" s="548"/>
      <c r="QLE18" s="548"/>
      <c r="QLF18" s="548"/>
      <c r="QLG18" s="548"/>
      <c r="QLH18" s="548"/>
      <c r="QLI18" s="548"/>
      <c r="QLJ18" s="548"/>
      <c r="QLK18" s="548"/>
      <c r="QLL18" s="548"/>
      <c r="QLM18" s="548"/>
      <c r="QLN18" s="548"/>
      <c r="QLO18" s="548"/>
      <c r="QLP18" s="548"/>
      <c r="QLQ18" s="548"/>
      <c r="QLR18" s="548"/>
      <c r="QLS18" s="548"/>
      <c r="QLT18" s="548"/>
      <c r="QLU18" s="548"/>
      <c r="QLV18" s="548"/>
      <c r="QLW18" s="548"/>
      <c r="QLX18" s="548"/>
      <c r="QLY18" s="548"/>
      <c r="QLZ18" s="548"/>
      <c r="QMA18" s="548"/>
      <c r="QMB18" s="548"/>
      <c r="QMC18" s="548"/>
      <c r="QMD18" s="548"/>
      <c r="QME18" s="548"/>
      <c r="QMF18" s="548"/>
      <c r="QMG18" s="548"/>
      <c r="QMH18" s="548"/>
      <c r="QMI18" s="548"/>
      <c r="QMJ18" s="548"/>
      <c r="QMK18" s="548"/>
      <c r="QML18" s="548"/>
      <c r="QMM18" s="548"/>
      <c r="QMN18" s="548"/>
      <c r="QMO18" s="548"/>
      <c r="QMP18" s="548"/>
      <c r="QMQ18" s="548"/>
      <c r="QMR18" s="548"/>
      <c r="QMS18" s="548"/>
      <c r="QMT18" s="548"/>
      <c r="QMU18" s="548"/>
      <c r="QMV18" s="548"/>
      <c r="QMW18" s="548"/>
      <c r="QMX18" s="548"/>
      <c r="QMY18" s="548"/>
      <c r="QMZ18" s="548"/>
      <c r="QNA18" s="548"/>
      <c r="QNB18" s="548"/>
      <c r="QNC18" s="548"/>
      <c r="QND18" s="548"/>
      <c r="QNE18" s="548"/>
      <c r="QNF18" s="548"/>
      <c r="QNG18" s="548"/>
      <c r="QNH18" s="548"/>
      <c r="QNI18" s="548"/>
      <c r="QNJ18" s="548"/>
      <c r="QNK18" s="548"/>
      <c r="QNL18" s="548"/>
      <c r="QNM18" s="548"/>
      <c r="QNN18" s="548"/>
      <c r="QNO18" s="548"/>
      <c r="QNP18" s="548"/>
      <c r="QNQ18" s="548"/>
      <c r="QNR18" s="548"/>
      <c r="QNS18" s="548"/>
      <c r="QNT18" s="548"/>
      <c r="QNU18" s="548"/>
      <c r="QNV18" s="548"/>
      <c r="QNW18" s="548"/>
      <c r="QNX18" s="548"/>
      <c r="QNY18" s="548"/>
      <c r="QNZ18" s="548"/>
      <c r="QOA18" s="548"/>
      <c r="QOB18" s="548"/>
      <c r="QOC18" s="548"/>
      <c r="QOD18" s="548"/>
      <c r="QOE18" s="548"/>
      <c r="QOF18" s="548"/>
      <c r="QOG18" s="548"/>
      <c r="QOH18" s="548"/>
      <c r="QOI18" s="548"/>
      <c r="QOJ18" s="548"/>
      <c r="QOK18" s="548"/>
      <c r="QOL18" s="548"/>
      <c r="QOM18" s="548"/>
      <c r="QON18" s="548"/>
      <c r="QOO18" s="548"/>
      <c r="QOP18" s="548"/>
      <c r="QOQ18" s="548"/>
      <c r="QOR18" s="548"/>
      <c r="QOS18" s="548"/>
      <c r="QOT18" s="548"/>
      <c r="QOU18" s="548"/>
      <c r="QOV18" s="548"/>
      <c r="QOW18" s="548"/>
      <c r="QOX18" s="548"/>
      <c r="QOY18" s="548"/>
      <c r="QOZ18" s="548"/>
      <c r="QPA18" s="548"/>
      <c r="QPB18" s="548"/>
      <c r="QPC18" s="548"/>
      <c r="QPD18" s="548"/>
      <c r="QPE18" s="548"/>
      <c r="QPF18" s="548"/>
      <c r="QPG18" s="548"/>
      <c r="QPH18" s="548"/>
      <c r="QPI18" s="548"/>
      <c r="QPJ18" s="548"/>
      <c r="QPK18" s="548"/>
      <c r="QPL18" s="548"/>
      <c r="QPM18" s="548"/>
      <c r="QPN18" s="548"/>
      <c r="QPO18" s="548"/>
      <c r="QPP18" s="548"/>
      <c r="QPQ18" s="548"/>
      <c r="QPR18" s="548"/>
      <c r="QPS18" s="548"/>
      <c r="QPT18" s="548"/>
      <c r="QPU18" s="548"/>
      <c r="QPV18" s="548"/>
      <c r="QPW18" s="548"/>
      <c r="QPX18" s="548"/>
      <c r="QPY18" s="548"/>
      <c r="QPZ18" s="548"/>
      <c r="QQA18" s="548"/>
      <c r="QQB18" s="548"/>
      <c r="QQC18" s="548"/>
      <c r="QQD18" s="548"/>
      <c r="QQE18" s="548"/>
      <c r="QQF18" s="548"/>
      <c r="QQG18" s="548"/>
      <c r="QQH18" s="548"/>
      <c r="QQI18" s="548"/>
      <c r="QQJ18" s="548"/>
      <c r="QQK18" s="548"/>
      <c r="QQL18" s="548"/>
      <c r="QQM18" s="548"/>
      <c r="QQN18" s="548"/>
      <c r="QQO18" s="548"/>
      <c r="QQP18" s="548"/>
      <c r="QQQ18" s="548"/>
      <c r="QQR18" s="548"/>
      <c r="QQS18" s="548"/>
      <c r="QQT18" s="548"/>
      <c r="QQU18" s="548"/>
      <c r="QQV18" s="548"/>
      <c r="QQW18" s="548"/>
      <c r="QQX18" s="548"/>
      <c r="QQY18" s="548"/>
      <c r="QQZ18" s="548"/>
      <c r="QRA18" s="548"/>
      <c r="QRB18" s="548"/>
      <c r="QRC18" s="548"/>
      <c r="QRD18" s="548"/>
      <c r="QRE18" s="548"/>
      <c r="QRF18" s="548"/>
      <c r="QRG18" s="548"/>
      <c r="QRH18" s="548"/>
      <c r="QRI18" s="548"/>
      <c r="QRJ18" s="548"/>
      <c r="QRK18" s="548"/>
      <c r="QRL18" s="548"/>
      <c r="QRM18" s="548"/>
      <c r="QRN18" s="548"/>
      <c r="QRO18" s="548"/>
      <c r="QRP18" s="548"/>
      <c r="QRQ18" s="548"/>
      <c r="QRR18" s="548"/>
      <c r="QRS18" s="548"/>
      <c r="QRT18" s="548"/>
      <c r="QRU18" s="548"/>
      <c r="QRV18" s="548"/>
      <c r="QRW18" s="548"/>
      <c r="QRX18" s="548"/>
      <c r="QRY18" s="548"/>
      <c r="QRZ18" s="548"/>
      <c r="QSA18" s="548"/>
      <c r="QSB18" s="548"/>
      <c r="QSC18" s="548"/>
      <c r="QSD18" s="548"/>
      <c r="QSE18" s="548"/>
      <c r="QSF18" s="548"/>
      <c r="QSG18" s="548"/>
      <c r="QSH18" s="548"/>
      <c r="QSI18" s="548"/>
      <c r="QSJ18" s="548"/>
      <c r="QSK18" s="548"/>
      <c r="QSL18" s="548"/>
      <c r="QSM18" s="548"/>
      <c r="QSN18" s="548"/>
      <c r="QSO18" s="548"/>
      <c r="QSP18" s="548"/>
      <c r="QSQ18" s="548"/>
      <c r="QSR18" s="548"/>
      <c r="QSS18" s="548"/>
      <c r="QST18" s="548"/>
      <c r="QSU18" s="548"/>
      <c r="QSV18" s="548"/>
      <c r="QSW18" s="548"/>
      <c r="QSX18" s="548"/>
      <c r="QSY18" s="548"/>
      <c r="QSZ18" s="548"/>
      <c r="QTA18" s="548"/>
      <c r="QTB18" s="548"/>
      <c r="QTC18" s="548"/>
      <c r="QTD18" s="548"/>
      <c r="QTE18" s="548"/>
      <c r="QTF18" s="548"/>
      <c r="QTG18" s="548"/>
      <c r="QTH18" s="548"/>
      <c r="QTI18" s="548"/>
      <c r="QTJ18" s="548"/>
      <c r="QTK18" s="548"/>
      <c r="QTL18" s="548"/>
      <c r="QTM18" s="548"/>
      <c r="QTN18" s="548"/>
      <c r="QTO18" s="548"/>
      <c r="QTP18" s="548"/>
      <c r="QTQ18" s="548"/>
      <c r="QTR18" s="548"/>
      <c r="QTS18" s="548"/>
      <c r="QTT18" s="548"/>
      <c r="QTU18" s="548"/>
      <c r="QTV18" s="548"/>
      <c r="QTW18" s="548"/>
      <c r="QTX18" s="548"/>
      <c r="QTY18" s="548"/>
      <c r="QTZ18" s="548"/>
      <c r="QUA18" s="548"/>
      <c r="QUB18" s="548"/>
      <c r="QUC18" s="548"/>
      <c r="QUD18" s="548"/>
      <c r="QUE18" s="548"/>
      <c r="QUF18" s="548"/>
      <c r="QUG18" s="548"/>
      <c r="QUH18" s="548"/>
      <c r="QUI18" s="548"/>
      <c r="QUJ18" s="548"/>
      <c r="QUK18" s="548"/>
      <c r="QUL18" s="548"/>
      <c r="QUM18" s="548"/>
      <c r="QUN18" s="548"/>
      <c r="QUO18" s="548"/>
      <c r="QUP18" s="548"/>
      <c r="QUQ18" s="548"/>
      <c r="QUR18" s="548"/>
      <c r="QUS18" s="548"/>
      <c r="QUT18" s="548"/>
      <c r="QUU18" s="548"/>
      <c r="QUV18" s="548"/>
      <c r="QUW18" s="548"/>
      <c r="QUX18" s="548"/>
      <c r="QUY18" s="548"/>
      <c r="QUZ18" s="548"/>
      <c r="QVA18" s="548"/>
      <c r="QVB18" s="548"/>
      <c r="QVC18" s="548"/>
      <c r="QVD18" s="548"/>
      <c r="QVE18" s="548"/>
      <c r="QVF18" s="548"/>
      <c r="QVG18" s="548"/>
      <c r="QVH18" s="548"/>
      <c r="QVI18" s="548"/>
      <c r="QVJ18" s="548"/>
      <c r="QVK18" s="548"/>
      <c r="QVL18" s="548"/>
      <c r="QVM18" s="548"/>
      <c r="QVN18" s="548"/>
      <c r="QVO18" s="548"/>
      <c r="QVP18" s="548"/>
      <c r="QVQ18" s="548"/>
      <c r="QVR18" s="548"/>
      <c r="QVS18" s="548"/>
      <c r="QVT18" s="548"/>
      <c r="QVU18" s="548"/>
      <c r="QVV18" s="548"/>
      <c r="QVW18" s="548"/>
      <c r="QVX18" s="548"/>
      <c r="QVY18" s="548"/>
      <c r="QVZ18" s="548"/>
      <c r="QWA18" s="548"/>
      <c r="QWB18" s="548"/>
      <c r="QWC18" s="548"/>
      <c r="QWD18" s="548"/>
      <c r="QWE18" s="548"/>
      <c r="QWF18" s="548"/>
      <c r="QWG18" s="548"/>
      <c r="QWH18" s="548"/>
      <c r="QWI18" s="548"/>
      <c r="QWJ18" s="548"/>
      <c r="QWK18" s="548"/>
      <c r="QWL18" s="548"/>
      <c r="QWM18" s="548"/>
      <c r="QWN18" s="548"/>
      <c r="QWO18" s="548"/>
      <c r="QWP18" s="548"/>
      <c r="QWQ18" s="548"/>
      <c r="QWR18" s="548"/>
      <c r="QWS18" s="548"/>
      <c r="QWT18" s="548"/>
      <c r="QWU18" s="548"/>
      <c r="QWV18" s="548"/>
      <c r="QWW18" s="548"/>
      <c r="QWX18" s="548"/>
      <c r="QWY18" s="548"/>
      <c r="QWZ18" s="548"/>
      <c r="QXA18" s="548"/>
      <c r="QXB18" s="548"/>
      <c r="QXC18" s="548"/>
      <c r="QXD18" s="548"/>
      <c r="QXE18" s="548"/>
      <c r="QXF18" s="548"/>
      <c r="QXG18" s="548"/>
      <c r="QXH18" s="548"/>
      <c r="QXI18" s="548"/>
      <c r="QXJ18" s="548"/>
      <c r="QXK18" s="548"/>
      <c r="QXL18" s="548"/>
      <c r="QXM18" s="548"/>
      <c r="QXN18" s="548"/>
      <c r="QXO18" s="548"/>
      <c r="QXP18" s="548"/>
      <c r="QXQ18" s="548"/>
      <c r="QXR18" s="548"/>
      <c r="QXS18" s="548"/>
      <c r="QXT18" s="548"/>
      <c r="QXU18" s="548"/>
      <c r="QXV18" s="548"/>
      <c r="QXW18" s="548"/>
      <c r="QXX18" s="548"/>
      <c r="QXY18" s="548"/>
      <c r="QXZ18" s="548"/>
      <c r="QYA18" s="548"/>
      <c r="QYB18" s="548"/>
      <c r="QYC18" s="548"/>
      <c r="QYD18" s="548"/>
      <c r="QYE18" s="548"/>
      <c r="QYF18" s="548"/>
      <c r="QYG18" s="548"/>
      <c r="QYH18" s="548"/>
      <c r="QYI18" s="548"/>
      <c r="QYJ18" s="548"/>
      <c r="QYK18" s="548"/>
      <c r="QYL18" s="548"/>
      <c r="QYM18" s="548"/>
      <c r="QYN18" s="548"/>
      <c r="QYO18" s="548"/>
      <c r="QYP18" s="548"/>
      <c r="QYQ18" s="548"/>
      <c r="QYR18" s="548"/>
      <c r="QYS18" s="548"/>
      <c r="QYT18" s="548"/>
      <c r="QYU18" s="548"/>
      <c r="QYV18" s="548"/>
      <c r="QYW18" s="548"/>
      <c r="QYX18" s="548"/>
      <c r="QYY18" s="548"/>
      <c r="QYZ18" s="548"/>
      <c r="QZA18" s="548"/>
      <c r="QZB18" s="548"/>
      <c r="QZC18" s="548"/>
      <c r="QZD18" s="548"/>
      <c r="QZE18" s="548"/>
      <c r="QZF18" s="548"/>
      <c r="QZG18" s="548"/>
      <c r="QZH18" s="548"/>
      <c r="QZI18" s="548"/>
      <c r="QZJ18" s="548"/>
      <c r="QZK18" s="548"/>
      <c r="QZL18" s="548"/>
      <c r="QZM18" s="548"/>
      <c r="QZN18" s="548"/>
      <c r="QZO18" s="548"/>
      <c r="QZP18" s="548"/>
      <c r="QZQ18" s="548"/>
      <c r="QZR18" s="548"/>
      <c r="QZS18" s="548"/>
      <c r="QZT18" s="548"/>
      <c r="QZU18" s="548"/>
      <c r="QZV18" s="548"/>
      <c r="QZW18" s="548"/>
      <c r="QZX18" s="548"/>
      <c r="QZY18" s="548"/>
      <c r="QZZ18" s="548"/>
      <c r="RAA18" s="548"/>
      <c r="RAB18" s="548"/>
      <c r="RAC18" s="548"/>
      <c r="RAD18" s="548"/>
      <c r="RAE18" s="548"/>
      <c r="RAF18" s="548"/>
      <c r="RAG18" s="548"/>
      <c r="RAH18" s="548"/>
      <c r="RAI18" s="548"/>
      <c r="RAJ18" s="548"/>
      <c r="RAK18" s="548"/>
      <c r="RAL18" s="548"/>
      <c r="RAM18" s="548"/>
      <c r="RAN18" s="548"/>
      <c r="RAO18" s="548"/>
      <c r="RAP18" s="548"/>
      <c r="RAQ18" s="548"/>
      <c r="RAR18" s="548"/>
      <c r="RAS18" s="548"/>
      <c r="RAT18" s="548"/>
      <c r="RAU18" s="548"/>
      <c r="RAV18" s="548"/>
      <c r="RAW18" s="548"/>
      <c r="RAX18" s="548"/>
      <c r="RAY18" s="548"/>
      <c r="RAZ18" s="548"/>
      <c r="RBA18" s="548"/>
      <c r="RBB18" s="548"/>
      <c r="RBC18" s="548"/>
      <c r="RBD18" s="548"/>
      <c r="RBE18" s="548"/>
      <c r="RBF18" s="548"/>
      <c r="RBG18" s="548"/>
      <c r="RBH18" s="548"/>
      <c r="RBI18" s="548"/>
      <c r="RBJ18" s="548"/>
      <c r="RBK18" s="548"/>
      <c r="RBL18" s="548"/>
      <c r="RBM18" s="548"/>
      <c r="RBN18" s="548"/>
      <c r="RBO18" s="548"/>
      <c r="RBP18" s="548"/>
      <c r="RBQ18" s="548"/>
      <c r="RBR18" s="548"/>
      <c r="RBS18" s="548"/>
      <c r="RBT18" s="548"/>
      <c r="RBU18" s="548"/>
      <c r="RBV18" s="548"/>
      <c r="RBW18" s="548"/>
      <c r="RBX18" s="548"/>
      <c r="RBY18" s="548"/>
      <c r="RBZ18" s="548"/>
      <c r="RCA18" s="548"/>
      <c r="RCB18" s="548"/>
      <c r="RCC18" s="548"/>
      <c r="RCD18" s="548"/>
      <c r="RCE18" s="548"/>
      <c r="RCF18" s="548"/>
      <c r="RCG18" s="548"/>
      <c r="RCH18" s="548"/>
      <c r="RCI18" s="548"/>
      <c r="RCJ18" s="548"/>
      <c r="RCK18" s="548"/>
      <c r="RCL18" s="548"/>
      <c r="RCM18" s="548"/>
      <c r="RCN18" s="548"/>
      <c r="RCO18" s="548"/>
      <c r="RCP18" s="548"/>
      <c r="RCQ18" s="548"/>
      <c r="RCR18" s="548"/>
      <c r="RCS18" s="548"/>
      <c r="RCT18" s="548"/>
      <c r="RCU18" s="548"/>
      <c r="RCV18" s="548"/>
      <c r="RCW18" s="548"/>
      <c r="RCX18" s="548"/>
      <c r="RCY18" s="548"/>
      <c r="RCZ18" s="548"/>
      <c r="RDA18" s="548"/>
      <c r="RDB18" s="548"/>
      <c r="RDC18" s="548"/>
      <c r="RDD18" s="548"/>
      <c r="RDE18" s="548"/>
      <c r="RDF18" s="548"/>
      <c r="RDG18" s="548"/>
      <c r="RDH18" s="548"/>
      <c r="RDI18" s="548"/>
      <c r="RDJ18" s="548"/>
      <c r="RDK18" s="548"/>
      <c r="RDL18" s="548"/>
      <c r="RDM18" s="548"/>
      <c r="RDN18" s="548"/>
      <c r="RDO18" s="548"/>
      <c r="RDP18" s="548"/>
      <c r="RDQ18" s="548"/>
      <c r="RDR18" s="548"/>
      <c r="RDS18" s="548"/>
      <c r="RDT18" s="548"/>
      <c r="RDU18" s="548"/>
      <c r="RDV18" s="548"/>
      <c r="RDW18" s="548"/>
      <c r="RDX18" s="548"/>
      <c r="RDY18" s="548"/>
      <c r="RDZ18" s="548"/>
      <c r="REA18" s="548"/>
      <c r="REB18" s="548"/>
      <c r="REC18" s="548"/>
      <c r="RED18" s="548"/>
      <c r="REE18" s="548"/>
      <c r="REF18" s="548"/>
      <c r="REG18" s="548"/>
      <c r="REH18" s="548"/>
      <c r="REI18" s="548"/>
      <c r="REJ18" s="548"/>
      <c r="REK18" s="548"/>
      <c r="REL18" s="548"/>
      <c r="REM18" s="548"/>
      <c r="REN18" s="548"/>
      <c r="REO18" s="548"/>
      <c r="REP18" s="548"/>
      <c r="REQ18" s="548"/>
      <c r="RER18" s="548"/>
      <c r="RES18" s="548"/>
      <c r="RET18" s="548"/>
      <c r="REU18" s="548"/>
      <c r="REV18" s="548"/>
      <c r="REW18" s="548"/>
      <c r="REX18" s="548"/>
      <c r="REY18" s="548"/>
      <c r="REZ18" s="548"/>
      <c r="RFA18" s="548"/>
      <c r="RFB18" s="548"/>
      <c r="RFC18" s="548"/>
      <c r="RFD18" s="548"/>
      <c r="RFE18" s="548"/>
      <c r="RFF18" s="548"/>
      <c r="RFG18" s="548"/>
      <c r="RFH18" s="548"/>
      <c r="RFI18" s="548"/>
      <c r="RFJ18" s="548"/>
      <c r="RFK18" s="548"/>
      <c r="RFL18" s="548"/>
      <c r="RFM18" s="548"/>
      <c r="RFN18" s="548"/>
      <c r="RFO18" s="548"/>
      <c r="RFP18" s="548"/>
      <c r="RFQ18" s="548"/>
      <c r="RFR18" s="548"/>
      <c r="RFS18" s="548"/>
      <c r="RFT18" s="548"/>
      <c r="RFU18" s="548"/>
      <c r="RFV18" s="548"/>
      <c r="RFW18" s="548"/>
      <c r="RFX18" s="548"/>
      <c r="RFY18" s="548"/>
      <c r="RFZ18" s="548"/>
      <c r="RGA18" s="548"/>
      <c r="RGB18" s="548"/>
      <c r="RGC18" s="548"/>
      <c r="RGD18" s="548"/>
      <c r="RGE18" s="548"/>
      <c r="RGF18" s="548"/>
      <c r="RGG18" s="548"/>
      <c r="RGH18" s="548"/>
      <c r="RGI18" s="548"/>
      <c r="RGJ18" s="548"/>
      <c r="RGK18" s="548"/>
      <c r="RGL18" s="548"/>
      <c r="RGM18" s="548"/>
      <c r="RGN18" s="548"/>
      <c r="RGO18" s="548"/>
      <c r="RGP18" s="548"/>
      <c r="RGQ18" s="548"/>
      <c r="RGR18" s="548"/>
      <c r="RGS18" s="548"/>
      <c r="RGT18" s="548"/>
      <c r="RGU18" s="548"/>
      <c r="RGV18" s="548"/>
      <c r="RGW18" s="548"/>
      <c r="RGX18" s="548"/>
      <c r="RGY18" s="548"/>
      <c r="RGZ18" s="548"/>
      <c r="RHA18" s="548"/>
      <c r="RHB18" s="548"/>
      <c r="RHC18" s="548"/>
      <c r="RHD18" s="548"/>
      <c r="RHE18" s="548"/>
      <c r="RHF18" s="548"/>
      <c r="RHG18" s="548"/>
      <c r="RHH18" s="548"/>
      <c r="RHI18" s="548"/>
      <c r="RHJ18" s="548"/>
      <c r="RHK18" s="548"/>
      <c r="RHL18" s="548"/>
      <c r="RHM18" s="548"/>
      <c r="RHN18" s="548"/>
      <c r="RHO18" s="548"/>
      <c r="RHP18" s="548"/>
      <c r="RHQ18" s="548"/>
      <c r="RHR18" s="548"/>
      <c r="RHS18" s="548"/>
      <c r="RHT18" s="548"/>
      <c r="RHU18" s="548"/>
      <c r="RHV18" s="548"/>
      <c r="RHW18" s="548"/>
      <c r="RHX18" s="548"/>
      <c r="RHY18" s="548"/>
      <c r="RHZ18" s="548"/>
      <c r="RIA18" s="548"/>
      <c r="RIB18" s="548"/>
      <c r="RIC18" s="548"/>
      <c r="RID18" s="548"/>
      <c r="RIE18" s="548"/>
      <c r="RIF18" s="548"/>
      <c r="RIG18" s="548"/>
      <c r="RIH18" s="548"/>
      <c r="RII18" s="548"/>
      <c r="RIJ18" s="548"/>
      <c r="RIK18" s="548"/>
      <c r="RIL18" s="548"/>
      <c r="RIM18" s="548"/>
      <c r="RIN18" s="548"/>
      <c r="RIO18" s="548"/>
      <c r="RIP18" s="548"/>
      <c r="RIQ18" s="548"/>
      <c r="RIR18" s="548"/>
      <c r="RIS18" s="548"/>
      <c r="RIT18" s="548"/>
      <c r="RIU18" s="548"/>
      <c r="RIV18" s="548"/>
      <c r="RIW18" s="548"/>
      <c r="RIX18" s="548"/>
      <c r="RIY18" s="548"/>
      <c r="RIZ18" s="548"/>
      <c r="RJA18" s="548"/>
      <c r="RJB18" s="548"/>
      <c r="RJC18" s="548"/>
      <c r="RJD18" s="548"/>
      <c r="RJE18" s="548"/>
      <c r="RJF18" s="548"/>
      <c r="RJG18" s="548"/>
      <c r="RJH18" s="548"/>
      <c r="RJI18" s="548"/>
      <c r="RJJ18" s="548"/>
      <c r="RJK18" s="548"/>
      <c r="RJL18" s="548"/>
      <c r="RJM18" s="548"/>
      <c r="RJN18" s="548"/>
      <c r="RJO18" s="548"/>
      <c r="RJP18" s="548"/>
      <c r="RJQ18" s="548"/>
      <c r="RJR18" s="548"/>
      <c r="RJS18" s="548"/>
      <c r="RJT18" s="548"/>
      <c r="RJU18" s="548"/>
      <c r="RJV18" s="548"/>
      <c r="RJW18" s="548"/>
      <c r="RJX18" s="548"/>
      <c r="RJY18" s="548"/>
      <c r="RJZ18" s="548"/>
      <c r="RKA18" s="548"/>
      <c r="RKB18" s="548"/>
      <c r="RKC18" s="548"/>
      <c r="RKD18" s="548"/>
      <c r="RKE18" s="548"/>
      <c r="RKF18" s="548"/>
      <c r="RKG18" s="548"/>
      <c r="RKH18" s="548"/>
      <c r="RKI18" s="548"/>
      <c r="RKJ18" s="548"/>
      <c r="RKK18" s="548"/>
      <c r="RKL18" s="548"/>
      <c r="RKM18" s="548"/>
      <c r="RKN18" s="548"/>
      <c r="RKO18" s="548"/>
      <c r="RKP18" s="548"/>
      <c r="RKQ18" s="548"/>
      <c r="RKR18" s="548"/>
      <c r="RKS18" s="548"/>
      <c r="RKT18" s="548"/>
      <c r="RKU18" s="548"/>
      <c r="RKV18" s="548"/>
      <c r="RKW18" s="548"/>
      <c r="RKX18" s="548"/>
      <c r="RKY18" s="548"/>
      <c r="RKZ18" s="548"/>
      <c r="RLA18" s="548"/>
      <c r="RLB18" s="548"/>
      <c r="RLC18" s="548"/>
      <c r="RLD18" s="548"/>
      <c r="RLE18" s="548"/>
      <c r="RLF18" s="548"/>
      <c r="RLG18" s="548"/>
      <c r="RLH18" s="548"/>
      <c r="RLI18" s="548"/>
      <c r="RLJ18" s="548"/>
      <c r="RLK18" s="548"/>
      <c r="RLL18" s="548"/>
      <c r="RLM18" s="548"/>
      <c r="RLN18" s="548"/>
      <c r="RLO18" s="548"/>
      <c r="RLP18" s="548"/>
      <c r="RLQ18" s="548"/>
      <c r="RLR18" s="548"/>
      <c r="RLS18" s="548"/>
      <c r="RLT18" s="548"/>
      <c r="RLU18" s="548"/>
      <c r="RLV18" s="548"/>
      <c r="RLW18" s="548"/>
      <c r="RLX18" s="548"/>
      <c r="RLY18" s="548"/>
      <c r="RLZ18" s="548"/>
      <c r="RMA18" s="548"/>
      <c r="RMB18" s="548"/>
      <c r="RMC18" s="548"/>
      <c r="RMD18" s="548"/>
      <c r="RME18" s="548"/>
      <c r="RMF18" s="548"/>
      <c r="RMG18" s="548"/>
      <c r="RMH18" s="548"/>
      <c r="RMI18" s="548"/>
      <c r="RMJ18" s="548"/>
      <c r="RMK18" s="548"/>
      <c r="RML18" s="548"/>
      <c r="RMM18" s="548"/>
      <c r="RMN18" s="548"/>
      <c r="RMO18" s="548"/>
      <c r="RMP18" s="548"/>
      <c r="RMQ18" s="548"/>
      <c r="RMR18" s="548"/>
      <c r="RMS18" s="548"/>
      <c r="RMT18" s="548"/>
      <c r="RMU18" s="548"/>
      <c r="RMV18" s="548"/>
      <c r="RMW18" s="548"/>
      <c r="RMX18" s="548"/>
      <c r="RMY18" s="548"/>
      <c r="RMZ18" s="548"/>
      <c r="RNA18" s="548"/>
      <c r="RNB18" s="548"/>
      <c r="RNC18" s="548"/>
      <c r="RND18" s="548"/>
      <c r="RNE18" s="548"/>
      <c r="RNF18" s="548"/>
      <c r="RNG18" s="548"/>
      <c r="RNH18" s="548"/>
      <c r="RNI18" s="548"/>
      <c r="RNJ18" s="548"/>
      <c r="RNK18" s="548"/>
      <c r="RNL18" s="548"/>
      <c r="RNM18" s="548"/>
      <c r="RNN18" s="548"/>
      <c r="RNO18" s="548"/>
      <c r="RNP18" s="548"/>
      <c r="RNQ18" s="548"/>
      <c r="RNR18" s="548"/>
      <c r="RNS18" s="548"/>
      <c r="RNT18" s="548"/>
      <c r="RNU18" s="548"/>
      <c r="RNV18" s="548"/>
      <c r="RNW18" s="548"/>
      <c r="RNX18" s="548"/>
      <c r="RNY18" s="548"/>
      <c r="RNZ18" s="548"/>
      <c r="ROA18" s="548"/>
      <c r="ROB18" s="548"/>
      <c r="ROC18" s="548"/>
      <c r="ROD18" s="548"/>
      <c r="ROE18" s="548"/>
      <c r="ROF18" s="548"/>
      <c r="ROG18" s="548"/>
      <c r="ROH18" s="548"/>
      <c r="ROI18" s="548"/>
      <c r="ROJ18" s="548"/>
      <c r="ROK18" s="548"/>
      <c r="ROL18" s="548"/>
      <c r="ROM18" s="548"/>
      <c r="RON18" s="548"/>
      <c r="ROO18" s="548"/>
      <c r="ROP18" s="548"/>
      <c r="ROQ18" s="548"/>
      <c r="ROR18" s="548"/>
      <c r="ROS18" s="548"/>
      <c r="ROT18" s="548"/>
      <c r="ROU18" s="548"/>
      <c r="ROV18" s="548"/>
      <c r="ROW18" s="548"/>
      <c r="ROX18" s="548"/>
      <c r="ROY18" s="548"/>
      <c r="ROZ18" s="548"/>
      <c r="RPA18" s="548"/>
      <c r="RPB18" s="548"/>
      <c r="RPC18" s="548"/>
      <c r="RPD18" s="548"/>
      <c r="RPE18" s="548"/>
      <c r="RPF18" s="548"/>
      <c r="RPG18" s="548"/>
      <c r="RPH18" s="548"/>
      <c r="RPI18" s="548"/>
      <c r="RPJ18" s="548"/>
      <c r="RPK18" s="548"/>
      <c r="RPL18" s="548"/>
      <c r="RPM18" s="548"/>
      <c r="RPN18" s="548"/>
      <c r="RPO18" s="548"/>
      <c r="RPP18" s="548"/>
      <c r="RPQ18" s="548"/>
      <c r="RPR18" s="548"/>
      <c r="RPS18" s="548"/>
      <c r="RPT18" s="548"/>
      <c r="RPU18" s="548"/>
      <c r="RPV18" s="548"/>
      <c r="RPW18" s="548"/>
      <c r="RPX18" s="548"/>
      <c r="RPY18" s="548"/>
      <c r="RPZ18" s="548"/>
      <c r="RQA18" s="548"/>
      <c r="RQB18" s="548"/>
      <c r="RQC18" s="548"/>
      <c r="RQD18" s="548"/>
      <c r="RQE18" s="548"/>
      <c r="RQF18" s="548"/>
      <c r="RQG18" s="548"/>
      <c r="RQH18" s="548"/>
      <c r="RQI18" s="548"/>
      <c r="RQJ18" s="548"/>
      <c r="RQK18" s="548"/>
      <c r="RQL18" s="548"/>
      <c r="RQM18" s="548"/>
      <c r="RQN18" s="548"/>
      <c r="RQO18" s="548"/>
      <c r="RQP18" s="548"/>
      <c r="RQQ18" s="548"/>
      <c r="RQR18" s="548"/>
      <c r="RQS18" s="548"/>
      <c r="RQT18" s="548"/>
      <c r="RQU18" s="548"/>
      <c r="RQV18" s="548"/>
      <c r="RQW18" s="548"/>
      <c r="RQX18" s="548"/>
      <c r="RQY18" s="548"/>
      <c r="RQZ18" s="548"/>
      <c r="RRA18" s="548"/>
      <c r="RRB18" s="548"/>
      <c r="RRC18" s="548"/>
      <c r="RRD18" s="548"/>
      <c r="RRE18" s="548"/>
      <c r="RRF18" s="548"/>
      <c r="RRG18" s="548"/>
      <c r="RRH18" s="548"/>
      <c r="RRI18" s="548"/>
      <c r="RRJ18" s="548"/>
      <c r="RRK18" s="548"/>
      <c r="RRL18" s="548"/>
      <c r="RRM18" s="548"/>
      <c r="RRN18" s="548"/>
      <c r="RRO18" s="548"/>
      <c r="RRP18" s="548"/>
      <c r="RRQ18" s="548"/>
      <c r="RRR18" s="548"/>
      <c r="RRS18" s="548"/>
      <c r="RRT18" s="548"/>
      <c r="RRU18" s="548"/>
      <c r="RRV18" s="548"/>
      <c r="RRW18" s="548"/>
      <c r="RRX18" s="548"/>
      <c r="RRY18" s="548"/>
      <c r="RRZ18" s="548"/>
      <c r="RSA18" s="548"/>
      <c r="RSB18" s="548"/>
      <c r="RSC18" s="548"/>
      <c r="RSD18" s="548"/>
      <c r="RSE18" s="548"/>
      <c r="RSF18" s="548"/>
      <c r="RSG18" s="548"/>
      <c r="RSH18" s="548"/>
      <c r="RSI18" s="548"/>
      <c r="RSJ18" s="548"/>
      <c r="RSK18" s="548"/>
      <c r="RSL18" s="548"/>
      <c r="RSM18" s="548"/>
      <c r="RSN18" s="548"/>
      <c r="RSO18" s="548"/>
      <c r="RSP18" s="548"/>
      <c r="RSQ18" s="548"/>
      <c r="RSR18" s="548"/>
      <c r="RSS18" s="548"/>
      <c r="RST18" s="548"/>
      <c r="RSU18" s="548"/>
      <c r="RSV18" s="548"/>
      <c r="RSW18" s="548"/>
      <c r="RSX18" s="548"/>
      <c r="RSY18" s="548"/>
      <c r="RSZ18" s="548"/>
      <c r="RTA18" s="548"/>
      <c r="RTB18" s="548"/>
      <c r="RTC18" s="548"/>
      <c r="RTD18" s="548"/>
      <c r="RTE18" s="548"/>
      <c r="RTF18" s="548"/>
      <c r="RTG18" s="548"/>
      <c r="RTH18" s="548"/>
      <c r="RTI18" s="548"/>
      <c r="RTJ18" s="548"/>
      <c r="RTK18" s="548"/>
      <c r="RTL18" s="548"/>
      <c r="RTM18" s="548"/>
      <c r="RTN18" s="548"/>
      <c r="RTO18" s="548"/>
      <c r="RTP18" s="548"/>
      <c r="RTQ18" s="548"/>
      <c r="RTR18" s="548"/>
      <c r="RTS18" s="548"/>
      <c r="RTT18" s="548"/>
      <c r="RTU18" s="548"/>
      <c r="RTV18" s="548"/>
      <c r="RTW18" s="548"/>
      <c r="RTX18" s="548"/>
      <c r="RTY18" s="548"/>
      <c r="RTZ18" s="548"/>
      <c r="RUA18" s="548"/>
      <c r="RUB18" s="548"/>
      <c r="RUC18" s="548"/>
      <c r="RUD18" s="548"/>
      <c r="RUE18" s="548"/>
      <c r="RUF18" s="548"/>
      <c r="RUG18" s="548"/>
      <c r="RUH18" s="548"/>
      <c r="RUI18" s="548"/>
      <c r="RUJ18" s="548"/>
      <c r="RUK18" s="548"/>
      <c r="RUL18" s="548"/>
      <c r="RUM18" s="548"/>
      <c r="RUN18" s="548"/>
      <c r="RUO18" s="548"/>
      <c r="RUP18" s="548"/>
      <c r="RUQ18" s="548"/>
      <c r="RUR18" s="548"/>
      <c r="RUS18" s="548"/>
      <c r="RUT18" s="548"/>
      <c r="RUU18" s="548"/>
      <c r="RUV18" s="548"/>
      <c r="RUW18" s="548"/>
      <c r="RUX18" s="548"/>
      <c r="RUY18" s="548"/>
      <c r="RUZ18" s="548"/>
      <c r="RVA18" s="548"/>
      <c r="RVB18" s="548"/>
      <c r="RVC18" s="548"/>
      <c r="RVD18" s="548"/>
      <c r="RVE18" s="548"/>
      <c r="RVF18" s="548"/>
      <c r="RVG18" s="548"/>
      <c r="RVH18" s="548"/>
      <c r="RVI18" s="548"/>
      <c r="RVJ18" s="548"/>
      <c r="RVK18" s="548"/>
      <c r="RVL18" s="548"/>
      <c r="RVM18" s="548"/>
      <c r="RVN18" s="548"/>
      <c r="RVO18" s="548"/>
      <c r="RVP18" s="548"/>
      <c r="RVQ18" s="548"/>
      <c r="RVR18" s="548"/>
      <c r="RVS18" s="548"/>
      <c r="RVT18" s="548"/>
      <c r="RVU18" s="548"/>
      <c r="RVV18" s="548"/>
      <c r="RVW18" s="548"/>
      <c r="RVX18" s="548"/>
      <c r="RVY18" s="548"/>
      <c r="RVZ18" s="548"/>
      <c r="RWA18" s="548"/>
      <c r="RWB18" s="548"/>
      <c r="RWC18" s="548"/>
      <c r="RWD18" s="548"/>
      <c r="RWE18" s="548"/>
      <c r="RWF18" s="548"/>
      <c r="RWG18" s="548"/>
      <c r="RWH18" s="548"/>
      <c r="RWI18" s="548"/>
      <c r="RWJ18" s="548"/>
      <c r="RWK18" s="548"/>
      <c r="RWL18" s="548"/>
      <c r="RWM18" s="548"/>
      <c r="RWN18" s="548"/>
      <c r="RWO18" s="548"/>
      <c r="RWP18" s="548"/>
      <c r="RWQ18" s="548"/>
      <c r="RWR18" s="548"/>
      <c r="RWS18" s="548"/>
      <c r="RWT18" s="548"/>
      <c r="RWU18" s="548"/>
      <c r="RWV18" s="548"/>
      <c r="RWW18" s="548"/>
      <c r="RWX18" s="548"/>
      <c r="RWY18" s="548"/>
      <c r="RWZ18" s="548"/>
      <c r="RXA18" s="548"/>
      <c r="RXB18" s="548"/>
      <c r="RXC18" s="548"/>
      <c r="RXD18" s="548"/>
      <c r="RXE18" s="548"/>
      <c r="RXF18" s="548"/>
      <c r="RXG18" s="548"/>
      <c r="RXH18" s="548"/>
      <c r="RXI18" s="548"/>
      <c r="RXJ18" s="548"/>
      <c r="RXK18" s="548"/>
      <c r="RXL18" s="548"/>
      <c r="RXM18" s="548"/>
      <c r="RXN18" s="548"/>
      <c r="RXO18" s="548"/>
      <c r="RXP18" s="548"/>
      <c r="RXQ18" s="548"/>
      <c r="RXR18" s="548"/>
      <c r="RXS18" s="548"/>
      <c r="RXT18" s="548"/>
      <c r="RXU18" s="548"/>
      <c r="RXV18" s="548"/>
      <c r="RXW18" s="548"/>
      <c r="RXX18" s="548"/>
      <c r="RXY18" s="548"/>
      <c r="RXZ18" s="548"/>
      <c r="RYA18" s="548"/>
      <c r="RYB18" s="548"/>
      <c r="RYC18" s="548"/>
      <c r="RYD18" s="548"/>
      <c r="RYE18" s="548"/>
      <c r="RYF18" s="548"/>
      <c r="RYG18" s="548"/>
      <c r="RYH18" s="548"/>
      <c r="RYI18" s="548"/>
      <c r="RYJ18" s="548"/>
      <c r="RYK18" s="548"/>
      <c r="RYL18" s="548"/>
      <c r="RYM18" s="548"/>
      <c r="RYN18" s="548"/>
      <c r="RYO18" s="548"/>
      <c r="RYP18" s="548"/>
      <c r="RYQ18" s="548"/>
      <c r="RYR18" s="548"/>
      <c r="RYS18" s="548"/>
      <c r="RYT18" s="548"/>
      <c r="RYU18" s="548"/>
      <c r="RYV18" s="548"/>
      <c r="RYW18" s="548"/>
      <c r="RYX18" s="548"/>
      <c r="RYY18" s="548"/>
      <c r="RYZ18" s="548"/>
      <c r="RZA18" s="548"/>
      <c r="RZB18" s="548"/>
      <c r="RZC18" s="548"/>
      <c r="RZD18" s="548"/>
      <c r="RZE18" s="548"/>
      <c r="RZF18" s="548"/>
      <c r="RZG18" s="548"/>
      <c r="RZH18" s="548"/>
      <c r="RZI18" s="548"/>
      <c r="RZJ18" s="548"/>
      <c r="RZK18" s="548"/>
      <c r="RZL18" s="548"/>
      <c r="RZM18" s="548"/>
      <c r="RZN18" s="548"/>
      <c r="RZO18" s="548"/>
      <c r="RZP18" s="548"/>
      <c r="RZQ18" s="548"/>
      <c r="RZR18" s="548"/>
      <c r="RZS18" s="548"/>
      <c r="RZT18" s="548"/>
      <c r="RZU18" s="548"/>
      <c r="RZV18" s="548"/>
      <c r="RZW18" s="548"/>
      <c r="RZX18" s="548"/>
      <c r="RZY18" s="548"/>
      <c r="RZZ18" s="548"/>
      <c r="SAA18" s="548"/>
      <c r="SAB18" s="548"/>
      <c r="SAC18" s="548"/>
      <c r="SAD18" s="548"/>
      <c r="SAE18" s="548"/>
      <c r="SAF18" s="548"/>
      <c r="SAG18" s="548"/>
      <c r="SAH18" s="548"/>
      <c r="SAI18" s="548"/>
      <c r="SAJ18" s="548"/>
      <c r="SAK18" s="548"/>
      <c r="SAL18" s="548"/>
      <c r="SAM18" s="548"/>
      <c r="SAN18" s="548"/>
      <c r="SAO18" s="548"/>
      <c r="SAP18" s="548"/>
      <c r="SAQ18" s="548"/>
      <c r="SAR18" s="548"/>
      <c r="SAS18" s="548"/>
      <c r="SAT18" s="548"/>
      <c r="SAU18" s="548"/>
      <c r="SAV18" s="548"/>
      <c r="SAW18" s="548"/>
      <c r="SAX18" s="548"/>
      <c r="SAY18" s="548"/>
      <c r="SAZ18" s="548"/>
      <c r="SBA18" s="548"/>
      <c r="SBB18" s="548"/>
      <c r="SBC18" s="548"/>
      <c r="SBD18" s="548"/>
      <c r="SBE18" s="548"/>
      <c r="SBF18" s="548"/>
      <c r="SBG18" s="548"/>
      <c r="SBH18" s="548"/>
      <c r="SBI18" s="548"/>
      <c r="SBJ18" s="548"/>
      <c r="SBK18" s="548"/>
      <c r="SBL18" s="548"/>
      <c r="SBM18" s="548"/>
      <c r="SBN18" s="548"/>
      <c r="SBO18" s="548"/>
      <c r="SBP18" s="548"/>
      <c r="SBQ18" s="548"/>
      <c r="SBR18" s="548"/>
      <c r="SBS18" s="548"/>
      <c r="SBT18" s="548"/>
      <c r="SBU18" s="548"/>
      <c r="SBV18" s="548"/>
      <c r="SBW18" s="548"/>
      <c r="SBX18" s="548"/>
      <c r="SBY18" s="548"/>
      <c r="SBZ18" s="548"/>
      <c r="SCA18" s="548"/>
      <c r="SCB18" s="548"/>
      <c r="SCC18" s="548"/>
      <c r="SCD18" s="548"/>
      <c r="SCE18" s="548"/>
      <c r="SCF18" s="548"/>
      <c r="SCG18" s="548"/>
      <c r="SCH18" s="548"/>
      <c r="SCI18" s="548"/>
      <c r="SCJ18" s="548"/>
      <c r="SCK18" s="548"/>
      <c r="SCL18" s="548"/>
      <c r="SCM18" s="548"/>
      <c r="SCN18" s="548"/>
      <c r="SCO18" s="548"/>
      <c r="SCP18" s="548"/>
      <c r="SCQ18" s="548"/>
      <c r="SCR18" s="548"/>
      <c r="SCS18" s="548"/>
      <c r="SCT18" s="548"/>
      <c r="SCU18" s="548"/>
      <c r="SCV18" s="548"/>
      <c r="SCW18" s="548"/>
      <c r="SCX18" s="548"/>
      <c r="SCY18" s="548"/>
      <c r="SCZ18" s="548"/>
      <c r="SDA18" s="548"/>
      <c r="SDB18" s="548"/>
      <c r="SDC18" s="548"/>
      <c r="SDD18" s="548"/>
      <c r="SDE18" s="548"/>
      <c r="SDF18" s="548"/>
      <c r="SDG18" s="548"/>
      <c r="SDH18" s="548"/>
      <c r="SDI18" s="548"/>
      <c r="SDJ18" s="548"/>
      <c r="SDK18" s="548"/>
      <c r="SDL18" s="548"/>
      <c r="SDM18" s="548"/>
      <c r="SDN18" s="548"/>
      <c r="SDO18" s="548"/>
      <c r="SDP18" s="548"/>
      <c r="SDQ18" s="548"/>
      <c r="SDR18" s="548"/>
      <c r="SDS18" s="548"/>
      <c r="SDT18" s="548"/>
      <c r="SDU18" s="548"/>
      <c r="SDV18" s="548"/>
      <c r="SDW18" s="548"/>
      <c r="SDX18" s="548"/>
      <c r="SDY18" s="548"/>
      <c r="SDZ18" s="548"/>
      <c r="SEA18" s="548"/>
      <c r="SEB18" s="548"/>
      <c r="SEC18" s="548"/>
      <c r="SED18" s="548"/>
      <c r="SEE18" s="548"/>
      <c r="SEF18" s="548"/>
      <c r="SEG18" s="548"/>
      <c r="SEH18" s="548"/>
      <c r="SEI18" s="548"/>
      <c r="SEJ18" s="548"/>
      <c r="SEK18" s="548"/>
      <c r="SEL18" s="548"/>
      <c r="SEM18" s="548"/>
      <c r="SEN18" s="548"/>
      <c r="SEO18" s="548"/>
      <c r="SEP18" s="548"/>
      <c r="SEQ18" s="548"/>
      <c r="SER18" s="548"/>
      <c r="SES18" s="548"/>
      <c r="SET18" s="548"/>
      <c r="SEU18" s="548"/>
      <c r="SEV18" s="548"/>
      <c r="SEW18" s="548"/>
      <c r="SEX18" s="548"/>
      <c r="SEY18" s="548"/>
      <c r="SEZ18" s="548"/>
      <c r="SFA18" s="548"/>
      <c r="SFB18" s="548"/>
      <c r="SFC18" s="548"/>
      <c r="SFD18" s="548"/>
      <c r="SFE18" s="548"/>
      <c r="SFF18" s="548"/>
      <c r="SFG18" s="548"/>
      <c r="SFH18" s="548"/>
      <c r="SFI18" s="548"/>
      <c r="SFJ18" s="548"/>
      <c r="SFK18" s="548"/>
      <c r="SFL18" s="548"/>
      <c r="SFM18" s="548"/>
      <c r="SFN18" s="548"/>
      <c r="SFO18" s="548"/>
      <c r="SFP18" s="548"/>
      <c r="SFQ18" s="548"/>
      <c r="SFR18" s="548"/>
      <c r="SFS18" s="548"/>
      <c r="SFT18" s="548"/>
      <c r="SFU18" s="548"/>
      <c r="SFV18" s="548"/>
      <c r="SFW18" s="548"/>
      <c r="SFX18" s="548"/>
      <c r="SFY18" s="548"/>
      <c r="SFZ18" s="548"/>
      <c r="SGA18" s="548"/>
      <c r="SGB18" s="548"/>
      <c r="SGC18" s="548"/>
      <c r="SGD18" s="548"/>
      <c r="SGE18" s="548"/>
      <c r="SGF18" s="548"/>
      <c r="SGG18" s="548"/>
      <c r="SGH18" s="548"/>
      <c r="SGI18" s="548"/>
      <c r="SGJ18" s="548"/>
      <c r="SGK18" s="548"/>
      <c r="SGL18" s="548"/>
      <c r="SGM18" s="548"/>
      <c r="SGN18" s="548"/>
      <c r="SGO18" s="548"/>
      <c r="SGP18" s="548"/>
      <c r="SGQ18" s="548"/>
      <c r="SGR18" s="548"/>
      <c r="SGS18" s="548"/>
      <c r="SGT18" s="548"/>
      <c r="SGU18" s="548"/>
      <c r="SGV18" s="548"/>
      <c r="SGW18" s="548"/>
      <c r="SGX18" s="548"/>
      <c r="SGY18" s="548"/>
      <c r="SGZ18" s="548"/>
      <c r="SHA18" s="548"/>
      <c r="SHB18" s="548"/>
      <c r="SHC18" s="548"/>
      <c r="SHD18" s="548"/>
      <c r="SHE18" s="548"/>
      <c r="SHF18" s="548"/>
      <c r="SHG18" s="548"/>
      <c r="SHH18" s="548"/>
      <c r="SHI18" s="548"/>
      <c r="SHJ18" s="548"/>
      <c r="SHK18" s="548"/>
      <c r="SHL18" s="548"/>
      <c r="SHM18" s="548"/>
      <c r="SHN18" s="548"/>
      <c r="SHO18" s="548"/>
      <c r="SHP18" s="548"/>
      <c r="SHQ18" s="548"/>
      <c r="SHR18" s="548"/>
      <c r="SHS18" s="548"/>
      <c r="SHT18" s="548"/>
      <c r="SHU18" s="548"/>
      <c r="SHV18" s="548"/>
      <c r="SHW18" s="548"/>
      <c r="SHX18" s="548"/>
      <c r="SHY18" s="548"/>
      <c r="SHZ18" s="548"/>
      <c r="SIA18" s="548"/>
      <c r="SIB18" s="548"/>
      <c r="SIC18" s="548"/>
      <c r="SID18" s="548"/>
      <c r="SIE18" s="548"/>
      <c r="SIF18" s="548"/>
      <c r="SIG18" s="548"/>
      <c r="SIH18" s="548"/>
      <c r="SII18" s="548"/>
      <c r="SIJ18" s="548"/>
      <c r="SIK18" s="548"/>
      <c r="SIL18" s="548"/>
      <c r="SIM18" s="548"/>
      <c r="SIN18" s="548"/>
      <c r="SIO18" s="548"/>
      <c r="SIP18" s="548"/>
      <c r="SIQ18" s="548"/>
      <c r="SIR18" s="548"/>
      <c r="SIS18" s="548"/>
      <c r="SIT18" s="548"/>
      <c r="SIU18" s="548"/>
      <c r="SIV18" s="548"/>
      <c r="SIW18" s="548"/>
      <c r="SIX18" s="548"/>
      <c r="SIY18" s="548"/>
      <c r="SIZ18" s="548"/>
      <c r="SJA18" s="548"/>
      <c r="SJB18" s="548"/>
      <c r="SJC18" s="548"/>
      <c r="SJD18" s="548"/>
      <c r="SJE18" s="548"/>
      <c r="SJF18" s="548"/>
      <c r="SJG18" s="548"/>
      <c r="SJH18" s="548"/>
      <c r="SJI18" s="548"/>
      <c r="SJJ18" s="548"/>
      <c r="SJK18" s="548"/>
      <c r="SJL18" s="548"/>
      <c r="SJM18" s="548"/>
      <c r="SJN18" s="548"/>
      <c r="SJO18" s="548"/>
      <c r="SJP18" s="548"/>
      <c r="SJQ18" s="548"/>
      <c r="SJR18" s="548"/>
      <c r="SJS18" s="548"/>
      <c r="SJT18" s="548"/>
      <c r="SJU18" s="548"/>
      <c r="SJV18" s="548"/>
      <c r="SJW18" s="548"/>
      <c r="SJX18" s="548"/>
      <c r="SJY18" s="548"/>
      <c r="SJZ18" s="548"/>
      <c r="SKA18" s="548"/>
      <c r="SKB18" s="548"/>
      <c r="SKC18" s="548"/>
      <c r="SKD18" s="548"/>
      <c r="SKE18" s="548"/>
      <c r="SKF18" s="548"/>
      <c r="SKG18" s="548"/>
      <c r="SKH18" s="548"/>
      <c r="SKI18" s="548"/>
      <c r="SKJ18" s="548"/>
      <c r="SKK18" s="548"/>
      <c r="SKL18" s="548"/>
      <c r="SKM18" s="548"/>
      <c r="SKN18" s="548"/>
      <c r="SKO18" s="548"/>
      <c r="SKP18" s="548"/>
      <c r="SKQ18" s="548"/>
      <c r="SKR18" s="548"/>
      <c r="SKS18" s="548"/>
      <c r="SKT18" s="548"/>
      <c r="SKU18" s="548"/>
      <c r="SKV18" s="548"/>
      <c r="SKW18" s="548"/>
      <c r="SKX18" s="548"/>
      <c r="SKY18" s="548"/>
      <c r="SKZ18" s="548"/>
      <c r="SLA18" s="548"/>
      <c r="SLB18" s="548"/>
      <c r="SLC18" s="548"/>
      <c r="SLD18" s="548"/>
      <c r="SLE18" s="548"/>
      <c r="SLF18" s="548"/>
      <c r="SLG18" s="548"/>
      <c r="SLH18" s="548"/>
      <c r="SLI18" s="548"/>
      <c r="SLJ18" s="548"/>
      <c r="SLK18" s="548"/>
      <c r="SLL18" s="548"/>
      <c r="SLM18" s="548"/>
      <c r="SLN18" s="548"/>
      <c r="SLO18" s="548"/>
      <c r="SLP18" s="548"/>
      <c r="SLQ18" s="548"/>
      <c r="SLR18" s="548"/>
      <c r="SLS18" s="548"/>
      <c r="SLT18" s="548"/>
      <c r="SLU18" s="548"/>
      <c r="SLV18" s="548"/>
      <c r="SLW18" s="548"/>
      <c r="SLX18" s="548"/>
      <c r="SLY18" s="548"/>
      <c r="SLZ18" s="548"/>
      <c r="SMA18" s="548"/>
      <c r="SMB18" s="548"/>
      <c r="SMC18" s="548"/>
      <c r="SMD18" s="548"/>
      <c r="SME18" s="548"/>
      <c r="SMF18" s="548"/>
      <c r="SMG18" s="548"/>
      <c r="SMH18" s="548"/>
      <c r="SMI18" s="548"/>
      <c r="SMJ18" s="548"/>
      <c r="SMK18" s="548"/>
      <c r="SML18" s="548"/>
      <c r="SMM18" s="548"/>
      <c r="SMN18" s="548"/>
      <c r="SMO18" s="548"/>
      <c r="SMP18" s="548"/>
      <c r="SMQ18" s="548"/>
      <c r="SMR18" s="548"/>
      <c r="SMS18" s="548"/>
      <c r="SMT18" s="548"/>
      <c r="SMU18" s="548"/>
      <c r="SMV18" s="548"/>
      <c r="SMW18" s="548"/>
      <c r="SMX18" s="548"/>
      <c r="SMY18" s="548"/>
      <c r="SMZ18" s="548"/>
      <c r="SNA18" s="548"/>
      <c r="SNB18" s="548"/>
      <c r="SNC18" s="548"/>
      <c r="SND18" s="548"/>
      <c r="SNE18" s="548"/>
      <c r="SNF18" s="548"/>
      <c r="SNG18" s="548"/>
      <c r="SNH18" s="548"/>
      <c r="SNI18" s="548"/>
      <c r="SNJ18" s="548"/>
      <c r="SNK18" s="548"/>
      <c r="SNL18" s="548"/>
      <c r="SNM18" s="548"/>
      <c r="SNN18" s="548"/>
      <c r="SNO18" s="548"/>
      <c r="SNP18" s="548"/>
      <c r="SNQ18" s="548"/>
      <c r="SNR18" s="548"/>
      <c r="SNS18" s="548"/>
      <c r="SNT18" s="548"/>
      <c r="SNU18" s="548"/>
      <c r="SNV18" s="548"/>
      <c r="SNW18" s="548"/>
      <c r="SNX18" s="548"/>
      <c r="SNY18" s="548"/>
      <c r="SNZ18" s="548"/>
      <c r="SOA18" s="548"/>
      <c r="SOB18" s="548"/>
      <c r="SOC18" s="548"/>
      <c r="SOD18" s="548"/>
      <c r="SOE18" s="548"/>
      <c r="SOF18" s="548"/>
      <c r="SOG18" s="548"/>
      <c r="SOH18" s="548"/>
      <c r="SOI18" s="548"/>
      <c r="SOJ18" s="548"/>
      <c r="SOK18" s="548"/>
      <c r="SOL18" s="548"/>
      <c r="SOM18" s="548"/>
      <c r="SON18" s="548"/>
      <c r="SOO18" s="548"/>
      <c r="SOP18" s="548"/>
      <c r="SOQ18" s="548"/>
      <c r="SOR18" s="548"/>
      <c r="SOS18" s="548"/>
      <c r="SOT18" s="548"/>
      <c r="SOU18" s="548"/>
      <c r="SOV18" s="548"/>
      <c r="SOW18" s="548"/>
      <c r="SOX18" s="548"/>
      <c r="SOY18" s="548"/>
      <c r="SOZ18" s="548"/>
      <c r="SPA18" s="548"/>
      <c r="SPB18" s="548"/>
      <c r="SPC18" s="548"/>
      <c r="SPD18" s="548"/>
      <c r="SPE18" s="548"/>
      <c r="SPF18" s="548"/>
      <c r="SPG18" s="548"/>
      <c r="SPH18" s="548"/>
      <c r="SPI18" s="548"/>
      <c r="SPJ18" s="548"/>
      <c r="SPK18" s="548"/>
      <c r="SPL18" s="548"/>
      <c r="SPM18" s="548"/>
      <c r="SPN18" s="548"/>
      <c r="SPO18" s="548"/>
      <c r="SPP18" s="548"/>
      <c r="SPQ18" s="548"/>
      <c r="SPR18" s="548"/>
      <c r="SPS18" s="548"/>
      <c r="SPT18" s="548"/>
      <c r="SPU18" s="548"/>
      <c r="SPV18" s="548"/>
      <c r="SPW18" s="548"/>
      <c r="SPX18" s="548"/>
      <c r="SPY18" s="548"/>
      <c r="SPZ18" s="548"/>
      <c r="SQA18" s="548"/>
      <c r="SQB18" s="548"/>
      <c r="SQC18" s="548"/>
      <c r="SQD18" s="548"/>
      <c r="SQE18" s="548"/>
      <c r="SQF18" s="548"/>
      <c r="SQG18" s="548"/>
      <c r="SQH18" s="548"/>
      <c r="SQI18" s="548"/>
      <c r="SQJ18" s="548"/>
      <c r="SQK18" s="548"/>
      <c r="SQL18" s="548"/>
      <c r="SQM18" s="548"/>
      <c r="SQN18" s="548"/>
      <c r="SQO18" s="548"/>
      <c r="SQP18" s="548"/>
      <c r="SQQ18" s="548"/>
      <c r="SQR18" s="548"/>
      <c r="SQS18" s="548"/>
      <c r="SQT18" s="548"/>
      <c r="SQU18" s="548"/>
      <c r="SQV18" s="548"/>
      <c r="SQW18" s="548"/>
      <c r="SQX18" s="548"/>
      <c r="SQY18" s="548"/>
      <c r="SQZ18" s="548"/>
      <c r="SRA18" s="548"/>
      <c r="SRB18" s="548"/>
      <c r="SRC18" s="548"/>
      <c r="SRD18" s="548"/>
      <c r="SRE18" s="548"/>
      <c r="SRF18" s="548"/>
      <c r="SRG18" s="548"/>
      <c r="SRH18" s="548"/>
      <c r="SRI18" s="548"/>
      <c r="SRJ18" s="548"/>
      <c r="SRK18" s="548"/>
      <c r="SRL18" s="548"/>
      <c r="SRM18" s="548"/>
      <c r="SRN18" s="548"/>
      <c r="SRO18" s="548"/>
      <c r="SRP18" s="548"/>
      <c r="SRQ18" s="548"/>
      <c r="SRR18" s="548"/>
      <c r="SRS18" s="548"/>
      <c r="SRT18" s="548"/>
      <c r="SRU18" s="548"/>
      <c r="SRV18" s="548"/>
      <c r="SRW18" s="548"/>
      <c r="SRX18" s="548"/>
      <c r="SRY18" s="548"/>
      <c r="SRZ18" s="548"/>
      <c r="SSA18" s="548"/>
      <c r="SSB18" s="548"/>
      <c r="SSC18" s="548"/>
      <c r="SSD18" s="548"/>
      <c r="SSE18" s="548"/>
      <c r="SSF18" s="548"/>
      <c r="SSG18" s="548"/>
      <c r="SSH18" s="548"/>
      <c r="SSI18" s="548"/>
      <c r="SSJ18" s="548"/>
      <c r="SSK18" s="548"/>
      <c r="SSL18" s="548"/>
      <c r="SSM18" s="548"/>
      <c r="SSN18" s="548"/>
      <c r="SSO18" s="548"/>
      <c r="SSP18" s="548"/>
      <c r="SSQ18" s="548"/>
      <c r="SSR18" s="548"/>
      <c r="SSS18" s="548"/>
      <c r="SST18" s="548"/>
      <c r="SSU18" s="548"/>
      <c r="SSV18" s="548"/>
      <c r="SSW18" s="548"/>
      <c r="SSX18" s="548"/>
      <c r="SSY18" s="548"/>
      <c r="SSZ18" s="548"/>
      <c r="STA18" s="548"/>
      <c r="STB18" s="548"/>
      <c r="STC18" s="548"/>
      <c r="STD18" s="548"/>
      <c r="STE18" s="548"/>
      <c r="STF18" s="548"/>
      <c r="STG18" s="548"/>
      <c r="STH18" s="548"/>
      <c r="STI18" s="548"/>
      <c r="STJ18" s="548"/>
      <c r="STK18" s="548"/>
      <c r="STL18" s="548"/>
      <c r="STM18" s="548"/>
      <c r="STN18" s="548"/>
      <c r="STO18" s="548"/>
      <c r="STP18" s="548"/>
      <c r="STQ18" s="548"/>
      <c r="STR18" s="548"/>
      <c r="STS18" s="548"/>
      <c r="STT18" s="548"/>
      <c r="STU18" s="548"/>
      <c r="STV18" s="548"/>
      <c r="STW18" s="548"/>
      <c r="STX18" s="548"/>
      <c r="STY18" s="548"/>
      <c r="STZ18" s="548"/>
      <c r="SUA18" s="548"/>
      <c r="SUB18" s="548"/>
      <c r="SUC18" s="548"/>
      <c r="SUD18" s="548"/>
      <c r="SUE18" s="548"/>
      <c r="SUF18" s="548"/>
      <c r="SUG18" s="548"/>
      <c r="SUH18" s="548"/>
      <c r="SUI18" s="548"/>
      <c r="SUJ18" s="548"/>
      <c r="SUK18" s="548"/>
      <c r="SUL18" s="548"/>
      <c r="SUM18" s="548"/>
      <c r="SUN18" s="548"/>
      <c r="SUO18" s="548"/>
      <c r="SUP18" s="548"/>
      <c r="SUQ18" s="548"/>
      <c r="SUR18" s="548"/>
      <c r="SUS18" s="548"/>
      <c r="SUT18" s="548"/>
      <c r="SUU18" s="548"/>
      <c r="SUV18" s="548"/>
      <c r="SUW18" s="548"/>
      <c r="SUX18" s="548"/>
      <c r="SUY18" s="548"/>
      <c r="SUZ18" s="548"/>
      <c r="SVA18" s="548"/>
      <c r="SVB18" s="548"/>
      <c r="SVC18" s="548"/>
      <c r="SVD18" s="548"/>
      <c r="SVE18" s="548"/>
      <c r="SVF18" s="548"/>
      <c r="SVG18" s="548"/>
      <c r="SVH18" s="548"/>
      <c r="SVI18" s="548"/>
      <c r="SVJ18" s="548"/>
      <c r="SVK18" s="548"/>
      <c r="SVL18" s="548"/>
      <c r="SVM18" s="548"/>
      <c r="SVN18" s="548"/>
      <c r="SVO18" s="548"/>
      <c r="SVP18" s="548"/>
      <c r="SVQ18" s="548"/>
      <c r="SVR18" s="548"/>
      <c r="SVS18" s="548"/>
      <c r="SVT18" s="548"/>
      <c r="SVU18" s="548"/>
      <c r="SVV18" s="548"/>
      <c r="SVW18" s="548"/>
      <c r="SVX18" s="548"/>
      <c r="SVY18" s="548"/>
      <c r="SVZ18" s="548"/>
      <c r="SWA18" s="548"/>
      <c r="SWB18" s="548"/>
      <c r="SWC18" s="548"/>
      <c r="SWD18" s="548"/>
      <c r="SWE18" s="548"/>
      <c r="SWF18" s="548"/>
      <c r="SWG18" s="548"/>
      <c r="SWH18" s="548"/>
      <c r="SWI18" s="548"/>
      <c r="SWJ18" s="548"/>
      <c r="SWK18" s="548"/>
      <c r="SWL18" s="548"/>
      <c r="SWM18" s="548"/>
      <c r="SWN18" s="548"/>
      <c r="SWO18" s="548"/>
      <c r="SWP18" s="548"/>
      <c r="SWQ18" s="548"/>
      <c r="SWR18" s="548"/>
      <c r="SWS18" s="548"/>
      <c r="SWT18" s="548"/>
      <c r="SWU18" s="548"/>
      <c r="SWV18" s="548"/>
      <c r="SWW18" s="548"/>
      <c r="SWX18" s="548"/>
      <c r="SWY18" s="548"/>
      <c r="SWZ18" s="548"/>
      <c r="SXA18" s="548"/>
      <c r="SXB18" s="548"/>
      <c r="SXC18" s="548"/>
      <c r="SXD18" s="548"/>
      <c r="SXE18" s="548"/>
      <c r="SXF18" s="548"/>
      <c r="SXG18" s="548"/>
      <c r="SXH18" s="548"/>
      <c r="SXI18" s="548"/>
      <c r="SXJ18" s="548"/>
      <c r="SXK18" s="548"/>
      <c r="SXL18" s="548"/>
      <c r="SXM18" s="548"/>
      <c r="SXN18" s="548"/>
      <c r="SXO18" s="548"/>
      <c r="SXP18" s="548"/>
      <c r="SXQ18" s="548"/>
      <c r="SXR18" s="548"/>
      <c r="SXS18" s="548"/>
      <c r="SXT18" s="548"/>
      <c r="SXU18" s="548"/>
      <c r="SXV18" s="548"/>
      <c r="SXW18" s="548"/>
      <c r="SXX18" s="548"/>
      <c r="SXY18" s="548"/>
      <c r="SXZ18" s="548"/>
      <c r="SYA18" s="548"/>
      <c r="SYB18" s="548"/>
      <c r="SYC18" s="548"/>
      <c r="SYD18" s="548"/>
      <c r="SYE18" s="548"/>
      <c r="SYF18" s="548"/>
      <c r="SYG18" s="548"/>
      <c r="SYH18" s="548"/>
      <c r="SYI18" s="548"/>
      <c r="SYJ18" s="548"/>
      <c r="SYK18" s="548"/>
      <c r="SYL18" s="548"/>
      <c r="SYM18" s="548"/>
      <c r="SYN18" s="548"/>
      <c r="SYO18" s="548"/>
      <c r="SYP18" s="548"/>
      <c r="SYQ18" s="548"/>
      <c r="SYR18" s="548"/>
      <c r="SYS18" s="548"/>
      <c r="SYT18" s="548"/>
      <c r="SYU18" s="548"/>
      <c r="SYV18" s="548"/>
      <c r="SYW18" s="548"/>
      <c r="SYX18" s="548"/>
      <c r="SYY18" s="548"/>
      <c r="SYZ18" s="548"/>
      <c r="SZA18" s="548"/>
      <c r="SZB18" s="548"/>
      <c r="SZC18" s="548"/>
      <c r="SZD18" s="548"/>
      <c r="SZE18" s="548"/>
      <c r="SZF18" s="548"/>
      <c r="SZG18" s="548"/>
      <c r="SZH18" s="548"/>
      <c r="SZI18" s="548"/>
      <c r="SZJ18" s="548"/>
      <c r="SZK18" s="548"/>
      <c r="SZL18" s="548"/>
      <c r="SZM18" s="548"/>
      <c r="SZN18" s="548"/>
      <c r="SZO18" s="548"/>
      <c r="SZP18" s="548"/>
      <c r="SZQ18" s="548"/>
      <c r="SZR18" s="548"/>
      <c r="SZS18" s="548"/>
      <c r="SZT18" s="548"/>
      <c r="SZU18" s="548"/>
      <c r="SZV18" s="548"/>
      <c r="SZW18" s="548"/>
      <c r="SZX18" s="548"/>
      <c r="SZY18" s="548"/>
      <c r="SZZ18" s="548"/>
      <c r="TAA18" s="548"/>
      <c r="TAB18" s="548"/>
      <c r="TAC18" s="548"/>
      <c r="TAD18" s="548"/>
      <c r="TAE18" s="548"/>
      <c r="TAF18" s="548"/>
      <c r="TAG18" s="548"/>
      <c r="TAH18" s="548"/>
      <c r="TAI18" s="548"/>
      <c r="TAJ18" s="548"/>
      <c r="TAK18" s="548"/>
      <c r="TAL18" s="548"/>
      <c r="TAM18" s="548"/>
      <c r="TAN18" s="548"/>
      <c r="TAO18" s="548"/>
      <c r="TAP18" s="548"/>
      <c r="TAQ18" s="548"/>
      <c r="TAR18" s="548"/>
      <c r="TAS18" s="548"/>
      <c r="TAT18" s="548"/>
      <c r="TAU18" s="548"/>
      <c r="TAV18" s="548"/>
      <c r="TAW18" s="548"/>
      <c r="TAX18" s="548"/>
      <c r="TAY18" s="548"/>
      <c r="TAZ18" s="548"/>
      <c r="TBA18" s="548"/>
      <c r="TBB18" s="548"/>
      <c r="TBC18" s="548"/>
      <c r="TBD18" s="548"/>
      <c r="TBE18" s="548"/>
      <c r="TBF18" s="548"/>
      <c r="TBG18" s="548"/>
      <c r="TBH18" s="548"/>
      <c r="TBI18" s="548"/>
      <c r="TBJ18" s="548"/>
      <c r="TBK18" s="548"/>
      <c r="TBL18" s="548"/>
      <c r="TBM18" s="548"/>
      <c r="TBN18" s="548"/>
      <c r="TBO18" s="548"/>
      <c r="TBP18" s="548"/>
      <c r="TBQ18" s="548"/>
      <c r="TBR18" s="548"/>
      <c r="TBS18" s="548"/>
      <c r="TBT18" s="548"/>
      <c r="TBU18" s="548"/>
      <c r="TBV18" s="548"/>
      <c r="TBW18" s="548"/>
      <c r="TBX18" s="548"/>
      <c r="TBY18" s="548"/>
      <c r="TBZ18" s="548"/>
      <c r="TCA18" s="548"/>
      <c r="TCB18" s="548"/>
      <c r="TCC18" s="548"/>
      <c r="TCD18" s="548"/>
      <c r="TCE18" s="548"/>
      <c r="TCF18" s="548"/>
      <c r="TCG18" s="548"/>
      <c r="TCH18" s="548"/>
      <c r="TCI18" s="548"/>
      <c r="TCJ18" s="548"/>
      <c r="TCK18" s="548"/>
      <c r="TCL18" s="548"/>
      <c r="TCM18" s="548"/>
      <c r="TCN18" s="548"/>
      <c r="TCO18" s="548"/>
      <c r="TCP18" s="548"/>
      <c r="TCQ18" s="548"/>
      <c r="TCR18" s="548"/>
      <c r="TCS18" s="548"/>
      <c r="TCT18" s="548"/>
      <c r="TCU18" s="548"/>
      <c r="TCV18" s="548"/>
      <c r="TCW18" s="548"/>
      <c r="TCX18" s="548"/>
      <c r="TCY18" s="548"/>
      <c r="TCZ18" s="548"/>
      <c r="TDA18" s="548"/>
      <c r="TDB18" s="548"/>
      <c r="TDC18" s="548"/>
      <c r="TDD18" s="548"/>
      <c r="TDE18" s="548"/>
      <c r="TDF18" s="548"/>
      <c r="TDG18" s="548"/>
      <c r="TDH18" s="548"/>
      <c r="TDI18" s="548"/>
      <c r="TDJ18" s="548"/>
      <c r="TDK18" s="548"/>
      <c r="TDL18" s="548"/>
      <c r="TDM18" s="548"/>
      <c r="TDN18" s="548"/>
      <c r="TDO18" s="548"/>
      <c r="TDP18" s="548"/>
      <c r="TDQ18" s="548"/>
      <c r="TDR18" s="548"/>
      <c r="TDS18" s="548"/>
      <c r="TDT18" s="548"/>
      <c r="TDU18" s="548"/>
      <c r="TDV18" s="548"/>
      <c r="TDW18" s="548"/>
      <c r="TDX18" s="548"/>
      <c r="TDY18" s="548"/>
      <c r="TDZ18" s="548"/>
      <c r="TEA18" s="548"/>
      <c r="TEB18" s="548"/>
      <c r="TEC18" s="548"/>
      <c r="TED18" s="548"/>
      <c r="TEE18" s="548"/>
      <c r="TEF18" s="548"/>
      <c r="TEG18" s="548"/>
      <c r="TEH18" s="548"/>
      <c r="TEI18" s="548"/>
      <c r="TEJ18" s="548"/>
      <c r="TEK18" s="548"/>
      <c r="TEL18" s="548"/>
      <c r="TEM18" s="548"/>
      <c r="TEN18" s="548"/>
      <c r="TEO18" s="548"/>
      <c r="TEP18" s="548"/>
      <c r="TEQ18" s="548"/>
      <c r="TER18" s="548"/>
      <c r="TES18" s="548"/>
      <c r="TET18" s="548"/>
      <c r="TEU18" s="548"/>
      <c r="TEV18" s="548"/>
      <c r="TEW18" s="548"/>
      <c r="TEX18" s="548"/>
      <c r="TEY18" s="548"/>
      <c r="TEZ18" s="548"/>
      <c r="TFA18" s="548"/>
      <c r="TFB18" s="548"/>
      <c r="TFC18" s="548"/>
      <c r="TFD18" s="548"/>
      <c r="TFE18" s="548"/>
      <c r="TFF18" s="548"/>
      <c r="TFG18" s="548"/>
      <c r="TFH18" s="548"/>
      <c r="TFI18" s="548"/>
      <c r="TFJ18" s="548"/>
      <c r="TFK18" s="548"/>
      <c r="TFL18" s="548"/>
      <c r="TFM18" s="548"/>
      <c r="TFN18" s="548"/>
      <c r="TFO18" s="548"/>
      <c r="TFP18" s="548"/>
      <c r="TFQ18" s="548"/>
      <c r="TFR18" s="548"/>
      <c r="TFS18" s="548"/>
      <c r="TFT18" s="548"/>
      <c r="TFU18" s="548"/>
      <c r="TFV18" s="548"/>
      <c r="TFW18" s="548"/>
      <c r="TFX18" s="548"/>
      <c r="TFY18" s="548"/>
      <c r="TFZ18" s="548"/>
      <c r="TGA18" s="548"/>
      <c r="TGB18" s="548"/>
      <c r="TGC18" s="548"/>
      <c r="TGD18" s="548"/>
      <c r="TGE18" s="548"/>
      <c r="TGF18" s="548"/>
      <c r="TGG18" s="548"/>
      <c r="TGH18" s="548"/>
      <c r="TGI18" s="548"/>
      <c r="TGJ18" s="548"/>
      <c r="TGK18" s="548"/>
      <c r="TGL18" s="548"/>
      <c r="TGM18" s="548"/>
      <c r="TGN18" s="548"/>
      <c r="TGO18" s="548"/>
      <c r="TGP18" s="548"/>
      <c r="TGQ18" s="548"/>
      <c r="TGR18" s="548"/>
      <c r="TGS18" s="548"/>
      <c r="TGT18" s="548"/>
      <c r="TGU18" s="548"/>
      <c r="TGV18" s="548"/>
      <c r="TGW18" s="548"/>
      <c r="TGX18" s="548"/>
      <c r="TGY18" s="548"/>
      <c r="TGZ18" s="548"/>
      <c r="THA18" s="548"/>
      <c r="THB18" s="548"/>
      <c r="THC18" s="548"/>
      <c r="THD18" s="548"/>
      <c r="THE18" s="548"/>
      <c r="THF18" s="548"/>
      <c r="THG18" s="548"/>
      <c r="THH18" s="548"/>
      <c r="THI18" s="548"/>
      <c r="THJ18" s="548"/>
      <c r="THK18" s="548"/>
      <c r="THL18" s="548"/>
      <c r="THM18" s="548"/>
      <c r="THN18" s="548"/>
      <c r="THO18" s="548"/>
      <c r="THP18" s="548"/>
      <c r="THQ18" s="548"/>
      <c r="THR18" s="548"/>
      <c r="THS18" s="548"/>
      <c r="THT18" s="548"/>
      <c r="THU18" s="548"/>
      <c r="THV18" s="548"/>
      <c r="THW18" s="548"/>
      <c r="THX18" s="548"/>
      <c r="THY18" s="548"/>
      <c r="THZ18" s="548"/>
      <c r="TIA18" s="548"/>
      <c r="TIB18" s="548"/>
      <c r="TIC18" s="548"/>
      <c r="TID18" s="548"/>
      <c r="TIE18" s="548"/>
      <c r="TIF18" s="548"/>
      <c r="TIG18" s="548"/>
      <c r="TIH18" s="548"/>
      <c r="TII18" s="548"/>
      <c r="TIJ18" s="548"/>
      <c r="TIK18" s="548"/>
      <c r="TIL18" s="548"/>
      <c r="TIM18" s="548"/>
      <c r="TIN18" s="548"/>
      <c r="TIO18" s="548"/>
      <c r="TIP18" s="548"/>
      <c r="TIQ18" s="548"/>
      <c r="TIR18" s="548"/>
      <c r="TIS18" s="548"/>
      <c r="TIT18" s="548"/>
      <c r="TIU18" s="548"/>
      <c r="TIV18" s="548"/>
      <c r="TIW18" s="548"/>
      <c r="TIX18" s="548"/>
      <c r="TIY18" s="548"/>
      <c r="TIZ18" s="548"/>
      <c r="TJA18" s="548"/>
      <c r="TJB18" s="548"/>
      <c r="TJC18" s="548"/>
      <c r="TJD18" s="548"/>
      <c r="TJE18" s="548"/>
      <c r="TJF18" s="548"/>
      <c r="TJG18" s="548"/>
      <c r="TJH18" s="548"/>
      <c r="TJI18" s="548"/>
      <c r="TJJ18" s="548"/>
      <c r="TJK18" s="548"/>
      <c r="TJL18" s="548"/>
      <c r="TJM18" s="548"/>
      <c r="TJN18" s="548"/>
      <c r="TJO18" s="548"/>
      <c r="TJP18" s="548"/>
      <c r="TJQ18" s="548"/>
      <c r="TJR18" s="548"/>
      <c r="TJS18" s="548"/>
      <c r="TJT18" s="548"/>
      <c r="TJU18" s="548"/>
      <c r="TJV18" s="548"/>
      <c r="TJW18" s="548"/>
      <c r="TJX18" s="548"/>
      <c r="TJY18" s="548"/>
      <c r="TJZ18" s="548"/>
      <c r="TKA18" s="548"/>
      <c r="TKB18" s="548"/>
      <c r="TKC18" s="548"/>
      <c r="TKD18" s="548"/>
      <c r="TKE18" s="548"/>
      <c r="TKF18" s="548"/>
      <c r="TKG18" s="548"/>
      <c r="TKH18" s="548"/>
      <c r="TKI18" s="548"/>
      <c r="TKJ18" s="548"/>
      <c r="TKK18" s="548"/>
      <c r="TKL18" s="548"/>
      <c r="TKM18" s="548"/>
      <c r="TKN18" s="548"/>
      <c r="TKO18" s="548"/>
      <c r="TKP18" s="548"/>
      <c r="TKQ18" s="548"/>
      <c r="TKR18" s="548"/>
      <c r="TKS18" s="548"/>
      <c r="TKT18" s="548"/>
      <c r="TKU18" s="548"/>
      <c r="TKV18" s="548"/>
      <c r="TKW18" s="548"/>
      <c r="TKX18" s="548"/>
      <c r="TKY18" s="548"/>
      <c r="TKZ18" s="548"/>
      <c r="TLA18" s="548"/>
      <c r="TLB18" s="548"/>
      <c r="TLC18" s="548"/>
      <c r="TLD18" s="548"/>
      <c r="TLE18" s="548"/>
      <c r="TLF18" s="548"/>
      <c r="TLG18" s="548"/>
      <c r="TLH18" s="548"/>
      <c r="TLI18" s="548"/>
      <c r="TLJ18" s="548"/>
      <c r="TLK18" s="548"/>
      <c r="TLL18" s="548"/>
      <c r="TLM18" s="548"/>
      <c r="TLN18" s="548"/>
      <c r="TLO18" s="548"/>
      <c r="TLP18" s="548"/>
      <c r="TLQ18" s="548"/>
      <c r="TLR18" s="548"/>
      <c r="TLS18" s="548"/>
      <c r="TLT18" s="548"/>
      <c r="TLU18" s="548"/>
      <c r="TLV18" s="548"/>
      <c r="TLW18" s="548"/>
      <c r="TLX18" s="548"/>
      <c r="TLY18" s="548"/>
      <c r="TLZ18" s="548"/>
      <c r="TMA18" s="548"/>
      <c r="TMB18" s="548"/>
      <c r="TMC18" s="548"/>
      <c r="TMD18" s="548"/>
      <c r="TME18" s="548"/>
      <c r="TMF18" s="548"/>
      <c r="TMG18" s="548"/>
      <c r="TMH18" s="548"/>
      <c r="TMI18" s="548"/>
      <c r="TMJ18" s="548"/>
      <c r="TMK18" s="548"/>
      <c r="TML18" s="548"/>
      <c r="TMM18" s="548"/>
      <c r="TMN18" s="548"/>
      <c r="TMO18" s="548"/>
      <c r="TMP18" s="548"/>
      <c r="TMQ18" s="548"/>
      <c r="TMR18" s="548"/>
      <c r="TMS18" s="548"/>
      <c r="TMT18" s="548"/>
      <c r="TMU18" s="548"/>
      <c r="TMV18" s="548"/>
      <c r="TMW18" s="548"/>
      <c r="TMX18" s="548"/>
      <c r="TMY18" s="548"/>
      <c r="TMZ18" s="548"/>
      <c r="TNA18" s="548"/>
      <c r="TNB18" s="548"/>
      <c r="TNC18" s="548"/>
      <c r="TND18" s="548"/>
      <c r="TNE18" s="548"/>
      <c r="TNF18" s="548"/>
      <c r="TNG18" s="548"/>
      <c r="TNH18" s="548"/>
      <c r="TNI18" s="548"/>
      <c r="TNJ18" s="548"/>
      <c r="TNK18" s="548"/>
      <c r="TNL18" s="548"/>
      <c r="TNM18" s="548"/>
      <c r="TNN18" s="548"/>
      <c r="TNO18" s="548"/>
      <c r="TNP18" s="548"/>
      <c r="TNQ18" s="548"/>
      <c r="TNR18" s="548"/>
      <c r="TNS18" s="548"/>
      <c r="TNT18" s="548"/>
      <c r="TNU18" s="548"/>
      <c r="TNV18" s="548"/>
      <c r="TNW18" s="548"/>
      <c r="TNX18" s="548"/>
      <c r="TNY18" s="548"/>
      <c r="TNZ18" s="548"/>
      <c r="TOA18" s="548"/>
      <c r="TOB18" s="548"/>
      <c r="TOC18" s="548"/>
      <c r="TOD18" s="548"/>
      <c r="TOE18" s="548"/>
      <c r="TOF18" s="548"/>
      <c r="TOG18" s="548"/>
      <c r="TOH18" s="548"/>
      <c r="TOI18" s="548"/>
      <c r="TOJ18" s="548"/>
      <c r="TOK18" s="548"/>
      <c r="TOL18" s="548"/>
      <c r="TOM18" s="548"/>
      <c r="TON18" s="548"/>
      <c r="TOO18" s="548"/>
      <c r="TOP18" s="548"/>
      <c r="TOQ18" s="548"/>
      <c r="TOR18" s="548"/>
      <c r="TOS18" s="548"/>
      <c r="TOT18" s="548"/>
      <c r="TOU18" s="548"/>
      <c r="TOV18" s="548"/>
      <c r="TOW18" s="548"/>
      <c r="TOX18" s="548"/>
      <c r="TOY18" s="548"/>
      <c r="TOZ18" s="548"/>
      <c r="TPA18" s="548"/>
      <c r="TPB18" s="548"/>
      <c r="TPC18" s="548"/>
      <c r="TPD18" s="548"/>
      <c r="TPE18" s="548"/>
      <c r="TPF18" s="548"/>
      <c r="TPG18" s="548"/>
      <c r="TPH18" s="548"/>
      <c r="TPI18" s="548"/>
      <c r="TPJ18" s="548"/>
      <c r="TPK18" s="548"/>
      <c r="TPL18" s="548"/>
      <c r="TPM18" s="548"/>
      <c r="TPN18" s="548"/>
      <c r="TPO18" s="548"/>
      <c r="TPP18" s="548"/>
      <c r="TPQ18" s="548"/>
      <c r="TPR18" s="548"/>
      <c r="TPS18" s="548"/>
      <c r="TPT18" s="548"/>
      <c r="TPU18" s="548"/>
      <c r="TPV18" s="548"/>
      <c r="TPW18" s="548"/>
      <c r="TPX18" s="548"/>
      <c r="TPY18" s="548"/>
      <c r="TPZ18" s="548"/>
      <c r="TQA18" s="548"/>
      <c r="TQB18" s="548"/>
      <c r="TQC18" s="548"/>
      <c r="TQD18" s="548"/>
      <c r="TQE18" s="548"/>
      <c r="TQF18" s="548"/>
      <c r="TQG18" s="548"/>
      <c r="TQH18" s="548"/>
      <c r="TQI18" s="548"/>
      <c r="TQJ18" s="548"/>
      <c r="TQK18" s="548"/>
      <c r="TQL18" s="548"/>
      <c r="TQM18" s="548"/>
      <c r="TQN18" s="548"/>
      <c r="TQO18" s="548"/>
      <c r="TQP18" s="548"/>
      <c r="TQQ18" s="548"/>
      <c r="TQR18" s="548"/>
      <c r="TQS18" s="548"/>
      <c r="TQT18" s="548"/>
      <c r="TQU18" s="548"/>
      <c r="TQV18" s="548"/>
      <c r="TQW18" s="548"/>
      <c r="TQX18" s="548"/>
      <c r="TQY18" s="548"/>
      <c r="TQZ18" s="548"/>
      <c r="TRA18" s="548"/>
      <c r="TRB18" s="548"/>
      <c r="TRC18" s="548"/>
      <c r="TRD18" s="548"/>
      <c r="TRE18" s="548"/>
      <c r="TRF18" s="548"/>
      <c r="TRG18" s="548"/>
      <c r="TRH18" s="548"/>
      <c r="TRI18" s="548"/>
      <c r="TRJ18" s="548"/>
      <c r="TRK18" s="548"/>
      <c r="TRL18" s="548"/>
      <c r="TRM18" s="548"/>
      <c r="TRN18" s="548"/>
      <c r="TRO18" s="548"/>
      <c r="TRP18" s="548"/>
      <c r="TRQ18" s="548"/>
      <c r="TRR18" s="548"/>
      <c r="TRS18" s="548"/>
      <c r="TRT18" s="548"/>
      <c r="TRU18" s="548"/>
      <c r="TRV18" s="548"/>
      <c r="TRW18" s="548"/>
      <c r="TRX18" s="548"/>
      <c r="TRY18" s="548"/>
      <c r="TRZ18" s="548"/>
      <c r="TSA18" s="548"/>
      <c r="TSB18" s="548"/>
      <c r="TSC18" s="548"/>
      <c r="TSD18" s="548"/>
      <c r="TSE18" s="548"/>
      <c r="TSF18" s="548"/>
      <c r="TSG18" s="548"/>
      <c r="TSH18" s="548"/>
      <c r="TSI18" s="548"/>
      <c r="TSJ18" s="548"/>
      <c r="TSK18" s="548"/>
      <c r="TSL18" s="548"/>
      <c r="TSM18" s="548"/>
      <c r="TSN18" s="548"/>
      <c r="TSO18" s="548"/>
      <c r="TSP18" s="548"/>
      <c r="TSQ18" s="548"/>
      <c r="TSR18" s="548"/>
      <c r="TSS18" s="548"/>
      <c r="TST18" s="548"/>
      <c r="TSU18" s="548"/>
      <c r="TSV18" s="548"/>
      <c r="TSW18" s="548"/>
      <c r="TSX18" s="548"/>
      <c r="TSY18" s="548"/>
      <c r="TSZ18" s="548"/>
      <c r="TTA18" s="548"/>
      <c r="TTB18" s="548"/>
      <c r="TTC18" s="548"/>
      <c r="TTD18" s="548"/>
      <c r="TTE18" s="548"/>
      <c r="TTF18" s="548"/>
      <c r="TTG18" s="548"/>
      <c r="TTH18" s="548"/>
      <c r="TTI18" s="548"/>
      <c r="TTJ18" s="548"/>
      <c r="TTK18" s="548"/>
      <c r="TTL18" s="548"/>
      <c r="TTM18" s="548"/>
      <c r="TTN18" s="548"/>
      <c r="TTO18" s="548"/>
      <c r="TTP18" s="548"/>
      <c r="TTQ18" s="548"/>
      <c r="TTR18" s="548"/>
      <c r="TTS18" s="548"/>
      <c r="TTT18" s="548"/>
      <c r="TTU18" s="548"/>
      <c r="TTV18" s="548"/>
      <c r="TTW18" s="548"/>
      <c r="TTX18" s="548"/>
      <c r="TTY18" s="548"/>
      <c r="TTZ18" s="548"/>
      <c r="TUA18" s="548"/>
      <c r="TUB18" s="548"/>
      <c r="TUC18" s="548"/>
      <c r="TUD18" s="548"/>
      <c r="TUE18" s="548"/>
      <c r="TUF18" s="548"/>
      <c r="TUG18" s="548"/>
      <c r="TUH18" s="548"/>
      <c r="TUI18" s="548"/>
      <c r="TUJ18" s="548"/>
      <c r="TUK18" s="548"/>
      <c r="TUL18" s="548"/>
      <c r="TUM18" s="548"/>
      <c r="TUN18" s="548"/>
      <c r="TUO18" s="548"/>
      <c r="TUP18" s="548"/>
      <c r="TUQ18" s="548"/>
      <c r="TUR18" s="548"/>
      <c r="TUS18" s="548"/>
      <c r="TUT18" s="548"/>
      <c r="TUU18" s="548"/>
      <c r="TUV18" s="548"/>
      <c r="TUW18" s="548"/>
      <c r="TUX18" s="548"/>
      <c r="TUY18" s="548"/>
      <c r="TUZ18" s="548"/>
      <c r="TVA18" s="548"/>
      <c r="TVB18" s="548"/>
      <c r="TVC18" s="548"/>
      <c r="TVD18" s="548"/>
      <c r="TVE18" s="548"/>
      <c r="TVF18" s="548"/>
      <c r="TVG18" s="548"/>
      <c r="TVH18" s="548"/>
      <c r="TVI18" s="548"/>
      <c r="TVJ18" s="548"/>
      <c r="TVK18" s="548"/>
      <c r="TVL18" s="548"/>
      <c r="TVM18" s="548"/>
      <c r="TVN18" s="548"/>
      <c r="TVO18" s="548"/>
      <c r="TVP18" s="548"/>
      <c r="TVQ18" s="548"/>
      <c r="TVR18" s="548"/>
      <c r="TVS18" s="548"/>
      <c r="TVT18" s="548"/>
      <c r="TVU18" s="548"/>
      <c r="TVV18" s="548"/>
      <c r="TVW18" s="548"/>
      <c r="TVX18" s="548"/>
      <c r="TVY18" s="548"/>
      <c r="TVZ18" s="548"/>
      <c r="TWA18" s="548"/>
      <c r="TWB18" s="548"/>
      <c r="TWC18" s="548"/>
      <c r="TWD18" s="548"/>
      <c r="TWE18" s="548"/>
      <c r="TWF18" s="548"/>
      <c r="TWG18" s="548"/>
      <c r="TWH18" s="548"/>
      <c r="TWI18" s="548"/>
      <c r="TWJ18" s="548"/>
      <c r="TWK18" s="548"/>
      <c r="TWL18" s="548"/>
      <c r="TWM18" s="548"/>
      <c r="TWN18" s="548"/>
      <c r="TWO18" s="548"/>
      <c r="TWP18" s="548"/>
      <c r="TWQ18" s="548"/>
      <c r="TWR18" s="548"/>
      <c r="TWS18" s="548"/>
      <c r="TWT18" s="548"/>
      <c r="TWU18" s="548"/>
      <c r="TWV18" s="548"/>
      <c r="TWW18" s="548"/>
      <c r="TWX18" s="548"/>
      <c r="TWY18" s="548"/>
      <c r="TWZ18" s="548"/>
      <c r="TXA18" s="548"/>
      <c r="TXB18" s="548"/>
      <c r="TXC18" s="548"/>
      <c r="TXD18" s="548"/>
      <c r="TXE18" s="548"/>
      <c r="TXF18" s="548"/>
      <c r="TXG18" s="548"/>
      <c r="TXH18" s="548"/>
      <c r="TXI18" s="548"/>
      <c r="TXJ18" s="548"/>
      <c r="TXK18" s="548"/>
      <c r="TXL18" s="548"/>
      <c r="TXM18" s="548"/>
      <c r="TXN18" s="548"/>
      <c r="TXO18" s="548"/>
      <c r="TXP18" s="548"/>
      <c r="TXQ18" s="548"/>
      <c r="TXR18" s="548"/>
      <c r="TXS18" s="548"/>
      <c r="TXT18" s="548"/>
      <c r="TXU18" s="548"/>
      <c r="TXV18" s="548"/>
      <c r="TXW18" s="548"/>
      <c r="TXX18" s="548"/>
      <c r="TXY18" s="548"/>
      <c r="TXZ18" s="548"/>
      <c r="TYA18" s="548"/>
      <c r="TYB18" s="548"/>
      <c r="TYC18" s="548"/>
      <c r="TYD18" s="548"/>
      <c r="TYE18" s="548"/>
      <c r="TYF18" s="548"/>
      <c r="TYG18" s="548"/>
      <c r="TYH18" s="548"/>
      <c r="TYI18" s="548"/>
      <c r="TYJ18" s="548"/>
      <c r="TYK18" s="548"/>
      <c r="TYL18" s="548"/>
      <c r="TYM18" s="548"/>
      <c r="TYN18" s="548"/>
      <c r="TYO18" s="548"/>
      <c r="TYP18" s="548"/>
      <c r="TYQ18" s="548"/>
      <c r="TYR18" s="548"/>
      <c r="TYS18" s="548"/>
      <c r="TYT18" s="548"/>
      <c r="TYU18" s="548"/>
      <c r="TYV18" s="548"/>
      <c r="TYW18" s="548"/>
      <c r="TYX18" s="548"/>
      <c r="TYY18" s="548"/>
      <c r="TYZ18" s="548"/>
      <c r="TZA18" s="548"/>
      <c r="TZB18" s="548"/>
      <c r="TZC18" s="548"/>
      <c r="TZD18" s="548"/>
      <c r="TZE18" s="548"/>
      <c r="TZF18" s="548"/>
      <c r="TZG18" s="548"/>
      <c r="TZH18" s="548"/>
      <c r="TZI18" s="548"/>
      <c r="TZJ18" s="548"/>
      <c r="TZK18" s="548"/>
      <c r="TZL18" s="548"/>
      <c r="TZM18" s="548"/>
      <c r="TZN18" s="548"/>
      <c r="TZO18" s="548"/>
      <c r="TZP18" s="548"/>
      <c r="TZQ18" s="548"/>
      <c r="TZR18" s="548"/>
      <c r="TZS18" s="548"/>
      <c r="TZT18" s="548"/>
      <c r="TZU18" s="548"/>
      <c r="TZV18" s="548"/>
      <c r="TZW18" s="548"/>
      <c r="TZX18" s="548"/>
      <c r="TZY18" s="548"/>
      <c r="TZZ18" s="548"/>
      <c r="UAA18" s="548"/>
      <c r="UAB18" s="548"/>
      <c r="UAC18" s="548"/>
      <c r="UAD18" s="548"/>
      <c r="UAE18" s="548"/>
      <c r="UAF18" s="548"/>
      <c r="UAG18" s="548"/>
      <c r="UAH18" s="548"/>
      <c r="UAI18" s="548"/>
      <c r="UAJ18" s="548"/>
      <c r="UAK18" s="548"/>
      <c r="UAL18" s="548"/>
      <c r="UAM18" s="548"/>
      <c r="UAN18" s="548"/>
      <c r="UAO18" s="548"/>
      <c r="UAP18" s="548"/>
      <c r="UAQ18" s="548"/>
      <c r="UAR18" s="548"/>
      <c r="UAS18" s="548"/>
      <c r="UAT18" s="548"/>
      <c r="UAU18" s="548"/>
      <c r="UAV18" s="548"/>
      <c r="UAW18" s="548"/>
      <c r="UAX18" s="548"/>
      <c r="UAY18" s="548"/>
      <c r="UAZ18" s="548"/>
      <c r="UBA18" s="548"/>
      <c r="UBB18" s="548"/>
      <c r="UBC18" s="548"/>
      <c r="UBD18" s="548"/>
      <c r="UBE18" s="548"/>
      <c r="UBF18" s="548"/>
      <c r="UBG18" s="548"/>
      <c r="UBH18" s="548"/>
      <c r="UBI18" s="548"/>
      <c r="UBJ18" s="548"/>
      <c r="UBK18" s="548"/>
      <c r="UBL18" s="548"/>
      <c r="UBM18" s="548"/>
      <c r="UBN18" s="548"/>
      <c r="UBO18" s="548"/>
      <c r="UBP18" s="548"/>
      <c r="UBQ18" s="548"/>
      <c r="UBR18" s="548"/>
      <c r="UBS18" s="548"/>
      <c r="UBT18" s="548"/>
      <c r="UBU18" s="548"/>
      <c r="UBV18" s="548"/>
      <c r="UBW18" s="548"/>
      <c r="UBX18" s="548"/>
      <c r="UBY18" s="548"/>
      <c r="UBZ18" s="548"/>
      <c r="UCA18" s="548"/>
      <c r="UCB18" s="548"/>
      <c r="UCC18" s="548"/>
      <c r="UCD18" s="548"/>
      <c r="UCE18" s="548"/>
      <c r="UCF18" s="548"/>
      <c r="UCG18" s="548"/>
      <c r="UCH18" s="548"/>
      <c r="UCI18" s="548"/>
      <c r="UCJ18" s="548"/>
      <c r="UCK18" s="548"/>
      <c r="UCL18" s="548"/>
      <c r="UCM18" s="548"/>
      <c r="UCN18" s="548"/>
      <c r="UCO18" s="548"/>
      <c r="UCP18" s="548"/>
      <c r="UCQ18" s="548"/>
      <c r="UCR18" s="548"/>
      <c r="UCS18" s="548"/>
      <c r="UCT18" s="548"/>
      <c r="UCU18" s="548"/>
      <c r="UCV18" s="548"/>
      <c r="UCW18" s="548"/>
      <c r="UCX18" s="548"/>
      <c r="UCY18" s="548"/>
      <c r="UCZ18" s="548"/>
      <c r="UDA18" s="548"/>
      <c r="UDB18" s="548"/>
      <c r="UDC18" s="548"/>
      <c r="UDD18" s="548"/>
      <c r="UDE18" s="548"/>
      <c r="UDF18" s="548"/>
      <c r="UDG18" s="548"/>
      <c r="UDH18" s="548"/>
      <c r="UDI18" s="548"/>
      <c r="UDJ18" s="548"/>
      <c r="UDK18" s="548"/>
      <c r="UDL18" s="548"/>
      <c r="UDM18" s="548"/>
      <c r="UDN18" s="548"/>
      <c r="UDO18" s="548"/>
      <c r="UDP18" s="548"/>
      <c r="UDQ18" s="548"/>
      <c r="UDR18" s="548"/>
      <c r="UDS18" s="548"/>
      <c r="UDT18" s="548"/>
      <c r="UDU18" s="548"/>
      <c r="UDV18" s="548"/>
      <c r="UDW18" s="548"/>
      <c r="UDX18" s="548"/>
      <c r="UDY18" s="548"/>
      <c r="UDZ18" s="548"/>
      <c r="UEA18" s="548"/>
      <c r="UEB18" s="548"/>
      <c r="UEC18" s="548"/>
      <c r="UED18" s="548"/>
      <c r="UEE18" s="548"/>
      <c r="UEF18" s="548"/>
      <c r="UEG18" s="548"/>
      <c r="UEH18" s="548"/>
      <c r="UEI18" s="548"/>
      <c r="UEJ18" s="548"/>
      <c r="UEK18" s="548"/>
      <c r="UEL18" s="548"/>
      <c r="UEM18" s="548"/>
      <c r="UEN18" s="548"/>
      <c r="UEO18" s="548"/>
      <c r="UEP18" s="548"/>
      <c r="UEQ18" s="548"/>
      <c r="UER18" s="548"/>
      <c r="UES18" s="548"/>
      <c r="UET18" s="548"/>
      <c r="UEU18" s="548"/>
      <c r="UEV18" s="548"/>
      <c r="UEW18" s="548"/>
      <c r="UEX18" s="548"/>
      <c r="UEY18" s="548"/>
      <c r="UEZ18" s="548"/>
      <c r="UFA18" s="548"/>
      <c r="UFB18" s="548"/>
      <c r="UFC18" s="548"/>
      <c r="UFD18" s="548"/>
      <c r="UFE18" s="548"/>
      <c r="UFF18" s="548"/>
      <c r="UFG18" s="548"/>
      <c r="UFH18" s="548"/>
      <c r="UFI18" s="548"/>
      <c r="UFJ18" s="548"/>
      <c r="UFK18" s="548"/>
      <c r="UFL18" s="548"/>
      <c r="UFM18" s="548"/>
      <c r="UFN18" s="548"/>
      <c r="UFO18" s="548"/>
      <c r="UFP18" s="548"/>
      <c r="UFQ18" s="548"/>
      <c r="UFR18" s="548"/>
      <c r="UFS18" s="548"/>
      <c r="UFT18" s="548"/>
      <c r="UFU18" s="548"/>
      <c r="UFV18" s="548"/>
      <c r="UFW18" s="548"/>
      <c r="UFX18" s="548"/>
      <c r="UFY18" s="548"/>
      <c r="UFZ18" s="548"/>
      <c r="UGA18" s="548"/>
      <c r="UGB18" s="548"/>
      <c r="UGC18" s="548"/>
      <c r="UGD18" s="548"/>
      <c r="UGE18" s="548"/>
      <c r="UGF18" s="548"/>
      <c r="UGG18" s="548"/>
      <c r="UGH18" s="548"/>
      <c r="UGI18" s="548"/>
      <c r="UGJ18" s="548"/>
      <c r="UGK18" s="548"/>
      <c r="UGL18" s="548"/>
      <c r="UGM18" s="548"/>
      <c r="UGN18" s="548"/>
      <c r="UGO18" s="548"/>
      <c r="UGP18" s="548"/>
      <c r="UGQ18" s="548"/>
      <c r="UGR18" s="548"/>
      <c r="UGS18" s="548"/>
      <c r="UGT18" s="548"/>
      <c r="UGU18" s="548"/>
      <c r="UGV18" s="548"/>
      <c r="UGW18" s="548"/>
      <c r="UGX18" s="548"/>
      <c r="UGY18" s="548"/>
      <c r="UGZ18" s="548"/>
      <c r="UHA18" s="548"/>
      <c r="UHB18" s="548"/>
      <c r="UHC18" s="548"/>
      <c r="UHD18" s="548"/>
      <c r="UHE18" s="548"/>
      <c r="UHF18" s="548"/>
      <c r="UHG18" s="548"/>
      <c r="UHH18" s="548"/>
      <c r="UHI18" s="548"/>
      <c r="UHJ18" s="548"/>
      <c r="UHK18" s="548"/>
      <c r="UHL18" s="548"/>
      <c r="UHM18" s="548"/>
      <c r="UHN18" s="548"/>
      <c r="UHO18" s="548"/>
      <c r="UHP18" s="548"/>
      <c r="UHQ18" s="548"/>
      <c r="UHR18" s="548"/>
      <c r="UHS18" s="548"/>
      <c r="UHT18" s="548"/>
      <c r="UHU18" s="548"/>
      <c r="UHV18" s="548"/>
      <c r="UHW18" s="548"/>
      <c r="UHX18" s="548"/>
      <c r="UHY18" s="548"/>
      <c r="UHZ18" s="548"/>
      <c r="UIA18" s="548"/>
      <c r="UIB18" s="548"/>
      <c r="UIC18" s="548"/>
      <c r="UID18" s="548"/>
      <c r="UIE18" s="548"/>
      <c r="UIF18" s="548"/>
      <c r="UIG18" s="548"/>
      <c r="UIH18" s="548"/>
      <c r="UII18" s="548"/>
      <c r="UIJ18" s="548"/>
      <c r="UIK18" s="548"/>
      <c r="UIL18" s="548"/>
      <c r="UIM18" s="548"/>
      <c r="UIN18" s="548"/>
      <c r="UIO18" s="548"/>
      <c r="UIP18" s="548"/>
      <c r="UIQ18" s="548"/>
      <c r="UIR18" s="548"/>
      <c r="UIS18" s="548"/>
      <c r="UIT18" s="548"/>
      <c r="UIU18" s="548"/>
      <c r="UIV18" s="548"/>
      <c r="UIW18" s="548"/>
      <c r="UIX18" s="548"/>
      <c r="UIY18" s="548"/>
      <c r="UIZ18" s="548"/>
      <c r="UJA18" s="548"/>
      <c r="UJB18" s="548"/>
      <c r="UJC18" s="548"/>
      <c r="UJD18" s="548"/>
      <c r="UJE18" s="548"/>
      <c r="UJF18" s="548"/>
      <c r="UJG18" s="548"/>
      <c r="UJH18" s="548"/>
      <c r="UJI18" s="548"/>
      <c r="UJJ18" s="548"/>
      <c r="UJK18" s="548"/>
      <c r="UJL18" s="548"/>
      <c r="UJM18" s="548"/>
      <c r="UJN18" s="548"/>
      <c r="UJO18" s="548"/>
      <c r="UJP18" s="548"/>
      <c r="UJQ18" s="548"/>
      <c r="UJR18" s="548"/>
      <c r="UJS18" s="548"/>
      <c r="UJT18" s="548"/>
      <c r="UJU18" s="548"/>
      <c r="UJV18" s="548"/>
      <c r="UJW18" s="548"/>
      <c r="UJX18" s="548"/>
      <c r="UJY18" s="548"/>
      <c r="UJZ18" s="548"/>
      <c r="UKA18" s="548"/>
      <c r="UKB18" s="548"/>
      <c r="UKC18" s="548"/>
      <c r="UKD18" s="548"/>
      <c r="UKE18" s="548"/>
      <c r="UKF18" s="548"/>
      <c r="UKG18" s="548"/>
      <c r="UKH18" s="548"/>
      <c r="UKI18" s="548"/>
      <c r="UKJ18" s="548"/>
      <c r="UKK18" s="548"/>
      <c r="UKL18" s="548"/>
      <c r="UKM18" s="548"/>
      <c r="UKN18" s="548"/>
      <c r="UKO18" s="548"/>
      <c r="UKP18" s="548"/>
      <c r="UKQ18" s="548"/>
      <c r="UKR18" s="548"/>
      <c r="UKS18" s="548"/>
      <c r="UKT18" s="548"/>
      <c r="UKU18" s="548"/>
      <c r="UKV18" s="548"/>
      <c r="UKW18" s="548"/>
      <c r="UKX18" s="548"/>
      <c r="UKY18" s="548"/>
      <c r="UKZ18" s="548"/>
      <c r="ULA18" s="548"/>
      <c r="ULB18" s="548"/>
      <c r="ULC18" s="548"/>
      <c r="ULD18" s="548"/>
      <c r="ULE18" s="548"/>
      <c r="ULF18" s="548"/>
      <c r="ULG18" s="548"/>
      <c r="ULH18" s="548"/>
      <c r="ULI18" s="548"/>
      <c r="ULJ18" s="548"/>
      <c r="ULK18" s="548"/>
      <c r="ULL18" s="548"/>
      <c r="ULM18" s="548"/>
      <c r="ULN18" s="548"/>
      <c r="ULO18" s="548"/>
      <c r="ULP18" s="548"/>
      <c r="ULQ18" s="548"/>
      <c r="ULR18" s="548"/>
      <c r="ULS18" s="548"/>
      <c r="ULT18" s="548"/>
      <c r="ULU18" s="548"/>
      <c r="ULV18" s="548"/>
      <c r="ULW18" s="548"/>
      <c r="ULX18" s="548"/>
      <c r="ULY18" s="548"/>
      <c r="ULZ18" s="548"/>
      <c r="UMA18" s="548"/>
      <c r="UMB18" s="548"/>
      <c r="UMC18" s="548"/>
      <c r="UMD18" s="548"/>
      <c r="UME18" s="548"/>
      <c r="UMF18" s="548"/>
      <c r="UMG18" s="548"/>
      <c r="UMH18" s="548"/>
      <c r="UMI18" s="548"/>
      <c r="UMJ18" s="548"/>
      <c r="UMK18" s="548"/>
      <c r="UML18" s="548"/>
      <c r="UMM18" s="548"/>
      <c r="UMN18" s="548"/>
      <c r="UMO18" s="548"/>
      <c r="UMP18" s="548"/>
      <c r="UMQ18" s="548"/>
      <c r="UMR18" s="548"/>
      <c r="UMS18" s="548"/>
      <c r="UMT18" s="548"/>
      <c r="UMU18" s="548"/>
      <c r="UMV18" s="548"/>
      <c r="UMW18" s="548"/>
      <c r="UMX18" s="548"/>
      <c r="UMY18" s="548"/>
      <c r="UMZ18" s="548"/>
      <c r="UNA18" s="548"/>
      <c r="UNB18" s="548"/>
      <c r="UNC18" s="548"/>
      <c r="UND18" s="548"/>
      <c r="UNE18" s="548"/>
      <c r="UNF18" s="548"/>
      <c r="UNG18" s="548"/>
      <c r="UNH18" s="548"/>
      <c r="UNI18" s="548"/>
      <c r="UNJ18" s="548"/>
      <c r="UNK18" s="548"/>
      <c r="UNL18" s="548"/>
      <c r="UNM18" s="548"/>
      <c r="UNN18" s="548"/>
      <c r="UNO18" s="548"/>
      <c r="UNP18" s="548"/>
      <c r="UNQ18" s="548"/>
      <c r="UNR18" s="548"/>
      <c r="UNS18" s="548"/>
      <c r="UNT18" s="548"/>
      <c r="UNU18" s="548"/>
      <c r="UNV18" s="548"/>
      <c r="UNW18" s="548"/>
      <c r="UNX18" s="548"/>
      <c r="UNY18" s="548"/>
      <c r="UNZ18" s="548"/>
      <c r="UOA18" s="548"/>
      <c r="UOB18" s="548"/>
      <c r="UOC18" s="548"/>
      <c r="UOD18" s="548"/>
      <c r="UOE18" s="548"/>
      <c r="UOF18" s="548"/>
      <c r="UOG18" s="548"/>
      <c r="UOH18" s="548"/>
      <c r="UOI18" s="548"/>
      <c r="UOJ18" s="548"/>
      <c r="UOK18" s="548"/>
      <c r="UOL18" s="548"/>
      <c r="UOM18" s="548"/>
      <c r="UON18" s="548"/>
      <c r="UOO18" s="548"/>
      <c r="UOP18" s="548"/>
      <c r="UOQ18" s="548"/>
      <c r="UOR18" s="548"/>
      <c r="UOS18" s="548"/>
      <c r="UOT18" s="548"/>
      <c r="UOU18" s="548"/>
      <c r="UOV18" s="548"/>
      <c r="UOW18" s="548"/>
      <c r="UOX18" s="548"/>
      <c r="UOY18" s="548"/>
      <c r="UOZ18" s="548"/>
      <c r="UPA18" s="548"/>
      <c r="UPB18" s="548"/>
      <c r="UPC18" s="548"/>
      <c r="UPD18" s="548"/>
      <c r="UPE18" s="548"/>
      <c r="UPF18" s="548"/>
      <c r="UPG18" s="548"/>
      <c r="UPH18" s="548"/>
      <c r="UPI18" s="548"/>
      <c r="UPJ18" s="548"/>
      <c r="UPK18" s="548"/>
      <c r="UPL18" s="548"/>
      <c r="UPM18" s="548"/>
      <c r="UPN18" s="548"/>
      <c r="UPO18" s="548"/>
      <c r="UPP18" s="548"/>
      <c r="UPQ18" s="548"/>
      <c r="UPR18" s="548"/>
      <c r="UPS18" s="548"/>
      <c r="UPT18" s="548"/>
      <c r="UPU18" s="548"/>
      <c r="UPV18" s="548"/>
      <c r="UPW18" s="548"/>
      <c r="UPX18" s="548"/>
      <c r="UPY18" s="548"/>
      <c r="UPZ18" s="548"/>
      <c r="UQA18" s="548"/>
      <c r="UQB18" s="548"/>
      <c r="UQC18" s="548"/>
      <c r="UQD18" s="548"/>
      <c r="UQE18" s="548"/>
      <c r="UQF18" s="548"/>
      <c r="UQG18" s="548"/>
      <c r="UQH18" s="548"/>
      <c r="UQI18" s="548"/>
      <c r="UQJ18" s="548"/>
      <c r="UQK18" s="548"/>
      <c r="UQL18" s="548"/>
      <c r="UQM18" s="548"/>
      <c r="UQN18" s="548"/>
      <c r="UQO18" s="548"/>
      <c r="UQP18" s="548"/>
      <c r="UQQ18" s="548"/>
      <c r="UQR18" s="548"/>
      <c r="UQS18" s="548"/>
      <c r="UQT18" s="548"/>
      <c r="UQU18" s="548"/>
      <c r="UQV18" s="548"/>
      <c r="UQW18" s="548"/>
      <c r="UQX18" s="548"/>
      <c r="UQY18" s="548"/>
      <c r="UQZ18" s="548"/>
      <c r="URA18" s="548"/>
      <c r="URB18" s="548"/>
      <c r="URC18" s="548"/>
      <c r="URD18" s="548"/>
      <c r="URE18" s="548"/>
      <c r="URF18" s="548"/>
      <c r="URG18" s="548"/>
      <c r="URH18" s="548"/>
      <c r="URI18" s="548"/>
      <c r="URJ18" s="548"/>
      <c r="URK18" s="548"/>
      <c r="URL18" s="548"/>
      <c r="URM18" s="548"/>
      <c r="URN18" s="548"/>
      <c r="URO18" s="548"/>
      <c r="URP18" s="548"/>
      <c r="URQ18" s="548"/>
      <c r="URR18" s="548"/>
      <c r="URS18" s="548"/>
      <c r="URT18" s="548"/>
      <c r="URU18" s="548"/>
      <c r="URV18" s="548"/>
      <c r="URW18" s="548"/>
      <c r="URX18" s="548"/>
      <c r="URY18" s="548"/>
      <c r="URZ18" s="548"/>
      <c r="USA18" s="548"/>
      <c r="USB18" s="548"/>
      <c r="USC18" s="548"/>
      <c r="USD18" s="548"/>
      <c r="USE18" s="548"/>
      <c r="USF18" s="548"/>
      <c r="USG18" s="548"/>
      <c r="USH18" s="548"/>
      <c r="USI18" s="548"/>
      <c r="USJ18" s="548"/>
      <c r="USK18" s="548"/>
      <c r="USL18" s="548"/>
      <c r="USM18" s="548"/>
      <c r="USN18" s="548"/>
      <c r="USO18" s="548"/>
      <c r="USP18" s="548"/>
      <c r="USQ18" s="548"/>
      <c r="USR18" s="548"/>
      <c r="USS18" s="548"/>
      <c r="UST18" s="548"/>
      <c r="USU18" s="548"/>
      <c r="USV18" s="548"/>
      <c r="USW18" s="548"/>
      <c r="USX18" s="548"/>
      <c r="USY18" s="548"/>
      <c r="USZ18" s="548"/>
      <c r="UTA18" s="548"/>
      <c r="UTB18" s="548"/>
      <c r="UTC18" s="548"/>
      <c r="UTD18" s="548"/>
      <c r="UTE18" s="548"/>
      <c r="UTF18" s="548"/>
      <c r="UTG18" s="548"/>
      <c r="UTH18" s="548"/>
      <c r="UTI18" s="548"/>
      <c r="UTJ18" s="548"/>
      <c r="UTK18" s="548"/>
      <c r="UTL18" s="548"/>
      <c r="UTM18" s="548"/>
      <c r="UTN18" s="548"/>
      <c r="UTO18" s="548"/>
      <c r="UTP18" s="548"/>
      <c r="UTQ18" s="548"/>
      <c r="UTR18" s="548"/>
      <c r="UTS18" s="548"/>
      <c r="UTT18" s="548"/>
      <c r="UTU18" s="548"/>
      <c r="UTV18" s="548"/>
      <c r="UTW18" s="548"/>
      <c r="UTX18" s="548"/>
      <c r="UTY18" s="548"/>
      <c r="UTZ18" s="548"/>
      <c r="UUA18" s="548"/>
      <c r="UUB18" s="548"/>
      <c r="UUC18" s="548"/>
      <c r="UUD18" s="548"/>
      <c r="UUE18" s="548"/>
      <c r="UUF18" s="548"/>
      <c r="UUG18" s="548"/>
      <c r="UUH18" s="548"/>
      <c r="UUI18" s="548"/>
      <c r="UUJ18" s="548"/>
      <c r="UUK18" s="548"/>
      <c r="UUL18" s="548"/>
      <c r="UUM18" s="548"/>
      <c r="UUN18" s="548"/>
      <c r="UUO18" s="548"/>
      <c r="UUP18" s="548"/>
      <c r="UUQ18" s="548"/>
      <c r="UUR18" s="548"/>
      <c r="UUS18" s="548"/>
      <c r="UUT18" s="548"/>
      <c r="UUU18" s="548"/>
      <c r="UUV18" s="548"/>
      <c r="UUW18" s="548"/>
      <c r="UUX18" s="548"/>
      <c r="UUY18" s="548"/>
      <c r="UUZ18" s="548"/>
      <c r="UVA18" s="548"/>
      <c r="UVB18" s="548"/>
      <c r="UVC18" s="548"/>
      <c r="UVD18" s="548"/>
      <c r="UVE18" s="548"/>
      <c r="UVF18" s="548"/>
      <c r="UVG18" s="548"/>
      <c r="UVH18" s="548"/>
      <c r="UVI18" s="548"/>
      <c r="UVJ18" s="548"/>
      <c r="UVK18" s="548"/>
      <c r="UVL18" s="548"/>
      <c r="UVM18" s="548"/>
      <c r="UVN18" s="548"/>
      <c r="UVO18" s="548"/>
      <c r="UVP18" s="548"/>
      <c r="UVQ18" s="548"/>
      <c r="UVR18" s="548"/>
      <c r="UVS18" s="548"/>
      <c r="UVT18" s="548"/>
      <c r="UVU18" s="548"/>
      <c r="UVV18" s="548"/>
      <c r="UVW18" s="548"/>
      <c r="UVX18" s="548"/>
      <c r="UVY18" s="548"/>
      <c r="UVZ18" s="548"/>
      <c r="UWA18" s="548"/>
      <c r="UWB18" s="548"/>
      <c r="UWC18" s="548"/>
      <c r="UWD18" s="548"/>
      <c r="UWE18" s="548"/>
      <c r="UWF18" s="548"/>
      <c r="UWG18" s="548"/>
      <c r="UWH18" s="548"/>
      <c r="UWI18" s="548"/>
      <c r="UWJ18" s="548"/>
      <c r="UWK18" s="548"/>
      <c r="UWL18" s="548"/>
      <c r="UWM18" s="548"/>
      <c r="UWN18" s="548"/>
      <c r="UWO18" s="548"/>
      <c r="UWP18" s="548"/>
      <c r="UWQ18" s="548"/>
      <c r="UWR18" s="548"/>
      <c r="UWS18" s="548"/>
      <c r="UWT18" s="548"/>
      <c r="UWU18" s="548"/>
      <c r="UWV18" s="548"/>
      <c r="UWW18" s="548"/>
      <c r="UWX18" s="548"/>
      <c r="UWY18" s="548"/>
      <c r="UWZ18" s="548"/>
      <c r="UXA18" s="548"/>
      <c r="UXB18" s="548"/>
      <c r="UXC18" s="548"/>
      <c r="UXD18" s="548"/>
      <c r="UXE18" s="548"/>
      <c r="UXF18" s="548"/>
      <c r="UXG18" s="548"/>
      <c r="UXH18" s="548"/>
      <c r="UXI18" s="548"/>
      <c r="UXJ18" s="548"/>
      <c r="UXK18" s="548"/>
      <c r="UXL18" s="548"/>
      <c r="UXM18" s="548"/>
      <c r="UXN18" s="548"/>
      <c r="UXO18" s="548"/>
      <c r="UXP18" s="548"/>
      <c r="UXQ18" s="548"/>
      <c r="UXR18" s="548"/>
      <c r="UXS18" s="548"/>
      <c r="UXT18" s="548"/>
      <c r="UXU18" s="548"/>
      <c r="UXV18" s="548"/>
      <c r="UXW18" s="548"/>
      <c r="UXX18" s="548"/>
      <c r="UXY18" s="548"/>
      <c r="UXZ18" s="548"/>
      <c r="UYA18" s="548"/>
      <c r="UYB18" s="548"/>
      <c r="UYC18" s="548"/>
      <c r="UYD18" s="548"/>
      <c r="UYE18" s="548"/>
      <c r="UYF18" s="548"/>
      <c r="UYG18" s="548"/>
      <c r="UYH18" s="548"/>
      <c r="UYI18" s="548"/>
      <c r="UYJ18" s="548"/>
      <c r="UYK18" s="548"/>
      <c r="UYL18" s="548"/>
      <c r="UYM18" s="548"/>
      <c r="UYN18" s="548"/>
      <c r="UYO18" s="548"/>
      <c r="UYP18" s="548"/>
      <c r="UYQ18" s="548"/>
      <c r="UYR18" s="548"/>
      <c r="UYS18" s="548"/>
      <c r="UYT18" s="548"/>
      <c r="UYU18" s="548"/>
      <c r="UYV18" s="548"/>
      <c r="UYW18" s="548"/>
      <c r="UYX18" s="548"/>
      <c r="UYY18" s="548"/>
      <c r="UYZ18" s="548"/>
      <c r="UZA18" s="548"/>
      <c r="UZB18" s="548"/>
      <c r="UZC18" s="548"/>
      <c r="UZD18" s="548"/>
      <c r="UZE18" s="548"/>
      <c r="UZF18" s="548"/>
      <c r="UZG18" s="548"/>
      <c r="UZH18" s="548"/>
      <c r="UZI18" s="548"/>
      <c r="UZJ18" s="548"/>
      <c r="UZK18" s="548"/>
      <c r="UZL18" s="548"/>
      <c r="UZM18" s="548"/>
      <c r="UZN18" s="548"/>
      <c r="UZO18" s="548"/>
      <c r="UZP18" s="548"/>
      <c r="UZQ18" s="548"/>
      <c r="UZR18" s="548"/>
      <c r="UZS18" s="548"/>
      <c r="UZT18" s="548"/>
      <c r="UZU18" s="548"/>
      <c r="UZV18" s="548"/>
      <c r="UZW18" s="548"/>
      <c r="UZX18" s="548"/>
      <c r="UZY18" s="548"/>
      <c r="UZZ18" s="548"/>
      <c r="VAA18" s="548"/>
      <c r="VAB18" s="548"/>
      <c r="VAC18" s="548"/>
      <c r="VAD18" s="548"/>
      <c r="VAE18" s="548"/>
      <c r="VAF18" s="548"/>
      <c r="VAG18" s="548"/>
      <c r="VAH18" s="548"/>
      <c r="VAI18" s="548"/>
      <c r="VAJ18" s="548"/>
      <c r="VAK18" s="548"/>
      <c r="VAL18" s="548"/>
      <c r="VAM18" s="548"/>
      <c r="VAN18" s="548"/>
      <c r="VAO18" s="548"/>
      <c r="VAP18" s="548"/>
      <c r="VAQ18" s="548"/>
      <c r="VAR18" s="548"/>
      <c r="VAS18" s="548"/>
      <c r="VAT18" s="548"/>
      <c r="VAU18" s="548"/>
      <c r="VAV18" s="548"/>
      <c r="VAW18" s="548"/>
      <c r="VAX18" s="548"/>
      <c r="VAY18" s="548"/>
      <c r="VAZ18" s="548"/>
      <c r="VBA18" s="548"/>
      <c r="VBB18" s="548"/>
      <c r="VBC18" s="548"/>
      <c r="VBD18" s="548"/>
      <c r="VBE18" s="548"/>
      <c r="VBF18" s="548"/>
      <c r="VBG18" s="548"/>
      <c r="VBH18" s="548"/>
      <c r="VBI18" s="548"/>
      <c r="VBJ18" s="548"/>
      <c r="VBK18" s="548"/>
      <c r="VBL18" s="548"/>
      <c r="VBM18" s="548"/>
      <c r="VBN18" s="548"/>
      <c r="VBO18" s="548"/>
      <c r="VBP18" s="548"/>
      <c r="VBQ18" s="548"/>
      <c r="VBR18" s="548"/>
      <c r="VBS18" s="548"/>
      <c r="VBT18" s="548"/>
      <c r="VBU18" s="548"/>
      <c r="VBV18" s="548"/>
      <c r="VBW18" s="548"/>
      <c r="VBX18" s="548"/>
      <c r="VBY18" s="548"/>
      <c r="VBZ18" s="548"/>
      <c r="VCA18" s="548"/>
      <c r="VCB18" s="548"/>
      <c r="VCC18" s="548"/>
      <c r="VCD18" s="548"/>
      <c r="VCE18" s="548"/>
      <c r="VCF18" s="548"/>
      <c r="VCG18" s="548"/>
      <c r="VCH18" s="548"/>
      <c r="VCI18" s="548"/>
      <c r="VCJ18" s="548"/>
      <c r="VCK18" s="548"/>
      <c r="VCL18" s="548"/>
      <c r="VCM18" s="548"/>
      <c r="VCN18" s="548"/>
      <c r="VCO18" s="548"/>
      <c r="VCP18" s="548"/>
      <c r="VCQ18" s="548"/>
      <c r="VCR18" s="548"/>
      <c r="VCS18" s="548"/>
      <c r="VCT18" s="548"/>
      <c r="VCU18" s="548"/>
      <c r="VCV18" s="548"/>
      <c r="VCW18" s="548"/>
      <c r="VCX18" s="548"/>
      <c r="VCY18" s="548"/>
      <c r="VCZ18" s="548"/>
      <c r="VDA18" s="548"/>
      <c r="VDB18" s="548"/>
      <c r="VDC18" s="548"/>
      <c r="VDD18" s="548"/>
      <c r="VDE18" s="548"/>
      <c r="VDF18" s="548"/>
      <c r="VDG18" s="548"/>
      <c r="VDH18" s="548"/>
      <c r="VDI18" s="548"/>
      <c r="VDJ18" s="548"/>
      <c r="VDK18" s="548"/>
      <c r="VDL18" s="548"/>
      <c r="VDM18" s="548"/>
      <c r="VDN18" s="548"/>
      <c r="VDO18" s="548"/>
      <c r="VDP18" s="548"/>
      <c r="VDQ18" s="548"/>
      <c r="VDR18" s="548"/>
      <c r="VDS18" s="548"/>
      <c r="VDT18" s="548"/>
      <c r="VDU18" s="548"/>
      <c r="VDV18" s="548"/>
      <c r="VDW18" s="548"/>
      <c r="VDX18" s="548"/>
      <c r="VDY18" s="548"/>
      <c r="VDZ18" s="548"/>
      <c r="VEA18" s="548"/>
      <c r="VEB18" s="548"/>
      <c r="VEC18" s="548"/>
      <c r="VED18" s="548"/>
      <c r="VEE18" s="548"/>
      <c r="VEF18" s="548"/>
      <c r="VEG18" s="548"/>
      <c r="VEH18" s="548"/>
      <c r="VEI18" s="548"/>
      <c r="VEJ18" s="548"/>
      <c r="VEK18" s="548"/>
      <c r="VEL18" s="548"/>
      <c r="VEM18" s="548"/>
      <c r="VEN18" s="548"/>
      <c r="VEO18" s="548"/>
      <c r="VEP18" s="548"/>
      <c r="VEQ18" s="548"/>
      <c r="VER18" s="548"/>
      <c r="VES18" s="548"/>
      <c r="VET18" s="548"/>
      <c r="VEU18" s="548"/>
      <c r="VEV18" s="548"/>
      <c r="VEW18" s="548"/>
      <c r="VEX18" s="548"/>
      <c r="VEY18" s="548"/>
      <c r="VEZ18" s="548"/>
      <c r="VFA18" s="548"/>
      <c r="VFB18" s="548"/>
      <c r="VFC18" s="548"/>
      <c r="VFD18" s="548"/>
      <c r="VFE18" s="548"/>
      <c r="VFF18" s="548"/>
      <c r="VFG18" s="548"/>
      <c r="VFH18" s="548"/>
      <c r="VFI18" s="548"/>
      <c r="VFJ18" s="548"/>
      <c r="VFK18" s="548"/>
      <c r="VFL18" s="548"/>
      <c r="VFM18" s="548"/>
      <c r="VFN18" s="548"/>
      <c r="VFO18" s="548"/>
      <c r="VFP18" s="548"/>
      <c r="VFQ18" s="548"/>
      <c r="VFR18" s="548"/>
      <c r="VFS18" s="548"/>
      <c r="VFT18" s="548"/>
      <c r="VFU18" s="548"/>
      <c r="VFV18" s="548"/>
      <c r="VFW18" s="548"/>
      <c r="VFX18" s="548"/>
      <c r="VFY18" s="548"/>
      <c r="VFZ18" s="548"/>
      <c r="VGA18" s="548"/>
      <c r="VGB18" s="548"/>
      <c r="VGC18" s="548"/>
      <c r="VGD18" s="548"/>
      <c r="VGE18" s="548"/>
      <c r="VGF18" s="548"/>
      <c r="VGG18" s="548"/>
      <c r="VGH18" s="548"/>
      <c r="VGI18" s="548"/>
      <c r="VGJ18" s="548"/>
      <c r="VGK18" s="548"/>
      <c r="VGL18" s="548"/>
      <c r="VGM18" s="548"/>
      <c r="VGN18" s="548"/>
      <c r="VGO18" s="548"/>
      <c r="VGP18" s="548"/>
      <c r="VGQ18" s="548"/>
      <c r="VGR18" s="548"/>
      <c r="VGS18" s="548"/>
      <c r="VGT18" s="548"/>
      <c r="VGU18" s="548"/>
      <c r="VGV18" s="548"/>
      <c r="VGW18" s="548"/>
      <c r="VGX18" s="548"/>
      <c r="VGY18" s="548"/>
      <c r="VGZ18" s="548"/>
      <c r="VHA18" s="548"/>
      <c r="VHB18" s="548"/>
      <c r="VHC18" s="548"/>
      <c r="VHD18" s="548"/>
      <c r="VHE18" s="548"/>
      <c r="VHF18" s="548"/>
      <c r="VHG18" s="548"/>
      <c r="VHH18" s="548"/>
      <c r="VHI18" s="548"/>
      <c r="VHJ18" s="548"/>
      <c r="VHK18" s="548"/>
      <c r="VHL18" s="548"/>
      <c r="VHM18" s="548"/>
      <c r="VHN18" s="548"/>
      <c r="VHO18" s="548"/>
      <c r="VHP18" s="548"/>
      <c r="VHQ18" s="548"/>
      <c r="VHR18" s="548"/>
      <c r="VHS18" s="548"/>
      <c r="VHT18" s="548"/>
      <c r="VHU18" s="548"/>
      <c r="VHV18" s="548"/>
      <c r="VHW18" s="548"/>
      <c r="VHX18" s="548"/>
      <c r="VHY18" s="548"/>
      <c r="VHZ18" s="548"/>
      <c r="VIA18" s="548"/>
      <c r="VIB18" s="548"/>
      <c r="VIC18" s="548"/>
      <c r="VID18" s="548"/>
      <c r="VIE18" s="548"/>
      <c r="VIF18" s="548"/>
      <c r="VIG18" s="548"/>
      <c r="VIH18" s="548"/>
      <c r="VII18" s="548"/>
      <c r="VIJ18" s="548"/>
      <c r="VIK18" s="548"/>
      <c r="VIL18" s="548"/>
      <c r="VIM18" s="548"/>
      <c r="VIN18" s="548"/>
      <c r="VIO18" s="548"/>
      <c r="VIP18" s="548"/>
      <c r="VIQ18" s="548"/>
      <c r="VIR18" s="548"/>
      <c r="VIS18" s="548"/>
      <c r="VIT18" s="548"/>
      <c r="VIU18" s="548"/>
      <c r="VIV18" s="548"/>
      <c r="VIW18" s="548"/>
      <c r="VIX18" s="548"/>
      <c r="VIY18" s="548"/>
      <c r="VIZ18" s="548"/>
      <c r="VJA18" s="548"/>
      <c r="VJB18" s="548"/>
      <c r="VJC18" s="548"/>
      <c r="VJD18" s="548"/>
      <c r="VJE18" s="548"/>
      <c r="VJF18" s="548"/>
      <c r="VJG18" s="548"/>
      <c r="VJH18" s="548"/>
      <c r="VJI18" s="548"/>
      <c r="VJJ18" s="548"/>
      <c r="VJK18" s="548"/>
      <c r="VJL18" s="548"/>
      <c r="VJM18" s="548"/>
      <c r="VJN18" s="548"/>
      <c r="VJO18" s="548"/>
      <c r="VJP18" s="548"/>
      <c r="VJQ18" s="548"/>
      <c r="VJR18" s="548"/>
      <c r="VJS18" s="548"/>
      <c r="VJT18" s="548"/>
      <c r="VJU18" s="548"/>
      <c r="VJV18" s="548"/>
      <c r="VJW18" s="548"/>
      <c r="VJX18" s="548"/>
      <c r="VJY18" s="548"/>
      <c r="VJZ18" s="548"/>
      <c r="VKA18" s="548"/>
      <c r="VKB18" s="548"/>
      <c r="VKC18" s="548"/>
      <c r="VKD18" s="548"/>
      <c r="VKE18" s="548"/>
      <c r="VKF18" s="548"/>
      <c r="VKG18" s="548"/>
      <c r="VKH18" s="548"/>
      <c r="VKI18" s="548"/>
      <c r="VKJ18" s="548"/>
      <c r="VKK18" s="548"/>
      <c r="VKL18" s="548"/>
      <c r="VKM18" s="548"/>
      <c r="VKN18" s="548"/>
      <c r="VKO18" s="548"/>
      <c r="VKP18" s="548"/>
      <c r="VKQ18" s="548"/>
      <c r="VKR18" s="548"/>
      <c r="VKS18" s="548"/>
      <c r="VKT18" s="548"/>
      <c r="VKU18" s="548"/>
      <c r="VKV18" s="548"/>
      <c r="VKW18" s="548"/>
      <c r="VKX18" s="548"/>
      <c r="VKY18" s="548"/>
      <c r="VKZ18" s="548"/>
      <c r="VLA18" s="548"/>
      <c r="VLB18" s="548"/>
      <c r="VLC18" s="548"/>
      <c r="VLD18" s="548"/>
      <c r="VLE18" s="548"/>
      <c r="VLF18" s="548"/>
      <c r="VLG18" s="548"/>
      <c r="VLH18" s="548"/>
      <c r="VLI18" s="548"/>
      <c r="VLJ18" s="548"/>
      <c r="VLK18" s="548"/>
      <c r="VLL18" s="548"/>
      <c r="VLM18" s="548"/>
      <c r="VLN18" s="548"/>
      <c r="VLO18" s="548"/>
      <c r="VLP18" s="548"/>
      <c r="VLQ18" s="548"/>
      <c r="VLR18" s="548"/>
      <c r="VLS18" s="548"/>
      <c r="VLT18" s="548"/>
      <c r="VLU18" s="548"/>
      <c r="VLV18" s="548"/>
      <c r="VLW18" s="548"/>
      <c r="VLX18" s="548"/>
      <c r="VLY18" s="548"/>
      <c r="VLZ18" s="548"/>
      <c r="VMA18" s="548"/>
      <c r="VMB18" s="548"/>
      <c r="VMC18" s="548"/>
      <c r="VMD18" s="548"/>
      <c r="VME18" s="548"/>
      <c r="VMF18" s="548"/>
      <c r="VMG18" s="548"/>
      <c r="VMH18" s="548"/>
      <c r="VMI18" s="548"/>
      <c r="VMJ18" s="548"/>
      <c r="VMK18" s="548"/>
      <c r="VML18" s="548"/>
      <c r="VMM18" s="548"/>
      <c r="VMN18" s="548"/>
      <c r="VMO18" s="548"/>
      <c r="VMP18" s="548"/>
      <c r="VMQ18" s="548"/>
      <c r="VMR18" s="548"/>
      <c r="VMS18" s="548"/>
      <c r="VMT18" s="548"/>
      <c r="VMU18" s="548"/>
      <c r="VMV18" s="548"/>
      <c r="VMW18" s="548"/>
      <c r="VMX18" s="548"/>
      <c r="VMY18" s="548"/>
      <c r="VMZ18" s="548"/>
      <c r="VNA18" s="548"/>
      <c r="VNB18" s="548"/>
      <c r="VNC18" s="548"/>
      <c r="VND18" s="548"/>
      <c r="VNE18" s="548"/>
      <c r="VNF18" s="548"/>
      <c r="VNG18" s="548"/>
      <c r="VNH18" s="548"/>
      <c r="VNI18" s="548"/>
      <c r="VNJ18" s="548"/>
      <c r="VNK18" s="548"/>
      <c r="VNL18" s="548"/>
      <c r="VNM18" s="548"/>
      <c r="VNN18" s="548"/>
      <c r="VNO18" s="548"/>
      <c r="VNP18" s="548"/>
      <c r="VNQ18" s="548"/>
      <c r="VNR18" s="548"/>
      <c r="VNS18" s="548"/>
      <c r="VNT18" s="548"/>
      <c r="VNU18" s="548"/>
      <c r="VNV18" s="548"/>
      <c r="VNW18" s="548"/>
      <c r="VNX18" s="548"/>
      <c r="VNY18" s="548"/>
      <c r="VNZ18" s="548"/>
      <c r="VOA18" s="548"/>
      <c r="VOB18" s="548"/>
      <c r="VOC18" s="548"/>
      <c r="VOD18" s="548"/>
      <c r="VOE18" s="548"/>
      <c r="VOF18" s="548"/>
      <c r="VOG18" s="548"/>
      <c r="VOH18" s="548"/>
      <c r="VOI18" s="548"/>
      <c r="VOJ18" s="548"/>
      <c r="VOK18" s="548"/>
      <c r="VOL18" s="548"/>
      <c r="VOM18" s="548"/>
      <c r="VON18" s="548"/>
      <c r="VOO18" s="548"/>
      <c r="VOP18" s="548"/>
      <c r="VOQ18" s="548"/>
      <c r="VOR18" s="548"/>
      <c r="VOS18" s="548"/>
      <c r="VOT18" s="548"/>
      <c r="VOU18" s="548"/>
      <c r="VOV18" s="548"/>
      <c r="VOW18" s="548"/>
      <c r="VOX18" s="548"/>
      <c r="VOY18" s="548"/>
      <c r="VOZ18" s="548"/>
      <c r="VPA18" s="548"/>
      <c r="VPB18" s="548"/>
      <c r="VPC18" s="548"/>
      <c r="VPD18" s="548"/>
      <c r="VPE18" s="548"/>
      <c r="VPF18" s="548"/>
      <c r="VPG18" s="548"/>
      <c r="VPH18" s="548"/>
      <c r="VPI18" s="548"/>
      <c r="VPJ18" s="548"/>
      <c r="VPK18" s="548"/>
      <c r="VPL18" s="548"/>
      <c r="VPM18" s="548"/>
      <c r="VPN18" s="548"/>
      <c r="VPO18" s="548"/>
      <c r="VPP18" s="548"/>
      <c r="VPQ18" s="548"/>
      <c r="VPR18" s="548"/>
      <c r="VPS18" s="548"/>
      <c r="VPT18" s="548"/>
      <c r="VPU18" s="548"/>
      <c r="VPV18" s="548"/>
      <c r="VPW18" s="548"/>
      <c r="VPX18" s="548"/>
      <c r="VPY18" s="548"/>
      <c r="VPZ18" s="548"/>
      <c r="VQA18" s="548"/>
      <c r="VQB18" s="548"/>
      <c r="VQC18" s="548"/>
      <c r="VQD18" s="548"/>
      <c r="VQE18" s="548"/>
      <c r="VQF18" s="548"/>
      <c r="VQG18" s="548"/>
      <c r="VQH18" s="548"/>
      <c r="VQI18" s="548"/>
      <c r="VQJ18" s="548"/>
      <c r="VQK18" s="548"/>
      <c r="VQL18" s="548"/>
      <c r="VQM18" s="548"/>
      <c r="VQN18" s="548"/>
      <c r="VQO18" s="548"/>
      <c r="VQP18" s="548"/>
      <c r="VQQ18" s="548"/>
      <c r="VQR18" s="548"/>
      <c r="VQS18" s="548"/>
      <c r="VQT18" s="548"/>
      <c r="VQU18" s="548"/>
      <c r="VQV18" s="548"/>
      <c r="VQW18" s="548"/>
      <c r="VQX18" s="548"/>
      <c r="VQY18" s="548"/>
      <c r="VQZ18" s="548"/>
      <c r="VRA18" s="548"/>
      <c r="VRB18" s="548"/>
      <c r="VRC18" s="548"/>
      <c r="VRD18" s="548"/>
      <c r="VRE18" s="548"/>
      <c r="VRF18" s="548"/>
      <c r="VRG18" s="548"/>
      <c r="VRH18" s="548"/>
      <c r="VRI18" s="548"/>
      <c r="VRJ18" s="548"/>
      <c r="VRK18" s="548"/>
      <c r="VRL18" s="548"/>
      <c r="VRM18" s="548"/>
      <c r="VRN18" s="548"/>
      <c r="VRO18" s="548"/>
      <c r="VRP18" s="548"/>
      <c r="VRQ18" s="548"/>
      <c r="VRR18" s="548"/>
      <c r="VRS18" s="548"/>
      <c r="VRT18" s="548"/>
      <c r="VRU18" s="548"/>
      <c r="VRV18" s="548"/>
      <c r="VRW18" s="548"/>
      <c r="VRX18" s="548"/>
      <c r="VRY18" s="548"/>
      <c r="VRZ18" s="548"/>
      <c r="VSA18" s="548"/>
      <c r="VSB18" s="548"/>
      <c r="VSC18" s="548"/>
      <c r="VSD18" s="548"/>
      <c r="VSE18" s="548"/>
      <c r="VSF18" s="548"/>
      <c r="VSG18" s="548"/>
      <c r="VSH18" s="548"/>
      <c r="VSI18" s="548"/>
      <c r="VSJ18" s="548"/>
      <c r="VSK18" s="548"/>
      <c r="VSL18" s="548"/>
      <c r="VSM18" s="548"/>
      <c r="VSN18" s="548"/>
      <c r="VSO18" s="548"/>
      <c r="VSP18" s="548"/>
      <c r="VSQ18" s="548"/>
      <c r="VSR18" s="548"/>
      <c r="VSS18" s="548"/>
      <c r="VST18" s="548"/>
      <c r="VSU18" s="548"/>
      <c r="VSV18" s="548"/>
      <c r="VSW18" s="548"/>
      <c r="VSX18" s="548"/>
      <c r="VSY18" s="548"/>
      <c r="VSZ18" s="548"/>
      <c r="VTA18" s="548"/>
      <c r="VTB18" s="548"/>
      <c r="VTC18" s="548"/>
      <c r="VTD18" s="548"/>
      <c r="VTE18" s="548"/>
      <c r="VTF18" s="548"/>
      <c r="VTG18" s="548"/>
      <c r="VTH18" s="548"/>
      <c r="VTI18" s="548"/>
      <c r="VTJ18" s="548"/>
      <c r="VTK18" s="548"/>
      <c r="VTL18" s="548"/>
      <c r="VTM18" s="548"/>
      <c r="VTN18" s="548"/>
      <c r="VTO18" s="548"/>
      <c r="VTP18" s="548"/>
      <c r="VTQ18" s="548"/>
      <c r="VTR18" s="548"/>
      <c r="VTS18" s="548"/>
      <c r="VTT18" s="548"/>
      <c r="VTU18" s="548"/>
      <c r="VTV18" s="548"/>
      <c r="VTW18" s="548"/>
      <c r="VTX18" s="548"/>
      <c r="VTY18" s="548"/>
      <c r="VTZ18" s="548"/>
      <c r="VUA18" s="548"/>
      <c r="VUB18" s="548"/>
      <c r="VUC18" s="548"/>
      <c r="VUD18" s="548"/>
      <c r="VUE18" s="548"/>
      <c r="VUF18" s="548"/>
      <c r="VUG18" s="548"/>
      <c r="VUH18" s="548"/>
      <c r="VUI18" s="548"/>
      <c r="VUJ18" s="548"/>
      <c r="VUK18" s="548"/>
      <c r="VUL18" s="548"/>
      <c r="VUM18" s="548"/>
      <c r="VUN18" s="548"/>
      <c r="VUO18" s="548"/>
      <c r="VUP18" s="548"/>
      <c r="VUQ18" s="548"/>
      <c r="VUR18" s="548"/>
      <c r="VUS18" s="548"/>
      <c r="VUT18" s="548"/>
      <c r="VUU18" s="548"/>
      <c r="VUV18" s="548"/>
      <c r="VUW18" s="548"/>
      <c r="VUX18" s="548"/>
      <c r="VUY18" s="548"/>
      <c r="VUZ18" s="548"/>
      <c r="VVA18" s="548"/>
      <c r="VVB18" s="548"/>
      <c r="VVC18" s="548"/>
      <c r="VVD18" s="548"/>
      <c r="VVE18" s="548"/>
      <c r="VVF18" s="548"/>
      <c r="VVG18" s="548"/>
      <c r="VVH18" s="548"/>
      <c r="VVI18" s="548"/>
      <c r="VVJ18" s="548"/>
      <c r="VVK18" s="548"/>
      <c r="VVL18" s="548"/>
      <c r="VVM18" s="548"/>
      <c r="VVN18" s="548"/>
      <c r="VVO18" s="548"/>
      <c r="VVP18" s="548"/>
      <c r="VVQ18" s="548"/>
      <c r="VVR18" s="548"/>
      <c r="VVS18" s="548"/>
      <c r="VVT18" s="548"/>
      <c r="VVU18" s="548"/>
      <c r="VVV18" s="548"/>
      <c r="VVW18" s="548"/>
      <c r="VVX18" s="548"/>
      <c r="VVY18" s="548"/>
      <c r="VVZ18" s="548"/>
      <c r="VWA18" s="548"/>
      <c r="VWB18" s="548"/>
      <c r="VWC18" s="548"/>
      <c r="VWD18" s="548"/>
      <c r="VWE18" s="548"/>
      <c r="VWF18" s="548"/>
      <c r="VWG18" s="548"/>
      <c r="VWH18" s="548"/>
      <c r="VWI18" s="548"/>
      <c r="VWJ18" s="548"/>
      <c r="VWK18" s="548"/>
      <c r="VWL18" s="548"/>
      <c r="VWM18" s="548"/>
      <c r="VWN18" s="548"/>
      <c r="VWO18" s="548"/>
      <c r="VWP18" s="548"/>
      <c r="VWQ18" s="548"/>
      <c r="VWR18" s="548"/>
      <c r="VWS18" s="548"/>
      <c r="VWT18" s="548"/>
      <c r="VWU18" s="548"/>
      <c r="VWV18" s="548"/>
      <c r="VWW18" s="548"/>
      <c r="VWX18" s="548"/>
      <c r="VWY18" s="548"/>
      <c r="VWZ18" s="548"/>
      <c r="VXA18" s="548"/>
      <c r="VXB18" s="548"/>
      <c r="VXC18" s="548"/>
      <c r="VXD18" s="548"/>
      <c r="VXE18" s="548"/>
      <c r="VXF18" s="548"/>
      <c r="VXG18" s="548"/>
      <c r="VXH18" s="548"/>
      <c r="VXI18" s="548"/>
      <c r="VXJ18" s="548"/>
      <c r="VXK18" s="548"/>
      <c r="VXL18" s="548"/>
      <c r="VXM18" s="548"/>
      <c r="VXN18" s="548"/>
      <c r="VXO18" s="548"/>
      <c r="VXP18" s="548"/>
      <c r="VXQ18" s="548"/>
      <c r="VXR18" s="548"/>
      <c r="VXS18" s="548"/>
      <c r="VXT18" s="548"/>
      <c r="VXU18" s="548"/>
      <c r="VXV18" s="548"/>
      <c r="VXW18" s="548"/>
      <c r="VXX18" s="548"/>
      <c r="VXY18" s="548"/>
      <c r="VXZ18" s="548"/>
      <c r="VYA18" s="548"/>
      <c r="VYB18" s="548"/>
      <c r="VYC18" s="548"/>
      <c r="VYD18" s="548"/>
      <c r="VYE18" s="548"/>
      <c r="VYF18" s="548"/>
      <c r="VYG18" s="548"/>
      <c r="VYH18" s="548"/>
      <c r="VYI18" s="548"/>
      <c r="VYJ18" s="548"/>
      <c r="VYK18" s="548"/>
      <c r="VYL18" s="548"/>
      <c r="VYM18" s="548"/>
      <c r="VYN18" s="548"/>
      <c r="VYO18" s="548"/>
      <c r="VYP18" s="548"/>
      <c r="VYQ18" s="548"/>
      <c r="VYR18" s="548"/>
      <c r="VYS18" s="548"/>
      <c r="VYT18" s="548"/>
      <c r="VYU18" s="548"/>
      <c r="VYV18" s="548"/>
      <c r="VYW18" s="548"/>
      <c r="VYX18" s="548"/>
      <c r="VYY18" s="548"/>
      <c r="VYZ18" s="548"/>
      <c r="VZA18" s="548"/>
      <c r="VZB18" s="548"/>
      <c r="VZC18" s="548"/>
      <c r="VZD18" s="548"/>
      <c r="VZE18" s="548"/>
      <c r="VZF18" s="548"/>
      <c r="VZG18" s="548"/>
      <c r="VZH18" s="548"/>
      <c r="VZI18" s="548"/>
      <c r="VZJ18" s="548"/>
      <c r="VZK18" s="548"/>
      <c r="VZL18" s="548"/>
      <c r="VZM18" s="548"/>
      <c r="VZN18" s="548"/>
      <c r="VZO18" s="548"/>
      <c r="VZP18" s="548"/>
      <c r="VZQ18" s="548"/>
      <c r="VZR18" s="548"/>
      <c r="VZS18" s="548"/>
      <c r="VZT18" s="548"/>
      <c r="VZU18" s="548"/>
      <c r="VZV18" s="548"/>
      <c r="VZW18" s="548"/>
      <c r="VZX18" s="548"/>
      <c r="VZY18" s="548"/>
      <c r="VZZ18" s="548"/>
      <c r="WAA18" s="548"/>
      <c r="WAB18" s="548"/>
      <c r="WAC18" s="548"/>
      <c r="WAD18" s="548"/>
      <c r="WAE18" s="548"/>
      <c r="WAF18" s="548"/>
      <c r="WAG18" s="548"/>
      <c r="WAH18" s="548"/>
      <c r="WAI18" s="548"/>
      <c r="WAJ18" s="548"/>
      <c r="WAK18" s="548"/>
      <c r="WAL18" s="548"/>
      <c r="WAM18" s="548"/>
      <c r="WAN18" s="548"/>
      <c r="WAO18" s="548"/>
      <c r="WAP18" s="548"/>
      <c r="WAQ18" s="548"/>
      <c r="WAR18" s="548"/>
      <c r="WAS18" s="548"/>
      <c r="WAT18" s="548"/>
      <c r="WAU18" s="548"/>
      <c r="WAV18" s="548"/>
      <c r="WAW18" s="548"/>
      <c r="WAX18" s="548"/>
      <c r="WAY18" s="548"/>
      <c r="WAZ18" s="548"/>
      <c r="WBA18" s="548"/>
      <c r="WBB18" s="548"/>
      <c r="WBC18" s="548"/>
      <c r="WBD18" s="548"/>
      <c r="WBE18" s="548"/>
      <c r="WBF18" s="548"/>
      <c r="WBG18" s="548"/>
      <c r="WBH18" s="548"/>
      <c r="WBI18" s="548"/>
      <c r="WBJ18" s="548"/>
      <c r="WBK18" s="548"/>
      <c r="WBL18" s="548"/>
      <c r="WBM18" s="548"/>
      <c r="WBN18" s="548"/>
      <c r="WBO18" s="548"/>
      <c r="WBP18" s="548"/>
      <c r="WBQ18" s="548"/>
      <c r="WBR18" s="548"/>
      <c r="WBS18" s="548"/>
      <c r="WBT18" s="548"/>
      <c r="WBU18" s="548"/>
      <c r="WBV18" s="548"/>
      <c r="WBW18" s="548"/>
      <c r="WBX18" s="548"/>
      <c r="WBY18" s="548"/>
      <c r="WBZ18" s="548"/>
      <c r="WCA18" s="548"/>
      <c r="WCB18" s="548"/>
      <c r="WCC18" s="548"/>
      <c r="WCD18" s="548"/>
      <c r="WCE18" s="548"/>
      <c r="WCF18" s="548"/>
      <c r="WCG18" s="548"/>
      <c r="WCH18" s="548"/>
      <c r="WCI18" s="548"/>
      <c r="WCJ18" s="548"/>
      <c r="WCK18" s="548"/>
      <c r="WCL18" s="548"/>
      <c r="WCM18" s="548"/>
      <c r="WCN18" s="548"/>
      <c r="WCO18" s="548"/>
      <c r="WCP18" s="548"/>
      <c r="WCQ18" s="548"/>
      <c r="WCR18" s="548"/>
      <c r="WCS18" s="548"/>
      <c r="WCT18" s="548"/>
      <c r="WCU18" s="548"/>
      <c r="WCV18" s="548"/>
      <c r="WCW18" s="548"/>
      <c r="WCX18" s="548"/>
      <c r="WCY18" s="548"/>
      <c r="WCZ18" s="548"/>
      <c r="WDA18" s="548"/>
      <c r="WDB18" s="548"/>
      <c r="WDC18" s="548"/>
      <c r="WDD18" s="548"/>
      <c r="WDE18" s="548"/>
      <c r="WDF18" s="548"/>
      <c r="WDG18" s="548"/>
      <c r="WDH18" s="548"/>
      <c r="WDI18" s="548"/>
      <c r="WDJ18" s="548"/>
      <c r="WDK18" s="548"/>
      <c r="WDL18" s="548"/>
      <c r="WDM18" s="548"/>
      <c r="WDN18" s="548"/>
      <c r="WDO18" s="548"/>
      <c r="WDP18" s="548"/>
      <c r="WDQ18" s="548"/>
      <c r="WDR18" s="548"/>
      <c r="WDS18" s="548"/>
      <c r="WDT18" s="548"/>
      <c r="WDU18" s="548"/>
      <c r="WDV18" s="548"/>
      <c r="WDW18" s="548"/>
      <c r="WDX18" s="548"/>
      <c r="WDY18" s="548"/>
      <c r="WDZ18" s="548"/>
      <c r="WEA18" s="548"/>
      <c r="WEB18" s="548"/>
      <c r="WEC18" s="548"/>
      <c r="WED18" s="548"/>
      <c r="WEE18" s="548"/>
      <c r="WEF18" s="548"/>
      <c r="WEG18" s="548"/>
      <c r="WEH18" s="548"/>
      <c r="WEI18" s="548"/>
      <c r="WEJ18" s="548"/>
      <c r="WEK18" s="548"/>
      <c r="WEL18" s="548"/>
      <c r="WEM18" s="548"/>
      <c r="WEN18" s="548"/>
      <c r="WEO18" s="548"/>
      <c r="WEP18" s="548"/>
      <c r="WEQ18" s="548"/>
      <c r="WER18" s="548"/>
      <c r="WES18" s="548"/>
      <c r="WET18" s="548"/>
      <c r="WEU18" s="548"/>
      <c r="WEV18" s="548"/>
      <c r="WEW18" s="548"/>
      <c r="WEX18" s="548"/>
      <c r="WEY18" s="548"/>
      <c r="WEZ18" s="548"/>
      <c r="WFA18" s="548"/>
      <c r="WFB18" s="548"/>
      <c r="WFC18" s="548"/>
      <c r="WFD18" s="548"/>
      <c r="WFE18" s="548"/>
      <c r="WFF18" s="548"/>
      <c r="WFG18" s="548"/>
      <c r="WFH18" s="548"/>
      <c r="WFI18" s="548"/>
      <c r="WFJ18" s="548"/>
      <c r="WFK18" s="548"/>
      <c r="WFL18" s="548"/>
      <c r="WFM18" s="548"/>
      <c r="WFN18" s="548"/>
      <c r="WFO18" s="548"/>
      <c r="WFP18" s="548"/>
      <c r="WFQ18" s="548"/>
      <c r="WFR18" s="548"/>
      <c r="WFS18" s="548"/>
      <c r="WFT18" s="548"/>
      <c r="WFU18" s="548"/>
      <c r="WFV18" s="548"/>
      <c r="WFW18" s="548"/>
      <c r="WFX18" s="548"/>
      <c r="WFY18" s="548"/>
      <c r="WFZ18" s="548"/>
      <c r="WGA18" s="548"/>
      <c r="WGB18" s="548"/>
      <c r="WGC18" s="548"/>
      <c r="WGD18" s="548"/>
      <c r="WGE18" s="548"/>
      <c r="WGF18" s="548"/>
      <c r="WGG18" s="548"/>
      <c r="WGH18" s="548"/>
      <c r="WGI18" s="548"/>
      <c r="WGJ18" s="548"/>
      <c r="WGK18" s="548"/>
      <c r="WGL18" s="548"/>
      <c r="WGM18" s="548"/>
      <c r="WGN18" s="548"/>
      <c r="WGO18" s="548"/>
      <c r="WGP18" s="548"/>
      <c r="WGQ18" s="548"/>
      <c r="WGR18" s="548"/>
      <c r="WGS18" s="548"/>
      <c r="WGT18" s="548"/>
      <c r="WGU18" s="548"/>
      <c r="WGV18" s="548"/>
      <c r="WGW18" s="548"/>
      <c r="WGX18" s="548"/>
      <c r="WGY18" s="548"/>
      <c r="WGZ18" s="548"/>
      <c r="WHA18" s="548"/>
      <c r="WHB18" s="548"/>
      <c r="WHC18" s="548"/>
      <c r="WHD18" s="548"/>
      <c r="WHE18" s="548"/>
      <c r="WHF18" s="548"/>
      <c r="WHG18" s="548"/>
      <c r="WHH18" s="548"/>
      <c r="WHI18" s="548"/>
      <c r="WHJ18" s="548"/>
      <c r="WHK18" s="548"/>
      <c r="WHL18" s="548"/>
      <c r="WHM18" s="548"/>
      <c r="WHN18" s="548"/>
      <c r="WHO18" s="548"/>
      <c r="WHP18" s="548"/>
      <c r="WHQ18" s="548"/>
      <c r="WHR18" s="548"/>
      <c r="WHS18" s="548"/>
      <c r="WHT18" s="548"/>
      <c r="WHU18" s="548"/>
      <c r="WHV18" s="548"/>
      <c r="WHW18" s="548"/>
      <c r="WHX18" s="548"/>
      <c r="WHY18" s="548"/>
      <c r="WHZ18" s="548"/>
      <c r="WIA18" s="548"/>
      <c r="WIB18" s="548"/>
      <c r="WIC18" s="548"/>
      <c r="WID18" s="548"/>
      <c r="WIE18" s="548"/>
      <c r="WIF18" s="548"/>
      <c r="WIG18" s="548"/>
      <c r="WIH18" s="548"/>
      <c r="WII18" s="548"/>
      <c r="WIJ18" s="548"/>
      <c r="WIK18" s="548"/>
      <c r="WIL18" s="548"/>
      <c r="WIM18" s="548"/>
      <c r="WIN18" s="548"/>
      <c r="WIO18" s="548"/>
      <c r="WIP18" s="548"/>
      <c r="WIQ18" s="548"/>
      <c r="WIR18" s="548"/>
      <c r="WIS18" s="548"/>
      <c r="WIT18" s="548"/>
      <c r="WIU18" s="548"/>
      <c r="WIV18" s="548"/>
      <c r="WIW18" s="548"/>
      <c r="WIX18" s="548"/>
      <c r="WIY18" s="548"/>
      <c r="WIZ18" s="548"/>
      <c r="WJA18" s="548"/>
      <c r="WJB18" s="548"/>
      <c r="WJC18" s="548"/>
      <c r="WJD18" s="548"/>
      <c r="WJE18" s="548"/>
      <c r="WJF18" s="548"/>
      <c r="WJG18" s="548"/>
      <c r="WJH18" s="548"/>
      <c r="WJI18" s="548"/>
      <c r="WJJ18" s="548"/>
      <c r="WJK18" s="548"/>
      <c r="WJL18" s="548"/>
      <c r="WJM18" s="548"/>
      <c r="WJN18" s="548"/>
      <c r="WJO18" s="548"/>
      <c r="WJP18" s="548"/>
      <c r="WJQ18" s="548"/>
      <c r="WJR18" s="548"/>
      <c r="WJS18" s="548"/>
      <c r="WJT18" s="548"/>
      <c r="WJU18" s="548"/>
      <c r="WJV18" s="548"/>
      <c r="WJW18" s="548"/>
      <c r="WJX18" s="548"/>
      <c r="WJY18" s="548"/>
      <c r="WJZ18" s="548"/>
      <c r="WKA18" s="548"/>
      <c r="WKB18" s="548"/>
      <c r="WKC18" s="548"/>
      <c r="WKD18" s="548"/>
      <c r="WKE18" s="548"/>
      <c r="WKF18" s="548"/>
      <c r="WKG18" s="548"/>
      <c r="WKH18" s="548"/>
      <c r="WKI18" s="548"/>
      <c r="WKJ18" s="548"/>
      <c r="WKK18" s="548"/>
      <c r="WKL18" s="548"/>
      <c r="WKM18" s="548"/>
      <c r="WKN18" s="548"/>
      <c r="WKO18" s="548"/>
      <c r="WKP18" s="548"/>
      <c r="WKQ18" s="548"/>
      <c r="WKR18" s="548"/>
      <c r="WKS18" s="548"/>
      <c r="WKT18" s="548"/>
      <c r="WKU18" s="548"/>
      <c r="WKV18" s="548"/>
      <c r="WKW18" s="548"/>
      <c r="WKX18" s="548"/>
      <c r="WKY18" s="548"/>
      <c r="WKZ18" s="548"/>
      <c r="WLA18" s="548"/>
      <c r="WLB18" s="548"/>
      <c r="WLC18" s="548"/>
      <c r="WLD18" s="548"/>
      <c r="WLE18" s="548"/>
      <c r="WLF18" s="548"/>
      <c r="WLG18" s="548"/>
      <c r="WLH18" s="548"/>
      <c r="WLI18" s="548"/>
      <c r="WLJ18" s="548"/>
      <c r="WLK18" s="548"/>
      <c r="WLL18" s="548"/>
      <c r="WLM18" s="548"/>
      <c r="WLN18" s="548"/>
      <c r="WLO18" s="548"/>
      <c r="WLP18" s="548"/>
      <c r="WLQ18" s="548"/>
      <c r="WLR18" s="548"/>
      <c r="WLS18" s="548"/>
      <c r="WLT18" s="548"/>
      <c r="WLU18" s="548"/>
      <c r="WLV18" s="548"/>
      <c r="WLW18" s="548"/>
      <c r="WLX18" s="548"/>
      <c r="WLY18" s="548"/>
      <c r="WLZ18" s="548"/>
      <c r="WMA18" s="548"/>
      <c r="WMB18" s="548"/>
      <c r="WMC18" s="548"/>
      <c r="WMD18" s="548"/>
      <c r="WME18" s="548"/>
      <c r="WMF18" s="548"/>
      <c r="WMG18" s="548"/>
      <c r="WMH18" s="548"/>
      <c r="WMI18" s="548"/>
      <c r="WMJ18" s="548"/>
      <c r="WMK18" s="548"/>
      <c r="WML18" s="548"/>
      <c r="WMM18" s="548"/>
      <c r="WMN18" s="548"/>
      <c r="WMO18" s="548"/>
      <c r="WMP18" s="548"/>
      <c r="WMQ18" s="548"/>
      <c r="WMR18" s="548"/>
      <c r="WMS18" s="548"/>
      <c r="WMT18" s="548"/>
      <c r="WMU18" s="548"/>
      <c r="WMV18" s="548"/>
      <c r="WMW18" s="548"/>
      <c r="WMX18" s="548"/>
      <c r="WMY18" s="548"/>
      <c r="WMZ18" s="548"/>
      <c r="WNA18" s="548"/>
      <c r="WNB18" s="548"/>
      <c r="WNC18" s="548"/>
      <c r="WND18" s="548"/>
      <c r="WNE18" s="548"/>
      <c r="WNF18" s="548"/>
      <c r="WNG18" s="548"/>
      <c r="WNH18" s="548"/>
      <c r="WNI18" s="548"/>
      <c r="WNJ18" s="548"/>
      <c r="WNK18" s="548"/>
      <c r="WNL18" s="548"/>
      <c r="WNM18" s="548"/>
      <c r="WNN18" s="548"/>
      <c r="WNO18" s="548"/>
      <c r="WNP18" s="548"/>
      <c r="WNQ18" s="548"/>
      <c r="WNR18" s="548"/>
      <c r="WNS18" s="548"/>
      <c r="WNT18" s="548"/>
      <c r="WNU18" s="548"/>
      <c r="WNV18" s="548"/>
      <c r="WNW18" s="548"/>
      <c r="WNX18" s="548"/>
      <c r="WNY18" s="548"/>
      <c r="WNZ18" s="548"/>
      <c r="WOA18" s="548"/>
      <c r="WOB18" s="548"/>
      <c r="WOC18" s="548"/>
      <c r="WOD18" s="548"/>
      <c r="WOE18" s="548"/>
      <c r="WOF18" s="548"/>
      <c r="WOG18" s="548"/>
      <c r="WOH18" s="548"/>
      <c r="WOI18" s="548"/>
      <c r="WOJ18" s="548"/>
      <c r="WOK18" s="548"/>
      <c r="WOL18" s="548"/>
      <c r="WOM18" s="548"/>
      <c r="WON18" s="548"/>
      <c r="WOO18" s="548"/>
      <c r="WOP18" s="548"/>
      <c r="WOQ18" s="548"/>
      <c r="WOR18" s="548"/>
      <c r="WOS18" s="548"/>
      <c r="WOT18" s="548"/>
      <c r="WOU18" s="548"/>
      <c r="WOV18" s="548"/>
      <c r="WOW18" s="548"/>
      <c r="WOX18" s="548"/>
      <c r="WOY18" s="548"/>
      <c r="WOZ18" s="548"/>
      <c r="WPA18" s="548"/>
      <c r="WPB18" s="548"/>
      <c r="WPC18" s="548"/>
      <c r="WPD18" s="548"/>
      <c r="WPE18" s="548"/>
      <c r="WPF18" s="548"/>
      <c r="WPG18" s="548"/>
      <c r="WPH18" s="548"/>
      <c r="WPI18" s="548"/>
      <c r="WPJ18" s="548"/>
      <c r="WPK18" s="548"/>
      <c r="WPL18" s="548"/>
      <c r="WPM18" s="548"/>
      <c r="WPN18" s="548"/>
      <c r="WPO18" s="548"/>
      <c r="WPP18" s="548"/>
      <c r="WPQ18" s="548"/>
      <c r="WPR18" s="548"/>
      <c r="WPS18" s="548"/>
      <c r="WPT18" s="548"/>
      <c r="WPU18" s="548"/>
      <c r="WPV18" s="548"/>
      <c r="WPW18" s="548"/>
      <c r="WPX18" s="548"/>
      <c r="WPY18" s="548"/>
      <c r="WPZ18" s="548"/>
      <c r="WQA18" s="548"/>
      <c r="WQB18" s="548"/>
      <c r="WQC18" s="548"/>
      <c r="WQD18" s="548"/>
      <c r="WQE18" s="548"/>
      <c r="WQF18" s="548"/>
      <c r="WQG18" s="548"/>
      <c r="WQH18" s="548"/>
      <c r="WQI18" s="548"/>
      <c r="WQJ18" s="548"/>
      <c r="WQK18" s="548"/>
      <c r="WQL18" s="548"/>
      <c r="WQM18" s="548"/>
      <c r="WQN18" s="548"/>
      <c r="WQO18" s="548"/>
      <c r="WQP18" s="548"/>
      <c r="WQQ18" s="548"/>
      <c r="WQR18" s="548"/>
      <c r="WQS18" s="548"/>
      <c r="WQT18" s="548"/>
      <c r="WQU18" s="548"/>
      <c r="WQV18" s="548"/>
      <c r="WQW18" s="548"/>
      <c r="WQX18" s="548"/>
      <c r="WQY18" s="548"/>
      <c r="WQZ18" s="548"/>
      <c r="WRA18" s="548"/>
      <c r="WRB18" s="548"/>
      <c r="WRC18" s="548"/>
      <c r="WRD18" s="548"/>
      <c r="WRE18" s="548"/>
      <c r="WRF18" s="548"/>
      <c r="WRG18" s="548"/>
      <c r="WRH18" s="548"/>
      <c r="WRI18" s="548"/>
      <c r="WRJ18" s="548"/>
      <c r="WRK18" s="548"/>
      <c r="WRL18" s="548"/>
      <c r="WRM18" s="548"/>
      <c r="WRN18" s="548"/>
      <c r="WRO18" s="548"/>
      <c r="WRP18" s="548"/>
      <c r="WRQ18" s="548"/>
      <c r="WRR18" s="548"/>
      <c r="WRS18" s="548"/>
      <c r="WRT18" s="548"/>
      <c r="WRU18" s="548"/>
      <c r="WRV18" s="548"/>
      <c r="WRW18" s="548"/>
      <c r="WRX18" s="548"/>
      <c r="WRY18" s="548"/>
      <c r="WRZ18" s="548"/>
      <c r="WSA18" s="548"/>
      <c r="WSB18" s="548"/>
      <c r="WSC18" s="548"/>
      <c r="WSD18" s="548"/>
      <c r="WSE18" s="548"/>
      <c r="WSF18" s="548"/>
      <c r="WSG18" s="548"/>
      <c r="WSH18" s="548"/>
      <c r="WSI18" s="548"/>
      <c r="WSJ18" s="548"/>
      <c r="WSK18" s="548"/>
      <c r="WSL18" s="548"/>
      <c r="WSM18" s="548"/>
      <c r="WSN18" s="548"/>
      <c r="WSO18" s="548"/>
      <c r="WSP18" s="548"/>
      <c r="WSQ18" s="548"/>
      <c r="WSR18" s="548"/>
      <c r="WSS18" s="548"/>
      <c r="WST18" s="548"/>
      <c r="WSU18" s="548"/>
      <c r="WSV18" s="548"/>
      <c r="WSW18" s="548"/>
      <c r="WSX18" s="548"/>
      <c r="WSY18" s="548"/>
      <c r="WSZ18" s="548"/>
      <c r="WTA18" s="548"/>
      <c r="WTB18" s="548"/>
      <c r="WTC18" s="548"/>
      <c r="WTD18" s="548"/>
      <c r="WTE18" s="548"/>
      <c r="WTF18" s="548"/>
      <c r="WTG18" s="548"/>
      <c r="WTH18" s="548"/>
      <c r="WTI18" s="548"/>
      <c r="WTJ18" s="548"/>
      <c r="WTK18" s="548"/>
      <c r="WTL18" s="548"/>
      <c r="WTM18" s="548"/>
      <c r="WTN18" s="548"/>
      <c r="WTO18" s="548"/>
      <c r="WTP18" s="548"/>
      <c r="WTQ18" s="548"/>
      <c r="WTR18" s="548"/>
      <c r="WTS18" s="548"/>
      <c r="WTT18" s="548"/>
      <c r="WTU18" s="548"/>
      <c r="WTV18" s="548"/>
      <c r="WTW18" s="548"/>
      <c r="WTX18" s="548"/>
      <c r="WTY18" s="548"/>
      <c r="WTZ18" s="548"/>
      <c r="WUA18" s="548"/>
      <c r="WUB18" s="548"/>
      <c r="WUC18" s="548"/>
      <c r="WUD18" s="548"/>
      <c r="WUE18" s="548"/>
      <c r="WUF18" s="548"/>
      <c r="WUG18" s="548"/>
      <c r="WUH18" s="548"/>
      <c r="WUI18" s="548"/>
      <c r="WUJ18" s="548"/>
      <c r="WUK18" s="548"/>
      <c r="WUL18" s="548"/>
      <c r="WUM18" s="548"/>
      <c r="WUN18" s="548"/>
      <c r="WUO18" s="548"/>
      <c r="WUP18" s="548"/>
      <c r="WUQ18" s="548"/>
      <c r="WUR18" s="548"/>
      <c r="WUS18" s="548"/>
      <c r="WUT18" s="548"/>
      <c r="WUU18" s="548"/>
      <c r="WUV18" s="548"/>
      <c r="WUW18" s="548"/>
      <c r="WUX18" s="548"/>
      <c r="WUY18" s="548"/>
      <c r="WUZ18" s="548"/>
      <c r="WVA18" s="548"/>
      <c r="WVB18" s="548"/>
      <c r="WVC18" s="548"/>
      <c r="WVD18" s="548"/>
      <c r="WVE18" s="548"/>
      <c r="WVF18" s="548"/>
      <c r="WVG18" s="548"/>
      <c r="WVH18" s="548"/>
      <c r="WVI18" s="548"/>
      <c r="WVJ18" s="548"/>
      <c r="WVK18" s="548"/>
      <c r="WVL18" s="548"/>
      <c r="WVM18" s="548"/>
      <c r="WVN18" s="548"/>
      <c r="WVO18" s="548"/>
      <c r="WVP18" s="548"/>
      <c r="WVQ18" s="548"/>
      <c r="WVR18" s="548"/>
      <c r="WVS18" s="548"/>
      <c r="WVT18" s="548"/>
      <c r="WVU18" s="548"/>
      <c r="WVV18" s="548"/>
    </row>
    <row r="19" spans="1:16142" s="557" customFormat="1" ht="17">
      <c r="A19" s="548"/>
      <c r="B19" s="548"/>
      <c r="C19" s="558" t="s">
        <v>304</v>
      </c>
      <c r="D19" s="559">
        <v>9110</v>
      </c>
      <c r="E19" s="560">
        <v>2608609.6317682615</v>
      </c>
      <c r="F19" s="561">
        <f>+E50</f>
        <v>2272151.8088367078</v>
      </c>
      <c r="G19" s="561">
        <f t="shared" ref="G19:P19" si="0">+F50</f>
        <v>3040543.5898388</v>
      </c>
      <c r="H19" s="561">
        <f t="shared" si="0"/>
        <v>2412837.0965024978</v>
      </c>
      <c r="I19" s="561">
        <f t="shared" si="0"/>
        <v>2613846.546989318</v>
      </c>
      <c r="J19" s="561">
        <f t="shared" si="0"/>
        <v>2492193.4936530152</v>
      </c>
      <c r="K19" s="561">
        <f t="shared" si="0"/>
        <v>2370540.4403167125</v>
      </c>
      <c r="L19" s="561">
        <f t="shared" si="0"/>
        <v>2571549.8908035327</v>
      </c>
      <c r="M19" s="561">
        <f t="shared" si="0"/>
        <v>2449896.8374672299</v>
      </c>
      <c r="N19" s="561">
        <f t="shared" si="0"/>
        <v>2328243.7841309272</v>
      </c>
      <c r="O19" s="561">
        <f t="shared" si="0"/>
        <v>2507390.5991113144</v>
      </c>
      <c r="P19" s="561">
        <f t="shared" si="0"/>
        <v>2385737.5457750121</v>
      </c>
      <c r="Q19" s="562"/>
      <c r="R19" s="563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8"/>
      <c r="AV19" s="548"/>
      <c r="AW19" s="548"/>
      <c r="AX19" s="548"/>
      <c r="AY19" s="548"/>
      <c r="AZ19" s="548"/>
      <c r="BA19" s="548"/>
      <c r="BB19" s="548"/>
      <c r="BC19" s="548"/>
      <c r="BD19" s="548"/>
      <c r="BE19" s="548"/>
      <c r="BF19" s="548"/>
      <c r="BG19" s="548"/>
      <c r="BH19" s="548"/>
      <c r="BI19" s="548"/>
      <c r="BJ19" s="548"/>
      <c r="BK19" s="548"/>
      <c r="BL19" s="548"/>
      <c r="BM19" s="548"/>
      <c r="BN19" s="548"/>
      <c r="BO19" s="548"/>
      <c r="BP19" s="548"/>
      <c r="BQ19" s="548"/>
      <c r="BR19" s="548"/>
      <c r="BS19" s="548"/>
      <c r="BT19" s="548"/>
      <c r="BU19" s="548"/>
      <c r="BV19" s="548"/>
      <c r="BW19" s="548"/>
      <c r="BX19" s="548"/>
      <c r="BY19" s="548"/>
      <c r="BZ19" s="548"/>
      <c r="CA19" s="548"/>
      <c r="CB19" s="548"/>
      <c r="CC19" s="548"/>
      <c r="CD19" s="548"/>
      <c r="CE19" s="548"/>
      <c r="CF19" s="548"/>
      <c r="CG19" s="548"/>
      <c r="CH19" s="548"/>
      <c r="CI19" s="548"/>
      <c r="CJ19" s="548"/>
      <c r="CK19" s="548"/>
      <c r="CL19" s="548"/>
      <c r="CM19" s="548"/>
      <c r="CN19" s="548"/>
      <c r="CO19" s="548"/>
      <c r="CP19" s="548"/>
      <c r="CQ19" s="548"/>
      <c r="CR19" s="548"/>
      <c r="CS19" s="548"/>
      <c r="CT19" s="548"/>
      <c r="CU19" s="548"/>
      <c r="CV19" s="548"/>
      <c r="CW19" s="548"/>
      <c r="CX19" s="548"/>
      <c r="CY19" s="548"/>
      <c r="CZ19" s="548"/>
      <c r="DA19" s="548"/>
      <c r="DB19" s="548"/>
      <c r="DC19" s="548"/>
      <c r="DD19" s="548"/>
      <c r="DE19" s="548"/>
      <c r="DF19" s="548"/>
      <c r="DG19" s="548"/>
      <c r="DH19" s="548"/>
      <c r="DI19" s="548"/>
      <c r="DJ19" s="548"/>
      <c r="DK19" s="548"/>
      <c r="DL19" s="548"/>
      <c r="DM19" s="548"/>
      <c r="DN19" s="548"/>
      <c r="DO19" s="548"/>
      <c r="DP19" s="548"/>
      <c r="DQ19" s="548"/>
      <c r="DR19" s="548"/>
      <c r="DS19" s="548"/>
      <c r="DT19" s="548"/>
      <c r="DU19" s="548"/>
      <c r="DV19" s="548"/>
      <c r="DW19" s="548"/>
      <c r="DX19" s="548"/>
      <c r="DY19" s="548"/>
      <c r="DZ19" s="548"/>
      <c r="EA19" s="548"/>
      <c r="EB19" s="548"/>
      <c r="EC19" s="548"/>
      <c r="ED19" s="548"/>
      <c r="EE19" s="548"/>
      <c r="EF19" s="548"/>
      <c r="EG19" s="548"/>
      <c r="EH19" s="548"/>
      <c r="EI19" s="548"/>
      <c r="EJ19" s="548"/>
      <c r="EK19" s="548"/>
      <c r="EL19" s="548"/>
      <c r="EM19" s="548"/>
      <c r="EN19" s="548"/>
      <c r="EO19" s="548"/>
      <c r="EP19" s="548"/>
      <c r="EQ19" s="548"/>
      <c r="ER19" s="548"/>
      <c r="ES19" s="548"/>
      <c r="ET19" s="548"/>
      <c r="EU19" s="548"/>
      <c r="EV19" s="548"/>
      <c r="EW19" s="548"/>
      <c r="EX19" s="548"/>
      <c r="EY19" s="548"/>
      <c r="EZ19" s="548"/>
      <c r="FA19" s="548"/>
      <c r="FB19" s="548"/>
      <c r="FC19" s="548"/>
      <c r="FD19" s="548"/>
      <c r="FE19" s="548"/>
      <c r="FF19" s="548"/>
      <c r="FG19" s="548"/>
      <c r="FH19" s="548"/>
      <c r="FI19" s="548"/>
      <c r="FJ19" s="548"/>
      <c r="FK19" s="548"/>
      <c r="FL19" s="548"/>
      <c r="FM19" s="548"/>
      <c r="FN19" s="548"/>
      <c r="FO19" s="548"/>
      <c r="FP19" s="548"/>
      <c r="FQ19" s="548"/>
      <c r="FR19" s="548"/>
      <c r="FS19" s="548"/>
      <c r="FT19" s="548"/>
      <c r="FU19" s="548"/>
      <c r="FV19" s="548"/>
      <c r="FW19" s="548"/>
      <c r="FX19" s="548"/>
      <c r="FY19" s="548"/>
      <c r="FZ19" s="548"/>
      <c r="GA19" s="548"/>
      <c r="GB19" s="548"/>
      <c r="GC19" s="548"/>
      <c r="GD19" s="548"/>
      <c r="GE19" s="548"/>
      <c r="GF19" s="548"/>
      <c r="GG19" s="548"/>
      <c r="GH19" s="548"/>
      <c r="GI19" s="548"/>
      <c r="GJ19" s="548"/>
      <c r="GK19" s="548"/>
      <c r="GL19" s="548"/>
      <c r="GM19" s="548"/>
      <c r="GN19" s="548"/>
      <c r="GO19" s="548"/>
      <c r="GP19" s="548"/>
      <c r="GQ19" s="548"/>
      <c r="GR19" s="548"/>
      <c r="GS19" s="548"/>
      <c r="GT19" s="548"/>
      <c r="GU19" s="548"/>
      <c r="GV19" s="548"/>
      <c r="GW19" s="548"/>
      <c r="GX19" s="548"/>
      <c r="GY19" s="548"/>
      <c r="GZ19" s="548"/>
      <c r="HA19" s="548"/>
      <c r="HB19" s="548"/>
      <c r="HC19" s="548"/>
      <c r="HD19" s="548"/>
      <c r="HE19" s="548"/>
      <c r="HF19" s="548"/>
      <c r="HG19" s="548"/>
      <c r="HH19" s="548"/>
      <c r="HI19" s="548"/>
      <c r="HJ19" s="548"/>
      <c r="HK19" s="548"/>
      <c r="HL19" s="548"/>
      <c r="HM19" s="548"/>
      <c r="HN19" s="548"/>
      <c r="HO19" s="548"/>
      <c r="HP19" s="548"/>
      <c r="HQ19" s="548"/>
      <c r="HR19" s="548"/>
      <c r="HS19" s="548"/>
      <c r="HT19" s="548"/>
      <c r="HU19" s="548"/>
      <c r="HV19" s="548"/>
      <c r="HW19" s="548"/>
      <c r="HX19" s="548"/>
      <c r="HY19" s="548"/>
      <c r="HZ19" s="548"/>
      <c r="IA19" s="548"/>
      <c r="IB19" s="548"/>
      <c r="IC19" s="548"/>
      <c r="ID19" s="548"/>
      <c r="IE19" s="548"/>
      <c r="IF19" s="548"/>
      <c r="IG19" s="548"/>
      <c r="IH19" s="548"/>
      <c r="II19" s="548"/>
      <c r="IJ19" s="548"/>
      <c r="IK19" s="548"/>
      <c r="IL19" s="548"/>
      <c r="IM19" s="548"/>
      <c r="IN19" s="548"/>
      <c r="IO19" s="548"/>
      <c r="IP19" s="548"/>
      <c r="IQ19" s="548"/>
      <c r="IR19" s="548"/>
      <c r="IS19" s="548"/>
      <c r="IT19" s="548"/>
      <c r="IU19" s="548"/>
      <c r="IV19" s="548"/>
      <c r="IW19" s="548"/>
      <c r="IX19" s="548"/>
      <c r="IY19" s="548"/>
      <c r="IZ19" s="548"/>
      <c r="JA19" s="548"/>
      <c r="JB19" s="548"/>
      <c r="JC19" s="548"/>
      <c r="JD19" s="548"/>
      <c r="JE19" s="548"/>
      <c r="JF19" s="548"/>
      <c r="JG19" s="548"/>
      <c r="JH19" s="548"/>
      <c r="JI19" s="548"/>
      <c r="JJ19" s="548"/>
      <c r="JK19" s="548"/>
      <c r="JL19" s="548"/>
      <c r="JM19" s="548"/>
      <c r="JN19" s="548"/>
      <c r="JO19" s="548"/>
      <c r="JP19" s="548"/>
      <c r="JQ19" s="548"/>
      <c r="JR19" s="548"/>
      <c r="JS19" s="548"/>
      <c r="JT19" s="548"/>
      <c r="JU19" s="548"/>
      <c r="JV19" s="548"/>
      <c r="JW19" s="548"/>
      <c r="JX19" s="548"/>
      <c r="JY19" s="548"/>
      <c r="JZ19" s="548"/>
      <c r="KA19" s="548"/>
      <c r="KB19" s="548"/>
      <c r="KC19" s="548"/>
      <c r="KD19" s="548"/>
      <c r="KE19" s="548"/>
      <c r="KF19" s="548"/>
      <c r="KG19" s="548"/>
      <c r="KH19" s="548"/>
      <c r="KI19" s="548"/>
      <c r="KJ19" s="548"/>
      <c r="KK19" s="548"/>
      <c r="KL19" s="548"/>
      <c r="KM19" s="548"/>
      <c r="KN19" s="548"/>
      <c r="KO19" s="548"/>
      <c r="KP19" s="548"/>
      <c r="KQ19" s="548"/>
      <c r="KR19" s="548"/>
      <c r="KS19" s="548"/>
      <c r="KT19" s="548"/>
      <c r="KU19" s="548"/>
      <c r="KV19" s="548"/>
      <c r="KW19" s="548"/>
      <c r="KX19" s="548"/>
      <c r="KY19" s="548"/>
      <c r="KZ19" s="548"/>
      <c r="LA19" s="548"/>
      <c r="LB19" s="548"/>
      <c r="LC19" s="548"/>
      <c r="LD19" s="548"/>
      <c r="LE19" s="548"/>
      <c r="LF19" s="548"/>
      <c r="LG19" s="548"/>
      <c r="LH19" s="548"/>
      <c r="LI19" s="548"/>
      <c r="LJ19" s="548"/>
      <c r="LK19" s="548"/>
      <c r="LL19" s="548"/>
      <c r="LM19" s="548"/>
      <c r="LN19" s="548"/>
      <c r="LO19" s="548"/>
      <c r="LP19" s="548"/>
      <c r="LQ19" s="548"/>
      <c r="LR19" s="548"/>
      <c r="LS19" s="548"/>
      <c r="LT19" s="548"/>
      <c r="LU19" s="548"/>
      <c r="LV19" s="548"/>
      <c r="LW19" s="548"/>
      <c r="LX19" s="548"/>
      <c r="LY19" s="548"/>
      <c r="LZ19" s="548"/>
      <c r="MA19" s="548"/>
      <c r="MB19" s="548"/>
      <c r="MC19" s="548"/>
      <c r="MD19" s="548"/>
      <c r="ME19" s="548"/>
      <c r="MF19" s="548"/>
      <c r="MG19" s="548"/>
      <c r="MH19" s="548"/>
      <c r="MI19" s="548"/>
      <c r="MJ19" s="548"/>
      <c r="MK19" s="548"/>
      <c r="ML19" s="548"/>
      <c r="MM19" s="548"/>
      <c r="MN19" s="548"/>
      <c r="MO19" s="548"/>
      <c r="MP19" s="548"/>
      <c r="MQ19" s="548"/>
      <c r="MR19" s="548"/>
      <c r="MS19" s="548"/>
      <c r="MT19" s="548"/>
      <c r="MU19" s="548"/>
      <c r="MV19" s="548"/>
      <c r="MW19" s="548"/>
      <c r="MX19" s="548"/>
      <c r="MY19" s="548"/>
      <c r="MZ19" s="548"/>
      <c r="NA19" s="548"/>
      <c r="NB19" s="548"/>
      <c r="NC19" s="548"/>
      <c r="ND19" s="548"/>
      <c r="NE19" s="548"/>
      <c r="NF19" s="548"/>
      <c r="NG19" s="548"/>
      <c r="NH19" s="548"/>
      <c r="NI19" s="548"/>
      <c r="NJ19" s="548"/>
      <c r="NK19" s="548"/>
      <c r="NL19" s="548"/>
      <c r="NM19" s="548"/>
      <c r="NN19" s="548"/>
      <c r="NO19" s="548"/>
      <c r="NP19" s="548"/>
      <c r="NQ19" s="548"/>
      <c r="NR19" s="548"/>
      <c r="NS19" s="548"/>
      <c r="NT19" s="548"/>
      <c r="NU19" s="548"/>
      <c r="NV19" s="548"/>
      <c r="NW19" s="548"/>
      <c r="NX19" s="548"/>
      <c r="NY19" s="548"/>
      <c r="NZ19" s="548"/>
      <c r="OA19" s="548"/>
      <c r="OB19" s="548"/>
      <c r="OC19" s="548"/>
      <c r="OD19" s="548"/>
      <c r="OE19" s="548"/>
      <c r="OF19" s="548"/>
      <c r="OG19" s="548"/>
      <c r="OH19" s="548"/>
      <c r="OI19" s="548"/>
      <c r="OJ19" s="548"/>
      <c r="OK19" s="548"/>
      <c r="OL19" s="548"/>
      <c r="OM19" s="548"/>
      <c r="ON19" s="548"/>
      <c r="OO19" s="548"/>
      <c r="OP19" s="548"/>
      <c r="OQ19" s="548"/>
      <c r="OR19" s="548"/>
      <c r="OS19" s="548"/>
      <c r="OT19" s="548"/>
      <c r="OU19" s="548"/>
      <c r="OV19" s="548"/>
      <c r="OW19" s="548"/>
      <c r="OX19" s="548"/>
      <c r="OY19" s="548"/>
      <c r="OZ19" s="548"/>
      <c r="PA19" s="548"/>
      <c r="PB19" s="548"/>
      <c r="PC19" s="548"/>
      <c r="PD19" s="548"/>
      <c r="PE19" s="548"/>
      <c r="PF19" s="548"/>
      <c r="PG19" s="548"/>
      <c r="PH19" s="548"/>
      <c r="PI19" s="548"/>
      <c r="PJ19" s="548"/>
      <c r="PK19" s="548"/>
      <c r="PL19" s="548"/>
      <c r="PM19" s="548"/>
      <c r="PN19" s="548"/>
      <c r="PO19" s="548"/>
      <c r="PP19" s="548"/>
      <c r="PQ19" s="548"/>
      <c r="PR19" s="548"/>
      <c r="PS19" s="548"/>
      <c r="PT19" s="548"/>
      <c r="PU19" s="548"/>
      <c r="PV19" s="548"/>
      <c r="PW19" s="548"/>
      <c r="PX19" s="548"/>
      <c r="PY19" s="548"/>
      <c r="PZ19" s="548"/>
      <c r="QA19" s="548"/>
      <c r="QB19" s="548"/>
      <c r="QC19" s="548"/>
      <c r="QD19" s="548"/>
      <c r="QE19" s="548"/>
      <c r="QF19" s="548"/>
      <c r="QG19" s="548"/>
      <c r="QH19" s="548"/>
      <c r="QI19" s="548"/>
      <c r="QJ19" s="548"/>
      <c r="QK19" s="548"/>
      <c r="QL19" s="548"/>
      <c r="QM19" s="548"/>
      <c r="QN19" s="548"/>
      <c r="QO19" s="548"/>
      <c r="QP19" s="548"/>
      <c r="QQ19" s="548"/>
      <c r="QR19" s="548"/>
      <c r="QS19" s="548"/>
      <c r="QT19" s="548"/>
      <c r="QU19" s="548"/>
      <c r="QV19" s="548"/>
      <c r="QW19" s="548"/>
      <c r="QX19" s="548"/>
      <c r="QY19" s="548"/>
      <c r="QZ19" s="548"/>
      <c r="RA19" s="548"/>
      <c r="RB19" s="548"/>
      <c r="RC19" s="548"/>
      <c r="RD19" s="548"/>
      <c r="RE19" s="548"/>
      <c r="RF19" s="548"/>
      <c r="RG19" s="548"/>
      <c r="RH19" s="548"/>
      <c r="RI19" s="548"/>
      <c r="RJ19" s="548"/>
      <c r="RK19" s="548"/>
      <c r="RL19" s="548"/>
      <c r="RM19" s="548"/>
      <c r="RN19" s="548"/>
      <c r="RO19" s="548"/>
      <c r="RP19" s="548"/>
      <c r="RQ19" s="548"/>
      <c r="RR19" s="548"/>
      <c r="RS19" s="548"/>
      <c r="RT19" s="548"/>
      <c r="RU19" s="548"/>
      <c r="RV19" s="548"/>
      <c r="RW19" s="548"/>
      <c r="RX19" s="548"/>
      <c r="RY19" s="548"/>
      <c r="RZ19" s="548"/>
      <c r="SA19" s="548"/>
      <c r="SB19" s="548"/>
      <c r="SC19" s="548"/>
      <c r="SD19" s="548"/>
      <c r="SE19" s="548"/>
      <c r="SF19" s="548"/>
      <c r="SG19" s="548"/>
      <c r="SH19" s="548"/>
      <c r="SI19" s="548"/>
      <c r="SJ19" s="548"/>
      <c r="SK19" s="548"/>
      <c r="SL19" s="548"/>
      <c r="SM19" s="548"/>
      <c r="SN19" s="548"/>
      <c r="SO19" s="548"/>
      <c r="SP19" s="548"/>
      <c r="SQ19" s="548"/>
      <c r="SR19" s="548"/>
      <c r="SS19" s="548"/>
      <c r="ST19" s="548"/>
      <c r="SU19" s="548"/>
      <c r="SV19" s="548"/>
      <c r="SW19" s="548"/>
      <c r="SX19" s="548"/>
      <c r="SY19" s="548"/>
      <c r="SZ19" s="548"/>
      <c r="TA19" s="548"/>
      <c r="TB19" s="548"/>
      <c r="TC19" s="548"/>
      <c r="TD19" s="548"/>
      <c r="TE19" s="548"/>
      <c r="TF19" s="548"/>
      <c r="TG19" s="548"/>
      <c r="TH19" s="548"/>
      <c r="TI19" s="548"/>
      <c r="TJ19" s="548"/>
      <c r="TK19" s="548"/>
      <c r="TL19" s="548"/>
      <c r="TM19" s="548"/>
      <c r="TN19" s="548"/>
      <c r="TO19" s="548"/>
      <c r="TP19" s="548"/>
      <c r="TQ19" s="548"/>
      <c r="TR19" s="548"/>
      <c r="TS19" s="548"/>
      <c r="TT19" s="548"/>
      <c r="TU19" s="548"/>
      <c r="TV19" s="548"/>
      <c r="TW19" s="548"/>
      <c r="TX19" s="548"/>
      <c r="TY19" s="548"/>
      <c r="TZ19" s="548"/>
      <c r="UA19" s="548"/>
      <c r="UB19" s="548"/>
      <c r="UC19" s="548"/>
      <c r="UD19" s="548"/>
      <c r="UE19" s="548"/>
      <c r="UF19" s="548"/>
      <c r="UG19" s="548"/>
      <c r="UH19" s="548"/>
      <c r="UI19" s="548"/>
      <c r="UJ19" s="548"/>
      <c r="UK19" s="548"/>
      <c r="UL19" s="548"/>
      <c r="UM19" s="548"/>
      <c r="UN19" s="548"/>
      <c r="UO19" s="548"/>
      <c r="UP19" s="548"/>
      <c r="UQ19" s="548"/>
      <c r="UR19" s="548"/>
      <c r="US19" s="548"/>
      <c r="UT19" s="548"/>
      <c r="UU19" s="548"/>
      <c r="UV19" s="548"/>
      <c r="UW19" s="548"/>
      <c r="UX19" s="548"/>
      <c r="UY19" s="548"/>
      <c r="UZ19" s="548"/>
      <c r="VA19" s="548"/>
      <c r="VB19" s="548"/>
      <c r="VC19" s="548"/>
      <c r="VD19" s="548"/>
      <c r="VE19" s="548"/>
      <c r="VF19" s="548"/>
      <c r="VG19" s="548"/>
      <c r="VH19" s="548"/>
      <c r="VI19" s="548"/>
      <c r="VJ19" s="548"/>
      <c r="VK19" s="548"/>
      <c r="VL19" s="548"/>
      <c r="VM19" s="548"/>
      <c r="VN19" s="548"/>
      <c r="VO19" s="548"/>
      <c r="VP19" s="548"/>
      <c r="VQ19" s="548"/>
      <c r="VR19" s="548"/>
      <c r="VS19" s="548"/>
      <c r="VT19" s="548"/>
      <c r="VU19" s="548"/>
      <c r="VV19" s="548"/>
      <c r="VW19" s="548"/>
      <c r="VX19" s="548"/>
      <c r="VY19" s="548"/>
      <c r="VZ19" s="548"/>
      <c r="WA19" s="548"/>
      <c r="WB19" s="548"/>
      <c r="WC19" s="548"/>
      <c r="WD19" s="548"/>
      <c r="WE19" s="548"/>
      <c r="WF19" s="548"/>
      <c r="WG19" s="548"/>
      <c r="WH19" s="548"/>
      <c r="WI19" s="548"/>
      <c r="WJ19" s="548"/>
      <c r="WK19" s="548"/>
      <c r="WL19" s="548"/>
      <c r="WM19" s="548"/>
      <c r="WN19" s="548"/>
      <c r="WO19" s="548"/>
      <c r="WP19" s="548"/>
      <c r="WQ19" s="548"/>
      <c r="WR19" s="548"/>
      <c r="WS19" s="548"/>
      <c r="WT19" s="548"/>
      <c r="WU19" s="548"/>
      <c r="WV19" s="548"/>
      <c r="WW19" s="548"/>
      <c r="WX19" s="548"/>
      <c r="WY19" s="548"/>
      <c r="WZ19" s="548"/>
      <c r="XA19" s="548"/>
      <c r="XB19" s="548"/>
      <c r="XC19" s="548"/>
      <c r="XD19" s="548"/>
      <c r="XE19" s="548"/>
      <c r="XF19" s="548"/>
      <c r="XG19" s="548"/>
      <c r="XH19" s="548"/>
      <c r="XI19" s="548"/>
      <c r="XJ19" s="548"/>
      <c r="XK19" s="548"/>
      <c r="XL19" s="548"/>
      <c r="XM19" s="548"/>
      <c r="XN19" s="548"/>
      <c r="XO19" s="548"/>
      <c r="XP19" s="548"/>
      <c r="XQ19" s="548"/>
      <c r="XR19" s="548"/>
      <c r="XS19" s="548"/>
      <c r="XT19" s="548"/>
      <c r="XU19" s="548"/>
      <c r="XV19" s="548"/>
      <c r="XW19" s="548"/>
      <c r="XX19" s="548"/>
      <c r="XY19" s="548"/>
      <c r="XZ19" s="548"/>
      <c r="YA19" s="548"/>
      <c r="YB19" s="548"/>
      <c r="YC19" s="548"/>
      <c r="YD19" s="548"/>
      <c r="YE19" s="548"/>
      <c r="YF19" s="548"/>
      <c r="YG19" s="548"/>
      <c r="YH19" s="548"/>
      <c r="YI19" s="548"/>
      <c r="YJ19" s="548"/>
      <c r="YK19" s="548"/>
      <c r="YL19" s="548"/>
      <c r="YM19" s="548"/>
      <c r="YN19" s="548"/>
      <c r="YO19" s="548"/>
      <c r="YP19" s="548"/>
      <c r="YQ19" s="548"/>
      <c r="YR19" s="548"/>
      <c r="YS19" s="548"/>
      <c r="YT19" s="548"/>
      <c r="YU19" s="548"/>
      <c r="YV19" s="548"/>
      <c r="YW19" s="548"/>
      <c r="YX19" s="548"/>
      <c r="YY19" s="548"/>
      <c r="YZ19" s="548"/>
      <c r="ZA19" s="548"/>
      <c r="ZB19" s="548"/>
      <c r="ZC19" s="548"/>
      <c r="ZD19" s="548"/>
      <c r="ZE19" s="548"/>
      <c r="ZF19" s="548"/>
      <c r="ZG19" s="548"/>
      <c r="ZH19" s="548"/>
      <c r="ZI19" s="548"/>
      <c r="ZJ19" s="548"/>
      <c r="ZK19" s="548"/>
      <c r="ZL19" s="548"/>
      <c r="ZM19" s="548"/>
      <c r="ZN19" s="548"/>
      <c r="ZO19" s="548"/>
      <c r="ZP19" s="548"/>
      <c r="ZQ19" s="548"/>
      <c r="ZR19" s="548"/>
      <c r="ZS19" s="548"/>
      <c r="ZT19" s="548"/>
      <c r="ZU19" s="548"/>
      <c r="ZV19" s="548"/>
      <c r="ZW19" s="548"/>
      <c r="ZX19" s="548"/>
      <c r="ZY19" s="548"/>
      <c r="ZZ19" s="548"/>
      <c r="AAA19" s="548"/>
      <c r="AAB19" s="548"/>
      <c r="AAC19" s="548"/>
      <c r="AAD19" s="548"/>
      <c r="AAE19" s="548"/>
      <c r="AAF19" s="548"/>
      <c r="AAG19" s="548"/>
      <c r="AAH19" s="548"/>
      <c r="AAI19" s="548"/>
      <c r="AAJ19" s="548"/>
      <c r="AAK19" s="548"/>
      <c r="AAL19" s="548"/>
      <c r="AAM19" s="548"/>
      <c r="AAN19" s="548"/>
      <c r="AAO19" s="548"/>
      <c r="AAP19" s="548"/>
      <c r="AAQ19" s="548"/>
      <c r="AAR19" s="548"/>
      <c r="AAS19" s="548"/>
      <c r="AAT19" s="548"/>
      <c r="AAU19" s="548"/>
      <c r="AAV19" s="548"/>
      <c r="AAW19" s="548"/>
      <c r="AAX19" s="548"/>
      <c r="AAY19" s="548"/>
      <c r="AAZ19" s="548"/>
      <c r="ABA19" s="548"/>
      <c r="ABB19" s="548"/>
      <c r="ABC19" s="548"/>
      <c r="ABD19" s="548"/>
      <c r="ABE19" s="548"/>
      <c r="ABF19" s="548"/>
      <c r="ABG19" s="548"/>
      <c r="ABH19" s="548"/>
      <c r="ABI19" s="548"/>
      <c r="ABJ19" s="548"/>
      <c r="ABK19" s="548"/>
      <c r="ABL19" s="548"/>
      <c r="ABM19" s="548"/>
      <c r="ABN19" s="548"/>
      <c r="ABO19" s="548"/>
      <c r="ABP19" s="548"/>
      <c r="ABQ19" s="548"/>
      <c r="ABR19" s="548"/>
      <c r="ABS19" s="548"/>
      <c r="ABT19" s="548"/>
      <c r="ABU19" s="548"/>
      <c r="ABV19" s="548"/>
      <c r="ABW19" s="548"/>
      <c r="ABX19" s="548"/>
      <c r="ABY19" s="548"/>
      <c r="ABZ19" s="548"/>
      <c r="ACA19" s="548"/>
      <c r="ACB19" s="548"/>
      <c r="ACC19" s="548"/>
      <c r="ACD19" s="548"/>
      <c r="ACE19" s="548"/>
      <c r="ACF19" s="548"/>
      <c r="ACG19" s="548"/>
      <c r="ACH19" s="548"/>
      <c r="ACI19" s="548"/>
      <c r="ACJ19" s="548"/>
      <c r="ACK19" s="548"/>
      <c r="ACL19" s="548"/>
      <c r="ACM19" s="548"/>
      <c r="ACN19" s="548"/>
      <c r="ACO19" s="548"/>
      <c r="ACP19" s="548"/>
      <c r="ACQ19" s="548"/>
      <c r="ACR19" s="548"/>
      <c r="ACS19" s="548"/>
      <c r="ACT19" s="548"/>
      <c r="ACU19" s="548"/>
      <c r="ACV19" s="548"/>
      <c r="ACW19" s="548"/>
      <c r="ACX19" s="548"/>
      <c r="ACY19" s="548"/>
      <c r="ACZ19" s="548"/>
      <c r="ADA19" s="548"/>
      <c r="ADB19" s="548"/>
      <c r="ADC19" s="548"/>
      <c r="ADD19" s="548"/>
      <c r="ADE19" s="548"/>
      <c r="ADF19" s="548"/>
      <c r="ADG19" s="548"/>
      <c r="ADH19" s="548"/>
      <c r="ADI19" s="548"/>
      <c r="ADJ19" s="548"/>
      <c r="ADK19" s="548"/>
      <c r="ADL19" s="548"/>
      <c r="ADM19" s="548"/>
      <c r="ADN19" s="548"/>
      <c r="ADO19" s="548"/>
      <c r="ADP19" s="548"/>
      <c r="ADQ19" s="548"/>
      <c r="ADR19" s="548"/>
      <c r="ADS19" s="548"/>
      <c r="ADT19" s="548"/>
      <c r="ADU19" s="548"/>
      <c r="ADV19" s="548"/>
      <c r="ADW19" s="548"/>
      <c r="ADX19" s="548"/>
      <c r="ADY19" s="548"/>
      <c r="ADZ19" s="548"/>
      <c r="AEA19" s="548"/>
      <c r="AEB19" s="548"/>
      <c r="AEC19" s="548"/>
      <c r="AED19" s="548"/>
      <c r="AEE19" s="548"/>
      <c r="AEF19" s="548"/>
      <c r="AEG19" s="548"/>
      <c r="AEH19" s="548"/>
      <c r="AEI19" s="548"/>
      <c r="AEJ19" s="548"/>
      <c r="AEK19" s="548"/>
      <c r="AEL19" s="548"/>
      <c r="AEM19" s="548"/>
      <c r="AEN19" s="548"/>
      <c r="AEO19" s="548"/>
      <c r="AEP19" s="548"/>
      <c r="AEQ19" s="548"/>
      <c r="AER19" s="548"/>
      <c r="AES19" s="548"/>
      <c r="AET19" s="548"/>
      <c r="AEU19" s="548"/>
      <c r="AEV19" s="548"/>
      <c r="AEW19" s="548"/>
      <c r="AEX19" s="548"/>
      <c r="AEY19" s="548"/>
      <c r="AEZ19" s="548"/>
      <c r="AFA19" s="548"/>
      <c r="AFB19" s="548"/>
      <c r="AFC19" s="548"/>
      <c r="AFD19" s="548"/>
      <c r="AFE19" s="548"/>
      <c r="AFF19" s="548"/>
      <c r="AFG19" s="548"/>
      <c r="AFH19" s="548"/>
      <c r="AFI19" s="548"/>
      <c r="AFJ19" s="548"/>
      <c r="AFK19" s="548"/>
      <c r="AFL19" s="548"/>
      <c r="AFM19" s="548"/>
      <c r="AFN19" s="548"/>
      <c r="AFO19" s="548"/>
      <c r="AFP19" s="548"/>
      <c r="AFQ19" s="548"/>
      <c r="AFR19" s="548"/>
      <c r="AFS19" s="548"/>
      <c r="AFT19" s="548"/>
      <c r="AFU19" s="548"/>
      <c r="AFV19" s="548"/>
      <c r="AFW19" s="548"/>
      <c r="AFX19" s="548"/>
      <c r="AFY19" s="548"/>
      <c r="AFZ19" s="548"/>
      <c r="AGA19" s="548"/>
      <c r="AGB19" s="548"/>
      <c r="AGC19" s="548"/>
      <c r="AGD19" s="548"/>
      <c r="AGE19" s="548"/>
      <c r="AGF19" s="548"/>
      <c r="AGG19" s="548"/>
      <c r="AGH19" s="548"/>
      <c r="AGI19" s="548"/>
      <c r="AGJ19" s="548"/>
      <c r="AGK19" s="548"/>
      <c r="AGL19" s="548"/>
      <c r="AGM19" s="548"/>
      <c r="AGN19" s="548"/>
      <c r="AGO19" s="548"/>
      <c r="AGP19" s="548"/>
      <c r="AGQ19" s="548"/>
      <c r="AGR19" s="548"/>
      <c r="AGS19" s="548"/>
      <c r="AGT19" s="548"/>
      <c r="AGU19" s="548"/>
      <c r="AGV19" s="548"/>
      <c r="AGW19" s="548"/>
      <c r="AGX19" s="548"/>
      <c r="AGY19" s="548"/>
      <c r="AGZ19" s="548"/>
      <c r="AHA19" s="548"/>
      <c r="AHB19" s="548"/>
      <c r="AHC19" s="548"/>
      <c r="AHD19" s="548"/>
      <c r="AHE19" s="548"/>
      <c r="AHF19" s="548"/>
      <c r="AHG19" s="548"/>
      <c r="AHH19" s="548"/>
      <c r="AHI19" s="548"/>
      <c r="AHJ19" s="548"/>
      <c r="AHK19" s="548"/>
      <c r="AHL19" s="548"/>
      <c r="AHM19" s="548"/>
      <c r="AHN19" s="548"/>
      <c r="AHO19" s="548"/>
      <c r="AHP19" s="548"/>
      <c r="AHQ19" s="548"/>
      <c r="AHR19" s="548"/>
      <c r="AHS19" s="548"/>
      <c r="AHT19" s="548"/>
      <c r="AHU19" s="548"/>
      <c r="AHV19" s="548"/>
      <c r="AHW19" s="548"/>
      <c r="AHX19" s="548"/>
      <c r="AHY19" s="548"/>
      <c r="AHZ19" s="548"/>
      <c r="AIA19" s="548"/>
      <c r="AIB19" s="548"/>
      <c r="AIC19" s="548"/>
      <c r="AID19" s="548"/>
      <c r="AIE19" s="548"/>
      <c r="AIF19" s="548"/>
      <c r="AIG19" s="548"/>
      <c r="AIH19" s="548"/>
      <c r="AII19" s="548"/>
      <c r="AIJ19" s="548"/>
      <c r="AIK19" s="548"/>
      <c r="AIL19" s="548"/>
      <c r="AIM19" s="548"/>
      <c r="AIN19" s="548"/>
      <c r="AIO19" s="548"/>
      <c r="AIP19" s="548"/>
      <c r="AIQ19" s="548"/>
      <c r="AIR19" s="548"/>
      <c r="AIS19" s="548"/>
      <c r="AIT19" s="548"/>
      <c r="AIU19" s="548"/>
      <c r="AIV19" s="548"/>
      <c r="AIW19" s="548"/>
      <c r="AIX19" s="548"/>
      <c r="AIY19" s="548"/>
      <c r="AIZ19" s="548"/>
      <c r="AJA19" s="548"/>
      <c r="AJB19" s="548"/>
      <c r="AJC19" s="548"/>
      <c r="AJD19" s="548"/>
      <c r="AJE19" s="548"/>
      <c r="AJF19" s="548"/>
      <c r="AJG19" s="548"/>
      <c r="AJH19" s="548"/>
      <c r="AJI19" s="548"/>
      <c r="AJJ19" s="548"/>
      <c r="AJK19" s="548"/>
      <c r="AJL19" s="548"/>
      <c r="AJM19" s="548"/>
      <c r="AJN19" s="548"/>
      <c r="AJO19" s="548"/>
      <c r="AJP19" s="548"/>
      <c r="AJQ19" s="548"/>
      <c r="AJR19" s="548"/>
      <c r="AJS19" s="548"/>
      <c r="AJT19" s="548"/>
      <c r="AJU19" s="548"/>
      <c r="AJV19" s="548"/>
      <c r="AJW19" s="548"/>
      <c r="AJX19" s="548"/>
      <c r="AJY19" s="548"/>
      <c r="AJZ19" s="548"/>
      <c r="AKA19" s="548"/>
      <c r="AKB19" s="548"/>
      <c r="AKC19" s="548"/>
      <c r="AKD19" s="548"/>
      <c r="AKE19" s="548"/>
      <c r="AKF19" s="548"/>
      <c r="AKG19" s="548"/>
      <c r="AKH19" s="548"/>
      <c r="AKI19" s="548"/>
      <c r="AKJ19" s="548"/>
      <c r="AKK19" s="548"/>
      <c r="AKL19" s="548"/>
      <c r="AKM19" s="548"/>
      <c r="AKN19" s="548"/>
      <c r="AKO19" s="548"/>
      <c r="AKP19" s="548"/>
      <c r="AKQ19" s="548"/>
      <c r="AKR19" s="548"/>
      <c r="AKS19" s="548"/>
      <c r="AKT19" s="548"/>
      <c r="AKU19" s="548"/>
      <c r="AKV19" s="548"/>
      <c r="AKW19" s="548"/>
      <c r="AKX19" s="548"/>
      <c r="AKY19" s="548"/>
      <c r="AKZ19" s="548"/>
      <c r="ALA19" s="548"/>
      <c r="ALB19" s="548"/>
      <c r="ALC19" s="548"/>
      <c r="ALD19" s="548"/>
      <c r="ALE19" s="548"/>
      <c r="ALF19" s="548"/>
      <c r="ALG19" s="548"/>
      <c r="ALH19" s="548"/>
      <c r="ALI19" s="548"/>
      <c r="ALJ19" s="548"/>
      <c r="ALK19" s="548"/>
      <c r="ALL19" s="548"/>
      <c r="ALM19" s="548"/>
      <c r="ALN19" s="548"/>
      <c r="ALO19" s="548"/>
      <c r="ALP19" s="548"/>
      <c r="ALQ19" s="548"/>
      <c r="ALR19" s="548"/>
      <c r="ALS19" s="548"/>
      <c r="ALT19" s="548"/>
      <c r="ALU19" s="548"/>
      <c r="ALV19" s="548"/>
      <c r="ALW19" s="548"/>
      <c r="ALX19" s="548"/>
      <c r="ALY19" s="548"/>
      <c r="ALZ19" s="548"/>
      <c r="AMA19" s="548"/>
      <c r="AMB19" s="548"/>
      <c r="AMC19" s="548"/>
      <c r="AMD19" s="548"/>
      <c r="AME19" s="548"/>
      <c r="AMF19" s="548"/>
      <c r="AMG19" s="548"/>
      <c r="AMH19" s="548"/>
      <c r="AMI19" s="548"/>
      <c r="AMJ19" s="548"/>
      <c r="AMK19" s="548"/>
      <c r="AML19" s="548"/>
      <c r="AMM19" s="548"/>
      <c r="AMN19" s="548"/>
      <c r="AMO19" s="548"/>
      <c r="AMP19" s="548"/>
      <c r="AMQ19" s="548"/>
      <c r="AMR19" s="548"/>
      <c r="AMS19" s="548"/>
      <c r="AMT19" s="548"/>
      <c r="AMU19" s="548"/>
      <c r="AMV19" s="548"/>
      <c r="AMW19" s="548"/>
      <c r="AMX19" s="548"/>
      <c r="AMY19" s="548"/>
      <c r="AMZ19" s="548"/>
      <c r="ANA19" s="548"/>
      <c r="ANB19" s="548"/>
      <c r="ANC19" s="548"/>
      <c r="AND19" s="548"/>
      <c r="ANE19" s="548"/>
      <c r="ANF19" s="548"/>
      <c r="ANG19" s="548"/>
      <c r="ANH19" s="548"/>
      <c r="ANI19" s="548"/>
      <c r="ANJ19" s="548"/>
      <c r="ANK19" s="548"/>
      <c r="ANL19" s="548"/>
      <c r="ANM19" s="548"/>
      <c r="ANN19" s="548"/>
      <c r="ANO19" s="548"/>
      <c r="ANP19" s="548"/>
      <c r="ANQ19" s="548"/>
      <c r="ANR19" s="548"/>
      <c r="ANS19" s="548"/>
      <c r="ANT19" s="548"/>
      <c r="ANU19" s="548"/>
      <c r="ANV19" s="548"/>
      <c r="ANW19" s="548"/>
      <c r="ANX19" s="548"/>
      <c r="ANY19" s="548"/>
      <c r="ANZ19" s="548"/>
      <c r="AOA19" s="548"/>
      <c r="AOB19" s="548"/>
      <c r="AOC19" s="548"/>
      <c r="AOD19" s="548"/>
      <c r="AOE19" s="548"/>
      <c r="AOF19" s="548"/>
      <c r="AOG19" s="548"/>
      <c r="AOH19" s="548"/>
      <c r="AOI19" s="548"/>
      <c r="AOJ19" s="548"/>
      <c r="AOK19" s="548"/>
      <c r="AOL19" s="548"/>
      <c r="AOM19" s="548"/>
      <c r="AON19" s="548"/>
      <c r="AOO19" s="548"/>
      <c r="AOP19" s="548"/>
      <c r="AOQ19" s="548"/>
      <c r="AOR19" s="548"/>
      <c r="AOS19" s="548"/>
      <c r="AOT19" s="548"/>
      <c r="AOU19" s="548"/>
      <c r="AOV19" s="548"/>
      <c r="AOW19" s="548"/>
      <c r="AOX19" s="548"/>
      <c r="AOY19" s="548"/>
      <c r="AOZ19" s="548"/>
      <c r="APA19" s="548"/>
      <c r="APB19" s="548"/>
      <c r="APC19" s="548"/>
      <c r="APD19" s="548"/>
      <c r="APE19" s="548"/>
      <c r="APF19" s="548"/>
      <c r="APG19" s="548"/>
      <c r="APH19" s="548"/>
      <c r="API19" s="548"/>
      <c r="APJ19" s="548"/>
      <c r="APK19" s="548"/>
      <c r="APL19" s="548"/>
      <c r="APM19" s="548"/>
      <c r="APN19" s="548"/>
      <c r="APO19" s="548"/>
      <c r="APP19" s="548"/>
      <c r="APQ19" s="548"/>
      <c r="APR19" s="548"/>
      <c r="APS19" s="548"/>
      <c r="APT19" s="548"/>
      <c r="APU19" s="548"/>
      <c r="APV19" s="548"/>
      <c r="APW19" s="548"/>
      <c r="APX19" s="548"/>
      <c r="APY19" s="548"/>
      <c r="APZ19" s="548"/>
      <c r="AQA19" s="548"/>
      <c r="AQB19" s="548"/>
      <c r="AQC19" s="548"/>
      <c r="AQD19" s="548"/>
      <c r="AQE19" s="548"/>
      <c r="AQF19" s="548"/>
      <c r="AQG19" s="548"/>
      <c r="AQH19" s="548"/>
      <c r="AQI19" s="548"/>
      <c r="AQJ19" s="548"/>
      <c r="AQK19" s="548"/>
      <c r="AQL19" s="548"/>
      <c r="AQM19" s="548"/>
      <c r="AQN19" s="548"/>
      <c r="AQO19" s="548"/>
      <c r="AQP19" s="548"/>
      <c r="AQQ19" s="548"/>
      <c r="AQR19" s="548"/>
      <c r="AQS19" s="548"/>
      <c r="AQT19" s="548"/>
      <c r="AQU19" s="548"/>
      <c r="AQV19" s="548"/>
      <c r="AQW19" s="548"/>
      <c r="AQX19" s="548"/>
      <c r="AQY19" s="548"/>
      <c r="AQZ19" s="548"/>
      <c r="ARA19" s="548"/>
      <c r="ARB19" s="548"/>
      <c r="ARC19" s="548"/>
      <c r="ARD19" s="548"/>
      <c r="ARE19" s="548"/>
      <c r="ARF19" s="548"/>
      <c r="ARG19" s="548"/>
      <c r="ARH19" s="548"/>
      <c r="ARI19" s="548"/>
      <c r="ARJ19" s="548"/>
      <c r="ARK19" s="548"/>
      <c r="ARL19" s="548"/>
      <c r="ARM19" s="548"/>
      <c r="ARN19" s="548"/>
      <c r="ARO19" s="548"/>
      <c r="ARP19" s="548"/>
      <c r="ARQ19" s="548"/>
      <c r="ARR19" s="548"/>
      <c r="ARS19" s="548"/>
      <c r="ART19" s="548"/>
      <c r="ARU19" s="548"/>
      <c r="ARV19" s="548"/>
      <c r="ARW19" s="548"/>
      <c r="ARX19" s="548"/>
      <c r="ARY19" s="548"/>
      <c r="ARZ19" s="548"/>
      <c r="ASA19" s="548"/>
      <c r="ASB19" s="548"/>
      <c r="ASC19" s="548"/>
      <c r="ASD19" s="548"/>
      <c r="ASE19" s="548"/>
      <c r="ASF19" s="548"/>
      <c r="ASG19" s="548"/>
      <c r="ASH19" s="548"/>
      <c r="ASI19" s="548"/>
      <c r="ASJ19" s="548"/>
      <c r="ASK19" s="548"/>
      <c r="ASL19" s="548"/>
      <c r="ASM19" s="548"/>
      <c r="ASN19" s="548"/>
      <c r="ASO19" s="548"/>
      <c r="ASP19" s="548"/>
      <c r="ASQ19" s="548"/>
      <c r="ASR19" s="548"/>
      <c r="ASS19" s="548"/>
      <c r="AST19" s="548"/>
      <c r="ASU19" s="548"/>
      <c r="ASV19" s="548"/>
      <c r="ASW19" s="548"/>
      <c r="ASX19" s="548"/>
      <c r="ASY19" s="548"/>
      <c r="ASZ19" s="548"/>
      <c r="ATA19" s="548"/>
      <c r="ATB19" s="548"/>
      <c r="ATC19" s="548"/>
      <c r="ATD19" s="548"/>
      <c r="ATE19" s="548"/>
      <c r="ATF19" s="548"/>
      <c r="ATG19" s="548"/>
      <c r="ATH19" s="548"/>
      <c r="ATI19" s="548"/>
      <c r="ATJ19" s="548"/>
      <c r="ATK19" s="548"/>
      <c r="ATL19" s="548"/>
      <c r="ATM19" s="548"/>
      <c r="ATN19" s="548"/>
      <c r="ATO19" s="548"/>
      <c r="ATP19" s="548"/>
      <c r="ATQ19" s="548"/>
      <c r="ATR19" s="548"/>
      <c r="ATS19" s="548"/>
      <c r="ATT19" s="548"/>
      <c r="ATU19" s="548"/>
      <c r="ATV19" s="548"/>
      <c r="ATW19" s="548"/>
      <c r="ATX19" s="548"/>
      <c r="ATY19" s="548"/>
      <c r="ATZ19" s="548"/>
      <c r="AUA19" s="548"/>
      <c r="AUB19" s="548"/>
      <c r="AUC19" s="548"/>
      <c r="AUD19" s="548"/>
      <c r="AUE19" s="548"/>
      <c r="AUF19" s="548"/>
      <c r="AUG19" s="548"/>
      <c r="AUH19" s="548"/>
      <c r="AUI19" s="548"/>
      <c r="AUJ19" s="548"/>
      <c r="AUK19" s="548"/>
      <c r="AUL19" s="548"/>
      <c r="AUM19" s="548"/>
      <c r="AUN19" s="548"/>
      <c r="AUO19" s="548"/>
      <c r="AUP19" s="548"/>
      <c r="AUQ19" s="548"/>
      <c r="AUR19" s="548"/>
      <c r="AUS19" s="548"/>
      <c r="AUT19" s="548"/>
      <c r="AUU19" s="548"/>
      <c r="AUV19" s="548"/>
      <c r="AUW19" s="548"/>
      <c r="AUX19" s="548"/>
      <c r="AUY19" s="548"/>
      <c r="AUZ19" s="548"/>
      <c r="AVA19" s="548"/>
      <c r="AVB19" s="548"/>
      <c r="AVC19" s="548"/>
      <c r="AVD19" s="548"/>
      <c r="AVE19" s="548"/>
      <c r="AVF19" s="548"/>
      <c r="AVG19" s="548"/>
      <c r="AVH19" s="548"/>
      <c r="AVI19" s="548"/>
      <c r="AVJ19" s="548"/>
      <c r="AVK19" s="548"/>
      <c r="AVL19" s="548"/>
      <c r="AVM19" s="548"/>
      <c r="AVN19" s="548"/>
      <c r="AVO19" s="548"/>
      <c r="AVP19" s="548"/>
      <c r="AVQ19" s="548"/>
      <c r="AVR19" s="548"/>
      <c r="AVS19" s="548"/>
      <c r="AVT19" s="548"/>
      <c r="AVU19" s="548"/>
      <c r="AVV19" s="548"/>
      <c r="AVW19" s="548"/>
      <c r="AVX19" s="548"/>
      <c r="AVY19" s="548"/>
      <c r="AVZ19" s="548"/>
      <c r="AWA19" s="548"/>
      <c r="AWB19" s="548"/>
      <c r="AWC19" s="548"/>
      <c r="AWD19" s="548"/>
      <c r="AWE19" s="548"/>
      <c r="AWF19" s="548"/>
      <c r="AWG19" s="548"/>
      <c r="AWH19" s="548"/>
      <c r="AWI19" s="548"/>
      <c r="AWJ19" s="548"/>
      <c r="AWK19" s="548"/>
      <c r="AWL19" s="548"/>
      <c r="AWM19" s="548"/>
      <c r="AWN19" s="548"/>
      <c r="AWO19" s="548"/>
      <c r="AWP19" s="548"/>
      <c r="AWQ19" s="548"/>
      <c r="AWR19" s="548"/>
      <c r="AWS19" s="548"/>
      <c r="AWT19" s="548"/>
      <c r="AWU19" s="548"/>
      <c r="AWV19" s="548"/>
      <c r="AWW19" s="548"/>
      <c r="AWX19" s="548"/>
      <c r="AWY19" s="548"/>
      <c r="AWZ19" s="548"/>
      <c r="AXA19" s="548"/>
      <c r="AXB19" s="548"/>
      <c r="AXC19" s="548"/>
      <c r="AXD19" s="548"/>
      <c r="AXE19" s="548"/>
      <c r="AXF19" s="548"/>
      <c r="AXG19" s="548"/>
      <c r="AXH19" s="548"/>
      <c r="AXI19" s="548"/>
      <c r="AXJ19" s="548"/>
      <c r="AXK19" s="548"/>
      <c r="AXL19" s="548"/>
      <c r="AXM19" s="548"/>
      <c r="AXN19" s="548"/>
      <c r="AXO19" s="548"/>
      <c r="AXP19" s="548"/>
      <c r="AXQ19" s="548"/>
      <c r="AXR19" s="548"/>
      <c r="AXS19" s="548"/>
      <c r="AXT19" s="548"/>
      <c r="AXU19" s="548"/>
      <c r="AXV19" s="548"/>
      <c r="AXW19" s="548"/>
      <c r="AXX19" s="548"/>
      <c r="AXY19" s="548"/>
      <c r="AXZ19" s="548"/>
      <c r="AYA19" s="548"/>
      <c r="AYB19" s="548"/>
      <c r="AYC19" s="548"/>
      <c r="AYD19" s="548"/>
      <c r="AYE19" s="548"/>
      <c r="AYF19" s="548"/>
      <c r="AYG19" s="548"/>
      <c r="AYH19" s="548"/>
      <c r="AYI19" s="548"/>
      <c r="AYJ19" s="548"/>
      <c r="AYK19" s="548"/>
      <c r="AYL19" s="548"/>
      <c r="AYM19" s="548"/>
      <c r="AYN19" s="548"/>
      <c r="AYO19" s="548"/>
      <c r="AYP19" s="548"/>
      <c r="AYQ19" s="548"/>
      <c r="AYR19" s="548"/>
      <c r="AYS19" s="548"/>
      <c r="AYT19" s="548"/>
      <c r="AYU19" s="548"/>
      <c r="AYV19" s="548"/>
      <c r="AYW19" s="548"/>
      <c r="AYX19" s="548"/>
      <c r="AYY19" s="548"/>
      <c r="AYZ19" s="548"/>
      <c r="AZA19" s="548"/>
      <c r="AZB19" s="548"/>
      <c r="AZC19" s="548"/>
      <c r="AZD19" s="548"/>
      <c r="AZE19" s="548"/>
      <c r="AZF19" s="548"/>
      <c r="AZG19" s="548"/>
      <c r="AZH19" s="548"/>
      <c r="AZI19" s="548"/>
      <c r="AZJ19" s="548"/>
      <c r="AZK19" s="548"/>
      <c r="AZL19" s="548"/>
      <c r="AZM19" s="548"/>
      <c r="AZN19" s="548"/>
      <c r="AZO19" s="548"/>
      <c r="AZP19" s="548"/>
      <c r="AZQ19" s="548"/>
      <c r="AZR19" s="548"/>
      <c r="AZS19" s="548"/>
      <c r="AZT19" s="548"/>
      <c r="AZU19" s="548"/>
      <c r="AZV19" s="548"/>
      <c r="AZW19" s="548"/>
      <c r="AZX19" s="548"/>
      <c r="AZY19" s="548"/>
      <c r="AZZ19" s="548"/>
      <c r="BAA19" s="548"/>
      <c r="BAB19" s="548"/>
      <c r="BAC19" s="548"/>
      <c r="BAD19" s="548"/>
      <c r="BAE19" s="548"/>
      <c r="BAF19" s="548"/>
      <c r="BAG19" s="548"/>
      <c r="BAH19" s="548"/>
      <c r="BAI19" s="548"/>
      <c r="BAJ19" s="548"/>
      <c r="BAK19" s="548"/>
      <c r="BAL19" s="548"/>
      <c r="BAM19" s="548"/>
      <c r="BAN19" s="548"/>
      <c r="BAO19" s="548"/>
      <c r="BAP19" s="548"/>
      <c r="BAQ19" s="548"/>
      <c r="BAR19" s="548"/>
      <c r="BAS19" s="548"/>
      <c r="BAT19" s="548"/>
      <c r="BAU19" s="548"/>
      <c r="BAV19" s="548"/>
      <c r="BAW19" s="548"/>
      <c r="BAX19" s="548"/>
      <c r="BAY19" s="548"/>
      <c r="BAZ19" s="548"/>
      <c r="BBA19" s="548"/>
      <c r="BBB19" s="548"/>
      <c r="BBC19" s="548"/>
      <c r="BBD19" s="548"/>
      <c r="BBE19" s="548"/>
      <c r="BBF19" s="548"/>
      <c r="BBG19" s="548"/>
      <c r="BBH19" s="548"/>
      <c r="BBI19" s="548"/>
      <c r="BBJ19" s="548"/>
      <c r="BBK19" s="548"/>
      <c r="BBL19" s="548"/>
      <c r="BBM19" s="548"/>
      <c r="BBN19" s="548"/>
      <c r="BBO19" s="548"/>
      <c r="BBP19" s="548"/>
      <c r="BBQ19" s="548"/>
      <c r="BBR19" s="548"/>
      <c r="BBS19" s="548"/>
      <c r="BBT19" s="548"/>
      <c r="BBU19" s="548"/>
      <c r="BBV19" s="548"/>
      <c r="BBW19" s="548"/>
      <c r="BBX19" s="548"/>
      <c r="BBY19" s="548"/>
      <c r="BBZ19" s="548"/>
      <c r="BCA19" s="548"/>
      <c r="BCB19" s="548"/>
      <c r="BCC19" s="548"/>
      <c r="BCD19" s="548"/>
      <c r="BCE19" s="548"/>
      <c r="BCF19" s="548"/>
      <c r="BCG19" s="548"/>
      <c r="BCH19" s="548"/>
      <c r="BCI19" s="548"/>
      <c r="BCJ19" s="548"/>
      <c r="BCK19" s="548"/>
      <c r="BCL19" s="548"/>
      <c r="BCM19" s="548"/>
      <c r="BCN19" s="548"/>
      <c r="BCO19" s="548"/>
      <c r="BCP19" s="548"/>
      <c r="BCQ19" s="548"/>
      <c r="BCR19" s="548"/>
      <c r="BCS19" s="548"/>
      <c r="BCT19" s="548"/>
      <c r="BCU19" s="548"/>
      <c r="BCV19" s="548"/>
      <c r="BCW19" s="548"/>
      <c r="BCX19" s="548"/>
      <c r="BCY19" s="548"/>
      <c r="BCZ19" s="548"/>
      <c r="BDA19" s="548"/>
      <c r="BDB19" s="548"/>
      <c r="BDC19" s="548"/>
      <c r="BDD19" s="548"/>
      <c r="BDE19" s="548"/>
      <c r="BDF19" s="548"/>
      <c r="BDG19" s="548"/>
      <c r="BDH19" s="548"/>
      <c r="BDI19" s="548"/>
      <c r="BDJ19" s="548"/>
      <c r="BDK19" s="548"/>
      <c r="BDL19" s="548"/>
      <c r="BDM19" s="548"/>
      <c r="BDN19" s="548"/>
      <c r="BDO19" s="548"/>
      <c r="BDP19" s="548"/>
      <c r="BDQ19" s="548"/>
      <c r="BDR19" s="548"/>
      <c r="BDS19" s="548"/>
      <c r="BDT19" s="548"/>
      <c r="BDU19" s="548"/>
      <c r="BDV19" s="548"/>
      <c r="BDW19" s="548"/>
      <c r="BDX19" s="548"/>
      <c r="BDY19" s="548"/>
      <c r="BDZ19" s="548"/>
      <c r="BEA19" s="548"/>
      <c r="BEB19" s="548"/>
      <c r="BEC19" s="548"/>
      <c r="BED19" s="548"/>
      <c r="BEE19" s="548"/>
      <c r="BEF19" s="548"/>
      <c r="BEG19" s="548"/>
      <c r="BEH19" s="548"/>
      <c r="BEI19" s="548"/>
      <c r="BEJ19" s="548"/>
      <c r="BEK19" s="548"/>
      <c r="BEL19" s="548"/>
      <c r="BEM19" s="548"/>
      <c r="BEN19" s="548"/>
      <c r="BEO19" s="548"/>
      <c r="BEP19" s="548"/>
      <c r="BEQ19" s="548"/>
      <c r="BER19" s="548"/>
      <c r="BES19" s="548"/>
      <c r="BET19" s="548"/>
      <c r="BEU19" s="548"/>
      <c r="BEV19" s="548"/>
      <c r="BEW19" s="548"/>
      <c r="BEX19" s="548"/>
      <c r="BEY19" s="548"/>
      <c r="BEZ19" s="548"/>
      <c r="BFA19" s="548"/>
      <c r="BFB19" s="548"/>
      <c r="BFC19" s="548"/>
      <c r="BFD19" s="548"/>
      <c r="BFE19" s="548"/>
      <c r="BFF19" s="548"/>
      <c r="BFG19" s="548"/>
      <c r="BFH19" s="548"/>
      <c r="BFI19" s="548"/>
      <c r="BFJ19" s="548"/>
      <c r="BFK19" s="548"/>
      <c r="BFL19" s="548"/>
      <c r="BFM19" s="548"/>
      <c r="BFN19" s="548"/>
      <c r="BFO19" s="548"/>
      <c r="BFP19" s="548"/>
      <c r="BFQ19" s="548"/>
      <c r="BFR19" s="548"/>
      <c r="BFS19" s="548"/>
      <c r="BFT19" s="548"/>
      <c r="BFU19" s="548"/>
      <c r="BFV19" s="548"/>
      <c r="BFW19" s="548"/>
      <c r="BFX19" s="548"/>
      <c r="BFY19" s="548"/>
      <c r="BFZ19" s="548"/>
      <c r="BGA19" s="548"/>
      <c r="BGB19" s="548"/>
      <c r="BGC19" s="548"/>
      <c r="BGD19" s="548"/>
      <c r="BGE19" s="548"/>
      <c r="BGF19" s="548"/>
      <c r="BGG19" s="548"/>
      <c r="BGH19" s="548"/>
      <c r="BGI19" s="548"/>
      <c r="BGJ19" s="548"/>
      <c r="BGK19" s="548"/>
      <c r="BGL19" s="548"/>
      <c r="BGM19" s="548"/>
      <c r="BGN19" s="548"/>
      <c r="BGO19" s="548"/>
      <c r="BGP19" s="548"/>
      <c r="BGQ19" s="548"/>
      <c r="BGR19" s="548"/>
      <c r="BGS19" s="548"/>
      <c r="BGT19" s="548"/>
      <c r="BGU19" s="548"/>
      <c r="BGV19" s="548"/>
      <c r="BGW19" s="548"/>
      <c r="BGX19" s="548"/>
      <c r="BGY19" s="548"/>
      <c r="BGZ19" s="548"/>
      <c r="BHA19" s="548"/>
      <c r="BHB19" s="548"/>
      <c r="BHC19" s="548"/>
      <c r="BHD19" s="548"/>
      <c r="BHE19" s="548"/>
      <c r="BHF19" s="548"/>
      <c r="BHG19" s="548"/>
      <c r="BHH19" s="548"/>
      <c r="BHI19" s="548"/>
      <c r="BHJ19" s="548"/>
      <c r="BHK19" s="548"/>
      <c r="BHL19" s="548"/>
      <c r="BHM19" s="548"/>
      <c r="BHN19" s="548"/>
      <c r="BHO19" s="548"/>
      <c r="BHP19" s="548"/>
      <c r="BHQ19" s="548"/>
      <c r="BHR19" s="548"/>
      <c r="BHS19" s="548"/>
      <c r="BHT19" s="548"/>
      <c r="BHU19" s="548"/>
      <c r="BHV19" s="548"/>
      <c r="BHW19" s="548"/>
      <c r="BHX19" s="548"/>
      <c r="BHY19" s="548"/>
      <c r="BHZ19" s="548"/>
      <c r="BIA19" s="548"/>
      <c r="BIB19" s="548"/>
      <c r="BIC19" s="548"/>
      <c r="BID19" s="548"/>
      <c r="BIE19" s="548"/>
      <c r="BIF19" s="548"/>
      <c r="BIG19" s="548"/>
      <c r="BIH19" s="548"/>
      <c r="BII19" s="548"/>
      <c r="BIJ19" s="548"/>
      <c r="BIK19" s="548"/>
      <c r="BIL19" s="548"/>
      <c r="BIM19" s="548"/>
      <c r="BIN19" s="548"/>
      <c r="BIO19" s="548"/>
      <c r="BIP19" s="548"/>
      <c r="BIQ19" s="548"/>
      <c r="BIR19" s="548"/>
      <c r="BIS19" s="548"/>
      <c r="BIT19" s="548"/>
      <c r="BIU19" s="548"/>
      <c r="BIV19" s="548"/>
      <c r="BIW19" s="548"/>
      <c r="BIX19" s="548"/>
      <c r="BIY19" s="548"/>
      <c r="BIZ19" s="548"/>
      <c r="BJA19" s="548"/>
      <c r="BJB19" s="548"/>
      <c r="BJC19" s="548"/>
      <c r="BJD19" s="548"/>
      <c r="BJE19" s="548"/>
      <c r="BJF19" s="548"/>
      <c r="BJG19" s="548"/>
      <c r="BJH19" s="548"/>
      <c r="BJI19" s="548"/>
      <c r="BJJ19" s="548"/>
      <c r="BJK19" s="548"/>
      <c r="BJL19" s="548"/>
      <c r="BJM19" s="548"/>
      <c r="BJN19" s="548"/>
      <c r="BJO19" s="548"/>
      <c r="BJP19" s="548"/>
      <c r="BJQ19" s="548"/>
      <c r="BJR19" s="548"/>
      <c r="BJS19" s="548"/>
      <c r="BJT19" s="548"/>
      <c r="BJU19" s="548"/>
      <c r="BJV19" s="548"/>
      <c r="BJW19" s="548"/>
      <c r="BJX19" s="548"/>
      <c r="BJY19" s="548"/>
      <c r="BJZ19" s="548"/>
      <c r="BKA19" s="548"/>
      <c r="BKB19" s="548"/>
      <c r="BKC19" s="548"/>
      <c r="BKD19" s="548"/>
      <c r="BKE19" s="548"/>
      <c r="BKF19" s="548"/>
      <c r="BKG19" s="548"/>
      <c r="BKH19" s="548"/>
      <c r="BKI19" s="548"/>
      <c r="BKJ19" s="548"/>
      <c r="BKK19" s="548"/>
      <c r="BKL19" s="548"/>
      <c r="BKM19" s="548"/>
      <c r="BKN19" s="548"/>
      <c r="BKO19" s="548"/>
      <c r="BKP19" s="548"/>
      <c r="BKQ19" s="548"/>
      <c r="BKR19" s="548"/>
      <c r="BKS19" s="548"/>
      <c r="BKT19" s="548"/>
      <c r="BKU19" s="548"/>
      <c r="BKV19" s="548"/>
      <c r="BKW19" s="548"/>
      <c r="BKX19" s="548"/>
      <c r="BKY19" s="548"/>
      <c r="BKZ19" s="548"/>
      <c r="BLA19" s="548"/>
      <c r="BLB19" s="548"/>
      <c r="BLC19" s="548"/>
      <c r="BLD19" s="548"/>
      <c r="BLE19" s="548"/>
      <c r="BLF19" s="548"/>
      <c r="BLG19" s="548"/>
      <c r="BLH19" s="548"/>
      <c r="BLI19" s="548"/>
      <c r="BLJ19" s="548"/>
      <c r="BLK19" s="548"/>
      <c r="BLL19" s="548"/>
      <c r="BLM19" s="548"/>
      <c r="BLN19" s="548"/>
      <c r="BLO19" s="548"/>
      <c r="BLP19" s="548"/>
      <c r="BLQ19" s="548"/>
      <c r="BLR19" s="548"/>
      <c r="BLS19" s="548"/>
      <c r="BLT19" s="548"/>
      <c r="BLU19" s="548"/>
      <c r="BLV19" s="548"/>
      <c r="BLW19" s="548"/>
      <c r="BLX19" s="548"/>
      <c r="BLY19" s="548"/>
      <c r="BLZ19" s="548"/>
      <c r="BMA19" s="548"/>
      <c r="BMB19" s="548"/>
      <c r="BMC19" s="548"/>
      <c r="BMD19" s="548"/>
      <c r="BME19" s="548"/>
      <c r="BMF19" s="548"/>
      <c r="BMG19" s="548"/>
      <c r="BMH19" s="548"/>
      <c r="BMI19" s="548"/>
      <c r="BMJ19" s="548"/>
      <c r="BMK19" s="548"/>
      <c r="BML19" s="548"/>
      <c r="BMM19" s="548"/>
      <c r="BMN19" s="548"/>
      <c r="BMO19" s="548"/>
      <c r="BMP19" s="548"/>
      <c r="BMQ19" s="548"/>
      <c r="BMR19" s="548"/>
      <c r="BMS19" s="548"/>
      <c r="BMT19" s="548"/>
      <c r="BMU19" s="548"/>
      <c r="BMV19" s="548"/>
      <c r="BMW19" s="548"/>
      <c r="BMX19" s="548"/>
      <c r="BMY19" s="548"/>
      <c r="BMZ19" s="548"/>
      <c r="BNA19" s="548"/>
      <c r="BNB19" s="548"/>
      <c r="BNC19" s="548"/>
      <c r="BND19" s="548"/>
      <c r="BNE19" s="548"/>
      <c r="BNF19" s="548"/>
      <c r="BNG19" s="548"/>
      <c r="BNH19" s="548"/>
      <c r="BNI19" s="548"/>
      <c r="BNJ19" s="548"/>
      <c r="BNK19" s="548"/>
      <c r="BNL19" s="548"/>
      <c r="BNM19" s="548"/>
      <c r="BNN19" s="548"/>
      <c r="BNO19" s="548"/>
      <c r="BNP19" s="548"/>
      <c r="BNQ19" s="548"/>
      <c r="BNR19" s="548"/>
      <c r="BNS19" s="548"/>
      <c r="BNT19" s="548"/>
      <c r="BNU19" s="548"/>
      <c r="BNV19" s="548"/>
      <c r="BNW19" s="548"/>
      <c r="BNX19" s="548"/>
      <c r="BNY19" s="548"/>
      <c r="BNZ19" s="548"/>
      <c r="BOA19" s="548"/>
      <c r="BOB19" s="548"/>
      <c r="BOC19" s="548"/>
      <c r="BOD19" s="548"/>
      <c r="BOE19" s="548"/>
      <c r="BOF19" s="548"/>
      <c r="BOG19" s="548"/>
      <c r="BOH19" s="548"/>
      <c r="BOI19" s="548"/>
      <c r="BOJ19" s="548"/>
      <c r="BOK19" s="548"/>
      <c r="BOL19" s="548"/>
      <c r="BOM19" s="548"/>
      <c r="BON19" s="548"/>
      <c r="BOO19" s="548"/>
      <c r="BOP19" s="548"/>
      <c r="BOQ19" s="548"/>
      <c r="BOR19" s="548"/>
      <c r="BOS19" s="548"/>
      <c r="BOT19" s="548"/>
      <c r="BOU19" s="548"/>
      <c r="BOV19" s="548"/>
      <c r="BOW19" s="548"/>
      <c r="BOX19" s="548"/>
      <c r="BOY19" s="548"/>
      <c r="BOZ19" s="548"/>
      <c r="BPA19" s="548"/>
      <c r="BPB19" s="548"/>
      <c r="BPC19" s="548"/>
      <c r="BPD19" s="548"/>
      <c r="BPE19" s="548"/>
      <c r="BPF19" s="548"/>
      <c r="BPG19" s="548"/>
      <c r="BPH19" s="548"/>
      <c r="BPI19" s="548"/>
      <c r="BPJ19" s="548"/>
      <c r="BPK19" s="548"/>
      <c r="BPL19" s="548"/>
      <c r="BPM19" s="548"/>
      <c r="BPN19" s="548"/>
      <c r="BPO19" s="548"/>
      <c r="BPP19" s="548"/>
      <c r="BPQ19" s="548"/>
      <c r="BPR19" s="548"/>
      <c r="BPS19" s="548"/>
      <c r="BPT19" s="548"/>
      <c r="BPU19" s="548"/>
      <c r="BPV19" s="548"/>
      <c r="BPW19" s="548"/>
      <c r="BPX19" s="548"/>
      <c r="BPY19" s="548"/>
      <c r="BPZ19" s="548"/>
      <c r="BQA19" s="548"/>
      <c r="BQB19" s="548"/>
      <c r="BQC19" s="548"/>
      <c r="BQD19" s="548"/>
      <c r="BQE19" s="548"/>
      <c r="BQF19" s="548"/>
      <c r="BQG19" s="548"/>
      <c r="BQH19" s="548"/>
      <c r="BQI19" s="548"/>
      <c r="BQJ19" s="548"/>
      <c r="BQK19" s="548"/>
      <c r="BQL19" s="548"/>
      <c r="BQM19" s="548"/>
      <c r="BQN19" s="548"/>
      <c r="BQO19" s="548"/>
      <c r="BQP19" s="548"/>
      <c r="BQQ19" s="548"/>
      <c r="BQR19" s="548"/>
      <c r="BQS19" s="548"/>
      <c r="BQT19" s="548"/>
      <c r="BQU19" s="548"/>
      <c r="BQV19" s="548"/>
      <c r="BQW19" s="548"/>
      <c r="BQX19" s="548"/>
      <c r="BQY19" s="548"/>
      <c r="BQZ19" s="548"/>
      <c r="BRA19" s="548"/>
      <c r="BRB19" s="548"/>
      <c r="BRC19" s="548"/>
      <c r="BRD19" s="548"/>
      <c r="BRE19" s="548"/>
      <c r="BRF19" s="548"/>
      <c r="BRG19" s="548"/>
      <c r="BRH19" s="548"/>
      <c r="BRI19" s="548"/>
      <c r="BRJ19" s="548"/>
      <c r="BRK19" s="548"/>
      <c r="BRL19" s="548"/>
      <c r="BRM19" s="548"/>
      <c r="BRN19" s="548"/>
      <c r="BRO19" s="548"/>
      <c r="BRP19" s="548"/>
      <c r="BRQ19" s="548"/>
      <c r="BRR19" s="548"/>
      <c r="BRS19" s="548"/>
      <c r="BRT19" s="548"/>
      <c r="BRU19" s="548"/>
      <c r="BRV19" s="548"/>
      <c r="BRW19" s="548"/>
      <c r="BRX19" s="548"/>
      <c r="BRY19" s="548"/>
      <c r="BRZ19" s="548"/>
      <c r="BSA19" s="548"/>
      <c r="BSB19" s="548"/>
      <c r="BSC19" s="548"/>
      <c r="BSD19" s="548"/>
      <c r="BSE19" s="548"/>
      <c r="BSF19" s="548"/>
      <c r="BSG19" s="548"/>
      <c r="BSH19" s="548"/>
      <c r="BSI19" s="548"/>
      <c r="BSJ19" s="548"/>
      <c r="BSK19" s="548"/>
      <c r="BSL19" s="548"/>
      <c r="BSM19" s="548"/>
      <c r="BSN19" s="548"/>
      <c r="BSO19" s="548"/>
      <c r="BSP19" s="548"/>
      <c r="BSQ19" s="548"/>
      <c r="BSR19" s="548"/>
      <c r="BSS19" s="548"/>
      <c r="BST19" s="548"/>
      <c r="BSU19" s="548"/>
      <c r="BSV19" s="548"/>
      <c r="BSW19" s="548"/>
      <c r="BSX19" s="548"/>
      <c r="BSY19" s="548"/>
      <c r="BSZ19" s="548"/>
      <c r="BTA19" s="548"/>
      <c r="BTB19" s="548"/>
      <c r="BTC19" s="548"/>
      <c r="BTD19" s="548"/>
      <c r="BTE19" s="548"/>
      <c r="BTF19" s="548"/>
      <c r="BTG19" s="548"/>
      <c r="BTH19" s="548"/>
      <c r="BTI19" s="548"/>
      <c r="BTJ19" s="548"/>
      <c r="BTK19" s="548"/>
      <c r="BTL19" s="548"/>
      <c r="BTM19" s="548"/>
      <c r="BTN19" s="548"/>
      <c r="BTO19" s="548"/>
      <c r="BTP19" s="548"/>
      <c r="BTQ19" s="548"/>
      <c r="BTR19" s="548"/>
      <c r="BTS19" s="548"/>
      <c r="BTT19" s="548"/>
      <c r="BTU19" s="548"/>
      <c r="BTV19" s="548"/>
      <c r="BTW19" s="548"/>
      <c r="BTX19" s="548"/>
      <c r="BTY19" s="548"/>
      <c r="BTZ19" s="548"/>
      <c r="BUA19" s="548"/>
      <c r="BUB19" s="548"/>
      <c r="BUC19" s="548"/>
      <c r="BUD19" s="548"/>
      <c r="BUE19" s="548"/>
      <c r="BUF19" s="548"/>
      <c r="BUG19" s="548"/>
      <c r="BUH19" s="548"/>
      <c r="BUI19" s="548"/>
      <c r="BUJ19" s="548"/>
      <c r="BUK19" s="548"/>
      <c r="BUL19" s="548"/>
      <c r="BUM19" s="548"/>
      <c r="BUN19" s="548"/>
      <c r="BUO19" s="548"/>
      <c r="BUP19" s="548"/>
      <c r="BUQ19" s="548"/>
      <c r="BUR19" s="548"/>
      <c r="BUS19" s="548"/>
      <c r="BUT19" s="548"/>
      <c r="BUU19" s="548"/>
      <c r="BUV19" s="548"/>
      <c r="BUW19" s="548"/>
      <c r="BUX19" s="548"/>
      <c r="BUY19" s="548"/>
      <c r="BUZ19" s="548"/>
      <c r="BVA19" s="548"/>
      <c r="BVB19" s="548"/>
      <c r="BVC19" s="548"/>
      <c r="BVD19" s="548"/>
      <c r="BVE19" s="548"/>
      <c r="BVF19" s="548"/>
      <c r="BVG19" s="548"/>
      <c r="BVH19" s="548"/>
      <c r="BVI19" s="548"/>
      <c r="BVJ19" s="548"/>
      <c r="BVK19" s="548"/>
      <c r="BVL19" s="548"/>
      <c r="BVM19" s="548"/>
      <c r="BVN19" s="548"/>
      <c r="BVO19" s="548"/>
      <c r="BVP19" s="548"/>
      <c r="BVQ19" s="548"/>
      <c r="BVR19" s="548"/>
      <c r="BVS19" s="548"/>
      <c r="BVT19" s="548"/>
      <c r="BVU19" s="548"/>
      <c r="BVV19" s="548"/>
      <c r="BVW19" s="548"/>
      <c r="BVX19" s="548"/>
      <c r="BVY19" s="548"/>
      <c r="BVZ19" s="548"/>
      <c r="BWA19" s="548"/>
      <c r="BWB19" s="548"/>
      <c r="BWC19" s="548"/>
      <c r="BWD19" s="548"/>
      <c r="BWE19" s="548"/>
      <c r="BWF19" s="548"/>
      <c r="BWG19" s="548"/>
      <c r="BWH19" s="548"/>
      <c r="BWI19" s="548"/>
      <c r="BWJ19" s="548"/>
      <c r="BWK19" s="548"/>
      <c r="BWL19" s="548"/>
      <c r="BWM19" s="548"/>
      <c r="BWN19" s="548"/>
      <c r="BWO19" s="548"/>
      <c r="BWP19" s="548"/>
      <c r="BWQ19" s="548"/>
      <c r="BWR19" s="548"/>
      <c r="BWS19" s="548"/>
      <c r="BWT19" s="548"/>
      <c r="BWU19" s="548"/>
      <c r="BWV19" s="548"/>
      <c r="BWW19" s="548"/>
      <c r="BWX19" s="548"/>
      <c r="BWY19" s="548"/>
      <c r="BWZ19" s="548"/>
      <c r="BXA19" s="548"/>
      <c r="BXB19" s="548"/>
      <c r="BXC19" s="548"/>
      <c r="BXD19" s="548"/>
      <c r="BXE19" s="548"/>
      <c r="BXF19" s="548"/>
      <c r="BXG19" s="548"/>
      <c r="BXH19" s="548"/>
      <c r="BXI19" s="548"/>
      <c r="BXJ19" s="548"/>
      <c r="BXK19" s="548"/>
      <c r="BXL19" s="548"/>
      <c r="BXM19" s="548"/>
      <c r="BXN19" s="548"/>
      <c r="BXO19" s="548"/>
      <c r="BXP19" s="548"/>
      <c r="BXQ19" s="548"/>
      <c r="BXR19" s="548"/>
      <c r="BXS19" s="548"/>
      <c r="BXT19" s="548"/>
      <c r="BXU19" s="548"/>
      <c r="BXV19" s="548"/>
      <c r="BXW19" s="548"/>
      <c r="BXX19" s="548"/>
      <c r="BXY19" s="548"/>
      <c r="BXZ19" s="548"/>
      <c r="BYA19" s="548"/>
      <c r="BYB19" s="548"/>
      <c r="BYC19" s="548"/>
      <c r="BYD19" s="548"/>
      <c r="BYE19" s="548"/>
      <c r="BYF19" s="548"/>
      <c r="BYG19" s="548"/>
      <c r="BYH19" s="548"/>
      <c r="BYI19" s="548"/>
      <c r="BYJ19" s="548"/>
      <c r="BYK19" s="548"/>
      <c r="BYL19" s="548"/>
      <c r="BYM19" s="548"/>
      <c r="BYN19" s="548"/>
      <c r="BYO19" s="548"/>
      <c r="BYP19" s="548"/>
      <c r="BYQ19" s="548"/>
      <c r="BYR19" s="548"/>
      <c r="BYS19" s="548"/>
      <c r="BYT19" s="548"/>
      <c r="BYU19" s="548"/>
      <c r="BYV19" s="548"/>
      <c r="BYW19" s="548"/>
      <c r="BYX19" s="548"/>
      <c r="BYY19" s="548"/>
      <c r="BYZ19" s="548"/>
      <c r="BZA19" s="548"/>
      <c r="BZB19" s="548"/>
      <c r="BZC19" s="548"/>
      <c r="BZD19" s="548"/>
      <c r="BZE19" s="548"/>
      <c r="BZF19" s="548"/>
      <c r="BZG19" s="548"/>
      <c r="BZH19" s="548"/>
      <c r="BZI19" s="548"/>
      <c r="BZJ19" s="548"/>
      <c r="BZK19" s="548"/>
      <c r="BZL19" s="548"/>
      <c r="BZM19" s="548"/>
      <c r="BZN19" s="548"/>
      <c r="BZO19" s="548"/>
      <c r="BZP19" s="548"/>
      <c r="BZQ19" s="548"/>
      <c r="BZR19" s="548"/>
      <c r="BZS19" s="548"/>
      <c r="BZT19" s="548"/>
      <c r="BZU19" s="548"/>
      <c r="BZV19" s="548"/>
      <c r="BZW19" s="548"/>
      <c r="BZX19" s="548"/>
      <c r="BZY19" s="548"/>
      <c r="BZZ19" s="548"/>
      <c r="CAA19" s="548"/>
      <c r="CAB19" s="548"/>
      <c r="CAC19" s="548"/>
      <c r="CAD19" s="548"/>
      <c r="CAE19" s="548"/>
      <c r="CAF19" s="548"/>
      <c r="CAG19" s="548"/>
      <c r="CAH19" s="548"/>
      <c r="CAI19" s="548"/>
      <c r="CAJ19" s="548"/>
      <c r="CAK19" s="548"/>
      <c r="CAL19" s="548"/>
      <c r="CAM19" s="548"/>
      <c r="CAN19" s="548"/>
      <c r="CAO19" s="548"/>
      <c r="CAP19" s="548"/>
      <c r="CAQ19" s="548"/>
      <c r="CAR19" s="548"/>
      <c r="CAS19" s="548"/>
      <c r="CAT19" s="548"/>
      <c r="CAU19" s="548"/>
      <c r="CAV19" s="548"/>
      <c r="CAW19" s="548"/>
      <c r="CAX19" s="548"/>
      <c r="CAY19" s="548"/>
      <c r="CAZ19" s="548"/>
      <c r="CBA19" s="548"/>
      <c r="CBB19" s="548"/>
      <c r="CBC19" s="548"/>
      <c r="CBD19" s="548"/>
      <c r="CBE19" s="548"/>
      <c r="CBF19" s="548"/>
      <c r="CBG19" s="548"/>
      <c r="CBH19" s="548"/>
      <c r="CBI19" s="548"/>
      <c r="CBJ19" s="548"/>
      <c r="CBK19" s="548"/>
      <c r="CBL19" s="548"/>
      <c r="CBM19" s="548"/>
      <c r="CBN19" s="548"/>
      <c r="CBO19" s="548"/>
      <c r="CBP19" s="548"/>
      <c r="CBQ19" s="548"/>
      <c r="CBR19" s="548"/>
      <c r="CBS19" s="548"/>
      <c r="CBT19" s="548"/>
      <c r="CBU19" s="548"/>
      <c r="CBV19" s="548"/>
      <c r="CBW19" s="548"/>
      <c r="CBX19" s="548"/>
      <c r="CBY19" s="548"/>
      <c r="CBZ19" s="548"/>
      <c r="CCA19" s="548"/>
      <c r="CCB19" s="548"/>
      <c r="CCC19" s="548"/>
      <c r="CCD19" s="548"/>
      <c r="CCE19" s="548"/>
      <c r="CCF19" s="548"/>
      <c r="CCG19" s="548"/>
      <c r="CCH19" s="548"/>
      <c r="CCI19" s="548"/>
      <c r="CCJ19" s="548"/>
      <c r="CCK19" s="548"/>
      <c r="CCL19" s="548"/>
      <c r="CCM19" s="548"/>
      <c r="CCN19" s="548"/>
      <c r="CCO19" s="548"/>
      <c r="CCP19" s="548"/>
      <c r="CCQ19" s="548"/>
      <c r="CCR19" s="548"/>
      <c r="CCS19" s="548"/>
      <c r="CCT19" s="548"/>
      <c r="CCU19" s="548"/>
      <c r="CCV19" s="548"/>
      <c r="CCW19" s="548"/>
      <c r="CCX19" s="548"/>
      <c r="CCY19" s="548"/>
      <c r="CCZ19" s="548"/>
      <c r="CDA19" s="548"/>
      <c r="CDB19" s="548"/>
      <c r="CDC19" s="548"/>
      <c r="CDD19" s="548"/>
      <c r="CDE19" s="548"/>
      <c r="CDF19" s="548"/>
      <c r="CDG19" s="548"/>
      <c r="CDH19" s="548"/>
      <c r="CDI19" s="548"/>
      <c r="CDJ19" s="548"/>
      <c r="CDK19" s="548"/>
      <c r="CDL19" s="548"/>
      <c r="CDM19" s="548"/>
      <c r="CDN19" s="548"/>
      <c r="CDO19" s="548"/>
      <c r="CDP19" s="548"/>
      <c r="CDQ19" s="548"/>
      <c r="CDR19" s="548"/>
      <c r="CDS19" s="548"/>
      <c r="CDT19" s="548"/>
      <c r="CDU19" s="548"/>
      <c r="CDV19" s="548"/>
      <c r="CDW19" s="548"/>
      <c r="CDX19" s="548"/>
      <c r="CDY19" s="548"/>
      <c r="CDZ19" s="548"/>
      <c r="CEA19" s="548"/>
      <c r="CEB19" s="548"/>
      <c r="CEC19" s="548"/>
      <c r="CED19" s="548"/>
      <c r="CEE19" s="548"/>
      <c r="CEF19" s="548"/>
      <c r="CEG19" s="548"/>
      <c r="CEH19" s="548"/>
      <c r="CEI19" s="548"/>
      <c r="CEJ19" s="548"/>
      <c r="CEK19" s="548"/>
      <c r="CEL19" s="548"/>
      <c r="CEM19" s="548"/>
      <c r="CEN19" s="548"/>
      <c r="CEO19" s="548"/>
      <c r="CEP19" s="548"/>
      <c r="CEQ19" s="548"/>
      <c r="CER19" s="548"/>
      <c r="CES19" s="548"/>
      <c r="CET19" s="548"/>
      <c r="CEU19" s="548"/>
      <c r="CEV19" s="548"/>
      <c r="CEW19" s="548"/>
      <c r="CEX19" s="548"/>
      <c r="CEY19" s="548"/>
      <c r="CEZ19" s="548"/>
      <c r="CFA19" s="548"/>
      <c r="CFB19" s="548"/>
      <c r="CFC19" s="548"/>
      <c r="CFD19" s="548"/>
      <c r="CFE19" s="548"/>
      <c r="CFF19" s="548"/>
      <c r="CFG19" s="548"/>
      <c r="CFH19" s="548"/>
      <c r="CFI19" s="548"/>
      <c r="CFJ19" s="548"/>
      <c r="CFK19" s="548"/>
      <c r="CFL19" s="548"/>
      <c r="CFM19" s="548"/>
      <c r="CFN19" s="548"/>
      <c r="CFO19" s="548"/>
      <c r="CFP19" s="548"/>
      <c r="CFQ19" s="548"/>
      <c r="CFR19" s="548"/>
      <c r="CFS19" s="548"/>
      <c r="CFT19" s="548"/>
      <c r="CFU19" s="548"/>
      <c r="CFV19" s="548"/>
      <c r="CFW19" s="548"/>
      <c r="CFX19" s="548"/>
      <c r="CFY19" s="548"/>
      <c r="CFZ19" s="548"/>
      <c r="CGA19" s="548"/>
      <c r="CGB19" s="548"/>
      <c r="CGC19" s="548"/>
      <c r="CGD19" s="548"/>
      <c r="CGE19" s="548"/>
      <c r="CGF19" s="548"/>
      <c r="CGG19" s="548"/>
      <c r="CGH19" s="548"/>
      <c r="CGI19" s="548"/>
      <c r="CGJ19" s="548"/>
      <c r="CGK19" s="548"/>
      <c r="CGL19" s="548"/>
      <c r="CGM19" s="548"/>
      <c r="CGN19" s="548"/>
      <c r="CGO19" s="548"/>
      <c r="CGP19" s="548"/>
      <c r="CGQ19" s="548"/>
      <c r="CGR19" s="548"/>
      <c r="CGS19" s="548"/>
      <c r="CGT19" s="548"/>
      <c r="CGU19" s="548"/>
      <c r="CGV19" s="548"/>
      <c r="CGW19" s="548"/>
      <c r="CGX19" s="548"/>
      <c r="CGY19" s="548"/>
      <c r="CGZ19" s="548"/>
      <c r="CHA19" s="548"/>
      <c r="CHB19" s="548"/>
      <c r="CHC19" s="548"/>
      <c r="CHD19" s="548"/>
      <c r="CHE19" s="548"/>
      <c r="CHF19" s="548"/>
      <c r="CHG19" s="548"/>
      <c r="CHH19" s="548"/>
      <c r="CHI19" s="548"/>
      <c r="CHJ19" s="548"/>
      <c r="CHK19" s="548"/>
      <c r="CHL19" s="548"/>
      <c r="CHM19" s="548"/>
      <c r="CHN19" s="548"/>
      <c r="CHO19" s="548"/>
      <c r="CHP19" s="548"/>
      <c r="CHQ19" s="548"/>
      <c r="CHR19" s="548"/>
      <c r="CHS19" s="548"/>
      <c r="CHT19" s="548"/>
      <c r="CHU19" s="548"/>
      <c r="CHV19" s="548"/>
      <c r="CHW19" s="548"/>
      <c r="CHX19" s="548"/>
      <c r="CHY19" s="548"/>
      <c r="CHZ19" s="548"/>
      <c r="CIA19" s="548"/>
      <c r="CIB19" s="548"/>
      <c r="CIC19" s="548"/>
      <c r="CID19" s="548"/>
      <c r="CIE19" s="548"/>
      <c r="CIF19" s="548"/>
      <c r="CIG19" s="548"/>
      <c r="CIH19" s="548"/>
      <c r="CII19" s="548"/>
      <c r="CIJ19" s="548"/>
      <c r="CIK19" s="548"/>
      <c r="CIL19" s="548"/>
      <c r="CIM19" s="548"/>
      <c r="CIN19" s="548"/>
      <c r="CIO19" s="548"/>
      <c r="CIP19" s="548"/>
      <c r="CIQ19" s="548"/>
      <c r="CIR19" s="548"/>
      <c r="CIS19" s="548"/>
      <c r="CIT19" s="548"/>
      <c r="CIU19" s="548"/>
      <c r="CIV19" s="548"/>
      <c r="CIW19" s="548"/>
      <c r="CIX19" s="548"/>
      <c r="CIY19" s="548"/>
      <c r="CIZ19" s="548"/>
      <c r="CJA19" s="548"/>
      <c r="CJB19" s="548"/>
      <c r="CJC19" s="548"/>
      <c r="CJD19" s="548"/>
      <c r="CJE19" s="548"/>
      <c r="CJF19" s="548"/>
      <c r="CJG19" s="548"/>
      <c r="CJH19" s="548"/>
      <c r="CJI19" s="548"/>
      <c r="CJJ19" s="548"/>
      <c r="CJK19" s="548"/>
      <c r="CJL19" s="548"/>
      <c r="CJM19" s="548"/>
      <c r="CJN19" s="548"/>
      <c r="CJO19" s="548"/>
      <c r="CJP19" s="548"/>
      <c r="CJQ19" s="548"/>
      <c r="CJR19" s="548"/>
      <c r="CJS19" s="548"/>
      <c r="CJT19" s="548"/>
      <c r="CJU19" s="548"/>
      <c r="CJV19" s="548"/>
      <c r="CJW19" s="548"/>
      <c r="CJX19" s="548"/>
      <c r="CJY19" s="548"/>
      <c r="CJZ19" s="548"/>
      <c r="CKA19" s="548"/>
      <c r="CKB19" s="548"/>
      <c r="CKC19" s="548"/>
      <c r="CKD19" s="548"/>
      <c r="CKE19" s="548"/>
      <c r="CKF19" s="548"/>
      <c r="CKG19" s="548"/>
      <c r="CKH19" s="548"/>
      <c r="CKI19" s="548"/>
      <c r="CKJ19" s="548"/>
      <c r="CKK19" s="548"/>
      <c r="CKL19" s="548"/>
      <c r="CKM19" s="548"/>
      <c r="CKN19" s="548"/>
      <c r="CKO19" s="548"/>
      <c r="CKP19" s="548"/>
      <c r="CKQ19" s="548"/>
      <c r="CKR19" s="548"/>
      <c r="CKS19" s="548"/>
      <c r="CKT19" s="548"/>
      <c r="CKU19" s="548"/>
      <c r="CKV19" s="548"/>
      <c r="CKW19" s="548"/>
      <c r="CKX19" s="548"/>
      <c r="CKY19" s="548"/>
      <c r="CKZ19" s="548"/>
      <c r="CLA19" s="548"/>
      <c r="CLB19" s="548"/>
      <c r="CLC19" s="548"/>
      <c r="CLD19" s="548"/>
      <c r="CLE19" s="548"/>
      <c r="CLF19" s="548"/>
      <c r="CLG19" s="548"/>
      <c r="CLH19" s="548"/>
      <c r="CLI19" s="548"/>
      <c r="CLJ19" s="548"/>
      <c r="CLK19" s="548"/>
      <c r="CLL19" s="548"/>
      <c r="CLM19" s="548"/>
      <c r="CLN19" s="548"/>
      <c r="CLO19" s="548"/>
      <c r="CLP19" s="548"/>
      <c r="CLQ19" s="548"/>
      <c r="CLR19" s="548"/>
      <c r="CLS19" s="548"/>
      <c r="CLT19" s="548"/>
      <c r="CLU19" s="548"/>
      <c r="CLV19" s="548"/>
      <c r="CLW19" s="548"/>
      <c r="CLX19" s="548"/>
      <c r="CLY19" s="548"/>
      <c r="CLZ19" s="548"/>
      <c r="CMA19" s="548"/>
      <c r="CMB19" s="548"/>
      <c r="CMC19" s="548"/>
      <c r="CMD19" s="548"/>
      <c r="CME19" s="548"/>
      <c r="CMF19" s="548"/>
      <c r="CMG19" s="548"/>
      <c r="CMH19" s="548"/>
      <c r="CMI19" s="548"/>
      <c r="CMJ19" s="548"/>
      <c r="CMK19" s="548"/>
      <c r="CML19" s="548"/>
      <c r="CMM19" s="548"/>
      <c r="CMN19" s="548"/>
      <c r="CMO19" s="548"/>
      <c r="CMP19" s="548"/>
      <c r="CMQ19" s="548"/>
      <c r="CMR19" s="548"/>
      <c r="CMS19" s="548"/>
      <c r="CMT19" s="548"/>
      <c r="CMU19" s="548"/>
      <c r="CMV19" s="548"/>
      <c r="CMW19" s="548"/>
      <c r="CMX19" s="548"/>
      <c r="CMY19" s="548"/>
      <c r="CMZ19" s="548"/>
      <c r="CNA19" s="548"/>
      <c r="CNB19" s="548"/>
      <c r="CNC19" s="548"/>
      <c r="CND19" s="548"/>
      <c r="CNE19" s="548"/>
      <c r="CNF19" s="548"/>
      <c r="CNG19" s="548"/>
      <c r="CNH19" s="548"/>
      <c r="CNI19" s="548"/>
      <c r="CNJ19" s="548"/>
      <c r="CNK19" s="548"/>
      <c r="CNL19" s="548"/>
      <c r="CNM19" s="548"/>
      <c r="CNN19" s="548"/>
      <c r="CNO19" s="548"/>
      <c r="CNP19" s="548"/>
      <c r="CNQ19" s="548"/>
      <c r="CNR19" s="548"/>
      <c r="CNS19" s="548"/>
      <c r="CNT19" s="548"/>
      <c r="CNU19" s="548"/>
      <c r="CNV19" s="548"/>
      <c r="CNW19" s="548"/>
      <c r="CNX19" s="548"/>
      <c r="CNY19" s="548"/>
      <c r="CNZ19" s="548"/>
      <c r="COA19" s="548"/>
      <c r="COB19" s="548"/>
      <c r="COC19" s="548"/>
      <c r="COD19" s="548"/>
      <c r="COE19" s="548"/>
      <c r="COF19" s="548"/>
      <c r="COG19" s="548"/>
      <c r="COH19" s="548"/>
      <c r="COI19" s="548"/>
      <c r="COJ19" s="548"/>
      <c r="COK19" s="548"/>
      <c r="COL19" s="548"/>
      <c r="COM19" s="548"/>
      <c r="CON19" s="548"/>
      <c r="COO19" s="548"/>
      <c r="COP19" s="548"/>
      <c r="COQ19" s="548"/>
      <c r="COR19" s="548"/>
      <c r="COS19" s="548"/>
      <c r="COT19" s="548"/>
      <c r="COU19" s="548"/>
      <c r="COV19" s="548"/>
      <c r="COW19" s="548"/>
      <c r="COX19" s="548"/>
      <c r="COY19" s="548"/>
      <c r="COZ19" s="548"/>
      <c r="CPA19" s="548"/>
      <c r="CPB19" s="548"/>
      <c r="CPC19" s="548"/>
      <c r="CPD19" s="548"/>
      <c r="CPE19" s="548"/>
      <c r="CPF19" s="548"/>
      <c r="CPG19" s="548"/>
      <c r="CPH19" s="548"/>
      <c r="CPI19" s="548"/>
      <c r="CPJ19" s="548"/>
      <c r="CPK19" s="548"/>
      <c r="CPL19" s="548"/>
      <c r="CPM19" s="548"/>
      <c r="CPN19" s="548"/>
      <c r="CPO19" s="548"/>
      <c r="CPP19" s="548"/>
      <c r="CPQ19" s="548"/>
      <c r="CPR19" s="548"/>
      <c r="CPS19" s="548"/>
      <c r="CPT19" s="548"/>
      <c r="CPU19" s="548"/>
      <c r="CPV19" s="548"/>
      <c r="CPW19" s="548"/>
      <c r="CPX19" s="548"/>
      <c r="CPY19" s="548"/>
      <c r="CPZ19" s="548"/>
      <c r="CQA19" s="548"/>
      <c r="CQB19" s="548"/>
      <c r="CQC19" s="548"/>
      <c r="CQD19" s="548"/>
      <c r="CQE19" s="548"/>
      <c r="CQF19" s="548"/>
      <c r="CQG19" s="548"/>
      <c r="CQH19" s="548"/>
      <c r="CQI19" s="548"/>
      <c r="CQJ19" s="548"/>
      <c r="CQK19" s="548"/>
      <c r="CQL19" s="548"/>
      <c r="CQM19" s="548"/>
      <c r="CQN19" s="548"/>
      <c r="CQO19" s="548"/>
      <c r="CQP19" s="548"/>
      <c r="CQQ19" s="548"/>
      <c r="CQR19" s="548"/>
      <c r="CQS19" s="548"/>
      <c r="CQT19" s="548"/>
      <c r="CQU19" s="548"/>
      <c r="CQV19" s="548"/>
      <c r="CQW19" s="548"/>
      <c r="CQX19" s="548"/>
      <c r="CQY19" s="548"/>
      <c r="CQZ19" s="548"/>
      <c r="CRA19" s="548"/>
      <c r="CRB19" s="548"/>
      <c r="CRC19" s="548"/>
      <c r="CRD19" s="548"/>
      <c r="CRE19" s="548"/>
      <c r="CRF19" s="548"/>
      <c r="CRG19" s="548"/>
      <c r="CRH19" s="548"/>
      <c r="CRI19" s="548"/>
      <c r="CRJ19" s="548"/>
      <c r="CRK19" s="548"/>
      <c r="CRL19" s="548"/>
      <c r="CRM19" s="548"/>
      <c r="CRN19" s="548"/>
      <c r="CRO19" s="548"/>
      <c r="CRP19" s="548"/>
      <c r="CRQ19" s="548"/>
      <c r="CRR19" s="548"/>
      <c r="CRS19" s="548"/>
      <c r="CRT19" s="548"/>
      <c r="CRU19" s="548"/>
      <c r="CRV19" s="548"/>
      <c r="CRW19" s="548"/>
      <c r="CRX19" s="548"/>
      <c r="CRY19" s="548"/>
      <c r="CRZ19" s="548"/>
      <c r="CSA19" s="548"/>
      <c r="CSB19" s="548"/>
      <c r="CSC19" s="548"/>
      <c r="CSD19" s="548"/>
      <c r="CSE19" s="548"/>
      <c r="CSF19" s="548"/>
      <c r="CSG19" s="548"/>
      <c r="CSH19" s="548"/>
      <c r="CSI19" s="548"/>
      <c r="CSJ19" s="548"/>
      <c r="CSK19" s="548"/>
      <c r="CSL19" s="548"/>
      <c r="CSM19" s="548"/>
      <c r="CSN19" s="548"/>
      <c r="CSO19" s="548"/>
      <c r="CSP19" s="548"/>
      <c r="CSQ19" s="548"/>
      <c r="CSR19" s="548"/>
      <c r="CSS19" s="548"/>
      <c r="CST19" s="548"/>
      <c r="CSU19" s="548"/>
      <c r="CSV19" s="548"/>
      <c r="CSW19" s="548"/>
      <c r="CSX19" s="548"/>
      <c r="CSY19" s="548"/>
      <c r="CSZ19" s="548"/>
      <c r="CTA19" s="548"/>
      <c r="CTB19" s="548"/>
      <c r="CTC19" s="548"/>
      <c r="CTD19" s="548"/>
      <c r="CTE19" s="548"/>
      <c r="CTF19" s="548"/>
      <c r="CTG19" s="548"/>
      <c r="CTH19" s="548"/>
      <c r="CTI19" s="548"/>
      <c r="CTJ19" s="548"/>
      <c r="CTK19" s="548"/>
      <c r="CTL19" s="548"/>
      <c r="CTM19" s="548"/>
      <c r="CTN19" s="548"/>
      <c r="CTO19" s="548"/>
      <c r="CTP19" s="548"/>
      <c r="CTQ19" s="548"/>
      <c r="CTR19" s="548"/>
      <c r="CTS19" s="548"/>
      <c r="CTT19" s="548"/>
      <c r="CTU19" s="548"/>
      <c r="CTV19" s="548"/>
      <c r="CTW19" s="548"/>
      <c r="CTX19" s="548"/>
      <c r="CTY19" s="548"/>
      <c r="CTZ19" s="548"/>
      <c r="CUA19" s="548"/>
      <c r="CUB19" s="548"/>
      <c r="CUC19" s="548"/>
      <c r="CUD19" s="548"/>
      <c r="CUE19" s="548"/>
      <c r="CUF19" s="548"/>
      <c r="CUG19" s="548"/>
      <c r="CUH19" s="548"/>
      <c r="CUI19" s="548"/>
      <c r="CUJ19" s="548"/>
      <c r="CUK19" s="548"/>
      <c r="CUL19" s="548"/>
      <c r="CUM19" s="548"/>
      <c r="CUN19" s="548"/>
      <c r="CUO19" s="548"/>
      <c r="CUP19" s="548"/>
      <c r="CUQ19" s="548"/>
      <c r="CUR19" s="548"/>
      <c r="CUS19" s="548"/>
      <c r="CUT19" s="548"/>
      <c r="CUU19" s="548"/>
      <c r="CUV19" s="548"/>
      <c r="CUW19" s="548"/>
      <c r="CUX19" s="548"/>
      <c r="CUY19" s="548"/>
      <c r="CUZ19" s="548"/>
      <c r="CVA19" s="548"/>
      <c r="CVB19" s="548"/>
      <c r="CVC19" s="548"/>
      <c r="CVD19" s="548"/>
      <c r="CVE19" s="548"/>
      <c r="CVF19" s="548"/>
      <c r="CVG19" s="548"/>
      <c r="CVH19" s="548"/>
      <c r="CVI19" s="548"/>
      <c r="CVJ19" s="548"/>
      <c r="CVK19" s="548"/>
      <c r="CVL19" s="548"/>
      <c r="CVM19" s="548"/>
      <c r="CVN19" s="548"/>
      <c r="CVO19" s="548"/>
      <c r="CVP19" s="548"/>
      <c r="CVQ19" s="548"/>
      <c r="CVR19" s="548"/>
      <c r="CVS19" s="548"/>
      <c r="CVT19" s="548"/>
      <c r="CVU19" s="548"/>
      <c r="CVV19" s="548"/>
      <c r="CVW19" s="548"/>
      <c r="CVX19" s="548"/>
      <c r="CVY19" s="548"/>
      <c r="CVZ19" s="548"/>
      <c r="CWA19" s="548"/>
      <c r="CWB19" s="548"/>
      <c r="CWC19" s="548"/>
      <c r="CWD19" s="548"/>
      <c r="CWE19" s="548"/>
      <c r="CWF19" s="548"/>
      <c r="CWG19" s="548"/>
      <c r="CWH19" s="548"/>
      <c r="CWI19" s="548"/>
      <c r="CWJ19" s="548"/>
      <c r="CWK19" s="548"/>
      <c r="CWL19" s="548"/>
      <c r="CWM19" s="548"/>
      <c r="CWN19" s="548"/>
      <c r="CWO19" s="548"/>
      <c r="CWP19" s="548"/>
      <c r="CWQ19" s="548"/>
      <c r="CWR19" s="548"/>
      <c r="CWS19" s="548"/>
      <c r="CWT19" s="548"/>
      <c r="CWU19" s="548"/>
      <c r="CWV19" s="548"/>
      <c r="CWW19" s="548"/>
      <c r="CWX19" s="548"/>
      <c r="CWY19" s="548"/>
      <c r="CWZ19" s="548"/>
      <c r="CXA19" s="548"/>
      <c r="CXB19" s="548"/>
      <c r="CXC19" s="548"/>
      <c r="CXD19" s="548"/>
      <c r="CXE19" s="548"/>
      <c r="CXF19" s="548"/>
      <c r="CXG19" s="548"/>
      <c r="CXH19" s="548"/>
      <c r="CXI19" s="548"/>
      <c r="CXJ19" s="548"/>
      <c r="CXK19" s="548"/>
      <c r="CXL19" s="548"/>
      <c r="CXM19" s="548"/>
      <c r="CXN19" s="548"/>
      <c r="CXO19" s="548"/>
      <c r="CXP19" s="548"/>
      <c r="CXQ19" s="548"/>
      <c r="CXR19" s="548"/>
      <c r="CXS19" s="548"/>
      <c r="CXT19" s="548"/>
      <c r="CXU19" s="548"/>
      <c r="CXV19" s="548"/>
      <c r="CXW19" s="548"/>
      <c r="CXX19" s="548"/>
      <c r="CXY19" s="548"/>
      <c r="CXZ19" s="548"/>
      <c r="CYA19" s="548"/>
      <c r="CYB19" s="548"/>
      <c r="CYC19" s="548"/>
      <c r="CYD19" s="548"/>
      <c r="CYE19" s="548"/>
      <c r="CYF19" s="548"/>
      <c r="CYG19" s="548"/>
      <c r="CYH19" s="548"/>
      <c r="CYI19" s="548"/>
      <c r="CYJ19" s="548"/>
      <c r="CYK19" s="548"/>
      <c r="CYL19" s="548"/>
      <c r="CYM19" s="548"/>
      <c r="CYN19" s="548"/>
      <c r="CYO19" s="548"/>
      <c r="CYP19" s="548"/>
      <c r="CYQ19" s="548"/>
      <c r="CYR19" s="548"/>
      <c r="CYS19" s="548"/>
      <c r="CYT19" s="548"/>
      <c r="CYU19" s="548"/>
      <c r="CYV19" s="548"/>
      <c r="CYW19" s="548"/>
      <c r="CYX19" s="548"/>
      <c r="CYY19" s="548"/>
      <c r="CYZ19" s="548"/>
      <c r="CZA19" s="548"/>
      <c r="CZB19" s="548"/>
      <c r="CZC19" s="548"/>
      <c r="CZD19" s="548"/>
      <c r="CZE19" s="548"/>
      <c r="CZF19" s="548"/>
      <c r="CZG19" s="548"/>
      <c r="CZH19" s="548"/>
      <c r="CZI19" s="548"/>
      <c r="CZJ19" s="548"/>
      <c r="CZK19" s="548"/>
      <c r="CZL19" s="548"/>
      <c r="CZM19" s="548"/>
      <c r="CZN19" s="548"/>
      <c r="CZO19" s="548"/>
      <c r="CZP19" s="548"/>
      <c r="CZQ19" s="548"/>
      <c r="CZR19" s="548"/>
      <c r="CZS19" s="548"/>
      <c r="CZT19" s="548"/>
      <c r="CZU19" s="548"/>
      <c r="CZV19" s="548"/>
      <c r="CZW19" s="548"/>
      <c r="CZX19" s="548"/>
      <c r="CZY19" s="548"/>
      <c r="CZZ19" s="548"/>
      <c r="DAA19" s="548"/>
      <c r="DAB19" s="548"/>
      <c r="DAC19" s="548"/>
      <c r="DAD19" s="548"/>
      <c r="DAE19" s="548"/>
      <c r="DAF19" s="548"/>
      <c r="DAG19" s="548"/>
      <c r="DAH19" s="548"/>
      <c r="DAI19" s="548"/>
      <c r="DAJ19" s="548"/>
      <c r="DAK19" s="548"/>
      <c r="DAL19" s="548"/>
      <c r="DAM19" s="548"/>
      <c r="DAN19" s="548"/>
      <c r="DAO19" s="548"/>
      <c r="DAP19" s="548"/>
      <c r="DAQ19" s="548"/>
      <c r="DAR19" s="548"/>
      <c r="DAS19" s="548"/>
      <c r="DAT19" s="548"/>
      <c r="DAU19" s="548"/>
      <c r="DAV19" s="548"/>
      <c r="DAW19" s="548"/>
      <c r="DAX19" s="548"/>
      <c r="DAY19" s="548"/>
      <c r="DAZ19" s="548"/>
      <c r="DBA19" s="548"/>
      <c r="DBB19" s="548"/>
      <c r="DBC19" s="548"/>
      <c r="DBD19" s="548"/>
      <c r="DBE19" s="548"/>
      <c r="DBF19" s="548"/>
      <c r="DBG19" s="548"/>
      <c r="DBH19" s="548"/>
      <c r="DBI19" s="548"/>
      <c r="DBJ19" s="548"/>
      <c r="DBK19" s="548"/>
      <c r="DBL19" s="548"/>
      <c r="DBM19" s="548"/>
      <c r="DBN19" s="548"/>
      <c r="DBO19" s="548"/>
      <c r="DBP19" s="548"/>
      <c r="DBQ19" s="548"/>
      <c r="DBR19" s="548"/>
      <c r="DBS19" s="548"/>
      <c r="DBT19" s="548"/>
      <c r="DBU19" s="548"/>
      <c r="DBV19" s="548"/>
      <c r="DBW19" s="548"/>
      <c r="DBX19" s="548"/>
      <c r="DBY19" s="548"/>
      <c r="DBZ19" s="548"/>
      <c r="DCA19" s="548"/>
      <c r="DCB19" s="548"/>
      <c r="DCC19" s="548"/>
      <c r="DCD19" s="548"/>
      <c r="DCE19" s="548"/>
      <c r="DCF19" s="548"/>
      <c r="DCG19" s="548"/>
      <c r="DCH19" s="548"/>
      <c r="DCI19" s="548"/>
      <c r="DCJ19" s="548"/>
      <c r="DCK19" s="548"/>
      <c r="DCL19" s="548"/>
      <c r="DCM19" s="548"/>
      <c r="DCN19" s="548"/>
      <c r="DCO19" s="548"/>
      <c r="DCP19" s="548"/>
      <c r="DCQ19" s="548"/>
      <c r="DCR19" s="548"/>
      <c r="DCS19" s="548"/>
      <c r="DCT19" s="548"/>
      <c r="DCU19" s="548"/>
      <c r="DCV19" s="548"/>
      <c r="DCW19" s="548"/>
      <c r="DCX19" s="548"/>
      <c r="DCY19" s="548"/>
      <c r="DCZ19" s="548"/>
      <c r="DDA19" s="548"/>
      <c r="DDB19" s="548"/>
      <c r="DDC19" s="548"/>
      <c r="DDD19" s="548"/>
      <c r="DDE19" s="548"/>
      <c r="DDF19" s="548"/>
      <c r="DDG19" s="548"/>
      <c r="DDH19" s="548"/>
      <c r="DDI19" s="548"/>
      <c r="DDJ19" s="548"/>
      <c r="DDK19" s="548"/>
      <c r="DDL19" s="548"/>
      <c r="DDM19" s="548"/>
      <c r="DDN19" s="548"/>
      <c r="DDO19" s="548"/>
      <c r="DDP19" s="548"/>
      <c r="DDQ19" s="548"/>
      <c r="DDR19" s="548"/>
      <c r="DDS19" s="548"/>
      <c r="DDT19" s="548"/>
      <c r="DDU19" s="548"/>
      <c r="DDV19" s="548"/>
      <c r="DDW19" s="548"/>
      <c r="DDX19" s="548"/>
      <c r="DDY19" s="548"/>
      <c r="DDZ19" s="548"/>
      <c r="DEA19" s="548"/>
      <c r="DEB19" s="548"/>
      <c r="DEC19" s="548"/>
      <c r="DED19" s="548"/>
      <c r="DEE19" s="548"/>
      <c r="DEF19" s="548"/>
      <c r="DEG19" s="548"/>
      <c r="DEH19" s="548"/>
      <c r="DEI19" s="548"/>
      <c r="DEJ19" s="548"/>
      <c r="DEK19" s="548"/>
      <c r="DEL19" s="548"/>
      <c r="DEM19" s="548"/>
      <c r="DEN19" s="548"/>
      <c r="DEO19" s="548"/>
      <c r="DEP19" s="548"/>
      <c r="DEQ19" s="548"/>
      <c r="DER19" s="548"/>
      <c r="DES19" s="548"/>
      <c r="DET19" s="548"/>
      <c r="DEU19" s="548"/>
      <c r="DEV19" s="548"/>
      <c r="DEW19" s="548"/>
      <c r="DEX19" s="548"/>
      <c r="DEY19" s="548"/>
      <c r="DEZ19" s="548"/>
      <c r="DFA19" s="548"/>
      <c r="DFB19" s="548"/>
      <c r="DFC19" s="548"/>
      <c r="DFD19" s="548"/>
      <c r="DFE19" s="548"/>
      <c r="DFF19" s="548"/>
      <c r="DFG19" s="548"/>
      <c r="DFH19" s="548"/>
      <c r="DFI19" s="548"/>
      <c r="DFJ19" s="548"/>
      <c r="DFK19" s="548"/>
      <c r="DFL19" s="548"/>
      <c r="DFM19" s="548"/>
      <c r="DFN19" s="548"/>
      <c r="DFO19" s="548"/>
      <c r="DFP19" s="548"/>
      <c r="DFQ19" s="548"/>
      <c r="DFR19" s="548"/>
      <c r="DFS19" s="548"/>
      <c r="DFT19" s="548"/>
      <c r="DFU19" s="548"/>
      <c r="DFV19" s="548"/>
      <c r="DFW19" s="548"/>
      <c r="DFX19" s="548"/>
      <c r="DFY19" s="548"/>
      <c r="DFZ19" s="548"/>
      <c r="DGA19" s="548"/>
      <c r="DGB19" s="548"/>
      <c r="DGC19" s="548"/>
      <c r="DGD19" s="548"/>
      <c r="DGE19" s="548"/>
      <c r="DGF19" s="548"/>
      <c r="DGG19" s="548"/>
      <c r="DGH19" s="548"/>
      <c r="DGI19" s="548"/>
      <c r="DGJ19" s="548"/>
      <c r="DGK19" s="548"/>
      <c r="DGL19" s="548"/>
      <c r="DGM19" s="548"/>
      <c r="DGN19" s="548"/>
      <c r="DGO19" s="548"/>
      <c r="DGP19" s="548"/>
      <c r="DGQ19" s="548"/>
      <c r="DGR19" s="548"/>
      <c r="DGS19" s="548"/>
      <c r="DGT19" s="548"/>
      <c r="DGU19" s="548"/>
      <c r="DGV19" s="548"/>
      <c r="DGW19" s="548"/>
      <c r="DGX19" s="548"/>
      <c r="DGY19" s="548"/>
      <c r="DGZ19" s="548"/>
      <c r="DHA19" s="548"/>
      <c r="DHB19" s="548"/>
      <c r="DHC19" s="548"/>
      <c r="DHD19" s="548"/>
      <c r="DHE19" s="548"/>
      <c r="DHF19" s="548"/>
      <c r="DHG19" s="548"/>
      <c r="DHH19" s="548"/>
      <c r="DHI19" s="548"/>
      <c r="DHJ19" s="548"/>
      <c r="DHK19" s="548"/>
      <c r="DHL19" s="548"/>
      <c r="DHM19" s="548"/>
      <c r="DHN19" s="548"/>
      <c r="DHO19" s="548"/>
      <c r="DHP19" s="548"/>
      <c r="DHQ19" s="548"/>
      <c r="DHR19" s="548"/>
      <c r="DHS19" s="548"/>
      <c r="DHT19" s="548"/>
      <c r="DHU19" s="548"/>
      <c r="DHV19" s="548"/>
      <c r="DHW19" s="548"/>
      <c r="DHX19" s="548"/>
      <c r="DHY19" s="548"/>
      <c r="DHZ19" s="548"/>
      <c r="DIA19" s="548"/>
      <c r="DIB19" s="548"/>
      <c r="DIC19" s="548"/>
      <c r="DID19" s="548"/>
      <c r="DIE19" s="548"/>
      <c r="DIF19" s="548"/>
      <c r="DIG19" s="548"/>
      <c r="DIH19" s="548"/>
      <c r="DII19" s="548"/>
      <c r="DIJ19" s="548"/>
      <c r="DIK19" s="548"/>
      <c r="DIL19" s="548"/>
      <c r="DIM19" s="548"/>
      <c r="DIN19" s="548"/>
      <c r="DIO19" s="548"/>
      <c r="DIP19" s="548"/>
      <c r="DIQ19" s="548"/>
      <c r="DIR19" s="548"/>
      <c r="DIS19" s="548"/>
      <c r="DIT19" s="548"/>
      <c r="DIU19" s="548"/>
      <c r="DIV19" s="548"/>
      <c r="DIW19" s="548"/>
      <c r="DIX19" s="548"/>
      <c r="DIY19" s="548"/>
      <c r="DIZ19" s="548"/>
      <c r="DJA19" s="548"/>
      <c r="DJB19" s="548"/>
      <c r="DJC19" s="548"/>
      <c r="DJD19" s="548"/>
      <c r="DJE19" s="548"/>
      <c r="DJF19" s="548"/>
      <c r="DJG19" s="548"/>
      <c r="DJH19" s="548"/>
      <c r="DJI19" s="548"/>
      <c r="DJJ19" s="548"/>
      <c r="DJK19" s="548"/>
      <c r="DJL19" s="548"/>
      <c r="DJM19" s="548"/>
      <c r="DJN19" s="548"/>
      <c r="DJO19" s="548"/>
      <c r="DJP19" s="548"/>
      <c r="DJQ19" s="548"/>
      <c r="DJR19" s="548"/>
      <c r="DJS19" s="548"/>
      <c r="DJT19" s="548"/>
      <c r="DJU19" s="548"/>
      <c r="DJV19" s="548"/>
      <c r="DJW19" s="548"/>
      <c r="DJX19" s="548"/>
      <c r="DJY19" s="548"/>
      <c r="DJZ19" s="548"/>
      <c r="DKA19" s="548"/>
      <c r="DKB19" s="548"/>
      <c r="DKC19" s="548"/>
      <c r="DKD19" s="548"/>
      <c r="DKE19" s="548"/>
      <c r="DKF19" s="548"/>
      <c r="DKG19" s="548"/>
      <c r="DKH19" s="548"/>
      <c r="DKI19" s="548"/>
      <c r="DKJ19" s="548"/>
      <c r="DKK19" s="548"/>
      <c r="DKL19" s="548"/>
      <c r="DKM19" s="548"/>
      <c r="DKN19" s="548"/>
      <c r="DKO19" s="548"/>
      <c r="DKP19" s="548"/>
      <c r="DKQ19" s="548"/>
      <c r="DKR19" s="548"/>
      <c r="DKS19" s="548"/>
      <c r="DKT19" s="548"/>
      <c r="DKU19" s="548"/>
      <c r="DKV19" s="548"/>
      <c r="DKW19" s="548"/>
      <c r="DKX19" s="548"/>
      <c r="DKY19" s="548"/>
      <c r="DKZ19" s="548"/>
      <c r="DLA19" s="548"/>
      <c r="DLB19" s="548"/>
      <c r="DLC19" s="548"/>
      <c r="DLD19" s="548"/>
      <c r="DLE19" s="548"/>
      <c r="DLF19" s="548"/>
      <c r="DLG19" s="548"/>
      <c r="DLH19" s="548"/>
      <c r="DLI19" s="548"/>
      <c r="DLJ19" s="548"/>
      <c r="DLK19" s="548"/>
      <c r="DLL19" s="548"/>
      <c r="DLM19" s="548"/>
      <c r="DLN19" s="548"/>
      <c r="DLO19" s="548"/>
      <c r="DLP19" s="548"/>
      <c r="DLQ19" s="548"/>
      <c r="DLR19" s="548"/>
      <c r="DLS19" s="548"/>
      <c r="DLT19" s="548"/>
      <c r="DLU19" s="548"/>
      <c r="DLV19" s="548"/>
      <c r="DLW19" s="548"/>
      <c r="DLX19" s="548"/>
      <c r="DLY19" s="548"/>
      <c r="DLZ19" s="548"/>
      <c r="DMA19" s="548"/>
      <c r="DMB19" s="548"/>
      <c r="DMC19" s="548"/>
      <c r="DMD19" s="548"/>
      <c r="DME19" s="548"/>
      <c r="DMF19" s="548"/>
      <c r="DMG19" s="548"/>
      <c r="DMH19" s="548"/>
      <c r="DMI19" s="548"/>
      <c r="DMJ19" s="548"/>
      <c r="DMK19" s="548"/>
      <c r="DML19" s="548"/>
      <c r="DMM19" s="548"/>
      <c r="DMN19" s="548"/>
      <c r="DMO19" s="548"/>
      <c r="DMP19" s="548"/>
      <c r="DMQ19" s="548"/>
      <c r="DMR19" s="548"/>
      <c r="DMS19" s="548"/>
      <c r="DMT19" s="548"/>
      <c r="DMU19" s="548"/>
      <c r="DMV19" s="548"/>
      <c r="DMW19" s="548"/>
      <c r="DMX19" s="548"/>
      <c r="DMY19" s="548"/>
      <c r="DMZ19" s="548"/>
      <c r="DNA19" s="548"/>
      <c r="DNB19" s="548"/>
      <c r="DNC19" s="548"/>
      <c r="DND19" s="548"/>
      <c r="DNE19" s="548"/>
      <c r="DNF19" s="548"/>
      <c r="DNG19" s="548"/>
      <c r="DNH19" s="548"/>
      <c r="DNI19" s="548"/>
      <c r="DNJ19" s="548"/>
      <c r="DNK19" s="548"/>
      <c r="DNL19" s="548"/>
      <c r="DNM19" s="548"/>
      <c r="DNN19" s="548"/>
      <c r="DNO19" s="548"/>
      <c r="DNP19" s="548"/>
      <c r="DNQ19" s="548"/>
      <c r="DNR19" s="548"/>
      <c r="DNS19" s="548"/>
      <c r="DNT19" s="548"/>
      <c r="DNU19" s="548"/>
      <c r="DNV19" s="548"/>
      <c r="DNW19" s="548"/>
      <c r="DNX19" s="548"/>
      <c r="DNY19" s="548"/>
      <c r="DNZ19" s="548"/>
      <c r="DOA19" s="548"/>
      <c r="DOB19" s="548"/>
      <c r="DOC19" s="548"/>
      <c r="DOD19" s="548"/>
      <c r="DOE19" s="548"/>
      <c r="DOF19" s="548"/>
      <c r="DOG19" s="548"/>
      <c r="DOH19" s="548"/>
      <c r="DOI19" s="548"/>
      <c r="DOJ19" s="548"/>
      <c r="DOK19" s="548"/>
      <c r="DOL19" s="548"/>
      <c r="DOM19" s="548"/>
      <c r="DON19" s="548"/>
      <c r="DOO19" s="548"/>
      <c r="DOP19" s="548"/>
      <c r="DOQ19" s="548"/>
      <c r="DOR19" s="548"/>
      <c r="DOS19" s="548"/>
      <c r="DOT19" s="548"/>
      <c r="DOU19" s="548"/>
      <c r="DOV19" s="548"/>
      <c r="DOW19" s="548"/>
      <c r="DOX19" s="548"/>
      <c r="DOY19" s="548"/>
      <c r="DOZ19" s="548"/>
      <c r="DPA19" s="548"/>
      <c r="DPB19" s="548"/>
      <c r="DPC19" s="548"/>
      <c r="DPD19" s="548"/>
      <c r="DPE19" s="548"/>
      <c r="DPF19" s="548"/>
      <c r="DPG19" s="548"/>
      <c r="DPH19" s="548"/>
      <c r="DPI19" s="548"/>
      <c r="DPJ19" s="548"/>
      <c r="DPK19" s="548"/>
      <c r="DPL19" s="548"/>
      <c r="DPM19" s="548"/>
      <c r="DPN19" s="548"/>
      <c r="DPO19" s="548"/>
      <c r="DPP19" s="548"/>
      <c r="DPQ19" s="548"/>
      <c r="DPR19" s="548"/>
      <c r="DPS19" s="548"/>
      <c r="DPT19" s="548"/>
      <c r="DPU19" s="548"/>
      <c r="DPV19" s="548"/>
      <c r="DPW19" s="548"/>
      <c r="DPX19" s="548"/>
      <c r="DPY19" s="548"/>
      <c r="DPZ19" s="548"/>
      <c r="DQA19" s="548"/>
      <c r="DQB19" s="548"/>
      <c r="DQC19" s="548"/>
      <c r="DQD19" s="548"/>
      <c r="DQE19" s="548"/>
      <c r="DQF19" s="548"/>
      <c r="DQG19" s="548"/>
      <c r="DQH19" s="548"/>
      <c r="DQI19" s="548"/>
      <c r="DQJ19" s="548"/>
      <c r="DQK19" s="548"/>
      <c r="DQL19" s="548"/>
      <c r="DQM19" s="548"/>
      <c r="DQN19" s="548"/>
      <c r="DQO19" s="548"/>
      <c r="DQP19" s="548"/>
      <c r="DQQ19" s="548"/>
      <c r="DQR19" s="548"/>
      <c r="DQS19" s="548"/>
      <c r="DQT19" s="548"/>
      <c r="DQU19" s="548"/>
      <c r="DQV19" s="548"/>
      <c r="DQW19" s="548"/>
      <c r="DQX19" s="548"/>
      <c r="DQY19" s="548"/>
      <c r="DQZ19" s="548"/>
      <c r="DRA19" s="548"/>
      <c r="DRB19" s="548"/>
      <c r="DRC19" s="548"/>
      <c r="DRD19" s="548"/>
      <c r="DRE19" s="548"/>
      <c r="DRF19" s="548"/>
      <c r="DRG19" s="548"/>
      <c r="DRH19" s="548"/>
      <c r="DRI19" s="548"/>
      <c r="DRJ19" s="548"/>
      <c r="DRK19" s="548"/>
      <c r="DRL19" s="548"/>
      <c r="DRM19" s="548"/>
      <c r="DRN19" s="548"/>
      <c r="DRO19" s="548"/>
      <c r="DRP19" s="548"/>
      <c r="DRQ19" s="548"/>
      <c r="DRR19" s="548"/>
      <c r="DRS19" s="548"/>
      <c r="DRT19" s="548"/>
      <c r="DRU19" s="548"/>
      <c r="DRV19" s="548"/>
      <c r="DRW19" s="548"/>
      <c r="DRX19" s="548"/>
      <c r="DRY19" s="548"/>
      <c r="DRZ19" s="548"/>
      <c r="DSA19" s="548"/>
      <c r="DSB19" s="548"/>
      <c r="DSC19" s="548"/>
      <c r="DSD19" s="548"/>
      <c r="DSE19" s="548"/>
      <c r="DSF19" s="548"/>
      <c r="DSG19" s="548"/>
      <c r="DSH19" s="548"/>
      <c r="DSI19" s="548"/>
      <c r="DSJ19" s="548"/>
      <c r="DSK19" s="548"/>
      <c r="DSL19" s="548"/>
      <c r="DSM19" s="548"/>
      <c r="DSN19" s="548"/>
      <c r="DSO19" s="548"/>
      <c r="DSP19" s="548"/>
      <c r="DSQ19" s="548"/>
      <c r="DSR19" s="548"/>
      <c r="DSS19" s="548"/>
      <c r="DST19" s="548"/>
      <c r="DSU19" s="548"/>
      <c r="DSV19" s="548"/>
      <c r="DSW19" s="548"/>
      <c r="DSX19" s="548"/>
      <c r="DSY19" s="548"/>
      <c r="DSZ19" s="548"/>
      <c r="DTA19" s="548"/>
      <c r="DTB19" s="548"/>
      <c r="DTC19" s="548"/>
      <c r="DTD19" s="548"/>
      <c r="DTE19" s="548"/>
      <c r="DTF19" s="548"/>
      <c r="DTG19" s="548"/>
      <c r="DTH19" s="548"/>
      <c r="DTI19" s="548"/>
      <c r="DTJ19" s="548"/>
      <c r="DTK19" s="548"/>
      <c r="DTL19" s="548"/>
      <c r="DTM19" s="548"/>
      <c r="DTN19" s="548"/>
      <c r="DTO19" s="548"/>
      <c r="DTP19" s="548"/>
      <c r="DTQ19" s="548"/>
      <c r="DTR19" s="548"/>
      <c r="DTS19" s="548"/>
      <c r="DTT19" s="548"/>
      <c r="DTU19" s="548"/>
      <c r="DTV19" s="548"/>
      <c r="DTW19" s="548"/>
      <c r="DTX19" s="548"/>
      <c r="DTY19" s="548"/>
      <c r="DTZ19" s="548"/>
      <c r="DUA19" s="548"/>
      <c r="DUB19" s="548"/>
      <c r="DUC19" s="548"/>
      <c r="DUD19" s="548"/>
      <c r="DUE19" s="548"/>
      <c r="DUF19" s="548"/>
      <c r="DUG19" s="548"/>
      <c r="DUH19" s="548"/>
      <c r="DUI19" s="548"/>
      <c r="DUJ19" s="548"/>
      <c r="DUK19" s="548"/>
      <c r="DUL19" s="548"/>
      <c r="DUM19" s="548"/>
      <c r="DUN19" s="548"/>
      <c r="DUO19" s="548"/>
      <c r="DUP19" s="548"/>
      <c r="DUQ19" s="548"/>
      <c r="DUR19" s="548"/>
      <c r="DUS19" s="548"/>
      <c r="DUT19" s="548"/>
      <c r="DUU19" s="548"/>
      <c r="DUV19" s="548"/>
      <c r="DUW19" s="548"/>
      <c r="DUX19" s="548"/>
      <c r="DUY19" s="548"/>
      <c r="DUZ19" s="548"/>
      <c r="DVA19" s="548"/>
      <c r="DVB19" s="548"/>
      <c r="DVC19" s="548"/>
      <c r="DVD19" s="548"/>
      <c r="DVE19" s="548"/>
      <c r="DVF19" s="548"/>
      <c r="DVG19" s="548"/>
      <c r="DVH19" s="548"/>
      <c r="DVI19" s="548"/>
      <c r="DVJ19" s="548"/>
      <c r="DVK19" s="548"/>
      <c r="DVL19" s="548"/>
      <c r="DVM19" s="548"/>
      <c r="DVN19" s="548"/>
      <c r="DVO19" s="548"/>
      <c r="DVP19" s="548"/>
      <c r="DVQ19" s="548"/>
      <c r="DVR19" s="548"/>
      <c r="DVS19" s="548"/>
      <c r="DVT19" s="548"/>
      <c r="DVU19" s="548"/>
      <c r="DVV19" s="548"/>
      <c r="DVW19" s="548"/>
      <c r="DVX19" s="548"/>
      <c r="DVY19" s="548"/>
      <c r="DVZ19" s="548"/>
      <c r="DWA19" s="548"/>
      <c r="DWB19" s="548"/>
      <c r="DWC19" s="548"/>
      <c r="DWD19" s="548"/>
      <c r="DWE19" s="548"/>
      <c r="DWF19" s="548"/>
      <c r="DWG19" s="548"/>
      <c r="DWH19" s="548"/>
      <c r="DWI19" s="548"/>
      <c r="DWJ19" s="548"/>
      <c r="DWK19" s="548"/>
      <c r="DWL19" s="548"/>
      <c r="DWM19" s="548"/>
      <c r="DWN19" s="548"/>
      <c r="DWO19" s="548"/>
      <c r="DWP19" s="548"/>
      <c r="DWQ19" s="548"/>
      <c r="DWR19" s="548"/>
      <c r="DWS19" s="548"/>
      <c r="DWT19" s="548"/>
      <c r="DWU19" s="548"/>
      <c r="DWV19" s="548"/>
      <c r="DWW19" s="548"/>
      <c r="DWX19" s="548"/>
      <c r="DWY19" s="548"/>
      <c r="DWZ19" s="548"/>
      <c r="DXA19" s="548"/>
      <c r="DXB19" s="548"/>
      <c r="DXC19" s="548"/>
      <c r="DXD19" s="548"/>
      <c r="DXE19" s="548"/>
      <c r="DXF19" s="548"/>
      <c r="DXG19" s="548"/>
      <c r="DXH19" s="548"/>
      <c r="DXI19" s="548"/>
      <c r="DXJ19" s="548"/>
      <c r="DXK19" s="548"/>
      <c r="DXL19" s="548"/>
      <c r="DXM19" s="548"/>
      <c r="DXN19" s="548"/>
      <c r="DXO19" s="548"/>
      <c r="DXP19" s="548"/>
      <c r="DXQ19" s="548"/>
      <c r="DXR19" s="548"/>
      <c r="DXS19" s="548"/>
      <c r="DXT19" s="548"/>
      <c r="DXU19" s="548"/>
      <c r="DXV19" s="548"/>
      <c r="DXW19" s="548"/>
      <c r="DXX19" s="548"/>
      <c r="DXY19" s="548"/>
      <c r="DXZ19" s="548"/>
      <c r="DYA19" s="548"/>
      <c r="DYB19" s="548"/>
      <c r="DYC19" s="548"/>
      <c r="DYD19" s="548"/>
      <c r="DYE19" s="548"/>
      <c r="DYF19" s="548"/>
      <c r="DYG19" s="548"/>
      <c r="DYH19" s="548"/>
      <c r="DYI19" s="548"/>
      <c r="DYJ19" s="548"/>
      <c r="DYK19" s="548"/>
      <c r="DYL19" s="548"/>
      <c r="DYM19" s="548"/>
      <c r="DYN19" s="548"/>
      <c r="DYO19" s="548"/>
      <c r="DYP19" s="548"/>
      <c r="DYQ19" s="548"/>
      <c r="DYR19" s="548"/>
      <c r="DYS19" s="548"/>
      <c r="DYT19" s="548"/>
      <c r="DYU19" s="548"/>
      <c r="DYV19" s="548"/>
      <c r="DYW19" s="548"/>
      <c r="DYX19" s="548"/>
      <c r="DYY19" s="548"/>
      <c r="DYZ19" s="548"/>
      <c r="DZA19" s="548"/>
      <c r="DZB19" s="548"/>
      <c r="DZC19" s="548"/>
      <c r="DZD19" s="548"/>
      <c r="DZE19" s="548"/>
      <c r="DZF19" s="548"/>
      <c r="DZG19" s="548"/>
      <c r="DZH19" s="548"/>
      <c r="DZI19" s="548"/>
      <c r="DZJ19" s="548"/>
      <c r="DZK19" s="548"/>
      <c r="DZL19" s="548"/>
      <c r="DZM19" s="548"/>
      <c r="DZN19" s="548"/>
      <c r="DZO19" s="548"/>
      <c r="DZP19" s="548"/>
      <c r="DZQ19" s="548"/>
      <c r="DZR19" s="548"/>
      <c r="DZS19" s="548"/>
      <c r="DZT19" s="548"/>
      <c r="DZU19" s="548"/>
      <c r="DZV19" s="548"/>
      <c r="DZW19" s="548"/>
      <c r="DZX19" s="548"/>
      <c r="DZY19" s="548"/>
      <c r="DZZ19" s="548"/>
      <c r="EAA19" s="548"/>
      <c r="EAB19" s="548"/>
      <c r="EAC19" s="548"/>
      <c r="EAD19" s="548"/>
      <c r="EAE19" s="548"/>
      <c r="EAF19" s="548"/>
      <c r="EAG19" s="548"/>
      <c r="EAH19" s="548"/>
      <c r="EAI19" s="548"/>
      <c r="EAJ19" s="548"/>
      <c r="EAK19" s="548"/>
      <c r="EAL19" s="548"/>
      <c r="EAM19" s="548"/>
      <c r="EAN19" s="548"/>
      <c r="EAO19" s="548"/>
      <c r="EAP19" s="548"/>
      <c r="EAQ19" s="548"/>
      <c r="EAR19" s="548"/>
      <c r="EAS19" s="548"/>
      <c r="EAT19" s="548"/>
      <c r="EAU19" s="548"/>
      <c r="EAV19" s="548"/>
      <c r="EAW19" s="548"/>
      <c r="EAX19" s="548"/>
      <c r="EAY19" s="548"/>
      <c r="EAZ19" s="548"/>
      <c r="EBA19" s="548"/>
      <c r="EBB19" s="548"/>
      <c r="EBC19" s="548"/>
      <c r="EBD19" s="548"/>
      <c r="EBE19" s="548"/>
      <c r="EBF19" s="548"/>
      <c r="EBG19" s="548"/>
      <c r="EBH19" s="548"/>
      <c r="EBI19" s="548"/>
      <c r="EBJ19" s="548"/>
      <c r="EBK19" s="548"/>
      <c r="EBL19" s="548"/>
      <c r="EBM19" s="548"/>
      <c r="EBN19" s="548"/>
      <c r="EBO19" s="548"/>
      <c r="EBP19" s="548"/>
      <c r="EBQ19" s="548"/>
      <c r="EBR19" s="548"/>
      <c r="EBS19" s="548"/>
      <c r="EBT19" s="548"/>
      <c r="EBU19" s="548"/>
      <c r="EBV19" s="548"/>
      <c r="EBW19" s="548"/>
      <c r="EBX19" s="548"/>
      <c r="EBY19" s="548"/>
      <c r="EBZ19" s="548"/>
      <c r="ECA19" s="548"/>
      <c r="ECB19" s="548"/>
      <c r="ECC19" s="548"/>
      <c r="ECD19" s="548"/>
      <c r="ECE19" s="548"/>
      <c r="ECF19" s="548"/>
      <c r="ECG19" s="548"/>
      <c r="ECH19" s="548"/>
      <c r="ECI19" s="548"/>
      <c r="ECJ19" s="548"/>
      <c r="ECK19" s="548"/>
      <c r="ECL19" s="548"/>
      <c r="ECM19" s="548"/>
      <c r="ECN19" s="548"/>
      <c r="ECO19" s="548"/>
      <c r="ECP19" s="548"/>
      <c r="ECQ19" s="548"/>
      <c r="ECR19" s="548"/>
      <c r="ECS19" s="548"/>
      <c r="ECT19" s="548"/>
      <c r="ECU19" s="548"/>
      <c r="ECV19" s="548"/>
      <c r="ECW19" s="548"/>
      <c r="ECX19" s="548"/>
      <c r="ECY19" s="548"/>
      <c r="ECZ19" s="548"/>
      <c r="EDA19" s="548"/>
      <c r="EDB19" s="548"/>
      <c r="EDC19" s="548"/>
      <c r="EDD19" s="548"/>
      <c r="EDE19" s="548"/>
      <c r="EDF19" s="548"/>
      <c r="EDG19" s="548"/>
      <c r="EDH19" s="548"/>
      <c r="EDI19" s="548"/>
      <c r="EDJ19" s="548"/>
      <c r="EDK19" s="548"/>
      <c r="EDL19" s="548"/>
      <c r="EDM19" s="548"/>
      <c r="EDN19" s="548"/>
      <c r="EDO19" s="548"/>
      <c r="EDP19" s="548"/>
      <c r="EDQ19" s="548"/>
      <c r="EDR19" s="548"/>
      <c r="EDS19" s="548"/>
      <c r="EDT19" s="548"/>
      <c r="EDU19" s="548"/>
      <c r="EDV19" s="548"/>
      <c r="EDW19" s="548"/>
      <c r="EDX19" s="548"/>
      <c r="EDY19" s="548"/>
      <c r="EDZ19" s="548"/>
      <c r="EEA19" s="548"/>
      <c r="EEB19" s="548"/>
      <c r="EEC19" s="548"/>
      <c r="EED19" s="548"/>
      <c r="EEE19" s="548"/>
      <c r="EEF19" s="548"/>
      <c r="EEG19" s="548"/>
      <c r="EEH19" s="548"/>
      <c r="EEI19" s="548"/>
      <c r="EEJ19" s="548"/>
      <c r="EEK19" s="548"/>
      <c r="EEL19" s="548"/>
      <c r="EEM19" s="548"/>
      <c r="EEN19" s="548"/>
      <c r="EEO19" s="548"/>
      <c r="EEP19" s="548"/>
      <c r="EEQ19" s="548"/>
      <c r="EER19" s="548"/>
      <c r="EES19" s="548"/>
      <c r="EET19" s="548"/>
      <c r="EEU19" s="548"/>
      <c r="EEV19" s="548"/>
      <c r="EEW19" s="548"/>
      <c r="EEX19" s="548"/>
      <c r="EEY19" s="548"/>
      <c r="EEZ19" s="548"/>
      <c r="EFA19" s="548"/>
      <c r="EFB19" s="548"/>
      <c r="EFC19" s="548"/>
      <c r="EFD19" s="548"/>
      <c r="EFE19" s="548"/>
      <c r="EFF19" s="548"/>
      <c r="EFG19" s="548"/>
      <c r="EFH19" s="548"/>
      <c r="EFI19" s="548"/>
      <c r="EFJ19" s="548"/>
      <c r="EFK19" s="548"/>
      <c r="EFL19" s="548"/>
      <c r="EFM19" s="548"/>
      <c r="EFN19" s="548"/>
      <c r="EFO19" s="548"/>
      <c r="EFP19" s="548"/>
      <c r="EFQ19" s="548"/>
      <c r="EFR19" s="548"/>
      <c r="EFS19" s="548"/>
      <c r="EFT19" s="548"/>
      <c r="EFU19" s="548"/>
      <c r="EFV19" s="548"/>
      <c r="EFW19" s="548"/>
      <c r="EFX19" s="548"/>
      <c r="EFY19" s="548"/>
      <c r="EFZ19" s="548"/>
      <c r="EGA19" s="548"/>
      <c r="EGB19" s="548"/>
      <c r="EGC19" s="548"/>
      <c r="EGD19" s="548"/>
      <c r="EGE19" s="548"/>
      <c r="EGF19" s="548"/>
      <c r="EGG19" s="548"/>
      <c r="EGH19" s="548"/>
      <c r="EGI19" s="548"/>
      <c r="EGJ19" s="548"/>
      <c r="EGK19" s="548"/>
      <c r="EGL19" s="548"/>
      <c r="EGM19" s="548"/>
      <c r="EGN19" s="548"/>
      <c r="EGO19" s="548"/>
      <c r="EGP19" s="548"/>
      <c r="EGQ19" s="548"/>
      <c r="EGR19" s="548"/>
      <c r="EGS19" s="548"/>
      <c r="EGT19" s="548"/>
      <c r="EGU19" s="548"/>
      <c r="EGV19" s="548"/>
      <c r="EGW19" s="548"/>
      <c r="EGX19" s="548"/>
      <c r="EGY19" s="548"/>
      <c r="EGZ19" s="548"/>
      <c r="EHA19" s="548"/>
      <c r="EHB19" s="548"/>
      <c r="EHC19" s="548"/>
      <c r="EHD19" s="548"/>
      <c r="EHE19" s="548"/>
      <c r="EHF19" s="548"/>
      <c r="EHG19" s="548"/>
      <c r="EHH19" s="548"/>
      <c r="EHI19" s="548"/>
      <c r="EHJ19" s="548"/>
      <c r="EHK19" s="548"/>
      <c r="EHL19" s="548"/>
      <c r="EHM19" s="548"/>
      <c r="EHN19" s="548"/>
      <c r="EHO19" s="548"/>
      <c r="EHP19" s="548"/>
      <c r="EHQ19" s="548"/>
      <c r="EHR19" s="548"/>
      <c r="EHS19" s="548"/>
      <c r="EHT19" s="548"/>
      <c r="EHU19" s="548"/>
      <c r="EHV19" s="548"/>
      <c r="EHW19" s="548"/>
      <c r="EHX19" s="548"/>
      <c r="EHY19" s="548"/>
      <c r="EHZ19" s="548"/>
      <c r="EIA19" s="548"/>
      <c r="EIB19" s="548"/>
      <c r="EIC19" s="548"/>
      <c r="EID19" s="548"/>
      <c r="EIE19" s="548"/>
      <c r="EIF19" s="548"/>
      <c r="EIG19" s="548"/>
      <c r="EIH19" s="548"/>
      <c r="EII19" s="548"/>
      <c r="EIJ19" s="548"/>
      <c r="EIK19" s="548"/>
      <c r="EIL19" s="548"/>
      <c r="EIM19" s="548"/>
      <c r="EIN19" s="548"/>
      <c r="EIO19" s="548"/>
      <c r="EIP19" s="548"/>
      <c r="EIQ19" s="548"/>
      <c r="EIR19" s="548"/>
      <c r="EIS19" s="548"/>
      <c r="EIT19" s="548"/>
      <c r="EIU19" s="548"/>
      <c r="EIV19" s="548"/>
      <c r="EIW19" s="548"/>
      <c r="EIX19" s="548"/>
      <c r="EIY19" s="548"/>
      <c r="EIZ19" s="548"/>
      <c r="EJA19" s="548"/>
      <c r="EJB19" s="548"/>
      <c r="EJC19" s="548"/>
      <c r="EJD19" s="548"/>
      <c r="EJE19" s="548"/>
      <c r="EJF19" s="548"/>
      <c r="EJG19" s="548"/>
      <c r="EJH19" s="548"/>
      <c r="EJI19" s="548"/>
      <c r="EJJ19" s="548"/>
      <c r="EJK19" s="548"/>
      <c r="EJL19" s="548"/>
      <c r="EJM19" s="548"/>
      <c r="EJN19" s="548"/>
      <c r="EJO19" s="548"/>
      <c r="EJP19" s="548"/>
      <c r="EJQ19" s="548"/>
      <c r="EJR19" s="548"/>
      <c r="EJS19" s="548"/>
      <c r="EJT19" s="548"/>
      <c r="EJU19" s="548"/>
      <c r="EJV19" s="548"/>
      <c r="EJW19" s="548"/>
      <c r="EJX19" s="548"/>
      <c r="EJY19" s="548"/>
      <c r="EJZ19" s="548"/>
      <c r="EKA19" s="548"/>
      <c r="EKB19" s="548"/>
      <c r="EKC19" s="548"/>
      <c r="EKD19" s="548"/>
      <c r="EKE19" s="548"/>
      <c r="EKF19" s="548"/>
      <c r="EKG19" s="548"/>
      <c r="EKH19" s="548"/>
      <c r="EKI19" s="548"/>
      <c r="EKJ19" s="548"/>
      <c r="EKK19" s="548"/>
      <c r="EKL19" s="548"/>
      <c r="EKM19" s="548"/>
      <c r="EKN19" s="548"/>
      <c r="EKO19" s="548"/>
      <c r="EKP19" s="548"/>
      <c r="EKQ19" s="548"/>
      <c r="EKR19" s="548"/>
      <c r="EKS19" s="548"/>
      <c r="EKT19" s="548"/>
      <c r="EKU19" s="548"/>
      <c r="EKV19" s="548"/>
      <c r="EKW19" s="548"/>
      <c r="EKX19" s="548"/>
      <c r="EKY19" s="548"/>
      <c r="EKZ19" s="548"/>
      <c r="ELA19" s="548"/>
      <c r="ELB19" s="548"/>
      <c r="ELC19" s="548"/>
      <c r="ELD19" s="548"/>
      <c r="ELE19" s="548"/>
      <c r="ELF19" s="548"/>
      <c r="ELG19" s="548"/>
      <c r="ELH19" s="548"/>
      <c r="ELI19" s="548"/>
      <c r="ELJ19" s="548"/>
      <c r="ELK19" s="548"/>
      <c r="ELL19" s="548"/>
      <c r="ELM19" s="548"/>
      <c r="ELN19" s="548"/>
      <c r="ELO19" s="548"/>
      <c r="ELP19" s="548"/>
      <c r="ELQ19" s="548"/>
      <c r="ELR19" s="548"/>
      <c r="ELS19" s="548"/>
      <c r="ELT19" s="548"/>
      <c r="ELU19" s="548"/>
      <c r="ELV19" s="548"/>
      <c r="ELW19" s="548"/>
      <c r="ELX19" s="548"/>
      <c r="ELY19" s="548"/>
      <c r="ELZ19" s="548"/>
      <c r="EMA19" s="548"/>
      <c r="EMB19" s="548"/>
      <c r="EMC19" s="548"/>
      <c r="EMD19" s="548"/>
      <c r="EME19" s="548"/>
      <c r="EMF19" s="548"/>
      <c r="EMG19" s="548"/>
      <c r="EMH19" s="548"/>
      <c r="EMI19" s="548"/>
      <c r="EMJ19" s="548"/>
      <c r="EMK19" s="548"/>
      <c r="EML19" s="548"/>
      <c r="EMM19" s="548"/>
      <c r="EMN19" s="548"/>
      <c r="EMO19" s="548"/>
      <c r="EMP19" s="548"/>
      <c r="EMQ19" s="548"/>
      <c r="EMR19" s="548"/>
      <c r="EMS19" s="548"/>
      <c r="EMT19" s="548"/>
      <c r="EMU19" s="548"/>
      <c r="EMV19" s="548"/>
      <c r="EMW19" s="548"/>
      <c r="EMX19" s="548"/>
      <c r="EMY19" s="548"/>
      <c r="EMZ19" s="548"/>
      <c r="ENA19" s="548"/>
      <c r="ENB19" s="548"/>
      <c r="ENC19" s="548"/>
      <c r="END19" s="548"/>
      <c r="ENE19" s="548"/>
      <c r="ENF19" s="548"/>
      <c r="ENG19" s="548"/>
      <c r="ENH19" s="548"/>
      <c r="ENI19" s="548"/>
      <c r="ENJ19" s="548"/>
      <c r="ENK19" s="548"/>
      <c r="ENL19" s="548"/>
      <c r="ENM19" s="548"/>
      <c r="ENN19" s="548"/>
      <c r="ENO19" s="548"/>
      <c r="ENP19" s="548"/>
      <c r="ENQ19" s="548"/>
      <c r="ENR19" s="548"/>
      <c r="ENS19" s="548"/>
      <c r="ENT19" s="548"/>
      <c r="ENU19" s="548"/>
      <c r="ENV19" s="548"/>
      <c r="ENW19" s="548"/>
      <c r="ENX19" s="548"/>
      <c r="ENY19" s="548"/>
      <c r="ENZ19" s="548"/>
      <c r="EOA19" s="548"/>
      <c r="EOB19" s="548"/>
      <c r="EOC19" s="548"/>
      <c r="EOD19" s="548"/>
      <c r="EOE19" s="548"/>
      <c r="EOF19" s="548"/>
      <c r="EOG19" s="548"/>
      <c r="EOH19" s="548"/>
      <c r="EOI19" s="548"/>
      <c r="EOJ19" s="548"/>
      <c r="EOK19" s="548"/>
      <c r="EOL19" s="548"/>
      <c r="EOM19" s="548"/>
      <c r="EON19" s="548"/>
      <c r="EOO19" s="548"/>
      <c r="EOP19" s="548"/>
      <c r="EOQ19" s="548"/>
      <c r="EOR19" s="548"/>
      <c r="EOS19" s="548"/>
      <c r="EOT19" s="548"/>
      <c r="EOU19" s="548"/>
      <c r="EOV19" s="548"/>
      <c r="EOW19" s="548"/>
      <c r="EOX19" s="548"/>
      <c r="EOY19" s="548"/>
      <c r="EOZ19" s="548"/>
      <c r="EPA19" s="548"/>
      <c r="EPB19" s="548"/>
      <c r="EPC19" s="548"/>
      <c r="EPD19" s="548"/>
      <c r="EPE19" s="548"/>
      <c r="EPF19" s="548"/>
      <c r="EPG19" s="548"/>
      <c r="EPH19" s="548"/>
      <c r="EPI19" s="548"/>
      <c r="EPJ19" s="548"/>
      <c r="EPK19" s="548"/>
      <c r="EPL19" s="548"/>
      <c r="EPM19" s="548"/>
      <c r="EPN19" s="548"/>
      <c r="EPO19" s="548"/>
      <c r="EPP19" s="548"/>
      <c r="EPQ19" s="548"/>
      <c r="EPR19" s="548"/>
      <c r="EPS19" s="548"/>
      <c r="EPT19" s="548"/>
      <c r="EPU19" s="548"/>
      <c r="EPV19" s="548"/>
      <c r="EPW19" s="548"/>
      <c r="EPX19" s="548"/>
      <c r="EPY19" s="548"/>
      <c r="EPZ19" s="548"/>
      <c r="EQA19" s="548"/>
      <c r="EQB19" s="548"/>
      <c r="EQC19" s="548"/>
      <c r="EQD19" s="548"/>
      <c r="EQE19" s="548"/>
      <c r="EQF19" s="548"/>
      <c r="EQG19" s="548"/>
      <c r="EQH19" s="548"/>
      <c r="EQI19" s="548"/>
      <c r="EQJ19" s="548"/>
      <c r="EQK19" s="548"/>
      <c r="EQL19" s="548"/>
      <c r="EQM19" s="548"/>
      <c r="EQN19" s="548"/>
      <c r="EQO19" s="548"/>
      <c r="EQP19" s="548"/>
      <c r="EQQ19" s="548"/>
      <c r="EQR19" s="548"/>
      <c r="EQS19" s="548"/>
      <c r="EQT19" s="548"/>
      <c r="EQU19" s="548"/>
      <c r="EQV19" s="548"/>
      <c r="EQW19" s="548"/>
      <c r="EQX19" s="548"/>
      <c r="EQY19" s="548"/>
      <c r="EQZ19" s="548"/>
      <c r="ERA19" s="548"/>
      <c r="ERB19" s="548"/>
      <c r="ERC19" s="548"/>
      <c r="ERD19" s="548"/>
      <c r="ERE19" s="548"/>
      <c r="ERF19" s="548"/>
      <c r="ERG19" s="548"/>
      <c r="ERH19" s="548"/>
      <c r="ERI19" s="548"/>
      <c r="ERJ19" s="548"/>
      <c r="ERK19" s="548"/>
      <c r="ERL19" s="548"/>
      <c r="ERM19" s="548"/>
      <c r="ERN19" s="548"/>
      <c r="ERO19" s="548"/>
      <c r="ERP19" s="548"/>
      <c r="ERQ19" s="548"/>
      <c r="ERR19" s="548"/>
      <c r="ERS19" s="548"/>
      <c r="ERT19" s="548"/>
      <c r="ERU19" s="548"/>
      <c r="ERV19" s="548"/>
      <c r="ERW19" s="548"/>
      <c r="ERX19" s="548"/>
      <c r="ERY19" s="548"/>
      <c r="ERZ19" s="548"/>
      <c r="ESA19" s="548"/>
      <c r="ESB19" s="548"/>
      <c r="ESC19" s="548"/>
      <c r="ESD19" s="548"/>
      <c r="ESE19" s="548"/>
      <c r="ESF19" s="548"/>
      <c r="ESG19" s="548"/>
      <c r="ESH19" s="548"/>
      <c r="ESI19" s="548"/>
      <c r="ESJ19" s="548"/>
      <c r="ESK19" s="548"/>
      <c r="ESL19" s="548"/>
      <c r="ESM19" s="548"/>
      <c r="ESN19" s="548"/>
      <c r="ESO19" s="548"/>
      <c r="ESP19" s="548"/>
      <c r="ESQ19" s="548"/>
      <c r="ESR19" s="548"/>
      <c r="ESS19" s="548"/>
      <c r="EST19" s="548"/>
      <c r="ESU19" s="548"/>
      <c r="ESV19" s="548"/>
      <c r="ESW19" s="548"/>
      <c r="ESX19" s="548"/>
      <c r="ESY19" s="548"/>
      <c r="ESZ19" s="548"/>
      <c r="ETA19" s="548"/>
      <c r="ETB19" s="548"/>
      <c r="ETC19" s="548"/>
      <c r="ETD19" s="548"/>
      <c r="ETE19" s="548"/>
      <c r="ETF19" s="548"/>
      <c r="ETG19" s="548"/>
      <c r="ETH19" s="548"/>
      <c r="ETI19" s="548"/>
      <c r="ETJ19" s="548"/>
      <c r="ETK19" s="548"/>
      <c r="ETL19" s="548"/>
      <c r="ETM19" s="548"/>
      <c r="ETN19" s="548"/>
      <c r="ETO19" s="548"/>
      <c r="ETP19" s="548"/>
      <c r="ETQ19" s="548"/>
      <c r="ETR19" s="548"/>
      <c r="ETS19" s="548"/>
      <c r="ETT19" s="548"/>
      <c r="ETU19" s="548"/>
      <c r="ETV19" s="548"/>
      <c r="ETW19" s="548"/>
      <c r="ETX19" s="548"/>
      <c r="ETY19" s="548"/>
      <c r="ETZ19" s="548"/>
      <c r="EUA19" s="548"/>
      <c r="EUB19" s="548"/>
      <c r="EUC19" s="548"/>
      <c r="EUD19" s="548"/>
      <c r="EUE19" s="548"/>
      <c r="EUF19" s="548"/>
      <c r="EUG19" s="548"/>
      <c r="EUH19" s="548"/>
      <c r="EUI19" s="548"/>
      <c r="EUJ19" s="548"/>
      <c r="EUK19" s="548"/>
      <c r="EUL19" s="548"/>
      <c r="EUM19" s="548"/>
      <c r="EUN19" s="548"/>
      <c r="EUO19" s="548"/>
      <c r="EUP19" s="548"/>
      <c r="EUQ19" s="548"/>
      <c r="EUR19" s="548"/>
      <c r="EUS19" s="548"/>
      <c r="EUT19" s="548"/>
      <c r="EUU19" s="548"/>
      <c r="EUV19" s="548"/>
      <c r="EUW19" s="548"/>
      <c r="EUX19" s="548"/>
      <c r="EUY19" s="548"/>
      <c r="EUZ19" s="548"/>
      <c r="EVA19" s="548"/>
      <c r="EVB19" s="548"/>
      <c r="EVC19" s="548"/>
      <c r="EVD19" s="548"/>
      <c r="EVE19" s="548"/>
      <c r="EVF19" s="548"/>
      <c r="EVG19" s="548"/>
      <c r="EVH19" s="548"/>
      <c r="EVI19" s="548"/>
      <c r="EVJ19" s="548"/>
      <c r="EVK19" s="548"/>
      <c r="EVL19" s="548"/>
      <c r="EVM19" s="548"/>
      <c r="EVN19" s="548"/>
      <c r="EVO19" s="548"/>
      <c r="EVP19" s="548"/>
      <c r="EVQ19" s="548"/>
      <c r="EVR19" s="548"/>
      <c r="EVS19" s="548"/>
      <c r="EVT19" s="548"/>
      <c r="EVU19" s="548"/>
      <c r="EVV19" s="548"/>
      <c r="EVW19" s="548"/>
      <c r="EVX19" s="548"/>
      <c r="EVY19" s="548"/>
      <c r="EVZ19" s="548"/>
      <c r="EWA19" s="548"/>
      <c r="EWB19" s="548"/>
      <c r="EWC19" s="548"/>
      <c r="EWD19" s="548"/>
      <c r="EWE19" s="548"/>
      <c r="EWF19" s="548"/>
      <c r="EWG19" s="548"/>
      <c r="EWH19" s="548"/>
      <c r="EWI19" s="548"/>
      <c r="EWJ19" s="548"/>
      <c r="EWK19" s="548"/>
      <c r="EWL19" s="548"/>
      <c r="EWM19" s="548"/>
      <c r="EWN19" s="548"/>
      <c r="EWO19" s="548"/>
      <c r="EWP19" s="548"/>
      <c r="EWQ19" s="548"/>
      <c r="EWR19" s="548"/>
      <c r="EWS19" s="548"/>
      <c r="EWT19" s="548"/>
      <c r="EWU19" s="548"/>
      <c r="EWV19" s="548"/>
      <c r="EWW19" s="548"/>
      <c r="EWX19" s="548"/>
      <c r="EWY19" s="548"/>
      <c r="EWZ19" s="548"/>
      <c r="EXA19" s="548"/>
      <c r="EXB19" s="548"/>
      <c r="EXC19" s="548"/>
      <c r="EXD19" s="548"/>
      <c r="EXE19" s="548"/>
      <c r="EXF19" s="548"/>
      <c r="EXG19" s="548"/>
      <c r="EXH19" s="548"/>
      <c r="EXI19" s="548"/>
      <c r="EXJ19" s="548"/>
      <c r="EXK19" s="548"/>
      <c r="EXL19" s="548"/>
      <c r="EXM19" s="548"/>
      <c r="EXN19" s="548"/>
      <c r="EXO19" s="548"/>
      <c r="EXP19" s="548"/>
      <c r="EXQ19" s="548"/>
      <c r="EXR19" s="548"/>
      <c r="EXS19" s="548"/>
      <c r="EXT19" s="548"/>
      <c r="EXU19" s="548"/>
      <c r="EXV19" s="548"/>
      <c r="EXW19" s="548"/>
      <c r="EXX19" s="548"/>
      <c r="EXY19" s="548"/>
      <c r="EXZ19" s="548"/>
      <c r="EYA19" s="548"/>
      <c r="EYB19" s="548"/>
      <c r="EYC19" s="548"/>
      <c r="EYD19" s="548"/>
      <c r="EYE19" s="548"/>
      <c r="EYF19" s="548"/>
      <c r="EYG19" s="548"/>
      <c r="EYH19" s="548"/>
      <c r="EYI19" s="548"/>
      <c r="EYJ19" s="548"/>
      <c r="EYK19" s="548"/>
      <c r="EYL19" s="548"/>
      <c r="EYM19" s="548"/>
      <c r="EYN19" s="548"/>
      <c r="EYO19" s="548"/>
      <c r="EYP19" s="548"/>
      <c r="EYQ19" s="548"/>
      <c r="EYR19" s="548"/>
      <c r="EYS19" s="548"/>
      <c r="EYT19" s="548"/>
      <c r="EYU19" s="548"/>
      <c r="EYV19" s="548"/>
      <c r="EYW19" s="548"/>
      <c r="EYX19" s="548"/>
      <c r="EYY19" s="548"/>
      <c r="EYZ19" s="548"/>
      <c r="EZA19" s="548"/>
      <c r="EZB19" s="548"/>
      <c r="EZC19" s="548"/>
      <c r="EZD19" s="548"/>
      <c r="EZE19" s="548"/>
      <c r="EZF19" s="548"/>
      <c r="EZG19" s="548"/>
      <c r="EZH19" s="548"/>
      <c r="EZI19" s="548"/>
      <c r="EZJ19" s="548"/>
      <c r="EZK19" s="548"/>
      <c r="EZL19" s="548"/>
      <c r="EZM19" s="548"/>
      <c r="EZN19" s="548"/>
      <c r="EZO19" s="548"/>
      <c r="EZP19" s="548"/>
      <c r="EZQ19" s="548"/>
      <c r="EZR19" s="548"/>
      <c r="EZS19" s="548"/>
      <c r="EZT19" s="548"/>
      <c r="EZU19" s="548"/>
      <c r="EZV19" s="548"/>
      <c r="EZW19" s="548"/>
      <c r="EZX19" s="548"/>
      <c r="EZY19" s="548"/>
      <c r="EZZ19" s="548"/>
      <c r="FAA19" s="548"/>
      <c r="FAB19" s="548"/>
      <c r="FAC19" s="548"/>
      <c r="FAD19" s="548"/>
      <c r="FAE19" s="548"/>
      <c r="FAF19" s="548"/>
      <c r="FAG19" s="548"/>
      <c r="FAH19" s="548"/>
      <c r="FAI19" s="548"/>
      <c r="FAJ19" s="548"/>
      <c r="FAK19" s="548"/>
      <c r="FAL19" s="548"/>
      <c r="FAM19" s="548"/>
      <c r="FAN19" s="548"/>
      <c r="FAO19" s="548"/>
      <c r="FAP19" s="548"/>
      <c r="FAQ19" s="548"/>
      <c r="FAR19" s="548"/>
      <c r="FAS19" s="548"/>
      <c r="FAT19" s="548"/>
      <c r="FAU19" s="548"/>
      <c r="FAV19" s="548"/>
      <c r="FAW19" s="548"/>
      <c r="FAX19" s="548"/>
      <c r="FAY19" s="548"/>
      <c r="FAZ19" s="548"/>
      <c r="FBA19" s="548"/>
      <c r="FBB19" s="548"/>
      <c r="FBC19" s="548"/>
      <c r="FBD19" s="548"/>
      <c r="FBE19" s="548"/>
      <c r="FBF19" s="548"/>
      <c r="FBG19" s="548"/>
      <c r="FBH19" s="548"/>
      <c r="FBI19" s="548"/>
      <c r="FBJ19" s="548"/>
      <c r="FBK19" s="548"/>
      <c r="FBL19" s="548"/>
      <c r="FBM19" s="548"/>
      <c r="FBN19" s="548"/>
      <c r="FBO19" s="548"/>
      <c r="FBP19" s="548"/>
      <c r="FBQ19" s="548"/>
      <c r="FBR19" s="548"/>
      <c r="FBS19" s="548"/>
      <c r="FBT19" s="548"/>
      <c r="FBU19" s="548"/>
      <c r="FBV19" s="548"/>
      <c r="FBW19" s="548"/>
      <c r="FBX19" s="548"/>
      <c r="FBY19" s="548"/>
      <c r="FBZ19" s="548"/>
      <c r="FCA19" s="548"/>
      <c r="FCB19" s="548"/>
      <c r="FCC19" s="548"/>
      <c r="FCD19" s="548"/>
      <c r="FCE19" s="548"/>
      <c r="FCF19" s="548"/>
      <c r="FCG19" s="548"/>
      <c r="FCH19" s="548"/>
      <c r="FCI19" s="548"/>
      <c r="FCJ19" s="548"/>
      <c r="FCK19" s="548"/>
      <c r="FCL19" s="548"/>
      <c r="FCM19" s="548"/>
      <c r="FCN19" s="548"/>
      <c r="FCO19" s="548"/>
      <c r="FCP19" s="548"/>
      <c r="FCQ19" s="548"/>
      <c r="FCR19" s="548"/>
      <c r="FCS19" s="548"/>
      <c r="FCT19" s="548"/>
      <c r="FCU19" s="548"/>
      <c r="FCV19" s="548"/>
      <c r="FCW19" s="548"/>
      <c r="FCX19" s="548"/>
      <c r="FCY19" s="548"/>
      <c r="FCZ19" s="548"/>
      <c r="FDA19" s="548"/>
      <c r="FDB19" s="548"/>
      <c r="FDC19" s="548"/>
      <c r="FDD19" s="548"/>
      <c r="FDE19" s="548"/>
      <c r="FDF19" s="548"/>
      <c r="FDG19" s="548"/>
      <c r="FDH19" s="548"/>
      <c r="FDI19" s="548"/>
      <c r="FDJ19" s="548"/>
      <c r="FDK19" s="548"/>
      <c r="FDL19" s="548"/>
      <c r="FDM19" s="548"/>
      <c r="FDN19" s="548"/>
      <c r="FDO19" s="548"/>
      <c r="FDP19" s="548"/>
      <c r="FDQ19" s="548"/>
      <c r="FDR19" s="548"/>
      <c r="FDS19" s="548"/>
      <c r="FDT19" s="548"/>
      <c r="FDU19" s="548"/>
      <c r="FDV19" s="548"/>
      <c r="FDW19" s="548"/>
      <c r="FDX19" s="548"/>
      <c r="FDY19" s="548"/>
      <c r="FDZ19" s="548"/>
      <c r="FEA19" s="548"/>
      <c r="FEB19" s="548"/>
      <c r="FEC19" s="548"/>
      <c r="FED19" s="548"/>
      <c r="FEE19" s="548"/>
      <c r="FEF19" s="548"/>
      <c r="FEG19" s="548"/>
      <c r="FEH19" s="548"/>
      <c r="FEI19" s="548"/>
      <c r="FEJ19" s="548"/>
      <c r="FEK19" s="548"/>
      <c r="FEL19" s="548"/>
      <c r="FEM19" s="548"/>
      <c r="FEN19" s="548"/>
      <c r="FEO19" s="548"/>
      <c r="FEP19" s="548"/>
      <c r="FEQ19" s="548"/>
      <c r="FER19" s="548"/>
      <c r="FES19" s="548"/>
      <c r="FET19" s="548"/>
      <c r="FEU19" s="548"/>
      <c r="FEV19" s="548"/>
      <c r="FEW19" s="548"/>
      <c r="FEX19" s="548"/>
      <c r="FEY19" s="548"/>
      <c r="FEZ19" s="548"/>
      <c r="FFA19" s="548"/>
      <c r="FFB19" s="548"/>
      <c r="FFC19" s="548"/>
      <c r="FFD19" s="548"/>
      <c r="FFE19" s="548"/>
      <c r="FFF19" s="548"/>
      <c r="FFG19" s="548"/>
      <c r="FFH19" s="548"/>
      <c r="FFI19" s="548"/>
      <c r="FFJ19" s="548"/>
      <c r="FFK19" s="548"/>
      <c r="FFL19" s="548"/>
      <c r="FFM19" s="548"/>
      <c r="FFN19" s="548"/>
      <c r="FFO19" s="548"/>
      <c r="FFP19" s="548"/>
      <c r="FFQ19" s="548"/>
      <c r="FFR19" s="548"/>
      <c r="FFS19" s="548"/>
      <c r="FFT19" s="548"/>
      <c r="FFU19" s="548"/>
      <c r="FFV19" s="548"/>
      <c r="FFW19" s="548"/>
      <c r="FFX19" s="548"/>
      <c r="FFY19" s="548"/>
      <c r="FFZ19" s="548"/>
      <c r="FGA19" s="548"/>
      <c r="FGB19" s="548"/>
      <c r="FGC19" s="548"/>
      <c r="FGD19" s="548"/>
      <c r="FGE19" s="548"/>
      <c r="FGF19" s="548"/>
      <c r="FGG19" s="548"/>
      <c r="FGH19" s="548"/>
      <c r="FGI19" s="548"/>
      <c r="FGJ19" s="548"/>
      <c r="FGK19" s="548"/>
      <c r="FGL19" s="548"/>
      <c r="FGM19" s="548"/>
      <c r="FGN19" s="548"/>
      <c r="FGO19" s="548"/>
      <c r="FGP19" s="548"/>
      <c r="FGQ19" s="548"/>
      <c r="FGR19" s="548"/>
      <c r="FGS19" s="548"/>
      <c r="FGT19" s="548"/>
      <c r="FGU19" s="548"/>
      <c r="FGV19" s="548"/>
      <c r="FGW19" s="548"/>
      <c r="FGX19" s="548"/>
      <c r="FGY19" s="548"/>
      <c r="FGZ19" s="548"/>
      <c r="FHA19" s="548"/>
      <c r="FHB19" s="548"/>
      <c r="FHC19" s="548"/>
      <c r="FHD19" s="548"/>
      <c r="FHE19" s="548"/>
      <c r="FHF19" s="548"/>
      <c r="FHG19" s="548"/>
      <c r="FHH19" s="548"/>
      <c r="FHI19" s="548"/>
      <c r="FHJ19" s="548"/>
      <c r="FHK19" s="548"/>
      <c r="FHL19" s="548"/>
      <c r="FHM19" s="548"/>
      <c r="FHN19" s="548"/>
      <c r="FHO19" s="548"/>
      <c r="FHP19" s="548"/>
      <c r="FHQ19" s="548"/>
      <c r="FHR19" s="548"/>
      <c r="FHS19" s="548"/>
      <c r="FHT19" s="548"/>
      <c r="FHU19" s="548"/>
      <c r="FHV19" s="548"/>
      <c r="FHW19" s="548"/>
      <c r="FHX19" s="548"/>
      <c r="FHY19" s="548"/>
      <c r="FHZ19" s="548"/>
      <c r="FIA19" s="548"/>
      <c r="FIB19" s="548"/>
      <c r="FIC19" s="548"/>
      <c r="FID19" s="548"/>
      <c r="FIE19" s="548"/>
      <c r="FIF19" s="548"/>
      <c r="FIG19" s="548"/>
      <c r="FIH19" s="548"/>
      <c r="FII19" s="548"/>
      <c r="FIJ19" s="548"/>
      <c r="FIK19" s="548"/>
      <c r="FIL19" s="548"/>
      <c r="FIM19" s="548"/>
      <c r="FIN19" s="548"/>
      <c r="FIO19" s="548"/>
      <c r="FIP19" s="548"/>
      <c r="FIQ19" s="548"/>
      <c r="FIR19" s="548"/>
      <c r="FIS19" s="548"/>
      <c r="FIT19" s="548"/>
      <c r="FIU19" s="548"/>
      <c r="FIV19" s="548"/>
      <c r="FIW19" s="548"/>
      <c r="FIX19" s="548"/>
      <c r="FIY19" s="548"/>
      <c r="FIZ19" s="548"/>
      <c r="FJA19" s="548"/>
      <c r="FJB19" s="548"/>
      <c r="FJC19" s="548"/>
      <c r="FJD19" s="548"/>
      <c r="FJE19" s="548"/>
      <c r="FJF19" s="548"/>
      <c r="FJG19" s="548"/>
      <c r="FJH19" s="548"/>
      <c r="FJI19" s="548"/>
      <c r="FJJ19" s="548"/>
      <c r="FJK19" s="548"/>
      <c r="FJL19" s="548"/>
      <c r="FJM19" s="548"/>
      <c r="FJN19" s="548"/>
      <c r="FJO19" s="548"/>
      <c r="FJP19" s="548"/>
      <c r="FJQ19" s="548"/>
      <c r="FJR19" s="548"/>
      <c r="FJS19" s="548"/>
      <c r="FJT19" s="548"/>
      <c r="FJU19" s="548"/>
      <c r="FJV19" s="548"/>
      <c r="FJW19" s="548"/>
      <c r="FJX19" s="548"/>
      <c r="FJY19" s="548"/>
      <c r="FJZ19" s="548"/>
      <c r="FKA19" s="548"/>
      <c r="FKB19" s="548"/>
      <c r="FKC19" s="548"/>
      <c r="FKD19" s="548"/>
      <c r="FKE19" s="548"/>
      <c r="FKF19" s="548"/>
      <c r="FKG19" s="548"/>
      <c r="FKH19" s="548"/>
      <c r="FKI19" s="548"/>
      <c r="FKJ19" s="548"/>
      <c r="FKK19" s="548"/>
      <c r="FKL19" s="548"/>
      <c r="FKM19" s="548"/>
      <c r="FKN19" s="548"/>
      <c r="FKO19" s="548"/>
      <c r="FKP19" s="548"/>
      <c r="FKQ19" s="548"/>
      <c r="FKR19" s="548"/>
      <c r="FKS19" s="548"/>
      <c r="FKT19" s="548"/>
      <c r="FKU19" s="548"/>
      <c r="FKV19" s="548"/>
      <c r="FKW19" s="548"/>
      <c r="FKX19" s="548"/>
      <c r="FKY19" s="548"/>
      <c r="FKZ19" s="548"/>
      <c r="FLA19" s="548"/>
      <c r="FLB19" s="548"/>
      <c r="FLC19" s="548"/>
      <c r="FLD19" s="548"/>
      <c r="FLE19" s="548"/>
      <c r="FLF19" s="548"/>
      <c r="FLG19" s="548"/>
      <c r="FLH19" s="548"/>
      <c r="FLI19" s="548"/>
      <c r="FLJ19" s="548"/>
      <c r="FLK19" s="548"/>
      <c r="FLL19" s="548"/>
      <c r="FLM19" s="548"/>
      <c r="FLN19" s="548"/>
      <c r="FLO19" s="548"/>
      <c r="FLP19" s="548"/>
      <c r="FLQ19" s="548"/>
      <c r="FLR19" s="548"/>
      <c r="FLS19" s="548"/>
      <c r="FLT19" s="548"/>
      <c r="FLU19" s="548"/>
      <c r="FLV19" s="548"/>
      <c r="FLW19" s="548"/>
      <c r="FLX19" s="548"/>
      <c r="FLY19" s="548"/>
      <c r="FLZ19" s="548"/>
      <c r="FMA19" s="548"/>
      <c r="FMB19" s="548"/>
      <c r="FMC19" s="548"/>
      <c r="FMD19" s="548"/>
      <c r="FME19" s="548"/>
      <c r="FMF19" s="548"/>
      <c r="FMG19" s="548"/>
      <c r="FMH19" s="548"/>
      <c r="FMI19" s="548"/>
      <c r="FMJ19" s="548"/>
      <c r="FMK19" s="548"/>
      <c r="FML19" s="548"/>
      <c r="FMM19" s="548"/>
      <c r="FMN19" s="548"/>
      <c r="FMO19" s="548"/>
      <c r="FMP19" s="548"/>
      <c r="FMQ19" s="548"/>
      <c r="FMR19" s="548"/>
      <c r="FMS19" s="548"/>
      <c r="FMT19" s="548"/>
      <c r="FMU19" s="548"/>
      <c r="FMV19" s="548"/>
      <c r="FMW19" s="548"/>
      <c r="FMX19" s="548"/>
      <c r="FMY19" s="548"/>
      <c r="FMZ19" s="548"/>
      <c r="FNA19" s="548"/>
      <c r="FNB19" s="548"/>
      <c r="FNC19" s="548"/>
      <c r="FND19" s="548"/>
      <c r="FNE19" s="548"/>
      <c r="FNF19" s="548"/>
      <c r="FNG19" s="548"/>
      <c r="FNH19" s="548"/>
      <c r="FNI19" s="548"/>
      <c r="FNJ19" s="548"/>
      <c r="FNK19" s="548"/>
      <c r="FNL19" s="548"/>
      <c r="FNM19" s="548"/>
      <c r="FNN19" s="548"/>
      <c r="FNO19" s="548"/>
      <c r="FNP19" s="548"/>
      <c r="FNQ19" s="548"/>
      <c r="FNR19" s="548"/>
      <c r="FNS19" s="548"/>
      <c r="FNT19" s="548"/>
      <c r="FNU19" s="548"/>
      <c r="FNV19" s="548"/>
      <c r="FNW19" s="548"/>
      <c r="FNX19" s="548"/>
      <c r="FNY19" s="548"/>
      <c r="FNZ19" s="548"/>
      <c r="FOA19" s="548"/>
      <c r="FOB19" s="548"/>
      <c r="FOC19" s="548"/>
      <c r="FOD19" s="548"/>
      <c r="FOE19" s="548"/>
      <c r="FOF19" s="548"/>
      <c r="FOG19" s="548"/>
      <c r="FOH19" s="548"/>
      <c r="FOI19" s="548"/>
      <c r="FOJ19" s="548"/>
      <c r="FOK19" s="548"/>
      <c r="FOL19" s="548"/>
      <c r="FOM19" s="548"/>
      <c r="FON19" s="548"/>
      <c r="FOO19" s="548"/>
      <c r="FOP19" s="548"/>
      <c r="FOQ19" s="548"/>
      <c r="FOR19" s="548"/>
      <c r="FOS19" s="548"/>
      <c r="FOT19" s="548"/>
      <c r="FOU19" s="548"/>
      <c r="FOV19" s="548"/>
      <c r="FOW19" s="548"/>
      <c r="FOX19" s="548"/>
      <c r="FOY19" s="548"/>
      <c r="FOZ19" s="548"/>
      <c r="FPA19" s="548"/>
      <c r="FPB19" s="548"/>
      <c r="FPC19" s="548"/>
      <c r="FPD19" s="548"/>
      <c r="FPE19" s="548"/>
      <c r="FPF19" s="548"/>
      <c r="FPG19" s="548"/>
      <c r="FPH19" s="548"/>
      <c r="FPI19" s="548"/>
      <c r="FPJ19" s="548"/>
      <c r="FPK19" s="548"/>
      <c r="FPL19" s="548"/>
      <c r="FPM19" s="548"/>
      <c r="FPN19" s="548"/>
      <c r="FPO19" s="548"/>
      <c r="FPP19" s="548"/>
      <c r="FPQ19" s="548"/>
      <c r="FPR19" s="548"/>
      <c r="FPS19" s="548"/>
      <c r="FPT19" s="548"/>
      <c r="FPU19" s="548"/>
      <c r="FPV19" s="548"/>
      <c r="FPW19" s="548"/>
      <c r="FPX19" s="548"/>
      <c r="FPY19" s="548"/>
      <c r="FPZ19" s="548"/>
      <c r="FQA19" s="548"/>
      <c r="FQB19" s="548"/>
      <c r="FQC19" s="548"/>
      <c r="FQD19" s="548"/>
      <c r="FQE19" s="548"/>
      <c r="FQF19" s="548"/>
      <c r="FQG19" s="548"/>
      <c r="FQH19" s="548"/>
      <c r="FQI19" s="548"/>
      <c r="FQJ19" s="548"/>
      <c r="FQK19" s="548"/>
      <c r="FQL19" s="548"/>
      <c r="FQM19" s="548"/>
      <c r="FQN19" s="548"/>
      <c r="FQO19" s="548"/>
      <c r="FQP19" s="548"/>
      <c r="FQQ19" s="548"/>
      <c r="FQR19" s="548"/>
      <c r="FQS19" s="548"/>
      <c r="FQT19" s="548"/>
      <c r="FQU19" s="548"/>
      <c r="FQV19" s="548"/>
      <c r="FQW19" s="548"/>
      <c r="FQX19" s="548"/>
      <c r="FQY19" s="548"/>
      <c r="FQZ19" s="548"/>
      <c r="FRA19" s="548"/>
      <c r="FRB19" s="548"/>
      <c r="FRC19" s="548"/>
      <c r="FRD19" s="548"/>
      <c r="FRE19" s="548"/>
      <c r="FRF19" s="548"/>
      <c r="FRG19" s="548"/>
      <c r="FRH19" s="548"/>
      <c r="FRI19" s="548"/>
      <c r="FRJ19" s="548"/>
      <c r="FRK19" s="548"/>
      <c r="FRL19" s="548"/>
      <c r="FRM19" s="548"/>
      <c r="FRN19" s="548"/>
      <c r="FRO19" s="548"/>
      <c r="FRP19" s="548"/>
      <c r="FRQ19" s="548"/>
      <c r="FRR19" s="548"/>
      <c r="FRS19" s="548"/>
      <c r="FRT19" s="548"/>
      <c r="FRU19" s="548"/>
      <c r="FRV19" s="548"/>
      <c r="FRW19" s="548"/>
      <c r="FRX19" s="548"/>
      <c r="FRY19" s="548"/>
      <c r="FRZ19" s="548"/>
      <c r="FSA19" s="548"/>
      <c r="FSB19" s="548"/>
      <c r="FSC19" s="548"/>
      <c r="FSD19" s="548"/>
      <c r="FSE19" s="548"/>
      <c r="FSF19" s="548"/>
      <c r="FSG19" s="548"/>
      <c r="FSH19" s="548"/>
      <c r="FSI19" s="548"/>
      <c r="FSJ19" s="548"/>
      <c r="FSK19" s="548"/>
      <c r="FSL19" s="548"/>
      <c r="FSM19" s="548"/>
      <c r="FSN19" s="548"/>
      <c r="FSO19" s="548"/>
      <c r="FSP19" s="548"/>
      <c r="FSQ19" s="548"/>
      <c r="FSR19" s="548"/>
      <c r="FSS19" s="548"/>
      <c r="FST19" s="548"/>
      <c r="FSU19" s="548"/>
      <c r="FSV19" s="548"/>
      <c r="FSW19" s="548"/>
      <c r="FSX19" s="548"/>
      <c r="FSY19" s="548"/>
      <c r="FSZ19" s="548"/>
      <c r="FTA19" s="548"/>
      <c r="FTB19" s="548"/>
      <c r="FTC19" s="548"/>
      <c r="FTD19" s="548"/>
      <c r="FTE19" s="548"/>
      <c r="FTF19" s="548"/>
      <c r="FTG19" s="548"/>
      <c r="FTH19" s="548"/>
      <c r="FTI19" s="548"/>
      <c r="FTJ19" s="548"/>
      <c r="FTK19" s="548"/>
      <c r="FTL19" s="548"/>
      <c r="FTM19" s="548"/>
      <c r="FTN19" s="548"/>
      <c r="FTO19" s="548"/>
      <c r="FTP19" s="548"/>
      <c r="FTQ19" s="548"/>
      <c r="FTR19" s="548"/>
      <c r="FTS19" s="548"/>
      <c r="FTT19" s="548"/>
      <c r="FTU19" s="548"/>
      <c r="FTV19" s="548"/>
      <c r="FTW19" s="548"/>
      <c r="FTX19" s="548"/>
      <c r="FTY19" s="548"/>
      <c r="FTZ19" s="548"/>
      <c r="FUA19" s="548"/>
      <c r="FUB19" s="548"/>
      <c r="FUC19" s="548"/>
      <c r="FUD19" s="548"/>
      <c r="FUE19" s="548"/>
      <c r="FUF19" s="548"/>
      <c r="FUG19" s="548"/>
      <c r="FUH19" s="548"/>
      <c r="FUI19" s="548"/>
      <c r="FUJ19" s="548"/>
      <c r="FUK19" s="548"/>
      <c r="FUL19" s="548"/>
      <c r="FUM19" s="548"/>
      <c r="FUN19" s="548"/>
      <c r="FUO19" s="548"/>
      <c r="FUP19" s="548"/>
      <c r="FUQ19" s="548"/>
      <c r="FUR19" s="548"/>
      <c r="FUS19" s="548"/>
      <c r="FUT19" s="548"/>
      <c r="FUU19" s="548"/>
      <c r="FUV19" s="548"/>
      <c r="FUW19" s="548"/>
      <c r="FUX19" s="548"/>
      <c r="FUY19" s="548"/>
      <c r="FUZ19" s="548"/>
      <c r="FVA19" s="548"/>
      <c r="FVB19" s="548"/>
      <c r="FVC19" s="548"/>
      <c r="FVD19" s="548"/>
      <c r="FVE19" s="548"/>
      <c r="FVF19" s="548"/>
      <c r="FVG19" s="548"/>
      <c r="FVH19" s="548"/>
      <c r="FVI19" s="548"/>
      <c r="FVJ19" s="548"/>
      <c r="FVK19" s="548"/>
      <c r="FVL19" s="548"/>
      <c r="FVM19" s="548"/>
      <c r="FVN19" s="548"/>
      <c r="FVO19" s="548"/>
      <c r="FVP19" s="548"/>
      <c r="FVQ19" s="548"/>
      <c r="FVR19" s="548"/>
      <c r="FVS19" s="548"/>
      <c r="FVT19" s="548"/>
      <c r="FVU19" s="548"/>
      <c r="FVV19" s="548"/>
      <c r="FVW19" s="548"/>
      <c r="FVX19" s="548"/>
      <c r="FVY19" s="548"/>
      <c r="FVZ19" s="548"/>
      <c r="FWA19" s="548"/>
      <c r="FWB19" s="548"/>
      <c r="FWC19" s="548"/>
      <c r="FWD19" s="548"/>
      <c r="FWE19" s="548"/>
      <c r="FWF19" s="548"/>
      <c r="FWG19" s="548"/>
      <c r="FWH19" s="548"/>
      <c r="FWI19" s="548"/>
      <c r="FWJ19" s="548"/>
      <c r="FWK19" s="548"/>
      <c r="FWL19" s="548"/>
      <c r="FWM19" s="548"/>
      <c r="FWN19" s="548"/>
      <c r="FWO19" s="548"/>
      <c r="FWP19" s="548"/>
      <c r="FWQ19" s="548"/>
      <c r="FWR19" s="548"/>
      <c r="FWS19" s="548"/>
      <c r="FWT19" s="548"/>
      <c r="FWU19" s="548"/>
      <c r="FWV19" s="548"/>
      <c r="FWW19" s="548"/>
      <c r="FWX19" s="548"/>
      <c r="FWY19" s="548"/>
      <c r="FWZ19" s="548"/>
      <c r="FXA19" s="548"/>
      <c r="FXB19" s="548"/>
      <c r="FXC19" s="548"/>
      <c r="FXD19" s="548"/>
      <c r="FXE19" s="548"/>
      <c r="FXF19" s="548"/>
      <c r="FXG19" s="548"/>
      <c r="FXH19" s="548"/>
      <c r="FXI19" s="548"/>
      <c r="FXJ19" s="548"/>
      <c r="FXK19" s="548"/>
      <c r="FXL19" s="548"/>
      <c r="FXM19" s="548"/>
      <c r="FXN19" s="548"/>
      <c r="FXO19" s="548"/>
      <c r="FXP19" s="548"/>
      <c r="FXQ19" s="548"/>
      <c r="FXR19" s="548"/>
      <c r="FXS19" s="548"/>
      <c r="FXT19" s="548"/>
      <c r="FXU19" s="548"/>
      <c r="FXV19" s="548"/>
      <c r="FXW19" s="548"/>
      <c r="FXX19" s="548"/>
      <c r="FXY19" s="548"/>
      <c r="FXZ19" s="548"/>
      <c r="FYA19" s="548"/>
      <c r="FYB19" s="548"/>
      <c r="FYC19" s="548"/>
      <c r="FYD19" s="548"/>
      <c r="FYE19" s="548"/>
      <c r="FYF19" s="548"/>
      <c r="FYG19" s="548"/>
      <c r="FYH19" s="548"/>
      <c r="FYI19" s="548"/>
      <c r="FYJ19" s="548"/>
      <c r="FYK19" s="548"/>
      <c r="FYL19" s="548"/>
      <c r="FYM19" s="548"/>
      <c r="FYN19" s="548"/>
      <c r="FYO19" s="548"/>
      <c r="FYP19" s="548"/>
      <c r="FYQ19" s="548"/>
      <c r="FYR19" s="548"/>
      <c r="FYS19" s="548"/>
      <c r="FYT19" s="548"/>
      <c r="FYU19" s="548"/>
      <c r="FYV19" s="548"/>
      <c r="FYW19" s="548"/>
      <c r="FYX19" s="548"/>
      <c r="FYY19" s="548"/>
      <c r="FYZ19" s="548"/>
      <c r="FZA19" s="548"/>
      <c r="FZB19" s="548"/>
      <c r="FZC19" s="548"/>
      <c r="FZD19" s="548"/>
      <c r="FZE19" s="548"/>
      <c r="FZF19" s="548"/>
      <c r="FZG19" s="548"/>
      <c r="FZH19" s="548"/>
      <c r="FZI19" s="548"/>
      <c r="FZJ19" s="548"/>
      <c r="FZK19" s="548"/>
      <c r="FZL19" s="548"/>
      <c r="FZM19" s="548"/>
      <c r="FZN19" s="548"/>
      <c r="FZO19" s="548"/>
      <c r="FZP19" s="548"/>
      <c r="FZQ19" s="548"/>
      <c r="FZR19" s="548"/>
      <c r="FZS19" s="548"/>
      <c r="FZT19" s="548"/>
      <c r="FZU19" s="548"/>
      <c r="FZV19" s="548"/>
      <c r="FZW19" s="548"/>
      <c r="FZX19" s="548"/>
      <c r="FZY19" s="548"/>
      <c r="FZZ19" s="548"/>
      <c r="GAA19" s="548"/>
      <c r="GAB19" s="548"/>
      <c r="GAC19" s="548"/>
      <c r="GAD19" s="548"/>
      <c r="GAE19" s="548"/>
      <c r="GAF19" s="548"/>
      <c r="GAG19" s="548"/>
      <c r="GAH19" s="548"/>
      <c r="GAI19" s="548"/>
      <c r="GAJ19" s="548"/>
      <c r="GAK19" s="548"/>
      <c r="GAL19" s="548"/>
      <c r="GAM19" s="548"/>
      <c r="GAN19" s="548"/>
      <c r="GAO19" s="548"/>
      <c r="GAP19" s="548"/>
      <c r="GAQ19" s="548"/>
      <c r="GAR19" s="548"/>
      <c r="GAS19" s="548"/>
      <c r="GAT19" s="548"/>
      <c r="GAU19" s="548"/>
      <c r="GAV19" s="548"/>
      <c r="GAW19" s="548"/>
      <c r="GAX19" s="548"/>
      <c r="GAY19" s="548"/>
      <c r="GAZ19" s="548"/>
      <c r="GBA19" s="548"/>
      <c r="GBB19" s="548"/>
      <c r="GBC19" s="548"/>
      <c r="GBD19" s="548"/>
      <c r="GBE19" s="548"/>
      <c r="GBF19" s="548"/>
      <c r="GBG19" s="548"/>
      <c r="GBH19" s="548"/>
      <c r="GBI19" s="548"/>
      <c r="GBJ19" s="548"/>
      <c r="GBK19" s="548"/>
      <c r="GBL19" s="548"/>
      <c r="GBM19" s="548"/>
      <c r="GBN19" s="548"/>
      <c r="GBO19" s="548"/>
      <c r="GBP19" s="548"/>
      <c r="GBQ19" s="548"/>
      <c r="GBR19" s="548"/>
      <c r="GBS19" s="548"/>
      <c r="GBT19" s="548"/>
      <c r="GBU19" s="548"/>
      <c r="GBV19" s="548"/>
      <c r="GBW19" s="548"/>
      <c r="GBX19" s="548"/>
      <c r="GBY19" s="548"/>
      <c r="GBZ19" s="548"/>
      <c r="GCA19" s="548"/>
      <c r="GCB19" s="548"/>
      <c r="GCC19" s="548"/>
      <c r="GCD19" s="548"/>
      <c r="GCE19" s="548"/>
      <c r="GCF19" s="548"/>
      <c r="GCG19" s="548"/>
      <c r="GCH19" s="548"/>
      <c r="GCI19" s="548"/>
      <c r="GCJ19" s="548"/>
      <c r="GCK19" s="548"/>
      <c r="GCL19" s="548"/>
      <c r="GCM19" s="548"/>
      <c r="GCN19" s="548"/>
      <c r="GCO19" s="548"/>
      <c r="GCP19" s="548"/>
      <c r="GCQ19" s="548"/>
      <c r="GCR19" s="548"/>
      <c r="GCS19" s="548"/>
      <c r="GCT19" s="548"/>
      <c r="GCU19" s="548"/>
      <c r="GCV19" s="548"/>
      <c r="GCW19" s="548"/>
      <c r="GCX19" s="548"/>
      <c r="GCY19" s="548"/>
      <c r="GCZ19" s="548"/>
      <c r="GDA19" s="548"/>
      <c r="GDB19" s="548"/>
      <c r="GDC19" s="548"/>
      <c r="GDD19" s="548"/>
      <c r="GDE19" s="548"/>
      <c r="GDF19" s="548"/>
      <c r="GDG19" s="548"/>
      <c r="GDH19" s="548"/>
      <c r="GDI19" s="548"/>
      <c r="GDJ19" s="548"/>
      <c r="GDK19" s="548"/>
      <c r="GDL19" s="548"/>
      <c r="GDM19" s="548"/>
      <c r="GDN19" s="548"/>
      <c r="GDO19" s="548"/>
      <c r="GDP19" s="548"/>
      <c r="GDQ19" s="548"/>
      <c r="GDR19" s="548"/>
      <c r="GDS19" s="548"/>
      <c r="GDT19" s="548"/>
      <c r="GDU19" s="548"/>
      <c r="GDV19" s="548"/>
      <c r="GDW19" s="548"/>
      <c r="GDX19" s="548"/>
      <c r="GDY19" s="548"/>
      <c r="GDZ19" s="548"/>
      <c r="GEA19" s="548"/>
      <c r="GEB19" s="548"/>
      <c r="GEC19" s="548"/>
      <c r="GED19" s="548"/>
      <c r="GEE19" s="548"/>
      <c r="GEF19" s="548"/>
      <c r="GEG19" s="548"/>
      <c r="GEH19" s="548"/>
      <c r="GEI19" s="548"/>
      <c r="GEJ19" s="548"/>
      <c r="GEK19" s="548"/>
      <c r="GEL19" s="548"/>
      <c r="GEM19" s="548"/>
      <c r="GEN19" s="548"/>
      <c r="GEO19" s="548"/>
      <c r="GEP19" s="548"/>
      <c r="GEQ19" s="548"/>
      <c r="GER19" s="548"/>
      <c r="GES19" s="548"/>
      <c r="GET19" s="548"/>
      <c r="GEU19" s="548"/>
      <c r="GEV19" s="548"/>
      <c r="GEW19" s="548"/>
      <c r="GEX19" s="548"/>
      <c r="GEY19" s="548"/>
      <c r="GEZ19" s="548"/>
      <c r="GFA19" s="548"/>
      <c r="GFB19" s="548"/>
      <c r="GFC19" s="548"/>
      <c r="GFD19" s="548"/>
      <c r="GFE19" s="548"/>
      <c r="GFF19" s="548"/>
      <c r="GFG19" s="548"/>
      <c r="GFH19" s="548"/>
      <c r="GFI19" s="548"/>
      <c r="GFJ19" s="548"/>
      <c r="GFK19" s="548"/>
      <c r="GFL19" s="548"/>
      <c r="GFM19" s="548"/>
      <c r="GFN19" s="548"/>
      <c r="GFO19" s="548"/>
      <c r="GFP19" s="548"/>
      <c r="GFQ19" s="548"/>
      <c r="GFR19" s="548"/>
      <c r="GFS19" s="548"/>
      <c r="GFT19" s="548"/>
      <c r="GFU19" s="548"/>
      <c r="GFV19" s="548"/>
      <c r="GFW19" s="548"/>
      <c r="GFX19" s="548"/>
      <c r="GFY19" s="548"/>
      <c r="GFZ19" s="548"/>
      <c r="GGA19" s="548"/>
      <c r="GGB19" s="548"/>
      <c r="GGC19" s="548"/>
      <c r="GGD19" s="548"/>
      <c r="GGE19" s="548"/>
      <c r="GGF19" s="548"/>
      <c r="GGG19" s="548"/>
      <c r="GGH19" s="548"/>
      <c r="GGI19" s="548"/>
      <c r="GGJ19" s="548"/>
      <c r="GGK19" s="548"/>
      <c r="GGL19" s="548"/>
      <c r="GGM19" s="548"/>
      <c r="GGN19" s="548"/>
      <c r="GGO19" s="548"/>
      <c r="GGP19" s="548"/>
      <c r="GGQ19" s="548"/>
      <c r="GGR19" s="548"/>
      <c r="GGS19" s="548"/>
      <c r="GGT19" s="548"/>
      <c r="GGU19" s="548"/>
      <c r="GGV19" s="548"/>
      <c r="GGW19" s="548"/>
      <c r="GGX19" s="548"/>
      <c r="GGY19" s="548"/>
      <c r="GGZ19" s="548"/>
      <c r="GHA19" s="548"/>
      <c r="GHB19" s="548"/>
      <c r="GHC19" s="548"/>
      <c r="GHD19" s="548"/>
      <c r="GHE19" s="548"/>
      <c r="GHF19" s="548"/>
      <c r="GHG19" s="548"/>
      <c r="GHH19" s="548"/>
      <c r="GHI19" s="548"/>
      <c r="GHJ19" s="548"/>
      <c r="GHK19" s="548"/>
      <c r="GHL19" s="548"/>
      <c r="GHM19" s="548"/>
      <c r="GHN19" s="548"/>
      <c r="GHO19" s="548"/>
      <c r="GHP19" s="548"/>
      <c r="GHQ19" s="548"/>
      <c r="GHR19" s="548"/>
      <c r="GHS19" s="548"/>
      <c r="GHT19" s="548"/>
      <c r="GHU19" s="548"/>
      <c r="GHV19" s="548"/>
      <c r="GHW19" s="548"/>
      <c r="GHX19" s="548"/>
      <c r="GHY19" s="548"/>
      <c r="GHZ19" s="548"/>
      <c r="GIA19" s="548"/>
      <c r="GIB19" s="548"/>
      <c r="GIC19" s="548"/>
      <c r="GID19" s="548"/>
      <c r="GIE19" s="548"/>
      <c r="GIF19" s="548"/>
      <c r="GIG19" s="548"/>
      <c r="GIH19" s="548"/>
      <c r="GII19" s="548"/>
      <c r="GIJ19" s="548"/>
      <c r="GIK19" s="548"/>
      <c r="GIL19" s="548"/>
      <c r="GIM19" s="548"/>
      <c r="GIN19" s="548"/>
      <c r="GIO19" s="548"/>
      <c r="GIP19" s="548"/>
      <c r="GIQ19" s="548"/>
      <c r="GIR19" s="548"/>
      <c r="GIS19" s="548"/>
      <c r="GIT19" s="548"/>
      <c r="GIU19" s="548"/>
      <c r="GIV19" s="548"/>
      <c r="GIW19" s="548"/>
      <c r="GIX19" s="548"/>
      <c r="GIY19" s="548"/>
      <c r="GIZ19" s="548"/>
      <c r="GJA19" s="548"/>
      <c r="GJB19" s="548"/>
      <c r="GJC19" s="548"/>
      <c r="GJD19" s="548"/>
      <c r="GJE19" s="548"/>
      <c r="GJF19" s="548"/>
      <c r="GJG19" s="548"/>
      <c r="GJH19" s="548"/>
      <c r="GJI19" s="548"/>
      <c r="GJJ19" s="548"/>
      <c r="GJK19" s="548"/>
      <c r="GJL19" s="548"/>
      <c r="GJM19" s="548"/>
      <c r="GJN19" s="548"/>
      <c r="GJO19" s="548"/>
      <c r="GJP19" s="548"/>
      <c r="GJQ19" s="548"/>
      <c r="GJR19" s="548"/>
      <c r="GJS19" s="548"/>
      <c r="GJT19" s="548"/>
      <c r="GJU19" s="548"/>
      <c r="GJV19" s="548"/>
      <c r="GJW19" s="548"/>
      <c r="GJX19" s="548"/>
      <c r="GJY19" s="548"/>
      <c r="GJZ19" s="548"/>
      <c r="GKA19" s="548"/>
      <c r="GKB19" s="548"/>
      <c r="GKC19" s="548"/>
      <c r="GKD19" s="548"/>
      <c r="GKE19" s="548"/>
      <c r="GKF19" s="548"/>
      <c r="GKG19" s="548"/>
      <c r="GKH19" s="548"/>
      <c r="GKI19" s="548"/>
      <c r="GKJ19" s="548"/>
      <c r="GKK19" s="548"/>
      <c r="GKL19" s="548"/>
      <c r="GKM19" s="548"/>
      <c r="GKN19" s="548"/>
      <c r="GKO19" s="548"/>
      <c r="GKP19" s="548"/>
      <c r="GKQ19" s="548"/>
      <c r="GKR19" s="548"/>
      <c r="GKS19" s="548"/>
      <c r="GKT19" s="548"/>
      <c r="GKU19" s="548"/>
      <c r="GKV19" s="548"/>
      <c r="GKW19" s="548"/>
      <c r="GKX19" s="548"/>
      <c r="GKY19" s="548"/>
      <c r="GKZ19" s="548"/>
      <c r="GLA19" s="548"/>
      <c r="GLB19" s="548"/>
      <c r="GLC19" s="548"/>
      <c r="GLD19" s="548"/>
      <c r="GLE19" s="548"/>
      <c r="GLF19" s="548"/>
      <c r="GLG19" s="548"/>
      <c r="GLH19" s="548"/>
      <c r="GLI19" s="548"/>
      <c r="GLJ19" s="548"/>
      <c r="GLK19" s="548"/>
      <c r="GLL19" s="548"/>
      <c r="GLM19" s="548"/>
      <c r="GLN19" s="548"/>
      <c r="GLO19" s="548"/>
      <c r="GLP19" s="548"/>
      <c r="GLQ19" s="548"/>
      <c r="GLR19" s="548"/>
      <c r="GLS19" s="548"/>
      <c r="GLT19" s="548"/>
      <c r="GLU19" s="548"/>
      <c r="GLV19" s="548"/>
      <c r="GLW19" s="548"/>
      <c r="GLX19" s="548"/>
      <c r="GLY19" s="548"/>
      <c r="GLZ19" s="548"/>
      <c r="GMA19" s="548"/>
      <c r="GMB19" s="548"/>
      <c r="GMC19" s="548"/>
      <c r="GMD19" s="548"/>
      <c r="GME19" s="548"/>
      <c r="GMF19" s="548"/>
      <c r="GMG19" s="548"/>
      <c r="GMH19" s="548"/>
      <c r="GMI19" s="548"/>
      <c r="GMJ19" s="548"/>
      <c r="GMK19" s="548"/>
      <c r="GML19" s="548"/>
      <c r="GMM19" s="548"/>
      <c r="GMN19" s="548"/>
      <c r="GMO19" s="548"/>
      <c r="GMP19" s="548"/>
      <c r="GMQ19" s="548"/>
      <c r="GMR19" s="548"/>
      <c r="GMS19" s="548"/>
      <c r="GMT19" s="548"/>
      <c r="GMU19" s="548"/>
      <c r="GMV19" s="548"/>
      <c r="GMW19" s="548"/>
      <c r="GMX19" s="548"/>
      <c r="GMY19" s="548"/>
      <c r="GMZ19" s="548"/>
      <c r="GNA19" s="548"/>
      <c r="GNB19" s="548"/>
      <c r="GNC19" s="548"/>
      <c r="GND19" s="548"/>
      <c r="GNE19" s="548"/>
      <c r="GNF19" s="548"/>
      <c r="GNG19" s="548"/>
      <c r="GNH19" s="548"/>
      <c r="GNI19" s="548"/>
      <c r="GNJ19" s="548"/>
      <c r="GNK19" s="548"/>
      <c r="GNL19" s="548"/>
      <c r="GNM19" s="548"/>
      <c r="GNN19" s="548"/>
      <c r="GNO19" s="548"/>
      <c r="GNP19" s="548"/>
      <c r="GNQ19" s="548"/>
      <c r="GNR19" s="548"/>
      <c r="GNS19" s="548"/>
      <c r="GNT19" s="548"/>
      <c r="GNU19" s="548"/>
      <c r="GNV19" s="548"/>
      <c r="GNW19" s="548"/>
      <c r="GNX19" s="548"/>
      <c r="GNY19" s="548"/>
      <c r="GNZ19" s="548"/>
      <c r="GOA19" s="548"/>
      <c r="GOB19" s="548"/>
      <c r="GOC19" s="548"/>
      <c r="GOD19" s="548"/>
      <c r="GOE19" s="548"/>
      <c r="GOF19" s="548"/>
      <c r="GOG19" s="548"/>
      <c r="GOH19" s="548"/>
      <c r="GOI19" s="548"/>
      <c r="GOJ19" s="548"/>
      <c r="GOK19" s="548"/>
      <c r="GOL19" s="548"/>
      <c r="GOM19" s="548"/>
      <c r="GON19" s="548"/>
      <c r="GOO19" s="548"/>
      <c r="GOP19" s="548"/>
      <c r="GOQ19" s="548"/>
      <c r="GOR19" s="548"/>
      <c r="GOS19" s="548"/>
      <c r="GOT19" s="548"/>
      <c r="GOU19" s="548"/>
      <c r="GOV19" s="548"/>
      <c r="GOW19" s="548"/>
      <c r="GOX19" s="548"/>
      <c r="GOY19" s="548"/>
      <c r="GOZ19" s="548"/>
      <c r="GPA19" s="548"/>
      <c r="GPB19" s="548"/>
      <c r="GPC19" s="548"/>
      <c r="GPD19" s="548"/>
      <c r="GPE19" s="548"/>
      <c r="GPF19" s="548"/>
      <c r="GPG19" s="548"/>
      <c r="GPH19" s="548"/>
      <c r="GPI19" s="548"/>
      <c r="GPJ19" s="548"/>
      <c r="GPK19" s="548"/>
      <c r="GPL19" s="548"/>
      <c r="GPM19" s="548"/>
      <c r="GPN19" s="548"/>
      <c r="GPO19" s="548"/>
      <c r="GPP19" s="548"/>
      <c r="GPQ19" s="548"/>
      <c r="GPR19" s="548"/>
      <c r="GPS19" s="548"/>
      <c r="GPT19" s="548"/>
      <c r="GPU19" s="548"/>
      <c r="GPV19" s="548"/>
      <c r="GPW19" s="548"/>
      <c r="GPX19" s="548"/>
      <c r="GPY19" s="548"/>
      <c r="GPZ19" s="548"/>
      <c r="GQA19" s="548"/>
      <c r="GQB19" s="548"/>
      <c r="GQC19" s="548"/>
      <c r="GQD19" s="548"/>
      <c r="GQE19" s="548"/>
      <c r="GQF19" s="548"/>
      <c r="GQG19" s="548"/>
      <c r="GQH19" s="548"/>
      <c r="GQI19" s="548"/>
      <c r="GQJ19" s="548"/>
      <c r="GQK19" s="548"/>
      <c r="GQL19" s="548"/>
      <c r="GQM19" s="548"/>
      <c r="GQN19" s="548"/>
      <c r="GQO19" s="548"/>
      <c r="GQP19" s="548"/>
      <c r="GQQ19" s="548"/>
      <c r="GQR19" s="548"/>
      <c r="GQS19" s="548"/>
      <c r="GQT19" s="548"/>
      <c r="GQU19" s="548"/>
      <c r="GQV19" s="548"/>
      <c r="GQW19" s="548"/>
      <c r="GQX19" s="548"/>
      <c r="GQY19" s="548"/>
      <c r="GQZ19" s="548"/>
      <c r="GRA19" s="548"/>
      <c r="GRB19" s="548"/>
      <c r="GRC19" s="548"/>
      <c r="GRD19" s="548"/>
      <c r="GRE19" s="548"/>
      <c r="GRF19" s="548"/>
      <c r="GRG19" s="548"/>
      <c r="GRH19" s="548"/>
      <c r="GRI19" s="548"/>
      <c r="GRJ19" s="548"/>
      <c r="GRK19" s="548"/>
      <c r="GRL19" s="548"/>
      <c r="GRM19" s="548"/>
      <c r="GRN19" s="548"/>
      <c r="GRO19" s="548"/>
      <c r="GRP19" s="548"/>
      <c r="GRQ19" s="548"/>
      <c r="GRR19" s="548"/>
      <c r="GRS19" s="548"/>
      <c r="GRT19" s="548"/>
      <c r="GRU19" s="548"/>
      <c r="GRV19" s="548"/>
      <c r="GRW19" s="548"/>
      <c r="GRX19" s="548"/>
      <c r="GRY19" s="548"/>
      <c r="GRZ19" s="548"/>
      <c r="GSA19" s="548"/>
      <c r="GSB19" s="548"/>
      <c r="GSC19" s="548"/>
      <c r="GSD19" s="548"/>
      <c r="GSE19" s="548"/>
      <c r="GSF19" s="548"/>
      <c r="GSG19" s="548"/>
      <c r="GSH19" s="548"/>
      <c r="GSI19" s="548"/>
      <c r="GSJ19" s="548"/>
      <c r="GSK19" s="548"/>
      <c r="GSL19" s="548"/>
      <c r="GSM19" s="548"/>
      <c r="GSN19" s="548"/>
      <c r="GSO19" s="548"/>
      <c r="GSP19" s="548"/>
      <c r="GSQ19" s="548"/>
      <c r="GSR19" s="548"/>
      <c r="GSS19" s="548"/>
      <c r="GST19" s="548"/>
      <c r="GSU19" s="548"/>
      <c r="GSV19" s="548"/>
      <c r="GSW19" s="548"/>
      <c r="GSX19" s="548"/>
      <c r="GSY19" s="548"/>
      <c r="GSZ19" s="548"/>
      <c r="GTA19" s="548"/>
      <c r="GTB19" s="548"/>
      <c r="GTC19" s="548"/>
      <c r="GTD19" s="548"/>
      <c r="GTE19" s="548"/>
      <c r="GTF19" s="548"/>
      <c r="GTG19" s="548"/>
      <c r="GTH19" s="548"/>
      <c r="GTI19" s="548"/>
      <c r="GTJ19" s="548"/>
      <c r="GTK19" s="548"/>
      <c r="GTL19" s="548"/>
      <c r="GTM19" s="548"/>
      <c r="GTN19" s="548"/>
      <c r="GTO19" s="548"/>
      <c r="GTP19" s="548"/>
      <c r="GTQ19" s="548"/>
      <c r="GTR19" s="548"/>
      <c r="GTS19" s="548"/>
      <c r="GTT19" s="548"/>
      <c r="GTU19" s="548"/>
      <c r="GTV19" s="548"/>
      <c r="GTW19" s="548"/>
      <c r="GTX19" s="548"/>
      <c r="GTY19" s="548"/>
      <c r="GTZ19" s="548"/>
      <c r="GUA19" s="548"/>
      <c r="GUB19" s="548"/>
      <c r="GUC19" s="548"/>
      <c r="GUD19" s="548"/>
      <c r="GUE19" s="548"/>
      <c r="GUF19" s="548"/>
      <c r="GUG19" s="548"/>
      <c r="GUH19" s="548"/>
      <c r="GUI19" s="548"/>
      <c r="GUJ19" s="548"/>
      <c r="GUK19" s="548"/>
      <c r="GUL19" s="548"/>
      <c r="GUM19" s="548"/>
      <c r="GUN19" s="548"/>
      <c r="GUO19" s="548"/>
      <c r="GUP19" s="548"/>
      <c r="GUQ19" s="548"/>
      <c r="GUR19" s="548"/>
      <c r="GUS19" s="548"/>
      <c r="GUT19" s="548"/>
      <c r="GUU19" s="548"/>
      <c r="GUV19" s="548"/>
      <c r="GUW19" s="548"/>
      <c r="GUX19" s="548"/>
      <c r="GUY19" s="548"/>
      <c r="GUZ19" s="548"/>
      <c r="GVA19" s="548"/>
      <c r="GVB19" s="548"/>
      <c r="GVC19" s="548"/>
      <c r="GVD19" s="548"/>
      <c r="GVE19" s="548"/>
      <c r="GVF19" s="548"/>
      <c r="GVG19" s="548"/>
      <c r="GVH19" s="548"/>
      <c r="GVI19" s="548"/>
      <c r="GVJ19" s="548"/>
      <c r="GVK19" s="548"/>
      <c r="GVL19" s="548"/>
      <c r="GVM19" s="548"/>
      <c r="GVN19" s="548"/>
      <c r="GVO19" s="548"/>
      <c r="GVP19" s="548"/>
      <c r="GVQ19" s="548"/>
      <c r="GVR19" s="548"/>
      <c r="GVS19" s="548"/>
      <c r="GVT19" s="548"/>
      <c r="GVU19" s="548"/>
      <c r="GVV19" s="548"/>
      <c r="GVW19" s="548"/>
      <c r="GVX19" s="548"/>
      <c r="GVY19" s="548"/>
      <c r="GVZ19" s="548"/>
      <c r="GWA19" s="548"/>
      <c r="GWB19" s="548"/>
      <c r="GWC19" s="548"/>
      <c r="GWD19" s="548"/>
      <c r="GWE19" s="548"/>
      <c r="GWF19" s="548"/>
      <c r="GWG19" s="548"/>
      <c r="GWH19" s="548"/>
      <c r="GWI19" s="548"/>
      <c r="GWJ19" s="548"/>
      <c r="GWK19" s="548"/>
      <c r="GWL19" s="548"/>
      <c r="GWM19" s="548"/>
      <c r="GWN19" s="548"/>
      <c r="GWO19" s="548"/>
      <c r="GWP19" s="548"/>
      <c r="GWQ19" s="548"/>
      <c r="GWR19" s="548"/>
      <c r="GWS19" s="548"/>
      <c r="GWT19" s="548"/>
      <c r="GWU19" s="548"/>
      <c r="GWV19" s="548"/>
      <c r="GWW19" s="548"/>
      <c r="GWX19" s="548"/>
      <c r="GWY19" s="548"/>
      <c r="GWZ19" s="548"/>
      <c r="GXA19" s="548"/>
      <c r="GXB19" s="548"/>
      <c r="GXC19" s="548"/>
      <c r="GXD19" s="548"/>
      <c r="GXE19" s="548"/>
      <c r="GXF19" s="548"/>
      <c r="GXG19" s="548"/>
      <c r="GXH19" s="548"/>
      <c r="GXI19" s="548"/>
      <c r="GXJ19" s="548"/>
      <c r="GXK19" s="548"/>
      <c r="GXL19" s="548"/>
      <c r="GXM19" s="548"/>
      <c r="GXN19" s="548"/>
      <c r="GXO19" s="548"/>
      <c r="GXP19" s="548"/>
      <c r="GXQ19" s="548"/>
      <c r="GXR19" s="548"/>
      <c r="GXS19" s="548"/>
      <c r="GXT19" s="548"/>
      <c r="GXU19" s="548"/>
      <c r="GXV19" s="548"/>
      <c r="GXW19" s="548"/>
      <c r="GXX19" s="548"/>
      <c r="GXY19" s="548"/>
      <c r="GXZ19" s="548"/>
      <c r="GYA19" s="548"/>
      <c r="GYB19" s="548"/>
      <c r="GYC19" s="548"/>
      <c r="GYD19" s="548"/>
      <c r="GYE19" s="548"/>
      <c r="GYF19" s="548"/>
      <c r="GYG19" s="548"/>
      <c r="GYH19" s="548"/>
      <c r="GYI19" s="548"/>
      <c r="GYJ19" s="548"/>
      <c r="GYK19" s="548"/>
      <c r="GYL19" s="548"/>
      <c r="GYM19" s="548"/>
      <c r="GYN19" s="548"/>
      <c r="GYO19" s="548"/>
      <c r="GYP19" s="548"/>
      <c r="GYQ19" s="548"/>
      <c r="GYR19" s="548"/>
      <c r="GYS19" s="548"/>
      <c r="GYT19" s="548"/>
      <c r="GYU19" s="548"/>
      <c r="GYV19" s="548"/>
      <c r="GYW19" s="548"/>
      <c r="GYX19" s="548"/>
      <c r="GYY19" s="548"/>
      <c r="GYZ19" s="548"/>
      <c r="GZA19" s="548"/>
      <c r="GZB19" s="548"/>
      <c r="GZC19" s="548"/>
      <c r="GZD19" s="548"/>
      <c r="GZE19" s="548"/>
      <c r="GZF19" s="548"/>
      <c r="GZG19" s="548"/>
      <c r="GZH19" s="548"/>
      <c r="GZI19" s="548"/>
      <c r="GZJ19" s="548"/>
      <c r="GZK19" s="548"/>
      <c r="GZL19" s="548"/>
      <c r="GZM19" s="548"/>
      <c r="GZN19" s="548"/>
      <c r="GZO19" s="548"/>
      <c r="GZP19" s="548"/>
      <c r="GZQ19" s="548"/>
      <c r="GZR19" s="548"/>
      <c r="GZS19" s="548"/>
      <c r="GZT19" s="548"/>
      <c r="GZU19" s="548"/>
      <c r="GZV19" s="548"/>
      <c r="GZW19" s="548"/>
      <c r="GZX19" s="548"/>
      <c r="GZY19" s="548"/>
      <c r="GZZ19" s="548"/>
      <c r="HAA19" s="548"/>
      <c r="HAB19" s="548"/>
      <c r="HAC19" s="548"/>
      <c r="HAD19" s="548"/>
      <c r="HAE19" s="548"/>
      <c r="HAF19" s="548"/>
      <c r="HAG19" s="548"/>
      <c r="HAH19" s="548"/>
      <c r="HAI19" s="548"/>
      <c r="HAJ19" s="548"/>
      <c r="HAK19" s="548"/>
      <c r="HAL19" s="548"/>
      <c r="HAM19" s="548"/>
      <c r="HAN19" s="548"/>
      <c r="HAO19" s="548"/>
      <c r="HAP19" s="548"/>
      <c r="HAQ19" s="548"/>
      <c r="HAR19" s="548"/>
      <c r="HAS19" s="548"/>
      <c r="HAT19" s="548"/>
      <c r="HAU19" s="548"/>
      <c r="HAV19" s="548"/>
      <c r="HAW19" s="548"/>
      <c r="HAX19" s="548"/>
      <c r="HAY19" s="548"/>
      <c r="HAZ19" s="548"/>
      <c r="HBA19" s="548"/>
      <c r="HBB19" s="548"/>
      <c r="HBC19" s="548"/>
      <c r="HBD19" s="548"/>
      <c r="HBE19" s="548"/>
      <c r="HBF19" s="548"/>
      <c r="HBG19" s="548"/>
      <c r="HBH19" s="548"/>
      <c r="HBI19" s="548"/>
      <c r="HBJ19" s="548"/>
      <c r="HBK19" s="548"/>
      <c r="HBL19" s="548"/>
      <c r="HBM19" s="548"/>
      <c r="HBN19" s="548"/>
      <c r="HBO19" s="548"/>
      <c r="HBP19" s="548"/>
      <c r="HBQ19" s="548"/>
      <c r="HBR19" s="548"/>
      <c r="HBS19" s="548"/>
      <c r="HBT19" s="548"/>
      <c r="HBU19" s="548"/>
      <c r="HBV19" s="548"/>
      <c r="HBW19" s="548"/>
      <c r="HBX19" s="548"/>
      <c r="HBY19" s="548"/>
      <c r="HBZ19" s="548"/>
      <c r="HCA19" s="548"/>
      <c r="HCB19" s="548"/>
      <c r="HCC19" s="548"/>
      <c r="HCD19" s="548"/>
      <c r="HCE19" s="548"/>
      <c r="HCF19" s="548"/>
      <c r="HCG19" s="548"/>
      <c r="HCH19" s="548"/>
      <c r="HCI19" s="548"/>
      <c r="HCJ19" s="548"/>
      <c r="HCK19" s="548"/>
      <c r="HCL19" s="548"/>
      <c r="HCM19" s="548"/>
      <c r="HCN19" s="548"/>
      <c r="HCO19" s="548"/>
      <c r="HCP19" s="548"/>
      <c r="HCQ19" s="548"/>
      <c r="HCR19" s="548"/>
      <c r="HCS19" s="548"/>
      <c r="HCT19" s="548"/>
      <c r="HCU19" s="548"/>
      <c r="HCV19" s="548"/>
      <c r="HCW19" s="548"/>
      <c r="HCX19" s="548"/>
      <c r="HCY19" s="548"/>
      <c r="HCZ19" s="548"/>
      <c r="HDA19" s="548"/>
      <c r="HDB19" s="548"/>
      <c r="HDC19" s="548"/>
      <c r="HDD19" s="548"/>
      <c r="HDE19" s="548"/>
      <c r="HDF19" s="548"/>
      <c r="HDG19" s="548"/>
      <c r="HDH19" s="548"/>
      <c r="HDI19" s="548"/>
      <c r="HDJ19" s="548"/>
      <c r="HDK19" s="548"/>
      <c r="HDL19" s="548"/>
      <c r="HDM19" s="548"/>
      <c r="HDN19" s="548"/>
      <c r="HDO19" s="548"/>
      <c r="HDP19" s="548"/>
      <c r="HDQ19" s="548"/>
      <c r="HDR19" s="548"/>
      <c r="HDS19" s="548"/>
      <c r="HDT19" s="548"/>
      <c r="HDU19" s="548"/>
      <c r="HDV19" s="548"/>
      <c r="HDW19" s="548"/>
      <c r="HDX19" s="548"/>
      <c r="HDY19" s="548"/>
      <c r="HDZ19" s="548"/>
      <c r="HEA19" s="548"/>
      <c r="HEB19" s="548"/>
      <c r="HEC19" s="548"/>
      <c r="HED19" s="548"/>
      <c r="HEE19" s="548"/>
      <c r="HEF19" s="548"/>
      <c r="HEG19" s="548"/>
      <c r="HEH19" s="548"/>
      <c r="HEI19" s="548"/>
      <c r="HEJ19" s="548"/>
      <c r="HEK19" s="548"/>
      <c r="HEL19" s="548"/>
      <c r="HEM19" s="548"/>
      <c r="HEN19" s="548"/>
      <c r="HEO19" s="548"/>
      <c r="HEP19" s="548"/>
      <c r="HEQ19" s="548"/>
      <c r="HER19" s="548"/>
      <c r="HES19" s="548"/>
      <c r="HET19" s="548"/>
      <c r="HEU19" s="548"/>
      <c r="HEV19" s="548"/>
      <c r="HEW19" s="548"/>
      <c r="HEX19" s="548"/>
      <c r="HEY19" s="548"/>
      <c r="HEZ19" s="548"/>
      <c r="HFA19" s="548"/>
      <c r="HFB19" s="548"/>
      <c r="HFC19" s="548"/>
      <c r="HFD19" s="548"/>
      <c r="HFE19" s="548"/>
      <c r="HFF19" s="548"/>
      <c r="HFG19" s="548"/>
      <c r="HFH19" s="548"/>
      <c r="HFI19" s="548"/>
      <c r="HFJ19" s="548"/>
      <c r="HFK19" s="548"/>
      <c r="HFL19" s="548"/>
      <c r="HFM19" s="548"/>
      <c r="HFN19" s="548"/>
      <c r="HFO19" s="548"/>
      <c r="HFP19" s="548"/>
      <c r="HFQ19" s="548"/>
      <c r="HFR19" s="548"/>
      <c r="HFS19" s="548"/>
      <c r="HFT19" s="548"/>
      <c r="HFU19" s="548"/>
      <c r="HFV19" s="548"/>
      <c r="HFW19" s="548"/>
      <c r="HFX19" s="548"/>
      <c r="HFY19" s="548"/>
      <c r="HFZ19" s="548"/>
      <c r="HGA19" s="548"/>
      <c r="HGB19" s="548"/>
      <c r="HGC19" s="548"/>
      <c r="HGD19" s="548"/>
      <c r="HGE19" s="548"/>
      <c r="HGF19" s="548"/>
      <c r="HGG19" s="548"/>
      <c r="HGH19" s="548"/>
      <c r="HGI19" s="548"/>
      <c r="HGJ19" s="548"/>
      <c r="HGK19" s="548"/>
      <c r="HGL19" s="548"/>
      <c r="HGM19" s="548"/>
      <c r="HGN19" s="548"/>
      <c r="HGO19" s="548"/>
      <c r="HGP19" s="548"/>
      <c r="HGQ19" s="548"/>
      <c r="HGR19" s="548"/>
      <c r="HGS19" s="548"/>
      <c r="HGT19" s="548"/>
      <c r="HGU19" s="548"/>
      <c r="HGV19" s="548"/>
      <c r="HGW19" s="548"/>
      <c r="HGX19" s="548"/>
      <c r="HGY19" s="548"/>
      <c r="HGZ19" s="548"/>
      <c r="HHA19" s="548"/>
      <c r="HHB19" s="548"/>
      <c r="HHC19" s="548"/>
      <c r="HHD19" s="548"/>
      <c r="HHE19" s="548"/>
      <c r="HHF19" s="548"/>
      <c r="HHG19" s="548"/>
      <c r="HHH19" s="548"/>
      <c r="HHI19" s="548"/>
      <c r="HHJ19" s="548"/>
      <c r="HHK19" s="548"/>
      <c r="HHL19" s="548"/>
      <c r="HHM19" s="548"/>
      <c r="HHN19" s="548"/>
      <c r="HHO19" s="548"/>
      <c r="HHP19" s="548"/>
      <c r="HHQ19" s="548"/>
      <c r="HHR19" s="548"/>
      <c r="HHS19" s="548"/>
      <c r="HHT19" s="548"/>
      <c r="HHU19" s="548"/>
      <c r="HHV19" s="548"/>
      <c r="HHW19" s="548"/>
      <c r="HHX19" s="548"/>
      <c r="HHY19" s="548"/>
      <c r="HHZ19" s="548"/>
      <c r="HIA19" s="548"/>
      <c r="HIB19" s="548"/>
      <c r="HIC19" s="548"/>
      <c r="HID19" s="548"/>
      <c r="HIE19" s="548"/>
      <c r="HIF19" s="548"/>
      <c r="HIG19" s="548"/>
      <c r="HIH19" s="548"/>
      <c r="HII19" s="548"/>
      <c r="HIJ19" s="548"/>
      <c r="HIK19" s="548"/>
      <c r="HIL19" s="548"/>
      <c r="HIM19" s="548"/>
      <c r="HIN19" s="548"/>
      <c r="HIO19" s="548"/>
      <c r="HIP19" s="548"/>
      <c r="HIQ19" s="548"/>
      <c r="HIR19" s="548"/>
      <c r="HIS19" s="548"/>
      <c r="HIT19" s="548"/>
      <c r="HIU19" s="548"/>
      <c r="HIV19" s="548"/>
      <c r="HIW19" s="548"/>
      <c r="HIX19" s="548"/>
      <c r="HIY19" s="548"/>
      <c r="HIZ19" s="548"/>
      <c r="HJA19" s="548"/>
      <c r="HJB19" s="548"/>
      <c r="HJC19" s="548"/>
      <c r="HJD19" s="548"/>
      <c r="HJE19" s="548"/>
      <c r="HJF19" s="548"/>
      <c r="HJG19" s="548"/>
      <c r="HJH19" s="548"/>
      <c r="HJI19" s="548"/>
      <c r="HJJ19" s="548"/>
      <c r="HJK19" s="548"/>
      <c r="HJL19" s="548"/>
      <c r="HJM19" s="548"/>
      <c r="HJN19" s="548"/>
      <c r="HJO19" s="548"/>
      <c r="HJP19" s="548"/>
      <c r="HJQ19" s="548"/>
      <c r="HJR19" s="548"/>
      <c r="HJS19" s="548"/>
      <c r="HJT19" s="548"/>
      <c r="HJU19" s="548"/>
      <c r="HJV19" s="548"/>
      <c r="HJW19" s="548"/>
      <c r="HJX19" s="548"/>
      <c r="HJY19" s="548"/>
      <c r="HJZ19" s="548"/>
      <c r="HKA19" s="548"/>
      <c r="HKB19" s="548"/>
      <c r="HKC19" s="548"/>
      <c r="HKD19" s="548"/>
      <c r="HKE19" s="548"/>
      <c r="HKF19" s="548"/>
      <c r="HKG19" s="548"/>
      <c r="HKH19" s="548"/>
      <c r="HKI19" s="548"/>
      <c r="HKJ19" s="548"/>
      <c r="HKK19" s="548"/>
      <c r="HKL19" s="548"/>
      <c r="HKM19" s="548"/>
      <c r="HKN19" s="548"/>
      <c r="HKO19" s="548"/>
      <c r="HKP19" s="548"/>
      <c r="HKQ19" s="548"/>
      <c r="HKR19" s="548"/>
      <c r="HKS19" s="548"/>
      <c r="HKT19" s="548"/>
      <c r="HKU19" s="548"/>
      <c r="HKV19" s="548"/>
      <c r="HKW19" s="548"/>
      <c r="HKX19" s="548"/>
      <c r="HKY19" s="548"/>
      <c r="HKZ19" s="548"/>
      <c r="HLA19" s="548"/>
      <c r="HLB19" s="548"/>
      <c r="HLC19" s="548"/>
      <c r="HLD19" s="548"/>
      <c r="HLE19" s="548"/>
      <c r="HLF19" s="548"/>
      <c r="HLG19" s="548"/>
      <c r="HLH19" s="548"/>
      <c r="HLI19" s="548"/>
      <c r="HLJ19" s="548"/>
      <c r="HLK19" s="548"/>
      <c r="HLL19" s="548"/>
      <c r="HLM19" s="548"/>
      <c r="HLN19" s="548"/>
      <c r="HLO19" s="548"/>
      <c r="HLP19" s="548"/>
      <c r="HLQ19" s="548"/>
      <c r="HLR19" s="548"/>
      <c r="HLS19" s="548"/>
      <c r="HLT19" s="548"/>
      <c r="HLU19" s="548"/>
      <c r="HLV19" s="548"/>
      <c r="HLW19" s="548"/>
      <c r="HLX19" s="548"/>
      <c r="HLY19" s="548"/>
      <c r="HLZ19" s="548"/>
      <c r="HMA19" s="548"/>
      <c r="HMB19" s="548"/>
      <c r="HMC19" s="548"/>
      <c r="HMD19" s="548"/>
      <c r="HME19" s="548"/>
      <c r="HMF19" s="548"/>
      <c r="HMG19" s="548"/>
      <c r="HMH19" s="548"/>
      <c r="HMI19" s="548"/>
      <c r="HMJ19" s="548"/>
      <c r="HMK19" s="548"/>
      <c r="HML19" s="548"/>
      <c r="HMM19" s="548"/>
      <c r="HMN19" s="548"/>
      <c r="HMO19" s="548"/>
      <c r="HMP19" s="548"/>
      <c r="HMQ19" s="548"/>
      <c r="HMR19" s="548"/>
      <c r="HMS19" s="548"/>
      <c r="HMT19" s="548"/>
      <c r="HMU19" s="548"/>
      <c r="HMV19" s="548"/>
      <c r="HMW19" s="548"/>
      <c r="HMX19" s="548"/>
      <c r="HMY19" s="548"/>
      <c r="HMZ19" s="548"/>
      <c r="HNA19" s="548"/>
      <c r="HNB19" s="548"/>
      <c r="HNC19" s="548"/>
      <c r="HND19" s="548"/>
      <c r="HNE19" s="548"/>
      <c r="HNF19" s="548"/>
      <c r="HNG19" s="548"/>
      <c r="HNH19" s="548"/>
      <c r="HNI19" s="548"/>
      <c r="HNJ19" s="548"/>
      <c r="HNK19" s="548"/>
      <c r="HNL19" s="548"/>
      <c r="HNM19" s="548"/>
      <c r="HNN19" s="548"/>
      <c r="HNO19" s="548"/>
      <c r="HNP19" s="548"/>
      <c r="HNQ19" s="548"/>
      <c r="HNR19" s="548"/>
      <c r="HNS19" s="548"/>
      <c r="HNT19" s="548"/>
      <c r="HNU19" s="548"/>
      <c r="HNV19" s="548"/>
      <c r="HNW19" s="548"/>
      <c r="HNX19" s="548"/>
      <c r="HNY19" s="548"/>
      <c r="HNZ19" s="548"/>
      <c r="HOA19" s="548"/>
      <c r="HOB19" s="548"/>
      <c r="HOC19" s="548"/>
      <c r="HOD19" s="548"/>
      <c r="HOE19" s="548"/>
      <c r="HOF19" s="548"/>
      <c r="HOG19" s="548"/>
      <c r="HOH19" s="548"/>
      <c r="HOI19" s="548"/>
      <c r="HOJ19" s="548"/>
      <c r="HOK19" s="548"/>
      <c r="HOL19" s="548"/>
      <c r="HOM19" s="548"/>
      <c r="HON19" s="548"/>
      <c r="HOO19" s="548"/>
      <c r="HOP19" s="548"/>
      <c r="HOQ19" s="548"/>
      <c r="HOR19" s="548"/>
      <c r="HOS19" s="548"/>
      <c r="HOT19" s="548"/>
      <c r="HOU19" s="548"/>
      <c r="HOV19" s="548"/>
      <c r="HOW19" s="548"/>
      <c r="HOX19" s="548"/>
      <c r="HOY19" s="548"/>
      <c r="HOZ19" s="548"/>
      <c r="HPA19" s="548"/>
      <c r="HPB19" s="548"/>
      <c r="HPC19" s="548"/>
      <c r="HPD19" s="548"/>
      <c r="HPE19" s="548"/>
      <c r="HPF19" s="548"/>
      <c r="HPG19" s="548"/>
      <c r="HPH19" s="548"/>
      <c r="HPI19" s="548"/>
      <c r="HPJ19" s="548"/>
      <c r="HPK19" s="548"/>
      <c r="HPL19" s="548"/>
      <c r="HPM19" s="548"/>
      <c r="HPN19" s="548"/>
      <c r="HPO19" s="548"/>
      <c r="HPP19" s="548"/>
      <c r="HPQ19" s="548"/>
      <c r="HPR19" s="548"/>
      <c r="HPS19" s="548"/>
      <c r="HPT19" s="548"/>
      <c r="HPU19" s="548"/>
      <c r="HPV19" s="548"/>
      <c r="HPW19" s="548"/>
      <c r="HPX19" s="548"/>
      <c r="HPY19" s="548"/>
      <c r="HPZ19" s="548"/>
      <c r="HQA19" s="548"/>
      <c r="HQB19" s="548"/>
      <c r="HQC19" s="548"/>
      <c r="HQD19" s="548"/>
      <c r="HQE19" s="548"/>
      <c r="HQF19" s="548"/>
      <c r="HQG19" s="548"/>
      <c r="HQH19" s="548"/>
      <c r="HQI19" s="548"/>
      <c r="HQJ19" s="548"/>
      <c r="HQK19" s="548"/>
      <c r="HQL19" s="548"/>
      <c r="HQM19" s="548"/>
      <c r="HQN19" s="548"/>
      <c r="HQO19" s="548"/>
      <c r="HQP19" s="548"/>
      <c r="HQQ19" s="548"/>
      <c r="HQR19" s="548"/>
      <c r="HQS19" s="548"/>
      <c r="HQT19" s="548"/>
      <c r="HQU19" s="548"/>
      <c r="HQV19" s="548"/>
      <c r="HQW19" s="548"/>
      <c r="HQX19" s="548"/>
      <c r="HQY19" s="548"/>
      <c r="HQZ19" s="548"/>
      <c r="HRA19" s="548"/>
      <c r="HRB19" s="548"/>
      <c r="HRC19" s="548"/>
      <c r="HRD19" s="548"/>
      <c r="HRE19" s="548"/>
      <c r="HRF19" s="548"/>
      <c r="HRG19" s="548"/>
      <c r="HRH19" s="548"/>
      <c r="HRI19" s="548"/>
      <c r="HRJ19" s="548"/>
      <c r="HRK19" s="548"/>
      <c r="HRL19" s="548"/>
      <c r="HRM19" s="548"/>
      <c r="HRN19" s="548"/>
      <c r="HRO19" s="548"/>
      <c r="HRP19" s="548"/>
      <c r="HRQ19" s="548"/>
      <c r="HRR19" s="548"/>
      <c r="HRS19" s="548"/>
      <c r="HRT19" s="548"/>
      <c r="HRU19" s="548"/>
      <c r="HRV19" s="548"/>
      <c r="HRW19" s="548"/>
      <c r="HRX19" s="548"/>
      <c r="HRY19" s="548"/>
      <c r="HRZ19" s="548"/>
      <c r="HSA19" s="548"/>
      <c r="HSB19" s="548"/>
      <c r="HSC19" s="548"/>
      <c r="HSD19" s="548"/>
      <c r="HSE19" s="548"/>
      <c r="HSF19" s="548"/>
      <c r="HSG19" s="548"/>
      <c r="HSH19" s="548"/>
      <c r="HSI19" s="548"/>
      <c r="HSJ19" s="548"/>
      <c r="HSK19" s="548"/>
      <c r="HSL19" s="548"/>
      <c r="HSM19" s="548"/>
      <c r="HSN19" s="548"/>
      <c r="HSO19" s="548"/>
      <c r="HSP19" s="548"/>
      <c r="HSQ19" s="548"/>
      <c r="HSR19" s="548"/>
      <c r="HSS19" s="548"/>
      <c r="HST19" s="548"/>
      <c r="HSU19" s="548"/>
      <c r="HSV19" s="548"/>
      <c r="HSW19" s="548"/>
      <c r="HSX19" s="548"/>
      <c r="HSY19" s="548"/>
      <c r="HSZ19" s="548"/>
      <c r="HTA19" s="548"/>
      <c r="HTB19" s="548"/>
      <c r="HTC19" s="548"/>
      <c r="HTD19" s="548"/>
      <c r="HTE19" s="548"/>
      <c r="HTF19" s="548"/>
      <c r="HTG19" s="548"/>
      <c r="HTH19" s="548"/>
      <c r="HTI19" s="548"/>
      <c r="HTJ19" s="548"/>
      <c r="HTK19" s="548"/>
      <c r="HTL19" s="548"/>
      <c r="HTM19" s="548"/>
      <c r="HTN19" s="548"/>
      <c r="HTO19" s="548"/>
      <c r="HTP19" s="548"/>
      <c r="HTQ19" s="548"/>
      <c r="HTR19" s="548"/>
      <c r="HTS19" s="548"/>
      <c r="HTT19" s="548"/>
      <c r="HTU19" s="548"/>
      <c r="HTV19" s="548"/>
      <c r="HTW19" s="548"/>
      <c r="HTX19" s="548"/>
      <c r="HTY19" s="548"/>
      <c r="HTZ19" s="548"/>
      <c r="HUA19" s="548"/>
      <c r="HUB19" s="548"/>
      <c r="HUC19" s="548"/>
      <c r="HUD19" s="548"/>
      <c r="HUE19" s="548"/>
      <c r="HUF19" s="548"/>
      <c r="HUG19" s="548"/>
      <c r="HUH19" s="548"/>
      <c r="HUI19" s="548"/>
      <c r="HUJ19" s="548"/>
      <c r="HUK19" s="548"/>
      <c r="HUL19" s="548"/>
      <c r="HUM19" s="548"/>
      <c r="HUN19" s="548"/>
      <c r="HUO19" s="548"/>
      <c r="HUP19" s="548"/>
      <c r="HUQ19" s="548"/>
      <c r="HUR19" s="548"/>
      <c r="HUS19" s="548"/>
      <c r="HUT19" s="548"/>
      <c r="HUU19" s="548"/>
      <c r="HUV19" s="548"/>
      <c r="HUW19" s="548"/>
      <c r="HUX19" s="548"/>
      <c r="HUY19" s="548"/>
      <c r="HUZ19" s="548"/>
      <c r="HVA19" s="548"/>
      <c r="HVB19" s="548"/>
      <c r="HVC19" s="548"/>
      <c r="HVD19" s="548"/>
      <c r="HVE19" s="548"/>
      <c r="HVF19" s="548"/>
      <c r="HVG19" s="548"/>
      <c r="HVH19" s="548"/>
      <c r="HVI19" s="548"/>
      <c r="HVJ19" s="548"/>
      <c r="HVK19" s="548"/>
      <c r="HVL19" s="548"/>
      <c r="HVM19" s="548"/>
      <c r="HVN19" s="548"/>
      <c r="HVO19" s="548"/>
      <c r="HVP19" s="548"/>
      <c r="HVQ19" s="548"/>
      <c r="HVR19" s="548"/>
      <c r="HVS19" s="548"/>
      <c r="HVT19" s="548"/>
      <c r="HVU19" s="548"/>
      <c r="HVV19" s="548"/>
      <c r="HVW19" s="548"/>
      <c r="HVX19" s="548"/>
      <c r="HVY19" s="548"/>
      <c r="HVZ19" s="548"/>
      <c r="HWA19" s="548"/>
      <c r="HWB19" s="548"/>
      <c r="HWC19" s="548"/>
      <c r="HWD19" s="548"/>
      <c r="HWE19" s="548"/>
      <c r="HWF19" s="548"/>
      <c r="HWG19" s="548"/>
      <c r="HWH19" s="548"/>
      <c r="HWI19" s="548"/>
      <c r="HWJ19" s="548"/>
      <c r="HWK19" s="548"/>
      <c r="HWL19" s="548"/>
      <c r="HWM19" s="548"/>
      <c r="HWN19" s="548"/>
      <c r="HWO19" s="548"/>
      <c r="HWP19" s="548"/>
      <c r="HWQ19" s="548"/>
      <c r="HWR19" s="548"/>
      <c r="HWS19" s="548"/>
      <c r="HWT19" s="548"/>
      <c r="HWU19" s="548"/>
      <c r="HWV19" s="548"/>
      <c r="HWW19" s="548"/>
      <c r="HWX19" s="548"/>
      <c r="HWY19" s="548"/>
      <c r="HWZ19" s="548"/>
      <c r="HXA19" s="548"/>
      <c r="HXB19" s="548"/>
      <c r="HXC19" s="548"/>
      <c r="HXD19" s="548"/>
      <c r="HXE19" s="548"/>
      <c r="HXF19" s="548"/>
      <c r="HXG19" s="548"/>
      <c r="HXH19" s="548"/>
      <c r="HXI19" s="548"/>
      <c r="HXJ19" s="548"/>
      <c r="HXK19" s="548"/>
      <c r="HXL19" s="548"/>
      <c r="HXM19" s="548"/>
      <c r="HXN19" s="548"/>
      <c r="HXO19" s="548"/>
      <c r="HXP19" s="548"/>
      <c r="HXQ19" s="548"/>
      <c r="HXR19" s="548"/>
      <c r="HXS19" s="548"/>
      <c r="HXT19" s="548"/>
      <c r="HXU19" s="548"/>
      <c r="HXV19" s="548"/>
      <c r="HXW19" s="548"/>
      <c r="HXX19" s="548"/>
      <c r="HXY19" s="548"/>
      <c r="HXZ19" s="548"/>
      <c r="HYA19" s="548"/>
      <c r="HYB19" s="548"/>
      <c r="HYC19" s="548"/>
      <c r="HYD19" s="548"/>
      <c r="HYE19" s="548"/>
      <c r="HYF19" s="548"/>
      <c r="HYG19" s="548"/>
      <c r="HYH19" s="548"/>
      <c r="HYI19" s="548"/>
      <c r="HYJ19" s="548"/>
      <c r="HYK19" s="548"/>
      <c r="HYL19" s="548"/>
      <c r="HYM19" s="548"/>
      <c r="HYN19" s="548"/>
      <c r="HYO19" s="548"/>
      <c r="HYP19" s="548"/>
      <c r="HYQ19" s="548"/>
      <c r="HYR19" s="548"/>
      <c r="HYS19" s="548"/>
      <c r="HYT19" s="548"/>
      <c r="HYU19" s="548"/>
      <c r="HYV19" s="548"/>
      <c r="HYW19" s="548"/>
      <c r="HYX19" s="548"/>
      <c r="HYY19" s="548"/>
      <c r="HYZ19" s="548"/>
      <c r="HZA19" s="548"/>
      <c r="HZB19" s="548"/>
      <c r="HZC19" s="548"/>
      <c r="HZD19" s="548"/>
      <c r="HZE19" s="548"/>
      <c r="HZF19" s="548"/>
      <c r="HZG19" s="548"/>
      <c r="HZH19" s="548"/>
      <c r="HZI19" s="548"/>
      <c r="HZJ19" s="548"/>
      <c r="HZK19" s="548"/>
      <c r="HZL19" s="548"/>
      <c r="HZM19" s="548"/>
      <c r="HZN19" s="548"/>
      <c r="HZO19" s="548"/>
      <c r="HZP19" s="548"/>
      <c r="HZQ19" s="548"/>
      <c r="HZR19" s="548"/>
      <c r="HZS19" s="548"/>
      <c r="HZT19" s="548"/>
      <c r="HZU19" s="548"/>
      <c r="HZV19" s="548"/>
      <c r="HZW19" s="548"/>
      <c r="HZX19" s="548"/>
      <c r="HZY19" s="548"/>
      <c r="HZZ19" s="548"/>
      <c r="IAA19" s="548"/>
      <c r="IAB19" s="548"/>
      <c r="IAC19" s="548"/>
      <c r="IAD19" s="548"/>
      <c r="IAE19" s="548"/>
      <c r="IAF19" s="548"/>
      <c r="IAG19" s="548"/>
      <c r="IAH19" s="548"/>
      <c r="IAI19" s="548"/>
      <c r="IAJ19" s="548"/>
      <c r="IAK19" s="548"/>
      <c r="IAL19" s="548"/>
      <c r="IAM19" s="548"/>
      <c r="IAN19" s="548"/>
      <c r="IAO19" s="548"/>
      <c r="IAP19" s="548"/>
      <c r="IAQ19" s="548"/>
      <c r="IAR19" s="548"/>
      <c r="IAS19" s="548"/>
      <c r="IAT19" s="548"/>
      <c r="IAU19" s="548"/>
      <c r="IAV19" s="548"/>
      <c r="IAW19" s="548"/>
      <c r="IAX19" s="548"/>
      <c r="IAY19" s="548"/>
      <c r="IAZ19" s="548"/>
      <c r="IBA19" s="548"/>
      <c r="IBB19" s="548"/>
      <c r="IBC19" s="548"/>
      <c r="IBD19" s="548"/>
      <c r="IBE19" s="548"/>
      <c r="IBF19" s="548"/>
      <c r="IBG19" s="548"/>
      <c r="IBH19" s="548"/>
      <c r="IBI19" s="548"/>
      <c r="IBJ19" s="548"/>
      <c r="IBK19" s="548"/>
      <c r="IBL19" s="548"/>
      <c r="IBM19" s="548"/>
      <c r="IBN19" s="548"/>
      <c r="IBO19" s="548"/>
      <c r="IBP19" s="548"/>
      <c r="IBQ19" s="548"/>
      <c r="IBR19" s="548"/>
      <c r="IBS19" s="548"/>
      <c r="IBT19" s="548"/>
      <c r="IBU19" s="548"/>
      <c r="IBV19" s="548"/>
      <c r="IBW19" s="548"/>
      <c r="IBX19" s="548"/>
      <c r="IBY19" s="548"/>
      <c r="IBZ19" s="548"/>
      <c r="ICA19" s="548"/>
      <c r="ICB19" s="548"/>
      <c r="ICC19" s="548"/>
      <c r="ICD19" s="548"/>
      <c r="ICE19" s="548"/>
      <c r="ICF19" s="548"/>
      <c r="ICG19" s="548"/>
      <c r="ICH19" s="548"/>
      <c r="ICI19" s="548"/>
      <c r="ICJ19" s="548"/>
      <c r="ICK19" s="548"/>
      <c r="ICL19" s="548"/>
      <c r="ICM19" s="548"/>
      <c r="ICN19" s="548"/>
      <c r="ICO19" s="548"/>
      <c r="ICP19" s="548"/>
      <c r="ICQ19" s="548"/>
      <c r="ICR19" s="548"/>
      <c r="ICS19" s="548"/>
      <c r="ICT19" s="548"/>
      <c r="ICU19" s="548"/>
      <c r="ICV19" s="548"/>
      <c r="ICW19" s="548"/>
      <c r="ICX19" s="548"/>
      <c r="ICY19" s="548"/>
      <c r="ICZ19" s="548"/>
      <c r="IDA19" s="548"/>
      <c r="IDB19" s="548"/>
      <c r="IDC19" s="548"/>
      <c r="IDD19" s="548"/>
      <c r="IDE19" s="548"/>
      <c r="IDF19" s="548"/>
      <c r="IDG19" s="548"/>
      <c r="IDH19" s="548"/>
      <c r="IDI19" s="548"/>
      <c r="IDJ19" s="548"/>
      <c r="IDK19" s="548"/>
      <c r="IDL19" s="548"/>
      <c r="IDM19" s="548"/>
      <c r="IDN19" s="548"/>
      <c r="IDO19" s="548"/>
      <c r="IDP19" s="548"/>
      <c r="IDQ19" s="548"/>
      <c r="IDR19" s="548"/>
      <c r="IDS19" s="548"/>
      <c r="IDT19" s="548"/>
      <c r="IDU19" s="548"/>
      <c r="IDV19" s="548"/>
      <c r="IDW19" s="548"/>
      <c r="IDX19" s="548"/>
      <c r="IDY19" s="548"/>
      <c r="IDZ19" s="548"/>
      <c r="IEA19" s="548"/>
      <c r="IEB19" s="548"/>
      <c r="IEC19" s="548"/>
      <c r="IED19" s="548"/>
      <c r="IEE19" s="548"/>
      <c r="IEF19" s="548"/>
      <c r="IEG19" s="548"/>
      <c r="IEH19" s="548"/>
      <c r="IEI19" s="548"/>
      <c r="IEJ19" s="548"/>
      <c r="IEK19" s="548"/>
      <c r="IEL19" s="548"/>
      <c r="IEM19" s="548"/>
      <c r="IEN19" s="548"/>
      <c r="IEO19" s="548"/>
      <c r="IEP19" s="548"/>
      <c r="IEQ19" s="548"/>
      <c r="IER19" s="548"/>
      <c r="IES19" s="548"/>
      <c r="IET19" s="548"/>
      <c r="IEU19" s="548"/>
      <c r="IEV19" s="548"/>
      <c r="IEW19" s="548"/>
      <c r="IEX19" s="548"/>
      <c r="IEY19" s="548"/>
      <c r="IEZ19" s="548"/>
      <c r="IFA19" s="548"/>
      <c r="IFB19" s="548"/>
      <c r="IFC19" s="548"/>
      <c r="IFD19" s="548"/>
      <c r="IFE19" s="548"/>
      <c r="IFF19" s="548"/>
      <c r="IFG19" s="548"/>
      <c r="IFH19" s="548"/>
      <c r="IFI19" s="548"/>
      <c r="IFJ19" s="548"/>
      <c r="IFK19" s="548"/>
      <c r="IFL19" s="548"/>
      <c r="IFM19" s="548"/>
      <c r="IFN19" s="548"/>
      <c r="IFO19" s="548"/>
      <c r="IFP19" s="548"/>
      <c r="IFQ19" s="548"/>
      <c r="IFR19" s="548"/>
      <c r="IFS19" s="548"/>
      <c r="IFT19" s="548"/>
      <c r="IFU19" s="548"/>
      <c r="IFV19" s="548"/>
      <c r="IFW19" s="548"/>
      <c r="IFX19" s="548"/>
      <c r="IFY19" s="548"/>
      <c r="IFZ19" s="548"/>
      <c r="IGA19" s="548"/>
      <c r="IGB19" s="548"/>
      <c r="IGC19" s="548"/>
      <c r="IGD19" s="548"/>
      <c r="IGE19" s="548"/>
      <c r="IGF19" s="548"/>
      <c r="IGG19" s="548"/>
      <c r="IGH19" s="548"/>
      <c r="IGI19" s="548"/>
      <c r="IGJ19" s="548"/>
      <c r="IGK19" s="548"/>
      <c r="IGL19" s="548"/>
      <c r="IGM19" s="548"/>
      <c r="IGN19" s="548"/>
      <c r="IGO19" s="548"/>
      <c r="IGP19" s="548"/>
      <c r="IGQ19" s="548"/>
      <c r="IGR19" s="548"/>
      <c r="IGS19" s="548"/>
      <c r="IGT19" s="548"/>
      <c r="IGU19" s="548"/>
      <c r="IGV19" s="548"/>
      <c r="IGW19" s="548"/>
      <c r="IGX19" s="548"/>
      <c r="IGY19" s="548"/>
      <c r="IGZ19" s="548"/>
      <c r="IHA19" s="548"/>
      <c r="IHB19" s="548"/>
      <c r="IHC19" s="548"/>
      <c r="IHD19" s="548"/>
      <c r="IHE19" s="548"/>
      <c r="IHF19" s="548"/>
      <c r="IHG19" s="548"/>
      <c r="IHH19" s="548"/>
      <c r="IHI19" s="548"/>
      <c r="IHJ19" s="548"/>
      <c r="IHK19" s="548"/>
      <c r="IHL19" s="548"/>
      <c r="IHM19" s="548"/>
      <c r="IHN19" s="548"/>
      <c r="IHO19" s="548"/>
      <c r="IHP19" s="548"/>
      <c r="IHQ19" s="548"/>
      <c r="IHR19" s="548"/>
      <c r="IHS19" s="548"/>
      <c r="IHT19" s="548"/>
      <c r="IHU19" s="548"/>
      <c r="IHV19" s="548"/>
      <c r="IHW19" s="548"/>
      <c r="IHX19" s="548"/>
      <c r="IHY19" s="548"/>
      <c r="IHZ19" s="548"/>
      <c r="IIA19" s="548"/>
      <c r="IIB19" s="548"/>
      <c r="IIC19" s="548"/>
      <c r="IID19" s="548"/>
      <c r="IIE19" s="548"/>
      <c r="IIF19" s="548"/>
      <c r="IIG19" s="548"/>
      <c r="IIH19" s="548"/>
      <c r="III19" s="548"/>
      <c r="IIJ19" s="548"/>
      <c r="IIK19" s="548"/>
      <c r="IIL19" s="548"/>
      <c r="IIM19" s="548"/>
      <c r="IIN19" s="548"/>
      <c r="IIO19" s="548"/>
      <c r="IIP19" s="548"/>
      <c r="IIQ19" s="548"/>
      <c r="IIR19" s="548"/>
      <c r="IIS19" s="548"/>
      <c r="IIT19" s="548"/>
      <c r="IIU19" s="548"/>
      <c r="IIV19" s="548"/>
      <c r="IIW19" s="548"/>
      <c r="IIX19" s="548"/>
      <c r="IIY19" s="548"/>
      <c r="IIZ19" s="548"/>
      <c r="IJA19" s="548"/>
      <c r="IJB19" s="548"/>
      <c r="IJC19" s="548"/>
      <c r="IJD19" s="548"/>
      <c r="IJE19" s="548"/>
      <c r="IJF19" s="548"/>
      <c r="IJG19" s="548"/>
      <c r="IJH19" s="548"/>
      <c r="IJI19" s="548"/>
      <c r="IJJ19" s="548"/>
      <c r="IJK19" s="548"/>
      <c r="IJL19" s="548"/>
      <c r="IJM19" s="548"/>
      <c r="IJN19" s="548"/>
      <c r="IJO19" s="548"/>
      <c r="IJP19" s="548"/>
      <c r="IJQ19" s="548"/>
      <c r="IJR19" s="548"/>
      <c r="IJS19" s="548"/>
      <c r="IJT19" s="548"/>
      <c r="IJU19" s="548"/>
      <c r="IJV19" s="548"/>
      <c r="IJW19" s="548"/>
      <c r="IJX19" s="548"/>
      <c r="IJY19" s="548"/>
      <c r="IJZ19" s="548"/>
      <c r="IKA19" s="548"/>
      <c r="IKB19" s="548"/>
      <c r="IKC19" s="548"/>
      <c r="IKD19" s="548"/>
      <c r="IKE19" s="548"/>
      <c r="IKF19" s="548"/>
      <c r="IKG19" s="548"/>
      <c r="IKH19" s="548"/>
      <c r="IKI19" s="548"/>
      <c r="IKJ19" s="548"/>
      <c r="IKK19" s="548"/>
      <c r="IKL19" s="548"/>
      <c r="IKM19" s="548"/>
      <c r="IKN19" s="548"/>
      <c r="IKO19" s="548"/>
      <c r="IKP19" s="548"/>
      <c r="IKQ19" s="548"/>
      <c r="IKR19" s="548"/>
      <c r="IKS19" s="548"/>
      <c r="IKT19" s="548"/>
      <c r="IKU19" s="548"/>
      <c r="IKV19" s="548"/>
      <c r="IKW19" s="548"/>
      <c r="IKX19" s="548"/>
      <c r="IKY19" s="548"/>
      <c r="IKZ19" s="548"/>
      <c r="ILA19" s="548"/>
      <c r="ILB19" s="548"/>
      <c r="ILC19" s="548"/>
      <c r="ILD19" s="548"/>
      <c r="ILE19" s="548"/>
      <c r="ILF19" s="548"/>
      <c r="ILG19" s="548"/>
      <c r="ILH19" s="548"/>
      <c r="ILI19" s="548"/>
      <c r="ILJ19" s="548"/>
      <c r="ILK19" s="548"/>
      <c r="ILL19" s="548"/>
      <c r="ILM19" s="548"/>
      <c r="ILN19" s="548"/>
      <c r="ILO19" s="548"/>
      <c r="ILP19" s="548"/>
      <c r="ILQ19" s="548"/>
      <c r="ILR19" s="548"/>
      <c r="ILS19" s="548"/>
      <c r="ILT19" s="548"/>
      <c r="ILU19" s="548"/>
      <c r="ILV19" s="548"/>
      <c r="ILW19" s="548"/>
      <c r="ILX19" s="548"/>
      <c r="ILY19" s="548"/>
      <c r="ILZ19" s="548"/>
      <c r="IMA19" s="548"/>
      <c r="IMB19" s="548"/>
      <c r="IMC19" s="548"/>
      <c r="IMD19" s="548"/>
      <c r="IME19" s="548"/>
      <c r="IMF19" s="548"/>
      <c r="IMG19" s="548"/>
      <c r="IMH19" s="548"/>
      <c r="IMI19" s="548"/>
      <c r="IMJ19" s="548"/>
      <c r="IMK19" s="548"/>
      <c r="IML19" s="548"/>
      <c r="IMM19" s="548"/>
      <c r="IMN19" s="548"/>
      <c r="IMO19" s="548"/>
      <c r="IMP19" s="548"/>
      <c r="IMQ19" s="548"/>
      <c r="IMR19" s="548"/>
      <c r="IMS19" s="548"/>
      <c r="IMT19" s="548"/>
      <c r="IMU19" s="548"/>
      <c r="IMV19" s="548"/>
      <c r="IMW19" s="548"/>
      <c r="IMX19" s="548"/>
      <c r="IMY19" s="548"/>
      <c r="IMZ19" s="548"/>
      <c r="INA19" s="548"/>
      <c r="INB19" s="548"/>
      <c r="INC19" s="548"/>
      <c r="IND19" s="548"/>
      <c r="INE19" s="548"/>
      <c r="INF19" s="548"/>
      <c r="ING19" s="548"/>
      <c r="INH19" s="548"/>
      <c r="INI19" s="548"/>
      <c r="INJ19" s="548"/>
      <c r="INK19" s="548"/>
      <c r="INL19" s="548"/>
      <c r="INM19" s="548"/>
      <c r="INN19" s="548"/>
      <c r="INO19" s="548"/>
      <c r="INP19" s="548"/>
      <c r="INQ19" s="548"/>
      <c r="INR19" s="548"/>
      <c r="INS19" s="548"/>
      <c r="INT19" s="548"/>
      <c r="INU19" s="548"/>
      <c r="INV19" s="548"/>
      <c r="INW19" s="548"/>
      <c r="INX19" s="548"/>
      <c r="INY19" s="548"/>
      <c r="INZ19" s="548"/>
      <c r="IOA19" s="548"/>
      <c r="IOB19" s="548"/>
      <c r="IOC19" s="548"/>
      <c r="IOD19" s="548"/>
      <c r="IOE19" s="548"/>
      <c r="IOF19" s="548"/>
      <c r="IOG19" s="548"/>
      <c r="IOH19" s="548"/>
      <c r="IOI19" s="548"/>
      <c r="IOJ19" s="548"/>
      <c r="IOK19" s="548"/>
      <c r="IOL19" s="548"/>
      <c r="IOM19" s="548"/>
      <c r="ION19" s="548"/>
      <c r="IOO19" s="548"/>
      <c r="IOP19" s="548"/>
      <c r="IOQ19" s="548"/>
      <c r="IOR19" s="548"/>
      <c r="IOS19" s="548"/>
      <c r="IOT19" s="548"/>
      <c r="IOU19" s="548"/>
      <c r="IOV19" s="548"/>
      <c r="IOW19" s="548"/>
      <c r="IOX19" s="548"/>
      <c r="IOY19" s="548"/>
      <c r="IOZ19" s="548"/>
      <c r="IPA19" s="548"/>
      <c r="IPB19" s="548"/>
      <c r="IPC19" s="548"/>
      <c r="IPD19" s="548"/>
      <c r="IPE19" s="548"/>
      <c r="IPF19" s="548"/>
      <c r="IPG19" s="548"/>
      <c r="IPH19" s="548"/>
      <c r="IPI19" s="548"/>
      <c r="IPJ19" s="548"/>
      <c r="IPK19" s="548"/>
      <c r="IPL19" s="548"/>
      <c r="IPM19" s="548"/>
      <c r="IPN19" s="548"/>
      <c r="IPO19" s="548"/>
      <c r="IPP19" s="548"/>
      <c r="IPQ19" s="548"/>
      <c r="IPR19" s="548"/>
      <c r="IPS19" s="548"/>
      <c r="IPT19" s="548"/>
      <c r="IPU19" s="548"/>
      <c r="IPV19" s="548"/>
      <c r="IPW19" s="548"/>
      <c r="IPX19" s="548"/>
      <c r="IPY19" s="548"/>
      <c r="IPZ19" s="548"/>
      <c r="IQA19" s="548"/>
      <c r="IQB19" s="548"/>
      <c r="IQC19" s="548"/>
      <c r="IQD19" s="548"/>
      <c r="IQE19" s="548"/>
      <c r="IQF19" s="548"/>
      <c r="IQG19" s="548"/>
      <c r="IQH19" s="548"/>
      <c r="IQI19" s="548"/>
      <c r="IQJ19" s="548"/>
      <c r="IQK19" s="548"/>
      <c r="IQL19" s="548"/>
      <c r="IQM19" s="548"/>
      <c r="IQN19" s="548"/>
      <c r="IQO19" s="548"/>
      <c r="IQP19" s="548"/>
      <c r="IQQ19" s="548"/>
      <c r="IQR19" s="548"/>
      <c r="IQS19" s="548"/>
      <c r="IQT19" s="548"/>
      <c r="IQU19" s="548"/>
      <c r="IQV19" s="548"/>
      <c r="IQW19" s="548"/>
      <c r="IQX19" s="548"/>
      <c r="IQY19" s="548"/>
      <c r="IQZ19" s="548"/>
      <c r="IRA19" s="548"/>
      <c r="IRB19" s="548"/>
      <c r="IRC19" s="548"/>
      <c r="IRD19" s="548"/>
      <c r="IRE19" s="548"/>
      <c r="IRF19" s="548"/>
      <c r="IRG19" s="548"/>
      <c r="IRH19" s="548"/>
      <c r="IRI19" s="548"/>
      <c r="IRJ19" s="548"/>
      <c r="IRK19" s="548"/>
      <c r="IRL19" s="548"/>
      <c r="IRM19" s="548"/>
      <c r="IRN19" s="548"/>
      <c r="IRO19" s="548"/>
      <c r="IRP19" s="548"/>
      <c r="IRQ19" s="548"/>
      <c r="IRR19" s="548"/>
      <c r="IRS19" s="548"/>
      <c r="IRT19" s="548"/>
      <c r="IRU19" s="548"/>
      <c r="IRV19" s="548"/>
      <c r="IRW19" s="548"/>
      <c r="IRX19" s="548"/>
      <c r="IRY19" s="548"/>
      <c r="IRZ19" s="548"/>
      <c r="ISA19" s="548"/>
      <c r="ISB19" s="548"/>
      <c r="ISC19" s="548"/>
      <c r="ISD19" s="548"/>
      <c r="ISE19" s="548"/>
      <c r="ISF19" s="548"/>
      <c r="ISG19" s="548"/>
      <c r="ISH19" s="548"/>
      <c r="ISI19" s="548"/>
      <c r="ISJ19" s="548"/>
      <c r="ISK19" s="548"/>
      <c r="ISL19" s="548"/>
      <c r="ISM19" s="548"/>
      <c r="ISN19" s="548"/>
      <c r="ISO19" s="548"/>
      <c r="ISP19" s="548"/>
      <c r="ISQ19" s="548"/>
      <c r="ISR19" s="548"/>
      <c r="ISS19" s="548"/>
      <c r="IST19" s="548"/>
      <c r="ISU19" s="548"/>
      <c r="ISV19" s="548"/>
      <c r="ISW19" s="548"/>
      <c r="ISX19" s="548"/>
      <c r="ISY19" s="548"/>
      <c r="ISZ19" s="548"/>
      <c r="ITA19" s="548"/>
      <c r="ITB19" s="548"/>
      <c r="ITC19" s="548"/>
      <c r="ITD19" s="548"/>
      <c r="ITE19" s="548"/>
      <c r="ITF19" s="548"/>
      <c r="ITG19" s="548"/>
      <c r="ITH19" s="548"/>
      <c r="ITI19" s="548"/>
      <c r="ITJ19" s="548"/>
      <c r="ITK19" s="548"/>
      <c r="ITL19" s="548"/>
      <c r="ITM19" s="548"/>
      <c r="ITN19" s="548"/>
      <c r="ITO19" s="548"/>
      <c r="ITP19" s="548"/>
      <c r="ITQ19" s="548"/>
      <c r="ITR19" s="548"/>
      <c r="ITS19" s="548"/>
      <c r="ITT19" s="548"/>
      <c r="ITU19" s="548"/>
      <c r="ITV19" s="548"/>
      <c r="ITW19" s="548"/>
      <c r="ITX19" s="548"/>
      <c r="ITY19" s="548"/>
      <c r="ITZ19" s="548"/>
      <c r="IUA19" s="548"/>
      <c r="IUB19" s="548"/>
      <c r="IUC19" s="548"/>
      <c r="IUD19" s="548"/>
      <c r="IUE19" s="548"/>
      <c r="IUF19" s="548"/>
      <c r="IUG19" s="548"/>
      <c r="IUH19" s="548"/>
      <c r="IUI19" s="548"/>
      <c r="IUJ19" s="548"/>
      <c r="IUK19" s="548"/>
      <c r="IUL19" s="548"/>
      <c r="IUM19" s="548"/>
      <c r="IUN19" s="548"/>
      <c r="IUO19" s="548"/>
      <c r="IUP19" s="548"/>
      <c r="IUQ19" s="548"/>
      <c r="IUR19" s="548"/>
      <c r="IUS19" s="548"/>
      <c r="IUT19" s="548"/>
      <c r="IUU19" s="548"/>
      <c r="IUV19" s="548"/>
      <c r="IUW19" s="548"/>
      <c r="IUX19" s="548"/>
      <c r="IUY19" s="548"/>
      <c r="IUZ19" s="548"/>
      <c r="IVA19" s="548"/>
      <c r="IVB19" s="548"/>
      <c r="IVC19" s="548"/>
      <c r="IVD19" s="548"/>
      <c r="IVE19" s="548"/>
      <c r="IVF19" s="548"/>
      <c r="IVG19" s="548"/>
      <c r="IVH19" s="548"/>
      <c r="IVI19" s="548"/>
      <c r="IVJ19" s="548"/>
      <c r="IVK19" s="548"/>
      <c r="IVL19" s="548"/>
      <c r="IVM19" s="548"/>
      <c r="IVN19" s="548"/>
      <c r="IVO19" s="548"/>
      <c r="IVP19" s="548"/>
      <c r="IVQ19" s="548"/>
      <c r="IVR19" s="548"/>
      <c r="IVS19" s="548"/>
      <c r="IVT19" s="548"/>
      <c r="IVU19" s="548"/>
      <c r="IVV19" s="548"/>
      <c r="IVW19" s="548"/>
      <c r="IVX19" s="548"/>
      <c r="IVY19" s="548"/>
      <c r="IVZ19" s="548"/>
      <c r="IWA19" s="548"/>
      <c r="IWB19" s="548"/>
      <c r="IWC19" s="548"/>
      <c r="IWD19" s="548"/>
      <c r="IWE19" s="548"/>
      <c r="IWF19" s="548"/>
      <c r="IWG19" s="548"/>
      <c r="IWH19" s="548"/>
      <c r="IWI19" s="548"/>
      <c r="IWJ19" s="548"/>
      <c r="IWK19" s="548"/>
      <c r="IWL19" s="548"/>
      <c r="IWM19" s="548"/>
      <c r="IWN19" s="548"/>
      <c r="IWO19" s="548"/>
      <c r="IWP19" s="548"/>
      <c r="IWQ19" s="548"/>
      <c r="IWR19" s="548"/>
      <c r="IWS19" s="548"/>
      <c r="IWT19" s="548"/>
      <c r="IWU19" s="548"/>
      <c r="IWV19" s="548"/>
      <c r="IWW19" s="548"/>
      <c r="IWX19" s="548"/>
      <c r="IWY19" s="548"/>
      <c r="IWZ19" s="548"/>
      <c r="IXA19" s="548"/>
      <c r="IXB19" s="548"/>
      <c r="IXC19" s="548"/>
      <c r="IXD19" s="548"/>
      <c r="IXE19" s="548"/>
      <c r="IXF19" s="548"/>
      <c r="IXG19" s="548"/>
      <c r="IXH19" s="548"/>
      <c r="IXI19" s="548"/>
      <c r="IXJ19" s="548"/>
      <c r="IXK19" s="548"/>
      <c r="IXL19" s="548"/>
      <c r="IXM19" s="548"/>
      <c r="IXN19" s="548"/>
      <c r="IXO19" s="548"/>
      <c r="IXP19" s="548"/>
      <c r="IXQ19" s="548"/>
      <c r="IXR19" s="548"/>
      <c r="IXS19" s="548"/>
      <c r="IXT19" s="548"/>
      <c r="IXU19" s="548"/>
      <c r="IXV19" s="548"/>
      <c r="IXW19" s="548"/>
      <c r="IXX19" s="548"/>
      <c r="IXY19" s="548"/>
      <c r="IXZ19" s="548"/>
      <c r="IYA19" s="548"/>
      <c r="IYB19" s="548"/>
      <c r="IYC19" s="548"/>
      <c r="IYD19" s="548"/>
      <c r="IYE19" s="548"/>
      <c r="IYF19" s="548"/>
      <c r="IYG19" s="548"/>
      <c r="IYH19" s="548"/>
      <c r="IYI19" s="548"/>
      <c r="IYJ19" s="548"/>
      <c r="IYK19" s="548"/>
      <c r="IYL19" s="548"/>
      <c r="IYM19" s="548"/>
      <c r="IYN19" s="548"/>
      <c r="IYO19" s="548"/>
      <c r="IYP19" s="548"/>
      <c r="IYQ19" s="548"/>
      <c r="IYR19" s="548"/>
      <c r="IYS19" s="548"/>
      <c r="IYT19" s="548"/>
      <c r="IYU19" s="548"/>
      <c r="IYV19" s="548"/>
      <c r="IYW19" s="548"/>
      <c r="IYX19" s="548"/>
      <c r="IYY19" s="548"/>
      <c r="IYZ19" s="548"/>
      <c r="IZA19" s="548"/>
      <c r="IZB19" s="548"/>
      <c r="IZC19" s="548"/>
      <c r="IZD19" s="548"/>
      <c r="IZE19" s="548"/>
      <c r="IZF19" s="548"/>
      <c r="IZG19" s="548"/>
      <c r="IZH19" s="548"/>
      <c r="IZI19" s="548"/>
      <c r="IZJ19" s="548"/>
      <c r="IZK19" s="548"/>
      <c r="IZL19" s="548"/>
      <c r="IZM19" s="548"/>
      <c r="IZN19" s="548"/>
      <c r="IZO19" s="548"/>
      <c r="IZP19" s="548"/>
      <c r="IZQ19" s="548"/>
      <c r="IZR19" s="548"/>
      <c r="IZS19" s="548"/>
      <c r="IZT19" s="548"/>
      <c r="IZU19" s="548"/>
      <c r="IZV19" s="548"/>
      <c r="IZW19" s="548"/>
      <c r="IZX19" s="548"/>
      <c r="IZY19" s="548"/>
      <c r="IZZ19" s="548"/>
      <c r="JAA19" s="548"/>
      <c r="JAB19" s="548"/>
      <c r="JAC19" s="548"/>
      <c r="JAD19" s="548"/>
      <c r="JAE19" s="548"/>
      <c r="JAF19" s="548"/>
      <c r="JAG19" s="548"/>
      <c r="JAH19" s="548"/>
      <c r="JAI19" s="548"/>
      <c r="JAJ19" s="548"/>
      <c r="JAK19" s="548"/>
      <c r="JAL19" s="548"/>
      <c r="JAM19" s="548"/>
      <c r="JAN19" s="548"/>
      <c r="JAO19" s="548"/>
      <c r="JAP19" s="548"/>
      <c r="JAQ19" s="548"/>
      <c r="JAR19" s="548"/>
      <c r="JAS19" s="548"/>
      <c r="JAT19" s="548"/>
      <c r="JAU19" s="548"/>
      <c r="JAV19" s="548"/>
      <c r="JAW19" s="548"/>
      <c r="JAX19" s="548"/>
      <c r="JAY19" s="548"/>
      <c r="JAZ19" s="548"/>
      <c r="JBA19" s="548"/>
      <c r="JBB19" s="548"/>
      <c r="JBC19" s="548"/>
      <c r="JBD19" s="548"/>
      <c r="JBE19" s="548"/>
      <c r="JBF19" s="548"/>
      <c r="JBG19" s="548"/>
      <c r="JBH19" s="548"/>
      <c r="JBI19" s="548"/>
      <c r="JBJ19" s="548"/>
      <c r="JBK19" s="548"/>
      <c r="JBL19" s="548"/>
      <c r="JBM19" s="548"/>
      <c r="JBN19" s="548"/>
      <c r="JBO19" s="548"/>
      <c r="JBP19" s="548"/>
      <c r="JBQ19" s="548"/>
      <c r="JBR19" s="548"/>
      <c r="JBS19" s="548"/>
      <c r="JBT19" s="548"/>
      <c r="JBU19" s="548"/>
      <c r="JBV19" s="548"/>
      <c r="JBW19" s="548"/>
      <c r="JBX19" s="548"/>
      <c r="JBY19" s="548"/>
      <c r="JBZ19" s="548"/>
      <c r="JCA19" s="548"/>
      <c r="JCB19" s="548"/>
      <c r="JCC19" s="548"/>
      <c r="JCD19" s="548"/>
      <c r="JCE19" s="548"/>
      <c r="JCF19" s="548"/>
      <c r="JCG19" s="548"/>
      <c r="JCH19" s="548"/>
      <c r="JCI19" s="548"/>
      <c r="JCJ19" s="548"/>
      <c r="JCK19" s="548"/>
      <c r="JCL19" s="548"/>
      <c r="JCM19" s="548"/>
      <c r="JCN19" s="548"/>
      <c r="JCO19" s="548"/>
      <c r="JCP19" s="548"/>
      <c r="JCQ19" s="548"/>
      <c r="JCR19" s="548"/>
      <c r="JCS19" s="548"/>
      <c r="JCT19" s="548"/>
      <c r="JCU19" s="548"/>
      <c r="JCV19" s="548"/>
      <c r="JCW19" s="548"/>
      <c r="JCX19" s="548"/>
      <c r="JCY19" s="548"/>
      <c r="JCZ19" s="548"/>
      <c r="JDA19" s="548"/>
      <c r="JDB19" s="548"/>
      <c r="JDC19" s="548"/>
      <c r="JDD19" s="548"/>
      <c r="JDE19" s="548"/>
      <c r="JDF19" s="548"/>
      <c r="JDG19" s="548"/>
      <c r="JDH19" s="548"/>
      <c r="JDI19" s="548"/>
      <c r="JDJ19" s="548"/>
      <c r="JDK19" s="548"/>
      <c r="JDL19" s="548"/>
      <c r="JDM19" s="548"/>
      <c r="JDN19" s="548"/>
      <c r="JDO19" s="548"/>
      <c r="JDP19" s="548"/>
      <c r="JDQ19" s="548"/>
      <c r="JDR19" s="548"/>
      <c r="JDS19" s="548"/>
      <c r="JDT19" s="548"/>
      <c r="JDU19" s="548"/>
      <c r="JDV19" s="548"/>
      <c r="JDW19" s="548"/>
      <c r="JDX19" s="548"/>
      <c r="JDY19" s="548"/>
      <c r="JDZ19" s="548"/>
      <c r="JEA19" s="548"/>
      <c r="JEB19" s="548"/>
      <c r="JEC19" s="548"/>
      <c r="JED19" s="548"/>
      <c r="JEE19" s="548"/>
      <c r="JEF19" s="548"/>
      <c r="JEG19" s="548"/>
      <c r="JEH19" s="548"/>
      <c r="JEI19" s="548"/>
      <c r="JEJ19" s="548"/>
      <c r="JEK19" s="548"/>
      <c r="JEL19" s="548"/>
      <c r="JEM19" s="548"/>
      <c r="JEN19" s="548"/>
      <c r="JEO19" s="548"/>
      <c r="JEP19" s="548"/>
      <c r="JEQ19" s="548"/>
      <c r="JER19" s="548"/>
      <c r="JES19" s="548"/>
      <c r="JET19" s="548"/>
      <c r="JEU19" s="548"/>
      <c r="JEV19" s="548"/>
      <c r="JEW19" s="548"/>
      <c r="JEX19" s="548"/>
      <c r="JEY19" s="548"/>
      <c r="JEZ19" s="548"/>
      <c r="JFA19" s="548"/>
      <c r="JFB19" s="548"/>
      <c r="JFC19" s="548"/>
      <c r="JFD19" s="548"/>
      <c r="JFE19" s="548"/>
      <c r="JFF19" s="548"/>
      <c r="JFG19" s="548"/>
      <c r="JFH19" s="548"/>
      <c r="JFI19" s="548"/>
      <c r="JFJ19" s="548"/>
      <c r="JFK19" s="548"/>
      <c r="JFL19" s="548"/>
      <c r="JFM19" s="548"/>
      <c r="JFN19" s="548"/>
      <c r="JFO19" s="548"/>
      <c r="JFP19" s="548"/>
      <c r="JFQ19" s="548"/>
      <c r="JFR19" s="548"/>
      <c r="JFS19" s="548"/>
      <c r="JFT19" s="548"/>
      <c r="JFU19" s="548"/>
      <c r="JFV19" s="548"/>
      <c r="JFW19" s="548"/>
      <c r="JFX19" s="548"/>
      <c r="JFY19" s="548"/>
      <c r="JFZ19" s="548"/>
      <c r="JGA19" s="548"/>
      <c r="JGB19" s="548"/>
      <c r="JGC19" s="548"/>
      <c r="JGD19" s="548"/>
      <c r="JGE19" s="548"/>
      <c r="JGF19" s="548"/>
      <c r="JGG19" s="548"/>
      <c r="JGH19" s="548"/>
      <c r="JGI19" s="548"/>
      <c r="JGJ19" s="548"/>
      <c r="JGK19" s="548"/>
      <c r="JGL19" s="548"/>
      <c r="JGM19" s="548"/>
      <c r="JGN19" s="548"/>
      <c r="JGO19" s="548"/>
      <c r="JGP19" s="548"/>
      <c r="JGQ19" s="548"/>
      <c r="JGR19" s="548"/>
      <c r="JGS19" s="548"/>
      <c r="JGT19" s="548"/>
      <c r="JGU19" s="548"/>
      <c r="JGV19" s="548"/>
      <c r="JGW19" s="548"/>
      <c r="JGX19" s="548"/>
      <c r="JGY19" s="548"/>
      <c r="JGZ19" s="548"/>
      <c r="JHA19" s="548"/>
      <c r="JHB19" s="548"/>
      <c r="JHC19" s="548"/>
      <c r="JHD19" s="548"/>
      <c r="JHE19" s="548"/>
      <c r="JHF19" s="548"/>
      <c r="JHG19" s="548"/>
      <c r="JHH19" s="548"/>
      <c r="JHI19" s="548"/>
      <c r="JHJ19" s="548"/>
      <c r="JHK19" s="548"/>
      <c r="JHL19" s="548"/>
      <c r="JHM19" s="548"/>
      <c r="JHN19" s="548"/>
      <c r="JHO19" s="548"/>
      <c r="JHP19" s="548"/>
      <c r="JHQ19" s="548"/>
      <c r="JHR19" s="548"/>
      <c r="JHS19" s="548"/>
      <c r="JHT19" s="548"/>
      <c r="JHU19" s="548"/>
      <c r="JHV19" s="548"/>
      <c r="JHW19" s="548"/>
      <c r="JHX19" s="548"/>
      <c r="JHY19" s="548"/>
      <c r="JHZ19" s="548"/>
      <c r="JIA19" s="548"/>
      <c r="JIB19" s="548"/>
      <c r="JIC19" s="548"/>
      <c r="JID19" s="548"/>
      <c r="JIE19" s="548"/>
      <c r="JIF19" s="548"/>
      <c r="JIG19" s="548"/>
      <c r="JIH19" s="548"/>
      <c r="JII19" s="548"/>
      <c r="JIJ19" s="548"/>
      <c r="JIK19" s="548"/>
      <c r="JIL19" s="548"/>
      <c r="JIM19" s="548"/>
      <c r="JIN19" s="548"/>
      <c r="JIO19" s="548"/>
      <c r="JIP19" s="548"/>
      <c r="JIQ19" s="548"/>
      <c r="JIR19" s="548"/>
      <c r="JIS19" s="548"/>
      <c r="JIT19" s="548"/>
      <c r="JIU19" s="548"/>
      <c r="JIV19" s="548"/>
      <c r="JIW19" s="548"/>
      <c r="JIX19" s="548"/>
      <c r="JIY19" s="548"/>
      <c r="JIZ19" s="548"/>
      <c r="JJA19" s="548"/>
      <c r="JJB19" s="548"/>
      <c r="JJC19" s="548"/>
      <c r="JJD19" s="548"/>
      <c r="JJE19" s="548"/>
      <c r="JJF19" s="548"/>
      <c r="JJG19" s="548"/>
      <c r="JJH19" s="548"/>
      <c r="JJI19" s="548"/>
      <c r="JJJ19" s="548"/>
      <c r="JJK19" s="548"/>
      <c r="JJL19" s="548"/>
      <c r="JJM19" s="548"/>
      <c r="JJN19" s="548"/>
      <c r="JJO19" s="548"/>
      <c r="JJP19" s="548"/>
      <c r="JJQ19" s="548"/>
      <c r="JJR19" s="548"/>
      <c r="JJS19" s="548"/>
      <c r="JJT19" s="548"/>
      <c r="JJU19" s="548"/>
      <c r="JJV19" s="548"/>
      <c r="JJW19" s="548"/>
      <c r="JJX19" s="548"/>
      <c r="JJY19" s="548"/>
      <c r="JJZ19" s="548"/>
      <c r="JKA19" s="548"/>
      <c r="JKB19" s="548"/>
      <c r="JKC19" s="548"/>
      <c r="JKD19" s="548"/>
      <c r="JKE19" s="548"/>
      <c r="JKF19" s="548"/>
      <c r="JKG19" s="548"/>
      <c r="JKH19" s="548"/>
      <c r="JKI19" s="548"/>
      <c r="JKJ19" s="548"/>
      <c r="JKK19" s="548"/>
      <c r="JKL19" s="548"/>
      <c r="JKM19" s="548"/>
      <c r="JKN19" s="548"/>
      <c r="JKO19" s="548"/>
      <c r="JKP19" s="548"/>
      <c r="JKQ19" s="548"/>
      <c r="JKR19" s="548"/>
      <c r="JKS19" s="548"/>
      <c r="JKT19" s="548"/>
      <c r="JKU19" s="548"/>
      <c r="JKV19" s="548"/>
      <c r="JKW19" s="548"/>
      <c r="JKX19" s="548"/>
      <c r="JKY19" s="548"/>
      <c r="JKZ19" s="548"/>
      <c r="JLA19" s="548"/>
      <c r="JLB19" s="548"/>
      <c r="JLC19" s="548"/>
      <c r="JLD19" s="548"/>
      <c r="JLE19" s="548"/>
      <c r="JLF19" s="548"/>
      <c r="JLG19" s="548"/>
      <c r="JLH19" s="548"/>
      <c r="JLI19" s="548"/>
      <c r="JLJ19" s="548"/>
      <c r="JLK19" s="548"/>
      <c r="JLL19" s="548"/>
      <c r="JLM19" s="548"/>
      <c r="JLN19" s="548"/>
      <c r="JLO19" s="548"/>
      <c r="JLP19" s="548"/>
      <c r="JLQ19" s="548"/>
      <c r="JLR19" s="548"/>
      <c r="JLS19" s="548"/>
      <c r="JLT19" s="548"/>
      <c r="JLU19" s="548"/>
      <c r="JLV19" s="548"/>
      <c r="JLW19" s="548"/>
      <c r="JLX19" s="548"/>
      <c r="JLY19" s="548"/>
      <c r="JLZ19" s="548"/>
      <c r="JMA19" s="548"/>
      <c r="JMB19" s="548"/>
      <c r="JMC19" s="548"/>
      <c r="JMD19" s="548"/>
      <c r="JME19" s="548"/>
      <c r="JMF19" s="548"/>
      <c r="JMG19" s="548"/>
      <c r="JMH19" s="548"/>
      <c r="JMI19" s="548"/>
      <c r="JMJ19" s="548"/>
      <c r="JMK19" s="548"/>
      <c r="JML19" s="548"/>
      <c r="JMM19" s="548"/>
      <c r="JMN19" s="548"/>
      <c r="JMO19" s="548"/>
      <c r="JMP19" s="548"/>
      <c r="JMQ19" s="548"/>
      <c r="JMR19" s="548"/>
      <c r="JMS19" s="548"/>
      <c r="JMT19" s="548"/>
      <c r="JMU19" s="548"/>
      <c r="JMV19" s="548"/>
      <c r="JMW19" s="548"/>
      <c r="JMX19" s="548"/>
      <c r="JMY19" s="548"/>
      <c r="JMZ19" s="548"/>
      <c r="JNA19" s="548"/>
      <c r="JNB19" s="548"/>
      <c r="JNC19" s="548"/>
      <c r="JND19" s="548"/>
      <c r="JNE19" s="548"/>
      <c r="JNF19" s="548"/>
      <c r="JNG19" s="548"/>
      <c r="JNH19" s="548"/>
      <c r="JNI19" s="548"/>
      <c r="JNJ19" s="548"/>
      <c r="JNK19" s="548"/>
      <c r="JNL19" s="548"/>
      <c r="JNM19" s="548"/>
      <c r="JNN19" s="548"/>
      <c r="JNO19" s="548"/>
      <c r="JNP19" s="548"/>
      <c r="JNQ19" s="548"/>
      <c r="JNR19" s="548"/>
      <c r="JNS19" s="548"/>
      <c r="JNT19" s="548"/>
      <c r="JNU19" s="548"/>
      <c r="JNV19" s="548"/>
      <c r="JNW19" s="548"/>
      <c r="JNX19" s="548"/>
      <c r="JNY19" s="548"/>
      <c r="JNZ19" s="548"/>
      <c r="JOA19" s="548"/>
      <c r="JOB19" s="548"/>
      <c r="JOC19" s="548"/>
      <c r="JOD19" s="548"/>
      <c r="JOE19" s="548"/>
      <c r="JOF19" s="548"/>
      <c r="JOG19" s="548"/>
      <c r="JOH19" s="548"/>
      <c r="JOI19" s="548"/>
      <c r="JOJ19" s="548"/>
      <c r="JOK19" s="548"/>
      <c r="JOL19" s="548"/>
      <c r="JOM19" s="548"/>
      <c r="JON19" s="548"/>
      <c r="JOO19" s="548"/>
      <c r="JOP19" s="548"/>
      <c r="JOQ19" s="548"/>
      <c r="JOR19" s="548"/>
      <c r="JOS19" s="548"/>
      <c r="JOT19" s="548"/>
      <c r="JOU19" s="548"/>
      <c r="JOV19" s="548"/>
      <c r="JOW19" s="548"/>
      <c r="JOX19" s="548"/>
      <c r="JOY19" s="548"/>
      <c r="JOZ19" s="548"/>
      <c r="JPA19" s="548"/>
      <c r="JPB19" s="548"/>
      <c r="JPC19" s="548"/>
      <c r="JPD19" s="548"/>
      <c r="JPE19" s="548"/>
      <c r="JPF19" s="548"/>
      <c r="JPG19" s="548"/>
      <c r="JPH19" s="548"/>
      <c r="JPI19" s="548"/>
      <c r="JPJ19" s="548"/>
      <c r="JPK19" s="548"/>
      <c r="JPL19" s="548"/>
      <c r="JPM19" s="548"/>
      <c r="JPN19" s="548"/>
      <c r="JPO19" s="548"/>
      <c r="JPP19" s="548"/>
      <c r="JPQ19" s="548"/>
      <c r="JPR19" s="548"/>
      <c r="JPS19" s="548"/>
      <c r="JPT19" s="548"/>
      <c r="JPU19" s="548"/>
      <c r="JPV19" s="548"/>
      <c r="JPW19" s="548"/>
      <c r="JPX19" s="548"/>
      <c r="JPY19" s="548"/>
      <c r="JPZ19" s="548"/>
      <c r="JQA19" s="548"/>
      <c r="JQB19" s="548"/>
      <c r="JQC19" s="548"/>
      <c r="JQD19" s="548"/>
      <c r="JQE19" s="548"/>
      <c r="JQF19" s="548"/>
      <c r="JQG19" s="548"/>
      <c r="JQH19" s="548"/>
      <c r="JQI19" s="548"/>
      <c r="JQJ19" s="548"/>
      <c r="JQK19" s="548"/>
      <c r="JQL19" s="548"/>
      <c r="JQM19" s="548"/>
      <c r="JQN19" s="548"/>
      <c r="JQO19" s="548"/>
      <c r="JQP19" s="548"/>
      <c r="JQQ19" s="548"/>
      <c r="JQR19" s="548"/>
      <c r="JQS19" s="548"/>
      <c r="JQT19" s="548"/>
      <c r="JQU19" s="548"/>
      <c r="JQV19" s="548"/>
      <c r="JQW19" s="548"/>
      <c r="JQX19" s="548"/>
      <c r="JQY19" s="548"/>
      <c r="JQZ19" s="548"/>
      <c r="JRA19" s="548"/>
      <c r="JRB19" s="548"/>
      <c r="JRC19" s="548"/>
      <c r="JRD19" s="548"/>
      <c r="JRE19" s="548"/>
      <c r="JRF19" s="548"/>
      <c r="JRG19" s="548"/>
      <c r="JRH19" s="548"/>
      <c r="JRI19" s="548"/>
      <c r="JRJ19" s="548"/>
      <c r="JRK19" s="548"/>
      <c r="JRL19" s="548"/>
      <c r="JRM19" s="548"/>
      <c r="JRN19" s="548"/>
      <c r="JRO19" s="548"/>
      <c r="JRP19" s="548"/>
      <c r="JRQ19" s="548"/>
      <c r="JRR19" s="548"/>
      <c r="JRS19" s="548"/>
      <c r="JRT19" s="548"/>
      <c r="JRU19" s="548"/>
      <c r="JRV19" s="548"/>
      <c r="JRW19" s="548"/>
      <c r="JRX19" s="548"/>
      <c r="JRY19" s="548"/>
      <c r="JRZ19" s="548"/>
      <c r="JSA19" s="548"/>
      <c r="JSB19" s="548"/>
      <c r="JSC19" s="548"/>
      <c r="JSD19" s="548"/>
      <c r="JSE19" s="548"/>
      <c r="JSF19" s="548"/>
      <c r="JSG19" s="548"/>
      <c r="JSH19" s="548"/>
      <c r="JSI19" s="548"/>
      <c r="JSJ19" s="548"/>
      <c r="JSK19" s="548"/>
      <c r="JSL19" s="548"/>
      <c r="JSM19" s="548"/>
      <c r="JSN19" s="548"/>
      <c r="JSO19" s="548"/>
      <c r="JSP19" s="548"/>
      <c r="JSQ19" s="548"/>
      <c r="JSR19" s="548"/>
      <c r="JSS19" s="548"/>
      <c r="JST19" s="548"/>
      <c r="JSU19" s="548"/>
      <c r="JSV19" s="548"/>
      <c r="JSW19" s="548"/>
      <c r="JSX19" s="548"/>
      <c r="JSY19" s="548"/>
      <c r="JSZ19" s="548"/>
      <c r="JTA19" s="548"/>
      <c r="JTB19" s="548"/>
      <c r="JTC19" s="548"/>
      <c r="JTD19" s="548"/>
      <c r="JTE19" s="548"/>
      <c r="JTF19" s="548"/>
      <c r="JTG19" s="548"/>
      <c r="JTH19" s="548"/>
      <c r="JTI19" s="548"/>
      <c r="JTJ19" s="548"/>
      <c r="JTK19" s="548"/>
      <c r="JTL19" s="548"/>
      <c r="JTM19" s="548"/>
      <c r="JTN19" s="548"/>
      <c r="JTO19" s="548"/>
      <c r="JTP19" s="548"/>
      <c r="JTQ19" s="548"/>
      <c r="JTR19" s="548"/>
      <c r="JTS19" s="548"/>
      <c r="JTT19" s="548"/>
      <c r="JTU19" s="548"/>
      <c r="JTV19" s="548"/>
      <c r="JTW19" s="548"/>
      <c r="JTX19" s="548"/>
      <c r="JTY19" s="548"/>
      <c r="JTZ19" s="548"/>
      <c r="JUA19" s="548"/>
      <c r="JUB19" s="548"/>
      <c r="JUC19" s="548"/>
      <c r="JUD19" s="548"/>
      <c r="JUE19" s="548"/>
      <c r="JUF19" s="548"/>
      <c r="JUG19" s="548"/>
      <c r="JUH19" s="548"/>
      <c r="JUI19" s="548"/>
      <c r="JUJ19" s="548"/>
      <c r="JUK19" s="548"/>
      <c r="JUL19" s="548"/>
      <c r="JUM19" s="548"/>
      <c r="JUN19" s="548"/>
      <c r="JUO19" s="548"/>
      <c r="JUP19" s="548"/>
      <c r="JUQ19" s="548"/>
      <c r="JUR19" s="548"/>
      <c r="JUS19" s="548"/>
      <c r="JUT19" s="548"/>
      <c r="JUU19" s="548"/>
      <c r="JUV19" s="548"/>
      <c r="JUW19" s="548"/>
      <c r="JUX19" s="548"/>
      <c r="JUY19" s="548"/>
      <c r="JUZ19" s="548"/>
      <c r="JVA19" s="548"/>
      <c r="JVB19" s="548"/>
      <c r="JVC19" s="548"/>
      <c r="JVD19" s="548"/>
      <c r="JVE19" s="548"/>
      <c r="JVF19" s="548"/>
      <c r="JVG19" s="548"/>
      <c r="JVH19" s="548"/>
      <c r="JVI19" s="548"/>
      <c r="JVJ19" s="548"/>
      <c r="JVK19" s="548"/>
      <c r="JVL19" s="548"/>
      <c r="JVM19" s="548"/>
      <c r="JVN19" s="548"/>
      <c r="JVO19" s="548"/>
      <c r="JVP19" s="548"/>
      <c r="JVQ19" s="548"/>
      <c r="JVR19" s="548"/>
      <c r="JVS19" s="548"/>
      <c r="JVT19" s="548"/>
      <c r="JVU19" s="548"/>
      <c r="JVV19" s="548"/>
      <c r="JVW19" s="548"/>
      <c r="JVX19" s="548"/>
      <c r="JVY19" s="548"/>
      <c r="JVZ19" s="548"/>
      <c r="JWA19" s="548"/>
      <c r="JWB19" s="548"/>
      <c r="JWC19" s="548"/>
      <c r="JWD19" s="548"/>
      <c r="JWE19" s="548"/>
      <c r="JWF19" s="548"/>
      <c r="JWG19" s="548"/>
      <c r="JWH19" s="548"/>
      <c r="JWI19" s="548"/>
      <c r="JWJ19" s="548"/>
      <c r="JWK19" s="548"/>
      <c r="JWL19" s="548"/>
      <c r="JWM19" s="548"/>
      <c r="JWN19" s="548"/>
      <c r="JWO19" s="548"/>
      <c r="JWP19" s="548"/>
      <c r="JWQ19" s="548"/>
      <c r="JWR19" s="548"/>
      <c r="JWS19" s="548"/>
      <c r="JWT19" s="548"/>
      <c r="JWU19" s="548"/>
      <c r="JWV19" s="548"/>
      <c r="JWW19" s="548"/>
      <c r="JWX19" s="548"/>
      <c r="JWY19" s="548"/>
      <c r="JWZ19" s="548"/>
      <c r="JXA19" s="548"/>
      <c r="JXB19" s="548"/>
      <c r="JXC19" s="548"/>
      <c r="JXD19" s="548"/>
      <c r="JXE19" s="548"/>
      <c r="JXF19" s="548"/>
      <c r="JXG19" s="548"/>
      <c r="JXH19" s="548"/>
      <c r="JXI19" s="548"/>
      <c r="JXJ19" s="548"/>
      <c r="JXK19" s="548"/>
      <c r="JXL19" s="548"/>
      <c r="JXM19" s="548"/>
      <c r="JXN19" s="548"/>
      <c r="JXO19" s="548"/>
      <c r="JXP19" s="548"/>
      <c r="JXQ19" s="548"/>
      <c r="JXR19" s="548"/>
      <c r="JXS19" s="548"/>
      <c r="JXT19" s="548"/>
      <c r="JXU19" s="548"/>
      <c r="JXV19" s="548"/>
      <c r="JXW19" s="548"/>
      <c r="JXX19" s="548"/>
      <c r="JXY19" s="548"/>
      <c r="JXZ19" s="548"/>
      <c r="JYA19" s="548"/>
      <c r="JYB19" s="548"/>
      <c r="JYC19" s="548"/>
      <c r="JYD19" s="548"/>
      <c r="JYE19" s="548"/>
      <c r="JYF19" s="548"/>
      <c r="JYG19" s="548"/>
      <c r="JYH19" s="548"/>
      <c r="JYI19" s="548"/>
      <c r="JYJ19" s="548"/>
      <c r="JYK19" s="548"/>
      <c r="JYL19" s="548"/>
      <c r="JYM19" s="548"/>
      <c r="JYN19" s="548"/>
      <c r="JYO19" s="548"/>
      <c r="JYP19" s="548"/>
      <c r="JYQ19" s="548"/>
      <c r="JYR19" s="548"/>
      <c r="JYS19" s="548"/>
      <c r="JYT19" s="548"/>
      <c r="JYU19" s="548"/>
      <c r="JYV19" s="548"/>
      <c r="JYW19" s="548"/>
      <c r="JYX19" s="548"/>
      <c r="JYY19" s="548"/>
      <c r="JYZ19" s="548"/>
      <c r="JZA19" s="548"/>
      <c r="JZB19" s="548"/>
      <c r="JZC19" s="548"/>
      <c r="JZD19" s="548"/>
      <c r="JZE19" s="548"/>
      <c r="JZF19" s="548"/>
      <c r="JZG19" s="548"/>
      <c r="JZH19" s="548"/>
      <c r="JZI19" s="548"/>
      <c r="JZJ19" s="548"/>
      <c r="JZK19" s="548"/>
      <c r="JZL19" s="548"/>
      <c r="JZM19" s="548"/>
      <c r="JZN19" s="548"/>
      <c r="JZO19" s="548"/>
      <c r="JZP19" s="548"/>
      <c r="JZQ19" s="548"/>
      <c r="JZR19" s="548"/>
      <c r="JZS19" s="548"/>
      <c r="JZT19" s="548"/>
      <c r="JZU19" s="548"/>
      <c r="JZV19" s="548"/>
      <c r="JZW19" s="548"/>
      <c r="JZX19" s="548"/>
      <c r="JZY19" s="548"/>
      <c r="JZZ19" s="548"/>
      <c r="KAA19" s="548"/>
      <c r="KAB19" s="548"/>
      <c r="KAC19" s="548"/>
      <c r="KAD19" s="548"/>
      <c r="KAE19" s="548"/>
      <c r="KAF19" s="548"/>
      <c r="KAG19" s="548"/>
      <c r="KAH19" s="548"/>
      <c r="KAI19" s="548"/>
      <c r="KAJ19" s="548"/>
      <c r="KAK19" s="548"/>
      <c r="KAL19" s="548"/>
      <c r="KAM19" s="548"/>
      <c r="KAN19" s="548"/>
      <c r="KAO19" s="548"/>
      <c r="KAP19" s="548"/>
      <c r="KAQ19" s="548"/>
      <c r="KAR19" s="548"/>
      <c r="KAS19" s="548"/>
      <c r="KAT19" s="548"/>
      <c r="KAU19" s="548"/>
      <c r="KAV19" s="548"/>
      <c r="KAW19" s="548"/>
      <c r="KAX19" s="548"/>
      <c r="KAY19" s="548"/>
      <c r="KAZ19" s="548"/>
      <c r="KBA19" s="548"/>
      <c r="KBB19" s="548"/>
      <c r="KBC19" s="548"/>
      <c r="KBD19" s="548"/>
      <c r="KBE19" s="548"/>
      <c r="KBF19" s="548"/>
      <c r="KBG19" s="548"/>
      <c r="KBH19" s="548"/>
      <c r="KBI19" s="548"/>
      <c r="KBJ19" s="548"/>
      <c r="KBK19" s="548"/>
      <c r="KBL19" s="548"/>
      <c r="KBM19" s="548"/>
      <c r="KBN19" s="548"/>
      <c r="KBO19" s="548"/>
      <c r="KBP19" s="548"/>
      <c r="KBQ19" s="548"/>
      <c r="KBR19" s="548"/>
      <c r="KBS19" s="548"/>
      <c r="KBT19" s="548"/>
      <c r="KBU19" s="548"/>
      <c r="KBV19" s="548"/>
      <c r="KBW19" s="548"/>
      <c r="KBX19" s="548"/>
      <c r="KBY19" s="548"/>
      <c r="KBZ19" s="548"/>
      <c r="KCA19" s="548"/>
      <c r="KCB19" s="548"/>
      <c r="KCC19" s="548"/>
      <c r="KCD19" s="548"/>
      <c r="KCE19" s="548"/>
      <c r="KCF19" s="548"/>
      <c r="KCG19" s="548"/>
      <c r="KCH19" s="548"/>
      <c r="KCI19" s="548"/>
      <c r="KCJ19" s="548"/>
      <c r="KCK19" s="548"/>
      <c r="KCL19" s="548"/>
      <c r="KCM19" s="548"/>
      <c r="KCN19" s="548"/>
      <c r="KCO19" s="548"/>
      <c r="KCP19" s="548"/>
      <c r="KCQ19" s="548"/>
      <c r="KCR19" s="548"/>
      <c r="KCS19" s="548"/>
      <c r="KCT19" s="548"/>
      <c r="KCU19" s="548"/>
      <c r="KCV19" s="548"/>
      <c r="KCW19" s="548"/>
      <c r="KCX19" s="548"/>
      <c r="KCY19" s="548"/>
      <c r="KCZ19" s="548"/>
      <c r="KDA19" s="548"/>
      <c r="KDB19" s="548"/>
      <c r="KDC19" s="548"/>
      <c r="KDD19" s="548"/>
      <c r="KDE19" s="548"/>
      <c r="KDF19" s="548"/>
      <c r="KDG19" s="548"/>
      <c r="KDH19" s="548"/>
      <c r="KDI19" s="548"/>
      <c r="KDJ19" s="548"/>
      <c r="KDK19" s="548"/>
      <c r="KDL19" s="548"/>
      <c r="KDM19" s="548"/>
      <c r="KDN19" s="548"/>
      <c r="KDO19" s="548"/>
      <c r="KDP19" s="548"/>
      <c r="KDQ19" s="548"/>
      <c r="KDR19" s="548"/>
      <c r="KDS19" s="548"/>
      <c r="KDT19" s="548"/>
      <c r="KDU19" s="548"/>
      <c r="KDV19" s="548"/>
      <c r="KDW19" s="548"/>
      <c r="KDX19" s="548"/>
      <c r="KDY19" s="548"/>
      <c r="KDZ19" s="548"/>
      <c r="KEA19" s="548"/>
      <c r="KEB19" s="548"/>
      <c r="KEC19" s="548"/>
      <c r="KED19" s="548"/>
      <c r="KEE19" s="548"/>
      <c r="KEF19" s="548"/>
      <c r="KEG19" s="548"/>
      <c r="KEH19" s="548"/>
      <c r="KEI19" s="548"/>
      <c r="KEJ19" s="548"/>
      <c r="KEK19" s="548"/>
      <c r="KEL19" s="548"/>
      <c r="KEM19" s="548"/>
      <c r="KEN19" s="548"/>
      <c r="KEO19" s="548"/>
      <c r="KEP19" s="548"/>
      <c r="KEQ19" s="548"/>
      <c r="KER19" s="548"/>
      <c r="KES19" s="548"/>
      <c r="KET19" s="548"/>
      <c r="KEU19" s="548"/>
      <c r="KEV19" s="548"/>
      <c r="KEW19" s="548"/>
      <c r="KEX19" s="548"/>
      <c r="KEY19" s="548"/>
      <c r="KEZ19" s="548"/>
      <c r="KFA19" s="548"/>
      <c r="KFB19" s="548"/>
      <c r="KFC19" s="548"/>
      <c r="KFD19" s="548"/>
      <c r="KFE19" s="548"/>
      <c r="KFF19" s="548"/>
      <c r="KFG19" s="548"/>
      <c r="KFH19" s="548"/>
      <c r="KFI19" s="548"/>
      <c r="KFJ19" s="548"/>
      <c r="KFK19" s="548"/>
      <c r="KFL19" s="548"/>
      <c r="KFM19" s="548"/>
      <c r="KFN19" s="548"/>
      <c r="KFO19" s="548"/>
      <c r="KFP19" s="548"/>
      <c r="KFQ19" s="548"/>
      <c r="KFR19" s="548"/>
      <c r="KFS19" s="548"/>
      <c r="KFT19" s="548"/>
      <c r="KFU19" s="548"/>
      <c r="KFV19" s="548"/>
      <c r="KFW19" s="548"/>
      <c r="KFX19" s="548"/>
      <c r="KFY19" s="548"/>
      <c r="KFZ19" s="548"/>
      <c r="KGA19" s="548"/>
      <c r="KGB19" s="548"/>
      <c r="KGC19" s="548"/>
      <c r="KGD19" s="548"/>
      <c r="KGE19" s="548"/>
      <c r="KGF19" s="548"/>
      <c r="KGG19" s="548"/>
      <c r="KGH19" s="548"/>
      <c r="KGI19" s="548"/>
      <c r="KGJ19" s="548"/>
      <c r="KGK19" s="548"/>
      <c r="KGL19" s="548"/>
      <c r="KGM19" s="548"/>
      <c r="KGN19" s="548"/>
      <c r="KGO19" s="548"/>
      <c r="KGP19" s="548"/>
      <c r="KGQ19" s="548"/>
      <c r="KGR19" s="548"/>
      <c r="KGS19" s="548"/>
      <c r="KGT19" s="548"/>
      <c r="KGU19" s="548"/>
      <c r="KGV19" s="548"/>
      <c r="KGW19" s="548"/>
      <c r="KGX19" s="548"/>
      <c r="KGY19" s="548"/>
      <c r="KGZ19" s="548"/>
      <c r="KHA19" s="548"/>
      <c r="KHB19" s="548"/>
      <c r="KHC19" s="548"/>
      <c r="KHD19" s="548"/>
      <c r="KHE19" s="548"/>
      <c r="KHF19" s="548"/>
      <c r="KHG19" s="548"/>
      <c r="KHH19" s="548"/>
      <c r="KHI19" s="548"/>
      <c r="KHJ19" s="548"/>
      <c r="KHK19" s="548"/>
      <c r="KHL19" s="548"/>
      <c r="KHM19" s="548"/>
      <c r="KHN19" s="548"/>
      <c r="KHO19" s="548"/>
      <c r="KHP19" s="548"/>
      <c r="KHQ19" s="548"/>
      <c r="KHR19" s="548"/>
      <c r="KHS19" s="548"/>
      <c r="KHT19" s="548"/>
      <c r="KHU19" s="548"/>
      <c r="KHV19" s="548"/>
      <c r="KHW19" s="548"/>
      <c r="KHX19" s="548"/>
      <c r="KHY19" s="548"/>
      <c r="KHZ19" s="548"/>
      <c r="KIA19" s="548"/>
      <c r="KIB19" s="548"/>
      <c r="KIC19" s="548"/>
      <c r="KID19" s="548"/>
      <c r="KIE19" s="548"/>
      <c r="KIF19" s="548"/>
      <c r="KIG19" s="548"/>
      <c r="KIH19" s="548"/>
      <c r="KII19" s="548"/>
      <c r="KIJ19" s="548"/>
      <c r="KIK19" s="548"/>
      <c r="KIL19" s="548"/>
      <c r="KIM19" s="548"/>
      <c r="KIN19" s="548"/>
      <c r="KIO19" s="548"/>
      <c r="KIP19" s="548"/>
      <c r="KIQ19" s="548"/>
      <c r="KIR19" s="548"/>
      <c r="KIS19" s="548"/>
      <c r="KIT19" s="548"/>
      <c r="KIU19" s="548"/>
      <c r="KIV19" s="548"/>
      <c r="KIW19" s="548"/>
      <c r="KIX19" s="548"/>
      <c r="KIY19" s="548"/>
      <c r="KIZ19" s="548"/>
      <c r="KJA19" s="548"/>
      <c r="KJB19" s="548"/>
      <c r="KJC19" s="548"/>
      <c r="KJD19" s="548"/>
      <c r="KJE19" s="548"/>
      <c r="KJF19" s="548"/>
      <c r="KJG19" s="548"/>
      <c r="KJH19" s="548"/>
      <c r="KJI19" s="548"/>
      <c r="KJJ19" s="548"/>
      <c r="KJK19" s="548"/>
      <c r="KJL19" s="548"/>
      <c r="KJM19" s="548"/>
      <c r="KJN19" s="548"/>
      <c r="KJO19" s="548"/>
      <c r="KJP19" s="548"/>
      <c r="KJQ19" s="548"/>
      <c r="KJR19" s="548"/>
      <c r="KJS19" s="548"/>
      <c r="KJT19" s="548"/>
      <c r="KJU19" s="548"/>
      <c r="KJV19" s="548"/>
      <c r="KJW19" s="548"/>
      <c r="KJX19" s="548"/>
      <c r="KJY19" s="548"/>
      <c r="KJZ19" s="548"/>
      <c r="KKA19" s="548"/>
      <c r="KKB19" s="548"/>
      <c r="KKC19" s="548"/>
      <c r="KKD19" s="548"/>
      <c r="KKE19" s="548"/>
      <c r="KKF19" s="548"/>
      <c r="KKG19" s="548"/>
      <c r="KKH19" s="548"/>
      <c r="KKI19" s="548"/>
      <c r="KKJ19" s="548"/>
      <c r="KKK19" s="548"/>
      <c r="KKL19" s="548"/>
      <c r="KKM19" s="548"/>
      <c r="KKN19" s="548"/>
      <c r="KKO19" s="548"/>
      <c r="KKP19" s="548"/>
      <c r="KKQ19" s="548"/>
      <c r="KKR19" s="548"/>
      <c r="KKS19" s="548"/>
      <c r="KKT19" s="548"/>
      <c r="KKU19" s="548"/>
      <c r="KKV19" s="548"/>
      <c r="KKW19" s="548"/>
      <c r="KKX19" s="548"/>
      <c r="KKY19" s="548"/>
      <c r="KKZ19" s="548"/>
      <c r="KLA19" s="548"/>
      <c r="KLB19" s="548"/>
      <c r="KLC19" s="548"/>
      <c r="KLD19" s="548"/>
      <c r="KLE19" s="548"/>
      <c r="KLF19" s="548"/>
      <c r="KLG19" s="548"/>
      <c r="KLH19" s="548"/>
      <c r="KLI19" s="548"/>
      <c r="KLJ19" s="548"/>
      <c r="KLK19" s="548"/>
      <c r="KLL19" s="548"/>
      <c r="KLM19" s="548"/>
      <c r="KLN19" s="548"/>
      <c r="KLO19" s="548"/>
      <c r="KLP19" s="548"/>
      <c r="KLQ19" s="548"/>
      <c r="KLR19" s="548"/>
      <c r="KLS19" s="548"/>
      <c r="KLT19" s="548"/>
      <c r="KLU19" s="548"/>
      <c r="KLV19" s="548"/>
      <c r="KLW19" s="548"/>
      <c r="KLX19" s="548"/>
      <c r="KLY19" s="548"/>
      <c r="KLZ19" s="548"/>
      <c r="KMA19" s="548"/>
      <c r="KMB19" s="548"/>
      <c r="KMC19" s="548"/>
      <c r="KMD19" s="548"/>
      <c r="KME19" s="548"/>
      <c r="KMF19" s="548"/>
      <c r="KMG19" s="548"/>
      <c r="KMH19" s="548"/>
      <c r="KMI19" s="548"/>
      <c r="KMJ19" s="548"/>
      <c r="KMK19" s="548"/>
      <c r="KML19" s="548"/>
      <c r="KMM19" s="548"/>
      <c r="KMN19" s="548"/>
      <c r="KMO19" s="548"/>
      <c r="KMP19" s="548"/>
      <c r="KMQ19" s="548"/>
      <c r="KMR19" s="548"/>
      <c r="KMS19" s="548"/>
      <c r="KMT19" s="548"/>
      <c r="KMU19" s="548"/>
      <c r="KMV19" s="548"/>
      <c r="KMW19" s="548"/>
      <c r="KMX19" s="548"/>
      <c r="KMY19" s="548"/>
      <c r="KMZ19" s="548"/>
      <c r="KNA19" s="548"/>
      <c r="KNB19" s="548"/>
      <c r="KNC19" s="548"/>
      <c r="KND19" s="548"/>
      <c r="KNE19" s="548"/>
      <c r="KNF19" s="548"/>
      <c r="KNG19" s="548"/>
      <c r="KNH19" s="548"/>
      <c r="KNI19" s="548"/>
      <c r="KNJ19" s="548"/>
      <c r="KNK19" s="548"/>
      <c r="KNL19" s="548"/>
      <c r="KNM19" s="548"/>
      <c r="KNN19" s="548"/>
      <c r="KNO19" s="548"/>
      <c r="KNP19" s="548"/>
      <c r="KNQ19" s="548"/>
      <c r="KNR19" s="548"/>
      <c r="KNS19" s="548"/>
      <c r="KNT19" s="548"/>
      <c r="KNU19" s="548"/>
      <c r="KNV19" s="548"/>
      <c r="KNW19" s="548"/>
      <c r="KNX19" s="548"/>
      <c r="KNY19" s="548"/>
      <c r="KNZ19" s="548"/>
      <c r="KOA19" s="548"/>
      <c r="KOB19" s="548"/>
      <c r="KOC19" s="548"/>
      <c r="KOD19" s="548"/>
      <c r="KOE19" s="548"/>
      <c r="KOF19" s="548"/>
      <c r="KOG19" s="548"/>
      <c r="KOH19" s="548"/>
      <c r="KOI19" s="548"/>
      <c r="KOJ19" s="548"/>
      <c r="KOK19" s="548"/>
      <c r="KOL19" s="548"/>
      <c r="KOM19" s="548"/>
      <c r="KON19" s="548"/>
      <c r="KOO19" s="548"/>
      <c r="KOP19" s="548"/>
      <c r="KOQ19" s="548"/>
      <c r="KOR19" s="548"/>
      <c r="KOS19" s="548"/>
      <c r="KOT19" s="548"/>
      <c r="KOU19" s="548"/>
      <c r="KOV19" s="548"/>
      <c r="KOW19" s="548"/>
      <c r="KOX19" s="548"/>
      <c r="KOY19" s="548"/>
      <c r="KOZ19" s="548"/>
      <c r="KPA19" s="548"/>
      <c r="KPB19" s="548"/>
      <c r="KPC19" s="548"/>
      <c r="KPD19" s="548"/>
      <c r="KPE19" s="548"/>
      <c r="KPF19" s="548"/>
      <c r="KPG19" s="548"/>
      <c r="KPH19" s="548"/>
      <c r="KPI19" s="548"/>
      <c r="KPJ19" s="548"/>
      <c r="KPK19" s="548"/>
      <c r="KPL19" s="548"/>
      <c r="KPM19" s="548"/>
      <c r="KPN19" s="548"/>
      <c r="KPO19" s="548"/>
      <c r="KPP19" s="548"/>
      <c r="KPQ19" s="548"/>
      <c r="KPR19" s="548"/>
      <c r="KPS19" s="548"/>
      <c r="KPT19" s="548"/>
      <c r="KPU19" s="548"/>
      <c r="KPV19" s="548"/>
      <c r="KPW19" s="548"/>
      <c r="KPX19" s="548"/>
      <c r="KPY19" s="548"/>
      <c r="KPZ19" s="548"/>
      <c r="KQA19" s="548"/>
      <c r="KQB19" s="548"/>
      <c r="KQC19" s="548"/>
      <c r="KQD19" s="548"/>
      <c r="KQE19" s="548"/>
      <c r="KQF19" s="548"/>
      <c r="KQG19" s="548"/>
      <c r="KQH19" s="548"/>
      <c r="KQI19" s="548"/>
      <c r="KQJ19" s="548"/>
      <c r="KQK19" s="548"/>
      <c r="KQL19" s="548"/>
      <c r="KQM19" s="548"/>
      <c r="KQN19" s="548"/>
      <c r="KQO19" s="548"/>
      <c r="KQP19" s="548"/>
      <c r="KQQ19" s="548"/>
      <c r="KQR19" s="548"/>
      <c r="KQS19" s="548"/>
      <c r="KQT19" s="548"/>
      <c r="KQU19" s="548"/>
      <c r="KQV19" s="548"/>
      <c r="KQW19" s="548"/>
      <c r="KQX19" s="548"/>
      <c r="KQY19" s="548"/>
      <c r="KQZ19" s="548"/>
      <c r="KRA19" s="548"/>
      <c r="KRB19" s="548"/>
      <c r="KRC19" s="548"/>
      <c r="KRD19" s="548"/>
      <c r="KRE19" s="548"/>
      <c r="KRF19" s="548"/>
      <c r="KRG19" s="548"/>
      <c r="KRH19" s="548"/>
      <c r="KRI19" s="548"/>
      <c r="KRJ19" s="548"/>
      <c r="KRK19" s="548"/>
      <c r="KRL19" s="548"/>
      <c r="KRM19" s="548"/>
      <c r="KRN19" s="548"/>
      <c r="KRO19" s="548"/>
      <c r="KRP19" s="548"/>
      <c r="KRQ19" s="548"/>
      <c r="KRR19" s="548"/>
      <c r="KRS19" s="548"/>
      <c r="KRT19" s="548"/>
      <c r="KRU19" s="548"/>
      <c r="KRV19" s="548"/>
      <c r="KRW19" s="548"/>
      <c r="KRX19" s="548"/>
      <c r="KRY19" s="548"/>
      <c r="KRZ19" s="548"/>
      <c r="KSA19" s="548"/>
      <c r="KSB19" s="548"/>
      <c r="KSC19" s="548"/>
      <c r="KSD19" s="548"/>
      <c r="KSE19" s="548"/>
      <c r="KSF19" s="548"/>
      <c r="KSG19" s="548"/>
      <c r="KSH19" s="548"/>
      <c r="KSI19" s="548"/>
      <c r="KSJ19" s="548"/>
      <c r="KSK19" s="548"/>
      <c r="KSL19" s="548"/>
      <c r="KSM19" s="548"/>
      <c r="KSN19" s="548"/>
      <c r="KSO19" s="548"/>
      <c r="KSP19" s="548"/>
      <c r="KSQ19" s="548"/>
      <c r="KSR19" s="548"/>
      <c r="KSS19" s="548"/>
      <c r="KST19" s="548"/>
      <c r="KSU19" s="548"/>
      <c r="KSV19" s="548"/>
      <c r="KSW19" s="548"/>
      <c r="KSX19" s="548"/>
      <c r="KSY19" s="548"/>
      <c r="KSZ19" s="548"/>
      <c r="KTA19" s="548"/>
      <c r="KTB19" s="548"/>
      <c r="KTC19" s="548"/>
      <c r="KTD19" s="548"/>
      <c r="KTE19" s="548"/>
      <c r="KTF19" s="548"/>
      <c r="KTG19" s="548"/>
      <c r="KTH19" s="548"/>
      <c r="KTI19" s="548"/>
      <c r="KTJ19" s="548"/>
      <c r="KTK19" s="548"/>
      <c r="KTL19" s="548"/>
      <c r="KTM19" s="548"/>
      <c r="KTN19" s="548"/>
      <c r="KTO19" s="548"/>
      <c r="KTP19" s="548"/>
      <c r="KTQ19" s="548"/>
      <c r="KTR19" s="548"/>
      <c r="KTS19" s="548"/>
      <c r="KTT19" s="548"/>
      <c r="KTU19" s="548"/>
      <c r="KTV19" s="548"/>
      <c r="KTW19" s="548"/>
      <c r="KTX19" s="548"/>
      <c r="KTY19" s="548"/>
      <c r="KTZ19" s="548"/>
      <c r="KUA19" s="548"/>
      <c r="KUB19" s="548"/>
      <c r="KUC19" s="548"/>
      <c r="KUD19" s="548"/>
      <c r="KUE19" s="548"/>
      <c r="KUF19" s="548"/>
      <c r="KUG19" s="548"/>
      <c r="KUH19" s="548"/>
      <c r="KUI19" s="548"/>
      <c r="KUJ19" s="548"/>
      <c r="KUK19" s="548"/>
      <c r="KUL19" s="548"/>
      <c r="KUM19" s="548"/>
      <c r="KUN19" s="548"/>
      <c r="KUO19" s="548"/>
      <c r="KUP19" s="548"/>
      <c r="KUQ19" s="548"/>
      <c r="KUR19" s="548"/>
      <c r="KUS19" s="548"/>
      <c r="KUT19" s="548"/>
      <c r="KUU19" s="548"/>
      <c r="KUV19" s="548"/>
      <c r="KUW19" s="548"/>
      <c r="KUX19" s="548"/>
      <c r="KUY19" s="548"/>
      <c r="KUZ19" s="548"/>
      <c r="KVA19" s="548"/>
      <c r="KVB19" s="548"/>
      <c r="KVC19" s="548"/>
      <c r="KVD19" s="548"/>
      <c r="KVE19" s="548"/>
      <c r="KVF19" s="548"/>
      <c r="KVG19" s="548"/>
      <c r="KVH19" s="548"/>
      <c r="KVI19" s="548"/>
      <c r="KVJ19" s="548"/>
      <c r="KVK19" s="548"/>
      <c r="KVL19" s="548"/>
      <c r="KVM19" s="548"/>
      <c r="KVN19" s="548"/>
      <c r="KVO19" s="548"/>
      <c r="KVP19" s="548"/>
      <c r="KVQ19" s="548"/>
      <c r="KVR19" s="548"/>
      <c r="KVS19" s="548"/>
      <c r="KVT19" s="548"/>
      <c r="KVU19" s="548"/>
      <c r="KVV19" s="548"/>
      <c r="KVW19" s="548"/>
      <c r="KVX19" s="548"/>
      <c r="KVY19" s="548"/>
      <c r="KVZ19" s="548"/>
      <c r="KWA19" s="548"/>
      <c r="KWB19" s="548"/>
      <c r="KWC19" s="548"/>
      <c r="KWD19" s="548"/>
      <c r="KWE19" s="548"/>
      <c r="KWF19" s="548"/>
      <c r="KWG19" s="548"/>
      <c r="KWH19" s="548"/>
      <c r="KWI19" s="548"/>
      <c r="KWJ19" s="548"/>
      <c r="KWK19" s="548"/>
      <c r="KWL19" s="548"/>
      <c r="KWM19" s="548"/>
      <c r="KWN19" s="548"/>
      <c r="KWO19" s="548"/>
      <c r="KWP19" s="548"/>
      <c r="KWQ19" s="548"/>
      <c r="KWR19" s="548"/>
      <c r="KWS19" s="548"/>
      <c r="KWT19" s="548"/>
      <c r="KWU19" s="548"/>
      <c r="KWV19" s="548"/>
      <c r="KWW19" s="548"/>
      <c r="KWX19" s="548"/>
      <c r="KWY19" s="548"/>
      <c r="KWZ19" s="548"/>
      <c r="KXA19" s="548"/>
      <c r="KXB19" s="548"/>
      <c r="KXC19" s="548"/>
      <c r="KXD19" s="548"/>
      <c r="KXE19" s="548"/>
      <c r="KXF19" s="548"/>
      <c r="KXG19" s="548"/>
      <c r="KXH19" s="548"/>
      <c r="KXI19" s="548"/>
      <c r="KXJ19" s="548"/>
      <c r="KXK19" s="548"/>
      <c r="KXL19" s="548"/>
      <c r="KXM19" s="548"/>
      <c r="KXN19" s="548"/>
      <c r="KXO19" s="548"/>
      <c r="KXP19" s="548"/>
      <c r="KXQ19" s="548"/>
      <c r="KXR19" s="548"/>
      <c r="KXS19" s="548"/>
      <c r="KXT19" s="548"/>
      <c r="KXU19" s="548"/>
      <c r="KXV19" s="548"/>
      <c r="KXW19" s="548"/>
      <c r="KXX19" s="548"/>
      <c r="KXY19" s="548"/>
      <c r="KXZ19" s="548"/>
      <c r="KYA19" s="548"/>
      <c r="KYB19" s="548"/>
      <c r="KYC19" s="548"/>
      <c r="KYD19" s="548"/>
      <c r="KYE19" s="548"/>
      <c r="KYF19" s="548"/>
      <c r="KYG19" s="548"/>
      <c r="KYH19" s="548"/>
      <c r="KYI19" s="548"/>
      <c r="KYJ19" s="548"/>
      <c r="KYK19" s="548"/>
      <c r="KYL19" s="548"/>
      <c r="KYM19" s="548"/>
      <c r="KYN19" s="548"/>
      <c r="KYO19" s="548"/>
      <c r="KYP19" s="548"/>
      <c r="KYQ19" s="548"/>
      <c r="KYR19" s="548"/>
      <c r="KYS19" s="548"/>
      <c r="KYT19" s="548"/>
      <c r="KYU19" s="548"/>
      <c r="KYV19" s="548"/>
      <c r="KYW19" s="548"/>
      <c r="KYX19" s="548"/>
      <c r="KYY19" s="548"/>
      <c r="KYZ19" s="548"/>
      <c r="KZA19" s="548"/>
      <c r="KZB19" s="548"/>
      <c r="KZC19" s="548"/>
      <c r="KZD19" s="548"/>
      <c r="KZE19" s="548"/>
      <c r="KZF19" s="548"/>
      <c r="KZG19" s="548"/>
      <c r="KZH19" s="548"/>
      <c r="KZI19" s="548"/>
      <c r="KZJ19" s="548"/>
      <c r="KZK19" s="548"/>
      <c r="KZL19" s="548"/>
      <c r="KZM19" s="548"/>
      <c r="KZN19" s="548"/>
      <c r="KZO19" s="548"/>
      <c r="KZP19" s="548"/>
      <c r="KZQ19" s="548"/>
      <c r="KZR19" s="548"/>
      <c r="KZS19" s="548"/>
      <c r="KZT19" s="548"/>
      <c r="KZU19" s="548"/>
      <c r="KZV19" s="548"/>
      <c r="KZW19" s="548"/>
      <c r="KZX19" s="548"/>
      <c r="KZY19" s="548"/>
      <c r="KZZ19" s="548"/>
      <c r="LAA19" s="548"/>
      <c r="LAB19" s="548"/>
      <c r="LAC19" s="548"/>
      <c r="LAD19" s="548"/>
      <c r="LAE19" s="548"/>
      <c r="LAF19" s="548"/>
      <c r="LAG19" s="548"/>
      <c r="LAH19" s="548"/>
      <c r="LAI19" s="548"/>
      <c r="LAJ19" s="548"/>
      <c r="LAK19" s="548"/>
      <c r="LAL19" s="548"/>
      <c r="LAM19" s="548"/>
      <c r="LAN19" s="548"/>
      <c r="LAO19" s="548"/>
      <c r="LAP19" s="548"/>
      <c r="LAQ19" s="548"/>
      <c r="LAR19" s="548"/>
      <c r="LAS19" s="548"/>
      <c r="LAT19" s="548"/>
      <c r="LAU19" s="548"/>
      <c r="LAV19" s="548"/>
      <c r="LAW19" s="548"/>
      <c r="LAX19" s="548"/>
      <c r="LAY19" s="548"/>
      <c r="LAZ19" s="548"/>
      <c r="LBA19" s="548"/>
      <c r="LBB19" s="548"/>
      <c r="LBC19" s="548"/>
      <c r="LBD19" s="548"/>
      <c r="LBE19" s="548"/>
      <c r="LBF19" s="548"/>
      <c r="LBG19" s="548"/>
      <c r="LBH19" s="548"/>
      <c r="LBI19" s="548"/>
      <c r="LBJ19" s="548"/>
      <c r="LBK19" s="548"/>
      <c r="LBL19" s="548"/>
      <c r="LBM19" s="548"/>
      <c r="LBN19" s="548"/>
      <c r="LBO19" s="548"/>
      <c r="LBP19" s="548"/>
      <c r="LBQ19" s="548"/>
      <c r="LBR19" s="548"/>
      <c r="LBS19" s="548"/>
      <c r="LBT19" s="548"/>
      <c r="LBU19" s="548"/>
      <c r="LBV19" s="548"/>
      <c r="LBW19" s="548"/>
      <c r="LBX19" s="548"/>
      <c r="LBY19" s="548"/>
      <c r="LBZ19" s="548"/>
      <c r="LCA19" s="548"/>
      <c r="LCB19" s="548"/>
      <c r="LCC19" s="548"/>
      <c r="LCD19" s="548"/>
      <c r="LCE19" s="548"/>
      <c r="LCF19" s="548"/>
      <c r="LCG19" s="548"/>
      <c r="LCH19" s="548"/>
      <c r="LCI19" s="548"/>
      <c r="LCJ19" s="548"/>
      <c r="LCK19" s="548"/>
      <c r="LCL19" s="548"/>
      <c r="LCM19" s="548"/>
      <c r="LCN19" s="548"/>
      <c r="LCO19" s="548"/>
      <c r="LCP19" s="548"/>
      <c r="LCQ19" s="548"/>
      <c r="LCR19" s="548"/>
      <c r="LCS19" s="548"/>
      <c r="LCT19" s="548"/>
      <c r="LCU19" s="548"/>
      <c r="LCV19" s="548"/>
      <c r="LCW19" s="548"/>
      <c r="LCX19" s="548"/>
      <c r="LCY19" s="548"/>
      <c r="LCZ19" s="548"/>
      <c r="LDA19" s="548"/>
      <c r="LDB19" s="548"/>
      <c r="LDC19" s="548"/>
      <c r="LDD19" s="548"/>
      <c r="LDE19" s="548"/>
      <c r="LDF19" s="548"/>
      <c r="LDG19" s="548"/>
      <c r="LDH19" s="548"/>
      <c r="LDI19" s="548"/>
      <c r="LDJ19" s="548"/>
      <c r="LDK19" s="548"/>
      <c r="LDL19" s="548"/>
      <c r="LDM19" s="548"/>
      <c r="LDN19" s="548"/>
      <c r="LDO19" s="548"/>
      <c r="LDP19" s="548"/>
      <c r="LDQ19" s="548"/>
      <c r="LDR19" s="548"/>
      <c r="LDS19" s="548"/>
      <c r="LDT19" s="548"/>
      <c r="LDU19" s="548"/>
      <c r="LDV19" s="548"/>
      <c r="LDW19" s="548"/>
      <c r="LDX19" s="548"/>
      <c r="LDY19" s="548"/>
      <c r="LDZ19" s="548"/>
      <c r="LEA19" s="548"/>
      <c r="LEB19" s="548"/>
      <c r="LEC19" s="548"/>
      <c r="LED19" s="548"/>
      <c r="LEE19" s="548"/>
      <c r="LEF19" s="548"/>
      <c r="LEG19" s="548"/>
      <c r="LEH19" s="548"/>
      <c r="LEI19" s="548"/>
      <c r="LEJ19" s="548"/>
      <c r="LEK19" s="548"/>
      <c r="LEL19" s="548"/>
      <c r="LEM19" s="548"/>
      <c r="LEN19" s="548"/>
      <c r="LEO19" s="548"/>
      <c r="LEP19" s="548"/>
      <c r="LEQ19" s="548"/>
      <c r="LER19" s="548"/>
      <c r="LES19" s="548"/>
      <c r="LET19" s="548"/>
      <c r="LEU19" s="548"/>
      <c r="LEV19" s="548"/>
      <c r="LEW19" s="548"/>
      <c r="LEX19" s="548"/>
      <c r="LEY19" s="548"/>
      <c r="LEZ19" s="548"/>
      <c r="LFA19" s="548"/>
      <c r="LFB19" s="548"/>
      <c r="LFC19" s="548"/>
      <c r="LFD19" s="548"/>
      <c r="LFE19" s="548"/>
      <c r="LFF19" s="548"/>
      <c r="LFG19" s="548"/>
      <c r="LFH19" s="548"/>
      <c r="LFI19" s="548"/>
      <c r="LFJ19" s="548"/>
      <c r="LFK19" s="548"/>
      <c r="LFL19" s="548"/>
      <c r="LFM19" s="548"/>
      <c r="LFN19" s="548"/>
      <c r="LFO19" s="548"/>
      <c r="LFP19" s="548"/>
      <c r="LFQ19" s="548"/>
      <c r="LFR19" s="548"/>
      <c r="LFS19" s="548"/>
      <c r="LFT19" s="548"/>
      <c r="LFU19" s="548"/>
      <c r="LFV19" s="548"/>
      <c r="LFW19" s="548"/>
      <c r="LFX19" s="548"/>
      <c r="LFY19" s="548"/>
      <c r="LFZ19" s="548"/>
      <c r="LGA19" s="548"/>
      <c r="LGB19" s="548"/>
      <c r="LGC19" s="548"/>
      <c r="LGD19" s="548"/>
      <c r="LGE19" s="548"/>
      <c r="LGF19" s="548"/>
      <c r="LGG19" s="548"/>
      <c r="LGH19" s="548"/>
      <c r="LGI19" s="548"/>
      <c r="LGJ19" s="548"/>
      <c r="LGK19" s="548"/>
      <c r="LGL19" s="548"/>
      <c r="LGM19" s="548"/>
      <c r="LGN19" s="548"/>
      <c r="LGO19" s="548"/>
      <c r="LGP19" s="548"/>
      <c r="LGQ19" s="548"/>
      <c r="LGR19" s="548"/>
      <c r="LGS19" s="548"/>
      <c r="LGT19" s="548"/>
      <c r="LGU19" s="548"/>
      <c r="LGV19" s="548"/>
      <c r="LGW19" s="548"/>
      <c r="LGX19" s="548"/>
      <c r="LGY19" s="548"/>
      <c r="LGZ19" s="548"/>
      <c r="LHA19" s="548"/>
      <c r="LHB19" s="548"/>
      <c r="LHC19" s="548"/>
      <c r="LHD19" s="548"/>
      <c r="LHE19" s="548"/>
      <c r="LHF19" s="548"/>
      <c r="LHG19" s="548"/>
      <c r="LHH19" s="548"/>
      <c r="LHI19" s="548"/>
      <c r="LHJ19" s="548"/>
      <c r="LHK19" s="548"/>
      <c r="LHL19" s="548"/>
      <c r="LHM19" s="548"/>
      <c r="LHN19" s="548"/>
      <c r="LHO19" s="548"/>
      <c r="LHP19" s="548"/>
      <c r="LHQ19" s="548"/>
      <c r="LHR19" s="548"/>
      <c r="LHS19" s="548"/>
      <c r="LHT19" s="548"/>
      <c r="LHU19" s="548"/>
      <c r="LHV19" s="548"/>
      <c r="LHW19" s="548"/>
      <c r="LHX19" s="548"/>
      <c r="LHY19" s="548"/>
      <c r="LHZ19" s="548"/>
      <c r="LIA19" s="548"/>
      <c r="LIB19" s="548"/>
      <c r="LIC19" s="548"/>
      <c r="LID19" s="548"/>
      <c r="LIE19" s="548"/>
      <c r="LIF19" s="548"/>
      <c r="LIG19" s="548"/>
      <c r="LIH19" s="548"/>
      <c r="LII19" s="548"/>
      <c r="LIJ19" s="548"/>
      <c r="LIK19" s="548"/>
      <c r="LIL19" s="548"/>
      <c r="LIM19" s="548"/>
      <c r="LIN19" s="548"/>
      <c r="LIO19" s="548"/>
      <c r="LIP19" s="548"/>
      <c r="LIQ19" s="548"/>
      <c r="LIR19" s="548"/>
      <c r="LIS19" s="548"/>
      <c r="LIT19" s="548"/>
      <c r="LIU19" s="548"/>
      <c r="LIV19" s="548"/>
      <c r="LIW19" s="548"/>
      <c r="LIX19" s="548"/>
      <c r="LIY19" s="548"/>
      <c r="LIZ19" s="548"/>
      <c r="LJA19" s="548"/>
      <c r="LJB19" s="548"/>
      <c r="LJC19" s="548"/>
      <c r="LJD19" s="548"/>
      <c r="LJE19" s="548"/>
      <c r="LJF19" s="548"/>
      <c r="LJG19" s="548"/>
      <c r="LJH19" s="548"/>
      <c r="LJI19" s="548"/>
      <c r="LJJ19" s="548"/>
      <c r="LJK19" s="548"/>
      <c r="LJL19" s="548"/>
      <c r="LJM19" s="548"/>
      <c r="LJN19" s="548"/>
      <c r="LJO19" s="548"/>
      <c r="LJP19" s="548"/>
      <c r="LJQ19" s="548"/>
      <c r="LJR19" s="548"/>
      <c r="LJS19" s="548"/>
      <c r="LJT19" s="548"/>
      <c r="LJU19" s="548"/>
      <c r="LJV19" s="548"/>
      <c r="LJW19" s="548"/>
      <c r="LJX19" s="548"/>
      <c r="LJY19" s="548"/>
      <c r="LJZ19" s="548"/>
      <c r="LKA19" s="548"/>
      <c r="LKB19" s="548"/>
      <c r="LKC19" s="548"/>
      <c r="LKD19" s="548"/>
      <c r="LKE19" s="548"/>
      <c r="LKF19" s="548"/>
      <c r="LKG19" s="548"/>
      <c r="LKH19" s="548"/>
      <c r="LKI19" s="548"/>
      <c r="LKJ19" s="548"/>
      <c r="LKK19" s="548"/>
      <c r="LKL19" s="548"/>
      <c r="LKM19" s="548"/>
      <c r="LKN19" s="548"/>
      <c r="LKO19" s="548"/>
      <c r="LKP19" s="548"/>
      <c r="LKQ19" s="548"/>
      <c r="LKR19" s="548"/>
      <c r="LKS19" s="548"/>
      <c r="LKT19" s="548"/>
      <c r="LKU19" s="548"/>
      <c r="LKV19" s="548"/>
      <c r="LKW19" s="548"/>
      <c r="LKX19" s="548"/>
      <c r="LKY19" s="548"/>
      <c r="LKZ19" s="548"/>
      <c r="LLA19" s="548"/>
      <c r="LLB19" s="548"/>
      <c r="LLC19" s="548"/>
      <c r="LLD19" s="548"/>
      <c r="LLE19" s="548"/>
      <c r="LLF19" s="548"/>
      <c r="LLG19" s="548"/>
      <c r="LLH19" s="548"/>
      <c r="LLI19" s="548"/>
      <c r="LLJ19" s="548"/>
      <c r="LLK19" s="548"/>
      <c r="LLL19" s="548"/>
      <c r="LLM19" s="548"/>
      <c r="LLN19" s="548"/>
      <c r="LLO19" s="548"/>
      <c r="LLP19" s="548"/>
      <c r="LLQ19" s="548"/>
      <c r="LLR19" s="548"/>
      <c r="LLS19" s="548"/>
      <c r="LLT19" s="548"/>
      <c r="LLU19" s="548"/>
      <c r="LLV19" s="548"/>
      <c r="LLW19" s="548"/>
      <c r="LLX19" s="548"/>
      <c r="LLY19" s="548"/>
      <c r="LLZ19" s="548"/>
      <c r="LMA19" s="548"/>
      <c r="LMB19" s="548"/>
      <c r="LMC19" s="548"/>
      <c r="LMD19" s="548"/>
      <c r="LME19" s="548"/>
      <c r="LMF19" s="548"/>
      <c r="LMG19" s="548"/>
      <c r="LMH19" s="548"/>
      <c r="LMI19" s="548"/>
      <c r="LMJ19" s="548"/>
      <c r="LMK19" s="548"/>
      <c r="LML19" s="548"/>
      <c r="LMM19" s="548"/>
      <c r="LMN19" s="548"/>
      <c r="LMO19" s="548"/>
      <c r="LMP19" s="548"/>
      <c r="LMQ19" s="548"/>
      <c r="LMR19" s="548"/>
      <c r="LMS19" s="548"/>
      <c r="LMT19" s="548"/>
      <c r="LMU19" s="548"/>
      <c r="LMV19" s="548"/>
      <c r="LMW19" s="548"/>
      <c r="LMX19" s="548"/>
      <c r="LMY19" s="548"/>
      <c r="LMZ19" s="548"/>
      <c r="LNA19" s="548"/>
      <c r="LNB19" s="548"/>
      <c r="LNC19" s="548"/>
      <c r="LND19" s="548"/>
      <c r="LNE19" s="548"/>
      <c r="LNF19" s="548"/>
      <c r="LNG19" s="548"/>
      <c r="LNH19" s="548"/>
      <c r="LNI19" s="548"/>
      <c r="LNJ19" s="548"/>
      <c r="LNK19" s="548"/>
      <c r="LNL19" s="548"/>
      <c r="LNM19" s="548"/>
      <c r="LNN19" s="548"/>
      <c r="LNO19" s="548"/>
      <c r="LNP19" s="548"/>
      <c r="LNQ19" s="548"/>
      <c r="LNR19" s="548"/>
      <c r="LNS19" s="548"/>
      <c r="LNT19" s="548"/>
      <c r="LNU19" s="548"/>
      <c r="LNV19" s="548"/>
      <c r="LNW19" s="548"/>
      <c r="LNX19" s="548"/>
      <c r="LNY19" s="548"/>
      <c r="LNZ19" s="548"/>
      <c r="LOA19" s="548"/>
      <c r="LOB19" s="548"/>
      <c r="LOC19" s="548"/>
      <c r="LOD19" s="548"/>
      <c r="LOE19" s="548"/>
      <c r="LOF19" s="548"/>
      <c r="LOG19" s="548"/>
      <c r="LOH19" s="548"/>
      <c r="LOI19" s="548"/>
      <c r="LOJ19" s="548"/>
      <c r="LOK19" s="548"/>
      <c r="LOL19" s="548"/>
      <c r="LOM19" s="548"/>
      <c r="LON19" s="548"/>
      <c r="LOO19" s="548"/>
      <c r="LOP19" s="548"/>
      <c r="LOQ19" s="548"/>
      <c r="LOR19" s="548"/>
      <c r="LOS19" s="548"/>
      <c r="LOT19" s="548"/>
      <c r="LOU19" s="548"/>
      <c r="LOV19" s="548"/>
      <c r="LOW19" s="548"/>
      <c r="LOX19" s="548"/>
      <c r="LOY19" s="548"/>
      <c r="LOZ19" s="548"/>
      <c r="LPA19" s="548"/>
      <c r="LPB19" s="548"/>
      <c r="LPC19" s="548"/>
      <c r="LPD19" s="548"/>
      <c r="LPE19" s="548"/>
      <c r="LPF19" s="548"/>
      <c r="LPG19" s="548"/>
      <c r="LPH19" s="548"/>
      <c r="LPI19" s="548"/>
      <c r="LPJ19" s="548"/>
      <c r="LPK19" s="548"/>
      <c r="LPL19" s="548"/>
      <c r="LPM19" s="548"/>
      <c r="LPN19" s="548"/>
      <c r="LPO19" s="548"/>
      <c r="LPP19" s="548"/>
      <c r="LPQ19" s="548"/>
      <c r="LPR19" s="548"/>
      <c r="LPS19" s="548"/>
      <c r="LPT19" s="548"/>
      <c r="LPU19" s="548"/>
      <c r="LPV19" s="548"/>
      <c r="LPW19" s="548"/>
      <c r="LPX19" s="548"/>
      <c r="LPY19" s="548"/>
      <c r="LPZ19" s="548"/>
      <c r="LQA19" s="548"/>
      <c r="LQB19" s="548"/>
      <c r="LQC19" s="548"/>
      <c r="LQD19" s="548"/>
      <c r="LQE19" s="548"/>
      <c r="LQF19" s="548"/>
      <c r="LQG19" s="548"/>
      <c r="LQH19" s="548"/>
      <c r="LQI19" s="548"/>
      <c r="LQJ19" s="548"/>
      <c r="LQK19" s="548"/>
      <c r="LQL19" s="548"/>
      <c r="LQM19" s="548"/>
      <c r="LQN19" s="548"/>
      <c r="LQO19" s="548"/>
      <c r="LQP19" s="548"/>
      <c r="LQQ19" s="548"/>
      <c r="LQR19" s="548"/>
      <c r="LQS19" s="548"/>
      <c r="LQT19" s="548"/>
      <c r="LQU19" s="548"/>
      <c r="LQV19" s="548"/>
      <c r="LQW19" s="548"/>
      <c r="LQX19" s="548"/>
      <c r="LQY19" s="548"/>
      <c r="LQZ19" s="548"/>
      <c r="LRA19" s="548"/>
      <c r="LRB19" s="548"/>
      <c r="LRC19" s="548"/>
      <c r="LRD19" s="548"/>
      <c r="LRE19" s="548"/>
      <c r="LRF19" s="548"/>
      <c r="LRG19" s="548"/>
      <c r="LRH19" s="548"/>
      <c r="LRI19" s="548"/>
      <c r="LRJ19" s="548"/>
      <c r="LRK19" s="548"/>
      <c r="LRL19" s="548"/>
      <c r="LRM19" s="548"/>
      <c r="LRN19" s="548"/>
      <c r="LRO19" s="548"/>
      <c r="LRP19" s="548"/>
      <c r="LRQ19" s="548"/>
      <c r="LRR19" s="548"/>
      <c r="LRS19" s="548"/>
      <c r="LRT19" s="548"/>
      <c r="LRU19" s="548"/>
      <c r="LRV19" s="548"/>
      <c r="LRW19" s="548"/>
      <c r="LRX19" s="548"/>
      <c r="LRY19" s="548"/>
      <c r="LRZ19" s="548"/>
      <c r="LSA19" s="548"/>
      <c r="LSB19" s="548"/>
      <c r="LSC19" s="548"/>
      <c r="LSD19" s="548"/>
      <c r="LSE19" s="548"/>
      <c r="LSF19" s="548"/>
      <c r="LSG19" s="548"/>
      <c r="LSH19" s="548"/>
      <c r="LSI19" s="548"/>
      <c r="LSJ19" s="548"/>
      <c r="LSK19" s="548"/>
      <c r="LSL19" s="548"/>
      <c r="LSM19" s="548"/>
      <c r="LSN19" s="548"/>
      <c r="LSO19" s="548"/>
      <c r="LSP19" s="548"/>
      <c r="LSQ19" s="548"/>
      <c r="LSR19" s="548"/>
      <c r="LSS19" s="548"/>
      <c r="LST19" s="548"/>
      <c r="LSU19" s="548"/>
      <c r="LSV19" s="548"/>
      <c r="LSW19" s="548"/>
      <c r="LSX19" s="548"/>
      <c r="LSY19" s="548"/>
      <c r="LSZ19" s="548"/>
      <c r="LTA19" s="548"/>
      <c r="LTB19" s="548"/>
      <c r="LTC19" s="548"/>
      <c r="LTD19" s="548"/>
      <c r="LTE19" s="548"/>
      <c r="LTF19" s="548"/>
      <c r="LTG19" s="548"/>
      <c r="LTH19" s="548"/>
      <c r="LTI19" s="548"/>
      <c r="LTJ19" s="548"/>
      <c r="LTK19" s="548"/>
      <c r="LTL19" s="548"/>
      <c r="LTM19" s="548"/>
      <c r="LTN19" s="548"/>
      <c r="LTO19" s="548"/>
      <c r="LTP19" s="548"/>
      <c r="LTQ19" s="548"/>
      <c r="LTR19" s="548"/>
      <c r="LTS19" s="548"/>
      <c r="LTT19" s="548"/>
      <c r="LTU19" s="548"/>
      <c r="LTV19" s="548"/>
      <c r="LTW19" s="548"/>
      <c r="LTX19" s="548"/>
      <c r="LTY19" s="548"/>
      <c r="LTZ19" s="548"/>
      <c r="LUA19" s="548"/>
      <c r="LUB19" s="548"/>
      <c r="LUC19" s="548"/>
      <c r="LUD19" s="548"/>
      <c r="LUE19" s="548"/>
      <c r="LUF19" s="548"/>
      <c r="LUG19" s="548"/>
      <c r="LUH19" s="548"/>
      <c r="LUI19" s="548"/>
      <c r="LUJ19" s="548"/>
      <c r="LUK19" s="548"/>
      <c r="LUL19" s="548"/>
      <c r="LUM19" s="548"/>
      <c r="LUN19" s="548"/>
      <c r="LUO19" s="548"/>
      <c r="LUP19" s="548"/>
      <c r="LUQ19" s="548"/>
      <c r="LUR19" s="548"/>
      <c r="LUS19" s="548"/>
      <c r="LUT19" s="548"/>
      <c r="LUU19" s="548"/>
      <c r="LUV19" s="548"/>
      <c r="LUW19" s="548"/>
      <c r="LUX19" s="548"/>
      <c r="LUY19" s="548"/>
      <c r="LUZ19" s="548"/>
      <c r="LVA19" s="548"/>
      <c r="LVB19" s="548"/>
      <c r="LVC19" s="548"/>
      <c r="LVD19" s="548"/>
      <c r="LVE19" s="548"/>
      <c r="LVF19" s="548"/>
      <c r="LVG19" s="548"/>
      <c r="LVH19" s="548"/>
      <c r="LVI19" s="548"/>
      <c r="LVJ19" s="548"/>
      <c r="LVK19" s="548"/>
      <c r="LVL19" s="548"/>
      <c r="LVM19" s="548"/>
      <c r="LVN19" s="548"/>
      <c r="LVO19" s="548"/>
      <c r="LVP19" s="548"/>
      <c r="LVQ19" s="548"/>
      <c r="LVR19" s="548"/>
      <c r="LVS19" s="548"/>
      <c r="LVT19" s="548"/>
      <c r="LVU19" s="548"/>
      <c r="LVV19" s="548"/>
      <c r="LVW19" s="548"/>
      <c r="LVX19" s="548"/>
      <c r="LVY19" s="548"/>
      <c r="LVZ19" s="548"/>
      <c r="LWA19" s="548"/>
      <c r="LWB19" s="548"/>
      <c r="LWC19" s="548"/>
      <c r="LWD19" s="548"/>
      <c r="LWE19" s="548"/>
      <c r="LWF19" s="548"/>
      <c r="LWG19" s="548"/>
      <c r="LWH19" s="548"/>
      <c r="LWI19" s="548"/>
      <c r="LWJ19" s="548"/>
      <c r="LWK19" s="548"/>
      <c r="LWL19" s="548"/>
      <c r="LWM19" s="548"/>
      <c r="LWN19" s="548"/>
      <c r="LWO19" s="548"/>
      <c r="LWP19" s="548"/>
      <c r="LWQ19" s="548"/>
      <c r="LWR19" s="548"/>
      <c r="LWS19" s="548"/>
      <c r="LWT19" s="548"/>
      <c r="LWU19" s="548"/>
      <c r="LWV19" s="548"/>
      <c r="LWW19" s="548"/>
      <c r="LWX19" s="548"/>
      <c r="LWY19" s="548"/>
      <c r="LWZ19" s="548"/>
      <c r="LXA19" s="548"/>
      <c r="LXB19" s="548"/>
      <c r="LXC19" s="548"/>
      <c r="LXD19" s="548"/>
      <c r="LXE19" s="548"/>
      <c r="LXF19" s="548"/>
      <c r="LXG19" s="548"/>
      <c r="LXH19" s="548"/>
      <c r="LXI19" s="548"/>
      <c r="LXJ19" s="548"/>
      <c r="LXK19" s="548"/>
      <c r="LXL19" s="548"/>
      <c r="LXM19" s="548"/>
      <c r="LXN19" s="548"/>
      <c r="LXO19" s="548"/>
      <c r="LXP19" s="548"/>
      <c r="LXQ19" s="548"/>
      <c r="LXR19" s="548"/>
      <c r="LXS19" s="548"/>
      <c r="LXT19" s="548"/>
      <c r="LXU19" s="548"/>
      <c r="LXV19" s="548"/>
      <c r="LXW19" s="548"/>
      <c r="LXX19" s="548"/>
      <c r="LXY19" s="548"/>
      <c r="LXZ19" s="548"/>
      <c r="LYA19" s="548"/>
      <c r="LYB19" s="548"/>
      <c r="LYC19" s="548"/>
      <c r="LYD19" s="548"/>
      <c r="LYE19" s="548"/>
      <c r="LYF19" s="548"/>
      <c r="LYG19" s="548"/>
      <c r="LYH19" s="548"/>
      <c r="LYI19" s="548"/>
      <c r="LYJ19" s="548"/>
      <c r="LYK19" s="548"/>
      <c r="LYL19" s="548"/>
      <c r="LYM19" s="548"/>
      <c r="LYN19" s="548"/>
      <c r="LYO19" s="548"/>
      <c r="LYP19" s="548"/>
      <c r="LYQ19" s="548"/>
      <c r="LYR19" s="548"/>
      <c r="LYS19" s="548"/>
      <c r="LYT19" s="548"/>
      <c r="LYU19" s="548"/>
      <c r="LYV19" s="548"/>
      <c r="LYW19" s="548"/>
      <c r="LYX19" s="548"/>
      <c r="LYY19" s="548"/>
      <c r="LYZ19" s="548"/>
      <c r="LZA19" s="548"/>
      <c r="LZB19" s="548"/>
      <c r="LZC19" s="548"/>
      <c r="LZD19" s="548"/>
      <c r="LZE19" s="548"/>
      <c r="LZF19" s="548"/>
      <c r="LZG19" s="548"/>
      <c r="LZH19" s="548"/>
      <c r="LZI19" s="548"/>
      <c r="LZJ19" s="548"/>
      <c r="LZK19" s="548"/>
      <c r="LZL19" s="548"/>
      <c r="LZM19" s="548"/>
      <c r="LZN19" s="548"/>
      <c r="LZO19" s="548"/>
      <c r="LZP19" s="548"/>
      <c r="LZQ19" s="548"/>
      <c r="LZR19" s="548"/>
      <c r="LZS19" s="548"/>
      <c r="LZT19" s="548"/>
      <c r="LZU19" s="548"/>
      <c r="LZV19" s="548"/>
      <c r="LZW19" s="548"/>
      <c r="LZX19" s="548"/>
      <c r="LZY19" s="548"/>
      <c r="LZZ19" s="548"/>
      <c r="MAA19" s="548"/>
      <c r="MAB19" s="548"/>
      <c r="MAC19" s="548"/>
      <c r="MAD19" s="548"/>
      <c r="MAE19" s="548"/>
      <c r="MAF19" s="548"/>
      <c r="MAG19" s="548"/>
      <c r="MAH19" s="548"/>
      <c r="MAI19" s="548"/>
      <c r="MAJ19" s="548"/>
      <c r="MAK19" s="548"/>
      <c r="MAL19" s="548"/>
      <c r="MAM19" s="548"/>
      <c r="MAN19" s="548"/>
      <c r="MAO19" s="548"/>
      <c r="MAP19" s="548"/>
      <c r="MAQ19" s="548"/>
      <c r="MAR19" s="548"/>
      <c r="MAS19" s="548"/>
      <c r="MAT19" s="548"/>
      <c r="MAU19" s="548"/>
      <c r="MAV19" s="548"/>
      <c r="MAW19" s="548"/>
      <c r="MAX19" s="548"/>
      <c r="MAY19" s="548"/>
      <c r="MAZ19" s="548"/>
      <c r="MBA19" s="548"/>
      <c r="MBB19" s="548"/>
      <c r="MBC19" s="548"/>
      <c r="MBD19" s="548"/>
      <c r="MBE19" s="548"/>
      <c r="MBF19" s="548"/>
      <c r="MBG19" s="548"/>
      <c r="MBH19" s="548"/>
      <c r="MBI19" s="548"/>
      <c r="MBJ19" s="548"/>
      <c r="MBK19" s="548"/>
      <c r="MBL19" s="548"/>
      <c r="MBM19" s="548"/>
      <c r="MBN19" s="548"/>
      <c r="MBO19" s="548"/>
      <c r="MBP19" s="548"/>
      <c r="MBQ19" s="548"/>
      <c r="MBR19" s="548"/>
      <c r="MBS19" s="548"/>
      <c r="MBT19" s="548"/>
      <c r="MBU19" s="548"/>
      <c r="MBV19" s="548"/>
      <c r="MBW19" s="548"/>
      <c r="MBX19" s="548"/>
      <c r="MBY19" s="548"/>
      <c r="MBZ19" s="548"/>
      <c r="MCA19" s="548"/>
      <c r="MCB19" s="548"/>
      <c r="MCC19" s="548"/>
      <c r="MCD19" s="548"/>
      <c r="MCE19" s="548"/>
      <c r="MCF19" s="548"/>
      <c r="MCG19" s="548"/>
      <c r="MCH19" s="548"/>
      <c r="MCI19" s="548"/>
      <c r="MCJ19" s="548"/>
      <c r="MCK19" s="548"/>
      <c r="MCL19" s="548"/>
      <c r="MCM19" s="548"/>
      <c r="MCN19" s="548"/>
      <c r="MCO19" s="548"/>
      <c r="MCP19" s="548"/>
      <c r="MCQ19" s="548"/>
      <c r="MCR19" s="548"/>
      <c r="MCS19" s="548"/>
      <c r="MCT19" s="548"/>
      <c r="MCU19" s="548"/>
      <c r="MCV19" s="548"/>
      <c r="MCW19" s="548"/>
      <c r="MCX19" s="548"/>
      <c r="MCY19" s="548"/>
      <c r="MCZ19" s="548"/>
      <c r="MDA19" s="548"/>
      <c r="MDB19" s="548"/>
      <c r="MDC19" s="548"/>
      <c r="MDD19" s="548"/>
      <c r="MDE19" s="548"/>
      <c r="MDF19" s="548"/>
      <c r="MDG19" s="548"/>
      <c r="MDH19" s="548"/>
      <c r="MDI19" s="548"/>
      <c r="MDJ19" s="548"/>
      <c r="MDK19" s="548"/>
      <c r="MDL19" s="548"/>
      <c r="MDM19" s="548"/>
      <c r="MDN19" s="548"/>
      <c r="MDO19" s="548"/>
      <c r="MDP19" s="548"/>
      <c r="MDQ19" s="548"/>
      <c r="MDR19" s="548"/>
      <c r="MDS19" s="548"/>
      <c r="MDT19" s="548"/>
      <c r="MDU19" s="548"/>
      <c r="MDV19" s="548"/>
      <c r="MDW19" s="548"/>
      <c r="MDX19" s="548"/>
      <c r="MDY19" s="548"/>
      <c r="MDZ19" s="548"/>
      <c r="MEA19" s="548"/>
      <c r="MEB19" s="548"/>
      <c r="MEC19" s="548"/>
      <c r="MED19" s="548"/>
      <c r="MEE19" s="548"/>
      <c r="MEF19" s="548"/>
      <c r="MEG19" s="548"/>
      <c r="MEH19" s="548"/>
      <c r="MEI19" s="548"/>
      <c r="MEJ19" s="548"/>
      <c r="MEK19" s="548"/>
      <c r="MEL19" s="548"/>
      <c r="MEM19" s="548"/>
      <c r="MEN19" s="548"/>
      <c r="MEO19" s="548"/>
      <c r="MEP19" s="548"/>
      <c r="MEQ19" s="548"/>
      <c r="MER19" s="548"/>
      <c r="MES19" s="548"/>
      <c r="MET19" s="548"/>
      <c r="MEU19" s="548"/>
      <c r="MEV19" s="548"/>
      <c r="MEW19" s="548"/>
      <c r="MEX19" s="548"/>
      <c r="MEY19" s="548"/>
      <c r="MEZ19" s="548"/>
      <c r="MFA19" s="548"/>
      <c r="MFB19" s="548"/>
      <c r="MFC19" s="548"/>
      <c r="MFD19" s="548"/>
      <c r="MFE19" s="548"/>
      <c r="MFF19" s="548"/>
      <c r="MFG19" s="548"/>
      <c r="MFH19" s="548"/>
      <c r="MFI19" s="548"/>
      <c r="MFJ19" s="548"/>
      <c r="MFK19" s="548"/>
      <c r="MFL19" s="548"/>
      <c r="MFM19" s="548"/>
      <c r="MFN19" s="548"/>
      <c r="MFO19" s="548"/>
      <c r="MFP19" s="548"/>
      <c r="MFQ19" s="548"/>
      <c r="MFR19" s="548"/>
      <c r="MFS19" s="548"/>
      <c r="MFT19" s="548"/>
      <c r="MFU19" s="548"/>
      <c r="MFV19" s="548"/>
      <c r="MFW19" s="548"/>
      <c r="MFX19" s="548"/>
      <c r="MFY19" s="548"/>
      <c r="MFZ19" s="548"/>
      <c r="MGA19" s="548"/>
      <c r="MGB19" s="548"/>
      <c r="MGC19" s="548"/>
      <c r="MGD19" s="548"/>
      <c r="MGE19" s="548"/>
      <c r="MGF19" s="548"/>
      <c r="MGG19" s="548"/>
      <c r="MGH19" s="548"/>
      <c r="MGI19" s="548"/>
      <c r="MGJ19" s="548"/>
      <c r="MGK19" s="548"/>
      <c r="MGL19" s="548"/>
      <c r="MGM19" s="548"/>
      <c r="MGN19" s="548"/>
      <c r="MGO19" s="548"/>
      <c r="MGP19" s="548"/>
      <c r="MGQ19" s="548"/>
      <c r="MGR19" s="548"/>
      <c r="MGS19" s="548"/>
      <c r="MGT19" s="548"/>
      <c r="MGU19" s="548"/>
      <c r="MGV19" s="548"/>
      <c r="MGW19" s="548"/>
      <c r="MGX19" s="548"/>
      <c r="MGY19" s="548"/>
      <c r="MGZ19" s="548"/>
      <c r="MHA19" s="548"/>
      <c r="MHB19" s="548"/>
      <c r="MHC19" s="548"/>
      <c r="MHD19" s="548"/>
      <c r="MHE19" s="548"/>
      <c r="MHF19" s="548"/>
      <c r="MHG19" s="548"/>
      <c r="MHH19" s="548"/>
      <c r="MHI19" s="548"/>
      <c r="MHJ19" s="548"/>
      <c r="MHK19" s="548"/>
      <c r="MHL19" s="548"/>
      <c r="MHM19" s="548"/>
      <c r="MHN19" s="548"/>
      <c r="MHO19" s="548"/>
      <c r="MHP19" s="548"/>
      <c r="MHQ19" s="548"/>
      <c r="MHR19" s="548"/>
      <c r="MHS19" s="548"/>
      <c r="MHT19" s="548"/>
      <c r="MHU19" s="548"/>
      <c r="MHV19" s="548"/>
      <c r="MHW19" s="548"/>
      <c r="MHX19" s="548"/>
      <c r="MHY19" s="548"/>
      <c r="MHZ19" s="548"/>
      <c r="MIA19" s="548"/>
      <c r="MIB19" s="548"/>
      <c r="MIC19" s="548"/>
      <c r="MID19" s="548"/>
      <c r="MIE19" s="548"/>
      <c r="MIF19" s="548"/>
      <c r="MIG19" s="548"/>
      <c r="MIH19" s="548"/>
      <c r="MII19" s="548"/>
      <c r="MIJ19" s="548"/>
      <c r="MIK19" s="548"/>
      <c r="MIL19" s="548"/>
      <c r="MIM19" s="548"/>
      <c r="MIN19" s="548"/>
      <c r="MIO19" s="548"/>
      <c r="MIP19" s="548"/>
      <c r="MIQ19" s="548"/>
      <c r="MIR19" s="548"/>
      <c r="MIS19" s="548"/>
      <c r="MIT19" s="548"/>
      <c r="MIU19" s="548"/>
      <c r="MIV19" s="548"/>
      <c r="MIW19" s="548"/>
      <c r="MIX19" s="548"/>
      <c r="MIY19" s="548"/>
      <c r="MIZ19" s="548"/>
      <c r="MJA19" s="548"/>
      <c r="MJB19" s="548"/>
      <c r="MJC19" s="548"/>
      <c r="MJD19" s="548"/>
      <c r="MJE19" s="548"/>
      <c r="MJF19" s="548"/>
      <c r="MJG19" s="548"/>
      <c r="MJH19" s="548"/>
      <c r="MJI19" s="548"/>
      <c r="MJJ19" s="548"/>
      <c r="MJK19" s="548"/>
      <c r="MJL19" s="548"/>
      <c r="MJM19" s="548"/>
      <c r="MJN19" s="548"/>
      <c r="MJO19" s="548"/>
      <c r="MJP19" s="548"/>
      <c r="MJQ19" s="548"/>
      <c r="MJR19" s="548"/>
      <c r="MJS19" s="548"/>
      <c r="MJT19" s="548"/>
      <c r="MJU19" s="548"/>
      <c r="MJV19" s="548"/>
      <c r="MJW19" s="548"/>
      <c r="MJX19" s="548"/>
      <c r="MJY19" s="548"/>
      <c r="MJZ19" s="548"/>
      <c r="MKA19" s="548"/>
      <c r="MKB19" s="548"/>
      <c r="MKC19" s="548"/>
      <c r="MKD19" s="548"/>
      <c r="MKE19" s="548"/>
      <c r="MKF19" s="548"/>
      <c r="MKG19" s="548"/>
      <c r="MKH19" s="548"/>
      <c r="MKI19" s="548"/>
      <c r="MKJ19" s="548"/>
      <c r="MKK19" s="548"/>
      <c r="MKL19" s="548"/>
      <c r="MKM19" s="548"/>
      <c r="MKN19" s="548"/>
      <c r="MKO19" s="548"/>
      <c r="MKP19" s="548"/>
      <c r="MKQ19" s="548"/>
      <c r="MKR19" s="548"/>
      <c r="MKS19" s="548"/>
      <c r="MKT19" s="548"/>
      <c r="MKU19" s="548"/>
      <c r="MKV19" s="548"/>
      <c r="MKW19" s="548"/>
      <c r="MKX19" s="548"/>
      <c r="MKY19" s="548"/>
      <c r="MKZ19" s="548"/>
      <c r="MLA19" s="548"/>
      <c r="MLB19" s="548"/>
      <c r="MLC19" s="548"/>
      <c r="MLD19" s="548"/>
      <c r="MLE19" s="548"/>
      <c r="MLF19" s="548"/>
      <c r="MLG19" s="548"/>
      <c r="MLH19" s="548"/>
      <c r="MLI19" s="548"/>
      <c r="MLJ19" s="548"/>
      <c r="MLK19" s="548"/>
      <c r="MLL19" s="548"/>
      <c r="MLM19" s="548"/>
      <c r="MLN19" s="548"/>
      <c r="MLO19" s="548"/>
      <c r="MLP19" s="548"/>
      <c r="MLQ19" s="548"/>
      <c r="MLR19" s="548"/>
      <c r="MLS19" s="548"/>
      <c r="MLT19" s="548"/>
      <c r="MLU19" s="548"/>
      <c r="MLV19" s="548"/>
      <c r="MLW19" s="548"/>
      <c r="MLX19" s="548"/>
      <c r="MLY19" s="548"/>
      <c r="MLZ19" s="548"/>
      <c r="MMA19" s="548"/>
      <c r="MMB19" s="548"/>
      <c r="MMC19" s="548"/>
      <c r="MMD19" s="548"/>
      <c r="MME19" s="548"/>
      <c r="MMF19" s="548"/>
      <c r="MMG19" s="548"/>
      <c r="MMH19" s="548"/>
      <c r="MMI19" s="548"/>
      <c r="MMJ19" s="548"/>
      <c r="MMK19" s="548"/>
      <c r="MML19" s="548"/>
      <c r="MMM19" s="548"/>
      <c r="MMN19" s="548"/>
      <c r="MMO19" s="548"/>
      <c r="MMP19" s="548"/>
      <c r="MMQ19" s="548"/>
      <c r="MMR19" s="548"/>
      <c r="MMS19" s="548"/>
      <c r="MMT19" s="548"/>
      <c r="MMU19" s="548"/>
      <c r="MMV19" s="548"/>
      <c r="MMW19" s="548"/>
      <c r="MMX19" s="548"/>
      <c r="MMY19" s="548"/>
      <c r="MMZ19" s="548"/>
      <c r="MNA19" s="548"/>
      <c r="MNB19" s="548"/>
      <c r="MNC19" s="548"/>
      <c r="MND19" s="548"/>
      <c r="MNE19" s="548"/>
      <c r="MNF19" s="548"/>
      <c r="MNG19" s="548"/>
      <c r="MNH19" s="548"/>
      <c r="MNI19" s="548"/>
      <c r="MNJ19" s="548"/>
      <c r="MNK19" s="548"/>
      <c r="MNL19" s="548"/>
      <c r="MNM19" s="548"/>
      <c r="MNN19" s="548"/>
      <c r="MNO19" s="548"/>
      <c r="MNP19" s="548"/>
      <c r="MNQ19" s="548"/>
      <c r="MNR19" s="548"/>
      <c r="MNS19" s="548"/>
      <c r="MNT19" s="548"/>
      <c r="MNU19" s="548"/>
      <c r="MNV19" s="548"/>
      <c r="MNW19" s="548"/>
      <c r="MNX19" s="548"/>
      <c r="MNY19" s="548"/>
      <c r="MNZ19" s="548"/>
      <c r="MOA19" s="548"/>
      <c r="MOB19" s="548"/>
      <c r="MOC19" s="548"/>
      <c r="MOD19" s="548"/>
      <c r="MOE19" s="548"/>
      <c r="MOF19" s="548"/>
      <c r="MOG19" s="548"/>
      <c r="MOH19" s="548"/>
      <c r="MOI19" s="548"/>
      <c r="MOJ19" s="548"/>
      <c r="MOK19" s="548"/>
      <c r="MOL19" s="548"/>
      <c r="MOM19" s="548"/>
      <c r="MON19" s="548"/>
      <c r="MOO19" s="548"/>
      <c r="MOP19" s="548"/>
      <c r="MOQ19" s="548"/>
      <c r="MOR19" s="548"/>
      <c r="MOS19" s="548"/>
      <c r="MOT19" s="548"/>
      <c r="MOU19" s="548"/>
      <c r="MOV19" s="548"/>
      <c r="MOW19" s="548"/>
      <c r="MOX19" s="548"/>
      <c r="MOY19" s="548"/>
      <c r="MOZ19" s="548"/>
      <c r="MPA19" s="548"/>
      <c r="MPB19" s="548"/>
      <c r="MPC19" s="548"/>
      <c r="MPD19" s="548"/>
      <c r="MPE19" s="548"/>
      <c r="MPF19" s="548"/>
      <c r="MPG19" s="548"/>
      <c r="MPH19" s="548"/>
      <c r="MPI19" s="548"/>
      <c r="MPJ19" s="548"/>
      <c r="MPK19" s="548"/>
      <c r="MPL19" s="548"/>
      <c r="MPM19" s="548"/>
      <c r="MPN19" s="548"/>
      <c r="MPO19" s="548"/>
      <c r="MPP19" s="548"/>
      <c r="MPQ19" s="548"/>
      <c r="MPR19" s="548"/>
      <c r="MPS19" s="548"/>
      <c r="MPT19" s="548"/>
      <c r="MPU19" s="548"/>
      <c r="MPV19" s="548"/>
      <c r="MPW19" s="548"/>
      <c r="MPX19" s="548"/>
      <c r="MPY19" s="548"/>
      <c r="MPZ19" s="548"/>
      <c r="MQA19" s="548"/>
      <c r="MQB19" s="548"/>
      <c r="MQC19" s="548"/>
      <c r="MQD19" s="548"/>
      <c r="MQE19" s="548"/>
      <c r="MQF19" s="548"/>
      <c r="MQG19" s="548"/>
      <c r="MQH19" s="548"/>
      <c r="MQI19" s="548"/>
      <c r="MQJ19" s="548"/>
      <c r="MQK19" s="548"/>
      <c r="MQL19" s="548"/>
      <c r="MQM19" s="548"/>
      <c r="MQN19" s="548"/>
      <c r="MQO19" s="548"/>
      <c r="MQP19" s="548"/>
      <c r="MQQ19" s="548"/>
      <c r="MQR19" s="548"/>
      <c r="MQS19" s="548"/>
      <c r="MQT19" s="548"/>
      <c r="MQU19" s="548"/>
      <c r="MQV19" s="548"/>
      <c r="MQW19" s="548"/>
      <c r="MQX19" s="548"/>
      <c r="MQY19" s="548"/>
      <c r="MQZ19" s="548"/>
      <c r="MRA19" s="548"/>
      <c r="MRB19" s="548"/>
      <c r="MRC19" s="548"/>
      <c r="MRD19" s="548"/>
      <c r="MRE19" s="548"/>
      <c r="MRF19" s="548"/>
      <c r="MRG19" s="548"/>
      <c r="MRH19" s="548"/>
      <c r="MRI19" s="548"/>
      <c r="MRJ19" s="548"/>
      <c r="MRK19" s="548"/>
      <c r="MRL19" s="548"/>
      <c r="MRM19" s="548"/>
      <c r="MRN19" s="548"/>
      <c r="MRO19" s="548"/>
      <c r="MRP19" s="548"/>
      <c r="MRQ19" s="548"/>
      <c r="MRR19" s="548"/>
      <c r="MRS19" s="548"/>
      <c r="MRT19" s="548"/>
      <c r="MRU19" s="548"/>
      <c r="MRV19" s="548"/>
      <c r="MRW19" s="548"/>
      <c r="MRX19" s="548"/>
      <c r="MRY19" s="548"/>
      <c r="MRZ19" s="548"/>
      <c r="MSA19" s="548"/>
      <c r="MSB19" s="548"/>
      <c r="MSC19" s="548"/>
      <c r="MSD19" s="548"/>
      <c r="MSE19" s="548"/>
      <c r="MSF19" s="548"/>
      <c r="MSG19" s="548"/>
      <c r="MSH19" s="548"/>
      <c r="MSI19" s="548"/>
      <c r="MSJ19" s="548"/>
      <c r="MSK19" s="548"/>
      <c r="MSL19" s="548"/>
      <c r="MSM19" s="548"/>
      <c r="MSN19" s="548"/>
      <c r="MSO19" s="548"/>
      <c r="MSP19" s="548"/>
      <c r="MSQ19" s="548"/>
      <c r="MSR19" s="548"/>
      <c r="MSS19" s="548"/>
      <c r="MST19" s="548"/>
      <c r="MSU19" s="548"/>
      <c r="MSV19" s="548"/>
      <c r="MSW19" s="548"/>
      <c r="MSX19" s="548"/>
      <c r="MSY19" s="548"/>
      <c r="MSZ19" s="548"/>
      <c r="MTA19" s="548"/>
      <c r="MTB19" s="548"/>
      <c r="MTC19" s="548"/>
      <c r="MTD19" s="548"/>
      <c r="MTE19" s="548"/>
      <c r="MTF19" s="548"/>
      <c r="MTG19" s="548"/>
      <c r="MTH19" s="548"/>
      <c r="MTI19" s="548"/>
      <c r="MTJ19" s="548"/>
      <c r="MTK19" s="548"/>
      <c r="MTL19" s="548"/>
      <c r="MTM19" s="548"/>
      <c r="MTN19" s="548"/>
      <c r="MTO19" s="548"/>
      <c r="MTP19" s="548"/>
      <c r="MTQ19" s="548"/>
      <c r="MTR19" s="548"/>
      <c r="MTS19" s="548"/>
      <c r="MTT19" s="548"/>
      <c r="MTU19" s="548"/>
      <c r="MTV19" s="548"/>
      <c r="MTW19" s="548"/>
      <c r="MTX19" s="548"/>
      <c r="MTY19" s="548"/>
      <c r="MTZ19" s="548"/>
      <c r="MUA19" s="548"/>
      <c r="MUB19" s="548"/>
      <c r="MUC19" s="548"/>
      <c r="MUD19" s="548"/>
      <c r="MUE19" s="548"/>
      <c r="MUF19" s="548"/>
      <c r="MUG19" s="548"/>
      <c r="MUH19" s="548"/>
      <c r="MUI19" s="548"/>
      <c r="MUJ19" s="548"/>
      <c r="MUK19" s="548"/>
      <c r="MUL19" s="548"/>
      <c r="MUM19" s="548"/>
      <c r="MUN19" s="548"/>
      <c r="MUO19" s="548"/>
      <c r="MUP19" s="548"/>
      <c r="MUQ19" s="548"/>
      <c r="MUR19" s="548"/>
      <c r="MUS19" s="548"/>
      <c r="MUT19" s="548"/>
      <c r="MUU19" s="548"/>
      <c r="MUV19" s="548"/>
      <c r="MUW19" s="548"/>
      <c r="MUX19" s="548"/>
      <c r="MUY19" s="548"/>
      <c r="MUZ19" s="548"/>
      <c r="MVA19" s="548"/>
      <c r="MVB19" s="548"/>
      <c r="MVC19" s="548"/>
      <c r="MVD19" s="548"/>
      <c r="MVE19" s="548"/>
      <c r="MVF19" s="548"/>
      <c r="MVG19" s="548"/>
      <c r="MVH19" s="548"/>
      <c r="MVI19" s="548"/>
      <c r="MVJ19" s="548"/>
      <c r="MVK19" s="548"/>
      <c r="MVL19" s="548"/>
      <c r="MVM19" s="548"/>
      <c r="MVN19" s="548"/>
      <c r="MVO19" s="548"/>
      <c r="MVP19" s="548"/>
      <c r="MVQ19" s="548"/>
      <c r="MVR19" s="548"/>
      <c r="MVS19" s="548"/>
      <c r="MVT19" s="548"/>
      <c r="MVU19" s="548"/>
      <c r="MVV19" s="548"/>
      <c r="MVW19" s="548"/>
      <c r="MVX19" s="548"/>
      <c r="MVY19" s="548"/>
      <c r="MVZ19" s="548"/>
      <c r="MWA19" s="548"/>
      <c r="MWB19" s="548"/>
      <c r="MWC19" s="548"/>
      <c r="MWD19" s="548"/>
      <c r="MWE19" s="548"/>
      <c r="MWF19" s="548"/>
      <c r="MWG19" s="548"/>
      <c r="MWH19" s="548"/>
      <c r="MWI19" s="548"/>
      <c r="MWJ19" s="548"/>
      <c r="MWK19" s="548"/>
      <c r="MWL19" s="548"/>
      <c r="MWM19" s="548"/>
      <c r="MWN19" s="548"/>
      <c r="MWO19" s="548"/>
      <c r="MWP19" s="548"/>
      <c r="MWQ19" s="548"/>
      <c r="MWR19" s="548"/>
      <c r="MWS19" s="548"/>
      <c r="MWT19" s="548"/>
      <c r="MWU19" s="548"/>
      <c r="MWV19" s="548"/>
      <c r="MWW19" s="548"/>
      <c r="MWX19" s="548"/>
      <c r="MWY19" s="548"/>
      <c r="MWZ19" s="548"/>
      <c r="MXA19" s="548"/>
      <c r="MXB19" s="548"/>
      <c r="MXC19" s="548"/>
      <c r="MXD19" s="548"/>
      <c r="MXE19" s="548"/>
      <c r="MXF19" s="548"/>
      <c r="MXG19" s="548"/>
      <c r="MXH19" s="548"/>
      <c r="MXI19" s="548"/>
      <c r="MXJ19" s="548"/>
      <c r="MXK19" s="548"/>
      <c r="MXL19" s="548"/>
      <c r="MXM19" s="548"/>
      <c r="MXN19" s="548"/>
      <c r="MXO19" s="548"/>
      <c r="MXP19" s="548"/>
      <c r="MXQ19" s="548"/>
      <c r="MXR19" s="548"/>
      <c r="MXS19" s="548"/>
      <c r="MXT19" s="548"/>
      <c r="MXU19" s="548"/>
      <c r="MXV19" s="548"/>
      <c r="MXW19" s="548"/>
      <c r="MXX19" s="548"/>
      <c r="MXY19" s="548"/>
      <c r="MXZ19" s="548"/>
      <c r="MYA19" s="548"/>
      <c r="MYB19" s="548"/>
      <c r="MYC19" s="548"/>
      <c r="MYD19" s="548"/>
      <c r="MYE19" s="548"/>
      <c r="MYF19" s="548"/>
      <c r="MYG19" s="548"/>
      <c r="MYH19" s="548"/>
      <c r="MYI19" s="548"/>
      <c r="MYJ19" s="548"/>
      <c r="MYK19" s="548"/>
      <c r="MYL19" s="548"/>
      <c r="MYM19" s="548"/>
      <c r="MYN19" s="548"/>
      <c r="MYO19" s="548"/>
      <c r="MYP19" s="548"/>
      <c r="MYQ19" s="548"/>
      <c r="MYR19" s="548"/>
      <c r="MYS19" s="548"/>
      <c r="MYT19" s="548"/>
      <c r="MYU19" s="548"/>
      <c r="MYV19" s="548"/>
      <c r="MYW19" s="548"/>
      <c r="MYX19" s="548"/>
      <c r="MYY19" s="548"/>
      <c r="MYZ19" s="548"/>
      <c r="MZA19" s="548"/>
      <c r="MZB19" s="548"/>
      <c r="MZC19" s="548"/>
      <c r="MZD19" s="548"/>
      <c r="MZE19" s="548"/>
      <c r="MZF19" s="548"/>
      <c r="MZG19" s="548"/>
      <c r="MZH19" s="548"/>
      <c r="MZI19" s="548"/>
      <c r="MZJ19" s="548"/>
      <c r="MZK19" s="548"/>
      <c r="MZL19" s="548"/>
      <c r="MZM19" s="548"/>
      <c r="MZN19" s="548"/>
      <c r="MZO19" s="548"/>
      <c r="MZP19" s="548"/>
      <c r="MZQ19" s="548"/>
      <c r="MZR19" s="548"/>
      <c r="MZS19" s="548"/>
      <c r="MZT19" s="548"/>
      <c r="MZU19" s="548"/>
      <c r="MZV19" s="548"/>
      <c r="MZW19" s="548"/>
      <c r="MZX19" s="548"/>
      <c r="MZY19" s="548"/>
      <c r="MZZ19" s="548"/>
      <c r="NAA19" s="548"/>
      <c r="NAB19" s="548"/>
      <c r="NAC19" s="548"/>
      <c r="NAD19" s="548"/>
      <c r="NAE19" s="548"/>
      <c r="NAF19" s="548"/>
      <c r="NAG19" s="548"/>
      <c r="NAH19" s="548"/>
      <c r="NAI19" s="548"/>
      <c r="NAJ19" s="548"/>
      <c r="NAK19" s="548"/>
      <c r="NAL19" s="548"/>
      <c r="NAM19" s="548"/>
      <c r="NAN19" s="548"/>
      <c r="NAO19" s="548"/>
      <c r="NAP19" s="548"/>
      <c r="NAQ19" s="548"/>
      <c r="NAR19" s="548"/>
      <c r="NAS19" s="548"/>
      <c r="NAT19" s="548"/>
      <c r="NAU19" s="548"/>
      <c r="NAV19" s="548"/>
      <c r="NAW19" s="548"/>
      <c r="NAX19" s="548"/>
      <c r="NAY19" s="548"/>
      <c r="NAZ19" s="548"/>
      <c r="NBA19" s="548"/>
      <c r="NBB19" s="548"/>
      <c r="NBC19" s="548"/>
      <c r="NBD19" s="548"/>
      <c r="NBE19" s="548"/>
      <c r="NBF19" s="548"/>
      <c r="NBG19" s="548"/>
      <c r="NBH19" s="548"/>
      <c r="NBI19" s="548"/>
      <c r="NBJ19" s="548"/>
      <c r="NBK19" s="548"/>
      <c r="NBL19" s="548"/>
      <c r="NBM19" s="548"/>
      <c r="NBN19" s="548"/>
      <c r="NBO19" s="548"/>
      <c r="NBP19" s="548"/>
      <c r="NBQ19" s="548"/>
      <c r="NBR19" s="548"/>
      <c r="NBS19" s="548"/>
      <c r="NBT19" s="548"/>
      <c r="NBU19" s="548"/>
      <c r="NBV19" s="548"/>
      <c r="NBW19" s="548"/>
      <c r="NBX19" s="548"/>
      <c r="NBY19" s="548"/>
      <c r="NBZ19" s="548"/>
      <c r="NCA19" s="548"/>
      <c r="NCB19" s="548"/>
      <c r="NCC19" s="548"/>
      <c r="NCD19" s="548"/>
      <c r="NCE19" s="548"/>
      <c r="NCF19" s="548"/>
      <c r="NCG19" s="548"/>
      <c r="NCH19" s="548"/>
      <c r="NCI19" s="548"/>
      <c r="NCJ19" s="548"/>
      <c r="NCK19" s="548"/>
      <c r="NCL19" s="548"/>
      <c r="NCM19" s="548"/>
      <c r="NCN19" s="548"/>
      <c r="NCO19" s="548"/>
      <c r="NCP19" s="548"/>
      <c r="NCQ19" s="548"/>
      <c r="NCR19" s="548"/>
      <c r="NCS19" s="548"/>
      <c r="NCT19" s="548"/>
      <c r="NCU19" s="548"/>
      <c r="NCV19" s="548"/>
      <c r="NCW19" s="548"/>
      <c r="NCX19" s="548"/>
      <c r="NCY19" s="548"/>
      <c r="NCZ19" s="548"/>
      <c r="NDA19" s="548"/>
      <c r="NDB19" s="548"/>
      <c r="NDC19" s="548"/>
      <c r="NDD19" s="548"/>
      <c r="NDE19" s="548"/>
      <c r="NDF19" s="548"/>
      <c r="NDG19" s="548"/>
      <c r="NDH19" s="548"/>
      <c r="NDI19" s="548"/>
      <c r="NDJ19" s="548"/>
      <c r="NDK19" s="548"/>
      <c r="NDL19" s="548"/>
      <c r="NDM19" s="548"/>
      <c r="NDN19" s="548"/>
      <c r="NDO19" s="548"/>
      <c r="NDP19" s="548"/>
      <c r="NDQ19" s="548"/>
      <c r="NDR19" s="548"/>
      <c r="NDS19" s="548"/>
      <c r="NDT19" s="548"/>
      <c r="NDU19" s="548"/>
      <c r="NDV19" s="548"/>
      <c r="NDW19" s="548"/>
      <c r="NDX19" s="548"/>
      <c r="NDY19" s="548"/>
      <c r="NDZ19" s="548"/>
      <c r="NEA19" s="548"/>
      <c r="NEB19" s="548"/>
      <c r="NEC19" s="548"/>
      <c r="NED19" s="548"/>
      <c r="NEE19" s="548"/>
      <c r="NEF19" s="548"/>
      <c r="NEG19" s="548"/>
      <c r="NEH19" s="548"/>
      <c r="NEI19" s="548"/>
      <c r="NEJ19" s="548"/>
      <c r="NEK19" s="548"/>
      <c r="NEL19" s="548"/>
      <c r="NEM19" s="548"/>
      <c r="NEN19" s="548"/>
      <c r="NEO19" s="548"/>
      <c r="NEP19" s="548"/>
      <c r="NEQ19" s="548"/>
      <c r="NER19" s="548"/>
      <c r="NES19" s="548"/>
      <c r="NET19" s="548"/>
      <c r="NEU19" s="548"/>
      <c r="NEV19" s="548"/>
      <c r="NEW19" s="548"/>
      <c r="NEX19" s="548"/>
      <c r="NEY19" s="548"/>
      <c r="NEZ19" s="548"/>
      <c r="NFA19" s="548"/>
      <c r="NFB19" s="548"/>
      <c r="NFC19" s="548"/>
      <c r="NFD19" s="548"/>
      <c r="NFE19" s="548"/>
      <c r="NFF19" s="548"/>
      <c r="NFG19" s="548"/>
      <c r="NFH19" s="548"/>
      <c r="NFI19" s="548"/>
      <c r="NFJ19" s="548"/>
      <c r="NFK19" s="548"/>
      <c r="NFL19" s="548"/>
      <c r="NFM19" s="548"/>
      <c r="NFN19" s="548"/>
      <c r="NFO19" s="548"/>
      <c r="NFP19" s="548"/>
      <c r="NFQ19" s="548"/>
      <c r="NFR19" s="548"/>
      <c r="NFS19" s="548"/>
      <c r="NFT19" s="548"/>
      <c r="NFU19" s="548"/>
      <c r="NFV19" s="548"/>
      <c r="NFW19" s="548"/>
      <c r="NFX19" s="548"/>
      <c r="NFY19" s="548"/>
      <c r="NFZ19" s="548"/>
      <c r="NGA19" s="548"/>
      <c r="NGB19" s="548"/>
      <c r="NGC19" s="548"/>
      <c r="NGD19" s="548"/>
      <c r="NGE19" s="548"/>
      <c r="NGF19" s="548"/>
      <c r="NGG19" s="548"/>
      <c r="NGH19" s="548"/>
      <c r="NGI19" s="548"/>
      <c r="NGJ19" s="548"/>
      <c r="NGK19" s="548"/>
      <c r="NGL19" s="548"/>
      <c r="NGM19" s="548"/>
      <c r="NGN19" s="548"/>
      <c r="NGO19" s="548"/>
      <c r="NGP19" s="548"/>
      <c r="NGQ19" s="548"/>
      <c r="NGR19" s="548"/>
      <c r="NGS19" s="548"/>
      <c r="NGT19" s="548"/>
      <c r="NGU19" s="548"/>
      <c r="NGV19" s="548"/>
      <c r="NGW19" s="548"/>
      <c r="NGX19" s="548"/>
      <c r="NGY19" s="548"/>
      <c r="NGZ19" s="548"/>
      <c r="NHA19" s="548"/>
      <c r="NHB19" s="548"/>
      <c r="NHC19" s="548"/>
      <c r="NHD19" s="548"/>
      <c r="NHE19" s="548"/>
      <c r="NHF19" s="548"/>
      <c r="NHG19" s="548"/>
      <c r="NHH19" s="548"/>
      <c r="NHI19" s="548"/>
      <c r="NHJ19" s="548"/>
      <c r="NHK19" s="548"/>
      <c r="NHL19" s="548"/>
      <c r="NHM19" s="548"/>
      <c r="NHN19" s="548"/>
      <c r="NHO19" s="548"/>
      <c r="NHP19" s="548"/>
      <c r="NHQ19" s="548"/>
      <c r="NHR19" s="548"/>
      <c r="NHS19" s="548"/>
      <c r="NHT19" s="548"/>
      <c r="NHU19" s="548"/>
      <c r="NHV19" s="548"/>
      <c r="NHW19" s="548"/>
      <c r="NHX19" s="548"/>
      <c r="NHY19" s="548"/>
      <c r="NHZ19" s="548"/>
      <c r="NIA19" s="548"/>
      <c r="NIB19" s="548"/>
      <c r="NIC19" s="548"/>
      <c r="NID19" s="548"/>
      <c r="NIE19" s="548"/>
      <c r="NIF19" s="548"/>
      <c r="NIG19" s="548"/>
      <c r="NIH19" s="548"/>
      <c r="NII19" s="548"/>
      <c r="NIJ19" s="548"/>
      <c r="NIK19" s="548"/>
      <c r="NIL19" s="548"/>
      <c r="NIM19" s="548"/>
      <c r="NIN19" s="548"/>
      <c r="NIO19" s="548"/>
      <c r="NIP19" s="548"/>
      <c r="NIQ19" s="548"/>
      <c r="NIR19" s="548"/>
      <c r="NIS19" s="548"/>
      <c r="NIT19" s="548"/>
      <c r="NIU19" s="548"/>
      <c r="NIV19" s="548"/>
      <c r="NIW19" s="548"/>
      <c r="NIX19" s="548"/>
      <c r="NIY19" s="548"/>
      <c r="NIZ19" s="548"/>
      <c r="NJA19" s="548"/>
      <c r="NJB19" s="548"/>
      <c r="NJC19" s="548"/>
      <c r="NJD19" s="548"/>
      <c r="NJE19" s="548"/>
      <c r="NJF19" s="548"/>
      <c r="NJG19" s="548"/>
      <c r="NJH19" s="548"/>
      <c r="NJI19" s="548"/>
      <c r="NJJ19" s="548"/>
      <c r="NJK19" s="548"/>
      <c r="NJL19" s="548"/>
      <c r="NJM19" s="548"/>
      <c r="NJN19" s="548"/>
      <c r="NJO19" s="548"/>
      <c r="NJP19" s="548"/>
      <c r="NJQ19" s="548"/>
      <c r="NJR19" s="548"/>
      <c r="NJS19" s="548"/>
      <c r="NJT19" s="548"/>
      <c r="NJU19" s="548"/>
      <c r="NJV19" s="548"/>
      <c r="NJW19" s="548"/>
      <c r="NJX19" s="548"/>
      <c r="NJY19" s="548"/>
      <c r="NJZ19" s="548"/>
      <c r="NKA19" s="548"/>
      <c r="NKB19" s="548"/>
      <c r="NKC19" s="548"/>
      <c r="NKD19" s="548"/>
      <c r="NKE19" s="548"/>
      <c r="NKF19" s="548"/>
      <c r="NKG19" s="548"/>
      <c r="NKH19" s="548"/>
      <c r="NKI19" s="548"/>
      <c r="NKJ19" s="548"/>
      <c r="NKK19" s="548"/>
      <c r="NKL19" s="548"/>
      <c r="NKM19" s="548"/>
      <c r="NKN19" s="548"/>
      <c r="NKO19" s="548"/>
      <c r="NKP19" s="548"/>
      <c r="NKQ19" s="548"/>
      <c r="NKR19" s="548"/>
      <c r="NKS19" s="548"/>
      <c r="NKT19" s="548"/>
      <c r="NKU19" s="548"/>
      <c r="NKV19" s="548"/>
      <c r="NKW19" s="548"/>
      <c r="NKX19" s="548"/>
      <c r="NKY19" s="548"/>
      <c r="NKZ19" s="548"/>
      <c r="NLA19" s="548"/>
      <c r="NLB19" s="548"/>
      <c r="NLC19" s="548"/>
      <c r="NLD19" s="548"/>
      <c r="NLE19" s="548"/>
      <c r="NLF19" s="548"/>
      <c r="NLG19" s="548"/>
      <c r="NLH19" s="548"/>
      <c r="NLI19" s="548"/>
      <c r="NLJ19" s="548"/>
      <c r="NLK19" s="548"/>
      <c r="NLL19" s="548"/>
      <c r="NLM19" s="548"/>
      <c r="NLN19" s="548"/>
      <c r="NLO19" s="548"/>
      <c r="NLP19" s="548"/>
      <c r="NLQ19" s="548"/>
      <c r="NLR19" s="548"/>
      <c r="NLS19" s="548"/>
      <c r="NLT19" s="548"/>
      <c r="NLU19" s="548"/>
      <c r="NLV19" s="548"/>
      <c r="NLW19" s="548"/>
      <c r="NLX19" s="548"/>
      <c r="NLY19" s="548"/>
      <c r="NLZ19" s="548"/>
      <c r="NMA19" s="548"/>
      <c r="NMB19" s="548"/>
      <c r="NMC19" s="548"/>
      <c r="NMD19" s="548"/>
      <c r="NME19" s="548"/>
      <c r="NMF19" s="548"/>
      <c r="NMG19" s="548"/>
      <c r="NMH19" s="548"/>
      <c r="NMI19" s="548"/>
      <c r="NMJ19" s="548"/>
      <c r="NMK19" s="548"/>
      <c r="NML19" s="548"/>
      <c r="NMM19" s="548"/>
      <c r="NMN19" s="548"/>
      <c r="NMO19" s="548"/>
      <c r="NMP19" s="548"/>
      <c r="NMQ19" s="548"/>
      <c r="NMR19" s="548"/>
      <c r="NMS19" s="548"/>
      <c r="NMT19" s="548"/>
      <c r="NMU19" s="548"/>
      <c r="NMV19" s="548"/>
      <c r="NMW19" s="548"/>
      <c r="NMX19" s="548"/>
      <c r="NMY19" s="548"/>
      <c r="NMZ19" s="548"/>
      <c r="NNA19" s="548"/>
      <c r="NNB19" s="548"/>
      <c r="NNC19" s="548"/>
      <c r="NND19" s="548"/>
      <c r="NNE19" s="548"/>
      <c r="NNF19" s="548"/>
      <c r="NNG19" s="548"/>
      <c r="NNH19" s="548"/>
      <c r="NNI19" s="548"/>
      <c r="NNJ19" s="548"/>
      <c r="NNK19" s="548"/>
      <c r="NNL19" s="548"/>
      <c r="NNM19" s="548"/>
      <c r="NNN19" s="548"/>
      <c r="NNO19" s="548"/>
      <c r="NNP19" s="548"/>
      <c r="NNQ19" s="548"/>
      <c r="NNR19" s="548"/>
      <c r="NNS19" s="548"/>
      <c r="NNT19" s="548"/>
      <c r="NNU19" s="548"/>
      <c r="NNV19" s="548"/>
      <c r="NNW19" s="548"/>
      <c r="NNX19" s="548"/>
      <c r="NNY19" s="548"/>
      <c r="NNZ19" s="548"/>
      <c r="NOA19" s="548"/>
      <c r="NOB19" s="548"/>
      <c r="NOC19" s="548"/>
      <c r="NOD19" s="548"/>
      <c r="NOE19" s="548"/>
      <c r="NOF19" s="548"/>
      <c r="NOG19" s="548"/>
      <c r="NOH19" s="548"/>
      <c r="NOI19" s="548"/>
      <c r="NOJ19" s="548"/>
      <c r="NOK19" s="548"/>
      <c r="NOL19" s="548"/>
      <c r="NOM19" s="548"/>
      <c r="NON19" s="548"/>
      <c r="NOO19" s="548"/>
      <c r="NOP19" s="548"/>
      <c r="NOQ19" s="548"/>
      <c r="NOR19" s="548"/>
      <c r="NOS19" s="548"/>
      <c r="NOT19" s="548"/>
      <c r="NOU19" s="548"/>
      <c r="NOV19" s="548"/>
      <c r="NOW19" s="548"/>
      <c r="NOX19" s="548"/>
      <c r="NOY19" s="548"/>
      <c r="NOZ19" s="548"/>
      <c r="NPA19" s="548"/>
      <c r="NPB19" s="548"/>
      <c r="NPC19" s="548"/>
      <c r="NPD19" s="548"/>
      <c r="NPE19" s="548"/>
      <c r="NPF19" s="548"/>
      <c r="NPG19" s="548"/>
      <c r="NPH19" s="548"/>
      <c r="NPI19" s="548"/>
      <c r="NPJ19" s="548"/>
      <c r="NPK19" s="548"/>
      <c r="NPL19" s="548"/>
      <c r="NPM19" s="548"/>
      <c r="NPN19" s="548"/>
      <c r="NPO19" s="548"/>
      <c r="NPP19" s="548"/>
      <c r="NPQ19" s="548"/>
      <c r="NPR19" s="548"/>
      <c r="NPS19" s="548"/>
      <c r="NPT19" s="548"/>
      <c r="NPU19" s="548"/>
      <c r="NPV19" s="548"/>
      <c r="NPW19" s="548"/>
      <c r="NPX19" s="548"/>
      <c r="NPY19" s="548"/>
      <c r="NPZ19" s="548"/>
      <c r="NQA19" s="548"/>
      <c r="NQB19" s="548"/>
      <c r="NQC19" s="548"/>
      <c r="NQD19" s="548"/>
      <c r="NQE19" s="548"/>
      <c r="NQF19" s="548"/>
      <c r="NQG19" s="548"/>
      <c r="NQH19" s="548"/>
      <c r="NQI19" s="548"/>
      <c r="NQJ19" s="548"/>
      <c r="NQK19" s="548"/>
      <c r="NQL19" s="548"/>
      <c r="NQM19" s="548"/>
      <c r="NQN19" s="548"/>
      <c r="NQO19" s="548"/>
      <c r="NQP19" s="548"/>
      <c r="NQQ19" s="548"/>
      <c r="NQR19" s="548"/>
      <c r="NQS19" s="548"/>
      <c r="NQT19" s="548"/>
      <c r="NQU19" s="548"/>
      <c r="NQV19" s="548"/>
      <c r="NQW19" s="548"/>
      <c r="NQX19" s="548"/>
      <c r="NQY19" s="548"/>
      <c r="NQZ19" s="548"/>
      <c r="NRA19" s="548"/>
      <c r="NRB19" s="548"/>
      <c r="NRC19" s="548"/>
      <c r="NRD19" s="548"/>
      <c r="NRE19" s="548"/>
      <c r="NRF19" s="548"/>
      <c r="NRG19" s="548"/>
      <c r="NRH19" s="548"/>
      <c r="NRI19" s="548"/>
      <c r="NRJ19" s="548"/>
      <c r="NRK19" s="548"/>
      <c r="NRL19" s="548"/>
      <c r="NRM19" s="548"/>
      <c r="NRN19" s="548"/>
      <c r="NRO19" s="548"/>
      <c r="NRP19" s="548"/>
      <c r="NRQ19" s="548"/>
      <c r="NRR19" s="548"/>
      <c r="NRS19" s="548"/>
      <c r="NRT19" s="548"/>
      <c r="NRU19" s="548"/>
      <c r="NRV19" s="548"/>
      <c r="NRW19" s="548"/>
      <c r="NRX19" s="548"/>
      <c r="NRY19" s="548"/>
      <c r="NRZ19" s="548"/>
      <c r="NSA19" s="548"/>
      <c r="NSB19" s="548"/>
      <c r="NSC19" s="548"/>
      <c r="NSD19" s="548"/>
      <c r="NSE19" s="548"/>
      <c r="NSF19" s="548"/>
      <c r="NSG19" s="548"/>
      <c r="NSH19" s="548"/>
      <c r="NSI19" s="548"/>
      <c r="NSJ19" s="548"/>
      <c r="NSK19" s="548"/>
      <c r="NSL19" s="548"/>
      <c r="NSM19" s="548"/>
      <c r="NSN19" s="548"/>
      <c r="NSO19" s="548"/>
      <c r="NSP19" s="548"/>
      <c r="NSQ19" s="548"/>
      <c r="NSR19" s="548"/>
      <c r="NSS19" s="548"/>
      <c r="NST19" s="548"/>
      <c r="NSU19" s="548"/>
      <c r="NSV19" s="548"/>
      <c r="NSW19" s="548"/>
      <c r="NSX19" s="548"/>
      <c r="NSY19" s="548"/>
      <c r="NSZ19" s="548"/>
      <c r="NTA19" s="548"/>
      <c r="NTB19" s="548"/>
      <c r="NTC19" s="548"/>
      <c r="NTD19" s="548"/>
      <c r="NTE19" s="548"/>
      <c r="NTF19" s="548"/>
      <c r="NTG19" s="548"/>
      <c r="NTH19" s="548"/>
      <c r="NTI19" s="548"/>
      <c r="NTJ19" s="548"/>
      <c r="NTK19" s="548"/>
      <c r="NTL19" s="548"/>
      <c r="NTM19" s="548"/>
      <c r="NTN19" s="548"/>
      <c r="NTO19" s="548"/>
      <c r="NTP19" s="548"/>
      <c r="NTQ19" s="548"/>
      <c r="NTR19" s="548"/>
      <c r="NTS19" s="548"/>
      <c r="NTT19" s="548"/>
      <c r="NTU19" s="548"/>
      <c r="NTV19" s="548"/>
      <c r="NTW19" s="548"/>
      <c r="NTX19" s="548"/>
      <c r="NTY19" s="548"/>
      <c r="NTZ19" s="548"/>
      <c r="NUA19" s="548"/>
      <c r="NUB19" s="548"/>
      <c r="NUC19" s="548"/>
      <c r="NUD19" s="548"/>
      <c r="NUE19" s="548"/>
      <c r="NUF19" s="548"/>
      <c r="NUG19" s="548"/>
      <c r="NUH19" s="548"/>
      <c r="NUI19" s="548"/>
      <c r="NUJ19" s="548"/>
      <c r="NUK19" s="548"/>
      <c r="NUL19" s="548"/>
      <c r="NUM19" s="548"/>
      <c r="NUN19" s="548"/>
      <c r="NUO19" s="548"/>
      <c r="NUP19" s="548"/>
      <c r="NUQ19" s="548"/>
      <c r="NUR19" s="548"/>
      <c r="NUS19" s="548"/>
      <c r="NUT19" s="548"/>
      <c r="NUU19" s="548"/>
      <c r="NUV19" s="548"/>
      <c r="NUW19" s="548"/>
      <c r="NUX19" s="548"/>
      <c r="NUY19" s="548"/>
      <c r="NUZ19" s="548"/>
      <c r="NVA19" s="548"/>
      <c r="NVB19" s="548"/>
      <c r="NVC19" s="548"/>
      <c r="NVD19" s="548"/>
      <c r="NVE19" s="548"/>
      <c r="NVF19" s="548"/>
      <c r="NVG19" s="548"/>
      <c r="NVH19" s="548"/>
      <c r="NVI19" s="548"/>
      <c r="NVJ19" s="548"/>
      <c r="NVK19" s="548"/>
      <c r="NVL19" s="548"/>
      <c r="NVM19" s="548"/>
      <c r="NVN19" s="548"/>
      <c r="NVO19" s="548"/>
      <c r="NVP19" s="548"/>
      <c r="NVQ19" s="548"/>
      <c r="NVR19" s="548"/>
      <c r="NVS19" s="548"/>
      <c r="NVT19" s="548"/>
      <c r="NVU19" s="548"/>
      <c r="NVV19" s="548"/>
      <c r="NVW19" s="548"/>
      <c r="NVX19" s="548"/>
      <c r="NVY19" s="548"/>
      <c r="NVZ19" s="548"/>
      <c r="NWA19" s="548"/>
      <c r="NWB19" s="548"/>
      <c r="NWC19" s="548"/>
      <c r="NWD19" s="548"/>
      <c r="NWE19" s="548"/>
      <c r="NWF19" s="548"/>
      <c r="NWG19" s="548"/>
      <c r="NWH19" s="548"/>
      <c r="NWI19" s="548"/>
      <c r="NWJ19" s="548"/>
      <c r="NWK19" s="548"/>
      <c r="NWL19" s="548"/>
      <c r="NWM19" s="548"/>
      <c r="NWN19" s="548"/>
      <c r="NWO19" s="548"/>
      <c r="NWP19" s="548"/>
      <c r="NWQ19" s="548"/>
      <c r="NWR19" s="548"/>
      <c r="NWS19" s="548"/>
      <c r="NWT19" s="548"/>
      <c r="NWU19" s="548"/>
      <c r="NWV19" s="548"/>
      <c r="NWW19" s="548"/>
      <c r="NWX19" s="548"/>
      <c r="NWY19" s="548"/>
      <c r="NWZ19" s="548"/>
      <c r="NXA19" s="548"/>
      <c r="NXB19" s="548"/>
      <c r="NXC19" s="548"/>
      <c r="NXD19" s="548"/>
      <c r="NXE19" s="548"/>
      <c r="NXF19" s="548"/>
      <c r="NXG19" s="548"/>
      <c r="NXH19" s="548"/>
      <c r="NXI19" s="548"/>
      <c r="NXJ19" s="548"/>
      <c r="NXK19" s="548"/>
      <c r="NXL19" s="548"/>
      <c r="NXM19" s="548"/>
      <c r="NXN19" s="548"/>
      <c r="NXO19" s="548"/>
      <c r="NXP19" s="548"/>
      <c r="NXQ19" s="548"/>
      <c r="NXR19" s="548"/>
      <c r="NXS19" s="548"/>
      <c r="NXT19" s="548"/>
      <c r="NXU19" s="548"/>
      <c r="NXV19" s="548"/>
      <c r="NXW19" s="548"/>
      <c r="NXX19" s="548"/>
      <c r="NXY19" s="548"/>
      <c r="NXZ19" s="548"/>
      <c r="NYA19" s="548"/>
      <c r="NYB19" s="548"/>
      <c r="NYC19" s="548"/>
      <c r="NYD19" s="548"/>
      <c r="NYE19" s="548"/>
      <c r="NYF19" s="548"/>
      <c r="NYG19" s="548"/>
      <c r="NYH19" s="548"/>
      <c r="NYI19" s="548"/>
      <c r="NYJ19" s="548"/>
      <c r="NYK19" s="548"/>
      <c r="NYL19" s="548"/>
      <c r="NYM19" s="548"/>
      <c r="NYN19" s="548"/>
      <c r="NYO19" s="548"/>
      <c r="NYP19" s="548"/>
      <c r="NYQ19" s="548"/>
      <c r="NYR19" s="548"/>
      <c r="NYS19" s="548"/>
      <c r="NYT19" s="548"/>
      <c r="NYU19" s="548"/>
      <c r="NYV19" s="548"/>
      <c r="NYW19" s="548"/>
      <c r="NYX19" s="548"/>
      <c r="NYY19" s="548"/>
      <c r="NYZ19" s="548"/>
      <c r="NZA19" s="548"/>
      <c r="NZB19" s="548"/>
      <c r="NZC19" s="548"/>
      <c r="NZD19" s="548"/>
      <c r="NZE19" s="548"/>
      <c r="NZF19" s="548"/>
      <c r="NZG19" s="548"/>
      <c r="NZH19" s="548"/>
      <c r="NZI19" s="548"/>
      <c r="NZJ19" s="548"/>
      <c r="NZK19" s="548"/>
      <c r="NZL19" s="548"/>
      <c r="NZM19" s="548"/>
      <c r="NZN19" s="548"/>
      <c r="NZO19" s="548"/>
      <c r="NZP19" s="548"/>
      <c r="NZQ19" s="548"/>
      <c r="NZR19" s="548"/>
      <c r="NZS19" s="548"/>
      <c r="NZT19" s="548"/>
      <c r="NZU19" s="548"/>
      <c r="NZV19" s="548"/>
      <c r="NZW19" s="548"/>
      <c r="NZX19" s="548"/>
      <c r="NZY19" s="548"/>
      <c r="NZZ19" s="548"/>
      <c r="OAA19" s="548"/>
      <c r="OAB19" s="548"/>
      <c r="OAC19" s="548"/>
      <c r="OAD19" s="548"/>
      <c r="OAE19" s="548"/>
      <c r="OAF19" s="548"/>
      <c r="OAG19" s="548"/>
      <c r="OAH19" s="548"/>
      <c r="OAI19" s="548"/>
      <c r="OAJ19" s="548"/>
      <c r="OAK19" s="548"/>
      <c r="OAL19" s="548"/>
      <c r="OAM19" s="548"/>
      <c r="OAN19" s="548"/>
      <c r="OAO19" s="548"/>
      <c r="OAP19" s="548"/>
      <c r="OAQ19" s="548"/>
      <c r="OAR19" s="548"/>
      <c r="OAS19" s="548"/>
      <c r="OAT19" s="548"/>
      <c r="OAU19" s="548"/>
      <c r="OAV19" s="548"/>
      <c r="OAW19" s="548"/>
      <c r="OAX19" s="548"/>
      <c r="OAY19" s="548"/>
      <c r="OAZ19" s="548"/>
      <c r="OBA19" s="548"/>
      <c r="OBB19" s="548"/>
      <c r="OBC19" s="548"/>
      <c r="OBD19" s="548"/>
      <c r="OBE19" s="548"/>
      <c r="OBF19" s="548"/>
      <c r="OBG19" s="548"/>
      <c r="OBH19" s="548"/>
      <c r="OBI19" s="548"/>
      <c r="OBJ19" s="548"/>
      <c r="OBK19" s="548"/>
      <c r="OBL19" s="548"/>
      <c r="OBM19" s="548"/>
      <c r="OBN19" s="548"/>
      <c r="OBO19" s="548"/>
      <c r="OBP19" s="548"/>
      <c r="OBQ19" s="548"/>
      <c r="OBR19" s="548"/>
      <c r="OBS19" s="548"/>
      <c r="OBT19" s="548"/>
      <c r="OBU19" s="548"/>
      <c r="OBV19" s="548"/>
      <c r="OBW19" s="548"/>
      <c r="OBX19" s="548"/>
      <c r="OBY19" s="548"/>
      <c r="OBZ19" s="548"/>
      <c r="OCA19" s="548"/>
      <c r="OCB19" s="548"/>
      <c r="OCC19" s="548"/>
      <c r="OCD19" s="548"/>
      <c r="OCE19" s="548"/>
      <c r="OCF19" s="548"/>
      <c r="OCG19" s="548"/>
      <c r="OCH19" s="548"/>
      <c r="OCI19" s="548"/>
      <c r="OCJ19" s="548"/>
      <c r="OCK19" s="548"/>
      <c r="OCL19" s="548"/>
      <c r="OCM19" s="548"/>
      <c r="OCN19" s="548"/>
      <c r="OCO19" s="548"/>
      <c r="OCP19" s="548"/>
      <c r="OCQ19" s="548"/>
      <c r="OCR19" s="548"/>
      <c r="OCS19" s="548"/>
      <c r="OCT19" s="548"/>
      <c r="OCU19" s="548"/>
      <c r="OCV19" s="548"/>
      <c r="OCW19" s="548"/>
      <c r="OCX19" s="548"/>
      <c r="OCY19" s="548"/>
      <c r="OCZ19" s="548"/>
      <c r="ODA19" s="548"/>
      <c r="ODB19" s="548"/>
      <c r="ODC19" s="548"/>
      <c r="ODD19" s="548"/>
      <c r="ODE19" s="548"/>
      <c r="ODF19" s="548"/>
      <c r="ODG19" s="548"/>
      <c r="ODH19" s="548"/>
      <c r="ODI19" s="548"/>
      <c r="ODJ19" s="548"/>
      <c r="ODK19" s="548"/>
      <c r="ODL19" s="548"/>
      <c r="ODM19" s="548"/>
      <c r="ODN19" s="548"/>
      <c r="ODO19" s="548"/>
      <c r="ODP19" s="548"/>
      <c r="ODQ19" s="548"/>
      <c r="ODR19" s="548"/>
      <c r="ODS19" s="548"/>
      <c r="ODT19" s="548"/>
      <c r="ODU19" s="548"/>
      <c r="ODV19" s="548"/>
      <c r="ODW19" s="548"/>
      <c r="ODX19" s="548"/>
      <c r="ODY19" s="548"/>
      <c r="ODZ19" s="548"/>
      <c r="OEA19" s="548"/>
      <c r="OEB19" s="548"/>
      <c r="OEC19" s="548"/>
      <c r="OED19" s="548"/>
      <c r="OEE19" s="548"/>
      <c r="OEF19" s="548"/>
      <c r="OEG19" s="548"/>
      <c r="OEH19" s="548"/>
      <c r="OEI19" s="548"/>
      <c r="OEJ19" s="548"/>
      <c r="OEK19" s="548"/>
      <c r="OEL19" s="548"/>
      <c r="OEM19" s="548"/>
      <c r="OEN19" s="548"/>
      <c r="OEO19" s="548"/>
      <c r="OEP19" s="548"/>
      <c r="OEQ19" s="548"/>
      <c r="OER19" s="548"/>
      <c r="OES19" s="548"/>
      <c r="OET19" s="548"/>
      <c r="OEU19" s="548"/>
      <c r="OEV19" s="548"/>
      <c r="OEW19" s="548"/>
      <c r="OEX19" s="548"/>
      <c r="OEY19" s="548"/>
      <c r="OEZ19" s="548"/>
      <c r="OFA19" s="548"/>
      <c r="OFB19" s="548"/>
      <c r="OFC19" s="548"/>
      <c r="OFD19" s="548"/>
      <c r="OFE19" s="548"/>
      <c r="OFF19" s="548"/>
      <c r="OFG19" s="548"/>
      <c r="OFH19" s="548"/>
      <c r="OFI19" s="548"/>
      <c r="OFJ19" s="548"/>
      <c r="OFK19" s="548"/>
      <c r="OFL19" s="548"/>
      <c r="OFM19" s="548"/>
      <c r="OFN19" s="548"/>
      <c r="OFO19" s="548"/>
      <c r="OFP19" s="548"/>
      <c r="OFQ19" s="548"/>
      <c r="OFR19" s="548"/>
      <c r="OFS19" s="548"/>
      <c r="OFT19" s="548"/>
      <c r="OFU19" s="548"/>
      <c r="OFV19" s="548"/>
      <c r="OFW19" s="548"/>
      <c r="OFX19" s="548"/>
      <c r="OFY19" s="548"/>
      <c r="OFZ19" s="548"/>
      <c r="OGA19" s="548"/>
      <c r="OGB19" s="548"/>
      <c r="OGC19" s="548"/>
      <c r="OGD19" s="548"/>
      <c r="OGE19" s="548"/>
      <c r="OGF19" s="548"/>
      <c r="OGG19" s="548"/>
      <c r="OGH19" s="548"/>
      <c r="OGI19" s="548"/>
      <c r="OGJ19" s="548"/>
      <c r="OGK19" s="548"/>
      <c r="OGL19" s="548"/>
      <c r="OGM19" s="548"/>
      <c r="OGN19" s="548"/>
      <c r="OGO19" s="548"/>
      <c r="OGP19" s="548"/>
      <c r="OGQ19" s="548"/>
      <c r="OGR19" s="548"/>
      <c r="OGS19" s="548"/>
      <c r="OGT19" s="548"/>
      <c r="OGU19" s="548"/>
      <c r="OGV19" s="548"/>
      <c r="OGW19" s="548"/>
      <c r="OGX19" s="548"/>
      <c r="OGY19" s="548"/>
      <c r="OGZ19" s="548"/>
      <c r="OHA19" s="548"/>
      <c r="OHB19" s="548"/>
      <c r="OHC19" s="548"/>
      <c r="OHD19" s="548"/>
      <c r="OHE19" s="548"/>
      <c r="OHF19" s="548"/>
      <c r="OHG19" s="548"/>
      <c r="OHH19" s="548"/>
      <c r="OHI19" s="548"/>
      <c r="OHJ19" s="548"/>
      <c r="OHK19" s="548"/>
      <c r="OHL19" s="548"/>
      <c r="OHM19" s="548"/>
      <c r="OHN19" s="548"/>
      <c r="OHO19" s="548"/>
      <c r="OHP19" s="548"/>
      <c r="OHQ19" s="548"/>
      <c r="OHR19" s="548"/>
      <c r="OHS19" s="548"/>
      <c r="OHT19" s="548"/>
      <c r="OHU19" s="548"/>
      <c r="OHV19" s="548"/>
      <c r="OHW19" s="548"/>
      <c r="OHX19" s="548"/>
      <c r="OHY19" s="548"/>
      <c r="OHZ19" s="548"/>
      <c r="OIA19" s="548"/>
      <c r="OIB19" s="548"/>
      <c r="OIC19" s="548"/>
      <c r="OID19" s="548"/>
      <c r="OIE19" s="548"/>
      <c r="OIF19" s="548"/>
      <c r="OIG19" s="548"/>
      <c r="OIH19" s="548"/>
      <c r="OII19" s="548"/>
      <c r="OIJ19" s="548"/>
      <c r="OIK19" s="548"/>
      <c r="OIL19" s="548"/>
      <c r="OIM19" s="548"/>
      <c r="OIN19" s="548"/>
      <c r="OIO19" s="548"/>
      <c r="OIP19" s="548"/>
      <c r="OIQ19" s="548"/>
      <c r="OIR19" s="548"/>
      <c r="OIS19" s="548"/>
      <c r="OIT19" s="548"/>
      <c r="OIU19" s="548"/>
      <c r="OIV19" s="548"/>
      <c r="OIW19" s="548"/>
      <c r="OIX19" s="548"/>
      <c r="OIY19" s="548"/>
      <c r="OIZ19" s="548"/>
      <c r="OJA19" s="548"/>
      <c r="OJB19" s="548"/>
      <c r="OJC19" s="548"/>
      <c r="OJD19" s="548"/>
      <c r="OJE19" s="548"/>
      <c r="OJF19" s="548"/>
      <c r="OJG19" s="548"/>
      <c r="OJH19" s="548"/>
      <c r="OJI19" s="548"/>
      <c r="OJJ19" s="548"/>
      <c r="OJK19" s="548"/>
      <c r="OJL19" s="548"/>
      <c r="OJM19" s="548"/>
      <c r="OJN19" s="548"/>
      <c r="OJO19" s="548"/>
      <c r="OJP19" s="548"/>
      <c r="OJQ19" s="548"/>
      <c r="OJR19" s="548"/>
      <c r="OJS19" s="548"/>
      <c r="OJT19" s="548"/>
      <c r="OJU19" s="548"/>
      <c r="OJV19" s="548"/>
      <c r="OJW19" s="548"/>
      <c r="OJX19" s="548"/>
      <c r="OJY19" s="548"/>
      <c r="OJZ19" s="548"/>
      <c r="OKA19" s="548"/>
      <c r="OKB19" s="548"/>
      <c r="OKC19" s="548"/>
      <c r="OKD19" s="548"/>
      <c r="OKE19" s="548"/>
      <c r="OKF19" s="548"/>
      <c r="OKG19" s="548"/>
      <c r="OKH19" s="548"/>
      <c r="OKI19" s="548"/>
      <c r="OKJ19" s="548"/>
      <c r="OKK19" s="548"/>
      <c r="OKL19" s="548"/>
      <c r="OKM19" s="548"/>
      <c r="OKN19" s="548"/>
      <c r="OKO19" s="548"/>
      <c r="OKP19" s="548"/>
      <c r="OKQ19" s="548"/>
      <c r="OKR19" s="548"/>
      <c r="OKS19" s="548"/>
      <c r="OKT19" s="548"/>
      <c r="OKU19" s="548"/>
      <c r="OKV19" s="548"/>
      <c r="OKW19" s="548"/>
      <c r="OKX19" s="548"/>
      <c r="OKY19" s="548"/>
      <c r="OKZ19" s="548"/>
      <c r="OLA19" s="548"/>
      <c r="OLB19" s="548"/>
      <c r="OLC19" s="548"/>
      <c r="OLD19" s="548"/>
      <c r="OLE19" s="548"/>
      <c r="OLF19" s="548"/>
      <c r="OLG19" s="548"/>
      <c r="OLH19" s="548"/>
      <c r="OLI19" s="548"/>
      <c r="OLJ19" s="548"/>
      <c r="OLK19" s="548"/>
      <c r="OLL19" s="548"/>
      <c r="OLM19" s="548"/>
      <c r="OLN19" s="548"/>
      <c r="OLO19" s="548"/>
      <c r="OLP19" s="548"/>
      <c r="OLQ19" s="548"/>
      <c r="OLR19" s="548"/>
      <c r="OLS19" s="548"/>
      <c r="OLT19" s="548"/>
      <c r="OLU19" s="548"/>
      <c r="OLV19" s="548"/>
      <c r="OLW19" s="548"/>
      <c r="OLX19" s="548"/>
      <c r="OLY19" s="548"/>
      <c r="OLZ19" s="548"/>
      <c r="OMA19" s="548"/>
      <c r="OMB19" s="548"/>
      <c r="OMC19" s="548"/>
      <c r="OMD19" s="548"/>
      <c r="OME19" s="548"/>
      <c r="OMF19" s="548"/>
      <c r="OMG19" s="548"/>
      <c r="OMH19" s="548"/>
      <c r="OMI19" s="548"/>
      <c r="OMJ19" s="548"/>
      <c r="OMK19" s="548"/>
      <c r="OML19" s="548"/>
      <c r="OMM19" s="548"/>
      <c r="OMN19" s="548"/>
      <c r="OMO19" s="548"/>
      <c r="OMP19" s="548"/>
      <c r="OMQ19" s="548"/>
      <c r="OMR19" s="548"/>
      <c r="OMS19" s="548"/>
      <c r="OMT19" s="548"/>
      <c r="OMU19" s="548"/>
      <c r="OMV19" s="548"/>
      <c r="OMW19" s="548"/>
      <c r="OMX19" s="548"/>
      <c r="OMY19" s="548"/>
      <c r="OMZ19" s="548"/>
      <c r="ONA19" s="548"/>
      <c r="ONB19" s="548"/>
      <c r="ONC19" s="548"/>
      <c r="OND19" s="548"/>
      <c r="ONE19" s="548"/>
      <c r="ONF19" s="548"/>
      <c r="ONG19" s="548"/>
      <c r="ONH19" s="548"/>
      <c r="ONI19" s="548"/>
      <c r="ONJ19" s="548"/>
      <c r="ONK19" s="548"/>
      <c r="ONL19" s="548"/>
      <c r="ONM19" s="548"/>
      <c r="ONN19" s="548"/>
      <c r="ONO19" s="548"/>
      <c r="ONP19" s="548"/>
      <c r="ONQ19" s="548"/>
      <c r="ONR19" s="548"/>
      <c r="ONS19" s="548"/>
      <c r="ONT19" s="548"/>
      <c r="ONU19" s="548"/>
      <c r="ONV19" s="548"/>
      <c r="ONW19" s="548"/>
      <c r="ONX19" s="548"/>
      <c r="ONY19" s="548"/>
      <c r="ONZ19" s="548"/>
      <c r="OOA19" s="548"/>
      <c r="OOB19" s="548"/>
      <c r="OOC19" s="548"/>
      <c r="OOD19" s="548"/>
      <c r="OOE19" s="548"/>
      <c r="OOF19" s="548"/>
      <c r="OOG19" s="548"/>
      <c r="OOH19" s="548"/>
      <c r="OOI19" s="548"/>
      <c r="OOJ19" s="548"/>
      <c r="OOK19" s="548"/>
      <c r="OOL19" s="548"/>
      <c r="OOM19" s="548"/>
      <c r="OON19" s="548"/>
      <c r="OOO19" s="548"/>
      <c r="OOP19" s="548"/>
      <c r="OOQ19" s="548"/>
      <c r="OOR19" s="548"/>
      <c r="OOS19" s="548"/>
      <c r="OOT19" s="548"/>
      <c r="OOU19" s="548"/>
      <c r="OOV19" s="548"/>
      <c r="OOW19" s="548"/>
      <c r="OOX19" s="548"/>
      <c r="OOY19" s="548"/>
      <c r="OOZ19" s="548"/>
      <c r="OPA19" s="548"/>
      <c r="OPB19" s="548"/>
      <c r="OPC19" s="548"/>
      <c r="OPD19" s="548"/>
      <c r="OPE19" s="548"/>
      <c r="OPF19" s="548"/>
      <c r="OPG19" s="548"/>
      <c r="OPH19" s="548"/>
      <c r="OPI19" s="548"/>
      <c r="OPJ19" s="548"/>
      <c r="OPK19" s="548"/>
      <c r="OPL19" s="548"/>
      <c r="OPM19" s="548"/>
      <c r="OPN19" s="548"/>
      <c r="OPO19" s="548"/>
      <c r="OPP19" s="548"/>
      <c r="OPQ19" s="548"/>
      <c r="OPR19" s="548"/>
      <c r="OPS19" s="548"/>
      <c r="OPT19" s="548"/>
      <c r="OPU19" s="548"/>
      <c r="OPV19" s="548"/>
      <c r="OPW19" s="548"/>
      <c r="OPX19" s="548"/>
      <c r="OPY19" s="548"/>
      <c r="OPZ19" s="548"/>
      <c r="OQA19" s="548"/>
      <c r="OQB19" s="548"/>
      <c r="OQC19" s="548"/>
      <c r="OQD19" s="548"/>
      <c r="OQE19" s="548"/>
      <c r="OQF19" s="548"/>
      <c r="OQG19" s="548"/>
      <c r="OQH19" s="548"/>
      <c r="OQI19" s="548"/>
      <c r="OQJ19" s="548"/>
      <c r="OQK19" s="548"/>
      <c r="OQL19" s="548"/>
      <c r="OQM19" s="548"/>
      <c r="OQN19" s="548"/>
      <c r="OQO19" s="548"/>
      <c r="OQP19" s="548"/>
      <c r="OQQ19" s="548"/>
      <c r="OQR19" s="548"/>
      <c r="OQS19" s="548"/>
      <c r="OQT19" s="548"/>
      <c r="OQU19" s="548"/>
      <c r="OQV19" s="548"/>
      <c r="OQW19" s="548"/>
      <c r="OQX19" s="548"/>
      <c r="OQY19" s="548"/>
      <c r="OQZ19" s="548"/>
      <c r="ORA19" s="548"/>
      <c r="ORB19" s="548"/>
      <c r="ORC19" s="548"/>
      <c r="ORD19" s="548"/>
      <c r="ORE19" s="548"/>
      <c r="ORF19" s="548"/>
      <c r="ORG19" s="548"/>
      <c r="ORH19" s="548"/>
      <c r="ORI19" s="548"/>
      <c r="ORJ19" s="548"/>
      <c r="ORK19" s="548"/>
      <c r="ORL19" s="548"/>
      <c r="ORM19" s="548"/>
      <c r="ORN19" s="548"/>
      <c r="ORO19" s="548"/>
      <c r="ORP19" s="548"/>
      <c r="ORQ19" s="548"/>
      <c r="ORR19" s="548"/>
      <c r="ORS19" s="548"/>
      <c r="ORT19" s="548"/>
      <c r="ORU19" s="548"/>
      <c r="ORV19" s="548"/>
      <c r="ORW19" s="548"/>
      <c r="ORX19" s="548"/>
      <c r="ORY19" s="548"/>
      <c r="ORZ19" s="548"/>
      <c r="OSA19" s="548"/>
      <c r="OSB19" s="548"/>
      <c r="OSC19" s="548"/>
      <c r="OSD19" s="548"/>
      <c r="OSE19" s="548"/>
      <c r="OSF19" s="548"/>
      <c r="OSG19" s="548"/>
      <c r="OSH19" s="548"/>
      <c r="OSI19" s="548"/>
      <c r="OSJ19" s="548"/>
      <c r="OSK19" s="548"/>
      <c r="OSL19" s="548"/>
      <c r="OSM19" s="548"/>
      <c r="OSN19" s="548"/>
      <c r="OSO19" s="548"/>
      <c r="OSP19" s="548"/>
      <c r="OSQ19" s="548"/>
      <c r="OSR19" s="548"/>
      <c r="OSS19" s="548"/>
      <c r="OST19" s="548"/>
      <c r="OSU19" s="548"/>
      <c r="OSV19" s="548"/>
      <c r="OSW19" s="548"/>
      <c r="OSX19" s="548"/>
      <c r="OSY19" s="548"/>
      <c r="OSZ19" s="548"/>
      <c r="OTA19" s="548"/>
      <c r="OTB19" s="548"/>
      <c r="OTC19" s="548"/>
      <c r="OTD19" s="548"/>
      <c r="OTE19" s="548"/>
      <c r="OTF19" s="548"/>
      <c r="OTG19" s="548"/>
      <c r="OTH19" s="548"/>
      <c r="OTI19" s="548"/>
      <c r="OTJ19" s="548"/>
      <c r="OTK19" s="548"/>
      <c r="OTL19" s="548"/>
      <c r="OTM19" s="548"/>
      <c r="OTN19" s="548"/>
      <c r="OTO19" s="548"/>
      <c r="OTP19" s="548"/>
      <c r="OTQ19" s="548"/>
      <c r="OTR19" s="548"/>
      <c r="OTS19" s="548"/>
      <c r="OTT19" s="548"/>
      <c r="OTU19" s="548"/>
      <c r="OTV19" s="548"/>
      <c r="OTW19" s="548"/>
      <c r="OTX19" s="548"/>
      <c r="OTY19" s="548"/>
      <c r="OTZ19" s="548"/>
      <c r="OUA19" s="548"/>
      <c r="OUB19" s="548"/>
      <c r="OUC19" s="548"/>
      <c r="OUD19" s="548"/>
      <c r="OUE19" s="548"/>
      <c r="OUF19" s="548"/>
      <c r="OUG19" s="548"/>
      <c r="OUH19" s="548"/>
      <c r="OUI19" s="548"/>
      <c r="OUJ19" s="548"/>
      <c r="OUK19" s="548"/>
      <c r="OUL19" s="548"/>
      <c r="OUM19" s="548"/>
      <c r="OUN19" s="548"/>
      <c r="OUO19" s="548"/>
      <c r="OUP19" s="548"/>
      <c r="OUQ19" s="548"/>
      <c r="OUR19" s="548"/>
      <c r="OUS19" s="548"/>
      <c r="OUT19" s="548"/>
      <c r="OUU19" s="548"/>
      <c r="OUV19" s="548"/>
      <c r="OUW19" s="548"/>
      <c r="OUX19" s="548"/>
      <c r="OUY19" s="548"/>
      <c r="OUZ19" s="548"/>
      <c r="OVA19" s="548"/>
      <c r="OVB19" s="548"/>
      <c r="OVC19" s="548"/>
      <c r="OVD19" s="548"/>
      <c r="OVE19" s="548"/>
      <c r="OVF19" s="548"/>
      <c r="OVG19" s="548"/>
      <c r="OVH19" s="548"/>
      <c r="OVI19" s="548"/>
      <c r="OVJ19" s="548"/>
      <c r="OVK19" s="548"/>
      <c r="OVL19" s="548"/>
      <c r="OVM19" s="548"/>
      <c r="OVN19" s="548"/>
      <c r="OVO19" s="548"/>
      <c r="OVP19" s="548"/>
      <c r="OVQ19" s="548"/>
      <c r="OVR19" s="548"/>
      <c r="OVS19" s="548"/>
      <c r="OVT19" s="548"/>
      <c r="OVU19" s="548"/>
      <c r="OVV19" s="548"/>
      <c r="OVW19" s="548"/>
      <c r="OVX19" s="548"/>
      <c r="OVY19" s="548"/>
      <c r="OVZ19" s="548"/>
      <c r="OWA19" s="548"/>
      <c r="OWB19" s="548"/>
      <c r="OWC19" s="548"/>
      <c r="OWD19" s="548"/>
      <c r="OWE19" s="548"/>
      <c r="OWF19" s="548"/>
      <c r="OWG19" s="548"/>
      <c r="OWH19" s="548"/>
      <c r="OWI19" s="548"/>
      <c r="OWJ19" s="548"/>
      <c r="OWK19" s="548"/>
      <c r="OWL19" s="548"/>
      <c r="OWM19" s="548"/>
      <c r="OWN19" s="548"/>
      <c r="OWO19" s="548"/>
      <c r="OWP19" s="548"/>
      <c r="OWQ19" s="548"/>
      <c r="OWR19" s="548"/>
      <c r="OWS19" s="548"/>
      <c r="OWT19" s="548"/>
      <c r="OWU19" s="548"/>
      <c r="OWV19" s="548"/>
      <c r="OWW19" s="548"/>
      <c r="OWX19" s="548"/>
      <c r="OWY19" s="548"/>
      <c r="OWZ19" s="548"/>
      <c r="OXA19" s="548"/>
      <c r="OXB19" s="548"/>
      <c r="OXC19" s="548"/>
      <c r="OXD19" s="548"/>
      <c r="OXE19" s="548"/>
      <c r="OXF19" s="548"/>
      <c r="OXG19" s="548"/>
      <c r="OXH19" s="548"/>
      <c r="OXI19" s="548"/>
      <c r="OXJ19" s="548"/>
      <c r="OXK19" s="548"/>
      <c r="OXL19" s="548"/>
      <c r="OXM19" s="548"/>
      <c r="OXN19" s="548"/>
      <c r="OXO19" s="548"/>
      <c r="OXP19" s="548"/>
      <c r="OXQ19" s="548"/>
      <c r="OXR19" s="548"/>
      <c r="OXS19" s="548"/>
      <c r="OXT19" s="548"/>
      <c r="OXU19" s="548"/>
      <c r="OXV19" s="548"/>
      <c r="OXW19" s="548"/>
      <c r="OXX19" s="548"/>
      <c r="OXY19" s="548"/>
      <c r="OXZ19" s="548"/>
      <c r="OYA19" s="548"/>
      <c r="OYB19" s="548"/>
      <c r="OYC19" s="548"/>
      <c r="OYD19" s="548"/>
      <c r="OYE19" s="548"/>
      <c r="OYF19" s="548"/>
      <c r="OYG19" s="548"/>
      <c r="OYH19" s="548"/>
      <c r="OYI19" s="548"/>
      <c r="OYJ19" s="548"/>
      <c r="OYK19" s="548"/>
      <c r="OYL19" s="548"/>
      <c r="OYM19" s="548"/>
      <c r="OYN19" s="548"/>
      <c r="OYO19" s="548"/>
      <c r="OYP19" s="548"/>
      <c r="OYQ19" s="548"/>
      <c r="OYR19" s="548"/>
      <c r="OYS19" s="548"/>
      <c r="OYT19" s="548"/>
      <c r="OYU19" s="548"/>
      <c r="OYV19" s="548"/>
      <c r="OYW19" s="548"/>
      <c r="OYX19" s="548"/>
      <c r="OYY19" s="548"/>
      <c r="OYZ19" s="548"/>
      <c r="OZA19" s="548"/>
      <c r="OZB19" s="548"/>
      <c r="OZC19" s="548"/>
      <c r="OZD19" s="548"/>
      <c r="OZE19" s="548"/>
      <c r="OZF19" s="548"/>
      <c r="OZG19" s="548"/>
      <c r="OZH19" s="548"/>
      <c r="OZI19" s="548"/>
      <c r="OZJ19" s="548"/>
      <c r="OZK19" s="548"/>
      <c r="OZL19" s="548"/>
      <c r="OZM19" s="548"/>
      <c r="OZN19" s="548"/>
      <c r="OZO19" s="548"/>
      <c r="OZP19" s="548"/>
      <c r="OZQ19" s="548"/>
      <c r="OZR19" s="548"/>
      <c r="OZS19" s="548"/>
      <c r="OZT19" s="548"/>
      <c r="OZU19" s="548"/>
      <c r="OZV19" s="548"/>
      <c r="OZW19" s="548"/>
      <c r="OZX19" s="548"/>
      <c r="OZY19" s="548"/>
      <c r="OZZ19" s="548"/>
      <c r="PAA19" s="548"/>
      <c r="PAB19" s="548"/>
      <c r="PAC19" s="548"/>
      <c r="PAD19" s="548"/>
      <c r="PAE19" s="548"/>
      <c r="PAF19" s="548"/>
      <c r="PAG19" s="548"/>
      <c r="PAH19" s="548"/>
      <c r="PAI19" s="548"/>
      <c r="PAJ19" s="548"/>
      <c r="PAK19" s="548"/>
      <c r="PAL19" s="548"/>
      <c r="PAM19" s="548"/>
      <c r="PAN19" s="548"/>
      <c r="PAO19" s="548"/>
      <c r="PAP19" s="548"/>
      <c r="PAQ19" s="548"/>
      <c r="PAR19" s="548"/>
      <c r="PAS19" s="548"/>
      <c r="PAT19" s="548"/>
      <c r="PAU19" s="548"/>
      <c r="PAV19" s="548"/>
      <c r="PAW19" s="548"/>
      <c r="PAX19" s="548"/>
      <c r="PAY19" s="548"/>
      <c r="PAZ19" s="548"/>
      <c r="PBA19" s="548"/>
      <c r="PBB19" s="548"/>
      <c r="PBC19" s="548"/>
      <c r="PBD19" s="548"/>
      <c r="PBE19" s="548"/>
      <c r="PBF19" s="548"/>
      <c r="PBG19" s="548"/>
      <c r="PBH19" s="548"/>
      <c r="PBI19" s="548"/>
      <c r="PBJ19" s="548"/>
      <c r="PBK19" s="548"/>
      <c r="PBL19" s="548"/>
      <c r="PBM19" s="548"/>
      <c r="PBN19" s="548"/>
      <c r="PBO19" s="548"/>
      <c r="PBP19" s="548"/>
      <c r="PBQ19" s="548"/>
      <c r="PBR19" s="548"/>
      <c r="PBS19" s="548"/>
      <c r="PBT19" s="548"/>
      <c r="PBU19" s="548"/>
      <c r="PBV19" s="548"/>
      <c r="PBW19" s="548"/>
      <c r="PBX19" s="548"/>
      <c r="PBY19" s="548"/>
      <c r="PBZ19" s="548"/>
      <c r="PCA19" s="548"/>
      <c r="PCB19" s="548"/>
      <c r="PCC19" s="548"/>
      <c r="PCD19" s="548"/>
      <c r="PCE19" s="548"/>
      <c r="PCF19" s="548"/>
      <c r="PCG19" s="548"/>
      <c r="PCH19" s="548"/>
      <c r="PCI19" s="548"/>
      <c r="PCJ19" s="548"/>
      <c r="PCK19" s="548"/>
      <c r="PCL19" s="548"/>
      <c r="PCM19" s="548"/>
      <c r="PCN19" s="548"/>
      <c r="PCO19" s="548"/>
      <c r="PCP19" s="548"/>
      <c r="PCQ19" s="548"/>
      <c r="PCR19" s="548"/>
      <c r="PCS19" s="548"/>
      <c r="PCT19" s="548"/>
      <c r="PCU19" s="548"/>
      <c r="PCV19" s="548"/>
      <c r="PCW19" s="548"/>
      <c r="PCX19" s="548"/>
      <c r="PCY19" s="548"/>
      <c r="PCZ19" s="548"/>
      <c r="PDA19" s="548"/>
      <c r="PDB19" s="548"/>
      <c r="PDC19" s="548"/>
      <c r="PDD19" s="548"/>
      <c r="PDE19" s="548"/>
      <c r="PDF19" s="548"/>
      <c r="PDG19" s="548"/>
      <c r="PDH19" s="548"/>
      <c r="PDI19" s="548"/>
      <c r="PDJ19" s="548"/>
      <c r="PDK19" s="548"/>
      <c r="PDL19" s="548"/>
      <c r="PDM19" s="548"/>
      <c r="PDN19" s="548"/>
      <c r="PDO19" s="548"/>
      <c r="PDP19" s="548"/>
      <c r="PDQ19" s="548"/>
      <c r="PDR19" s="548"/>
      <c r="PDS19" s="548"/>
      <c r="PDT19" s="548"/>
      <c r="PDU19" s="548"/>
      <c r="PDV19" s="548"/>
      <c r="PDW19" s="548"/>
      <c r="PDX19" s="548"/>
      <c r="PDY19" s="548"/>
      <c r="PDZ19" s="548"/>
      <c r="PEA19" s="548"/>
      <c r="PEB19" s="548"/>
      <c r="PEC19" s="548"/>
      <c r="PED19" s="548"/>
      <c r="PEE19" s="548"/>
      <c r="PEF19" s="548"/>
      <c r="PEG19" s="548"/>
      <c r="PEH19" s="548"/>
      <c r="PEI19" s="548"/>
      <c r="PEJ19" s="548"/>
      <c r="PEK19" s="548"/>
      <c r="PEL19" s="548"/>
      <c r="PEM19" s="548"/>
      <c r="PEN19" s="548"/>
      <c r="PEO19" s="548"/>
      <c r="PEP19" s="548"/>
      <c r="PEQ19" s="548"/>
      <c r="PER19" s="548"/>
      <c r="PES19" s="548"/>
      <c r="PET19" s="548"/>
      <c r="PEU19" s="548"/>
      <c r="PEV19" s="548"/>
      <c r="PEW19" s="548"/>
      <c r="PEX19" s="548"/>
      <c r="PEY19" s="548"/>
      <c r="PEZ19" s="548"/>
      <c r="PFA19" s="548"/>
      <c r="PFB19" s="548"/>
      <c r="PFC19" s="548"/>
      <c r="PFD19" s="548"/>
      <c r="PFE19" s="548"/>
      <c r="PFF19" s="548"/>
      <c r="PFG19" s="548"/>
      <c r="PFH19" s="548"/>
      <c r="PFI19" s="548"/>
      <c r="PFJ19" s="548"/>
      <c r="PFK19" s="548"/>
      <c r="PFL19" s="548"/>
      <c r="PFM19" s="548"/>
      <c r="PFN19" s="548"/>
      <c r="PFO19" s="548"/>
      <c r="PFP19" s="548"/>
      <c r="PFQ19" s="548"/>
      <c r="PFR19" s="548"/>
      <c r="PFS19" s="548"/>
      <c r="PFT19" s="548"/>
      <c r="PFU19" s="548"/>
      <c r="PFV19" s="548"/>
      <c r="PFW19" s="548"/>
      <c r="PFX19" s="548"/>
      <c r="PFY19" s="548"/>
      <c r="PFZ19" s="548"/>
      <c r="PGA19" s="548"/>
      <c r="PGB19" s="548"/>
      <c r="PGC19" s="548"/>
      <c r="PGD19" s="548"/>
      <c r="PGE19" s="548"/>
      <c r="PGF19" s="548"/>
      <c r="PGG19" s="548"/>
      <c r="PGH19" s="548"/>
      <c r="PGI19" s="548"/>
      <c r="PGJ19" s="548"/>
      <c r="PGK19" s="548"/>
      <c r="PGL19" s="548"/>
      <c r="PGM19" s="548"/>
      <c r="PGN19" s="548"/>
      <c r="PGO19" s="548"/>
      <c r="PGP19" s="548"/>
      <c r="PGQ19" s="548"/>
      <c r="PGR19" s="548"/>
      <c r="PGS19" s="548"/>
      <c r="PGT19" s="548"/>
      <c r="PGU19" s="548"/>
      <c r="PGV19" s="548"/>
      <c r="PGW19" s="548"/>
      <c r="PGX19" s="548"/>
      <c r="PGY19" s="548"/>
      <c r="PGZ19" s="548"/>
      <c r="PHA19" s="548"/>
      <c r="PHB19" s="548"/>
      <c r="PHC19" s="548"/>
      <c r="PHD19" s="548"/>
      <c r="PHE19" s="548"/>
      <c r="PHF19" s="548"/>
      <c r="PHG19" s="548"/>
      <c r="PHH19" s="548"/>
      <c r="PHI19" s="548"/>
      <c r="PHJ19" s="548"/>
      <c r="PHK19" s="548"/>
      <c r="PHL19" s="548"/>
      <c r="PHM19" s="548"/>
      <c r="PHN19" s="548"/>
      <c r="PHO19" s="548"/>
      <c r="PHP19" s="548"/>
      <c r="PHQ19" s="548"/>
      <c r="PHR19" s="548"/>
      <c r="PHS19" s="548"/>
      <c r="PHT19" s="548"/>
      <c r="PHU19" s="548"/>
      <c r="PHV19" s="548"/>
      <c r="PHW19" s="548"/>
      <c r="PHX19" s="548"/>
      <c r="PHY19" s="548"/>
      <c r="PHZ19" s="548"/>
      <c r="PIA19" s="548"/>
      <c r="PIB19" s="548"/>
      <c r="PIC19" s="548"/>
      <c r="PID19" s="548"/>
      <c r="PIE19" s="548"/>
      <c r="PIF19" s="548"/>
      <c r="PIG19" s="548"/>
      <c r="PIH19" s="548"/>
      <c r="PII19" s="548"/>
      <c r="PIJ19" s="548"/>
      <c r="PIK19" s="548"/>
      <c r="PIL19" s="548"/>
      <c r="PIM19" s="548"/>
      <c r="PIN19" s="548"/>
      <c r="PIO19" s="548"/>
      <c r="PIP19" s="548"/>
      <c r="PIQ19" s="548"/>
      <c r="PIR19" s="548"/>
      <c r="PIS19" s="548"/>
      <c r="PIT19" s="548"/>
      <c r="PIU19" s="548"/>
      <c r="PIV19" s="548"/>
      <c r="PIW19" s="548"/>
      <c r="PIX19" s="548"/>
      <c r="PIY19" s="548"/>
      <c r="PIZ19" s="548"/>
      <c r="PJA19" s="548"/>
      <c r="PJB19" s="548"/>
      <c r="PJC19" s="548"/>
      <c r="PJD19" s="548"/>
      <c r="PJE19" s="548"/>
      <c r="PJF19" s="548"/>
      <c r="PJG19" s="548"/>
      <c r="PJH19" s="548"/>
      <c r="PJI19" s="548"/>
      <c r="PJJ19" s="548"/>
      <c r="PJK19" s="548"/>
      <c r="PJL19" s="548"/>
      <c r="PJM19" s="548"/>
      <c r="PJN19" s="548"/>
      <c r="PJO19" s="548"/>
      <c r="PJP19" s="548"/>
      <c r="PJQ19" s="548"/>
      <c r="PJR19" s="548"/>
      <c r="PJS19" s="548"/>
      <c r="PJT19" s="548"/>
      <c r="PJU19" s="548"/>
      <c r="PJV19" s="548"/>
      <c r="PJW19" s="548"/>
      <c r="PJX19" s="548"/>
      <c r="PJY19" s="548"/>
      <c r="PJZ19" s="548"/>
      <c r="PKA19" s="548"/>
      <c r="PKB19" s="548"/>
      <c r="PKC19" s="548"/>
      <c r="PKD19" s="548"/>
      <c r="PKE19" s="548"/>
      <c r="PKF19" s="548"/>
      <c r="PKG19" s="548"/>
      <c r="PKH19" s="548"/>
      <c r="PKI19" s="548"/>
      <c r="PKJ19" s="548"/>
      <c r="PKK19" s="548"/>
      <c r="PKL19" s="548"/>
      <c r="PKM19" s="548"/>
      <c r="PKN19" s="548"/>
      <c r="PKO19" s="548"/>
      <c r="PKP19" s="548"/>
      <c r="PKQ19" s="548"/>
      <c r="PKR19" s="548"/>
      <c r="PKS19" s="548"/>
      <c r="PKT19" s="548"/>
      <c r="PKU19" s="548"/>
      <c r="PKV19" s="548"/>
      <c r="PKW19" s="548"/>
      <c r="PKX19" s="548"/>
      <c r="PKY19" s="548"/>
      <c r="PKZ19" s="548"/>
      <c r="PLA19" s="548"/>
      <c r="PLB19" s="548"/>
      <c r="PLC19" s="548"/>
      <c r="PLD19" s="548"/>
      <c r="PLE19" s="548"/>
      <c r="PLF19" s="548"/>
      <c r="PLG19" s="548"/>
      <c r="PLH19" s="548"/>
      <c r="PLI19" s="548"/>
      <c r="PLJ19" s="548"/>
      <c r="PLK19" s="548"/>
      <c r="PLL19" s="548"/>
      <c r="PLM19" s="548"/>
      <c r="PLN19" s="548"/>
      <c r="PLO19" s="548"/>
      <c r="PLP19" s="548"/>
      <c r="PLQ19" s="548"/>
      <c r="PLR19" s="548"/>
      <c r="PLS19" s="548"/>
      <c r="PLT19" s="548"/>
      <c r="PLU19" s="548"/>
      <c r="PLV19" s="548"/>
      <c r="PLW19" s="548"/>
      <c r="PLX19" s="548"/>
      <c r="PLY19" s="548"/>
      <c r="PLZ19" s="548"/>
      <c r="PMA19" s="548"/>
      <c r="PMB19" s="548"/>
      <c r="PMC19" s="548"/>
      <c r="PMD19" s="548"/>
      <c r="PME19" s="548"/>
      <c r="PMF19" s="548"/>
      <c r="PMG19" s="548"/>
      <c r="PMH19" s="548"/>
      <c r="PMI19" s="548"/>
      <c r="PMJ19" s="548"/>
      <c r="PMK19" s="548"/>
      <c r="PML19" s="548"/>
      <c r="PMM19" s="548"/>
      <c r="PMN19" s="548"/>
      <c r="PMO19" s="548"/>
      <c r="PMP19" s="548"/>
      <c r="PMQ19" s="548"/>
      <c r="PMR19" s="548"/>
      <c r="PMS19" s="548"/>
      <c r="PMT19" s="548"/>
      <c r="PMU19" s="548"/>
      <c r="PMV19" s="548"/>
      <c r="PMW19" s="548"/>
      <c r="PMX19" s="548"/>
      <c r="PMY19" s="548"/>
      <c r="PMZ19" s="548"/>
      <c r="PNA19" s="548"/>
      <c r="PNB19" s="548"/>
      <c r="PNC19" s="548"/>
      <c r="PND19" s="548"/>
      <c r="PNE19" s="548"/>
      <c r="PNF19" s="548"/>
      <c r="PNG19" s="548"/>
      <c r="PNH19" s="548"/>
      <c r="PNI19" s="548"/>
      <c r="PNJ19" s="548"/>
      <c r="PNK19" s="548"/>
      <c r="PNL19" s="548"/>
      <c r="PNM19" s="548"/>
      <c r="PNN19" s="548"/>
      <c r="PNO19" s="548"/>
      <c r="PNP19" s="548"/>
      <c r="PNQ19" s="548"/>
      <c r="PNR19" s="548"/>
      <c r="PNS19" s="548"/>
      <c r="PNT19" s="548"/>
      <c r="PNU19" s="548"/>
      <c r="PNV19" s="548"/>
      <c r="PNW19" s="548"/>
      <c r="PNX19" s="548"/>
      <c r="PNY19" s="548"/>
      <c r="PNZ19" s="548"/>
      <c r="POA19" s="548"/>
      <c r="POB19" s="548"/>
      <c r="POC19" s="548"/>
      <c r="POD19" s="548"/>
      <c r="POE19" s="548"/>
      <c r="POF19" s="548"/>
      <c r="POG19" s="548"/>
      <c r="POH19" s="548"/>
      <c r="POI19" s="548"/>
      <c r="POJ19" s="548"/>
      <c r="POK19" s="548"/>
      <c r="POL19" s="548"/>
      <c r="POM19" s="548"/>
      <c r="PON19" s="548"/>
      <c r="POO19" s="548"/>
      <c r="POP19" s="548"/>
      <c r="POQ19" s="548"/>
      <c r="POR19" s="548"/>
      <c r="POS19" s="548"/>
      <c r="POT19" s="548"/>
      <c r="POU19" s="548"/>
      <c r="POV19" s="548"/>
      <c r="POW19" s="548"/>
      <c r="POX19" s="548"/>
      <c r="POY19" s="548"/>
      <c r="POZ19" s="548"/>
      <c r="PPA19" s="548"/>
      <c r="PPB19" s="548"/>
      <c r="PPC19" s="548"/>
      <c r="PPD19" s="548"/>
      <c r="PPE19" s="548"/>
      <c r="PPF19" s="548"/>
      <c r="PPG19" s="548"/>
      <c r="PPH19" s="548"/>
      <c r="PPI19" s="548"/>
      <c r="PPJ19" s="548"/>
      <c r="PPK19" s="548"/>
      <c r="PPL19" s="548"/>
      <c r="PPM19" s="548"/>
      <c r="PPN19" s="548"/>
      <c r="PPO19" s="548"/>
      <c r="PPP19" s="548"/>
      <c r="PPQ19" s="548"/>
      <c r="PPR19" s="548"/>
      <c r="PPS19" s="548"/>
      <c r="PPT19" s="548"/>
      <c r="PPU19" s="548"/>
      <c r="PPV19" s="548"/>
      <c r="PPW19" s="548"/>
      <c r="PPX19" s="548"/>
      <c r="PPY19" s="548"/>
      <c r="PPZ19" s="548"/>
      <c r="PQA19" s="548"/>
      <c r="PQB19" s="548"/>
      <c r="PQC19" s="548"/>
      <c r="PQD19" s="548"/>
      <c r="PQE19" s="548"/>
      <c r="PQF19" s="548"/>
      <c r="PQG19" s="548"/>
      <c r="PQH19" s="548"/>
      <c r="PQI19" s="548"/>
      <c r="PQJ19" s="548"/>
      <c r="PQK19" s="548"/>
      <c r="PQL19" s="548"/>
      <c r="PQM19" s="548"/>
      <c r="PQN19" s="548"/>
      <c r="PQO19" s="548"/>
      <c r="PQP19" s="548"/>
      <c r="PQQ19" s="548"/>
      <c r="PQR19" s="548"/>
      <c r="PQS19" s="548"/>
      <c r="PQT19" s="548"/>
      <c r="PQU19" s="548"/>
      <c r="PQV19" s="548"/>
      <c r="PQW19" s="548"/>
      <c r="PQX19" s="548"/>
      <c r="PQY19" s="548"/>
      <c r="PQZ19" s="548"/>
      <c r="PRA19" s="548"/>
      <c r="PRB19" s="548"/>
      <c r="PRC19" s="548"/>
      <c r="PRD19" s="548"/>
      <c r="PRE19" s="548"/>
      <c r="PRF19" s="548"/>
      <c r="PRG19" s="548"/>
      <c r="PRH19" s="548"/>
      <c r="PRI19" s="548"/>
      <c r="PRJ19" s="548"/>
      <c r="PRK19" s="548"/>
      <c r="PRL19" s="548"/>
      <c r="PRM19" s="548"/>
      <c r="PRN19" s="548"/>
      <c r="PRO19" s="548"/>
      <c r="PRP19" s="548"/>
      <c r="PRQ19" s="548"/>
      <c r="PRR19" s="548"/>
      <c r="PRS19" s="548"/>
      <c r="PRT19" s="548"/>
      <c r="PRU19" s="548"/>
      <c r="PRV19" s="548"/>
      <c r="PRW19" s="548"/>
      <c r="PRX19" s="548"/>
      <c r="PRY19" s="548"/>
      <c r="PRZ19" s="548"/>
      <c r="PSA19" s="548"/>
      <c r="PSB19" s="548"/>
      <c r="PSC19" s="548"/>
      <c r="PSD19" s="548"/>
      <c r="PSE19" s="548"/>
      <c r="PSF19" s="548"/>
      <c r="PSG19" s="548"/>
      <c r="PSH19" s="548"/>
      <c r="PSI19" s="548"/>
      <c r="PSJ19" s="548"/>
      <c r="PSK19" s="548"/>
      <c r="PSL19" s="548"/>
      <c r="PSM19" s="548"/>
      <c r="PSN19" s="548"/>
      <c r="PSO19" s="548"/>
      <c r="PSP19" s="548"/>
      <c r="PSQ19" s="548"/>
      <c r="PSR19" s="548"/>
      <c r="PSS19" s="548"/>
      <c r="PST19" s="548"/>
      <c r="PSU19" s="548"/>
      <c r="PSV19" s="548"/>
      <c r="PSW19" s="548"/>
      <c r="PSX19" s="548"/>
      <c r="PSY19" s="548"/>
      <c r="PSZ19" s="548"/>
      <c r="PTA19" s="548"/>
      <c r="PTB19" s="548"/>
      <c r="PTC19" s="548"/>
      <c r="PTD19" s="548"/>
      <c r="PTE19" s="548"/>
      <c r="PTF19" s="548"/>
      <c r="PTG19" s="548"/>
      <c r="PTH19" s="548"/>
      <c r="PTI19" s="548"/>
      <c r="PTJ19" s="548"/>
      <c r="PTK19" s="548"/>
      <c r="PTL19" s="548"/>
      <c r="PTM19" s="548"/>
      <c r="PTN19" s="548"/>
      <c r="PTO19" s="548"/>
      <c r="PTP19" s="548"/>
      <c r="PTQ19" s="548"/>
      <c r="PTR19" s="548"/>
      <c r="PTS19" s="548"/>
      <c r="PTT19" s="548"/>
      <c r="PTU19" s="548"/>
      <c r="PTV19" s="548"/>
      <c r="PTW19" s="548"/>
      <c r="PTX19" s="548"/>
      <c r="PTY19" s="548"/>
      <c r="PTZ19" s="548"/>
      <c r="PUA19" s="548"/>
      <c r="PUB19" s="548"/>
      <c r="PUC19" s="548"/>
      <c r="PUD19" s="548"/>
      <c r="PUE19" s="548"/>
      <c r="PUF19" s="548"/>
      <c r="PUG19" s="548"/>
      <c r="PUH19" s="548"/>
      <c r="PUI19" s="548"/>
      <c r="PUJ19" s="548"/>
      <c r="PUK19" s="548"/>
      <c r="PUL19" s="548"/>
      <c r="PUM19" s="548"/>
      <c r="PUN19" s="548"/>
      <c r="PUO19" s="548"/>
      <c r="PUP19" s="548"/>
      <c r="PUQ19" s="548"/>
      <c r="PUR19" s="548"/>
      <c r="PUS19" s="548"/>
      <c r="PUT19" s="548"/>
      <c r="PUU19" s="548"/>
      <c r="PUV19" s="548"/>
      <c r="PUW19" s="548"/>
      <c r="PUX19" s="548"/>
      <c r="PUY19" s="548"/>
      <c r="PUZ19" s="548"/>
      <c r="PVA19" s="548"/>
      <c r="PVB19" s="548"/>
      <c r="PVC19" s="548"/>
      <c r="PVD19" s="548"/>
      <c r="PVE19" s="548"/>
      <c r="PVF19" s="548"/>
      <c r="PVG19" s="548"/>
      <c r="PVH19" s="548"/>
      <c r="PVI19" s="548"/>
      <c r="PVJ19" s="548"/>
      <c r="PVK19" s="548"/>
      <c r="PVL19" s="548"/>
      <c r="PVM19" s="548"/>
      <c r="PVN19" s="548"/>
      <c r="PVO19" s="548"/>
      <c r="PVP19" s="548"/>
      <c r="PVQ19" s="548"/>
      <c r="PVR19" s="548"/>
      <c r="PVS19" s="548"/>
      <c r="PVT19" s="548"/>
      <c r="PVU19" s="548"/>
      <c r="PVV19" s="548"/>
      <c r="PVW19" s="548"/>
      <c r="PVX19" s="548"/>
      <c r="PVY19" s="548"/>
      <c r="PVZ19" s="548"/>
      <c r="PWA19" s="548"/>
      <c r="PWB19" s="548"/>
      <c r="PWC19" s="548"/>
      <c r="PWD19" s="548"/>
      <c r="PWE19" s="548"/>
      <c r="PWF19" s="548"/>
      <c r="PWG19" s="548"/>
      <c r="PWH19" s="548"/>
      <c r="PWI19" s="548"/>
      <c r="PWJ19" s="548"/>
      <c r="PWK19" s="548"/>
      <c r="PWL19" s="548"/>
      <c r="PWM19" s="548"/>
      <c r="PWN19" s="548"/>
      <c r="PWO19" s="548"/>
      <c r="PWP19" s="548"/>
      <c r="PWQ19" s="548"/>
      <c r="PWR19" s="548"/>
      <c r="PWS19" s="548"/>
      <c r="PWT19" s="548"/>
      <c r="PWU19" s="548"/>
      <c r="PWV19" s="548"/>
      <c r="PWW19" s="548"/>
      <c r="PWX19" s="548"/>
      <c r="PWY19" s="548"/>
      <c r="PWZ19" s="548"/>
      <c r="PXA19" s="548"/>
      <c r="PXB19" s="548"/>
      <c r="PXC19" s="548"/>
      <c r="PXD19" s="548"/>
      <c r="PXE19" s="548"/>
      <c r="PXF19" s="548"/>
      <c r="PXG19" s="548"/>
      <c r="PXH19" s="548"/>
      <c r="PXI19" s="548"/>
      <c r="PXJ19" s="548"/>
      <c r="PXK19" s="548"/>
      <c r="PXL19" s="548"/>
      <c r="PXM19" s="548"/>
      <c r="PXN19" s="548"/>
      <c r="PXO19" s="548"/>
      <c r="PXP19" s="548"/>
      <c r="PXQ19" s="548"/>
      <c r="PXR19" s="548"/>
      <c r="PXS19" s="548"/>
      <c r="PXT19" s="548"/>
      <c r="PXU19" s="548"/>
      <c r="PXV19" s="548"/>
      <c r="PXW19" s="548"/>
      <c r="PXX19" s="548"/>
      <c r="PXY19" s="548"/>
      <c r="PXZ19" s="548"/>
      <c r="PYA19" s="548"/>
      <c r="PYB19" s="548"/>
      <c r="PYC19" s="548"/>
      <c r="PYD19" s="548"/>
      <c r="PYE19" s="548"/>
      <c r="PYF19" s="548"/>
      <c r="PYG19" s="548"/>
      <c r="PYH19" s="548"/>
      <c r="PYI19" s="548"/>
      <c r="PYJ19" s="548"/>
      <c r="PYK19" s="548"/>
      <c r="PYL19" s="548"/>
      <c r="PYM19" s="548"/>
      <c r="PYN19" s="548"/>
      <c r="PYO19" s="548"/>
      <c r="PYP19" s="548"/>
      <c r="PYQ19" s="548"/>
      <c r="PYR19" s="548"/>
      <c r="PYS19" s="548"/>
      <c r="PYT19" s="548"/>
      <c r="PYU19" s="548"/>
      <c r="PYV19" s="548"/>
      <c r="PYW19" s="548"/>
      <c r="PYX19" s="548"/>
      <c r="PYY19" s="548"/>
      <c r="PYZ19" s="548"/>
      <c r="PZA19" s="548"/>
      <c r="PZB19" s="548"/>
      <c r="PZC19" s="548"/>
      <c r="PZD19" s="548"/>
      <c r="PZE19" s="548"/>
      <c r="PZF19" s="548"/>
      <c r="PZG19" s="548"/>
      <c r="PZH19" s="548"/>
      <c r="PZI19" s="548"/>
      <c r="PZJ19" s="548"/>
      <c r="PZK19" s="548"/>
      <c r="PZL19" s="548"/>
      <c r="PZM19" s="548"/>
      <c r="PZN19" s="548"/>
      <c r="PZO19" s="548"/>
      <c r="PZP19" s="548"/>
      <c r="PZQ19" s="548"/>
      <c r="PZR19" s="548"/>
      <c r="PZS19" s="548"/>
      <c r="PZT19" s="548"/>
      <c r="PZU19" s="548"/>
      <c r="PZV19" s="548"/>
      <c r="PZW19" s="548"/>
      <c r="PZX19" s="548"/>
      <c r="PZY19" s="548"/>
      <c r="PZZ19" s="548"/>
      <c r="QAA19" s="548"/>
      <c r="QAB19" s="548"/>
      <c r="QAC19" s="548"/>
      <c r="QAD19" s="548"/>
      <c r="QAE19" s="548"/>
      <c r="QAF19" s="548"/>
      <c r="QAG19" s="548"/>
      <c r="QAH19" s="548"/>
      <c r="QAI19" s="548"/>
      <c r="QAJ19" s="548"/>
      <c r="QAK19" s="548"/>
      <c r="QAL19" s="548"/>
      <c r="QAM19" s="548"/>
      <c r="QAN19" s="548"/>
      <c r="QAO19" s="548"/>
      <c r="QAP19" s="548"/>
      <c r="QAQ19" s="548"/>
      <c r="QAR19" s="548"/>
      <c r="QAS19" s="548"/>
      <c r="QAT19" s="548"/>
      <c r="QAU19" s="548"/>
      <c r="QAV19" s="548"/>
      <c r="QAW19" s="548"/>
      <c r="QAX19" s="548"/>
      <c r="QAY19" s="548"/>
      <c r="QAZ19" s="548"/>
      <c r="QBA19" s="548"/>
      <c r="QBB19" s="548"/>
      <c r="QBC19" s="548"/>
      <c r="QBD19" s="548"/>
      <c r="QBE19" s="548"/>
      <c r="QBF19" s="548"/>
      <c r="QBG19" s="548"/>
      <c r="QBH19" s="548"/>
      <c r="QBI19" s="548"/>
      <c r="QBJ19" s="548"/>
      <c r="QBK19" s="548"/>
      <c r="QBL19" s="548"/>
      <c r="QBM19" s="548"/>
      <c r="QBN19" s="548"/>
      <c r="QBO19" s="548"/>
      <c r="QBP19" s="548"/>
      <c r="QBQ19" s="548"/>
      <c r="QBR19" s="548"/>
      <c r="QBS19" s="548"/>
      <c r="QBT19" s="548"/>
      <c r="QBU19" s="548"/>
      <c r="QBV19" s="548"/>
      <c r="QBW19" s="548"/>
      <c r="QBX19" s="548"/>
      <c r="QBY19" s="548"/>
      <c r="QBZ19" s="548"/>
      <c r="QCA19" s="548"/>
      <c r="QCB19" s="548"/>
      <c r="QCC19" s="548"/>
      <c r="QCD19" s="548"/>
      <c r="QCE19" s="548"/>
      <c r="QCF19" s="548"/>
      <c r="QCG19" s="548"/>
      <c r="QCH19" s="548"/>
      <c r="QCI19" s="548"/>
      <c r="QCJ19" s="548"/>
      <c r="QCK19" s="548"/>
      <c r="QCL19" s="548"/>
      <c r="QCM19" s="548"/>
      <c r="QCN19" s="548"/>
      <c r="QCO19" s="548"/>
      <c r="QCP19" s="548"/>
      <c r="QCQ19" s="548"/>
      <c r="QCR19" s="548"/>
      <c r="QCS19" s="548"/>
      <c r="QCT19" s="548"/>
      <c r="QCU19" s="548"/>
      <c r="QCV19" s="548"/>
      <c r="QCW19" s="548"/>
      <c r="QCX19" s="548"/>
      <c r="QCY19" s="548"/>
      <c r="QCZ19" s="548"/>
      <c r="QDA19" s="548"/>
      <c r="QDB19" s="548"/>
      <c r="QDC19" s="548"/>
      <c r="QDD19" s="548"/>
      <c r="QDE19" s="548"/>
      <c r="QDF19" s="548"/>
      <c r="QDG19" s="548"/>
      <c r="QDH19" s="548"/>
      <c r="QDI19" s="548"/>
      <c r="QDJ19" s="548"/>
      <c r="QDK19" s="548"/>
      <c r="QDL19" s="548"/>
      <c r="QDM19" s="548"/>
      <c r="QDN19" s="548"/>
      <c r="QDO19" s="548"/>
      <c r="QDP19" s="548"/>
      <c r="QDQ19" s="548"/>
      <c r="QDR19" s="548"/>
      <c r="QDS19" s="548"/>
      <c r="QDT19" s="548"/>
      <c r="QDU19" s="548"/>
      <c r="QDV19" s="548"/>
      <c r="QDW19" s="548"/>
      <c r="QDX19" s="548"/>
      <c r="QDY19" s="548"/>
      <c r="QDZ19" s="548"/>
      <c r="QEA19" s="548"/>
      <c r="QEB19" s="548"/>
      <c r="QEC19" s="548"/>
      <c r="QED19" s="548"/>
      <c r="QEE19" s="548"/>
      <c r="QEF19" s="548"/>
      <c r="QEG19" s="548"/>
      <c r="QEH19" s="548"/>
      <c r="QEI19" s="548"/>
      <c r="QEJ19" s="548"/>
      <c r="QEK19" s="548"/>
      <c r="QEL19" s="548"/>
      <c r="QEM19" s="548"/>
      <c r="QEN19" s="548"/>
      <c r="QEO19" s="548"/>
      <c r="QEP19" s="548"/>
      <c r="QEQ19" s="548"/>
      <c r="QER19" s="548"/>
      <c r="QES19" s="548"/>
      <c r="QET19" s="548"/>
      <c r="QEU19" s="548"/>
      <c r="QEV19" s="548"/>
      <c r="QEW19" s="548"/>
      <c r="QEX19" s="548"/>
      <c r="QEY19" s="548"/>
      <c r="QEZ19" s="548"/>
      <c r="QFA19" s="548"/>
      <c r="QFB19" s="548"/>
      <c r="QFC19" s="548"/>
      <c r="QFD19" s="548"/>
      <c r="QFE19" s="548"/>
      <c r="QFF19" s="548"/>
      <c r="QFG19" s="548"/>
      <c r="QFH19" s="548"/>
      <c r="QFI19" s="548"/>
      <c r="QFJ19" s="548"/>
      <c r="QFK19" s="548"/>
      <c r="QFL19" s="548"/>
      <c r="QFM19" s="548"/>
      <c r="QFN19" s="548"/>
      <c r="QFO19" s="548"/>
      <c r="QFP19" s="548"/>
      <c r="QFQ19" s="548"/>
      <c r="QFR19" s="548"/>
      <c r="QFS19" s="548"/>
      <c r="QFT19" s="548"/>
      <c r="QFU19" s="548"/>
      <c r="QFV19" s="548"/>
      <c r="QFW19" s="548"/>
      <c r="QFX19" s="548"/>
      <c r="QFY19" s="548"/>
      <c r="QFZ19" s="548"/>
      <c r="QGA19" s="548"/>
      <c r="QGB19" s="548"/>
      <c r="QGC19" s="548"/>
      <c r="QGD19" s="548"/>
      <c r="QGE19" s="548"/>
      <c r="QGF19" s="548"/>
      <c r="QGG19" s="548"/>
      <c r="QGH19" s="548"/>
      <c r="QGI19" s="548"/>
      <c r="QGJ19" s="548"/>
      <c r="QGK19" s="548"/>
      <c r="QGL19" s="548"/>
      <c r="QGM19" s="548"/>
      <c r="QGN19" s="548"/>
      <c r="QGO19" s="548"/>
      <c r="QGP19" s="548"/>
      <c r="QGQ19" s="548"/>
      <c r="QGR19" s="548"/>
      <c r="QGS19" s="548"/>
      <c r="QGT19" s="548"/>
      <c r="QGU19" s="548"/>
      <c r="QGV19" s="548"/>
      <c r="QGW19" s="548"/>
      <c r="QGX19" s="548"/>
      <c r="QGY19" s="548"/>
      <c r="QGZ19" s="548"/>
      <c r="QHA19" s="548"/>
      <c r="QHB19" s="548"/>
      <c r="QHC19" s="548"/>
      <c r="QHD19" s="548"/>
      <c r="QHE19" s="548"/>
      <c r="QHF19" s="548"/>
      <c r="QHG19" s="548"/>
      <c r="QHH19" s="548"/>
      <c r="QHI19" s="548"/>
      <c r="QHJ19" s="548"/>
      <c r="QHK19" s="548"/>
      <c r="QHL19" s="548"/>
      <c r="QHM19" s="548"/>
      <c r="QHN19" s="548"/>
      <c r="QHO19" s="548"/>
      <c r="QHP19" s="548"/>
      <c r="QHQ19" s="548"/>
      <c r="QHR19" s="548"/>
      <c r="QHS19" s="548"/>
      <c r="QHT19" s="548"/>
      <c r="QHU19" s="548"/>
      <c r="QHV19" s="548"/>
      <c r="QHW19" s="548"/>
      <c r="QHX19" s="548"/>
      <c r="QHY19" s="548"/>
      <c r="QHZ19" s="548"/>
      <c r="QIA19" s="548"/>
      <c r="QIB19" s="548"/>
      <c r="QIC19" s="548"/>
      <c r="QID19" s="548"/>
      <c r="QIE19" s="548"/>
      <c r="QIF19" s="548"/>
      <c r="QIG19" s="548"/>
      <c r="QIH19" s="548"/>
      <c r="QII19" s="548"/>
      <c r="QIJ19" s="548"/>
      <c r="QIK19" s="548"/>
      <c r="QIL19" s="548"/>
      <c r="QIM19" s="548"/>
      <c r="QIN19" s="548"/>
      <c r="QIO19" s="548"/>
      <c r="QIP19" s="548"/>
      <c r="QIQ19" s="548"/>
      <c r="QIR19" s="548"/>
      <c r="QIS19" s="548"/>
      <c r="QIT19" s="548"/>
      <c r="QIU19" s="548"/>
      <c r="QIV19" s="548"/>
      <c r="QIW19" s="548"/>
      <c r="QIX19" s="548"/>
      <c r="QIY19" s="548"/>
      <c r="QIZ19" s="548"/>
      <c r="QJA19" s="548"/>
      <c r="QJB19" s="548"/>
      <c r="QJC19" s="548"/>
      <c r="QJD19" s="548"/>
      <c r="QJE19" s="548"/>
      <c r="QJF19" s="548"/>
      <c r="QJG19" s="548"/>
      <c r="QJH19" s="548"/>
      <c r="QJI19" s="548"/>
      <c r="QJJ19" s="548"/>
      <c r="QJK19" s="548"/>
      <c r="QJL19" s="548"/>
      <c r="QJM19" s="548"/>
      <c r="QJN19" s="548"/>
      <c r="QJO19" s="548"/>
      <c r="QJP19" s="548"/>
      <c r="QJQ19" s="548"/>
      <c r="QJR19" s="548"/>
      <c r="QJS19" s="548"/>
      <c r="QJT19" s="548"/>
      <c r="QJU19" s="548"/>
      <c r="QJV19" s="548"/>
      <c r="QJW19" s="548"/>
      <c r="QJX19" s="548"/>
      <c r="QJY19" s="548"/>
      <c r="QJZ19" s="548"/>
      <c r="QKA19" s="548"/>
      <c r="QKB19" s="548"/>
      <c r="QKC19" s="548"/>
      <c r="QKD19" s="548"/>
      <c r="QKE19" s="548"/>
      <c r="QKF19" s="548"/>
      <c r="QKG19" s="548"/>
      <c r="QKH19" s="548"/>
      <c r="QKI19" s="548"/>
      <c r="QKJ19" s="548"/>
      <c r="QKK19" s="548"/>
      <c r="QKL19" s="548"/>
      <c r="QKM19" s="548"/>
      <c r="QKN19" s="548"/>
      <c r="QKO19" s="548"/>
      <c r="QKP19" s="548"/>
      <c r="QKQ19" s="548"/>
      <c r="QKR19" s="548"/>
      <c r="QKS19" s="548"/>
      <c r="QKT19" s="548"/>
      <c r="QKU19" s="548"/>
      <c r="QKV19" s="548"/>
      <c r="QKW19" s="548"/>
      <c r="QKX19" s="548"/>
      <c r="QKY19" s="548"/>
      <c r="QKZ19" s="548"/>
      <c r="QLA19" s="548"/>
      <c r="QLB19" s="548"/>
      <c r="QLC19" s="548"/>
      <c r="QLD19" s="548"/>
      <c r="QLE19" s="548"/>
      <c r="QLF19" s="548"/>
      <c r="QLG19" s="548"/>
      <c r="QLH19" s="548"/>
      <c r="QLI19" s="548"/>
      <c r="QLJ19" s="548"/>
      <c r="QLK19" s="548"/>
      <c r="QLL19" s="548"/>
      <c r="QLM19" s="548"/>
      <c r="QLN19" s="548"/>
      <c r="QLO19" s="548"/>
      <c r="QLP19" s="548"/>
      <c r="QLQ19" s="548"/>
      <c r="QLR19" s="548"/>
      <c r="QLS19" s="548"/>
      <c r="QLT19" s="548"/>
      <c r="QLU19" s="548"/>
      <c r="QLV19" s="548"/>
      <c r="QLW19" s="548"/>
      <c r="QLX19" s="548"/>
      <c r="QLY19" s="548"/>
      <c r="QLZ19" s="548"/>
      <c r="QMA19" s="548"/>
      <c r="QMB19" s="548"/>
      <c r="QMC19" s="548"/>
      <c r="QMD19" s="548"/>
      <c r="QME19" s="548"/>
      <c r="QMF19" s="548"/>
      <c r="QMG19" s="548"/>
      <c r="QMH19" s="548"/>
      <c r="QMI19" s="548"/>
      <c r="QMJ19" s="548"/>
      <c r="QMK19" s="548"/>
      <c r="QML19" s="548"/>
      <c r="QMM19" s="548"/>
      <c r="QMN19" s="548"/>
      <c r="QMO19" s="548"/>
      <c r="QMP19" s="548"/>
      <c r="QMQ19" s="548"/>
      <c r="QMR19" s="548"/>
      <c r="QMS19" s="548"/>
      <c r="QMT19" s="548"/>
      <c r="QMU19" s="548"/>
      <c r="QMV19" s="548"/>
      <c r="QMW19" s="548"/>
      <c r="QMX19" s="548"/>
      <c r="QMY19" s="548"/>
      <c r="QMZ19" s="548"/>
      <c r="QNA19" s="548"/>
      <c r="QNB19" s="548"/>
      <c r="QNC19" s="548"/>
      <c r="QND19" s="548"/>
      <c r="QNE19" s="548"/>
      <c r="QNF19" s="548"/>
      <c r="QNG19" s="548"/>
      <c r="QNH19" s="548"/>
      <c r="QNI19" s="548"/>
      <c r="QNJ19" s="548"/>
      <c r="QNK19" s="548"/>
      <c r="QNL19" s="548"/>
      <c r="QNM19" s="548"/>
      <c r="QNN19" s="548"/>
      <c r="QNO19" s="548"/>
      <c r="QNP19" s="548"/>
      <c r="QNQ19" s="548"/>
      <c r="QNR19" s="548"/>
      <c r="QNS19" s="548"/>
      <c r="QNT19" s="548"/>
      <c r="QNU19" s="548"/>
      <c r="QNV19" s="548"/>
      <c r="QNW19" s="548"/>
      <c r="QNX19" s="548"/>
      <c r="QNY19" s="548"/>
      <c r="QNZ19" s="548"/>
      <c r="QOA19" s="548"/>
      <c r="QOB19" s="548"/>
      <c r="QOC19" s="548"/>
      <c r="QOD19" s="548"/>
      <c r="QOE19" s="548"/>
      <c r="QOF19" s="548"/>
      <c r="QOG19" s="548"/>
      <c r="QOH19" s="548"/>
      <c r="QOI19" s="548"/>
      <c r="QOJ19" s="548"/>
      <c r="QOK19" s="548"/>
      <c r="QOL19" s="548"/>
      <c r="QOM19" s="548"/>
      <c r="QON19" s="548"/>
      <c r="QOO19" s="548"/>
      <c r="QOP19" s="548"/>
      <c r="QOQ19" s="548"/>
      <c r="QOR19" s="548"/>
      <c r="QOS19" s="548"/>
      <c r="QOT19" s="548"/>
      <c r="QOU19" s="548"/>
      <c r="QOV19" s="548"/>
      <c r="QOW19" s="548"/>
      <c r="QOX19" s="548"/>
      <c r="QOY19" s="548"/>
      <c r="QOZ19" s="548"/>
      <c r="QPA19" s="548"/>
      <c r="QPB19" s="548"/>
      <c r="QPC19" s="548"/>
      <c r="QPD19" s="548"/>
      <c r="QPE19" s="548"/>
      <c r="QPF19" s="548"/>
      <c r="QPG19" s="548"/>
      <c r="QPH19" s="548"/>
      <c r="QPI19" s="548"/>
      <c r="QPJ19" s="548"/>
      <c r="QPK19" s="548"/>
      <c r="QPL19" s="548"/>
      <c r="QPM19" s="548"/>
      <c r="QPN19" s="548"/>
      <c r="QPO19" s="548"/>
      <c r="QPP19" s="548"/>
      <c r="QPQ19" s="548"/>
      <c r="QPR19" s="548"/>
      <c r="QPS19" s="548"/>
      <c r="QPT19" s="548"/>
      <c r="QPU19" s="548"/>
      <c r="QPV19" s="548"/>
      <c r="QPW19" s="548"/>
      <c r="QPX19" s="548"/>
      <c r="QPY19" s="548"/>
      <c r="QPZ19" s="548"/>
      <c r="QQA19" s="548"/>
      <c r="QQB19" s="548"/>
      <c r="QQC19" s="548"/>
      <c r="QQD19" s="548"/>
      <c r="QQE19" s="548"/>
      <c r="QQF19" s="548"/>
      <c r="QQG19" s="548"/>
      <c r="QQH19" s="548"/>
      <c r="QQI19" s="548"/>
      <c r="QQJ19" s="548"/>
      <c r="QQK19" s="548"/>
      <c r="QQL19" s="548"/>
      <c r="QQM19" s="548"/>
      <c r="QQN19" s="548"/>
      <c r="QQO19" s="548"/>
      <c r="QQP19" s="548"/>
      <c r="QQQ19" s="548"/>
      <c r="QQR19" s="548"/>
      <c r="QQS19" s="548"/>
      <c r="QQT19" s="548"/>
      <c r="QQU19" s="548"/>
      <c r="QQV19" s="548"/>
      <c r="QQW19" s="548"/>
      <c r="QQX19" s="548"/>
      <c r="QQY19" s="548"/>
      <c r="QQZ19" s="548"/>
      <c r="QRA19" s="548"/>
      <c r="QRB19" s="548"/>
      <c r="QRC19" s="548"/>
      <c r="QRD19" s="548"/>
      <c r="QRE19" s="548"/>
      <c r="QRF19" s="548"/>
      <c r="QRG19" s="548"/>
      <c r="QRH19" s="548"/>
      <c r="QRI19" s="548"/>
      <c r="QRJ19" s="548"/>
      <c r="QRK19" s="548"/>
      <c r="QRL19" s="548"/>
      <c r="QRM19" s="548"/>
      <c r="QRN19" s="548"/>
      <c r="QRO19" s="548"/>
      <c r="QRP19" s="548"/>
      <c r="QRQ19" s="548"/>
      <c r="QRR19" s="548"/>
      <c r="QRS19" s="548"/>
      <c r="QRT19" s="548"/>
      <c r="QRU19" s="548"/>
      <c r="QRV19" s="548"/>
      <c r="QRW19" s="548"/>
      <c r="QRX19" s="548"/>
      <c r="QRY19" s="548"/>
      <c r="QRZ19" s="548"/>
      <c r="QSA19" s="548"/>
      <c r="QSB19" s="548"/>
      <c r="QSC19" s="548"/>
      <c r="QSD19" s="548"/>
      <c r="QSE19" s="548"/>
      <c r="QSF19" s="548"/>
      <c r="QSG19" s="548"/>
      <c r="QSH19" s="548"/>
      <c r="QSI19" s="548"/>
      <c r="QSJ19" s="548"/>
      <c r="QSK19" s="548"/>
      <c r="QSL19" s="548"/>
      <c r="QSM19" s="548"/>
      <c r="QSN19" s="548"/>
      <c r="QSO19" s="548"/>
      <c r="QSP19" s="548"/>
      <c r="QSQ19" s="548"/>
      <c r="QSR19" s="548"/>
      <c r="QSS19" s="548"/>
      <c r="QST19" s="548"/>
      <c r="QSU19" s="548"/>
      <c r="QSV19" s="548"/>
      <c r="QSW19" s="548"/>
      <c r="QSX19" s="548"/>
      <c r="QSY19" s="548"/>
      <c r="QSZ19" s="548"/>
      <c r="QTA19" s="548"/>
      <c r="QTB19" s="548"/>
      <c r="QTC19" s="548"/>
      <c r="QTD19" s="548"/>
      <c r="QTE19" s="548"/>
      <c r="QTF19" s="548"/>
      <c r="QTG19" s="548"/>
      <c r="QTH19" s="548"/>
      <c r="QTI19" s="548"/>
      <c r="QTJ19" s="548"/>
      <c r="QTK19" s="548"/>
      <c r="QTL19" s="548"/>
      <c r="QTM19" s="548"/>
      <c r="QTN19" s="548"/>
      <c r="QTO19" s="548"/>
      <c r="QTP19" s="548"/>
      <c r="QTQ19" s="548"/>
      <c r="QTR19" s="548"/>
      <c r="QTS19" s="548"/>
      <c r="QTT19" s="548"/>
      <c r="QTU19" s="548"/>
      <c r="QTV19" s="548"/>
      <c r="QTW19" s="548"/>
      <c r="QTX19" s="548"/>
      <c r="QTY19" s="548"/>
      <c r="QTZ19" s="548"/>
      <c r="QUA19" s="548"/>
      <c r="QUB19" s="548"/>
      <c r="QUC19" s="548"/>
      <c r="QUD19" s="548"/>
      <c r="QUE19" s="548"/>
      <c r="QUF19" s="548"/>
      <c r="QUG19" s="548"/>
      <c r="QUH19" s="548"/>
      <c r="QUI19" s="548"/>
      <c r="QUJ19" s="548"/>
      <c r="QUK19" s="548"/>
      <c r="QUL19" s="548"/>
      <c r="QUM19" s="548"/>
      <c r="QUN19" s="548"/>
      <c r="QUO19" s="548"/>
      <c r="QUP19" s="548"/>
      <c r="QUQ19" s="548"/>
      <c r="QUR19" s="548"/>
      <c r="QUS19" s="548"/>
      <c r="QUT19" s="548"/>
      <c r="QUU19" s="548"/>
      <c r="QUV19" s="548"/>
      <c r="QUW19" s="548"/>
      <c r="QUX19" s="548"/>
      <c r="QUY19" s="548"/>
      <c r="QUZ19" s="548"/>
      <c r="QVA19" s="548"/>
      <c r="QVB19" s="548"/>
      <c r="QVC19" s="548"/>
      <c r="QVD19" s="548"/>
      <c r="QVE19" s="548"/>
      <c r="QVF19" s="548"/>
      <c r="QVG19" s="548"/>
      <c r="QVH19" s="548"/>
      <c r="QVI19" s="548"/>
      <c r="QVJ19" s="548"/>
      <c r="QVK19" s="548"/>
      <c r="QVL19" s="548"/>
      <c r="QVM19" s="548"/>
      <c r="QVN19" s="548"/>
      <c r="QVO19" s="548"/>
      <c r="QVP19" s="548"/>
      <c r="QVQ19" s="548"/>
      <c r="QVR19" s="548"/>
      <c r="QVS19" s="548"/>
      <c r="QVT19" s="548"/>
      <c r="QVU19" s="548"/>
      <c r="QVV19" s="548"/>
      <c r="QVW19" s="548"/>
      <c r="QVX19" s="548"/>
      <c r="QVY19" s="548"/>
      <c r="QVZ19" s="548"/>
      <c r="QWA19" s="548"/>
      <c r="QWB19" s="548"/>
      <c r="QWC19" s="548"/>
      <c r="QWD19" s="548"/>
      <c r="QWE19" s="548"/>
      <c r="QWF19" s="548"/>
      <c r="QWG19" s="548"/>
      <c r="QWH19" s="548"/>
      <c r="QWI19" s="548"/>
      <c r="QWJ19" s="548"/>
      <c r="QWK19" s="548"/>
      <c r="QWL19" s="548"/>
      <c r="QWM19" s="548"/>
      <c r="QWN19" s="548"/>
      <c r="QWO19" s="548"/>
      <c r="QWP19" s="548"/>
      <c r="QWQ19" s="548"/>
      <c r="QWR19" s="548"/>
      <c r="QWS19" s="548"/>
      <c r="QWT19" s="548"/>
      <c r="QWU19" s="548"/>
      <c r="QWV19" s="548"/>
      <c r="QWW19" s="548"/>
      <c r="QWX19" s="548"/>
      <c r="QWY19" s="548"/>
      <c r="QWZ19" s="548"/>
      <c r="QXA19" s="548"/>
      <c r="QXB19" s="548"/>
      <c r="QXC19" s="548"/>
      <c r="QXD19" s="548"/>
      <c r="QXE19" s="548"/>
      <c r="QXF19" s="548"/>
      <c r="QXG19" s="548"/>
      <c r="QXH19" s="548"/>
      <c r="QXI19" s="548"/>
      <c r="QXJ19" s="548"/>
      <c r="QXK19" s="548"/>
      <c r="QXL19" s="548"/>
      <c r="QXM19" s="548"/>
      <c r="QXN19" s="548"/>
      <c r="QXO19" s="548"/>
      <c r="QXP19" s="548"/>
      <c r="QXQ19" s="548"/>
      <c r="QXR19" s="548"/>
      <c r="QXS19" s="548"/>
      <c r="QXT19" s="548"/>
      <c r="QXU19" s="548"/>
      <c r="QXV19" s="548"/>
      <c r="QXW19" s="548"/>
      <c r="QXX19" s="548"/>
      <c r="QXY19" s="548"/>
      <c r="QXZ19" s="548"/>
      <c r="QYA19" s="548"/>
      <c r="QYB19" s="548"/>
      <c r="QYC19" s="548"/>
      <c r="QYD19" s="548"/>
      <c r="QYE19" s="548"/>
      <c r="QYF19" s="548"/>
      <c r="QYG19" s="548"/>
      <c r="QYH19" s="548"/>
      <c r="QYI19" s="548"/>
      <c r="QYJ19" s="548"/>
      <c r="QYK19" s="548"/>
      <c r="QYL19" s="548"/>
      <c r="QYM19" s="548"/>
      <c r="QYN19" s="548"/>
      <c r="QYO19" s="548"/>
      <c r="QYP19" s="548"/>
      <c r="QYQ19" s="548"/>
      <c r="QYR19" s="548"/>
      <c r="QYS19" s="548"/>
      <c r="QYT19" s="548"/>
      <c r="QYU19" s="548"/>
      <c r="QYV19" s="548"/>
      <c r="QYW19" s="548"/>
      <c r="QYX19" s="548"/>
      <c r="QYY19" s="548"/>
      <c r="QYZ19" s="548"/>
      <c r="QZA19" s="548"/>
      <c r="QZB19" s="548"/>
      <c r="QZC19" s="548"/>
      <c r="QZD19" s="548"/>
      <c r="QZE19" s="548"/>
      <c r="QZF19" s="548"/>
      <c r="QZG19" s="548"/>
      <c r="QZH19" s="548"/>
      <c r="QZI19" s="548"/>
      <c r="QZJ19" s="548"/>
      <c r="QZK19" s="548"/>
      <c r="QZL19" s="548"/>
      <c r="QZM19" s="548"/>
      <c r="QZN19" s="548"/>
      <c r="QZO19" s="548"/>
      <c r="QZP19" s="548"/>
      <c r="QZQ19" s="548"/>
      <c r="QZR19" s="548"/>
      <c r="QZS19" s="548"/>
      <c r="QZT19" s="548"/>
      <c r="QZU19" s="548"/>
      <c r="QZV19" s="548"/>
      <c r="QZW19" s="548"/>
      <c r="QZX19" s="548"/>
      <c r="QZY19" s="548"/>
      <c r="QZZ19" s="548"/>
      <c r="RAA19" s="548"/>
      <c r="RAB19" s="548"/>
      <c r="RAC19" s="548"/>
      <c r="RAD19" s="548"/>
      <c r="RAE19" s="548"/>
      <c r="RAF19" s="548"/>
      <c r="RAG19" s="548"/>
      <c r="RAH19" s="548"/>
      <c r="RAI19" s="548"/>
      <c r="RAJ19" s="548"/>
      <c r="RAK19" s="548"/>
      <c r="RAL19" s="548"/>
      <c r="RAM19" s="548"/>
      <c r="RAN19" s="548"/>
      <c r="RAO19" s="548"/>
      <c r="RAP19" s="548"/>
      <c r="RAQ19" s="548"/>
      <c r="RAR19" s="548"/>
      <c r="RAS19" s="548"/>
      <c r="RAT19" s="548"/>
      <c r="RAU19" s="548"/>
      <c r="RAV19" s="548"/>
      <c r="RAW19" s="548"/>
      <c r="RAX19" s="548"/>
      <c r="RAY19" s="548"/>
      <c r="RAZ19" s="548"/>
      <c r="RBA19" s="548"/>
      <c r="RBB19" s="548"/>
      <c r="RBC19" s="548"/>
      <c r="RBD19" s="548"/>
      <c r="RBE19" s="548"/>
      <c r="RBF19" s="548"/>
      <c r="RBG19" s="548"/>
      <c r="RBH19" s="548"/>
      <c r="RBI19" s="548"/>
      <c r="RBJ19" s="548"/>
      <c r="RBK19" s="548"/>
      <c r="RBL19" s="548"/>
      <c r="RBM19" s="548"/>
      <c r="RBN19" s="548"/>
      <c r="RBO19" s="548"/>
      <c r="RBP19" s="548"/>
      <c r="RBQ19" s="548"/>
      <c r="RBR19" s="548"/>
      <c r="RBS19" s="548"/>
      <c r="RBT19" s="548"/>
      <c r="RBU19" s="548"/>
      <c r="RBV19" s="548"/>
      <c r="RBW19" s="548"/>
      <c r="RBX19" s="548"/>
      <c r="RBY19" s="548"/>
      <c r="RBZ19" s="548"/>
      <c r="RCA19" s="548"/>
      <c r="RCB19" s="548"/>
      <c r="RCC19" s="548"/>
      <c r="RCD19" s="548"/>
      <c r="RCE19" s="548"/>
      <c r="RCF19" s="548"/>
      <c r="RCG19" s="548"/>
      <c r="RCH19" s="548"/>
      <c r="RCI19" s="548"/>
      <c r="RCJ19" s="548"/>
      <c r="RCK19" s="548"/>
      <c r="RCL19" s="548"/>
      <c r="RCM19" s="548"/>
      <c r="RCN19" s="548"/>
      <c r="RCO19" s="548"/>
      <c r="RCP19" s="548"/>
      <c r="RCQ19" s="548"/>
      <c r="RCR19" s="548"/>
      <c r="RCS19" s="548"/>
      <c r="RCT19" s="548"/>
      <c r="RCU19" s="548"/>
      <c r="RCV19" s="548"/>
      <c r="RCW19" s="548"/>
      <c r="RCX19" s="548"/>
      <c r="RCY19" s="548"/>
      <c r="RCZ19" s="548"/>
      <c r="RDA19" s="548"/>
      <c r="RDB19" s="548"/>
      <c r="RDC19" s="548"/>
      <c r="RDD19" s="548"/>
      <c r="RDE19" s="548"/>
      <c r="RDF19" s="548"/>
      <c r="RDG19" s="548"/>
      <c r="RDH19" s="548"/>
      <c r="RDI19" s="548"/>
      <c r="RDJ19" s="548"/>
      <c r="RDK19" s="548"/>
      <c r="RDL19" s="548"/>
      <c r="RDM19" s="548"/>
      <c r="RDN19" s="548"/>
      <c r="RDO19" s="548"/>
      <c r="RDP19" s="548"/>
      <c r="RDQ19" s="548"/>
      <c r="RDR19" s="548"/>
      <c r="RDS19" s="548"/>
      <c r="RDT19" s="548"/>
      <c r="RDU19" s="548"/>
      <c r="RDV19" s="548"/>
      <c r="RDW19" s="548"/>
      <c r="RDX19" s="548"/>
      <c r="RDY19" s="548"/>
      <c r="RDZ19" s="548"/>
      <c r="REA19" s="548"/>
      <c r="REB19" s="548"/>
      <c r="REC19" s="548"/>
      <c r="RED19" s="548"/>
      <c r="REE19" s="548"/>
      <c r="REF19" s="548"/>
      <c r="REG19" s="548"/>
      <c r="REH19" s="548"/>
      <c r="REI19" s="548"/>
      <c r="REJ19" s="548"/>
      <c r="REK19" s="548"/>
      <c r="REL19" s="548"/>
      <c r="REM19" s="548"/>
      <c r="REN19" s="548"/>
      <c r="REO19" s="548"/>
      <c r="REP19" s="548"/>
      <c r="REQ19" s="548"/>
      <c r="RER19" s="548"/>
      <c r="RES19" s="548"/>
      <c r="RET19" s="548"/>
      <c r="REU19" s="548"/>
      <c r="REV19" s="548"/>
      <c r="REW19" s="548"/>
      <c r="REX19" s="548"/>
      <c r="REY19" s="548"/>
      <c r="REZ19" s="548"/>
      <c r="RFA19" s="548"/>
      <c r="RFB19" s="548"/>
      <c r="RFC19" s="548"/>
      <c r="RFD19" s="548"/>
      <c r="RFE19" s="548"/>
      <c r="RFF19" s="548"/>
      <c r="RFG19" s="548"/>
      <c r="RFH19" s="548"/>
      <c r="RFI19" s="548"/>
      <c r="RFJ19" s="548"/>
      <c r="RFK19" s="548"/>
      <c r="RFL19" s="548"/>
      <c r="RFM19" s="548"/>
      <c r="RFN19" s="548"/>
      <c r="RFO19" s="548"/>
      <c r="RFP19" s="548"/>
      <c r="RFQ19" s="548"/>
      <c r="RFR19" s="548"/>
      <c r="RFS19" s="548"/>
      <c r="RFT19" s="548"/>
      <c r="RFU19" s="548"/>
      <c r="RFV19" s="548"/>
      <c r="RFW19" s="548"/>
      <c r="RFX19" s="548"/>
      <c r="RFY19" s="548"/>
      <c r="RFZ19" s="548"/>
      <c r="RGA19" s="548"/>
      <c r="RGB19" s="548"/>
      <c r="RGC19" s="548"/>
      <c r="RGD19" s="548"/>
      <c r="RGE19" s="548"/>
      <c r="RGF19" s="548"/>
      <c r="RGG19" s="548"/>
      <c r="RGH19" s="548"/>
      <c r="RGI19" s="548"/>
      <c r="RGJ19" s="548"/>
      <c r="RGK19" s="548"/>
      <c r="RGL19" s="548"/>
      <c r="RGM19" s="548"/>
      <c r="RGN19" s="548"/>
      <c r="RGO19" s="548"/>
      <c r="RGP19" s="548"/>
      <c r="RGQ19" s="548"/>
      <c r="RGR19" s="548"/>
      <c r="RGS19" s="548"/>
      <c r="RGT19" s="548"/>
      <c r="RGU19" s="548"/>
      <c r="RGV19" s="548"/>
      <c r="RGW19" s="548"/>
      <c r="RGX19" s="548"/>
      <c r="RGY19" s="548"/>
      <c r="RGZ19" s="548"/>
      <c r="RHA19" s="548"/>
      <c r="RHB19" s="548"/>
      <c r="RHC19" s="548"/>
      <c r="RHD19" s="548"/>
      <c r="RHE19" s="548"/>
      <c r="RHF19" s="548"/>
      <c r="RHG19" s="548"/>
      <c r="RHH19" s="548"/>
      <c r="RHI19" s="548"/>
      <c r="RHJ19" s="548"/>
      <c r="RHK19" s="548"/>
      <c r="RHL19" s="548"/>
      <c r="RHM19" s="548"/>
      <c r="RHN19" s="548"/>
      <c r="RHO19" s="548"/>
      <c r="RHP19" s="548"/>
      <c r="RHQ19" s="548"/>
      <c r="RHR19" s="548"/>
      <c r="RHS19" s="548"/>
      <c r="RHT19" s="548"/>
      <c r="RHU19" s="548"/>
      <c r="RHV19" s="548"/>
      <c r="RHW19" s="548"/>
      <c r="RHX19" s="548"/>
      <c r="RHY19" s="548"/>
      <c r="RHZ19" s="548"/>
      <c r="RIA19" s="548"/>
      <c r="RIB19" s="548"/>
      <c r="RIC19" s="548"/>
      <c r="RID19" s="548"/>
      <c r="RIE19" s="548"/>
      <c r="RIF19" s="548"/>
      <c r="RIG19" s="548"/>
      <c r="RIH19" s="548"/>
      <c r="RII19" s="548"/>
      <c r="RIJ19" s="548"/>
      <c r="RIK19" s="548"/>
      <c r="RIL19" s="548"/>
      <c r="RIM19" s="548"/>
      <c r="RIN19" s="548"/>
      <c r="RIO19" s="548"/>
      <c r="RIP19" s="548"/>
      <c r="RIQ19" s="548"/>
      <c r="RIR19" s="548"/>
      <c r="RIS19" s="548"/>
      <c r="RIT19" s="548"/>
      <c r="RIU19" s="548"/>
      <c r="RIV19" s="548"/>
      <c r="RIW19" s="548"/>
      <c r="RIX19" s="548"/>
      <c r="RIY19" s="548"/>
      <c r="RIZ19" s="548"/>
      <c r="RJA19" s="548"/>
      <c r="RJB19" s="548"/>
      <c r="RJC19" s="548"/>
      <c r="RJD19" s="548"/>
      <c r="RJE19" s="548"/>
      <c r="RJF19" s="548"/>
      <c r="RJG19" s="548"/>
      <c r="RJH19" s="548"/>
      <c r="RJI19" s="548"/>
      <c r="RJJ19" s="548"/>
      <c r="RJK19" s="548"/>
      <c r="RJL19" s="548"/>
      <c r="RJM19" s="548"/>
      <c r="RJN19" s="548"/>
      <c r="RJO19" s="548"/>
      <c r="RJP19" s="548"/>
      <c r="RJQ19" s="548"/>
      <c r="RJR19" s="548"/>
      <c r="RJS19" s="548"/>
      <c r="RJT19" s="548"/>
      <c r="RJU19" s="548"/>
      <c r="RJV19" s="548"/>
      <c r="RJW19" s="548"/>
      <c r="RJX19" s="548"/>
      <c r="RJY19" s="548"/>
      <c r="RJZ19" s="548"/>
      <c r="RKA19" s="548"/>
      <c r="RKB19" s="548"/>
      <c r="RKC19" s="548"/>
      <c r="RKD19" s="548"/>
      <c r="RKE19" s="548"/>
      <c r="RKF19" s="548"/>
      <c r="RKG19" s="548"/>
      <c r="RKH19" s="548"/>
      <c r="RKI19" s="548"/>
      <c r="RKJ19" s="548"/>
      <c r="RKK19" s="548"/>
      <c r="RKL19" s="548"/>
      <c r="RKM19" s="548"/>
      <c r="RKN19" s="548"/>
      <c r="RKO19" s="548"/>
      <c r="RKP19" s="548"/>
      <c r="RKQ19" s="548"/>
      <c r="RKR19" s="548"/>
      <c r="RKS19" s="548"/>
      <c r="RKT19" s="548"/>
      <c r="RKU19" s="548"/>
      <c r="RKV19" s="548"/>
      <c r="RKW19" s="548"/>
      <c r="RKX19" s="548"/>
      <c r="RKY19" s="548"/>
      <c r="RKZ19" s="548"/>
      <c r="RLA19" s="548"/>
      <c r="RLB19" s="548"/>
      <c r="RLC19" s="548"/>
      <c r="RLD19" s="548"/>
      <c r="RLE19" s="548"/>
      <c r="RLF19" s="548"/>
      <c r="RLG19" s="548"/>
      <c r="RLH19" s="548"/>
      <c r="RLI19" s="548"/>
      <c r="RLJ19" s="548"/>
      <c r="RLK19" s="548"/>
      <c r="RLL19" s="548"/>
      <c r="RLM19" s="548"/>
      <c r="RLN19" s="548"/>
      <c r="RLO19" s="548"/>
      <c r="RLP19" s="548"/>
      <c r="RLQ19" s="548"/>
      <c r="RLR19" s="548"/>
      <c r="RLS19" s="548"/>
      <c r="RLT19" s="548"/>
      <c r="RLU19" s="548"/>
      <c r="RLV19" s="548"/>
      <c r="RLW19" s="548"/>
      <c r="RLX19" s="548"/>
      <c r="RLY19" s="548"/>
      <c r="RLZ19" s="548"/>
      <c r="RMA19" s="548"/>
      <c r="RMB19" s="548"/>
      <c r="RMC19" s="548"/>
      <c r="RMD19" s="548"/>
      <c r="RME19" s="548"/>
      <c r="RMF19" s="548"/>
      <c r="RMG19" s="548"/>
      <c r="RMH19" s="548"/>
      <c r="RMI19" s="548"/>
      <c r="RMJ19" s="548"/>
      <c r="RMK19" s="548"/>
      <c r="RML19" s="548"/>
      <c r="RMM19" s="548"/>
      <c r="RMN19" s="548"/>
      <c r="RMO19" s="548"/>
      <c r="RMP19" s="548"/>
      <c r="RMQ19" s="548"/>
      <c r="RMR19" s="548"/>
      <c r="RMS19" s="548"/>
      <c r="RMT19" s="548"/>
      <c r="RMU19" s="548"/>
      <c r="RMV19" s="548"/>
      <c r="RMW19" s="548"/>
      <c r="RMX19" s="548"/>
      <c r="RMY19" s="548"/>
      <c r="RMZ19" s="548"/>
      <c r="RNA19" s="548"/>
      <c r="RNB19" s="548"/>
      <c r="RNC19" s="548"/>
      <c r="RND19" s="548"/>
      <c r="RNE19" s="548"/>
      <c r="RNF19" s="548"/>
      <c r="RNG19" s="548"/>
      <c r="RNH19" s="548"/>
      <c r="RNI19" s="548"/>
      <c r="RNJ19" s="548"/>
      <c r="RNK19" s="548"/>
      <c r="RNL19" s="548"/>
      <c r="RNM19" s="548"/>
      <c r="RNN19" s="548"/>
      <c r="RNO19" s="548"/>
      <c r="RNP19" s="548"/>
      <c r="RNQ19" s="548"/>
      <c r="RNR19" s="548"/>
      <c r="RNS19" s="548"/>
      <c r="RNT19" s="548"/>
      <c r="RNU19" s="548"/>
      <c r="RNV19" s="548"/>
      <c r="RNW19" s="548"/>
      <c r="RNX19" s="548"/>
      <c r="RNY19" s="548"/>
      <c r="RNZ19" s="548"/>
      <c r="ROA19" s="548"/>
      <c r="ROB19" s="548"/>
      <c r="ROC19" s="548"/>
      <c r="ROD19" s="548"/>
      <c r="ROE19" s="548"/>
      <c r="ROF19" s="548"/>
      <c r="ROG19" s="548"/>
      <c r="ROH19" s="548"/>
      <c r="ROI19" s="548"/>
      <c r="ROJ19" s="548"/>
      <c r="ROK19" s="548"/>
      <c r="ROL19" s="548"/>
      <c r="ROM19" s="548"/>
      <c r="RON19" s="548"/>
      <c r="ROO19" s="548"/>
      <c r="ROP19" s="548"/>
      <c r="ROQ19" s="548"/>
      <c r="ROR19" s="548"/>
      <c r="ROS19" s="548"/>
      <c r="ROT19" s="548"/>
      <c r="ROU19" s="548"/>
      <c r="ROV19" s="548"/>
      <c r="ROW19" s="548"/>
      <c r="ROX19" s="548"/>
      <c r="ROY19" s="548"/>
      <c r="ROZ19" s="548"/>
      <c r="RPA19" s="548"/>
      <c r="RPB19" s="548"/>
      <c r="RPC19" s="548"/>
      <c r="RPD19" s="548"/>
      <c r="RPE19" s="548"/>
      <c r="RPF19" s="548"/>
      <c r="RPG19" s="548"/>
      <c r="RPH19" s="548"/>
      <c r="RPI19" s="548"/>
      <c r="RPJ19" s="548"/>
      <c r="RPK19" s="548"/>
      <c r="RPL19" s="548"/>
      <c r="RPM19" s="548"/>
      <c r="RPN19" s="548"/>
      <c r="RPO19" s="548"/>
      <c r="RPP19" s="548"/>
      <c r="RPQ19" s="548"/>
      <c r="RPR19" s="548"/>
      <c r="RPS19" s="548"/>
      <c r="RPT19" s="548"/>
      <c r="RPU19" s="548"/>
      <c r="RPV19" s="548"/>
      <c r="RPW19" s="548"/>
      <c r="RPX19" s="548"/>
      <c r="RPY19" s="548"/>
      <c r="RPZ19" s="548"/>
      <c r="RQA19" s="548"/>
      <c r="RQB19" s="548"/>
      <c r="RQC19" s="548"/>
      <c r="RQD19" s="548"/>
      <c r="RQE19" s="548"/>
      <c r="RQF19" s="548"/>
      <c r="RQG19" s="548"/>
      <c r="RQH19" s="548"/>
      <c r="RQI19" s="548"/>
      <c r="RQJ19" s="548"/>
      <c r="RQK19" s="548"/>
      <c r="RQL19" s="548"/>
      <c r="RQM19" s="548"/>
      <c r="RQN19" s="548"/>
      <c r="RQO19" s="548"/>
      <c r="RQP19" s="548"/>
      <c r="RQQ19" s="548"/>
      <c r="RQR19" s="548"/>
      <c r="RQS19" s="548"/>
      <c r="RQT19" s="548"/>
      <c r="RQU19" s="548"/>
      <c r="RQV19" s="548"/>
      <c r="RQW19" s="548"/>
      <c r="RQX19" s="548"/>
      <c r="RQY19" s="548"/>
      <c r="RQZ19" s="548"/>
      <c r="RRA19" s="548"/>
      <c r="RRB19" s="548"/>
      <c r="RRC19" s="548"/>
      <c r="RRD19" s="548"/>
      <c r="RRE19" s="548"/>
      <c r="RRF19" s="548"/>
      <c r="RRG19" s="548"/>
      <c r="RRH19" s="548"/>
      <c r="RRI19" s="548"/>
      <c r="RRJ19" s="548"/>
      <c r="RRK19" s="548"/>
      <c r="RRL19" s="548"/>
      <c r="RRM19" s="548"/>
      <c r="RRN19" s="548"/>
      <c r="RRO19" s="548"/>
      <c r="RRP19" s="548"/>
      <c r="RRQ19" s="548"/>
      <c r="RRR19" s="548"/>
      <c r="RRS19" s="548"/>
      <c r="RRT19" s="548"/>
      <c r="RRU19" s="548"/>
      <c r="RRV19" s="548"/>
      <c r="RRW19" s="548"/>
      <c r="RRX19" s="548"/>
      <c r="RRY19" s="548"/>
      <c r="RRZ19" s="548"/>
      <c r="RSA19" s="548"/>
      <c r="RSB19" s="548"/>
      <c r="RSC19" s="548"/>
      <c r="RSD19" s="548"/>
      <c r="RSE19" s="548"/>
      <c r="RSF19" s="548"/>
      <c r="RSG19" s="548"/>
      <c r="RSH19" s="548"/>
      <c r="RSI19" s="548"/>
      <c r="RSJ19" s="548"/>
      <c r="RSK19" s="548"/>
      <c r="RSL19" s="548"/>
      <c r="RSM19" s="548"/>
      <c r="RSN19" s="548"/>
      <c r="RSO19" s="548"/>
      <c r="RSP19" s="548"/>
      <c r="RSQ19" s="548"/>
      <c r="RSR19" s="548"/>
      <c r="RSS19" s="548"/>
      <c r="RST19" s="548"/>
      <c r="RSU19" s="548"/>
      <c r="RSV19" s="548"/>
      <c r="RSW19" s="548"/>
      <c r="RSX19" s="548"/>
      <c r="RSY19" s="548"/>
      <c r="RSZ19" s="548"/>
      <c r="RTA19" s="548"/>
      <c r="RTB19" s="548"/>
      <c r="RTC19" s="548"/>
      <c r="RTD19" s="548"/>
      <c r="RTE19" s="548"/>
      <c r="RTF19" s="548"/>
      <c r="RTG19" s="548"/>
      <c r="RTH19" s="548"/>
      <c r="RTI19" s="548"/>
      <c r="RTJ19" s="548"/>
      <c r="RTK19" s="548"/>
      <c r="RTL19" s="548"/>
      <c r="RTM19" s="548"/>
      <c r="RTN19" s="548"/>
      <c r="RTO19" s="548"/>
      <c r="RTP19" s="548"/>
      <c r="RTQ19" s="548"/>
      <c r="RTR19" s="548"/>
      <c r="RTS19" s="548"/>
      <c r="RTT19" s="548"/>
      <c r="RTU19" s="548"/>
      <c r="RTV19" s="548"/>
      <c r="RTW19" s="548"/>
      <c r="RTX19" s="548"/>
      <c r="RTY19" s="548"/>
      <c r="RTZ19" s="548"/>
      <c r="RUA19" s="548"/>
      <c r="RUB19" s="548"/>
      <c r="RUC19" s="548"/>
      <c r="RUD19" s="548"/>
      <c r="RUE19" s="548"/>
      <c r="RUF19" s="548"/>
      <c r="RUG19" s="548"/>
      <c r="RUH19" s="548"/>
      <c r="RUI19" s="548"/>
      <c r="RUJ19" s="548"/>
      <c r="RUK19" s="548"/>
      <c r="RUL19" s="548"/>
      <c r="RUM19" s="548"/>
      <c r="RUN19" s="548"/>
      <c r="RUO19" s="548"/>
      <c r="RUP19" s="548"/>
      <c r="RUQ19" s="548"/>
      <c r="RUR19" s="548"/>
      <c r="RUS19" s="548"/>
      <c r="RUT19" s="548"/>
      <c r="RUU19" s="548"/>
      <c r="RUV19" s="548"/>
      <c r="RUW19" s="548"/>
      <c r="RUX19" s="548"/>
      <c r="RUY19" s="548"/>
      <c r="RUZ19" s="548"/>
      <c r="RVA19" s="548"/>
      <c r="RVB19" s="548"/>
      <c r="RVC19" s="548"/>
      <c r="RVD19" s="548"/>
      <c r="RVE19" s="548"/>
      <c r="RVF19" s="548"/>
      <c r="RVG19" s="548"/>
      <c r="RVH19" s="548"/>
      <c r="RVI19" s="548"/>
      <c r="RVJ19" s="548"/>
      <c r="RVK19" s="548"/>
      <c r="RVL19" s="548"/>
      <c r="RVM19" s="548"/>
      <c r="RVN19" s="548"/>
      <c r="RVO19" s="548"/>
      <c r="RVP19" s="548"/>
      <c r="RVQ19" s="548"/>
      <c r="RVR19" s="548"/>
      <c r="RVS19" s="548"/>
      <c r="RVT19" s="548"/>
      <c r="RVU19" s="548"/>
      <c r="RVV19" s="548"/>
      <c r="RVW19" s="548"/>
      <c r="RVX19" s="548"/>
      <c r="RVY19" s="548"/>
      <c r="RVZ19" s="548"/>
      <c r="RWA19" s="548"/>
      <c r="RWB19" s="548"/>
      <c r="RWC19" s="548"/>
      <c r="RWD19" s="548"/>
      <c r="RWE19" s="548"/>
      <c r="RWF19" s="548"/>
      <c r="RWG19" s="548"/>
      <c r="RWH19" s="548"/>
      <c r="RWI19" s="548"/>
      <c r="RWJ19" s="548"/>
      <c r="RWK19" s="548"/>
      <c r="RWL19" s="548"/>
      <c r="RWM19" s="548"/>
      <c r="RWN19" s="548"/>
      <c r="RWO19" s="548"/>
      <c r="RWP19" s="548"/>
      <c r="RWQ19" s="548"/>
      <c r="RWR19" s="548"/>
      <c r="RWS19" s="548"/>
      <c r="RWT19" s="548"/>
      <c r="RWU19" s="548"/>
      <c r="RWV19" s="548"/>
      <c r="RWW19" s="548"/>
      <c r="RWX19" s="548"/>
      <c r="RWY19" s="548"/>
      <c r="RWZ19" s="548"/>
      <c r="RXA19" s="548"/>
      <c r="RXB19" s="548"/>
      <c r="RXC19" s="548"/>
      <c r="RXD19" s="548"/>
      <c r="RXE19" s="548"/>
      <c r="RXF19" s="548"/>
      <c r="RXG19" s="548"/>
      <c r="RXH19" s="548"/>
      <c r="RXI19" s="548"/>
      <c r="RXJ19" s="548"/>
      <c r="RXK19" s="548"/>
      <c r="RXL19" s="548"/>
      <c r="RXM19" s="548"/>
      <c r="RXN19" s="548"/>
      <c r="RXO19" s="548"/>
      <c r="RXP19" s="548"/>
      <c r="RXQ19" s="548"/>
      <c r="RXR19" s="548"/>
      <c r="RXS19" s="548"/>
      <c r="RXT19" s="548"/>
      <c r="RXU19" s="548"/>
      <c r="RXV19" s="548"/>
      <c r="RXW19" s="548"/>
      <c r="RXX19" s="548"/>
      <c r="RXY19" s="548"/>
      <c r="RXZ19" s="548"/>
      <c r="RYA19" s="548"/>
      <c r="RYB19" s="548"/>
      <c r="RYC19" s="548"/>
      <c r="RYD19" s="548"/>
      <c r="RYE19" s="548"/>
      <c r="RYF19" s="548"/>
      <c r="RYG19" s="548"/>
      <c r="RYH19" s="548"/>
      <c r="RYI19" s="548"/>
      <c r="RYJ19" s="548"/>
      <c r="RYK19" s="548"/>
      <c r="RYL19" s="548"/>
      <c r="RYM19" s="548"/>
      <c r="RYN19" s="548"/>
      <c r="RYO19" s="548"/>
      <c r="RYP19" s="548"/>
      <c r="RYQ19" s="548"/>
      <c r="RYR19" s="548"/>
      <c r="RYS19" s="548"/>
      <c r="RYT19" s="548"/>
      <c r="RYU19" s="548"/>
      <c r="RYV19" s="548"/>
      <c r="RYW19" s="548"/>
      <c r="RYX19" s="548"/>
      <c r="RYY19" s="548"/>
      <c r="RYZ19" s="548"/>
      <c r="RZA19" s="548"/>
      <c r="RZB19" s="548"/>
      <c r="RZC19" s="548"/>
      <c r="RZD19" s="548"/>
      <c r="RZE19" s="548"/>
      <c r="RZF19" s="548"/>
      <c r="RZG19" s="548"/>
      <c r="RZH19" s="548"/>
      <c r="RZI19" s="548"/>
      <c r="RZJ19" s="548"/>
      <c r="RZK19" s="548"/>
      <c r="RZL19" s="548"/>
      <c r="RZM19" s="548"/>
      <c r="RZN19" s="548"/>
      <c r="RZO19" s="548"/>
      <c r="RZP19" s="548"/>
      <c r="RZQ19" s="548"/>
      <c r="RZR19" s="548"/>
      <c r="RZS19" s="548"/>
      <c r="RZT19" s="548"/>
      <c r="RZU19" s="548"/>
      <c r="RZV19" s="548"/>
      <c r="RZW19" s="548"/>
      <c r="RZX19" s="548"/>
      <c r="RZY19" s="548"/>
      <c r="RZZ19" s="548"/>
      <c r="SAA19" s="548"/>
      <c r="SAB19" s="548"/>
      <c r="SAC19" s="548"/>
      <c r="SAD19" s="548"/>
      <c r="SAE19" s="548"/>
      <c r="SAF19" s="548"/>
      <c r="SAG19" s="548"/>
      <c r="SAH19" s="548"/>
      <c r="SAI19" s="548"/>
      <c r="SAJ19" s="548"/>
      <c r="SAK19" s="548"/>
      <c r="SAL19" s="548"/>
      <c r="SAM19" s="548"/>
      <c r="SAN19" s="548"/>
      <c r="SAO19" s="548"/>
      <c r="SAP19" s="548"/>
      <c r="SAQ19" s="548"/>
      <c r="SAR19" s="548"/>
      <c r="SAS19" s="548"/>
      <c r="SAT19" s="548"/>
      <c r="SAU19" s="548"/>
      <c r="SAV19" s="548"/>
      <c r="SAW19" s="548"/>
      <c r="SAX19" s="548"/>
      <c r="SAY19" s="548"/>
      <c r="SAZ19" s="548"/>
      <c r="SBA19" s="548"/>
      <c r="SBB19" s="548"/>
      <c r="SBC19" s="548"/>
      <c r="SBD19" s="548"/>
      <c r="SBE19" s="548"/>
      <c r="SBF19" s="548"/>
      <c r="SBG19" s="548"/>
      <c r="SBH19" s="548"/>
      <c r="SBI19" s="548"/>
      <c r="SBJ19" s="548"/>
      <c r="SBK19" s="548"/>
      <c r="SBL19" s="548"/>
      <c r="SBM19" s="548"/>
      <c r="SBN19" s="548"/>
      <c r="SBO19" s="548"/>
      <c r="SBP19" s="548"/>
      <c r="SBQ19" s="548"/>
      <c r="SBR19" s="548"/>
      <c r="SBS19" s="548"/>
      <c r="SBT19" s="548"/>
      <c r="SBU19" s="548"/>
      <c r="SBV19" s="548"/>
      <c r="SBW19" s="548"/>
      <c r="SBX19" s="548"/>
      <c r="SBY19" s="548"/>
      <c r="SBZ19" s="548"/>
      <c r="SCA19" s="548"/>
      <c r="SCB19" s="548"/>
      <c r="SCC19" s="548"/>
      <c r="SCD19" s="548"/>
      <c r="SCE19" s="548"/>
      <c r="SCF19" s="548"/>
      <c r="SCG19" s="548"/>
      <c r="SCH19" s="548"/>
      <c r="SCI19" s="548"/>
      <c r="SCJ19" s="548"/>
      <c r="SCK19" s="548"/>
      <c r="SCL19" s="548"/>
      <c r="SCM19" s="548"/>
      <c r="SCN19" s="548"/>
      <c r="SCO19" s="548"/>
      <c r="SCP19" s="548"/>
      <c r="SCQ19" s="548"/>
      <c r="SCR19" s="548"/>
      <c r="SCS19" s="548"/>
      <c r="SCT19" s="548"/>
      <c r="SCU19" s="548"/>
      <c r="SCV19" s="548"/>
      <c r="SCW19" s="548"/>
      <c r="SCX19" s="548"/>
      <c r="SCY19" s="548"/>
      <c r="SCZ19" s="548"/>
      <c r="SDA19" s="548"/>
      <c r="SDB19" s="548"/>
      <c r="SDC19" s="548"/>
      <c r="SDD19" s="548"/>
      <c r="SDE19" s="548"/>
      <c r="SDF19" s="548"/>
      <c r="SDG19" s="548"/>
      <c r="SDH19" s="548"/>
      <c r="SDI19" s="548"/>
      <c r="SDJ19" s="548"/>
      <c r="SDK19" s="548"/>
      <c r="SDL19" s="548"/>
      <c r="SDM19" s="548"/>
      <c r="SDN19" s="548"/>
      <c r="SDO19" s="548"/>
      <c r="SDP19" s="548"/>
      <c r="SDQ19" s="548"/>
      <c r="SDR19" s="548"/>
      <c r="SDS19" s="548"/>
      <c r="SDT19" s="548"/>
      <c r="SDU19" s="548"/>
      <c r="SDV19" s="548"/>
      <c r="SDW19" s="548"/>
      <c r="SDX19" s="548"/>
      <c r="SDY19" s="548"/>
      <c r="SDZ19" s="548"/>
      <c r="SEA19" s="548"/>
      <c r="SEB19" s="548"/>
      <c r="SEC19" s="548"/>
      <c r="SED19" s="548"/>
      <c r="SEE19" s="548"/>
      <c r="SEF19" s="548"/>
      <c r="SEG19" s="548"/>
      <c r="SEH19" s="548"/>
      <c r="SEI19" s="548"/>
      <c r="SEJ19" s="548"/>
      <c r="SEK19" s="548"/>
      <c r="SEL19" s="548"/>
      <c r="SEM19" s="548"/>
      <c r="SEN19" s="548"/>
      <c r="SEO19" s="548"/>
      <c r="SEP19" s="548"/>
      <c r="SEQ19" s="548"/>
      <c r="SER19" s="548"/>
      <c r="SES19" s="548"/>
      <c r="SET19" s="548"/>
      <c r="SEU19" s="548"/>
      <c r="SEV19" s="548"/>
      <c r="SEW19" s="548"/>
      <c r="SEX19" s="548"/>
      <c r="SEY19" s="548"/>
      <c r="SEZ19" s="548"/>
      <c r="SFA19" s="548"/>
      <c r="SFB19" s="548"/>
      <c r="SFC19" s="548"/>
      <c r="SFD19" s="548"/>
      <c r="SFE19" s="548"/>
      <c r="SFF19" s="548"/>
      <c r="SFG19" s="548"/>
      <c r="SFH19" s="548"/>
      <c r="SFI19" s="548"/>
      <c r="SFJ19" s="548"/>
      <c r="SFK19" s="548"/>
      <c r="SFL19" s="548"/>
      <c r="SFM19" s="548"/>
      <c r="SFN19" s="548"/>
      <c r="SFO19" s="548"/>
      <c r="SFP19" s="548"/>
      <c r="SFQ19" s="548"/>
      <c r="SFR19" s="548"/>
      <c r="SFS19" s="548"/>
      <c r="SFT19" s="548"/>
      <c r="SFU19" s="548"/>
      <c r="SFV19" s="548"/>
      <c r="SFW19" s="548"/>
      <c r="SFX19" s="548"/>
      <c r="SFY19" s="548"/>
      <c r="SFZ19" s="548"/>
      <c r="SGA19" s="548"/>
      <c r="SGB19" s="548"/>
      <c r="SGC19" s="548"/>
      <c r="SGD19" s="548"/>
      <c r="SGE19" s="548"/>
      <c r="SGF19" s="548"/>
      <c r="SGG19" s="548"/>
      <c r="SGH19" s="548"/>
      <c r="SGI19" s="548"/>
      <c r="SGJ19" s="548"/>
      <c r="SGK19" s="548"/>
      <c r="SGL19" s="548"/>
      <c r="SGM19" s="548"/>
      <c r="SGN19" s="548"/>
      <c r="SGO19" s="548"/>
      <c r="SGP19" s="548"/>
      <c r="SGQ19" s="548"/>
      <c r="SGR19" s="548"/>
      <c r="SGS19" s="548"/>
      <c r="SGT19" s="548"/>
      <c r="SGU19" s="548"/>
      <c r="SGV19" s="548"/>
      <c r="SGW19" s="548"/>
      <c r="SGX19" s="548"/>
      <c r="SGY19" s="548"/>
      <c r="SGZ19" s="548"/>
      <c r="SHA19" s="548"/>
      <c r="SHB19" s="548"/>
      <c r="SHC19" s="548"/>
      <c r="SHD19" s="548"/>
      <c r="SHE19" s="548"/>
      <c r="SHF19" s="548"/>
      <c r="SHG19" s="548"/>
      <c r="SHH19" s="548"/>
      <c r="SHI19" s="548"/>
      <c r="SHJ19" s="548"/>
      <c r="SHK19" s="548"/>
      <c r="SHL19" s="548"/>
      <c r="SHM19" s="548"/>
      <c r="SHN19" s="548"/>
      <c r="SHO19" s="548"/>
      <c r="SHP19" s="548"/>
      <c r="SHQ19" s="548"/>
      <c r="SHR19" s="548"/>
      <c r="SHS19" s="548"/>
      <c r="SHT19" s="548"/>
      <c r="SHU19" s="548"/>
      <c r="SHV19" s="548"/>
      <c r="SHW19" s="548"/>
      <c r="SHX19" s="548"/>
      <c r="SHY19" s="548"/>
      <c r="SHZ19" s="548"/>
      <c r="SIA19" s="548"/>
      <c r="SIB19" s="548"/>
      <c r="SIC19" s="548"/>
      <c r="SID19" s="548"/>
      <c r="SIE19" s="548"/>
      <c r="SIF19" s="548"/>
      <c r="SIG19" s="548"/>
      <c r="SIH19" s="548"/>
      <c r="SII19" s="548"/>
      <c r="SIJ19" s="548"/>
      <c r="SIK19" s="548"/>
      <c r="SIL19" s="548"/>
      <c r="SIM19" s="548"/>
      <c r="SIN19" s="548"/>
      <c r="SIO19" s="548"/>
      <c r="SIP19" s="548"/>
      <c r="SIQ19" s="548"/>
      <c r="SIR19" s="548"/>
      <c r="SIS19" s="548"/>
      <c r="SIT19" s="548"/>
      <c r="SIU19" s="548"/>
      <c r="SIV19" s="548"/>
      <c r="SIW19" s="548"/>
      <c r="SIX19" s="548"/>
      <c r="SIY19" s="548"/>
      <c r="SIZ19" s="548"/>
      <c r="SJA19" s="548"/>
      <c r="SJB19" s="548"/>
      <c r="SJC19" s="548"/>
      <c r="SJD19" s="548"/>
      <c r="SJE19" s="548"/>
      <c r="SJF19" s="548"/>
      <c r="SJG19" s="548"/>
      <c r="SJH19" s="548"/>
      <c r="SJI19" s="548"/>
      <c r="SJJ19" s="548"/>
      <c r="SJK19" s="548"/>
      <c r="SJL19" s="548"/>
      <c r="SJM19" s="548"/>
      <c r="SJN19" s="548"/>
      <c r="SJO19" s="548"/>
      <c r="SJP19" s="548"/>
      <c r="SJQ19" s="548"/>
      <c r="SJR19" s="548"/>
      <c r="SJS19" s="548"/>
      <c r="SJT19" s="548"/>
      <c r="SJU19" s="548"/>
      <c r="SJV19" s="548"/>
      <c r="SJW19" s="548"/>
      <c r="SJX19" s="548"/>
      <c r="SJY19" s="548"/>
      <c r="SJZ19" s="548"/>
      <c r="SKA19" s="548"/>
      <c r="SKB19" s="548"/>
      <c r="SKC19" s="548"/>
      <c r="SKD19" s="548"/>
      <c r="SKE19" s="548"/>
      <c r="SKF19" s="548"/>
      <c r="SKG19" s="548"/>
      <c r="SKH19" s="548"/>
      <c r="SKI19" s="548"/>
      <c r="SKJ19" s="548"/>
      <c r="SKK19" s="548"/>
      <c r="SKL19" s="548"/>
      <c r="SKM19" s="548"/>
      <c r="SKN19" s="548"/>
      <c r="SKO19" s="548"/>
      <c r="SKP19" s="548"/>
      <c r="SKQ19" s="548"/>
      <c r="SKR19" s="548"/>
      <c r="SKS19" s="548"/>
      <c r="SKT19" s="548"/>
      <c r="SKU19" s="548"/>
      <c r="SKV19" s="548"/>
      <c r="SKW19" s="548"/>
      <c r="SKX19" s="548"/>
      <c r="SKY19" s="548"/>
      <c r="SKZ19" s="548"/>
      <c r="SLA19" s="548"/>
      <c r="SLB19" s="548"/>
      <c r="SLC19" s="548"/>
      <c r="SLD19" s="548"/>
      <c r="SLE19" s="548"/>
      <c r="SLF19" s="548"/>
      <c r="SLG19" s="548"/>
      <c r="SLH19" s="548"/>
      <c r="SLI19" s="548"/>
      <c r="SLJ19" s="548"/>
      <c r="SLK19" s="548"/>
      <c r="SLL19" s="548"/>
      <c r="SLM19" s="548"/>
      <c r="SLN19" s="548"/>
      <c r="SLO19" s="548"/>
      <c r="SLP19" s="548"/>
      <c r="SLQ19" s="548"/>
      <c r="SLR19" s="548"/>
      <c r="SLS19" s="548"/>
      <c r="SLT19" s="548"/>
      <c r="SLU19" s="548"/>
      <c r="SLV19" s="548"/>
      <c r="SLW19" s="548"/>
      <c r="SLX19" s="548"/>
      <c r="SLY19" s="548"/>
      <c r="SLZ19" s="548"/>
      <c r="SMA19" s="548"/>
      <c r="SMB19" s="548"/>
      <c r="SMC19" s="548"/>
      <c r="SMD19" s="548"/>
      <c r="SME19" s="548"/>
      <c r="SMF19" s="548"/>
      <c r="SMG19" s="548"/>
      <c r="SMH19" s="548"/>
      <c r="SMI19" s="548"/>
      <c r="SMJ19" s="548"/>
      <c r="SMK19" s="548"/>
      <c r="SML19" s="548"/>
      <c r="SMM19" s="548"/>
      <c r="SMN19" s="548"/>
      <c r="SMO19" s="548"/>
      <c r="SMP19" s="548"/>
      <c r="SMQ19" s="548"/>
      <c r="SMR19" s="548"/>
      <c r="SMS19" s="548"/>
      <c r="SMT19" s="548"/>
      <c r="SMU19" s="548"/>
      <c r="SMV19" s="548"/>
      <c r="SMW19" s="548"/>
      <c r="SMX19" s="548"/>
      <c r="SMY19" s="548"/>
      <c r="SMZ19" s="548"/>
      <c r="SNA19" s="548"/>
      <c r="SNB19" s="548"/>
      <c r="SNC19" s="548"/>
      <c r="SND19" s="548"/>
      <c r="SNE19" s="548"/>
      <c r="SNF19" s="548"/>
      <c r="SNG19" s="548"/>
      <c r="SNH19" s="548"/>
      <c r="SNI19" s="548"/>
      <c r="SNJ19" s="548"/>
      <c r="SNK19" s="548"/>
      <c r="SNL19" s="548"/>
      <c r="SNM19" s="548"/>
      <c r="SNN19" s="548"/>
      <c r="SNO19" s="548"/>
      <c r="SNP19" s="548"/>
      <c r="SNQ19" s="548"/>
      <c r="SNR19" s="548"/>
      <c r="SNS19" s="548"/>
      <c r="SNT19" s="548"/>
      <c r="SNU19" s="548"/>
      <c r="SNV19" s="548"/>
      <c r="SNW19" s="548"/>
      <c r="SNX19" s="548"/>
      <c r="SNY19" s="548"/>
      <c r="SNZ19" s="548"/>
      <c r="SOA19" s="548"/>
      <c r="SOB19" s="548"/>
      <c r="SOC19" s="548"/>
      <c r="SOD19" s="548"/>
      <c r="SOE19" s="548"/>
      <c r="SOF19" s="548"/>
      <c r="SOG19" s="548"/>
      <c r="SOH19" s="548"/>
      <c r="SOI19" s="548"/>
      <c r="SOJ19" s="548"/>
      <c r="SOK19" s="548"/>
      <c r="SOL19" s="548"/>
      <c r="SOM19" s="548"/>
      <c r="SON19" s="548"/>
      <c r="SOO19" s="548"/>
      <c r="SOP19" s="548"/>
      <c r="SOQ19" s="548"/>
      <c r="SOR19" s="548"/>
      <c r="SOS19" s="548"/>
      <c r="SOT19" s="548"/>
      <c r="SOU19" s="548"/>
      <c r="SOV19" s="548"/>
      <c r="SOW19" s="548"/>
      <c r="SOX19" s="548"/>
      <c r="SOY19" s="548"/>
      <c r="SOZ19" s="548"/>
      <c r="SPA19" s="548"/>
      <c r="SPB19" s="548"/>
      <c r="SPC19" s="548"/>
      <c r="SPD19" s="548"/>
      <c r="SPE19" s="548"/>
      <c r="SPF19" s="548"/>
      <c r="SPG19" s="548"/>
      <c r="SPH19" s="548"/>
      <c r="SPI19" s="548"/>
      <c r="SPJ19" s="548"/>
      <c r="SPK19" s="548"/>
      <c r="SPL19" s="548"/>
      <c r="SPM19" s="548"/>
      <c r="SPN19" s="548"/>
      <c r="SPO19" s="548"/>
      <c r="SPP19" s="548"/>
      <c r="SPQ19" s="548"/>
      <c r="SPR19" s="548"/>
      <c r="SPS19" s="548"/>
      <c r="SPT19" s="548"/>
      <c r="SPU19" s="548"/>
      <c r="SPV19" s="548"/>
      <c r="SPW19" s="548"/>
      <c r="SPX19" s="548"/>
      <c r="SPY19" s="548"/>
      <c r="SPZ19" s="548"/>
      <c r="SQA19" s="548"/>
      <c r="SQB19" s="548"/>
      <c r="SQC19" s="548"/>
      <c r="SQD19" s="548"/>
      <c r="SQE19" s="548"/>
      <c r="SQF19" s="548"/>
      <c r="SQG19" s="548"/>
      <c r="SQH19" s="548"/>
      <c r="SQI19" s="548"/>
      <c r="SQJ19" s="548"/>
      <c r="SQK19" s="548"/>
      <c r="SQL19" s="548"/>
      <c r="SQM19" s="548"/>
      <c r="SQN19" s="548"/>
      <c r="SQO19" s="548"/>
      <c r="SQP19" s="548"/>
      <c r="SQQ19" s="548"/>
      <c r="SQR19" s="548"/>
      <c r="SQS19" s="548"/>
      <c r="SQT19" s="548"/>
      <c r="SQU19" s="548"/>
      <c r="SQV19" s="548"/>
      <c r="SQW19" s="548"/>
      <c r="SQX19" s="548"/>
      <c r="SQY19" s="548"/>
      <c r="SQZ19" s="548"/>
      <c r="SRA19" s="548"/>
      <c r="SRB19" s="548"/>
      <c r="SRC19" s="548"/>
      <c r="SRD19" s="548"/>
      <c r="SRE19" s="548"/>
      <c r="SRF19" s="548"/>
      <c r="SRG19" s="548"/>
      <c r="SRH19" s="548"/>
      <c r="SRI19" s="548"/>
      <c r="SRJ19" s="548"/>
      <c r="SRK19" s="548"/>
      <c r="SRL19" s="548"/>
      <c r="SRM19" s="548"/>
      <c r="SRN19" s="548"/>
      <c r="SRO19" s="548"/>
      <c r="SRP19" s="548"/>
      <c r="SRQ19" s="548"/>
      <c r="SRR19" s="548"/>
      <c r="SRS19" s="548"/>
      <c r="SRT19" s="548"/>
      <c r="SRU19" s="548"/>
      <c r="SRV19" s="548"/>
      <c r="SRW19" s="548"/>
      <c r="SRX19" s="548"/>
      <c r="SRY19" s="548"/>
      <c r="SRZ19" s="548"/>
      <c r="SSA19" s="548"/>
      <c r="SSB19" s="548"/>
      <c r="SSC19" s="548"/>
      <c r="SSD19" s="548"/>
      <c r="SSE19" s="548"/>
      <c r="SSF19" s="548"/>
      <c r="SSG19" s="548"/>
      <c r="SSH19" s="548"/>
      <c r="SSI19" s="548"/>
      <c r="SSJ19" s="548"/>
      <c r="SSK19" s="548"/>
      <c r="SSL19" s="548"/>
      <c r="SSM19" s="548"/>
      <c r="SSN19" s="548"/>
      <c r="SSO19" s="548"/>
      <c r="SSP19" s="548"/>
      <c r="SSQ19" s="548"/>
      <c r="SSR19" s="548"/>
      <c r="SSS19" s="548"/>
      <c r="SST19" s="548"/>
      <c r="SSU19" s="548"/>
      <c r="SSV19" s="548"/>
      <c r="SSW19" s="548"/>
      <c r="SSX19" s="548"/>
      <c r="SSY19" s="548"/>
      <c r="SSZ19" s="548"/>
      <c r="STA19" s="548"/>
      <c r="STB19" s="548"/>
      <c r="STC19" s="548"/>
      <c r="STD19" s="548"/>
      <c r="STE19" s="548"/>
      <c r="STF19" s="548"/>
      <c r="STG19" s="548"/>
      <c r="STH19" s="548"/>
      <c r="STI19" s="548"/>
      <c r="STJ19" s="548"/>
      <c r="STK19" s="548"/>
      <c r="STL19" s="548"/>
      <c r="STM19" s="548"/>
      <c r="STN19" s="548"/>
      <c r="STO19" s="548"/>
      <c r="STP19" s="548"/>
      <c r="STQ19" s="548"/>
      <c r="STR19" s="548"/>
      <c r="STS19" s="548"/>
      <c r="STT19" s="548"/>
      <c r="STU19" s="548"/>
      <c r="STV19" s="548"/>
      <c r="STW19" s="548"/>
      <c r="STX19" s="548"/>
      <c r="STY19" s="548"/>
      <c r="STZ19" s="548"/>
      <c r="SUA19" s="548"/>
      <c r="SUB19" s="548"/>
      <c r="SUC19" s="548"/>
      <c r="SUD19" s="548"/>
      <c r="SUE19" s="548"/>
      <c r="SUF19" s="548"/>
      <c r="SUG19" s="548"/>
      <c r="SUH19" s="548"/>
      <c r="SUI19" s="548"/>
      <c r="SUJ19" s="548"/>
      <c r="SUK19" s="548"/>
      <c r="SUL19" s="548"/>
      <c r="SUM19" s="548"/>
      <c r="SUN19" s="548"/>
      <c r="SUO19" s="548"/>
      <c r="SUP19" s="548"/>
      <c r="SUQ19" s="548"/>
      <c r="SUR19" s="548"/>
      <c r="SUS19" s="548"/>
      <c r="SUT19" s="548"/>
      <c r="SUU19" s="548"/>
      <c r="SUV19" s="548"/>
      <c r="SUW19" s="548"/>
      <c r="SUX19" s="548"/>
      <c r="SUY19" s="548"/>
      <c r="SUZ19" s="548"/>
      <c r="SVA19" s="548"/>
      <c r="SVB19" s="548"/>
      <c r="SVC19" s="548"/>
      <c r="SVD19" s="548"/>
      <c r="SVE19" s="548"/>
      <c r="SVF19" s="548"/>
      <c r="SVG19" s="548"/>
      <c r="SVH19" s="548"/>
      <c r="SVI19" s="548"/>
      <c r="SVJ19" s="548"/>
      <c r="SVK19" s="548"/>
      <c r="SVL19" s="548"/>
      <c r="SVM19" s="548"/>
      <c r="SVN19" s="548"/>
      <c r="SVO19" s="548"/>
      <c r="SVP19" s="548"/>
      <c r="SVQ19" s="548"/>
      <c r="SVR19" s="548"/>
      <c r="SVS19" s="548"/>
      <c r="SVT19" s="548"/>
      <c r="SVU19" s="548"/>
      <c r="SVV19" s="548"/>
      <c r="SVW19" s="548"/>
      <c r="SVX19" s="548"/>
      <c r="SVY19" s="548"/>
      <c r="SVZ19" s="548"/>
      <c r="SWA19" s="548"/>
      <c r="SWB19" s="548"/>
      <c r="SWC19" s="548"/>
      <c r="SWD19" s="548"/>
      <c r="SWE19" s="548"/>
      <c r="SWF19" s="548"/>
      <c r="SWG19" s="548"/>
      <c r="SWH19" s="548"/>
      <c r="SWI19" s="548"/>
      <c r="SWJ19" s="548"/>
      <c r="SWK19" s="548"/>
      <c r="SWL19" s="548"/>
      <c r="SWM19" s="548"/>
      <c r="SWN19" s="548"/>
      <c r="SWO19" s="548"/>
      <c r="SWP19" s="548"/>
      <c r="SWQ19" s="548"/>
      <c r="SWR19" s="548"/>
      <c r="SWS19" s="548"/>
      <c r="SWT19" s="548"/>
      <c r="SWU19" s="548"/>
      <c r="SWV19" s="548"/>
      <c r="SWW19" s="548"/>
      <c r="SWX19" s="548"/>
      <c r="SWY19" s="548"/>
      <c r="SWZ19" s="548"/>
      <c r="SXA19" s="548"/>
      <c r="SXB19" s="548"/>
      <c r="SXC19" s="548"/>
      <c r="SXD19" s="548"/>
      <c r="SXE19" s="548"/>
      <c r="SXF19" s="548"/>
      <c r="SXG19" s="548"/>
      <c r="SXH19" s="548"/>
      <c r="SXI19" s="548"/>
      <c r="SXJ19" s="548"/>
      <c r="SXK19" s="548"/>
      <c r="SXL19" s="548"/>
      <c r="SXM19" s="548"/>
      <c r="SXN19" s="548"/>
      <c r="SXO19" s="548"/>
      <c r="SXP19" s="548"/>
      <c r="SXQ19" s="548"/>
      <c r="SXR19" s="548"/>
      <c r="SXS19" s="548"/>
      <c r="SXT19" s="548"/>
      <c r="SXU19" s="548"/>
      <c r="SXV19" s="548"/>
      <c r="SXW19" s="548"/>
      <c r="SXX19" s="548"/>
      <c r="SXY19" s="548"/>
      <c r="SXZ19" s="548"/>
      <c r="SYA19" s="548"/>
      <c r="SYB19" s="548"/>
      <c r="SYC19" s="548"/>
      <c r="SYD19" s="548"/>
      <c r="SYE19" s="548"/>
      <c r="SYF19" s="548"/>
      <c r="SYG19" s="548"/>
      <c r="SYH19" s="548"/>
      <c r="SYI19" s="548"/>
      <c r="SYJ19" s="548"/>
      <c r="SYK19" s="548"/>
      <c r="SYL19" s="548"/>
      <c r="SYM19" s="548"/>
      <c r="SYN19" s="548"/>
      <c r="SYO19" s="548"/>
      <c r="SYP19" s="548"/>
      <c r="SYQ19" s="548"/>
      <c r="SYR19" s="548"/>
      <c r="SYS19" s="548"/>
      <c r="SYT19" s="548"/>
      <c r="SYU19" s="548"/>
      <c r="SYV19" s="548"/>
      <c r="SYW19" s="548"/>
      <c r="SYX19" s="548"/>
      <c r="SYY19" s="548"/>
      <c r="SYZ19" s="548"/>
      <c r="SZA19" s="548"/>
      <c r="SZB19" s="548"/>
      <c r="SZC19" s="548"/>
      <c r="SZD19" s="548"/>
      <c r="SZE19" s="548"/>
      <c r="SZF19" s="548"/>
      <c r="SZG19" s="548"/>
      <c r="SZH19" s="548"/>
      <c r="SZI19" s="548"/>
      <c r="SZJ19" s="548"/>
      <c r="SZK19" s="548"/>
      <c r="SZL19" s="548"/>
      <c r="SZM19" s="548"/>
      <c r="SZN19" s="548"/>
      <c r="SZO19" s="548"/>
      <c r="SZP19" s="548"/>
      <c r="SZQ19" s="548"/>
      <c r="SZR19" s="548"/>
      <c r="SZS19" s="548"/>
      <c r="SZT19" s="548"/>
      <c r="SZU19" s="548"/>
      <c r="SZV19" s="548"/>
      <c r="SZW19" s="548"/>
      <c r="SZX19" s="548"/>
      <c r="SZY19" s="548"/>
      <c r="SZZ19" s="548"/>
      <c r="TAA19" s="548"/>
      <c r="TAB19" s="548"/>
      <c r="TAC19" s="548"/>
      <c r="TAD19" s="548"/>
      <c r="TAE19" s="548"/>
      <c r="TAF19" s="548"/>
      <c r="TAG19" s="548"/>
      <c r="TAH19" s="548"/>
      <c r="TAI19" s="548"/>
      <c r="TAJ19" s="548"/>
      <c r="TAK19" s="548"/>
      <c r="TAL19" s="548"/>
      <c r="TAM19" s="548"/>
      <c r="TAN19" s="548"/>
      <c r="TAO19" s="548"/>
      <c r="TAP19" s="548"/>
      <c r="TAQ19" s="548"/>
      <c r="TAR19" s="548"/>
      <c r="TAS19" s="548"/>
      <c r="TAT19" s="548"/>
      <c r="TAU19" s="548"/>
      <c r="TAV19" s="548"/>
      <c r="TAW19" s="548"/>
      <c r="TAX19" s="548"/>
      <c r="TAY19" s="548"/>
      <c r="TAZ19" s="548"/>
      <c r="TBA19" s="548"/>
      <c r="TBB19" s="548"/>
      <c r="TBC19" s="548"/>
      <c r="TBD19" s="548"/>
      <c r="TBE19" s="548"/>
      <c r="TBF19" s="548"/>
      <c r="TBG19" s="548"/>
      <c r="TBH19" s="548"/>
      <c r="TBI19" s="548"/>
      <c r="TBJ19" s="548"/>
      <c r="TBK19" s="548"/>
      <c r="TBL19" s="548"/>
      <c r="TBM19" s="548"/>
      <c r="TBN19" s="548"/>
      <c r="TBO19" s="548"/>
      <c r="TBP19" s="548"/>
      <c r="TBQ19" s="548"/>
      <c r="TBR19" s="548"/>
      <c r="TBS19" s="548"/>
      <c r="TBT19" s="548"/>
      <c r="TBU19" s="548"/>
      <c r="TBV19" s="548"/>
      <c r="TBW19" s="548"/>
      <c r="TBX19" s="548"/>
      <c r="TBY19" s="548"/>
      <c r="TBZ19" s="548"/>
      <c r="TCA19" s="548"/>
      <c r="TCB19" s="548"/>
      <c r="TCC19" s="548"/>
      <c r="TCD19" s="548"/>
      <c r="TCE19" s="548"/>
      <c r="TCF19" s="548"/>
      <c r="TCG19" s="548"/>
      <c r="TCH19" s="548"/>
      <c r="TCI19" s="548"/>
      <c r="TCJ19" s="548"/>
      <c r="TCK19" s="548"/>
      <c r="TCL19" s="548"/>
      <c r="TCM19" s="548"/>
      <c r="TCN19" s="548"/>
      <c r="TCO19" s="548"/>
      <c r="TCP19" s="548"/>
      <c r="TCQ19" s="548"/>
      <c r="TCR19" s="548"/>
      <c r="TCS19" s="548"/>
      <c r="TCT19" s="548"/>
      <c r="TCU19" s="548"/>
      <c r="TCV19" s="548"/>
      <c r="TCW19" s="548"/>
      <c r="TCX19" s="548"/>
      <c r="TCY19" s="548"/>
      <c r="TCZ19" s="548"/>
      <c r="TDA19" s="548"/>
      <c r="TDB19" s="548"/>
      <c r="TDC19" s="548"/>
      <c r="TDD19" s="548"/>
      <c r="TDE19" s="548"/>
      <c r="TDF19" s="548"/>
      <c r="TDG19" s="548"/>
      <c r="TDH19" s="548"/>
      <c r="TDI19" s="548"/>
      <c r="TDJ19" s="548"/>
      <c r="TDK19" s="548"/>
      <c r="TDL19" s="548"/>
      <c r="TDM19" s="548"/>
      <c r="TDN19" s="548"/>
      <c r="TDO19" s="548"/>
      <c r="TDP19" s="548"/>
      <c r="TDQ19" s="548"/>
      <c r="TDR19" s="548"/>
      <c r="TDS19" s="548"/>
      <c r="TDT19" s="548"/>
      <c r="TDU19" s="548"/>
      <c r="TDV19" s="548"/>
      <c r="TDW19" s="548"/>
      <c r="TDX19" s="548"/>
      <c r="TDY19" s="548"/>
      <c r="TDZ19" s="548"/>
      <c r="TEA19" s="548"/>
      <c r="TEB19" s="548"/>
      <c r="TEC19" s="548"/>
      <c r="TED19" s="548"/>
      <c r="TEE19" s="548"/>
      <c r="TEF19" s="548"/>
      <c r="TEG19" s="548"/>
      <c r="TEH19" s="548"/>
      <c r="TEI19" s="548"/>
      <c r="TEJ19" s="548"/>
      <c r="TEK19" s="548"/>
      <c r="TEL19" s="548"/>
      <c r="TEM19" s="548"/>
      <c r="TEN19" s="548"/>
      <c r="TEO19" s="548"/>
      <c r="TEP19" s="548"/>
      <c r="TEQ19" s="548"/>
      <c r="TER19" s="548"/>
      <c r="TES19" s="548"/>
      <c r="TET19" s="548"/>
      <c r="TEU19" s="548"/>
      <c r="TEV19" s="548"/>
      <c r="TEW19" s="548"/>
      <c r="TEX19" s="548"/>
      <c r="TEY19" s="548"/>
      <c r="TEZ19" s="548"/>
      <c r="TFA19" s="548"/>
      <c r="TFB19" s="548"/>
      <c r="TFC19" s="548"/>
      <c r="TFD19" s="548"/>
      <c r="TFE19" s="548"/>
      <c r="TFF19" s="548"/>
      <c r="TFG19" s="548"/>
      <c r="TFH19" s="548"/>
      <c r="TFI19" s="548"/>
      <c r="TFJ19" s="548"/>
      <c r="TFK19" s="548"/>
      <c r="TFL19" s="548"/>
      <c r="TFM19" s="548"/>
      <c r="TFN19" s="548"/>
      <c r="TFO19" s="548"/>
      <c r="TFP19" s="548"/>
      <c r="TFQ19" s="548"/>
      <c r="TFR19" s="548"/>
      <c r="TFS19" s="548"/>
      <c r="TFT19" s="548"/>
      <c r="TFU19" s="548"/>
      <c r="TFV19" s="548"/>
      <c r="TFW19" s="548"/>
      <c r="TFX19" s="548"/>
      <c r="TFY19" s="548"/>
      <c r="TFZ19" s="548"/>
      <c r="TGA19" s="548"/>
      <c r="TGB19" s="548"/>
      <c r="TGC19" s="548"/>
      <c r="TGD19" s="548"/>
      <c r="TGE19" s="548"/>
      <c r="TGF19" s="548"/>
      <c r="TGG19" s="548"/>
      <c r="TGH19" s="548"/>
      <c r="TGI19" s="548"/>
      <c r="TGJ19" s="548"/>
      <c r="TGK19" s="548"/>
      <c r="TGL19" s="548"/>
      <c r="TGM19" s="548"/>
      <c r="TGN19" s="548"/>
      <c r="TGO19" s="548"/>
      <c r="TGP19" s="548"/>
      <c r="TGQ19" s="548"/>
      <c r="TGR19" s="548"/>
      <c r="TGS19" s="548"/>
      <c r="TGT19" s="548"/>
      <c r="TGU19" s="548"/>
      <c r="TGV19" s="548"/>
      <c r="TGW19" s="548"/>
      <c r="TGX19" s="548"/>
      <c r="TGY19" s="548"/>
      <c r="TGZ19" s="548"/>
      <c r="THA19" s="548"/>
      <c r="THB19" s="548"/>
      <c r="THC19" s="548"/>
      <c r="THD19" s="548"/>
      <c r="THE19" s="548"/>
      <c r="THF19" s="548"/>
      <c r="THG19" s="548"/>
      <c r="THH19" s="548"/>
      <c r="THI19" s="548"/>
      <c r="THJ19" s="548"/>
      <c r="THK19" s="548"/>
      <c r="THL19" s="548"/>
      <c r="THM19" s="548"/>
      <c r="THN19" s="548"/>
      <c r="THO19" s="548"/>
      <c r="THP19" s="548"/>
      <c r="THQ19" s="548"/>
      <c r="THR19" s="548"/>
      <c r="THS19" s="548"/>
      <c r="THT19" s="548"/>
      <c r="THU19" s="548"/>
      <c r="THV19" s="548"/>
      <c r="THW19" s="548"/>
      <c r="THX19" s="548"/>
      <c r="THY19" s="548"/>
      <c r="THZ19" s="548"/>
      <c r="TIA19" s="548"/>
      <c r="TIB19" s="548"/>
      <c r="TIC19" s="548"/>
      <c r="TID19" s="548"/>
      <c r="TIE19" s="548"/>
      <c r="TIF19" s="548"/>
      <c r="TIG19" s="548"/>
      <c r="TIH19" s="548"/>
      <c r="TII19" s="548"/>
      <c r="TIJ19" s="548"/>
      <c r="TIK19" s="548"/>
      <c r="TIL19" s="548"/>
      <c r="TIM19" s="548"/>
      <c r="TIN19" s="548"/>
      <c r="TIO19" s="548"/>
      <c r="TIP19" s="548"/>
      <c r="TIQ19" s="548"/>
      <c r="TIR19" s="548"/>
      <c r="TIS19" s="548"/>
      <c r="TIT19" s="548"/>
      <c r="TIU19" s="548"/>
      <c r="TIV19" s="548"/>
      <c r="TIW19" s="548"/>
      <c r="TIX19" s="548"/>
      <c r="TIY19" s="548"/>
      <c r="TIZ19" s="548"/>
      <c r="TJA19" s="548"/>
      <c r="TJB19" s="548"/>
      <c r="TJC19" s="548"/>
      <c r="TJD19" s="548"/>
      <c r="TJE19" s="548"/>
      <c r="TJF19" s="548"/>
      <c r="TJG19" s="548"/>
      <c r="TJH19" s="548"/>
      <c r="TJI19" s="548"/>
      <c r="TJJ19" s="548"/>
      <c r="TJK19" s="548"/>
      <c r="TJL19" s="548"/>
      <c r="TJM19" s="548"/>
      <c r="TJN19" s="548"/>
      <c r="TJO19" s="548"/>
      <c r="TJP19" s="548"/>
      <c r="TJQ19" s="548"/>
      <c r="TJR19" s="548"/>
      <c r="TJS19" s="548"/>
      <c r="TJT19" s="548"/>
      <c r="TJU19" s="548"/>
      <c r="TJV19" s="548"/>
      <c r="TJW19" s="548"/>
      <c r="TJX19" s="548"/>
      <c r="TJY19" s="548"/>
      <c r="TJZ19" s="548"/>
      <c r="TKA19" s="548"/>
      <c r="TKB19" s="548"/>
      <c r="TKC19" s="548"/>
      <c r="TKD19" s="548"/>
      <c r="TKE19" s="548"/>
      <c r="TKF19" s="548"/>
      <c r="TKG19" s="548"/>
      <c r="TKH19" s="548"/>
      <c r="TKI19" s="548"/>
      <c r="TKJ19" s="548"/>
      <c r="TKK19" s="548"/>
      <c r="TKL19" s="548"/>
      <c r="TKM19" s="548"/>
      <c r="TKN19" s="548"/>
      <c r="TKO19" s="548"/>
      <c r="TKP19" s="548"/>
      <c r="TKQ19" s="548"/>
      <c r="TKR19" s="548"/>
      <c r="TKS19" s="548"/>
      <c r="TKT19" s="548"/>
      <c r="TKU19" s="548"/>
      <c r="TKV19" s="548"/>
      <c r="TKW19" s="548"/>
      <c r="TKX19" s="548"/>
      <c r="TKY19" s="548"/>
      <c r="TKZ19" s="548"/>
      <c r="TLA19" s="548"/>
      <c r="TLB19" s="548"/>
      <c r="TLC19" s="548"/>
      <c r="TLD19" s="548"/>
      <c r="TLE19" s="548"/>
      <c r="TLF19" s="548"/>
      <c r="TLG19" s="548"/>
      <c r="TLH19" s="548"/>
      <c r="TLI19" s="548"/>
      <c r="TLJ19" s="548"/>
      <c r="TLK19" s="548"/>
      <c r="TLL19" s="548"/>
      <c r="TLM19" s="548"/>
      <c r="TLN19" s="548"/>
      <c r="TLO19" s="548"/>
      <c r="TLP19" s="548"/>
      <c r="TLQ19" s="548"/>
      <c r="TLR19" s="548"/>
      <c r="TLS19" s="548"/>
      <c r="TLT19" s="548"/>
      <c r="TLU19" s="548"/>
      <c r="TLV19" s="548"/>
      <c r="TLW19" s="548"/>
      <c r="TLX19" s="548"/>
      <c r="TLY19" s="548"/>
      <c r="TLZ19" s="548"/>
      <c r="TMA19" s="548"/>
      <c r="TMB19" s="548"/>
      <c r="TMC19" s="548"/>
      <c r="TMD19" s="548"/>
      <c r="TME19" s="548"/>
      <c r="TMF19" s="548"/>
      <c r="TMG19" s="548"/>
      <c r="TMH19" s="548"/>
      <c r="TMI19" s="548"/>
      <c r="TMJ19" s="548"/>
      <c r="TMK19" s="548"/>
      <c r="TML19" s="548"/>
      <c r="TMM19" s="548"/>
      <c r="TMN19" s="548"/>
      <c r="TMO19" s="548"/>
      <c r="TMP19" s="548"/>
      <c r="TMQ19" s="548"/>
      <c r="TMR19" s="548"/>
      <c r="TMS19" s="548"/>
      <c r="TMT19" s="548"/>
      <c r="TMU19" s="548"/>
      <c r="TMV19" s="548"/>
      <c r="TMW19" s="548"/>
      <c r="TMX19" s="548"/>
      <c r="TMY19" s="548"/>
      <c r="TMZ19" s="548"/>
      <c r="TNA19" s="548"/>
      <c r="TNB19" s="548"/>
      <c r="TNC19" s="548"/>
      <c r="TND19" s="548"/>
      <c r="TNE19" s="548"/>
      <c r="TNF19" s="548"/>
      <c r="TNG19" s="548"/>
      <c r="TNH19" s="548"/>
      <c r="TNI19" s="548"/>
      <c r="TNJ19" s="548"/>
      <c r="TNK19" s="548"/>
      <c r="TNL19" s="548"/>
      <c r="TNM19" s="548"/>
      <c r="TNN19" s="548"/>
      <c r="TNO19" s="548"/>
      <c r="TNP19" s="548"/>
      <c r="TNQ19" s="548"/>
      <c r="TNR19" s="548"/>
      <c r="TNS19" s="548"/>
      <c r="TNT19" s="548"/>
      <c r="TNU19" s="548"/>
      <c r="TNV19" s="548"/>
      <c r="TNW19" s="548"/>
      <c r="TNX19" s="548"/>
      <c r="TNY19" s="548"/>
      <c r="TNZ19" s="548"/>
      <c r="TOA19" s="548"/>
      <c r="TOB19" s="548"/>
      <c r="TOC19" s="548"/>
      <c r="TOD19" s="548"/>
      <c r="TOE19" s="548"/>
      <c r="TOF19" s="548"/>
      <c r="TOG19" s="548"/>
      <c r="TOH19" s="548"/>
      <c r="TOI19" s="548"/>
      <c r="TOJ19" s="548"/>
      <c r="TOK19" s="548"/>
      <c r="TOL19" s="548"/>
      <c r="TOM19" s="548"/>
      <c r="TON19" s="548"/>
      <c r="TOO19" s="548"/>
      <c r="TOP19" s="548"/>
      <c r="TOQ19" s="548"/>
      <c r="TOR19" s="548"/>
      <c r="TOS19" s="548"/>
      <c r="TOT19" s="548"/>
      <c r="TOU19" s="548"/>
      <c r="TOV19" s="548"/>
      <c r="TOW19" s="548"/>
      <c r="TOX19" s="548"/>
      <c r="TOY19" s="548"/>
      <c r="TOZ19" s="548"/>
      <c r="TPA19" s="548"/>
      <c r="TPB19" s="548"/>
      <c r="TPC19" s="548"/>
      <c r="TPD19" s="548"/>
      <c r="TPE19" s="548"/>
      <c r="TPF19" s="548"/>
      <c r="TPG19" s="548"/>
      <c r="TPH19" s="548"/>
      <c r="TPI19" s="548"/>
      <c r="TPJ19" s="548"/>
      <c r="TPK19" s="548"/>
      <c r="TPL19" s="548"/>
      <c r="TPM19" s="548"/>
      <c r="TPN19" s="548"/>
      <c r="TPO19" s="548"/>
      <c r="TPP19" s="548"/>
      <c r="TPQ19" s="548"/>
      <c r="TPR19" s="548"/>
      <c r="TPS19" s="548"/>
      <c r="TPT19" s="548"/>
      <c r="TPU19" s="548"/>
      <c r="TPV19" s="548"/>
      <c r="TPW19" s="548"/>
      <c r="TPX19" s="548"/>
      <c r="TPY19" s="548"/>
      <c r="TPZ19" s="548"/>
      <c r="TQA19" s="548"/>
      <c r="TQB19" s="548"/>
      <c r="TQC19" s="548"/>
      <c r="TQD19" s="548"/>
      <c r="TQE19" s="548"/>
      <c r="TQF19" s="548"/>
      <c r="TQG19" s="548"/>
      <c r="TQH19" s="548"/>
      <c r="TQI19" s="548"/>
      <c r="TQJ19" s="548"/>
      <c r="TQK19" s="548"/>
      <c r="TQL19" s="548"/>
      <c r="TQM19" s="548"/>
      <c r="TQN19" s="548"/>
      <c r="TQO19" s="548"/>
      <c r="TQP19" s="548"/>
      <c r="TQQ19" s="548"/>
      <c r="TQR19" s="548"/>
      <c r="TQS19" s="548"/>
      <c r="TQT19" s="548"/>
      <c r="TQU19" s="548"/>
      <c r="TQV19" s="548"/>
      <c r="TQW19" s="548"/>
      <c r="TQX19" s="548"/>
      <c r="TQY19" s="548"/>
      <c r="TQZ19" s="548"/>
      <c r="TRA19" s="548"/>
      <c r="TRB19" s="548"/>
      <c r="TRC19" s="548"/>
      <c r="TRD19" s="548"/>
      <c r="TRE19" s="548"/>
      <c r="TRF19" s="548"/>
      <c r="TRG19" s="548"/>
      <c r="TRH19" s="548"/>
      <c r="TRI19" s="548"/>
      <c r="TRJ19" s="548"/>
      <c r="TRK19" s="548"/>
      <c r="TRL19" s="548"/>
      <c r="TRM19" s="548"/>
      <c r="TRN19" s="548"/>
      <c r="TRO19" s="548"/>
      <c r="TRP19" s="548"/>
      <c r="TRQ19" s="548"/>
      <c r="TRR19" s="548"/>
      <c r="TRS19" s="548"/>
      <c r="TRT19" s="548"/>
      <c r="TRU19" s="548"/>
      <c r="TRV19" s="548"/>
      <c r="TRW19" s="548"/>
      <c r="TRX19" s="548"/>
      <c r="TRY19" s="548"/>
      <c r="TRZ19" s="548"/>
      <c r="TSA19" s="548"/>
      <c r="TSB19" s="548"/>
      <c r="TSC19" s="548"/>
      <c r="TSD19" s="548"/>
      <c r="TSE19" s="548"/>
      <c r="TSF19" s="548"/>
      <c r="TSG19" s="548"/>
      <c r="TSH19" s="548"/>
      <c r="TSI19" s="548"/>
      <c r="TSJ19" s="548"/>
      <c r="TSK19" s="548"/>
      <c r="TSL19" s="548"/>
      <c r="TSM19" s="548"/>
      <c r="TSN19" s="548"/>
      <c r="TSO19" s="548"/>
      <c r="TSP19" s="548"/>
      <c r="TSQ19" s="548"/>
      <c r="TSR19" s="548"/>
      <c r="TSS19" s="548"/>
      <c r="TST19" s="548"/>
      <c r="TSU19" s="548"/>
      <c r="TSV19" s="548"/>
      <c r="TSW19" s="548"/>
      <c r="TSX19" s="548"/>
      <c r="TSY19" s="548"/>
      <c r="TSZ19" s="548"/>
      <c r="TTA19" s="548"/>
      <c r="TTB19" s="548"/>
      <c r="TTC19" s="548"/>
      <c r="TTD19" s="548"/>
      <c r="TTE19" s="548"/>
      <c r="TTF19" s="548"/>
      <c r="TTG19" s="548"/>
      <c r="TTH19" s="548"/>
      <c r="TTI19" s="548"/>
      <c r="TTJ19" s="548"/>
      <c r="TTK19" s="548"/>
      <c r="TTL19" s="548"/>
      <c r="TTM19" s="548"/>
      <c r="TTN19" s="548"/>
      <c r="TTO19" s="548"/>
      <c r="TTP19" s="548"/>
      <c r="TTQ19" s="548"/>
      <c r="TTR19" s="548"/>
      <c r="TTS19" s="548"/>
      <c r="TTT19" s="548"/>
      <c r="TTU19" s="548"/>
      <c r="TTV19" s="548"/>
      <c r="TTW19" s="548"/>
      <c r="TTX19" s="548"/>
      <c r="TTY19" s="548"/>
      <c r="TTZ19" s="548"/>
      <c r="TUA19" s="548"/>
      <c r="TUB19" s="548"/>
      <c r="TUC19" s="548"/>
      <c r="TUD19" s="548"/>
      <c r="TUE19" s="548"/>
      <c r="TUF19" s="548"/>
      <c r="TUG19" s="548"/>
      <c r="TUH19" s="548"/>
      <c r="TUI19" s="548"/>
      <c r="TUJ19" s="548"/>
      <c r="TUK19" s="548"/>
      <c r="TUL19" s="548"/>
      <c r="TUM19" s="548"/>
      <c r="TUN19" s="548"/>
      <c r="TUO19" s="548"/>
      <c r="TUP19" s="548"/>
      <c r="TUQ19" s="548"/>
      <c r="TUR19" s="548"/>
      <c r="TUS19" s="548"/>
      <c r="TUT19" s="548"/>
      <c r="TUU19" s="548"/>
      <c r="TUV19" s="548"/>
      <c r="TUW19" s="548"/>
      <c r="TUX19" s="548"/>
      <c r="TUY19" s="548"/>
      <c r="TUZ19" s="548"/>
      <c r="TVA19" s="548"/>
      <c r="TVB19" s="548"/>
      <c r="TVC19" s="548"/>
      <c r="TVD19" s="548"/>
      <c r="TVE19" s="548"/>
      <c r="TVF19" s="548"/>
      <c r="TVG19" s="548"/>
      <c r="TVH19" s="548"/>
      <c r="TVI19" s="548"/>
      <c r="TVJ19" s="548"/>
      <c r="TVK19" s="548"/>
      <c r="TVL19" s="548"/>
      <c r="TVM19" s="548"/>
      <c r="TVN19" s="548"/>
      <c r="TVO19" s="548"/>
      <c r="TVP19" s="548"/>
      <c r="TVQ19" s="548"/>
      <c r="TVR19" s="548"/>
      <c r="TVS19" s="548"/>
      <c r="TVT19" s="548"/>
      <c r="TVU19" s="548"/>
      <c r="TVV19" s="548"/>
      <c r="TVW19" s="548"/>
      <c r="TVX19" s="548"/>
      <c r="TVY19" s="548"/>
      <c r="TVZ19" s="548"/>
      <c r="TWA19" s="548"/>
      <c r="TWB19" s="548"/>
      <c r="TWC19" s="548"/>
      <c r="TWD19" s="548"/>
      <c r="TWE19" s="548"/>
      <c r="TWF19" s="548"/>
      <c r="TWG19" s="548"/>
      <c r="TWH19" s="548"/>
      <c r="TWI19" s="548"/>
      <c r="TWJ19" s="548"/>
      <c r="TWK19" s="548"/>
      <c r="TWL19" s="548"/>
      <c r="TWM19" s="548"/>
      <c r="TWN19" s="548"/>
      <c r="TWO19" s="548"/>
      <c r="TWP19" s="548"/>
      <c r="TWQ19" s="548"/>
      <c r="TWR19" s="548"/>
      <c r="TWS19" s="548"/>
      <c r="TWT19" s="548"/>
      <c r="TWU19" s="548"/>
      <c r="TWV19" s="548"/>
      <c r="TWW19" s="548"/>
      <c r="TWX19" s="548"/>
      <c r="TWY19" s="548"/>
      <c r="TWZ19" s="548"/>
      <c r="TXA19" s="548"/>
      <c r="TXB19" s="548"/>
      <c r="TXC19" s="548"/>
      <c r="TXD19" s="548"/>
      <c r="TXE19" s="548"/>
      <c r="TXF19" s="548"/>
      <c r="TXG19" s="548"/>
      <c r="TXH19" s="548"/>
      <c r="TXI19" s="548"/>
      <c r="TXJ19" s="548"/>
      <c r="TXK19" s="548"/>
      <c r="TXL19" s="548"/>
      <c r="TXM19" s="548"/>
      <c r="TXN19" s="548"/>
      <c r="TXO19" s="548"/>
      <c r="TXP19" s="548"/>
      <c r="TXQ19" s="548"/>
      <c r="TXR19" s="548"/>
      <c r="TXS19" s="548"/>
      <c r="TXT19" s="548"/>
      <c r="TXU19" s="548"/>
      <c r="TXV19" s="548"/>
      <c r="TXW19" s="548"/>
      <c r="TXX19" s="548"/>
      <c r="TXY19" s="548"/>
      <c r="TXZ19" s="548"/>
      <c r="TYA19" s="548"/>
      <c r="TYB19" s="548"/>
      <c r="TYC19" s="548"/>
      <c r="TYD19" s="548"/>
      <c r="TYE19" s="548"/>
      <c r="TYF19" s="548"/>
      <c r="TYG19" s="548"/>
      <c r="TYH19" s="548"/>
      <c r="TYI19" s="548"/>
      <c r="TYJ19" s="548"/>
      <c r="TYK19" s="548"/>
      <c r="TYL19" s="548"/>
      <c r="TYM19" s="548"/>
      <c r="TYN19" s="548"/>
      <c r="TYO19" s="548"/>
      <c r="TYP19" s="548"/>
      <c r="TYQ19" s="548"/>
      <c r="TYR19" s="548"/>
      <c r="TYS19" s="548"/>
      <c r="TYT19" s="548"/>
      <c r="TYU19" s="548"/>
      <c r="TYV19" s="548"/>
      <c r="TYW19" s="548"/>
      <c r="TYX19" s="548"/>
      <c r="TYY19" s="548"/>
      <c r="TYZ19" s="548"/>
      <c r="TZA19" s="548"/>
      <c r="TZB19" s="548"/>
      <c r="TZC19" s="548"/>
      <c r="TZD19" s="548"/>
      <c r="TZE19" s="548"/>
      <c r="TZF19" s="548"/>
      <c r="TZG19" s="548"/>
      <c r="TZH19" s="548"/>
      <c r="TZI19" s="548"/>
      <c r="TZJ19" s="548"/>
      <c r="TZK19" s="548"/>
      <c r="TZL19" s="548"/>
      <c r="TZM19" s="548"/>
      <c r="TZN19" s="548"/>
      <c r="TZO19" s="548"/>
      <c r="TZP19" s="548"/>
      <c r="TZQ19" s="548"/>
      <c r="TZR19" s="548"/>
      <c r="TZS19" s="548"/>
      <c r="TZT19" s="548"/>
      <c r="TZU19" s="548"/>
      <c r="TZV19" s="548"/>
      <c r="TZW19" s="548"/>
      <c r="TZX19" s="548"/>
      <c r="TZY19" s="548"/>
      <c r="TZZ19" s="548"/>
      <c r="UAA19" s="548"/>
      <c r="UAB19" s="548"/>
      <c r="UAC19" s="548"/>
      <c r="UAD19" s="548"/>
      <c r="UAE19" s="548"/>
      <c r="UAF19" s="548"/>
      <c r="UAG19" s="548"/>
      <c r="UAH19" s="548"/>
      <c r="UAI19" s="548"/>
      <c r="UAJ19" s="548"/>
      <c r="UAK19" s="548"/>
      <c r="UAL19" s="548"/>
      <c r="UAM19" s="548"/>
      <c r="UAN19" s="548"/>
      <c r="UAO19" s="548"/>
      <c r="UAP19" s="548"/>
      <c r="UAQ19" s="548"/>
      <c r="UAR19" s="548"/>
      <c r="UAS19" s="548"/>
      <c r="UAT19" s="548"/>
      <c r="UAU19" s="548"/>
      <c r="UAV19" s="548"/>
      <c r="UAW19" s="548"/>
      <c r="UAX19" s="548"/>
      <c r="UAY19" s="548"/>
      <c r="UAZ19" s="548"/>
      <c r="UBA19" s="548"/>
      <c r="UBB19" s="548"/>
      <c r="UBC19" s="548"/>
      <c r="UBD19" s="548"/>
      <c r="UBE19" s="548"/>
      <c r="UBF19" s="548"/>
      <c r="UBG19" s="548"/>
      <c r="UBH19" s="548"/>
      <c r="UBI19" s="548"/>
      <c r="UBJ19" s="548"/>
      <c r="UBK19" s="548"/>
      <c r="UBL19" s="548"/>
      <c r="UBM19" s="548"/>
      <c r="UBN19" s="548"/>
      <c r="UBO19" s="548"/>
      <c r="UBP19" s="548"/>
      <c r="UBQ19" s="548"/>
      <c r="UBR19" s="548"/>
      <c r="UBS19" s="548"/>
      <c r="UBT19" s="548"/>
      <c r="UBU19" s="548"/>
      <c r="UBV19" s="548"/>
      <c r="UBW19" s="548"/>
      <c r="UBX19" s="548"/>
      <c r="UBY19" s="548"/>
      <c r="UBZ19" s="548"/>
      <c r="UCA19" s="548"/>
      <c r="UCB19" s="548"/>
      <c r="UCC19" s="548"/>
      <c r="UCD19" s="548"/>
      <c r="UCE19" s="548"/>
      <c r="UCF19" s="548"/>
      <c r="UCG19" s="548"/>
      <c r="UCH19" s="548"/>
      <c r="UCI19" s="548"/>
      <c r="UCJ19" s="548"/>
      <c r="UCK19" s="548"/>
      <c r="UCL19" s="548"/>
      <c r="UCM19" s="548"/>
      <c r="UCN19" s="548"/>
      <c r="UCO19" s="548"/>
      <c r="UCP19" s="548"/>
      <c r="UCQ19" s="548"/>
      <c r="UCR19" s="548"/>
      <c r="UCS19" s="548"/>
      <c r="UCT19" s="548"/>
      <c r="UCU19" s="548"/>
      <c r="UCV19" s="548"/>
      <c r="UCW19" s="548"/>
      <c r="UCX19" s="548"/>
      <c r="UCY19" s="548"/>
      <c r="UCZ19" s="548"/>
      <c r="UDA19" s="548"/>
      <c r="UDB19" s="548"/>
      <c r="UDC19" s="548"/>
      <c r="UDD19" s="548"/>
      <c r="UDE19" s="548"/>
      <c r="UDF19" s="548"/>
      <c r="UDG19" s="548"/>
      <c r="UDH19" s="548"/>
      <c r="UDI19" s="548"/>
      <c r="UDJ19" s="548"/>
      <c r="UDK19" s="548"/>
      <c r="UDL19" s="548"/>
      <c r="UDM19" s="548"/>
      <c r="UDN19" s="548"/>
      <c r="UDO19" s="548"/>
      <c r="UDP19" s="548"/>
      <c r="UDQ19" s="548"/>
      <c r="UDR19" s="548"/>
      <c r="UDS19" s="548"/>
      <c r="UDT19" s="548"/>
      <c r="UDU19" s="548"/>
      <c r="UDV19" s="548"/>
      <c r="UDW19" s="548"/>
      <c r="UDX19" s="548"/>
      <c r="UDY19" s="548"/>
      <c r="UDZ19" s="548"/>
      <c r="UEA19" s="548"/>
      <c r="UEB19" s="548"/>
      <c r="UEC19" s="548"/>
      <c r="UED19" s="548"/>
      <c r="UEE19" s="548"/>
      <c r="UEF19" s="548"/>
      <c r="UEG19" s="548"/>
      <c r="UEH19" s="548"/>
      <c r="UEI19" s="548"/>
      <c r="UEJ19" s="548"/>
      <c r="UEK19" s="548"/>
      <c r="UEL19" s="548"/>
      <c r="UEM19" s="548"/>
      <c r="UEN19" s="548"/>
      <c r="UEO19" s="548"/>
      <c r="UEP19" s="548"/>
      <c r="UEQ19" s="548"/>
      <c r="UER19" s="548"/>
      <c r="UES19" s="548"/>
      <c r="UET19" s="548"/>
      <c r="UEU19" s="548"/>
      <c r="UEV19" s="548"/>
      <c r="UEW19" s="548"/>
      <c r="UEX19" s="548"/>
      <c r="UEY19" s="548"/>
      <c r="UEZ19" s="548"/>
      <c r="UFA19" s="548"/>
      <c r="UFB19" s="548"/>
      <c r="UFC19" s="548"/>
      <c r="UFD19" s="548"/>
      <c r="UFE19" s="548"/>
      <c r="UFF19" s="548"/>
      <c r="UFG19" s="548"/>
      <c r="UFH19" s="548"/>
      <c r="UFI19" s="548"/>
      <c r="UFJ19" s="548"/>
      <c r="UFK19" s="548"/>
      <c r="UFL19" s="548"/>
      <c r="UFM19" s="548"/>
      <c r="UFN19" s="548"/>
      <c r="UFO19" s="548"/>
      <c r="UFP19" s="548"/>
      <c r="UFQ19" s="548"/>
      <c r="UFR19" s="548"/>
      <c r="UFS19" s="548"/>
      <c r="UFT19" s="548"/>
      <c r="UFU19" s="548"/>
      <c r="UFV19" s="548"/>
      <c r="UFW19" s="548"/>
      <c r="UFX19" s="548"/>
      <c r="UFY19" s="548"/>
      <c r="UFZ19" s="548"/>
      <c r="UGA19" s="548"/>
      <c r="UGB19" s="548"/>
      <c r="UGC19" s="548"/>
      <c r="UGD19" s="548"/>
      <c r="UGE19" s="548"/>
      <c r="UGF19" s="548"/>
      <c r="UGG19" s="548"/>
      <c r="UGH19" s="548"/>
      <c r="UGI19" s="548"/>
      <c r="UGJ19" s="548"/>
      <c r="UGK19" s="548"/>
      <c r="UGL19" s="548"/>
      <c r="UGM19" s="548"/>
      <c r="UGN19" s="548"/>
      <c r="UGO19" s="548"/>
      <c r="UGP19" s="548"/>
      <c r="UGQ19" s="548"/>
      <c r="UGR19" s="548"/>
      <c r="UGS19" s="548"/>
      <c r="UGT19" s="548"/>
      <c r="UGU19" s="548"/>
      <c r="UGV19" s="548"/>
      <c r="UGW19" s="548"/>
      <c r="UGX19" s="548"/>
      <c r="UGY19" s="548"/>
      <c r="UGZ19" s="548"/>
      <c r="UHA19" s="548"/>
      <c r="UHB19" s="548"/>
      <c r="UHC19" s="548"/>
      <c r="UHD19" s="548"/>
      <c r="UHE19" s="548"/>
      <c r="UHF19" s="548"/>
      <c r="UHG19" s="548"/>
      <c r="UHH19" s="548"/>
      <c r="UHI19" s="548"/>
      <c r="UHJ19" s="548"/>
      <c r="UHK19" s="548"/>
      <c r="UHL19" s="548"/>
      <c r="UHM19" s="548"/>
      <c r="UHN19" s="548"/>
      <c r="UHO19" s="548"/>
      <c r="UHP19" s="548"/>
      <c r="UHQ19" s="548"/>
      <c r="UHR19" s="548"/>
      <c r="UHS19" s="548"/>
      <c r="UHT19" s="548"/>
      <c r="UHU19" s="548"/>
      <c r="UHV19" s="548"/>
      <c r="UHW19" s="548"/>
      <c r="UHX19" s="548"/>
      <c r="UHY19" s="548"/>
      <c r="UHZ19" s="548"/>
      <c r="UIA19" s="548"/>
      <c r="UIB19" s="548"/>
      <c r="UIC19" s="548"/>
      <c r="UID19" s="548"/>
      <c r="UIE19" s="548"/>
      <c r="UIF19" s="548"/>
      <c r="UIG19" s="548"/>
      <c r="UIH19" s="548"/>
      <c r="UII19" s="548"/>
      <c r="UIJ19" s="548"/>
      <c r="UIK19" s="548"/>
      <c r="UIL19" s="548"/>
      <c r="UIM19" s="548"/>
      <c r="UIN19" s="548"/>
      <c r="UIO19" s="548"/>
      <c r="UIP19" s="548"/>
      <c r="UIQ19" s="548"/>
      <c r="UIR19" s="548"/>
      <c r="UIS19" s="548"/>
      <c r="UIT19" s="548"/>
      <c r="UIU19" s="548"/>
      <c r="UIV19" s="548"/>
      <c r="UIW19" s="548"/>
      <c r="UIX19" s="548"/>
      <c r="UIY19" s="548"/>
      <c r="UIZ19" s="548"/>
      <c r="UJA19" s="548"/>
      <c r="UJB19" s="548"/>
      <c r="UJC19" s="548"/>
      <c r="UJD19" s="548"/>
      <c r="UJE19" s="548"/>
      <c r="UJF19" s="548"/>
      <c r="UJG19" s="548"/>
      <c r="UJH19" s="548"/>
      <c r="UJI19" s="548"/>
      <c r="UJJ19" s="548"/>
      <c r="UJK19" s="548"/>
      <c r="UJL19" s="548"/>
      <c r="UJM19" s="548"/>
      <c r="UJN19" s="548"/>
      <c r="UJO19" s="548"/>
      <c r="UJP19" s="548"/>
      <c r="UJQ19" s="548"/>
      <c r="UJR19" s="548"/>
      <c r="UJS19" s="548"/>
      <c r="UJT19" s="548"/>
      <c r="UJU19" s="548"/>
      <c r="UJV19" s="548"/>
      <c r="UJW19" s="548"/>
      <c r="UJX19" s="548"/>
      <c r="UJY19" s="548"/>
      <c r="UJZ19" s="548"/>
      <c r="UKA19" s="548"/>
      <c r="UKB19" s="548"/>
      <c r="UKC19" s="548"/>
      <c r="UKD19" s="548"/>
      <c r="UKE19" s="548"/>
      <c r="UKF19" s="548"/>
      <c r="UKG19" s="548"/>
      <c r="UKH19" s="548"/>
      <c r="UKI19" s="548"/>
      <c r="UKJ19" s="548"/>
      <c r="UKK19" s="548"/>
      <c r="UKL19" s="548"/>
      <c r="UKM19" s="548"/>
      <c r="UKN19" s="548"/>
      <c r="UKO19" s="548"/>
      <c r="UKP19" s="548"/>
      <c r="UKQ19" s="548"/>
      <c r="UKR19" s="548"/>
      <c r="UKS19" s="548"/>
      <c r="UKT19" s="548"/>
      <c r="UKU19" s="548"/>
      <c r="UKV19" s="548"/>
      <c r="UKW19" s="548"/>
      <c r="UKX19" s="548"/>
      <c r="UKY19" s="548"/>
      <c r="UKZ19" s="548"/>
      <c r="ULA19" s="548"/>
      <c r="ULB19" s="548"/>
      <c r="ULC19" s="548"/>
      <c r="ULD19" s="548"/>
      <c r="ULE19" s="548"/>
      <c r="ULF19" s="548"/>
      <c r="ULG19" s="548"/>
      <c r="ULH19" s="548"/>
      <c r="ULI19" s="548"/>
      <c r="ULJ19" s="548"/>
      <c r="ULK19" s="548"/>
      <c r="ULL19" s="548"/>
      <c r="ULM19" s="548"/>
      <c r="ULN19" s="548"/>
      <c r="ULO19" s="548"/>
      <c r="ULP19" s="548"/>
      <c r="ULQ19" s="548"/>
      <c r="ULR19" s="548"/>
      <c r="ULS19" s="548"/>
      <c r="ULT19" s="548"/>
      <c r="ULU19" s="548"/>
      <c r="ULV19" s="548"/>
      <c r="ULW19" s="548"/>
      <c r="ULX19" s="548"/>
      <c r="ULY19" s="548"/>
      <c r="ULZ19" s="548"/>
      <c r="UMA19" s="548"/>
      <c r="UMB19" s="548"/>
      <c r="UMC19" s="548"/>
      <c r="UMD19" s="548"/>
      <c r="UME19" s="548"/>
      <c r="UMF19" s="548"/>
      <c r="UMG19" s="548"/>
      <c r="UMH19" s="548"/>
      <c r="UMI19" s="548"/>
      <c r="UMJ19" s="548"/>
      <c r="UMK19" s="548"/>
      <c r="UML19" s="548"/>
      <c r="UMM19" s="548"/>
      <c r="UMN19" s="548"/>
      <c r="UMO19" s="548"/>
      <c r="UMP19" s="548"/>
      <c r="UMQ19" s="548"/>
      <c r="UMR19" s="548"/>
      <c r="UMS19" s="548"/>
      <c r="UMT19" s="548"/>
      <c r="UMU19" s="548"/>
      <c r="UMV19" s="548"/>
      <c r="UMW19" s="548"/>
      <c r="UMX19" s="548"/>
      <c r="UMY19" s="548"/>
      <c r="UMZ19" s="548"/>
      <c r="UNA19" s="548"/>
      <c r="UNB19" s="548"/>
      <c r="UNC19" s="548"/>
      <c r="UND19" s="548"/>
      <c r="UNE19" s="548"/>
      <c r="UNF19" s="548"/>
      <c r="UNG19" s="548"/>
      <c r="UNH19" s="548"/>
      <c r="UNI19" s="548"/>
      <c r="UNJ19" s="548"/>
      <c r="UNK19" s="548"/>
      <c r="UNL19" s="548"/>
      <c r="UNM19" s="548"/>
      <c r="UNN19" s="548"/>
      <c r="UNO19" s="548"/>
      <c r="UNP19" s="548"/>
      <c r="UNQ19" s="548"/>
      <c r="UNR19" s="548"/>
      <c r="UNS19" s="548"/>
      <c r="UNT19" s="548"/>
      <c r="UNU19" s="548"/>
      <c r="UNV19" s="548"/>
      <c r="UNW19" s="548"/>
      <c r="UNX19" s="548"/>
      <c r="UNY19" s="548"/>
      <c r="UNZ19" s="548"/>
      <c r="UOA19" s="548"/>
      <c r="UOB19" s="548"/>
      <c r="UOC19" s="548"/>
      <c r="UOD19" s="548"/>
      <c r="UOE19" s="548"/>
      <c r="UOF19" s="548"/>
      <c r="UOG19" s="548"/>
      <c r="UOH19" s="548"/>
      <c r="UOI19" s="548"/>
      <c r="UOJ19" s="548"/>
      <c r="UOK19" s="548"/>
      <c r="UOL19" s="548"/>
      <c r="UOM19" s="548"/>
      <c r="UON19" s="548"/>
      <c r="UOO19" s="548"/>
      <c r="UOP19" s="548"/>
      <c r="UOQ19" s="548"/>
      <c r="UOR19" s="548"/>
      <c r="UOS19" s="548"/>
      <c r="UOT19" s="548"/>
      <c r="UOU19" s="548"/>
      <c r="UOV19" s="548"/>
      <c r="UOW19" s="548"/>
      <c r="UOX19" s="548"/>
      <c r="UOY19" s="548"/>
      <c r="UOZ19" s="548"/>
      <c r="UPA19" s="548"/>
      <c r="UPB19" s="548"/>
      <c r="UPC19" s="548"/>
      <c r="UPD19" s="548"/>
      <c r="UPE19" s="548"/>
      <c r="UPF19" s="548"/>
      <c r="UPG19" s="548"/>
      <c r="UPH19" s="548"/>
      <c r="UPI19" s="548"/>
      <c r="UPJ19" s="548"/>
      <c r="UPK19" s="548"/>
      <c r="UPL19" s="548"/>
      <c r="UPM19" s="548"/>
      <c r="UPN19" s="548"/>
      <c r="UPO19" s="548"/>
      <c r="UPP19" s="548"/>
      <c r="UPQ19" s="548"/>
      <c r="UPR19" s="548"/>
      <c r="UPS19" s="548"/>
      <c r="UPT19" s="548"/>
      <c r="UPU19" s="548"/>
      <c r="UPV19" s="548"/>
      <c r="UPW19" s="548"/>
      <c r="UPX19" s="548"/>
      <c r="UPY19" s="548"/>
      <c r="UPZ19" s="548"/>
      <c r="UQA19" s="548"/>
      <c r="UQB19" s="548"/>
      <c r="UQC19" s="548"/>
      <c r="UQD19" s="548"/>
      <c r="UQE19" s="548"/>
      <c r="UQF19" s="548"/>
      <c r="UQG19" s="548"/>
      <c r="UQH19" s="548"/>
      <c r="UQI19" s="548"/>
      <c r="UQJ19" s="548"/>
      <c r="UQK19" s="548"/>
      <c r="UQL19" s="548"/>
      <c r="UQM19" s="548"/>
      <c r="UQN19" s="548"/>
      <c r="UQO19" s="548"/>
      <c r="UQP19" s="548"/>
      <c r="UQQ19" s="548"/>
      <c r="UQR19" s="548"/>
      <c r="UQS19" s="548"/>
      <c r="UQT19" s="548"/>
      <c r="UQU19" s="548"/>
      <c r="UQV19" s="548"/>
      <c r="UQW19" s="548"/>
      <c r="UQX19" s="548"/>
      <c r="UQY19" s="548"/>
      <c r="UQZ19" s="548"/>
      <c r="URA19" s="548"/>
      <c r="URB19" s="548"/>
      <c r="URC19" s="548"/>
      <c r="URD19" s="548"/>
      <c r="URE19" s="548"/>
      <c r="URF19" s="548"/>
      <c r="URG19" s="548"/>
      <c r="URH19" s="548"/>
      <c r="URI19" s="548"/>
      <c r="URJ19" s="548"/>
      <c r="URK19" s="548"/>
      <c r="URL19" s="548"/>
      <c r="URM19" s="548"/>
      <c r="URN19" s="548"/>
      <c r="URO19" s="548"/>
      <c r="URP19" s="548"/>
      <c r="URQ19" s="548"/>
      <c r="URR19" s="548"/>
      <c r="URS19" s="548"/>
      <c r="URT19" s="548"/>
      <c r="URU19" s="548"/>
      <c r="URV19" s="548"/>
      <c r="URW19" s="548"/>
      <c r="URX19" s="548"/>
      <c r="URY19" s="548"/>
      <c r="URZ19" s="548"/>
      <c r="USA19" s="548"/>
      <c r="USB19" s="548"/>
      <c r="USC19" s="548"/>
      <c r="USD19" s="548"/>
      <c r="USE19" s="548"/>
      <c r="USF19" s="548"/>
      <c r="USG19" s="548"/>
      <c r="USH19" s="548"/>
      <c r="USI19" s="548"/>
      <c r="USJ19" s="548"/>
      <c r="USK19" s="548"/>
      <c r="USL19" s="548"/>
      <c r="USM19" s="548"/>
      <c r="USN19" s="548"/>
      <c r="USO19" s="548"/>
      <c r="USP19" s="548"/>
      <c r="USQ19" s="548"/>
      <c r="USR19" s="548"/>
      <c r="USS19" s="548"/>
      <c r="UST19" s="548"/>
      <c r="USU19" s="548"/>
      <c r="USV19" s="548"/>
      <c r="USW19" s="548"/>
      <c r="USX19" s="548"/>
      <c r="USY19" s="548"/>
      <c r="USZ19" s="548"/>
      <c r="UTA19" s="548"/>
      <c r="UTB19" s="548"/>
      <c r="UTC19" s="548"/>
      <c r="UTD19" s="548"/>
      <c r="UTE19" s="548"/>
      <c r="UTF19" s="548"/>
      <c r="UTG19" s="548"/>
      <c r="UTH19" s="548"/>
      <c r="UTI19" s="548"/>
      <c r="UTJ19" s="548"/>
      <c r="UTK19" s="548"/>
      <c r="UTL19" s="548"/>
      <c r="UTM19" s="548"/>
      <c r="UTN19" s="548"/>
      <c r="UTO19" s="548"/>
      <c r="UTP19" s="548"/>
      <c r="UTQ19" s="548"/>
      <c r="UTR19" s="548"/>
      <c r="UTS19" s="548"/>
      <c r="UTT19" s="548"/>
      <c r="UTU19" s="548"/>
      <c r="UTV19" s="548"/>
      <c r="UTW19" s="548"/>
      <c r="UTX19" s="548"/>
      <c r="UTY19" s="548"/>
      <c r="UTZ19" s="548"/>
      <c r="UUA19" s="548"/>
      <c r="UUB19" s="548"/>
      <c r="UUC19" s="548"/>
      <c r="UUD19" s="548"/>
      <c r="UUE19" s="548"/>
      <c r="UUF19" s="548"/>
      <c r="UUG19" s="548"/>
      <c r="UUH19" s="548"/>
      <c r="UUI19" s="548"/>
      <c r="UUJ19" s="548"/>
      <c r="UUK19" s="548"/>
      <c r="UUL19" s="548"/>
      <c r="UUM19" s="548"/>
      <c r="UUN19" s="548"/>
      <c r="UUO19" s="548"/>
      <c r="UUP19" s="548"/>
      <c r="UUQ19" s="548"/>
      <c r="UUR19" s="548"/>
      <c r="UUS19" s="548"/>
      <c r="UUT19" s="548"/>
      <c r="UUU19" s="548"/>
      <c r="UUV19" s="548"/>
      <c r="UUW19" s="548"/>
      <c r="UUX19" s="548"/>
      <c r="UUY19" s="548"/>
      <c r="UUZ19" s="548"/>
      <c r="UVA19" s="548"/>
      <c r="UVB19" s="548"/>
      <c r="UVC19" s="548"/>
      <c r="UVD19" s="548"/>
      <c r="UVE19" s="548"/>
      <c r="UVF19" s="548"/>
      <c r="UVG19" s="548"/>
      <c r="UVH19" s="548"/>
      <c r="UVI19" s="548"/>
      <c r="UVJ19" s="548"/>
      <c r="UVK19" s="548"/>
      <c r="UVL19" s="548"/>
      <c r="UVM19" s="548"/>
      <c r="UVN19" s="548"/>
      <c r="UVO19" s="548"/>
      <c r="UVP19" s="548"/>
      <c r="UVQ19" s="548"/>
      <c r="UVR19" s="548"/>
      <c r="UVS19" s="548"/>
      <c r="UVT19" s="548"/>
      <c r="UVU19" s="548"/>
      <c r="UVV19" s="548"/>
      <c r="UVW19" s="548"/>
      <c r="UVX19" s="548"/>
      <c r="UVY19" s="548"/>
      <c r="UVZ19" s="548"/>
      <c r="UWA19" s="548"/>
      <c r="UWB19" s="548"/>
      <c r="UWC19" s="548"/>
      <c r="UWD19" s="548"/>
      <c r="UWE19" s="548"/>
      <c r="UWF19" s="548"/>
      <c r="UWG19" s="548"/>
      <c r="UWH19" s="548"/>
      <c r="UWI19" s="548"/>
      <c r="UWJ19" s="548"/>
      <c r="UWK19" s="548"/>
      <c r="UWL19" s="548"/>
      <c r="UWM19" s="548"/>
      <c r="UWN19" s="548"/>
      <c r="UWO19" s="548"/>
      <c r="UWP19" s="548"/>
      <c r="UWQ19" s="548"/>
      <c r="UWR19" s="548"/>
      <c r="UWS19" s="548"/>
      <c r="UWT19" s="548"/>
      <c r="UWU19" s="548"/>
      <c r="UWV19" s="548"/>
      <c r="UWW19" s="548"/>
      <c r="UWX19" s="548"/>
      <c r="UWY19" s="548"/>
      <c r="UWZ19" s="548"/>
      <c r="UXA19" s="548"/>
      <c r="UXB19" s="548"/>
      <c r="UXC19" s="548"/>
      <c r="UXD19" s="548"/>
      <c r="UXE19" s="548"/>
      <c r="UXF19" s="548"/>
      <c r="UXG19" s="548"/>
      <c r="UXH19" s="548"/>
      <c r="UXI19" s="548"/>
      <c r="UXJ19" s="548"/>
      <c r="UXK19" s="548"/>
      <c r="UXL19" s="548"/>
      <c r="UXM19" s="548"/>
      <c r="UXN19" s="548"/>
      <c r="UXO19" s="548"/>
      <c r="UXP19" s="548"/>
      <c r="UXQ19" s="548"/>
      <c r="UXR19" s="548"/>
      <c r="UXS19" s="548"/>
      <c r="UXT19" s="548"/>
      <c r="UXU19" s="548"/>
      <c r="UXV19" s="548"/>
      <c r="UXW19" s="548"/>
      <c r="UXX19" s="548"/>
      <c r="UXY19" s="548"/>
      <c r="UXZ19" s="548"/>
      <c r="UYA19" s="548"/>
      <c r="UYB19" s="548"/>
      <c r="UYC19" s="548"/>
      <c r="UYD19" s="548"/>
      <c r="UYE19" s="548"/>
      <c r="UYF19" s="548"/>
      <c r="UYG19" s="548"/>
      <c r="UYH19" s="548"/>
      <c r="UYI19" s="548"/>
      <c r="UYJ19" s="548"/>
      <c r="UYK19" s="548"/>
      <c r="UYL19" s="548"/>
      <c r="UYM19" s="548"/>
      <c r="UYN19" s="548"/>
      <c r="UYO19" s="548"/>
      <c r="UYP19" s="548"/>
      <c r="UYQ19" s="548"/>
      <c r="UYR19" s="548"/>
      <c r="UYS19" s="548"/>
      <c r="UYT19" s="548"/>
      <c r="UYU19" s="548"/>
      <c r="UYV19" s="548"/>
      <c r="UYW19" s="548"/>
      <c r="UYX19" s="548"/>
      <c r="UYY19" s="548"/>
      <c r="UYZ19" s="548"/>
      <c r="UZA19" s="548"/>
      <c r="UZB19" s="548"/>
      <c r="UZC19" s="548"/>
      <c r="UZD19" s="548"/>
      <c r="UZE19" s="548"/>
      <c r="UZF19" s="548"/>
      <c r="UZG19" s="548"/>
      <c r="UZH19" s="548"/>
      <c r="UZI19" s="548"/>
      <c r="UZJ19" s="548"/>
      <c r="UZK19" s="548"/>
      <c r="UZL19" s="548"/>
      <c r="UZM19" s="548"/>
      <c r="UZN19" s="548"/>
      <c r="UZO19" s="548"/>
      <c r="UZP19" s="548"/>
      <c r="UZQ19" s="548"/>
      <c r="UZR19" s="548"/>
      <c r="UZS19" s="548"/>
      <c r="UZT19" s="548"/>
      <c r="UZU19" s="548"/>
      <c r="UZV19" s="548"/>
      <c r="UZW19" s="548"/>
      <c r="UZX19" s="548"/>
      <c r="UZY19" s="548"/>
      <c r="UZZ19" s="548"/>
      <c r="VAA19" s="548"/>
      <c r="VAB19" s="548"/>
      <c r="VAC19" s="548"/>
      <c r="VAD19" s="548"/>
      <c r="VAE19" s="548"/>
      <c r="VAF19" s="548"/>
      <c r="VAG19" s="548"/>
      <c r="VAH19" s="548"/>
      <c r="VAI19" s="548"/>
      <c r="VAJ19" s="548"/>
      <c r="VAK19" s="548"/>
      <c r="VAL19" s="548"/>
      <c r="VAM19" s="548"/>
      <c r="VAN19" s="548"/>
      <c r="VAO19" s="548"/>
      <c r="VAP19" s="548"/>
      <c r="VAQ19" s="548"/>
      <c r="VAR19" s="548"/>
      <c r="VAS19" s="548"/>
      <c r="VAT19" s="548"/>
      <c r="VAU19" s="548"/>
      <c r="VAV19" s="548"/>
      <c r="VAW19" s="548"/>
      <c r="VAX19" s="548"/>
      <c r="VAY19" s="548"/>
      <c r="VAZ19" s="548"/>
      <c r="VBA19" s="548"/>
      <c r="VBB19" s="548"/>
      <c r="VBC19" s="548"/>
      <c r="VBD19" s="548"/>
      <c r="VBE19" s="548"/>
      <c r="VBF19" s="548"/>
      <c r="VBG19" s="548"/>
      <c r="VBH19" s="548"/>
      <c r="VBI19" s="548"/>
      <c r="VBJ19" s="548"/>
      <c r="VBK19" s="548"/>
      <c r="VBL19" s="548"/>
      <c r="VBM19" s="548"/>
      <c r="VBN19" s="548"/>
      <c r="VBO19" s="548"/>
      <c r="VBP19" s="548"/>
      <c r="VBQ19" s="548"/>
      <c r="VBR19" s="548"/>
      <c r="VBS19" s="548"/>
      <c r="VBT19" s="548"/>
      <c r="VBU19" s="548"/>
      <c r="VBV19" s="548"/>
      <c r="VBW19" s="548"/>
      <c r="VBX19" s="548"/>
      <c r="VBY19" s="548"/>
      <c r="VBZ19" s="548"/>
      <c r="VCA19" s="548"/>
      <c r="VCB19" s="548"/>
      <c r="VCC19" s="548"/>
      <c r="VCD19" s="548"/>
      <c r="VCE19" s="548"/>
      <c r="VCF19" s="548"/>
      <c r="VCG19" s="548"/>
      <c r="VCH19" s="548"/>
      <c r="VCI19" s="548"/>
      <c r="VCJ19" s="548"/>
      <c r="VCK19" s="548"/>
      <c r="VCL19" s="548"/>
      <c r="VCM19" s="548"/>
      <c r="VCN19" s="548"/>
      <c r="VCO19" s="548"/>
      <c r="VCP19" s="548"/>
      <c r="VCQ19" s="548"/>
      <c r="VCR19" s="548"/>
      <c r="VCS19" s="548"/>
      <c r="VCT19" s="548"/>
      <c r="VCU19" s="548"/>
      <c r="VCV19" s="548"/>
      <c r="VCW19" s="548"/>
      <c r="VCX19" s="548"/>
      <c r="VCY19" s="548"/>
      <c r="VCZ19" s="548"/>
      <c r="VDA19" s="548"/>
      <c r="VDB19" s="548"/>
      <c r="VDC19" s="548"/>
      <c r="VDD19" s="548"/>
      <c r="VDE19" s="548"/>
      <c r="VDF19" s="548"/>
      <c r="VDG19" s="548"/>
      <c r="VDH19" s="548"/>
      <c r="VDI19" s="548"/>
      <c r="VDJ19" s="548"/>
      <c r="VDK19" s="548"/>
      <c r="VDL19" s="548"/>
      <c r="VDM19" s="548"/>
      <c r="VDN19" s="548"/>
      <c r="VDO19" s="548"/>
      <c r="VDP19" s="548"/>
      <c r="VDQ19" s="548"/>
      <c r="VDR19" s="548"/>
      <c r="VDS19" s="548"/>
      <c r="VDT19" s="548"/>
      <c r="VDU19" s="548"/>
      <c r="VDV19" s="548"/>
      <c r="VDW19" s="548"/>
      <c r="VDX19" s="548"/>
      <c r="VDY19" s="548"/>
      <c r="VDZ19" s="548"/>
      <c r="VEA19" s="548"/>
      <c r="VEB19" s="548"/>
      <c r="VEC19" s="548"/>
      <c r="VED19" s="548"/>
      <c r="VEE19" s="548"/>
      <c r="VEF19" s="548"/>
      <c r="VEG19" s="548"/>
      <c r="VEH19" s="548"/>
      <c r="VEI19" s="548"/>
      <c r="VEJ19" s="548"/>
      <c r="VEK19" s="548"/>
      <c r="VEL19" s="548"/>
      <c r="VEM19" s="548"/>
      <c r="VEN19" s="548"/>
      <c r="VEO19" s="548"/>
      <c r="VEP19" s="548"/>
      <c r="VEQ19" s="548"/>
      <c r="VER19" s="548"/>
      <c r="VES19" s="548"/>
      <c r="VET19" s="548"/>
      <c r="VEU19" s="548"/>
      <c r="VEV19" s="548"/>
      <c r="VEW19" s="548"/>
      <c r="VEX19" s="548"/>
      <c r="VEY19" s="548"/>
      <c r="VEZ19" s="548"/>
      <c r="VFA19" s="548"/>
      <c r="VFB19" s="548"/>
      <c r="VFC19" s="548"/>
      <c r="VFD19" s="548"/>
      <c r="VFE19" s="548"/>
      <c r="VFF19" s="548"/>
      <c r="VFG19" s="548"/>
      <c r="VFH19" s="548"/>
      <c r="VFI19" s="548"/>
      <c r="VFJ19" s="548"/>
      <c r="VFK19" s="548"/>
      <c r="VFL19" s="548"/>
      <c r="VFM19" s="548"/>
      <c r="VFN19" s="548"/>
      <c r="VFO19" s="548"/>
      <c r="VFP19" s="548"/>
      <c r="VFQ19" s="548"/>
      <c r="VFR19" s="548"/>
      <c r="VFS19" s="548"/>
      <c r="VFT19" s="548"/>
      <c r="VFU19" s="548"/>
      <c r="VFV19" s="548"/>
      <c r="VFW19" s="548"/>
      <c r="VFX19" s="548"/>
      <c r="VFY19" s="548"/>
      <c r="VFZ19" s="548"/>
      <c r="VGA19" s="548"/>
      <c r="VGB19" s="548"/>
      <c r="VGC19" s="548"/>
      <c r="VGD19" s="548"/>
      <c r="VGE19" s="548"/>
      <c r="VGF19" s="548"/>
      <c r="VGG19" s="548"/>
      <c r="VGH19" s="548"/>
      <c r="VGI19" s="548"/>
      <c r="VGJ19" s="548"/>
      <c r="VGK19" s="548"/>
      <c r="VGL19" s="548"/>
      <c r="VGM19" s="548"/>
      <c r="VGN19" s="548"/>
      <c r="VGO19" s="548"/>
      <c r="VGP19" s="548"/>
      <c r="VGQ19" s="548"/>
      <c r="VGR19" s="548"/>
      <c r="VGS19" s="548"/>
      <c r="VGT19" s="548"/>
      <c r="VGU19" s="548"/>
      <c r="VGV19" s="548"/>
      <c r="VGW19" s="548"/>
      <c r="VGX19" s="548"/>
      <c r="VGY19" s="548"/>
      <c r="VGZ19" s="548"/>
      <c r="VHA19" s="548"/>
      <c r="VHB19" s="548"/>
      <c r="VHC19" s="548"/>
      <c r="VHD19" s="548"/>
      <c r="VHE19" s="548"/>
      <c r="VHF19" s="548"/>
      <c r="VHG19" s="548"/>
      <c r="VHH19" s="548"/>
      <c r="VHI19" s="548"/>
      <c r="VHJ19" s="548"/>
      <c r="VHK19" s="548"/>
      <c r="VHL19" s="548"/>
      <c r="VHM19" s="548"/>
      <c r="VHN19" s="548"/>
      <c r="VHO19" s="548"/>
      <c r="VHP19" s="548"/>
      <c r="VHQ19" s="548"/>
      <c r="VHR19" s="548"/>
      <c r="VHS19" s="548"/>
      <c r="VHT19" s="548"/>
      <c r="VHU19" s="548"/>
      <c r="VHV19" s="548"/>
      <c r="VHW19" s="548"/>
      <c r="VHX19" s="548"/>
      <c r="VHY19" s="548"/>
      <c r="VHZ19" s="548"/>
      <c r="VIA19" s="548"/>
      <c r="VIB19" s="548"/>
      <c r="VIC19" s="548"/>
      <c r="VID19" s="548"/>
      <c r="VIE19" s="548"/>
      <c r="VIF19" s="548"/>
      <c r="VIG19" s="548"/>
      <c r="VIH19" s="548"/>
      <c r="VII19" s="548"/>
      <c r="VIJ19" s="548"/>
      <c r="VIK19" s="548"/>
      <c r="VIL19" s="548"/>
      <c r="VIM19" s="548"/>
      <c r="VIN19" s="548"/>
      <c r="VIO19" s="548"/>
      <c r="VIP19" s="548"/>
      <c r="VIQ19" s="548"/>
      <c r="VIR19" s="548"/>
      <c r="VIS19" s="548"/>
      <c r="VIT19" s="548"/>
      <c r="VIU19" s="548"/>
      <c r="VIV19" s="548"/>
      <c r="VIW19" s="548"/>
      <c r="VIX19" s="548"/>
      <c r="VIY19" s="548"/>
      <c r="VIZ19" s="548"/>
      <c r="VJA19" s="548"/>
      <c r="VJB19" s="548"/>
      <c r="VJC19" s="548"/>
      <c r="VJD19" s="548"/>
      <c r="VJE19" s="548"/>
      <c r="VJF19" s="548"/>
      <c r="VJG19" s="548"/>
      <c r="VJH19" s="548"/>
      <c r="VJI19" s="548"/>
      <c r="VJJ19" s="548"/>
      <c r="VJK19" s="548"/>
      <c r="VJL19" s="548"/>
      <c r="VJM19" s="548"/>
      <c r="VJN19" s="548"/>
      <c r="VJO19" s="548"/>
      <c r="VJP19" s="548"/>
      <c r="VJQ19" s="548"/>
      <c r="VJR19" s="548"/>
      <c r="VJS19" s="548"/>
      <c r="VJT19" s="548"/>
      <c r="VJU19" s="548"/>
      <c r="VJV19" s="548"/>
      <c r="VJW19" s="548"/>
      <c r="VJX19" s="548"/>
      <c r="VJY19" s="548"/>
      <c r="VJZ19" s="548"/>
      <c r="VKA19" s="548"/>
      <c r="VKB19" s="548"/>
      <c r="VKC19" s="548"/>
      <c r="VKD19" s="548"/>
      <c r="VKE19" s="548"/>
      <c r="VKF19" s="548"/>
      <c r="VKG19" s="548"/>
      <c r="VKH19" s="548"/>
      <c r="VKI19" s="548"/>
      <c r="VKJ19" s="548"/>
      <c r="VKK19" s="548"/>
      <c r="VKL19" s="548"/>
      <c r="VKM19" s="548"/>
      <c r="VKN19" s="548"/>
      <c r="VKO19" s="548"/>
      <c r="VKP19" s="548"/>
      <c r="VKQ19" s="548"/>
      <c r="VKR19" s="548"/>
      <c r="VKS19" s="548"/>
      <c r="VKT19" s="548"/>
      <c r="VKU19" s="548"/>
      <c r="VKV19" s="548"/>
      <c r="VKW19" s="548"/>
      <c r="VKX19" s="548"/>
      <c r="VKY19" s="548"/>
      <c r="VKZ19" s="548"/>
      <c r="VLA19" s="548"/>
      <c r="VLB19" s="548"/>
      <c r="VLC19" s="548"/>
      <c r="VLD19" s="548"/>
      <c r="VLE19" s="548"/>
      <c r="VLF19" s="548"/>
      <c r="VLG19" s="548"/>
      <c r="VLH19" s="548"/>
      <c r="VLI19" s="548"/>
      <c r="VLJ19" s="548"/>
      <c r="VLK19" s="548"/>
      <c r="VLL19" s="548"/>
      <c r="VLM19" s="548"/>
      <c r="VLN19" s="548"/>
      <c r="VLO19" s="548"/>
      <c r="VLP19" s="548"/>
      <c r="VLQ19" s="548"/>
      <c r="VLR19" s="548"/>
      <c r="VLS19" s="548"/>
      <c r="VLT19" s="548"/>
      <c r="VLU19" s="548"/>
      <c r="VLV19" s="548"/>
      <c r="VLW19" s="548"/>
      <c r="VLX19" s="548"/>
      <c r="VLY19" s="548"/>
      <c r="VLZ19" s="548"/>
      <c r="VMA19" s="548"/>
      <c r="VMB19" s="548"/>
      <c r="VMC19" s="548"/>
      <c r="VMD19" s="548"/>
      <c r="VME19" s="548"/>
      <c r="VMF19" s="548"/>
      <c r="VMG19" s="548"/>
      <c r="VMH19" s="548"/>
      <c r="VMI19" s="548"/>
      <c r="VMJ19" s="548"/>
      <c r="VMK19" s="548"/>
      <c r="VML19" s="548"/>
      <c r="VMM19" s="548"/>
      <c r="VMN19" s="548"/>
      <c r="VMO19" s="548"/>
      <c r="VMP19" s="548"/>
      <c r="VMQ19" s="548"/>
      <c r="VMR19" s="548"/>
      <c r="VMS19" s="548"/>
      <c r="VMT19" s="548"/>
      <c r="VMU19" s="548"/>
      <c r="VMV19" s="548"/>
      <c r="VMW19" s="548"/>
      <c r="VMX19" s="548"/>
      <c r="VMY19" s="548"/>
      <c r="VMZ19" s="548"/>
      <c r="VNA19" s="548"/>
      <c r="VNB19" s="548"/>
      <c r="VNC19" s="548"/>
      <c r="VND19" s="548"/>
      <c r="VNE19" s="548"/>
      <c r="VNF19" s="548"/>
      <c r="VNG19" s="548"/>
      <c r="VNH19" s="548"/>
      <c r="VNI19" s="548"/>
      <c r="VNJ19" s="548"/>
      <c r="VNK19" s="548"/>
      <c r="VNL19" s="548"/>
      <c r="VNM19" s="548"/>
      <c r="VNN19" s="548"/>
      <c r="VNO19" s="548"/>
      <c r="VNP19" s="548"/>
      <c r="VNQ19" s="548"/>
      <c r="VNR19" s="548"/>
      <c r="VNS19" s="548"/>
      <c r="VNT19" s="548"/>
      <c r="VNU19" s="548"/>
      <c r="VNV19" s="548"/>
      <c r="VNW19" s="548"/>
      <c r="VNX19" s="548"/>
      <c r="VNY19" s="548"/>
      <c r="VNZ19" s="548"/>
      <c r="VOA19" s="548"/>
      <c r="VOB19" s="548"/>
      <c r="VOC19" s="548"/>
      <c r="VOD19" s="548"/>
      <c r="VOE19" s="548"/>
      <c r="VOF19" s="548"/>
      <c r="VOG19" s="548"/>
      <c r="VOH19" s="548"/>
      <c r="VOI19" s="548"/>
      <c r="VOJ19" s="548"/>
      <c r="VOK19" s="548"/>
      <c r="VOL19" s="548"/>
      <c r="VOM19" s="548"/>
      <c r="VON19" s="548"/>
      <c r="VOO19" s="548"/>
      <c r="VOP19" s="548"/>
      <c r="VOQ19" s="548"/>
      <c r="VOR19" s="548"/>
      <c r="VOS19" s="548"/>
      <c r="VOT19" s="548"/>
      <c r="VOU19" s="548"/>
      <c r="VOV19" s="548"/>
      <c r="VOW19" s="548"/>
      <c r="VOX19" s="548"/>
      <c r="VOY19" s="548"/>
      <c r="VOZ19" s="548"/>
      <c r="VPA19" s="548"/>
      <c r="VPB19" s="548"/>
      <c r="VPC19" s="548"/>
      <c r="VPD19" s="548"/>
      <c r="VPE19" s="548"/>
      <c r="VPF19" s="548"/>
      <c r="VPG19" s="548"/>
      <c r="VPH19" s="548"/>
      <c r="VPI19" s="548"/>
      <c r="VPJ19" s="548"/>
      <c r="VPK19" s="548"/>
      <c r="VPL19" s="548"/>
      <c r="VPM19" s="548"/>
      <c r="VPN19" s="548"/>
      <c r="VPO19" s="548"/>
      <c r="VPP19" s="548"/>
      <c r="VPQ19" s="548"/>
      <c r="VPR19" s="548"/>
      <c r="VPS19" s="548"/>
      <c r="VPT19" s="548"/>
      <c r="VPU19" s="548"/>
      <c r="VPV19" s="548"/>
      <c r="VPW19" s="548"/>
      <c r="VPX19" s="548"/>
      <c r="VPY19" s="548"/>
      <c r="VPZ19" s="548"/>
      <c r="VQA19" s="548"/>
      <c r="VQB19" s="548"/>
      <c r="VQC19" s="548"/>
      <c r="VQD19" s="548"/>
      <c r="VQE19" s="548"/>
      <c r="VQF19" s="548"/>
      <c r="VQG19" s="548"/>
      <c r="VQH19" s="548"/>
      <c r="VQI19" s="548"/>
      <c r="VQJ19" s="548"/>
      <c r="VQK19" s="548"/>
      <c r="VQL19" s="548"/>
      <c r="VQM19" s="548"/>
      <c r="VQN19" s="548"/>
      <c r="VQO19" s="548"/>
      <c r="VQP19" s="548"/>
      <c r="VQQ19" s="548"/>
      <c r="VQR19" s="548"/>
      <c r="VQS19" s="548"/>
      <c r="VQT19" s="548"/>
      <c r="VQU19" s="548"/>
      <c r="VQV19" s="548"/>
      <c r="VQW19" s="548"/>
      <c r="VQX19" s="548"/>
      <c r="VQY19" s="548"/>
      <c r="VQZ19" s="548"/>
      <c r="VRA19" s="548"/>
      <c r="VRB19" s="548"/>
      <c r="VRC19" s="548"/>
      <c r="VRD19" s="548"/>
      <c r="VRE19" s="548"/>
      <c r="VRF19" s="548"/>
      <c r="VRG19" s="548"/>
      <c r="VRH19" s="548"/>
      <c r="VRI19" s="548"/>
      <c r="VRJ19" s="548"/>
      <c r="VRK19" s="548"/>
      <c r="VRL19" s="548"/>
      <c r="VRM19" s="548"/>
      <c r="VRN19" s="548"/>
      <c r="VRO19" s="548"/>
      <c r="VRP19" s="548"/>
      <c r="VRQ19" s="548"/>
      <c r="VRR19" s="548"/>
      <c r="VRS19" s="548"/>
      <c r="VRT19" s="548"/>
      <c r="VRU19" s="548"/>
      <c r="VRV19" s="548"/>
      <c r="VRW19" s="548"/>
      <c r="VRX19" s="548"/>
      <c r="VRY19" s="548"/>
      <c r="VRZ19" s="548"/>
      <c r="VSA19" s="548"/>
      <c r="VSB19" s="548"/>
      <c r="VSC19" s="548"/>
      <c r="VSD19" s="548"/>
      <c r="VSE19" s="548"/>
      <c r="VSF19" s="548"/>
      <c r="VSG19" s="548"/>
      <c r="VSH19" s="548"/>
      <c r="VSI19" s="548"/>
      <c r="VSJ19" s="548"/>
      <c r="VSK19" s="548"/>
      <c r="VSL19" s="548"/>
      <c r="VSM19" s="548"/>
      <c r="VSN19" s="548"/>
      <c r="VSO19" s="548"/>
      <c r="VSP19" s="548"/>
      <c r="VSQ19" s="548"/>
      <c r="VSR19" s="548"/>
      <c r="VSS19" s="548"/>
      <c r="VST19" s="548"/>
      <c r="VSU19" s="548"/>
      <c r="VSV19" s="548"/>
      <c r="VSW19" s="548"/>
      <c r="VSX19" s="548"/>
      <c r="VSY19" s="548"/>
      <c r="VSZ19" s="548"/>
      <c r="VTA19" s="548"/>
      <c r="VTB19" s="548"/>
      <c r="VTC19" s="548"/>
      <c r="VTD19" s="548"/>
      <c r="VTE19" s="548"/>
      <c r="VTF19" s="548"/>
      <c r="VTG19" s="548"/>
      <c r="VTH19" s="548"/>
      <c r="VTI19" s="548"/>
      <c r="VTJ19" s="548"/>
      <c r="VTK19" s="548"/>
      <c r="VTL19" s="548"/>
      <c r="VTM19" s="548"/>
      <c r="VTN19" s="548"/>
      <c r="VTO19" s="548"/>
      <c r="VTP19" s="548"/>
      <c r="VTQ19" s="548"/>
      <c r="VTR19" s="548"/>
      <c r="VTS19" s="548"/>
      <c r="VTT19" s="548"/>
      <c r="VTU19" s="548"/>
      <c r="VTV19" s="548"/>
      <c r="VTW19" s="548"/>
      <c r="VTX19" s="548"/>
      <c r="VTY19" s="548"/>
      <c r="VTZ19" s="548"/>
      <c r="VUA19" s="548"/>
      <c r="VUB19" s="548"/>
      <c r="VUC19" s="548"/>
      <c r="VUD19" s="548"/>
      <c r="VUE19" s="548"/>
      <c r="VUF19" s="548"/>
      <c r="VUG19" s="548"/>
      <c r="VUH19" s="548"/>
      <c r="VUI19" s="548"/>
      <c r="VUJ19" s="548"/>
      <c r="VUK19" s="548"/>
      <c r="VUL19" s="548"/>
      <c r="VUM19" s="548"/>
      <c r="VUN19" s="548"/>
      <c r="VUO19" s="548"/>
      <c r="VUP19" s="548"/>
      <c r="VUQ19" s="548"/>
      <c r="VUR19" s="548"/>
      <c r="VUS19" s="548"/>
      <c r="VUT19" s="548"/>
      <c r="VUU19" s="548"/>
      <c r="VUV19" s="548"/>
      <c r="VUW19" s="548"/>
      <c r="VUX19" s="548"/>
      <c r="VUY19" s="548"/>
      <c r="VUZ19" s="548"/>
      <c r="VVA19" s="548"/>
      <c r="VVB19" s="548"/>
      <c r="VVC19" s="548"/>
      <c r="VVD19" s="548"/>
      <c r="VVE19" s="548"/>
      <c r="VVF19" s="548"/>
      <c r="VVG19" s="548"/>
      <c r="VVH19" s="548"/>
      <c r="VVI19" s="548"/>
      <c r="VVJ19" s="548"/>
      <c r="VVK19" s="548"/>
      <c r="VVL19" s="548"/>
      <c r="VVM19" s="548"/>
      <c r="VVN19" s="548"/>
      <c r="VVO19" s="548"/>
      <c r="VVP19" s="548"/>
      <c r="VVQ19" s="548"/>
      <c r="VVR19" s="548"/>
      <c r="VVS19" s="548"/>
      <c r="VVT19" s="548"/>
      <c r="VVU19" s="548"/>
      <c r="VVV19" s="548"/>
      <c r="VVW19" s="548"/>
      <c r="VVX19" s="548"/>
      <c r="VVY19" s="548"/>
      <c r="VVZ19" s="548"/>
      <c r="VWA19" s="548"/>
      <c r="VWB19" s="548"/>
      <c r="VWC19" s="548"/>
      <c r="VWD19" s="548"/>
      <c r="VWE19" s="548"/>
      <c r="VWF19" s="548"/>
      <c r="VWG19" s="548"/>
      <c r="VWH19" s="548"/>
      <c r="VWI19" s="548"/>
      <c r="VWJ19" s="548"/>
      <c r="VWK19" s="548"/>
      <c r="VWL19" s="548"/>
      <c r="VWM19" s="548"/>
      <c r="VWN19" s="548"/>
      <c r="VWO19" s="548"/>
      <c r="VWP19" s="548"/>
      <c r="VWQ19" s="548"/>
      <c r="VWR19" s="548"/>
      <c r="VWS19" s="548"/>
      <c r="VWT19" s="548"/>
      <c r="VWU19" s="548"/>
      <c r="VWV19" s="548"/>
      <c r="VWW19" s="548"/>
      <c r="VWX19" s="548"/>
      <c r="VWY19" s="548"/>
      <c r="VWZ19" s="548"/>
      <c r="VXA19" s="548"/>
      <c r="VXB19" s="548"/>
      <c r="VXC19" s="548"/>
      <c r="VXD19" s="548"/>
      <c r="VXE19" s="548"/>
      <c r="VXF19" s="548"/>
      <c r="VXG19" s="548"/>
      <c r="VXH19" s="548"/>
      <c r="VXI19" s="548"/>
      <c r="VXJ19" s="548"/>
      <c r="VXK19" s="548"/>
      <c r="VXL19" s="548"/>
      <c r="VXM19" s="548"/>
      <c r="VXN19" s="548"/>
      <c r="VXO19" s="548"/>
      <c r="VXP19" s="548"/>
      <c r="VXQ19" s="548"/>
      <c r="VXR19" s="548"/>
      <c r="VXS19" s="548"/>
      <c r="VXT19" s="548"/>
      <c r="VXU19" s="548"/>
      <c r="VXV19" s="548"/>
      <c r="VXW19" s="548"/>
      <c r="VXX19" s="548"/>
      <c r="VXY19" s="548"/>
      <c r="VXZ19" s="548"/>
      <c r="VYA19" s="548"/>
      <c r="VYB19" s="548"/>
      <c r="VYC19" s="548"/>
      <c r="VYD19" s="548"/>
      <c r="VYE19" s="548"/>
      <c r="VYF19" s="548"/>
      <c r="VYG19" s="548"/>
      <c r="VYH19" s="548"/>
      <c r="VYI19" s="548"/>
      <c r="VYJ19" s="548"/>
      <c r="VYK19" s="548"/>
      <c r="VYL19" s="548"/>
      <c r="VYM19" s="548"/>
      <c r="VYN19" s="548"/>
      <c r="VYO19" s="548"/>
      <c r="VYP19" s="548"/>
      <c r="VYQ19" s="548"/>
      <c r="VYR19" s="548"/>
      <c r="VYS19" s="548"/>
      <c r="VYT19" s="548"/>
      <c r="VYU19" s="548"/>
      <c r="VYV19" s="548"/>
      <c r="VYW19" s="548"/>
      <c r="VYX19" s="548"/>
      <c r="VYY19" s="548"/>
      <c r="VYZ19" s="548"/>
      <c r="VZA19" s="548"/>
      <c r="VZB19" s="548"/>
      <c r="VZC19" s="548"/>
      <c r="VZD19" s="548"/>
      <c r="VZE19" s="548"/>
      <c r="VZF19" s="548"/>
      <c r="VZG19" s="548"/>
      <c r="VZH19" s="548"/>
      <c r="VZI19" s="548"/>
      <c r="VZJ19" s="548"/>
      <c r="VZK19" s="548"/>
      <c r="VZL19" s="548"/>
      <c r="VZM19" s="548"/>
      <c r="VZN19" s="548"/>
      <c r="VZO19" s="548"/>
      <c r="VZP19" s="548"/>
      <c r="VZQ19" s="548"/>
      <c r="VZR19" s="548"/>
      <c r="VZS19" s="548"/>
      <c r="VZT19" s="548"/>
      <c r="VZU19" s="548"/>
      <c r="VZV19" s="548"/>
      <c r="VZW19" s="548"/>
      <c r="VZX19" s="548"/>
      <c r="VZY19" s="548"/>
      <c r="VZZ19" s="548"/>
      <c r="WAA19" s="548"/>
      <c r="WAB19" s="548"/>
      <c r="WAC19" s="548"/>
      <c r="WAD19" s="548"/>
      <c r="WAE19" s="548"/>
      <c r="WAF19" s="548"/>
      <c r="WAG19" s="548"/>
      <c r="WAH19" s="548"/>
      <c r="WAI19" s="548"/>
      <c r="WAJ19" s="548"/>
      <c r="WAK19" s="548"/>
      <c r="WAL19" s="548"/>
      <c r="WAM19" s="548"/>
      <c r="WAN19" s="548"/>
      <c r="WAO19" s="548"/>
      <c r="WAP19" s="548"/>
      <c r="WAQ19" s="548"/>
      <c r="WAR19" s="548"/>
      <c r="WAS19" s="548"/>
      <c r="WAT19" s="548"/>
      <c r="WAU19" s="548"/>
      <c r="WAV19" s="548"/>
      <c r="WAW19" s="548"/>
      <c r="WAX19" s="548"/>
      <c r="WAY19" s="548"/>
      <c r="WAZ19" s="548"/>
      <c r="WBA19" s="548"/>
      <c r="WBB19" s="548"/>
      <c r="WBC19" s="548"/>
      <c r="WBD19" s="548"/>
      <c r="WBE19" s="548"/>
      <c r="WBF19" s="548"/>
      <c r="WBG19" s="548"/>
      <c r="WBH19" s="548"/>
      <c r="WBI19" s="548"/>
      <c r="WBJ19" s="548"/>
      <c r="WBK19" s="548"/>
      <c r="WBL19" s="548"/>
      <c r="WBM19" s="548"/>
      <c r="WBN19" s="548"/>
      <c r="WBO19" s="548"/>
      <c r="WBP19" s="548"/>
      <c r="WBQ19" s="548"/>
      <c r="WBR19" s="548"/>
      <c r="WBS19" s="548"/>
      <c r="WBT19" s="548"/>
      <c r="WBU19" s="548"/>
      <c r="WBV19" s="548"/>
      <c r="WBW19" s="548"/>
      <c r="WBX19" s="548"/>
      <c r="WBY19" s="548"/>
      <c r="WBZ19" s="548"/>
      <c r="WCA19" s="548"/>
      <c r="WCB19" s="548"/>
      <c r="WCC19" s="548"/>
      <c r="WCD19" s="548"/>
      <c r="WCE19" s="548"/>
      <c r="WCF19" s="548"/>
      <c r="WCG19" s="548"/>
      <c r="WCH19" s="548"/>
      <c r="WCI19" s="548"/>
      <c r="WCJ19" s="548"/>
      <c r="WCK19" s="548"/>
      <c r="WCL19" s="548"/>
      <c r="WCM19" s="548"/>
      <c r="WCN19" s="548"/>
      <c r="WCO19" s="548"/>
      <c r="WCP19" s="548"/>
      <c r="WCQ19" s="548"/>
      <c r="WCR19" s="548"/>
      <c r="WCS19" s="548"/>
      <c r="WCT19" s="548"/>
      <c r="WCU19" s="548"/>
      <c r="WCV19" s="548"/>
      <c r="WCW19" s="548"/>
      <c r="WCX19" s="548"/>
      <c r="WCY19" s="548"/>
      <c r="WCZ19" s="548"/>
      <c r="WDA19" s="548"/>
      <c r="WDB19" s="548"/>
      <c r="WDC19" s="548"/>
      <c r="WDD19" s="548"/>
      <c r="WDE19" s="548"/>
      <c r="WDF19" s="548"/>
      <c r="WDG19" s="548"/>
      <c r="WDH19" s="548"/>
      <c r="WDI19" s="548"/>
      <c r="WDJ19" s="548"/>
      <c r="WDK19" s="548"/>
      <c r="WDL19" s="548"/>
      <c r="WDM19" s="548"/>
      <c r="WDN19" s="548"/>
      <c r="WDO19" s="548"/>
      <c r="WDP19" s="548"/>
      <c r="WDQ19" s="548"/>
      <c r="WDR19" s="548"/>
      <c r="WDS19" s="548"/>
      <c r="WDT19" s="548"/>
      <c r="WDU19" s="548"/>
      <c r="WDV19" s="548"/>
      <c r="WDW19" s="548"/>
      <c r="WDX19" s="548"/>
      <c r="WDY19" s="548"/>
      <c r="WDZ19" s="548"/>
      <c r="WEA19" s="548"/>
      <c r="WEB19" s="548"/>
      <c r="WEC19" s="548"/>
      <c r="WED19" s="548"/>
      <c r="WEE19" s="548"/>
      <c r="WEF19" s="548"/>
      <c r="WEG19" s="548"/>
      <c r="WEH19" s="548"/>
      <c r="WEI19" s="548"/>
      <c r="WEJ19" s="548"/>
      <c r="WEK19" s="548"/>
      <c r="WEL19" s="548"/>
      <c r="WEM19" s="548"/>
      <c r="WEN19" s="548"/>
      <c r="WEO19" s="548"/>
      <c r="WEP19" s="548"/>
      <c r="WEQ19" s="548"/>
      <c r="WER19" s="548"/>
      <c r="WES19" s="548"/>
      <c r="WET19" s="548"/>
      <c r="WEU19" s="548"/>
      <c r="WEV19" s="548"/>
      <c r="WEW19" s="548"/>
      <c r="WEX19" s="548"/>
      <c r="WEY19" s="548"/>
      <c r="WEZ19" s="548"/>
      <c r="WFA19" s="548"/>
      <c r="WFB19" s="548"/>
      <c r="WFC19" s="548"/>
      <c r="WFD19" s="548"/>
      <c r="WFE19" s="548"/>
      <c r="WFF19" s="548"/>
      <c r="WFG19" s="548"/>
      <c r="WFH19" s="548"/>
      <c r="WFI19" s="548"/>
      <c r="WFJ19" s="548"/>
      <c r="WFK19" s="548"/>
      <c r="WFL19" s="548"/>
      <c r="WFM19" s="548"/>
      <c r="WFN19" s="548"/>
      <c r="WFO19" s="548"/>
      <c r="WFP19" s="548"/>
      <c r="WFQ19" s="548"/>
      <c r="WFR19" s="548"/>
      <c r="WFS19" s="548"/>
      <c r="WFT19" s="548"/>
      <c r="WFU19" s="548"/>
      <c r="WFV19" s="548"/>
      <c r="WFW19" s="548"/>
      <c r="WFX19" s="548"/>
      <c r="WFY19" s="548"/>
      <c r="WFZ19" s="548"/>
      <c r="WGA19" s="548"/>
      <c r="WGB19" s="548"/>
      <c r="WGC19" s="548"/>
      <c r="WGD19" s="548"/>
      <c r="WGE19" s="548"/>
      <c r="WGF19" s="548"/>
      <c r="WGG19" s="548"/>
      <c r="WGH19" s="548"/>
      <c r="WGI19" s="548"/>
      <c r="WGJ19" s="548"/>
      <c r="WGK19" s="548"/>
      <c r="WGL19" s="548"/>
      <c r="WGM19" s="548"/>
      <c r="WGN19" s="548"/>
      <c r="WGO19" s="548"/>
      <c r="WGP19" s="548"/>
      <c r="WGQ19" s="548"/>
      <c r="WGR19" s="548"/>
      <c r="WGS19" s="548"/>
      <c r="WGT19" s="548"/>
      <c r="WGU19" s="548"/>
      <c r="WGV19" s="548"/>
      <c r="WGW19" s="548"/>
      <c r="WGX19" s="548"/>
      <c r="WGY19" s="548"/>
      <c r="WGZ19" s="548"/>
      <c r="WHA19" s="548"/>
      <c r="WHB19" s="548"/>
      <c r="WHC19" s="548"/>
      <c r="WHD19" s="548"/>
      <c r="WHE19" s="548"/>
      <c r="WHF19" s="548"/>
      <c r="WHG19" s="548"/>
      <c r="WHH19" s="548"/>
      <c r="WHI19" s="548"/>
      <c r="WHJ19" s="548"/>
      <c r="WHK19" s="548"/>
      <c r="WHL19" s="548"/>
      <c r="WHM19" s="548"/>
      <c r="WHN19" s="548"/>
      <c r="WHO19" s="548"/>
      <c r="WHP19" s="548"/>
      <c r="WHQ19" s="548"/>
      <c r="WHR19" s="548"/>
      <c r="WHS19" s="548"/>
      <c r="WHT19" s="548"/>
      <c r="WHU19" s="548"/>
      <c r="WHV19" s="548"/>
      <c r="WHW19" s="548"/>
      <c r="WHX19" s="548"/>
      <c r="WHY19" s="548"/>
      <c r="WHZ19" s="548"/>
      <c r="WIA19" s="548"/>
      <c r="WIB19" s="548"/>
      <c r="WIC19" s="548"/>
      <c r="WID19" s="548"/>
      <c r="WIE19" s="548"/>
      <c r="WIF19" s="548"/>
      <c r="WIG19" s="548"/>
      <c r="WIH19" s="548"/>
      <c r="WII19" s="548"/>
      <c r="WIJ19" s="548"/>
      <c r="WIK19" s="548"/>
      <c r="WIL19" s="548"/>
      <c r="WIM19" s="548"/>
      <c r="WIN19" s="548"/>
      <c r="WIO19" s="548"/>
      <c r="WIP19" s="548"/>
      <c r="WIQ19" s="548"/>
      <c r="WIR19" s="548"/>
      <c r="WIS19" s="548"/>
      <c r="WIT19" s="548"/>
      <c r="WIU19" s="548"/>
      <c r="WIV19" s="548"/>
      <c r="WIW19" s="548"/>
      <c r="WIX19" s="548"/>
      <c r="WIY19" s="548"/>
      <c r="WIZ19" s="548"/>
      <c r="WJA19" s="548"/>
      <c r="WJB19" s="548"/>
      <c r="WJC19" s="548"/>
      <c r="WJD19" s="548"/>
      <c r="WJE19" s="548"/>
      <c r="WJF19" s="548"/>
      <c r="WJG19" s="548"/>
      <c r="WJH19" s="548"/>
      <c r="WJI19" s="548"/>
      <c r="WJJ19" s="548"/>
      <c r="WJK19" s="548"/>
      <c r="WJL19" s="548"/>
      <c r="WJM19" s="548"/>
      <c r="WJN19" s="548"/>
      <c r="WJO19" s="548"/>
      <c r="WJP19" s="548"/>
      <c r="WJQ19" s="548"/>
      <c r="WJR19" s="548"/>
      <c r="WJS19" s="548"/>
      <c r="WJT19" s="548"/>
      <c r="WJU19" s="548"/>
      <c r="WJV19" s="548"/>
      <c r="WJW19" s="548"/>
      <c r="WJX19" s="548"/>
      <c r="WJY19" s="548"/>
      <c r="WJZ19" s="548"/>
      <c r="WKA19" s="548"/>
      <c r="WKB19" s="548"/>
      <c r="WKC19" s="548"/>
      <c r="WKD19" s="548"/>
      <c r="WKE19" s="548"/>
      <c r="WKF19" s="548"/>
      <c r="WKG19" s="548"/>
      <c r="WKH19" s="548"/>
      <c r="WKI19" s="548"/>
      <c r="WKJ19" s="548"/>
      <c r="WKK19" s="548"/>
      <c r="WKL19" s="548"/>
      <c r="WKM19" s="548"/>
      <c r="WKN19" s="548"/>
      <c r="WKO19" s="548"/>
      <c r="WKP19" s="548"/>
      <c r="WKQ19" s="548"/>
      <c r="WKR19" s="548"/>
      <c r="WKS19" s="548"/>
      <c r="WKT19" s="548"/>
      <c r="WKU19" s="548"/>
      <c r="WKV19" s="548"/>
      <c r="WKW19" s="548"/>
      <c r="WKX19" s="548"/>
      <c r="WKY19" s="548"/>
      <c r="WKZ19" s="548"/>
      <c r="WLA19" s="548"/>
      <c r="WLB19" s="548"/>
      <c r="WLC19" s="548"/>
      <c r="WLD19" s="548"/>
      <c r="WLE19" s="548"/>
      <c r="WLF19" s="548"/>
      <c r="WLG19" s="548"/>
      <c r="WLH19" s="548"/>
      <c r="WLI19" s="548"/>
      <c r="WLJ19" s="548"/>
      <c r="WLK19" s="548"/>
      <c r="WLL19" s="548"/>
      <c r="WLM19" s="548"/>
      <c r="WLN19" s="548"/>
      <c r="WLO19" s="548"/>
      <c r="WLP19" s="548"/>
      <c r="WLQ19" s="548"/>
      <c r="WLR19" s="548"/>
      <c r="WLS19" s="548"/>
      <c r="WLT19" s="548"/>
      <c r="WLU19" s="548"/>
      <c r="WLV19" s="548"/>
      <c r="WLW19" s="548"/>
      <c r="WLX19" s="548"/>
      <c r="WLY19" s="548"/>
      <c r="WLZ19" s="548"/>
      <c r="WMA19" s="548"/>
      <c r="WMB19" s="548"/>
      <c r="WMC19" s="548"/>
      <c r="WMD19" s="548"/>
      <c r="WME19" s="548"/>
      <c r="WMF19" s="548"/>
      <c r="WMG19" s="548"/>
      <c r="WMH19" s="548"/>
      <c r="WMI19" s="548"/>
      <c r="WMJ19" s="548"/>
      <c r="WMK19" s="548"/>
      <c r="WML19" s="548"/>
      <c r="WMM19" s="548"/>
      <c r="WMN19" s="548"/>
      <c r="WMO19" s="548"/>
      <c r="WMP19" s="548"/>
      <c r="WMQ19" s="548"/>
      <c r="WMR19" s="548"/>
      <c r="WMS19" s="548"/>
      <c r="WMT19" s="548"/>
      <c r="WMU19" s="548"/>
      <c r="WMV19" s="548"/>
      <c r="WMW19" s="548"/>
      <c r="WMX19" s="548"/>
      <c r="WMY19" s="548"/>
      <c r="WMZ19" s="548"/>
      <c r="WNA19" s="548"/>
      <c r="WNB19" s="548"/>
      <c r="WNC19" s="548"/>
      <c r="WND19" s="548"/>
      <c r="WNE19" s="548"/>
      <c r="WNF19" s="548"/>
      <c r="WNG19" s="548"/>
      <c r="WNH19" s="548"/>
      <c r="WNI19" s="548"/>
      <c r="WNJ19" s="548"/>
      <c r="WNK19" s="548"/>
      <c r="WNL19" s="548"/>
      <c r="WNM19" s="548"/>
      <c r="WNN19" s="548"/>
      <c r="WNO19" s="548"/>
      <c r="WNP19" s="548"/>
      <c r="WNQ19" s="548"/>
      <c r="WNR19" s="548"/>
      <c r="WNS19" s="548"/>
      <c r="WNT19" s="548"/>
      <c r="WNU19" s="548"/>
      <c r="WNV19" s="548"/>
      <c r="WNW19" s="548"/>
      <c r="WNX19" s="548"/>
      <c r="WNY19" s="548"/>
      <c r="WNZ19" s="548"/>
      <c r="WOA19" s="548"/>
      <c r="WOB19" s="548"/>
      <c r="WOC19" s="548"/>
      <c r="WOD19" s="548"/>
      <c r="WOE19" s="548"/>
      <c r="WOF19" s="548"/>
      <c r="WOG19" s="548"/>
      <c r="WOH19" s="548"/>
      <c r="WOI19" s="548"/>
      <c r="WOJ19" s="548"/>
      <c r="WOK19" s="548"/>
      <c r="WOL19" s="548"/>
      <c r="WOM19" s="548"/>
      <c r="WON19" s="548"/>
      <c r="WOO19" s="548"/>
      <c r="WOP19" s="548"/>
      <c r="WOQ19" s="548"/>
      <c r="WOR19" s="548"/>
      <c r="WOS19" s="548"/>
      <c r="WOT19" s="548"/>
      <c r="WOU19" s="548"/>
      <c r="WOV19" s="548"/>
      <c r="WOW19" s="548"/>
      <c r="WOX19" s="548"/>
      <c r="WOY19" s="548"/>
      <c r="WOZ19" s="548"/>
      <c r="WPA19" s="548"/>
      <c r="WPB19" s="548"/>
      <c r="WPC19" s="548"/>
      <c r="WPD19" s="548"/>
      <c r="WPE19" s="548"/>
      <c r="WPF19" s="548"/>
      <c r="WPG19" s="548"/>
      <c r="WPH19" s="548"/>
      <c r="WPI19" s="548"/>
      <c r="WPJ19" s="548"/>
      <c r="WPK19" s="548"/>
      <c r="WPL19" s="548"/>
      <c r="WPM19" s="548"/>
      <c r="WPN19" s="548"/>
      <c r="WPO19" s="548"/>
      <c r="WPP19" s="548"/>
      <c r="WPQ19" s="548"/>
      <c r="WPR19" s="548"/>
      <c r="WPS19" s="548"/>
      <c r="WPT19" s="548"/>
      <c r="WPU19" s="548"/>
      <c r="WPV19" s="548"/>
      <c r="WPW19" s="548"/>
      <c r="WPX19" s="548"/>
      <c r="WPY19" s="548"/>
      <c r="WPZ19" s="548"/>
      <c r="WQA19" s="548"/>
      <c r="WQB19" s="548"/>
      <c r="WQC19" s="548"/>
      <c r="WQD19" s="548"/>
      <c r="WQE19" s="548"/>
      <c r="WQF19" s="548"/>
      <c r="WQG19" s="548"/>
      <c r="WQH19" s="548"/>
      <c r="WQI19" s="548"/>
      <c r="WQJ19" s="548"/>
      <c r="WQK19" s="548"/>
      <c r="WQL19" s="548"/>
      <c r="WQM19" s="548"/>
      <c r="WQN19" s="548"/>
      <c r="WQO19" s="548"/>
      <c r="WQP19" s="548"/>
      <c r="WQQ19" s="548"/>
      <c r="WQR19" s="548"/>
      <c r="WQS19" s="548"/>
      <c r="WQT19" s="548"/>
      <c r="WQU19" s="548"/>
      <c r="WQV19" s="548"/>
      <c r="WQW19" s="548"/>
      <c r="WQX19" s="548"/>
      <c r="WQY19" s="548"/>
      <c r="WQZ19" s="548"/>
      <c r="WRA19" s="548"/>
      <c r="WRB19" s="548"/>
      <c r="WRC19" s="548"/>
      <c r="WRD19" s="548"/>
      <c r="WRE19" s="548"/>
      <c r="WRF19" s="548"/>
      <c r="WRG19" s="548"/>
      <c r="WRH19" s="548"/>
      <c r="WRI19" s="548"/>
      <c r="WRJ19" s="548"/>
      <c r="WRK19" s="548"/>
      <c r="WRL19" s="548"/>
      <c r="WRM19" s="548"/>
      <c r="WRN19" s="548"/>
      <c r="WRO19" s="548"/>
      <c r="WRP19" s="548"/>
      <c r="WRQ19" s="548"/>
      <c r="WRR19" s="548"/>
      <c r="WRS19" s="548"/>
      <c r="WRT19" s="548"/>
      <c r="WRU19" s="548"/>
      <c r="WRV19" s="548"/>
      <c r="WRW19" s="548"/>
      <c r="WRX19" s="548"/>
      <c r="WRY19" s="548"/>
      <c r="WRZ19" s="548"/>
      <c r="WSA19" s="548"/>
      <c r="WSB19" s="548"/>
      <c r="WSC19" s="548"/>
      <c r="WSD19" s="548"/>
      <c r="WSE19" s="548"/>
      <c r="WSF19" s="548"/>
      <c r="WSG19" s="548"/>
      <c r="WSH19" s="548"/>
      <c r="WSI19" s="548"/>
      <c r="WSJ19" s="548"/>
      <c r="WSK19" s="548"/>
      <c r="WSL19" s="548"/>
      <c r="WSM19" s="548"/>
      <c r="WSN19" s="548"/>
      <c r="WSO19" s="548"/>
      <c r="WSP19" s="548"/>
      <c r="WSQ19" s="548"/>
      <c r="WSR19" s="548"/>
      <c r="WSS19" s="548"/>
      <c r="WST19" s="548"/>
      <c r="WSU19" s="548"/>
      <c r="WSV19" s="548"/>
      <c r="WSW19" s="548"/>
      <c r="WSX19" s="548"/>
      <c r="WSY19" s="548"/>
      <c r="WSZ19" s="548"/>
      <c r="WTA19" s="548"/>
      <c r="WTB19" s="548"/>
      <c r="WTC19" s="548"/>
      <c r="WTD19" s="548"/>
      <c r="WTE19" s="548"/>
      <c r="WTF19" s="548"/>
      <c r="WTG19" s="548"/>
      <c r="WTH19" s="548"/>
      <c r="WTI19" s="548"/>
      <c r="WTJ19" s="548"/>
      <c r="WTK19" s="548"/>
      <c r="WTL19" s="548"/>
      <c r="WTM19" s="548"/>
      <c r="WTN19" s="548"/>
      <c r="WTO19" s="548"/>
      <c r="WTP19" s="548"/>
      <c r="WTQ19" s="548"/>
      <c r="WTR19" s="548"/>
      <c r="WTS19" s="548"/>
      <c r="WTT19" s="548"/>
      <c r="WTU19" s="548"/>
      <c r="WTV19" s="548"/>
      <c r="WTW19" s="548"/>
      <c r="WTX19" s="548"/>
      <c r="WTY19" s="548"/>
      <c r="WTZ19" s="548"/>
      <c r="WUA19" s="548"/>
      <c r="WUB19" s="548"/>
      <c r="WUC19" s="548"/>
      <c r="WUD19" s="548"/>
      <c r="WUE19" s="548"/>
      <c r="WUF19" s="548"/>
      <c r="WUG19" s="548"/>
      <c r="WUH19" s="548"/>
      <c r="WUI19" s="548"/>
      <c r="WUJ19" s="548"/>
      <c r="WUK19" s="548"/>
      <c r="WUL19" s="548"/>
      <c r="WUM19" s="548"/>
      <c r="WUN19" s="548"/>
      <c r="WUO19" s="548"/>
      <c r="WUP19" s="548"/>
      <c r="WUQ19" s="548"/>
      <c r="WUR19" s="548"/>
      <c r="WUS19" s="548"/>
      <c r="WUT19" s="548"/>
      <c r="WUU19" s="548"/>
      <c r="WUV19" s="548"/>
      <c r="WUW19" s="548"/>
      <c r="WUX19" s="548"/>
      <c r="WUY19" s="548"/>
      <c r="WUZ19" s="548"/>
      <c r="WVA19" s="548"/>
      <c r="WVB19" s="548"/>
      <c r="WVC19" s="548"/>
      <c r="WVD19" s="548"/>
      <c r="WVE19" s="548"/>
      <c r="WVF19" s="548"/>
      <c r="WVG19" s="548"/>
      <c r="WVH19" s="548"/>
      <c r="WVI19" s="548"/>
      <c r="WVJ19" s="548"/>
      <c r="WVK19" s="548"/>
      <c r="WVL19" s="548"/>
      <c r="WVM19" s="548"/>
      <c r="WVN19" s="548"/>
      <c r="WVO19" s="548"/>
      <c r="WVP19" s="548"/>
      <c r="WVQ19" s="548"/>
      <c r="WVR19" s="548"/>
      <c r="WVS19" s="548"/>
      <c r="WVT19" s="548"/>
      <c r="WVU19" s="548"/>
      <c r="WVV19" s="548"/>
    </row>
    <row r="20" spans="1:16142" ht="17">
      <c r="C20" s="564" t="s">
        <v>305</v>
      </c>
      <c r="D20" s="565"/>
      <c r="E20" s="566"/>
      <c r="F20" s="566"/>
      <c r="G20" s="566"/>
      <c r="H20" s="566"/>
      <c r="I20" s="566"/>
      <c r="J20" s="566"/>
      <c r="K20" s="566"/>
      <c r="L20" s="566"/>
      <c r="M20" s="566"/>
      <c r="N20" s="566"/>
      <c r="O20" s="566"/>
      <c r="P20" s="566"/>
      <c r="Q20" s="566"/>
      <c r="R20" s="566"/>
    </row>
    <row r="21" spans="1:16142" ht="17">
      <c r="C21" s="567" t="s">
        <v>243</v>
      </c>
      <c r="D21" s="568"/>
      <c r="E21" s="569"/>
      <c r="F21" s="569"/>
      <c r="G21" s="569"/>
      <c r="H21" s="569"/>
      <c r="I21" s="569"/>
      <c r="J21" s="569"/>
      <c r="K21" s="569"/>
      <c r="L21" s="569"/>
      <c r="M21" s="569"/>
      <c r="N21" s="569"/>
      <c r="O21" s="569"/>
      <c r="P21" s="569"/>
      <c r="Q21" s="569"/>
      <c r="R21" s="569"/>
    </row>
    <row r="22" spans="1:16142" ht="17">
      <c r="C22" s="570" t="s">
        <v>306</v>
      </c>
      <c r="D22" s="571" t="s">
        <v>307</v>
      </c>
      <c r="E22" s="572">
        <v>0</v>
      </c>
      <c r="F22" s="572">
        <v>30474.22</v>
      </c>
      <c r="G22" s="572">
        <v>10883.650000000001</v>
      </c>
      <c r="H22" s="572">
        <v>19590.57</v>
      </c>
      <c r="I22" s="572">
        <v>19590.57</v>
      </c>
      <c r="J22" s="572">
        <v>19590.57</v>
      </c>
      <c r="K22" s="572">
        <v>19590.57</v>
      </c>
      <c r="L22" s="602">
        <v>19590.57</v>
      </c>
      <c r="M22" s="602">
        <v>19590.57</v>
      </c>
      <c r="N22" s="602">
        <v>19590.57</v>
      </c>
      <c r="O22" s="602">
        <v>19590.57</v>
      </c>
      <c r="P22" s="602">
        <v>19590.57</v>
      </c>
      <c r="Q22" s="572">
        <v>0</v>
      </c>
      <c r="R22" s="573">
        <f t="shared" ref="R22:R31" si="1">SUM(E22:Q22)</f>
        <v>217673.00000000006</v>
      </c>
    </row>
    <row r="23" spans="1:16142" ht="17">
      <c r="C23" s="570" t="s">
        <v>308</v>
      </c>
      <c r="D23" s="571" t="s">
        <v>309</v>
      </c>
      <c r="E23" s="575">
        <v>0</v>
      </c>
      <c r="F23" s="575">
        <v>1740712.82</v>
      </c>
      <c r="G23" s="575">
        <v>621683.15</v>
      </c>
      <c r="H23" s="575">
        <v>1119029.67</v>
      </c>
      <c r="I23" s="575">
        <v>1119029.67</v>
      </c>
      <c r="J23" s="575">
        <v>1119029.67</v>
      </c>
      <c r="K23" s="575">
        <v>1119029.67</v>
      </c>
      <c r="L23" s="603">
        <v>1119029.67</v>
      </c>
      <c r="M23" s="603">
        <v>1119029.67</v>
      </c>
      <c r="N23" s="603">
        <v>1119029.67</v>
      </c>
      <c r="O23" s="603">
        <v>1119029.67</v>
      </c>
      <c r="P23" s="603">
        <v>1119029.67</v>
      </c>
      <c r="Q23" s="572">
        <v>0</v>
      </c>
      <c r="R23" s="574">
        <f>SUM(E23:Q23)</f>
        <v>12433663</v>
      </c>
    </row>
    <row r="24" spans="1:16142" ht="17">
      <c r="C24" s="570" t="s">
        <v>310</v>
      </c>
      <c r="D24" s="571" t="s">
        <v>311</v>
      </c>
      <c r="E24" s="575">
        <v>0</v>
      </c>
      <c r="F24" s="575">
        <v>0</v>
      </c>
      <c r="G24" s="575">
        <v>0</v>
      </c>
      <c r="H24" s="575">
        <v>0</v>
      </c>
      <c r="I24" s="575">
        <v>0</v>
      </c>
      <c r="J24" s="575">
        <v>0</v>
      </c>
      <c r="K24" s="575">
        <v>0</v>
      </c>
      <c r="L24" s="603">
        <v>0</v>
      </c>
      <c r="M24" s="603">
        <v>0</v>
      </c>
      <c r="N24" s="603">
        <v>0</v>
      </c>
      <c r="O24" s="603">
        <v>0</v>
      </c>
      <c r="P24" s="603">
        <v>0</v>
      </c>
      <c r="Q24" s="575"/>
      <c r="R24" s="574">
        <f t="shared" si="1"/>
        <v>0</v>
      </c>
    </row>
    <row r="25" spans="1:16142" ht="17">
      <c r="C25" s="567" t="s">
        <v>158</v>
      </c>
      <c r="D25" s="571" t="s">
        <v>254</v>
      </c>
      <c r="E25" s="575">
        <v>0</v>
      </c>
      <c r="F25" s="575">
        <v>0</v>
      </c>
      <c r="G25" s="575">
        <v>0</v>
      </c>
      <c r="H25" s="575">
        <v>182188.62922027212</v>
      </c>
      <c r="I25" s="572">
        <v>0</v>
      </c>
      <c r="J25" s="572">
        <v>0</v>
      </c>
      <c r="K25" s="572">
        <v>182188.62922027212</v>
      </c>
      <c r="L25" s="602">
        <v>0</v>
      </c>
      <c r="M25" s="602">
        <v>0</v>
      </c>
      <c r="N25" s="602">
        <v>160325.99371383947</v>
      </c>
      <c r="O25" s="602">
        <v>0</v>
      </c>
      <c r="P25" s="602">
        <v>204051.2647267048</v>
      </c>
      <c r="Q25" s="575">
        <v>0</v>
      </c>
      <c r="R25" s="574">
        <f t="shared" si="1"/>
        <v>728754.51688108849</v>
      </c>
    </row>
    <row r="26" spans="1:16142" ht="17">
      <c r="C26" s="567" t="s">
        <v>63</v>
      </c>
      <c r="D26" s="571" t="s">
        <v>255</v>
      </c>
      <c r="E26" s="575">
        <v>0</v>
      </c>
      <c r="F26" s="575">
        <v>0</v>
      </c>
      <c r="G26" s="575">
        <v>0</v>
      </c>
      <c r="H26" s="575">
        <v>139930.90049307171</v>
      </c>
      <c r="I26" s="572">
        <v>0</v>
      </c>
      <c r="J26" s="572">
        <v>0</v>
      </c>
      <c r="K26" s="572">
        <v>139930.90049307171</v>
      </c>
      <c r="L26" s="602">
        <v>0</v>
      </c>
      <c r="M26" s="602">
        <v>0</v>
      </c>
      <c r="N26" s="602">
        <v>139930.90049307171</v>
      </c>
      <c r="O26" s="602">
        <v>0</v>
      </c>
      <c r="P26" s="602">
        <v>139930.90049307171</v>
      </c>
      <c r="Q26" s="575">
        <v>2171.8964391145855</v>
      </c>
      <c r="R26" s="574">
        <f t="shared" si="1"/>
        <v>561895.49841140141</v>
      </c>
    </row>
    <row r="27" spans="1:16142" ht="17">
      <c r="C27" s="567" t="s">
        <v>65</v>
      </c>
      <c r="D27" s="571" t="s">
        <v>256</v>
      </c>
      <c r="E27" s="575">
        <v>0</v>
      </c>
      <c r="F27" s="575">
        <v>0</v>
      </c>
      <c r="G27" s="575">
        <v>0</v>
      </c>
      <c r="H27" s="575">
        <v>542.97410977864877</v>
      </c>
      <c r="I27" s="572">
        <v>0</v>
      </c>
      <c r="J27" s="572">
        <v>0</v>
      </c>
      <c r="K27" s="572">
        <v>542.97410977864877</v>
      </c>
      <c r="L27" s="602">
        <v>0</v>
      </c>
      <c r="M27" s="602">
        <v>0</v>
      </c>
      <c r="N27" s="602">
        <v>542.97410977864877</v>
      </c>
      <c r="O27" s="602">
        <v>0</v>
      </c>
      <c r="P27" s="602">
        <v>542.97410977864877</v>
      </c>
      <c r="Q27" s="575"/>
      <c r="R27" s="574">
        <f t="shared" si="1"/>
        <v>2171.8964391145951</v>
      </c>
    </row>
    <row r="28" spans="1:16142" ht="17">
      <c r="C28" s="567" t="s">
        <v>312</v>
      </c>
      <c r="D28" s="571" t="s">
        <v>313</v>
      </c>
      <c r="E28" s="575">
        <v>0</v>
      </c>
      <c r="F28" s="575">
        <v>0</v>
      </c>
      <c r="G28" s="575">
        <v>0</v>
      </c>
      <c r="H28" s="575">
        <v>0</v>
      </c>
      <c r="I28" s="575">
        <v>0</v>
      </c>
      <c r="J28" s="575">
        <v>0</v>
      </c>
      <c r="K28" s="575">
        <v>0</v>
      </c>
      <c r="L28" s="603">
        <v>0</v>
      </c>
      <c r="M28" s="603">
        <v>0</v>
      </c>
      <c r="N28" s="603">
        <v>0</v>
      </c>
      <c r="O28" s="603">
        <v>0</v>
      </c>
      <c r="P28" s="603">
        <v>0</v>
      </c>
      <c r="Q28" s="575"/>
      <c r="R28" s="574">
        <f t="shared" si="1"/>
        <v>0</v>
      </c>
    </row>
    <row r="29" spans="1:16142" ht="17">
      <c r="C29" s="567" t="s">
        <v>314</v>
      </c>
      <c r="D29" s="571" t="s">
        <v>315</v>
      </c>
      <c r="E29" s="603">
        <v>0</v>
      </c>
      <c r="F29" s="603">
        <v>0</v>
      </c>
      <c r="G29" s="603">
        <v>0</v>
      </c>
      <c r="H29" s="603">
        <v>0</v>
      </c>
      <c r="I29" s="603">
        <v>0</v>
      </c>
      <c r="J29" s="603">
        <v>0</v>
      </c>
      <c r="K29" s="603">
        <v>0</v>
      </c>
      <c r="L29" s="603">
        <v>0</v>
      </c>
      <c r="M29" s="603">
        <v>0</v>
      </c>
      <c r="N29" s="603">
        <v>0</v>
      </c>
      <c r="O29" s="603">
        <v>0</v>
      </c>
      <c r="P29" s="603">
        <v>0</v>
      </c>
      <c r="Q29" s="575"/>
      <c r="R29" s="574">
        <f>SUM(E29:Q29)</f>
        <v>0</v>
      </c>
    </row>
    <row r="30" spans="1:16142" ht="17">
      <c r="C30" s="567" t="s">
        <v>316</v>
      </c>
      <c r="D30" s="571"/>
      <c r="E30" s="575">
        <v>0</v>
      </c>
      <c r="F30" s="575">
        <v>0</v>
      </c>
      <c r="G30" s="575">
        <v>0</v>
      </c>
      <c r="H30" s="575">
        <v>0</v>
      </c>
      <c r="I30" s="575">
        <v>0</v>
      </c>
      <c r="J30" s="575">
        <v>0</v>
      </c>
      <c r="K30" s="575">
        <v>0</v>
      </c>
      <c r="L30" s="603">
        <v>0</v>
      </c>
      <c r="M30" s="603">
        <v>0</v>
      </c>
      <c r="N30" s="603">
        <v>0</v>
      </c>
      <c r="O30" s="603">
        <v>0</v>
      </c>
      <c r="P30" s="603">
        <v>0</v>
      </c>
      <c r="Q30" s="575"/>
      <c r="R30" s="574">
        <f t="shared" si="1"/>
        <v>0</v>
      </c>
    </row>
    <row r="31" spans="1:16142" s="557" customFormat="1" ht="17">
      <c r="A31" s="548"/>
      <c r="B31" s="548"/>
      <c r="C31" s="576" t="s">
        <v>317</v>
      </c>
      <c r="D31" s="559"/>
      <c r="E31" s="561">
        <f>SUM(E20:E30)</f>
        <v>0</v>
      </c>
      <c r="F31" s="561">
        <f t="shared" ref="F31:Q31" si="2">SUM(F20:F30)</f>
        <v>1771187.04</v>
      </c>
      <c r="G31" s="561">
        <f t="shared" si="2"/>
        <v>632566.80000000005</v>
      </c>
      <c r="H31" s="561">
        <f t="shared" si="2"/>
        <v>1461282.7438231225</v>
      </c>
      <c r="I31" s="561">
        <f t="shared" si="2"/>
        <v>1138620.24</v>
      </c>
      <c r="J31" s="561">
        <f t="shared" si="2"/>
        <v>1138620.24</v>
      </c>
      <c r="K31" s="561">
        <f t="shared" si="2"/>
        <v>1461282.7438231225</v>
      </c>
      <c r="L31" s="561">
        <f>SUM(L20:L30)</f>
        <v>1138620.24</v>
      </c>
      <c r="M31" s="561">
        <f t="shared" si="2"/>
        <v>1138620.24</v>
      </c>
      <c r="N31" s="561">
        <f t="shared" si="2"/>
        <v>1439420.1083166897</v>
      </c>
      <c r="O31" s="561">
        <f t="shared" si="2"/>
        <v>1138620.24</v>
      </c>
      <c r="P31" s="561">
        <f t="shared" si="2"/>
        <v>1483145.379329555</v>
      </c>
      <c r="Q31" s="561">
        <f t="shared" si="2"/>
        <v>2171.8964391145855</v>
      </c>
      <c r="R31" s="561">
        <f t="shared" si="1"/>
        <v>13944157.911731604</v>
      </c>
      <c r="S31" s="548"/>
      <c r="T31" s="548"/>
      <c r="U31" s="548"/>
      <c r="V31" s="548"/>
      <c r="W31" s="548"/>
      <c r="X31" s="548"/>
      <c r="Y31" s="548"/>
      <c r="Z31" s="548"/>
      <c r="AA31" s="548"/>
      <c r="AB31" s="548"/>
      <c r="AC31" s="548"/>
      <c r="AD31" s="548"/>
      <c r="AE31" s="548"/>
      <c r="AF31" s="548"/>
      <c r="AG31" s="548"/>
      <c r="AH31" s="548"/>
      <c r="AI31" s="548"/>
      <c r="AJ31" s="548"/>
      <c r="AK31" s="548"/>
      <c r="AL31" s="548"/>
      <c r="AM31" s="548"/>
      <c r="AN31" s="548"/>
      <c r="AO31" s="548"/>
      <c r="AP31" s="548"/>
      <c r="AQ31" s="548"/>
      <c r="AR31" s="548"/>
      <c r="AS31" s="548"/>
      <c r="AT31" s="548"/>
      <c r="AU31" s="548"/>
      <c r="AV31" s="548"/>
      <c r="AW31" s="548"/>
      <c r="AX31" s="548"/>
      <c r="AY31" s="548"/>
      <c r="AZ31" s="548"/>
      <c r="BA31" s="548"/>
      <c r="BB31" s="548"/>
      <c r="BC31" s="548"/>
      <c r="BD31" s="548"/>
      <c r="BE31" s="548"/>
      <c r="BF31" s="548"/>
      <c r="BG31" s="548"/>
      <c r="BH31" s="548"/>
      <c r="BI31" s="548"/>
      <c r="BJ31" s="548"/>
      <c r="BK31" s="548"/>
      <c r="BL31" s="548"/>
      <c r="BM31" s="548"/>
      <c r="BN31" s="548"/>
      <c r="BO31" s="548"/>
      <c r="BP31" s="548"/>
      <c r="BQ31" s="548"/>
      <c r="BR31" s="548"/>
      <c r="BS31" s="548"/>
      <c r="BT31" s="548"/>
      <c r="BU31" s="548"/>
      <c r="BV31" s="548"/>
      <c r="BW31" s="548"/>
      <c r="BX31" s="548"/>
      <c r="BY31" s="548"/>
      <c r="BZ31" s="548"/>
      <c r="CA31" s="548"/>
      <c r="CB31" s="548"/>
      <c r="CC31" s="548"/>
      <c r="CD31" s="548"/>
      <c r="CE31" s="548"/>
      <c r="CF31" s="548"/>
      <c r="CG31" s="548"/>
      <c r="CH31" s="548"/>
      <c r="CI31" s="548"/>
      <c r="CJ31" s="548"/>
      <c r="CK31" s="548"/>
      <c r="CL31" s="548"/>
      <c r="CM31" s="548"/>
      <c r="CN31" s="548"/>
      <c r="CO31" s="548"/>
      <c r="CP31" s="548"/>
      <c r="CQ31" s="548"/>
      <c r="CR31" s="548"/>
      <c r="CS31" s="548"/>
      <c r="CT31" s="548"/>
      <c r="CU31" s="548"/>
      <c r="CV31" s="548"/>
      <c r="CW31" s="548"/>
      <c r="CX31" s="548"/>
      <c r="CY31" s="548"/>
      <c r="CZ31" s="548"/>
      <c r="DA31" s="548"/>
      <c r="DB31" s="548"/>
      <c r="DC31" s="548"/>
      <c r="DD31" s="548"/>
      <c r="DE31" s="548"/>
      <c r="DF31" s="548"/>
      <c r="DG31" s="548"/>
      <c r="DH31" s="548"/>
      <c r="DI31" s="548"/>
      <c r="DJ31" s="548"/>
      <c r="DK31" s="548"/>
      <c r="DL31" s="548"/>
      <c r="DM31" s="548"/>
      <c r="DN31" s="548"/>
      <c r="DO31" s="548"/>
      <c r="DP31" s="548"/>
      <c r="DQ31" s="548"/>
      <c r="DR31" s="548"/>
      <c r="DS31" s="548"/>
      <c r="DT31" s="548"/>
      <c r="DU31" s="548"/>
      <c r="DV31" s="548"/>
      <c r="DW31" s="548"/>
      <c r="DX31" s="548"/>
      <c r="DY31" s="548"/>
      <c r="DZ31" s="548"/>
      <c r="EA31" s="548"/>
      <c r="EB31" s="548"/>
      <c r="EC31" s="548"/>
      <c r="ED31" s="548"/>
      <c r="EE31" s="548"/>
      <c r="EF31" s="548"/>
      <c r="EG31" s="548"/>
      <c r="EH31" s="548"/>
      <c r="EI31" s="548"/>
      <c r="EJ31" s="548"/>
      <c r="EK31" s="548"/>
      <c r="EL31" s="548"/>
      <c r="EM31" s="548"/>
      <c r="EN31" s="548"/>
      <c r="EO31" s="548"/>
      <c r="EP31" s="548"/>
      <c r="EQ31" s="548"/>
      <c r="ER31" s="548"/>
      <c r="ES31" s="548"/>
      <c r="ET31" s="548"/>
      <c r="EU31" s="548"/>
      <c r="EV31" s="548"/>
      <c r="EW31" s="548"/>
      <c r="EX31" s="548"/>
      <c r="EY31" s="548"/>
      <c r="EZ31" s="548"/>
      <c r="FA31" s="548"/>
      <c r="FB31" s="548"/>
      <c r="FC31" s="548"/>
      <c r="FD31" s="548"/>
      <c r="FE31" s="548"/>
      <c r="FF31" s="548"/>
      <c r="FG31" s="548"/>
      <c r="FH31" s="548"/>
      <c r="FI31" s="548"/>
      <c r="FJ31" s="548"/>
      <c r="FK31" s="548"/>
      <c r="FL31" s="548"/>
      <c r="FM31" s="548"/>
      <c r="FN31" s="548"/>
      <c r="FO31" s="548"/>
      <c r="FP31" s="548"/>
      <c r="FQ31" s="548"/>
      <c r="FR31" s="548"/>
      <c r="FS31" s="548"/>
      <c r="FT31" s="548"/>
      <c r="FU31" s="548"/>
      <c r="FV31" s="548"/>
      <c r="FW31" s="548"/>
      <c r="FX31" s="548"/>
      <c r="FY31" s="548"/>
      <c r="FZ31" s="548"/>
      <c r="GA31" s="548"/>
      <c r="GB31" s="548"/>
      <c r="GC31" s="548"/>
      <c r="GD31" s="548"/>
      <c r="GE31" s="548"/>
      <c r="GF31" s="548"/>
      <c r="GG31" s="548"/>
      <c r="GH31" s="548"/>
      <c r="GI31" s="548"/>
      <c r="GJ31" s="548"/>
      <c r="GK31" s="548"/>
      <c r="GL31" s="548"/>
      <c r="GM31" s="548"/>
      <c r="GN31" s="548"/>
      <c r="GO31" s="548"/>
      <c r="GP31" s="548"/>
      <c r="GQ31" s="548"/>
      <c r="GR31" s="548"/>
      <c r="GS31" s="548"/>
      <c r="GT31" s="548"/>
      <c r="GU31" s="548"/>
      <c r="GV31" s="548"/>
      <c r="GW31" s="548"/>
      <c r="GX31" s="548"/>
      <c r="GY31" s="548"/>
      <c r="GZ31" s="548"/>
      <c r="HA31" s="548"/>
      <c r="HB31" s="548"/>
      <c r="HC31" s="548"/>
      <c r="HD31" s="548"/>
      <c r="HE31" s="548"/>
      <c r="HF31" s="548"/>
      <c r="HG31" s="548"/>
      <c r="HH31" s="548"/>
      <c r="HI31" s="548"/>
      <c r="HJ31" s="548"/>
      <c r="HK31" s="548"/>
      <c r="HL31" s="548"/>
      <c r="HM31" s="548"/>
      <c r="HN31" s="548"/>
      <c r="HO31" s="548"/>
      <c r="HP31" s="548"/>
      <c r="HQ31" s="548"/>
      <c r="HR31" s="548"/>
      <c r="HS31" s="548"/>
      <c r="HT31" s="548"/>
      <c r="HU31" s="548"/>
      <c r="HV31" s="548"/>
      <c r="HW31" s="548"/>
      <c r="HX31" s="548"/>
      <c r="HY31" s="548"/>
      <c r="HZ31" s="548"/>
      <c r="IA31" s="548"/>
      <c r="IB31" s="548"/>
      <c r="IC31" s="548"/>
      <c r="ID31" s="548"/>
      <c r="IE31" s="548"/>
      <c r="IF31" s="548"/>
      <c r="IG31" s="548"/>
      <c r="IH31" s="548"/>
      <c r="II31" s="548"/>
      <c r="IJ31" s="548"/>
      <c r="IK31" s="548"/>
      <c r="IL31" s="548"/>
      <c r="IM31" s="548"/>
      <c r="IN31" s="548"/>
      <c r="IO31" s="548"/>
      <c r="IP31" s="548"/>
      <c r="IQ31" s="548"/>
      <c r="IR31" s="548"/>
      <c r="IS31" s="548"/>
      <c r="IT31" s="548"/>
      <c r="IU31" s="548"/>
      <c r="IV31" s="548"/>
      <c r="IW31" s="548"/>
      <c r="IX31" s="548"/>
      <c r="IY31" s="548"/>
      <c r="IZ31" s="548"/>
      <c r="JA31" s="548"/>
      <c r="JB31" s="548"/>
      <c r="JC31" s="548"/>
      <c r="JD31" s="548"/>
      <c r="JE31" s="548"/>
      <c r="JF31" s="548"/>
      <c r="JG31" s="548"/>
      <c r="JH31" s="548"/>
      <c r="JI31" s="548"/>
      <c r="JJ31" s="548"/>
      <c r="JK31" s="548"/>
      <c r="JL31" s="548"/>
      <c r="JM31" s="548"/>
      <c r="JN31" s="548"/>
      <c r="JO31" s="548"/>
      <c r="JP31" s="548"/>
      <c r="JQ31" s="548"/>
      <c r="JR31" s="548"/>
      <c r="JS31" s="548"/>
      <c r="JT31" s="548"/>
      <c r="JU31" s="548"/>
      <c r="JV31" s="548"/>
      <c r="JW31" s="548"/>
      <c r="JX31" s="548"/>
      <c r="JY31" s="548"/>
      <c r="JZ31" s="548"/>
      <c r="KA31" s="548"/>
      <c r="KB31" s="548"/>
      <c r="KC31" s="548"/>
      <c r="KD31" s="548"/>
      <c r="KE31" s="548"/>
      <c r="KF31" s="548"/>
      <c r="KG31" s="548"/>
      <c r="KH31" s="548"/>
      <c r="KI31" s="548"/>
      <c r="KJ31" s="548"/>
      <c r="KK31" s="548"/>
      <c r="KL31" s="548"/>
      <c r="KM31" s="548"/>
      <c r="KN31" s="548"/>
      <c r="KO31" s="548"/>
      <c r="KP31" s="548"/>
      <c r="KQ31" s="548"/>
      <c r="KR31" s="548"/>
      <c r="KS31" s="548"/>
      <c r="KT31" s="548"/>
      <c r="KU31" s="548"/>
      <c r="KV31" s="548"/>
      <c r="KW31" s="548"/>
      <c r="KX31" s="548"/>
      <c r="KY31" s="548"/>
      <c r="KZ31" s="548"/>
      <c r="LA31" s="548"/>
      <c r="LB31" s="548"/>
      <c r="LC31" s="548"/>
      <c r="LD31" s="548"/>
      <c r="LE31" s="548"/>
      <c r="LF31" s="548"/>
      <c r="LG31" s="548"/>
      <c r="LH31" s="548"/>
      <c r="LI31" s="548"/>
      <c r="LJ31" s="548"/>
      <c r="LK31" s="548"/>
      <c r="LL31" s="548"/>
      <c r="LM31" s="548"/>
      <c r="LN31" s="548"/>
      <c r="LO31" s="548"/>
      <c r="LP31" s="548"/>
      <c r="LQ31" s="548"/>
      <c r="LR31" s="548"/>
      <c r="LS31" s="548"/>
      <c r="LT31" s="548"/>
      <c r="LU31" s="548"/>
      <c r="LV31" s="548"/>
      <c r="LW31" s="548"/>
      <c r="LX31" s="548"/>
      <c r="LY31" s="548"/>
      <c r="LZ31" s="548"/>
      <c r="MA31" s="548"/>
      <c r="MB31" s="548"/>
      <c r="MC31" s="548"/>
      <c r="MD31" s="548"/>
      <c r="ME31" s="548"/>
      <c r="MF31" s="548"/>
      <c r="MG31" s="548"/>
      <c r="MH31" s="548"/>
      <c r="MI31" s="548"/>
      <c r="MJ31" s="548"/>
      <c r="MK31" s="548"/>
      <c r="ML31" s="548"/>
      <c r="MM31" s="548"/>
      <c r="MN31" s="548"/>
      <c r="MO31" s="548"/>
      <c r="MP31" s="548"/>
      <c r="MQ31" s="548"/>
      <c r="MR31" s="548"/>
      <c r="MS31" s="548"/>
      <c r="MT31" s="548"/>
      <c r="MU31" s="548"/>
      <c r="MV31" s="548"/>
      <c r="MW31" s="548"/>
      <c r="MX31" s="548"/>
      <c r="MY31" s="548"/>
      <c r="MZ31" s="548"/>
      <c r="NA31" s="548"/>
      <c r="NB31" s="548"/>
      <c r="NC31" s="548"/>
      <c r="ND31" s="548"/>
      <c r="NE31" s="548"/>
      <c r="NF31" s="548"/>
      <c r="NG31" s="548"/>
      <c r="NH31" s="548"/>
      <c r="NI31" s="548"/>
      <c r="NJ31" s="548"/>
      <c r="NK31" s="548"/>
      <c r="NL31" s="548"/>
      <c r="NM31" s="548"/>
      <c r="NN31" s="548"/>
      <c r="NO31" s="548"/>
      <c r="NP31" s="548"/>
      <c r="NQ31" s="548"/>
      <c r="NR31" s="548"/>
      <c r="NS31" s="548"/>
      <c r="NT31" s="548"/>
      <c r="NU31" s="548"/>
      <c r="NV31" s="548"/>
      <c r="NW31" s="548"/>
      <c r="NX31" s="548"/>
      <c r="NY31" s="548"/>
      <c r="NZ31" s="548"/>
      <c r="OA31" s="548"/>
      <c r="OB31" s="548"/>
      <c r="OC31" s="548"/>
      <c r="OD31" s="548"/>
      <c r="OE31" s="548"/>
      <c r="OF31" s="548"/>
      <c r="OG31" s="548"/>
      <c r="OH31" s="548"/>
      <c r="OI31" s="548"/>
      <c r="OJ31" s="548"/>
      <c r="OK31" s="548"/>
      <c r="OL31" s="548"/>
      <c r="OM31" s="548"/>
      <c r="ON31" s="548"/>
      <c r="OO31" s="548"/>
      <c r="OP31" s="548"/>
      <c r="OQ31" s="548"/>
      <c r="OR31" s="548"/>
      <c r="OS31" s="548"/>
      <c r="OT31" s="548"/>
      <c r="OU31" s="548"/>
      <c r="OV31" s="548"/>
      <c r="OW31" s="548"/>
      <c r="OX31" s="548"/>
      <c r="OY31" s="548"/>
      <c r="OZ31" s="548"/>
      <c r="PA31" s="548"/>
      <c r="PB31" s="548"/>
      <c r="PC31" s="548"/>
      <c r="PD31" s="548"/>
      <c r="PE31" s="548"/>
      <c r="PF31" s="548"/>
      <c r="PG31" s="548"/>
      <c r="PH31" s="548"/>
      <c r="PI31" s="548"/>
      <c r="PJ31" s="548"/>
      <c r="PK31" s="548"/>
      <c r="PL31" s="548"/>
      <c r="PM31" s="548"/>
      <c r="PN31" s="548"/>
      <c r="PO31" s="548"/>
      <c r="PP31" s="548"/>
      <c r="PQ31" s="548"/>
      <c r="PR31" s="548"/>
      <c r="PS31" s="548"/>
      <c r="PT31" s="548"/>
      <c r="PU31" s="548"/>
      <c r="PV31" s="548"/>
      <c r="PW31" s="548"/>
      <c r="PX31" s="548"/>
      <c r="PY31" s="548"/>
      <c r="PZ31" s="548"/>
      <c r="QA31" s="548"/>
      <c r="QB31" s="548"/>
      <c r="QC31" s="548"/>
      <c r="QD31" s="548"/>
      <c r="QE31" s="548"/>
      <c r="QF31" s="548"/>
      <c r="QG31" s="548"/>
      <c r="QH31" s="548"/>
      <c r="QI31" s="548"/>
      <c r="QJ31" s="548"/>
      <c r="QK31" s="548"/>
      <c r="QL31" s="548"/>
      <c r="QM31" s="548"/>
      <c r="QN31" s="548"/>
      <c r="QO31" s="548"/>
      <c r="QP31" s="548"/>
      <c r="QQ31" s="548"/>
      <c r="QR31" s="548"/>
      <c r="QS31" s="548"/>
      <c r="QT31" s="548"/>
      <c r="QU31" s="548"/>
      <c r="QV31" s="548"/>
      <c r="QW31" s="548"/>
      <c r="QX31" s="548"/>
      <c r="QY31" s="548"/>
      <c r="QZ31" s="548"/>
      <c r="RA31" s="548"/>
      <c r="RB31" s="548"/>
      <c r="RC31" s="548"/>
      <c r="RD31" s="548"/>
      <c r="RE31" s="548"/>
      <c r="RF31" s="548"/>
      <c r="RG31" s="548"/>
      <c r="RH31" s="548"/>
      <c r="RI31" s="548"/>
      <c r="RJ31" s="548"/>
      <c r="RK31" s="548"/>
      <c r="RL31" s="548"/>
      <c r="RM31" s="548"/>
      <c r="RN31" s="548"/>
      <c r="RO31" s="548"/>
      <c r="RP31" s="548"/>
      <c r="RQ31" s="548"/>
      <c r="RR31" s="548"/>
      <c r="RS31" s="548"/>
      <c r="RT31" s="548"/>
      <c r="RU31" s="548"/>
      <c r="RV31" s="548"/>
      <c r="RW31" s="548"/>
      <c r="RX31" s="548"/>
      <c r="RY31" s="548"/>
      <c r="RZ31" s="548"/>
      <c r="SA31" s="548"/>
      <c r="SB31" s="548"/>
      <c r="SC31" s="548"/>
      <c r="SD31" s="548"/>
      <c r="SE31" s="548"/>
      <c r="SF31" s="548"/>
      <c r="SG31" s="548"/>
      <c r="SH31" s="548"/>
      <c r="SI31" s="548"/>
      <c r="SJ31" s="548"/>
      <c r="SK31" s="548"/>
      <c r="SL31" s="548"/>
      <c r="SM31" s="548"/>
      <c r="SN31" s="548"/>
      <c r="SO31" s="548"/>
      <c r="SP31" s="548"/>
      <c r="SQ31" s="548"/>
      <c r="SR31" s="548"/>
      <c r="SS31" s="548"/>
      <c r="ST31" s="548"/>
      <c r="SU31" s="548"/>
      <c r="SV31" s="548"/>
      <c r="SW31" s="548"/>
      <c r="SX31" s="548"/>
      <c r="SY31" s="548"/>
      <c r="SZ31" s="548"/>
      <c r="TA31" s="548"/>
      <c r="TB31" s="548"/>
      <c r="TC31" s="548"/>
      <c r="TD31" s="548"/>
      <c r="TE31" s="548"/>
      <c r="TF31" s="548"/>
      <c r="TG31" s="548"/>
      <c r="TH31" s="548"/>
      <c r="TI31" s="548"/>
      <c r="TJ31" s="548"/>
      <c r="TK31" s="548"/>
      <c r="TL31" s="548"/>
      <c r="TM31" s="548"/>
      <c r="TN31" s="548"/>
      <c r="TO31" s="548"/>
      <c r="TP31" s="548"/>
      <c r="TQ31" s="548"/>
      <c r="TR31" s="548"/>
      <c r="TS31" s="548"/>
      <c r="TT31" s="548"/>
      <c r="TU31" s="548"/>
      <c r="TV31" s="548"/>
      <c r="TW31" s="548"/>
      <c r="TX31" s="548"/>
      <c r="TY31" s="548"/>
      <c r="TZ31" s="548"/>
      <c r="UA31" s="548"/>
      <c r="UB31" s="548"/>
      <c r="UC31" s="548"/>
      <c r="UD31" s="548"/>
      <c r="UE31" s="548"/>
      <c r="UF31" s="548"/>
      <c r="UG31" s="548"/>
      <c r="UH31" s="548"/>
      <c r="UI31" s="548"/>
      <c r="UJ31" s="548"/>
      <c r="UK31" s="548"/>
      <c r="UL31" s="548"/>
      <c r="UM31" s="548"/>
      <c r="UN31" s="548"/>
      <c r="UO31" s="548"/>
      <c r="UP31" s="548"/>
      <c r="UQ31" s="548"/>
      <c r="UR31" s="548"/>
      <c r="US31" s="548"/>
      <c r="UT31" s="548"/>
      <c r="UU31" s="548"/>
      <c r="UV31" s="548"/>
      <c r="UW31" s="548"/>
      <c r="UX31" s="548"/>
      <c r="UY31" s="548"/>
      <c r="UZ31" s="548"/>
      <c r="VA31" s="548"/>
      <c r="VB31" s="548"/>
      <c r="VC31" s="548"/>
      <c r="VD31" s="548"/>
      <c r="VE31" s="548"/>
      <c r="VF31" s="548"/>
      <c r="VG31" s="548"/>
      <c r="VH31" s="548"/>
      <c r="VI31" s="548"/>
      <c r="VJ31" s="548"/>
      <c r="VK31" s="548"/>
      <c r="VL31" s="548"/>
      <c r="VM31" s="548"/>
      <c r="VN31" s="548"/>
      <c r="VO31" s="548"/>
      <c r="VP31" s="548"/>
      <c r="VQ31" s="548"/>
      <c r="VR31" s="548"/>
      <c r="VS31" s="548"/>
      <c r="VT31" s="548"/>
      <c r="VU31" s="548"/>
      <c r="VV31" s="548"/>
      <c r="VW31" s="548"/>
      <c r="VX31" s="548"/>
      <c r="VY31" s="548"/>
      <c r="VZ31" s="548"/>
      <c r="WA31" s="548"/>
      <c r="WB31" s="548"/>
      <c r="WC31" s="548"/>
      <c r="WD31" s="548"/>
      <c r="WE31" s="548"/>
      <c r="WF31" s="548"/>
      <c r="WG31" s="548"/>
      <c r="WH31" s="548"/>
      <c r="WI31" s="548"/>
      <c r="WJ31" s="548"/>
      <c r="WK31" s="548"/>
      <c r="WL31" s="548"/>
      <c r="WM31" s="548"/>
      <c r="WN31" s="548"/>
      <c r="WO31" s="548"/>
      <c r="WP31" s="548"/>
      <c r="WQ31" s="548"/>
      <c r="WR31" s="548"/>
      <c r="WS31" s="548"/>
      <c r="WT31" s="548"/>
      <c r="WU31" s="548"/>
      <c r="WV31" s="548"/>
      <c r="WW31" s="548"/>
      <c r="WX31" s="548"/>
      <c r="WY31" s="548"/>
      <c r="WZ31" s="548"/>
      <c r="XA31" s="548"/>
      <c r="XB31" s="548"/>
      <c r="XC31" s="548"/>
      <c r="XD31" s="548"/>
      <c r="XE31" s="548"/>
      <c r="XF31" s="548"/>
      <c r="XG31" s="548"/>
      <c r="XH31" s="548"/>
      <c r="XI31" s="548"/>
      <c r="XJ31" s="548"/>
      <c r="XK31" s="548"/>
      <c r="XL31" s="548"/>
      <c r="XM31" s="548"/>
      <c r="XN31" s="548"/>
      <c r="XO31" s="548"/>
      <c r="XP31" s="548"/>
      <c r="XQ31" s="548"/>
      <c r="XR31" s="548"/>
      <c r="XS31" s="548"/>
      <c r="XT31" s="548"/>
      <c r="XU31" s="548"/>
      <c r="XV31" s="548"/>
      <c r="XW31" s="548"/>
      <c r="XX31" s="548"/>
      <c r="XY31" s="548"/>
      <c r="XZ31" s="548"/>
      <c r="YA31" s="548"/>
      <c r="YB31" s="548"/>
      <c r="YC31" s="548"/>
      <c r="YD31" s="548"/>
      <c r="YE31" s="548"/>
      <c r="YF31" s="548"/>
      <c r="YG31" s="548"/>
      <c r="YH31" s="548"/>
      <c r="YI31" s="548"/>
      <c r="YJ31" s="548"/>
      <c r="YK31" s="548"/>
      <c r="YL31" s="548"/>
      <c r="YM31" s="548"/>
      <c r="YN31" s="548"/>
      <c r="YO31" s="548"/>
      <c r="YP31" s="548"/>
      <c r="YQ31" s="548"/>
      <c r="YR31" s="548"/>
      <c r="YS31" s="548"/>
      <c r="YT31" s="548"/>
      <c r="YU31" s="548"/>
      <c r="YV31" s="548"/>
      <c r="YW31" s="548"/>
      <c r="YX31" s="548"/>
      <c r="YY31" s="548"/>
      <c r="YZ31" s="548"/>
      <c r="ZA31" s="548"/>
      <c r="ZB31" s="548"/>
      <c r="ZC31" s="548"/>
      <c r="ZD31" s="548"/>
      <c r="ZE31" s="548"/>
      <c r="ZF31" s="548"/>
      <c r="ZG31" s="548"/>
      <c r="ZH31" s="548"/>
      <c r="ZI31" s="548"/>
      <c r="ZJ31" s="548"/>
      <c r="ZK31" s="548"/>
      <c r="ZL31" s="548"/>
      <c r="ZM31" s="548"/>
      <c r="ZN31" s="548"/>
      <c r="ZO31" s="548"/>
      <c r="ZP31" s="548"/>
      <c r="ZQ31" s="548"/>
      <c r="ZR31" s="548"/>
      <c r="ZS31" s="548"/>
      <c r="ZT31" s="548"/>
      <c r="ZU31" s="548"/>
      <c r="ZV31" s="548"/>
      <c r="ZW31" s="548"/>
      <c r="ZX31" s="548"/>
      <c r="ZY31" s="548"/>
      <c r="ZZ31" s="548"/>
      <c r="AAA31" s="548"/>
      <c r="AAB31" s="548"/>
      <c r="AAC31" s="548"/>
      <c r="AAD31" s="548"/>
      <c r="AAE31" s="548"/>
      <c r="AAF31" s="548"/>
      <c r="AAG31" s="548"/>
      <c r="AAH31" s="548"/>
      <c r="AAI31" s="548"/>
      <c r="AAJ31" s="548"/>
      <c r="AAK31" s="548"/>
      <c r="AAL31" s="548"/>
      <c r="AAM31" s="548"/>
      <c r="AAN31" s="548"/>
      <c r="AAO31" s="548"/>
      <c r="AAP31" s="548"/>
      <c r="AAQ31" s="548"/>
      <c r="AAR31" s="548"/>
      <c r="AAS31" s="548"/>
      <c r="AAT31" s="548"/>
      <c r="AAU31" s="548"/>
      <c r="AAV31" s="548"/>
      <c r="AAW31" s="548"/>
      <c r="AAX31" s="548"/>
      <c r="AAY31" s="548"/>
      <c r="AAZ31" s="548"/>
      <c r="ABA31" s="548"/>
      <c r="ABB31" s="548"/>
      <c r="ABC31" s="548"/>
      <c r="ABD31" s="548"/>
      <c r="ABE31" s="548"/>
      <c r="ABF31" s="548"/>
      <c r="ABG31" s="548"/>
      <c r="ABH31" s="548"/>
      <c r="ABI31" s="548"/>
      <c r="ABJ31" s="548"/>
      <c r="ABK31" s="548"/>
      <c r="ABL31" s="548"/>
      <c r="ABM31" s="548"/>
      <c r="ABN31" s="548"/>
      <c r="ABO31" s="548"/>
      <c r="ABP31" s="548"/>
      <c r="ABQ31" s="548"/>
      <c r="ABR31" s="548"/>
      <c r="ABS31" s="548"/>
      <c r="ABT31" s="548"/>
      <c r="ABU31" s="548"/>
      <c r="ABV31" s="548"/>
      <c r="ABW31" s="548"/>
      <c r="ABX31" s="548"/>
      <c r="ABY31" s="548"/>
      <c r="ABZ31" s="548"/>
      <c r="ACA31" s="548"/>
      <c r="ACB31" s="548"/>
      <c r="ACC31" s="548"/>
      <c r="ACD31" s="548"/>
      <c r="ACE31" s="548"/>
      <c r="ACF31" s="548"/>
      <c r="ACG31" s="548"/>
      <c r="ACH31" s="548"/>
      <c r="ACI31" s="548"/>
      <c r="ACJ31" s="548"/>
      <c r="ACK31" s="548"/>
      <c r="ACL31" s="548"/>
      <c r="ACM31" s="548"/>
      <c r="ACN31" s="548"/>
      <c r="ACO31" s="548"/>
      <c r="ACP31" s="548"/>
      <c r="ACQ31" s="548"/>
      <c r="ACR31" s="548"/>
      <c r="ACS31" s="548"/>
      <c r="ACT31" s="548"/>
      <c r="ACU31" s="548"/>
      <c r="ACV31" s="548"/>
      <c r="ACW31" s="548"/>
      <c r="ACX31" s="548"/>
      <c r="ACY31" s="548"/>
      <c r="ACZ31" s="548"/>
      <c r="ADA31" s="548"/>
      <c r="ADB31" s="548"/>
      <c r="ADC31" s="548"/>
      <c r="ADD31" s="548"/>
      <c r="ADE31" s="548"/>
      <c r="ADF31" s="548"/>
      <c r="ADG31" s="548"/>
      <c r="ADH31" s="548"/>
      <c r="ADI31" s="548"/>
      <c r="ADJ31" s="548"/>
      <c r="ADK31" s="548"/>
      <c r="ADL31" s="548"/>
      <c r="ADM31" s="548"/>
      <c r="ADN31" s="548"/>
      <c r="ADO31" s="548"/>
      <c r="ADP31" s="548"/>
      <c r="ADQ31" s="548"/>
      <c r="ADR31" s="548"/>
      <c r="ADS31" s="548"/>
      <c r="ADT31" s="548"/>
      <c r="ADU31" s="548"/>
      <c r="ADV31" s="548"/>
      <c r="ADW31" s="548"/>
      <c r="ADX31" s="548"/>
      <c r="ADY31" s="548"/>
      <c r="ADZ31" s="548"/>
      <c r="AEA31" s="548"/>
      <c r="AEB31" s="548"/>
      <c r="AEC31" s="548"/>
      <c r="AED31" s="548"/>
      <c r="AEE31" s="548"/>
      <c r="AEF31" s="548"/>
      <c r="AEG31" s="548"/>
      <c r="AEH31" s="548"/>
      <c r="AEI31" s="548"/>
      <c r="AEJ31" s="548"/>
      <c r="AEK31" s="548"/>
      <c r="AEL31" s="548"/>
      <c r="AEM31" s="548"/>
      <c r="AEN31" s="548"/>
      <c r="AEO31" s="548"/>
      <c r="AEP31" s="548"/>
      <c r="AEQ31" s="548"/>
      <c r="AER31" s="548"/>
      <c r="AES31" s="548"/>
      <c r="AET31" s="548"/>
      <c r="AEU31" s="548"/>
      <c r="AEV31" s="548"/>
      <c r="AEW31" s="548"/>
      <c r="AEX31" s="548"/>
      <c r="AEY31" s="548"/>
      <c r="AEZ31" s="548"/>
      <c r="AFA31" s="548"/>
      <c r="AFB31" s="548"/>
      <c r="AFC31" s="548"/>
      <c r="AFD31" s="548"/>
      <c r="AFE31" s="548"/>
      <c r="AFF31" s="548"/>
      <c r="AFG31" s="548"/>
      <c r="AFH31" s="548"/>
      <c r="AFI31" s="548"/>
      <c r="AFJ31" s="548"/>
      <c r="AFK31" s="548"/>
      <c r="AFL31" s="548"/>
      <c r="AFM31" s="548"/>
      <c r="AFN31" s="548"/>
      <c r="AFO31" s="548"/>
      <c r="AFP31" s="548"/>
      <c r="AFQ31" s="548"/>
      <c r="AFR31" s="548"/>
      <c r="AFS31" s="548"/>
      <c r="AFT31" s="548"/>
      <c r="AFU31" s="548"/>
      <c r="AFV31" s="548"/>
      <c r="AFW31" s="548"/>
      <c r="AFX31" s="548"/>
      <c r="AFY31" s="548"/>
      <c r="AFZ31" s="548"/>
      <c r="AGA31" s="548"/>
      <c r="AGB31" s="548"/>
      <c r="AGC31" s="548"/>
      <c r="AGD31" s="548"/>
      <c r="AGE31" s="548"/>
      <c r="AGF31" s="548"/>
      <c r="AGG31" s="548"/>
      <c r="AGH31" s="548"/>
      <c r="AGI31" s="548"/>
      <c r="AGJ31" s="548"/>
      <c r="AGK31" s="548"/>
      <c r="AGL31" s="548"/>
      <c r="AGM31" s="548"/>
      <c r="AGN31" s="548"/>
      <c r="AGO31" s="548"/>
      <c r="AGP31" s="548"/>
      <c r="AGQ31" s="548"/>
      <c r="AGR31" s="548"/>
      <c r="AGS31" s="548"/>
      <c r="AGT31" s="548"/>
      <c r="AGU31" s="548"/>
      <c r="AGV31" s="548"/>
      <c r="AGW31" s="548"/>
      <c r="AGX31" s="548"/>
      <c r="AGY31" s="548"/>
      <c r="AGZ31" s="548"/>
      <c r="AHA31" s="548"/>
      <c r="AHB31" s="548"/>
      <c r="AHC31" s="548"/>
      <c r="AHD31" s="548"/>
      <c r="AHE31" s="548"/>
      <c r="AHF31" s="548"/>
      <c r="AHG31" s="548"/>
      <c r="AHH31" s="548"/>
      <c r="AHI31" s="548"/>
      <c r="AHJ31" s="548"/>
      <c r="AHK31" s="548"/>
      <c r="AHL31" s="548"/>
      <c r="AHM31" s="548"/>
      <c r="AHN31" s="548"/>
      <c r="AHO31" s="548"/>
      <c r="AHP31" s="548"/>
      <c r="AHQ31" s="548"/>
      <c r="AHR31" s="548"/>
      <c r="AHS31" s="548"/>
      <c r="AHT31" s="548"/>
      <c r="AHU31" s="548"/>
      <c r="AHV31" s="548"/>
      <c r="AHW31" s="548"/>
      <c r="AHX31" s="548"/>
      <c r="AHY31" s="548"/>
      <c r="AHZ31" s="548"/>
      <c r="AIA31" s="548"/>
      <c r="AIB31" s="548"/>
      <c r="AIC31" s="548"/>
      <c r="AID31" s="548"/>
      <c r="AIE31" s="548"/>
      <c r="AIF31" s="548"/>
      <c r="AIG31" s="548"/>
      <c r="AIH31" s="548"/>
      <c r="AII31" s="548"/>
      <c r="AIJ31" s="548"/>
      <c r="AIK31" s="548"/>
      <c r="AIL31" s="548"/>
      <c r="AIM31" s="548"/>
      <c r="AIN31" s="548"/>
      <c r="AIO31" s="548"/>
      <c r="AIP31" s="548"/>
      <c r="AIQ31" s="548"/>
      <c r="AIR31" s="548"/>
      <c r="AIS31" s="548"/>
      <c r="AIT31" s="548"/>
      <c r="AIU31" s="548"/>
      <c r="AIV31" s="548"/>
      <c r="AIW31" s="548"/>
      <c r="AIX31" s="548"/>
      <c r="AIY31" s="548"/>
      <c r="AIZ31" s="548"/>
      <c r="AJA31" s="548"/>
      <c r="AJB31" s="548"/>
      <c r="AJC31" s="548"/>
      <c r="AJD31" s="548"/>
      <c r="AJE31" s="548"/>
      <c r="AJF31" s="548"/>
      <c r="AJG31" s="548"/>
      <c r="AJH31" s="548"/>
      <c r="AJI31" s="548"/>
      <c r="AJJ31" s="548"/>
      <c r="AJK31" s="548"/>
      <c r="AJL31" s="548"/>
      <c r="AJM31" s="548"/>
      <c r="AJN31" s="548"/>
      <c r="AJO31" s="548"/>
      <c r="AJP31" s="548"/>
      <c r="AJQ31" s="548"/>
      <c r="AJR31" s="548"/>
      <c r="AJS31" s="548"/>
      <c r="AJT31" s="548"/>
      <c r="AJU31" s="548"/>
      <c r="AJV31" s="548"/>
      <c r="AJW31" s="548"/>
      <c r="AJX31" s="548"/>
      <c r="AJY31" s="548"/>
      <c r="AJZ31" s="548"/>
      <c r="AKA31" s="548"/>
      <c r="AKB31" s="548"/>
      <c r="AKC31" s="548"/>
      <c r="AKD31" s="548"/>
      <c r="AKE31" s="548"/>
      <c r="AKF31" s="548"/>
      <c r="AKG31" s="548"/>
      <c r="AKH31" s="548"/>
      <c r="AKI31" s="548"/>
      <c r="AKJ31" s="548"/>
      <c r="AKK31" s="548"/>
      <c r="AKL31" s="548"/>
      <c r="AKM31" s="548"/>
      <c r="AKN31" s="548"/>
      <c r="AKO31" s="548"/>
      <c r="AKP31" s="548"/>
      <c r="AKQ31" s="548"/>
      <c r="AKR31" s="548"/>
      <c r="AKS31" s="548"/>
      <c r="AKT31" s="548"/>
      <c r="AKU31" s="548"/>
      <c r="AKV31" s="548"/>
      <c r="AKW31" s="548"/>
      <c r="AKX31" s="548"/>
      <c r="AKY31" s="548"/>
      <c r="AKZ31" s="548"/>
      <c r="ALA31" s="548"/>
      <c r="ALB31" s="548"/>
      <c r="ALC31" s="548"/>
      <c r="ALD31" s="548"/>
      <c r="ALE31" s="548"/>
      <c r="ALF31" s="548"/>
      <c r="ALG31" s="548"/>
      <c r="ALH31" s="548"/>
      <c r="ALI31" s="548"/>
      <c r="ALJ31" s="548"/>
      <c r="ALK31" s="548"/>
      <c r="ALL31" s="548"/>
      <c r="ALM31" s="548"/>
      <c r="ALN31" s="548"/>
      <c r="ALO31" s="548"/>
      <c r="ALP31" s="548"/>
      <c r="ALQ31" s="548"/>
      <c r="ALR31" s="548"/>
      <c r="ALS31" s="548"/>
      <c r="ALT31" s="548"/>
      <c r="ALU31" s="548"/>
      <c r="ALV31" s="548"/>
      <c r="ALW31" s="548"/>
      <c r="ALX31" s="548"/>
      <c r="ALY31" s="548"/>
      <c r="ALZ31" s="548"/>
      <c r="AMA31" s="548"/>
      <c r="AMB31" s="548"/>
      <c r="AMC31" s="548"/>
      <c r="AMD31" s="548"/>
      <c r="AME31" s="548"/>
      <c r="AMF31" s="548"/>
      <c r="AMG31" s="548"/>
      <c r="AMH31" s="548"/>
      <c r="AMI31" s="548"/>
      <c r="AMJ31" s="548"/>
      <c r="AMK31" s="548"/>
      <c r="AML31" s="548"/>
      <c r="AMM31" s="548"/>
      <c r="AMN31" s="548"/>
      <c r="AMO31" s="548"/>
      <c r="AMP31" s="548"/>
      <c r="AMQ31" s="548"/>
      <c r="AMR31" s="548"/>
      <c r="AMS31" s="548"/>
      <c r="AMT31" s="548"/>
      <c r="AMU31" s="548"/>
      <c r="AMV31" s="548"/>
      <c r="AMW31" s="548"/>
      <c r="AMX31" s="548"/>
      <c r="AMY31" s="548"/>
      <c r="AMZ31" s="548"/>
      <c r="ANA31" s="548"/>
      <c r="ANB31" s="548"/>
      <c r="ANC31" s="548"/>
      <c r="AND31" s="548"/>
      <c r="ANE31" s="548"/>
      <c r="ANF31" s="548"/>
      <c r="ANG31" s="548"/>
      <c r="ANH31" s="548"/>
      <c r="ANI31" s="548"/>
      <c r="ANJ31" s="548"/>
      <c r="ANK31" s="548"/>
      <c r="ANL31" s="548"/>
      <c r="ANM31" s="548"/>
      <c r="ANN31" s="548"/>
      <c r="ANO31" s="548"/>
      <c r="ANP31" s="548"/>
      <c r="ANQ31" s="548"/>
      <c r="ANR31" s="548"/>
      <c r="ANS31" s="548"/>
      <c r="ANT31" s="548"/>
      <c r="ANU31" s="548"/>
      <c r="ANV31" s="548"/>
      <c r="ANW31" s="548"/>
      <c r="ANX31" s="548"/>
      <c r="ANY31" s="548"/>
      <c r="ANZ31" s="548"/>
      <c r="AOA31" s="548"/>
      <c r="AOB31" s="548"/>
      <c r="AOC31" s="548"/>
      <c r="AOD31" s="548"/>
      <c r="AOE31" s="548"/>
      <c r="AOF31" s="548"/>
      <c r="AOG31" s="548"/>
      <c r="AOH31" s="548"/>
      <c r="AOI31" s="548"/>
      <c r="AOJ31" s="548"/>
      <c r="AOK31" s="548"/>
      <c r="AOL31" s="548"/>
      <c r="AOM31" s="548"/>
      <c r="AON31" s="548"/>
      <c r="AOO31" s="548"/>
      <c r="AOP31" s="548"/>
      <c r="AOQ31" s="548"/>
      <c r="AOR31" s="548"/>
      <c r="AOS31" s="548"/>
      <c r="AOT31" s="548"/>
      <c r="AOU31" s="548"/>
      <c r="AOV31" s="548"/>
      <c r="AOW31" s="548"/>
      <c r="AOX31" s="548"/>
      <c r="AOY31" s="548"/>
      <c r="AOZ31" s="548"/>
      <c r="APA31" s="548"/>
      <c r="APB31" s="548"/>
      <c r="APC31" s="548"/>
      <c r="APD31" s="548"/>
      <c r="APE31" s="548"/>
      <c r="APF31" s="548"/>
      <c r="APG31" s="548"/>
      <c r="APH31" s="548"/>
      <c r="API31" s="548"/>
      <c r="APJ31" s="548"/>
      <c r="APK31" s="548"/>
      <c r="APL31" s="548"/>
      <c r="APM31" s="548"/>
      <c r="APN31" s="548"/>
      <c r="APO31" s="548"/>
      <c r="APP31" s="548"/>
      <c r="APQ31" s="548"/>
      <c r="APR31" s="548"/>
      <c r="APS31" s="548"/>
      <c r="APT31" s="548"/>
      <c r="APU31" s="548"/>
      <c r="APV31" s="548"/>
      <c r="APW31" s="548"/>
      <c r="APX31" s="548"/>
      <c r="APY31" s="548"/>
      <c r="APZ31" s="548"/>
      <c r="AQA31" s="548"/>
      <c r="AQB31" s="548"/>
      <c r="AQC31" s="548"/>
      <c r="AQD31" s="548"/>
      <c r="AQE31" s="548"/>
      <c r="AQF31" s="548"/>
      <c r="AQG31" s="548"/>
      <c r="AQH31" s="548"/>
      <c r="AQI31" s="548"/>
      <c r="AQJ31" s="548"/>
      <c r="AQK31" s="548"/>
      <c r="AQL31" s="548"/>
      <c r="AQM31" s="548"/>
      <c r="AQN31" s="548"/>
      <c r="AQO31" s="548"/>
      <c r="AQP31" s="548"/>
      <c r="AQQ31" s="548"/>
      <c r="AQR31" s="548"/>
      <c r="AQS31" s="548"/>
      <c r="AQT31" s="548"/>
      <c r="AQU31" s="548"/>
      <c r="AQV31" s="548"/>
      <c r="AQW31" s="548"/>
      <c r="AQX31" s="548"/>
      <c r="AQY31" s="548"/>
      <c r="AQZ31" s="548"/>
      <c r="ARA31" s="548"/>
      <c r="ARB31" s="548"/>
      <c r="ARC31" s="548"/>
      <c r="ARD31" s="548"/>
      <c r="ARE31" s="548"/>
      <c r="ARF31" s="548"/>
      <c r="ARG31" s="548"/>
      <c r="ARH31" s="548"/>
      <c r="ARI31" s="548"/>
      <c r="ARJ31" s="548"/>
      <c r="ARK31" s="548"/>
      <c r="ARL31" s="548"/>
      <c r="ARM31" s="548"/>
      <c r="ARN31" s="548"/>
      <c r="ARO31" s="548"/>
      <c r="ARP31" s="548"/>
      <c r="ARQ31" s="548"/>
      <c r="ARR31" s="548"/>
      <c r="ARS31" s="548"/>
      <c r="ART31" s="548"/>
      <c r="ARU31" s="548"/>
      <c r="ARV31" s="548"/>
      <c r="ARW31" s="548"/>
      <c r="ARX31" s="548"/>
      <c r="ARY31" s="548"/>
      <c r="ARZ31" s="548"/>
      <c r="ASA31" s="548"/>
      <c r="ASB31" s="548"/>
      <c r="ASC31" s="548"/>
      <c r="ASD31" s="548"/>
      <c r="ASE31" s="548"/>
      <c r="ASF31" s="548"/>
      <c r="ASG31" s="548"/>
      <c r="ASH31" s="548"/>
      <c r="ASI31" s="548"/>
      <c r="ASJ31" s="548"/>
      <c r="ASK31" s="548"/>
      <c r="ASL31" s="548"/>
      <c r="ASM31" s="548"/>
      <c r="ASN31" s="548"/>
      <c r="ASO31" s="548"/>
      <c r="ASP31" s="548"/>
      <c r="ASQ31" s="548"/>
      <c r="ASR31" s="548"/>
      <c r="ASS31" s="548"/>
      <c r="AST31" s="548"/>
      <c r="ASU31" s="548"/>
      <c r="ASV31" s="548"/>
      <c r="ASW31" s="548"/>
      <c r="ASX31" s="548"/>
      <c r="ASY31" s="548"/>
      <c r="ASZ31" s="548"/>
      <c r="ATA31" s="548"/>
      <c r="ATB31" s="548"/>
      <c r="ATC31" s="548"/>
      <c r="ATD31" s="548"/>
      <c r="ATE31" s="548"/>
      <c r="ATF31" s="548"/>
      <c r="ATG31" s="548"/>
      <c r="ATH31" s="548"/>
      <c r="ATI31" s="548"/>
      <c r="ATJ31" s="548"/>
      <c r="ATK31" s="548"/>
      <c r="ATL31" s="548"/>
      <c r="ATM31" s="548"/>
      <c r="ATN31" s="548"/>
      <c r="ATO31" s="548"/>
      <c r="ATP31" s="548"/>
      <c r="ATQ31" s="548"/>
      <c r="ATR31" s="548"/>
      <c r="ATS31" s="548"/>
      <c r="ATT31" s="548"/>
      <c r="ATU31" s="548"/>
      <c r="ATV31" s="548"/>
      <c r="ATW31" s="548"/>
      <c r="ATX31" s="548"/>
      <c r="ATY31" s="548"/>
      <c r="ATZ31" s="548"/>
      <c r="AUA31" s="548"/>
      <c r="AUB31" s="548"/>
      <c r="AUC31" s="548"/>
      <c r="AUD31" s="548"/>
      <c r="AUE31" s="548"/>
      <c r="AUF31" s="548"/>
      <c r="AUG31" s="548"/>
      <c r="AUH31" s="548"/>
      <c r="AUI31" s="548"/>
      <c r="AUJ31" s="548"/>
      <c r="AUK31" s="548"/>
      <c r="AUL31" s="548"/>
      <c r="AUM31" s="548"/>
      <c r="AUN31" s="548"/>
      <c r="AUO31" s="548"/>
      <c r="AUP31" s="548"/>
      <c r="AUQ31" s="548"/>
      <c r="AUR31" s="548"/>
      <c r="AUS31" s="548"/>
      <c r="AUT31" s="548"/>
      <c r="AUU31" s="548"/>
      <c r="AUV31" s="548"/>
      <c r="AUW31" s="548"/>
      <c r="AUX31" s="548"/>
      <c r="AUY31" s="548"/>
      <c r="AUZ31" s="548"/>
      <c r="AVA31" s="548"/>
      <c r="AVB31" s="548"/>
      <c r="AVC31" s="548"/>
      <c r="AVD31" s="548"/>
      <c r="AVE31" s="548"/>
      <c r="AVF31" s="548"/>
      <c r="AVG31" s="548"/>
      <c r="AVH31" s="548"/>
      <c r="AVI31" s="548"/>
      <c r="AVJ31" s="548"/>
      <c r="AVK31" s="548"/>
      <c r="AVL31" s="548"/>
      <c r="AVM31" s="548"/>
      <c r="AVN31" s="548"/>
      <c r="AVO31" s="548"/>
      <c r="AVP31" s="548"/>
      <c r="AVQ31" s="548"/>
      <c r="AVR31" s="548"/>
      <c r="AVS31" s="548"/>
      <c r="AVT31" s="548"/>
      <c r="AVU31" s="548"/>
      <c r="AVV31" s="548"/>
      <c r="AVW31" s="548"/>
      <c r="AVX31" s="548"/>
      <c r="AVY31" s="548"/>
      <c r="AVZ31" s="548"/>
      <c r="AWA31" s="548"/>
      <c r="AWB31" s="548"/>
      <c r="AWC31" s="548"/>
      <c r="AWD31" s="548"/>
      <c r="AWE31" s="548"/>
      <c r="AWF31" s="548"/>
      <c r="AWG31" s="548"/>
      <c r="AWH31" s="548"/>
      <c r="AWI31" s="548"/>
      <c r="AWJ31" s="548"/>
      <c r="AWK31" s="548"/>
      <c r="AWL31" s="548"/>
      <c r="AWM31" s="548"/>
      <c r="AWN31" s="548"/>
      <c r="AWO31" s="548"/>
      <c r="AWP31" s="548"/>
      <c r="AWQ31" s="548"/>
      <c r="AWR31" s="548"/>
      <c r="AWS31" s="548"/>
      <c r="AWT31" s="548"/>
      <c r="AWU31" s="548"/>
      <c r="AWV31" s="548"/>
      <c r="AWW31" s="548"/>
      <c r="AWX31" s="548"/>
      <c r="AWY31" s="548"/>
      <c r="AWZ31" s="548"/>
      <c r="AXA31" s="548"/>
      <c r="AXB31" s="548"/>
      <c r="AXC31" s="548"/>
      <c r="AXD31" s="548"/>
      <c r="AXE31" s="548"/>
      <c r="AXF31" s="548"/>
      <c r="AXG31" s="548"/>
      <c r="AXH31" s="548"/>
      <c r="AXI31" s="548"/>
      <c r="AXJ31" s="548"/>
      <c r="AXK31" s="548"/>
      <c r="AXL31" s="548"/>
      <c r="AXM31" s="548"/>
      <c r="AXN31" s="548"/>
      <c r="AXO31" s="548"/>
      <c r="AXP31" s="548"/>
      <c r="AXQ31" s="548"/>
      <c r="AXR31" s="548"/>
      <c r="AXS31" s="548"/>
      <c r="AXT31" s="548"/>
      <c r="AXU31" s="548"/>
      <c r="AXV31" s="548"/>
      <c r="AXW31" s="548"/>
      <c r="AXX31" s="548"/>
      <c r="AXY31" s="548"/>
      <c r="AXZ31" s="548"/>
      <c r="AYA31" s="548"/>
      <c r="AYB31" s="548"/>
      <c r="AYC31" s="548"/>
      <c r="AYD31" s="548"/>
      <c r="AYE31" s="548"/>
      <c r="AYF31" s="548"/>
      <c r="AYG31" s="548"/>
      <c r="AYH31" s="548"/>
      <c r="AYI31" s="548"/>
      <c r="AYJ31" s="548"/>
      <c r="AYK31" s="548"/>
      <c r="AYL31" s="548"/>
      <c r="AYM31" s="548"/>
      <c r="AYN31" s="548"/>
      <c r="AYO31" s="548"/>
      <c r="AYP31" s="548"/>
      <c r="AYQ31" s="548"/>
      <c r="AYR31" s="548"/>
      <c r="AYS31" s="548"/>
      <c r="AYT31" s="548"/>
      <c r="AYU31" s="548"/>
      <c r="AYV31" s="548"/>
      <c r="AYW31" s="548"/>
      <c r="AYX31" s="548"/>
      <c r="AYY31" s="548"/>
      <c r="AYZ31" s="548"/>
      <c r="AZA31" s="548"/>
      <c r="AZB31" s="548"/>
      <c r="AZC31" s="548"/>
      <c r="AZD31" s="548"/>
      <c r="AZE31" s="548"/>
      <c r="AZF31" s="548"/>
      <c r="AZG31" s="548"/>
      <c r="AZH31" s="548"/>
      <c r="AZI31" s="548"/>
      <c r="AZJ31" s="548"/>
      <c r="AZK31" s="548"/>
      <c r="AZL31" s="548"/>
      <c r="AZM31" s="548"/>
      <c r="AZN31" s="548"/>
      <c r="AZO31" s="548"/>
      <c r="AZP31" s="548"/>
      <c r="AZQ31" s="548"/>
      <c r="AZR31" s="548"/>
      <c r="AZS31" s="548"/>
      <c r="AZT31" s="548"/>
      <c r="AZU31" s="548"/>
      <c r="AZV31" s="548"/>
      <c r="AZW31" s="548"/>
      <c r="AZX31" s="548"/>
      <c r="AZY31" s="548"/>
      <c r="AZZ31" s="548"/>
      <c r="BAA31" s="548"/>
      <c r="BAB31" s="548"/>
      <c r="BAC31" s="548"/>
      <c r="BAD31" s="548"/>
      <c r="BAE31" s="548"/>
      <c r="BAF31" s="548"/>
      <c r="BAG31" s="548"/>
      <c r="BAH31" s="548"/>
      <c r="BAI31" s="548"/>
      <c r="BAJ31" s="548"/>
      <c r="BAK31" s="548"/>
      <c r="BAL31" s="548"/>
      <c r="BAM31" s="548"/>
      <c r="BAN31" s="548"/>
      <c r="BAO31" s="548"/>
      <c r="BAP31" s="548"/>
      <c r="BAQ31" s="548"/>
      <c r="BAR31" s="548"/>
      <c r="BAS31" s="548"/>
      <c r="BAT31" s="548"/>
      <c r="BAU31" s="548"/>
      <c r="BAV31" s="548"/>
      <c r="BAW31" s="548"/>
      <c r="BAX31" s="548"/>
      <c r="BAY31" s="548"/>
      <c r="BAZ31" s="548"/>
      <c r="BBA31" s="548"/>
      <c r="BBB31" s="548"/>
      <c r="BBC31" s="548"/>
      <c r="BBD31" s="548"/>
      <c r="BBE31" s="548"/>
      <c r="BBF31" s="548"/>
      <c r="BBG31" s="548"/>
      <c r="BBH31" s="548"/>
      <c r="BBI31" s="548"/>
      <c r="BBJ31" s="548"/>
      <c r="BBK31" s="548"/>
      <c r="BBL31" s="548"/>
      <c r="BBM31" s="548"/>
      <c r="BBN31" s="548"/>
      <c r="BBO31" s="548"/>
      <c r="BBP31" s="548"/>
      <c r="BBQ31" s="548"/>
      <c r="BBR31" s="548"/>
      <c r="BBS31" s="548"/>
      <c r="BBT31" s="548"/>
      <c r="BBU31" s="548"/>
      <c r="BBV31" s="548"/>
      <c r="BBW31" s="548"/>
      <c r="BBX31" s="548"/>
      <c r="BBY31" s="548"/>
      <c r="BBZ31" s="548"/>
      <c r="BCA31" s="548"/>
      <c r="BCB31" s="548"/>
      <c r="BCC31" s="548"/>
      <c r="BCD31" s="548"/>
      <c r="BCE31" s="548"/>
      <c r="BCF31" s="548"/>
      <c r="BCG31" s="548"/>
      <c r="BCH31" s="548"/>
      <c r="BCI31" s="548"/>
      <c r="BCJ31" s="548"/>
      <c r="BCK31" s="548"/>
      <c r="BCL31" s="548"/>
      <c r="BCM31" s="548"/>
      <c r="BCN31" s="548"/>
      <c r="BCO31" s="548"/>
      <c r="BCP31" s="548"/>
      <c r="BCQ31" s="548"/>
      <c r="BCR31" s="548"/>
      <c r="BCS31" s="548"/>
      <c r="BCT31" s="548"/>
      <c r="BCU31" s="548"/>
      <c r="BCV31" s="548"/>
      <c r="BCW31" s="548"/>
      <c r="BCX31" s="548"/>
      <c r="BCY31" s="548"/>
      <c r="BCZ31" s="548"/>
      <c r="BDA31" s="548"/>
      <c r="BDB31" s="548"/>
      <c r="BDC31" s="548"/>
      <c r="BDD31" s="548"/>
      <c r="BDE31" s="548"/>
      <c r="BDF31" s="548"/>
      <c r="BDG31" s="548"/>
      <c r="BDH31" s="548"/>
      <c r="BDI31" s="548"/>
      <c r="BDJ31" s="548"/>
      <c r="BDK31" s="548"/>
      <c r="BDL31" s="548"/>
      <c r="BDM31" s="548"/>
      <c r="BDN31" s="548"/>
      <c r="BDO31" s="548"/>
      <c r="BDP31" s="548"/>
      <c r="BDQ31" s="548"/>
      <c r="BDR31" s="548"/>
      <c r="BDS31" s="548"/>
      <c r="BDT31" s="548"/>
      <c r="BDU31" s="548"/>
      <c r="BDV31" s="548"/>
      <c r="BDW31" s="548"/>
      <c r="BDX31" s="548"/>
      <c r="BDY31" s="548"/>
      <c r="BDZ31" s="548"/>
      <c r="BEA31" s="548"/>
      <c r="BEB31" s="548"/>
      <c r="BEC31" s="548"/>
      <c r="BED31" s="548"/>
      <c r="BEE31" s="548"/>
      <c r="BEF31" s="548"/>
      <c r="BEG31" s="548"/>
      <c r="BEH31" s="548"/>
      <c r="BEI31" s="548"/>
      <c r="BEJ31" s="548"/>
      <c r="BEK31" s="548"/>
      <c r="BEL31" s="548"/>
      <c r="BEM31" s="548"/>
      <c r="BEN31" s="548"/>
      <c r="BEO31" s="548"/>
      <c r="BEP31" s="548"/>
      <c r="BEQ31" s="548"/>
      <c r="BER31" s="548"/>
      <c r="BES31" s="548"/>
      <c r="BET31" s="548"/>
      <c r="BEU31" s="548"/>
      <c r="BEV31" s="548"/>
      <c r="BEW31" s="548"/>
      <c r="BEX31" s="548"/>
      <c r="BEY31" s="548"/>
      <c r="BEZ31" s="548"/>
      <c r="BFA31" s="548"/>
      <c r="BFB31" s="548"/>
      <c r="BFC31" s="548"/>
      <c r="BFD31" s="548"/>
      <c r="BFE31" s="548"/>
      <c r="BFF31" s="548"/>
      <c r="BFG31" s="548"/>
      <c r="BFH31" s="548"/>
      <c r="BFI31" s="548"/>
      <c r="BFJ31" s="548"/>
      <c r="BFK31" s="548"/>
      <c r="BFL31" s="548"/>
      <c r="BFM31" s="548"/>
      <c r="BFN31" s="548"/>
      <c r="BFO31" s="548"/>
      <c r="BFP31" s="548"/>
      <c r="BFQ31" s="548"/>
      <c r="BFR31" s="548"/>
      <c r="BFS31" s="548"/>
      <c r="BFT31" s="548"/>
      <c r="BFU31" s="548"/>
      <c r="BFV31" s="548"/>
      <c r="BFW31" s="548"/>
      <c r="BFX31" s="548"/>
      <c r="BFY31" s="548"/>
      <c r="BFZ31" s="548"/>
      <c r="BGA31" s="548"/>
      <c r="BGB31" s="548"/>
      <c r="BGC31" s="548"/>
      <c r="BGD31" s="548"/>
      <c r="BGE31" s="548"/>
      <c r="BGF31" s="548"/>
      <c r="BGG31" s="548"/>
      <c r="BGH31" s="548"/>
      <c r="BGI31" s="548"/>
      <c r="BGJ31" s="548"/>
      <c r="BGK31" s="548"/>
      <c r="BGL31" s="548"/>
      <c r="BGM31" s="548"/>
      <c r="BGN31" s="548"/>
      <c r="BGO31" s="548"/>
      <c r="BGP31" s="548"/>
      <c r="BGQ31" s="548"/>
      <c r="BGR31" s="548"/>
      <c r="BGS31" s="548"/>
      <c r="BGT31" s="548"/>
      <c r="BGU31" s="548"/>
      <c r="BGV31" s="548"/>
      <c r="BGW31" s="548"/>
      <c r="BGX31" s="548"/>
      <c r="BGY31" s="548"/>
      <c r="BGZ31" s="548"/>
      <c r="BHA31" s="548"/>
      <c r="BHB31" s="548"/>
      <c r="BHC31" s="548"/>
      <c r="BHD31" s="548"/>
      <c r="BHE31" s="548"/>
      <c r="BHF31" s="548"/>
      <c r="BHG31" s="548"/>
      <c r="BHH31" s="548"/>
      <c r="BHI31" s="548"/>
      <c r="BHJ31" s="548"/>
      <c r="BHK31" s="548"/>
      <c r="BHL31" s="548"/>
      <c r="BHM31" s="548"/>
      <c r="BHN31" s="548"/>
      <c r="BHO31" s="548"/>
      <c r="BHP31" s="548"/>
      <c r="BHQ31" s="548"/>
      <c r="BHR31" s="548"/>
      <c r="BHS31" s="548"/>
      <c r="BHT31" s="548"/>
      <c r="BHU31" s="548"/>
      <c r="BHV31" s="548"/>
      <c r="BHW31" s="548"/>
      <c r="BHX31" s="548"/>
      <c r="BHY31" s="548"/>
      <c r="BHZ31" s="548"/>
      <c r="BIA31" s="548"/>
      <c r="BIB31" s="548"/>
      <c r="BIC31" s="548"/>
      <c r="BID31" s="548"/>
      <c r="BIE31" s="548"/>
      <c r="BIF31" s="548"/>
      <c r="BIG31" s="548"/>
      <c r="BIH31" s="548"/>
      <c r="BII31" s="548"/>
      <c r="BIJ31" s="548"/>
      <c r="BIK31" s="548"/>
      <c r="BIL31" s="548"/>
      <c r="BIM31" s="548"/>
      <c r="BIN31" s="548"/>
      <c r="BIO31" s="548"/>
      <c r="BIP31" s="548"/>
      <c r="BIQ31" s="548"/>
      <c r="BIR31" s="548"/>
      <c r="BIS31" s="548"/>
      <c r="BIT31" s="548"/>
      <c r="BIU31" s="548"/>
      <c r="BIV31" s="548"/>
      <c r="BIW31" s="548"/>
      <c r="BIX31" s="548"/>
      <c r="BIY31" s="548"/>
      <c r="BIZ31" s="548"/>
      <c r="BJA31" s="548"/>
      <c r="BJB31" s="548"/>
      <c r="BJC31" s="548"/>
      <c r="BJD31" s="548"/>
      <c r="BJE31" s="548"/>
      <c r="BJF31" s="548"/>
      <c r="BJG31" s="548"/>
      <c r="BJH31" s="548"/>
      <c r="BJI31" s="548"/>
      <c r="BJJ31" s="548"/>
      <c r="BJK31" s="548"/>
      <c r="BJL31" s="548"/>
      <c r="BJM31" s="548"/>
      <c r="BJN31" s="548"/>
      <c r="BJO31" s="548"/>
      <c r="BJP31" s="548"/>
      <c r="BJQ31" s="548"/>
      <c r="BJR31" s="548"/>
      <c r="BJS31" s="548"/>
      <c r="BJT31" s="548"/>
      <c r="BJU31" s="548"/>
      <c r="BJV31" s="548"/>
      <c r="BJW31" s="548"/>
      <c r="BJX31" s="548"/>
      <c r="BJY31" s="548"/>
      <c r="BJZ31" s="548"/>
      <c r="BKA31" s="548"/>
      <c r="BKB31" s="548"/>
      <c r="BKC31" s="548"/>
      <c r="BKD31" s="548"/>
      <c r="BKE31" s="548"/>
      <c r="BKF31" s="548"/>
      <c r="BKG31" s="548"/>
      <c r="BKH31" s="548"/>
      <c r="BKI31" s="548"/>
      <c r="BKJ31" s="548"/>
      <c r="BKK31" s="548"/>
      <c r="BKL31" s="548"/>
      <c r="BKM31" s="548"/>
      <c r="BKN31" s="548"/>
      <c r="BKO31" s="548"/>
      <c r="BKP31" s="548"/>
      <c r="BKQ31" s="548"/>
      <c r="BKR31" s="548"/>
      <c r="BKS31" s="548"/>
      <c r="BKT31" s="548"/>
      <c r="BKU31" s="548"/>
      <c r="BKV31" s="548"/>
      <c r="BKW31" s="548"/>
      <c r="BKX31" s="548"/>
      <c r="BKY31" s="548"/>
      <c r="BKZ31" s="548"/>
      <c r="BLA31" s="548"/>
      <c r="BLB31" s="548"/>
      <c r="BLC31" s="548"/>
      <c r="BLD31" s="548"/>
      <c r="BLE31" s="548"/>
      <c r="BLF31" s="548"/>
      <c r="BLG31" s="548"/>
      <c r="BLH31" s="548"/>
      <c r="BLI31" s="548"/>
      <c r="BLJ31" s="548"/>
      <c r="BLK31" s="548"/>
      <c r="BLL31" s="548"/>
      <c r="BLM31" s="548"/>
      <c r="BLN31" s="548"/>
      <c r="BLO31" s="548"/>
      <c r="BLP31" s="548"/>
      <c r="BLQ31" s="548"/>
      <c r="BLR31" s="548"/>
      <c r="BLS31" s="548"/>
      <c r="BLT31" s="548"/>
      <c r="BLU31" s="548"/>
      <c r="BLV31" s="548"/>
      <c r="BLW31" s="548"/>
      <c r="BLX31" s="548"/>
      <c r="BLY31" s="548"/>
      <c r="BLZ31" s="548"/>
      <c r="BMA31" s="548"/>
      <c r="BMB31" s="548"/>
      <c r="BMC31" s="548"/>
      <c r="BMD31" s="548"/>
      <c r="BME31" s="548"/>
      <c r="BMF31" s="548"/>
      <c r="BMG31" s="548"/>
      <c r="BMH31" s="548"/>
      <c r="BMI31" s="548"/>
      <c r="BMJ31" s="548"/>
      <c r="BMK31" s="548"/>
      <c r="BML31" s="548"/>
      <c r="BMM31" s="548"/>
      <c r="BMN31" s="548"/>
      <c r="BMO31" s="548"/>
      <c r="BMP31" s="548"/>
      <c r="BMQ31" s="548"/>
      <c r="BMR31" s="548"/>
      <c r="BMS31" s="548"/>
      <c r="BMT31" s="548"/>
      <c r="BMU31" s="548"/>
      <c r="BMV31" s="548"/>
      <c r="BMW31" s="548"/>
      <c r="BMX31" s="548"/>
      <c r="BMY31" s="548"/>
      <c r="BMZ31" s="548"/>
      <c r="BNA31" s="548"/>
      <c r="BNB31" s="548"/>
      <c r="BNC31" s="548"/>
      <c r="BND31" s="548"/>
      <c r="BNE31" s="548"/>
      <c r="BNF31" s="548"/>
      <c r="BNG31" s="548"/>
      <c r="BNH31" s="548"/>
      <c r="BNI31" s="548"/>
      <c r="BNJ31" s="548"/>
      <c r="BNK31" s="548"/>
      <c r="BNL31" s="548"/>
      <c r="BNM31" s="548"/>
      <c r="BNN31" s="548"/>
      <c r="BNO31" s="548"/>
      <c r="BNP31" s="548"/>
      <c r="BNQ31" s="548"/>
      <c r="BNR31" s="548"/>
      <c r="BNS31" s="548"/>
      <c r="BNT31" s="548"/>
      <c r="BNU31" s="548"/>
      <c r="BNV31" s="548"/>
      <c r="BNW31" s="548"/>
      <c r="BNX31" s="548"/>
      <c r="BNY31" s="548"/>
      <c r="BNZ31" s="548"/>
      <c r="BOA31" s="548"/>
      <c r="BOB31" s="548"/>
      <c r="BOC31" s="548"/>
      <c r="BOD31" s="548"/>
      <c r="BOE31" s="548"/>
      <c r="BOF31" s="548"/>
      <c r="BOG31" s="548"/>
      <c r="BOH31" s="548"/>
      <c r="BOI31" s="548"/>
      <c r="BOJ31" s="548"/>
      <c r="BOK31" s="548"/>
      <c r="BOL31" s="548"/>
      <c r="BOM31" s="548"/>
      <c r="BON31" s="548"/>
      <c r="BOO31" s="548"/>
      <c r="BOP31" s="548"/>
      <c r="BOQ31" s="548"/>
      <c r="BOR31" s="548"/>
      <c r="BOS31" s="548"/>
      <c r="BOT31" s="548"/>
      <c r="BOU31" s="548"/>
      <c r="BOV31" s="548"/>
      <c r="BOW31" s="548"/>
      <c r="BOX31" s="548"/>
      <c r="BOY31" s="548"/>
      <c r="BOZ31" s="548"/>
      <c r="BPA31" s="548"/>
      <c r="BPB31" s="548"/>
      <c r="BPC31" s="548"/>
      <c r="BPD31" s="548"/>
      <c r="BPE31" s="548"/>
      <c r="BPF31" s="548"/>
      <c r="BPG31" s="548"/>
      <c r="BPH31" s="548"/>
      <c r="BPI31" s="548"/>
      <c r="BPJ31" s="548"/>
      <c r="BPK31" s="548"/>
      <c r="BPL31" s="548"/>
      <c r="BPM31" s="548"/>
      <c r="BPN31" s="548"/>
      <c r="BPO31" s="548"/>
      <c r="BPP31" s="548"/>
      <c r="BPQ31" s="548"/>
      <c r="BPR31" s="548"/>
      <c r="BPS31" s="548"/>
      <c r="BPT31" s="548"/>
      <c r="BPU31" s="548"/>
      <c r="BPV31" s="548"/>
      <c r="BPW31" s="548"/>
      <c r="BPX31" s="548"/>
      <c r="BPY31" s="548"/>
      <c r="BPZ31" s="548"/>
      <c r="BQA31" s="548"/>
      <c r="BQB31" s="548"/>
      <c r="BQC31" s="548"/>
      <c r="BQD31" s="548"/>
      <c r="BQE31" s="548"/>
      <c r="BQF31" s="548"/>
      <c r="BQG31" s="548"/>
      <c r="BQH31" s="548"/>
      <c r="BQI31" s="548"/>
      <c r="BQJ31" s="548"/>
      <c r="BQK31" s="548"/>
      <c r="BQL31" s="548"/>
      <c r="BQM31" s="548"/>
      <c r="BQN31" s="548"/>
      <c r="BQO31" s="548"/>
      <c r="BQP31" s="548"/>
      <c r="BQQ31" s="548"/>
      <c r="BQR31" s="548"/>
      <c r="BQS31" s="548"/>
      <c r="BQT31" s="548"/>
      <c r="BQU31" s="548"/>
      <c r="BQV31" s="548"/>
      <c r="BQW31" s="548"/>
      <c r="BQX31" s="548"/>
      <c r="BQY31" s="548"/>
      <c r="BQZ31" s="548"/>
      <c r="BRA31" s="548"/>
      <c r="BRB31" s="548"/>
      <c r="BRC31" s="548"/>
      <c r="BRD31" s="548"/>
      <c r="BRE31" s="548"/>
      <c r="BRF31" s="548"/>
      <c r="BRG31" s="548"/>
      <c r="BRH31" s="548"/>
      <c r="BRI31" s="548"/>
      <c r="BRJ31" s="548"/>
      <c r="BRK31" s="548"/>
      <c r="BRL31" s="548"/>
      <c r="BRM31" s="548"/>
      <c r="BRN31" s="548"/>
      <c r="BRO31" s="548"/>
      <c r="BRP31" s="548"/>
      <c r="BRQ31" s="548"/>
      <c r="BRR31" s="548"/>
      <c r="BRS31" s="548"/>
      <c r="BRT31" s="548"/>
      <c r="BRU31" s="548"/>
      <c r="BRV31" s="548"/>
      <c r="BRW31" s="548"/>
      <c r="BRX31" s="548"/>
      <c r="BRY31" s="548"/>
      <c r="BRZ31" s="548"/>
      <c r="BSA31" s="548"/>
      <c r="BSB31" s="548"/>
      <c r="BSC31" s="548"/>
      <c r="BSD31" s="548"/>
      <c r="BSE31" s="548"/>
      <c r="BSF31" s="548"/>
      <c r="BSG31" s="548"/>
      <c r="BSH31" s="548"/>
      <c r="BSI31" s="548"/>
      <c r="BSJ31" s="548"/>
      <c r="BSK31" s="548"/>
      <c r="BSL31" s="548"/>
      <c r="BSM31" s="548"/>
      <c r="BSN31" s="548"/>
      <c r="BSO31" s="548"/>
      <c r="BSP31" s="548"/>
      <c r="BSQ31" s="548"/>
      <c r="BSR31" s="548"/>
      <c r="BSS31" s="548"/>
      <c r="BST31" s="548"/>
      <c r="BSU31" s="548"/>
      <c r="BSV31" s="548"/>
      <c r="BSW31" s="548"/>
      <c r="BSX31" s="548"/>
      <c r="BSY31" s="548"/>
      <c r="BSZ31" s="548"/>
      <c r="BTA31" s="548"/>
      <c r="BTB31" s="548"/>
      <c r="BTC31" s="548"/>
      <c r="BTD31" s="548"/>
      <c r="BTE31" s="548"/>
      <c r="BTF31" s="548"/>
      <c r="BTG31" s="548"/>
      <c r="BTH31" s="548"/>
      <c r="BTI31" s="548"/>
      <c r="BTJ31" s="548"/>
      <c r="BTK31" s="548"/>
      <c r="BTL31" s="548"/>
      <c r="BTM31" s="548"/>
      <c r="BTN31" s="548"/>
      <c r="BTO31" s="548"/>
      <c r="BTP31" s="548"/>
      <c r="BTQ31" s="548"/>
      <c r="BTR31" s="548"/>
      <c r="BTS31" s="548"/>
      <c r="BTT31" s="548"/>
      <c r="BTU31" s="548"/>
      <c r="BTV31" s="548"/>
      <c r="BTW31" s="548"/>
      <c r="BTX31" s="548"/>
      <c r="BTY31" s="548"/>
      <c r="BTZ31" s="548"/>
      <c r="BUA31" s="548"/>
      <c r="BUB31" s="548"/>
      <c r="BUC31" s="548"/>
      <c r="BUD31" s="548"/>
      <c r="BUE31" s="548"/>
      <c r="BUF31" s="548"/>
      <c r="BUG31" s="548"/>
      <c r="BUH31" s="548"/>
      <c r="BUI31" s="548"/>
      <c r="BUJ31" s="548"/>
      <c r="BUK31" s="548"/>
      <c r="BUL31" s="548"/>
      <c r="BUM31" s="548"/>
      <c r="BUN31" s="548"/>
      <c r="BUO31" s="548"/>
      <c r="BUP31" s="548"/>
      <c r="BUQ31" s="548"/>
      <c r="BUR31" s="548"/>
      <c r="BUS31" s="548"/>
      <c r="BUT31" s="548"/>
      <c r="BUU31" s="548"/>
      <c r="BUV31" s="548"/>
      <c r="BUW31" s="548"/>
      <c r="BUX31" s="548"/>
      <c r="BUY31" s="548"/>
      <c r="BUZ31" s="548"/>
      <c r="BVA31" s="548"/>
      <c r="BVB31" s="548"/>
      <c r="BVC31" s="548"/>
      <c r="BVD31" s="548"/>
      <c r="BVE31" s="548"/>
      <c r="BVF31" s="548"/>
      <c r="BVG31" s="548"/>
      <c r="BVH31" s="548"/>
      <c r="BVI31" s="548"/>
      <c r="BVJ31" s="548"/>
      <c r="BVK31" s="548"/>
      <c r="BVL31" s="548"/>
      <c r="BVM31" s="548"/>
      <c r="BVN31" s="548"/>
      <c r="BVO31" s="548"/>
      <c r="BVP31" s="548"/>
      <c r="BVQ31" s="548"/>
      <c r="BVR31" s="548"/>
      <c r="BVS31" s="548"/>
      <c r="BVT31" s="548"/>
      <c r="BVU31" s="548"/>
      <c r="BVV31" s="548"/>
      <c r="BVW31" s="548"/>
      <c r="BVX31" s="548"/>
      <c r="BVY31" s="548"/>
      <c r="BVZ31" s="548"/>
      <c r="BWA31" s="548"/>
      <c r="BWB31" s="548"/>
      <c r="BWC31" s="548"/>
      <c r="BWD31" s="548"/>
      <c r="BWE31" s="548"/>
      <c r="BWF31" s="548"/>
      <c r="BWG31" s="548"/>
      <c r="BWH31" s="548"/>
      <c r="BWI31" s="548"/>
      <c r="BWJ31" s="548"/>
      <c r="BWK31" s="548"/>
      <c r="BWL31" s="548"/>
      <c r="BWM31" s="548"/>
      <c r="BWN31" s="548"/>
      <c r="BWO31" s="548"/>
      <c r="BWP31" s="548"/>
      <c r="BWQ31" s="548"/>
      <c r="BWR31" s="548"/>
      <c r="BWS31" s="548"/>
      <c r="BWT31" s="548"/>
      <c r="BWU31" s="548"/>
      <c r="BWV31" s="548"/>
      <c r="BWW31" s="548"/>
      <c r="BWX31" s="548"/>
      <c r="BWY31" s="548"/>
      <c r="BWZ31" s="548"/>
      <c r="BXA31" s="548"/>
      <c r="BXB31" s="548"/>
      <c r="BXC31" s="548"/>
      <c r="BXD31" s="548"/>
      <c r="BXE31" s="548"/>
      <c r="BXF31" s="548"/>
      <c r="BXG31" s="548"/>
      <c r="BXH31" s="548"/>
      <c r="BXI31" s="548"/>
      <c r="BXJ31" s="548"/>
      <c r="BXK31" s="548"/>
      <c r="BXL31" s="548"/>
      <c r="BXM31" s="548"/>
      <c r="BXN31" s="548"/>
      <c r="BXO31" s="548"/>
      <c r="BXP31" s="548"/>
      <c r="BXQ31" s="548"/>
      <c r="BXR31" s="548"/>
      <c r="BXS31" s="548"/>
      <c r="BXT31" s="548"/>
      <c r="BXU31" s="548"/>
      <c r="BXV31" s="548"/>
      <c r="BXW31" s="548"/>
      <c r="BXX31" s="548"/>
      <c r="BXY31" s="548"/>
      <c r="BXZ31" s="548"/>
      <c r="BYA31" s="548"/>
      <c r="BYB31" s="548"/>
      <c r="BYC31" s="548"/>
      <c r="BYD31" s="548"/>
      <c r="BYE31" s="548"/>
      <c r="BYF31" s="548"/>
      <c r="BYG31" s="548"/>
      <c r="BYH31" s="548"/>
      <c r="BYI31" s="548"/>
      <c r="BYJ31" s="548"/>
      <c r="BYK31" s="548"/>
      <c r="BYL31" s="548"/>
      <c r="BYM31" s="548"/>
      <c r="BYN31" s="548"/>
      <c r="BYO31" s="548"/>
      <c r="BYP31" s="548"/>
      <c r="BYQ31" s="548"/>
      <c r="BYR31" s="548"/>
      <c r="BYS31" s="548"/>
      <c r="BYT31" s="548"/>
      <c r="BYU31" s="548"/>
      <c r="BYV31" s="548"/>
      <c r="BYW31" s="548"/>
      <c r="BYX31" s="548"/>
      <c r="BYY31" s="548"/>
      <c r="BYZ31" s="548"/>
      <c r="BZA31" s="548"/>
      <c r="BZB31" s="548"/>
      <c r="BZC31" s="548"/>
      <c r="BZD31" s="548"/>
      <c r="BZE31" s="548"/>
      <c r="BZF31" s="548"/>
      <c r="BZG31" s="548"/>
      <c r="BZH31" s="548"/>
      <c r="BZI31" s="548"/>
      <c r="BZJ31" s="548"/>
      <c r="BZK31" s="548"/>
      <c r="BZL31" s="548"/>
      <c r="BZM31" s="548"/>
      <c r="BZN31" s="548"/>
      <c r="BZO31" s="548"/>
      <c r="BZP31" s="548"/>
      <c r="BZQ31" s="548"/>
      <c r="BZR31" s="548"/>
      <c r="BZS31" s="548"/>
      <c r="BZT31" s="548"/>
      <c r="BZU31" s="548"/>
      <c r="BZV31" s="548"/>
      <c r="BZW31" s="548"/>
      <c r="BZX31" s="548"/>
      <c r="BZY31" s="548"/>
      <c r="BZZ31" s="548"/>
      <c r="CAA31" s="548"/>
      <c r="CAB31" s="548"/>
      <c r="CAC31" s="548"/>
      <c r="CAD31" s="548"/>
      <c r="CAE31" s="548"/>
      <c r="CAF31" s="548"/>
      <c r="CAG31" s="548"/>
      <c r="CAH31" s="548"/>
      <c r="CAI31" s="548"/>
      <c r="CAJ31" s="548"/>
      <c r="CAK31" s="548"/>
      <c r="CAL31" s="548"/>
      <c r="CAM31" s="548"/>
      <c r="CAN31" s="548"/>
      <c r="CAO31" s="548"/>
      <c r="CAP31" s="548"/>
      <c r="CAQ31" s="548"/>
      <c r="CAR31" s="548"/>
      <c r="CAS31" s="548"/>
      <c r="CAT31" s="548"/>
      <c r="CAU31" s="548"/>
      <c r="CAV31" s="548"/>
      <c r="CAW31" s="548"/>
      <c r="CAX31" s="548"/>
      <c r="CAY31" s="548"/>
      <c r="CAZ31" s="548"/>
      <c r="CBA31" s="548"/>
      <c r="CBB31" s="548"/>
      <c r="CBC31" s="548"/>
      <c r="CBD31" s="548"/>
      <c r="CBE31" s="548"/>
      <c r="CBF31" s="548"/>
      <c r="CBG31" s="548"/>
      <c r="CBH31" s="548"/>
      <c r="CBI31" s="548"/>
      <c r="CBJ31" s="548"/>
      <c r="CBK31" s="548"/>
      <c r="CBL31" s="548"/>
      <c r="CBM31" s="548"/>
      <c r="CBN31" s="548"/>
      <c r="CBO31" s="548"/>
      <c r="CBP31" s="548"/>
      <c r="CBQ31" s="548"/>
      <c r="CBR31" s="548"/>
      <c r="CBS31" s="548"/>
      <c r="CBT31" s="548"/>
      <c r="CBU31" s="548"/>
      <c r="CBV31" s="548"/>
      <c r="CBW31" s="548"/>
      <c r="CBX31" s="548"/>
      <c r="CBY31" s="548"/>
      <c r="CBZ31" s="548"/>
      <c r="CCA31" s="548"/>
      <c r="CCB31" s="548"/>
      <c r="CCC31" s="548"/>
      <c r="CCD31" s="548"/>
      <c r="CCE31" s="548"/>
      <c r="CCF31" s="548"/>
      <c r="CCG31" s="548"/>
      <c r="CCH31" s="548"/>
      <c r="CCI31" s="548"/>
      <c r="CCJ31" s="548"/>
      <c r="CCK31" s="548"/>
      <c r="CCL31" s="548"/>
      <c r="CCM31" s="548"/>
      <c r="CCN31" s="548"/>
      <c r="CCO31" s="548"/>
      <c r="CCP31" s="548"/>
      <c r="CCQ31" s="548"/>
      <c r="CCR31" s="548"/>
      <c r="CCS31" s="548"/>
      <c r="CCT31" s="548"/>
      <c r="CCU31" s="548"/>
      <c r="CCV31" s="548"/>
      <c r="CCW31" s="548"/>
      <c r="CCX31" s="548"/>
      <c r="CCY31" s="548"/>
      <c r="CCZ31" s="548"/>
      <c r="CDA31" s="548"/>
      <c r="CDB31" s="548"/>
      <c r="CDC31" s="548"/>
      <c r="CDD31" s="548"/>
      <c r="CDE31" s="548"/>
      <c r="CDF31" s="548"/>
      <c r="CDG31" s="548"/>
      <c r="CDH31" s="548"/>
      <c r="CDI31" s="548"/>
      <c r="CDJ31" s="548"/>
      <c r="CDK31" s="548"/>
      <c r="CDL31" s="548"/>
      <c r="CDM31" s="548"/>
      <c r="CDN31" s="548"/>
      <c r="CDO31" s="548"/>
      <c r="CDP31" s="548"/>
      <c r="CDQ31" s="548"/>
      <c r="CDR31" s="548"/>
      <c r="CDS31" s="548"/>
      <c r="CDT31" s="548"/>
      <c r="CDU31" s="548"/>
      <c r="CDV31" s="548"/>
      <c r="CDW31" s="548"/>
      <c r="CDX31" s="548"/>
      <c r="CDY31" s="548"/>
      <c r="CDZ31" s="548"/>
      <c r="CEA31" s="548"/>
      <c r="CEB31" s="548"/>
      <c r="CEC31" s="548"/>
      <c r="CED31" s="548"/>
      <c r="CEE31" s="548"/>
      <c r="CEF31" s="548"/>
      <c r="CEG31" s="548"/>
      <c r="CEH31" s="548"/>
      <c r="CEI31" s="548"/>
      <c r="CEJ31" s="548"/>
      <c r="CEK31" s="548"/>
      <c r="CEL31" s="548"/>
      <c r="CEM31" s="548"/>
      <c r="CEN31" s="548"/>
      <c r="CEO31" s="548"/>
      <c r="CEP31" s="548"/>
      <c r="CEQ31" s="548"/>
      <c r="CER31" s="548"/>
      <c r="CES31" s="548"/>
      <c r="CET31" s="548"/>
      <c r="CEU31" s="548"/>
      <c r="CEV31" s="548"/>
      <c r="CEW31" s="548"/>
      <c r="CEX31" s="548"/>
      <c r="CEY31" s="548"/>
      <c r="CEZ31" s="548"/>
      <c r="CFA31" s="548"/>
      <c r="CFB31" s="548"/>
      <c r="CFC31" s="548"/>
      <c r="CFD31" s="548"/>
      <c r="CFE31" s="548"/>
      <c r="CFF31" s="548"/>
      <c r="CFG31" s="548"/>
      <c r="CFH31" s="548"/>
      <c r="CFI31" s="548"/>
      <c r="CFJ31" s="548"/>
      <c r="CFK31" s="548"/>
      <c r="CFL31" s="548"/>
      <c r="CFM31" s="548"/>
      <c r="CFN31" s="548"/>
      <c r="CFO31" s="548"/>
      <c r="CFP31" s="548"/>
      <c r="CFQ31" s="548"/>
      <c r="CFR31" s="548"/>
      <c r="CFS31" s="548"/>
      <c r="CFT31" s="548"/>
      <c r="CFU31" s="548"/>
      <c r="CFV31" s="548"/>
      <c r="CFW31" s="548"/>
      <c r="CFX31" s="548"/>
      <c r="CFY31" s="548"/>
      <c r="CFZ31" s="548"/>
      <c r="CGA31" s="548"/>
      <c r="CGB31" s="548"/>
      <c r="CGC31" s="548"/>
      <c r="CGD31" s="548"/>
      <c r="CGE31" s="548"/>
      <c r="CGF31" s="548"/>
      <c r="CGG31" s="548"/>
      <c r="CGH31" s="548"/>
      <c r="CGI31" s="548"/>
      <c r="CGJ31" s="548"/>
      <c r="CGK31" s="548"/>
      <c r="CGL31" s="548"/>
      <c r="CGM31" s="548"/>
      <c r="CGN31" s="548"/>
      <c r="CGO31" s="548"/>
      <c r="CGP31" s="548"/>
      <c r="CGQ31" s="548"/>
      <c r="CGR31" s="548"/>
      <c r="CGS31" s="548"/>
      <c r="CGT31" s="548"/>
      <c r="CGU31" s="548"/>
      <c r="CGV31" s="548"/>
      <c r="CGW31" s="548"/>
      <c r="CGX31" s="548"/>
      <c r="CGY31" s="548"/>
      <c r="CGZ31" s="548"/>
      <c r="CHA31" s="548"/>
      <c r="CHB31" s="548"/>
      <c r="CHC31" s="548"/>
      <c r="CHD31" s="548"/>
      <c r="CHE31" s="548"/>
      <c r="CHF31" s="548"/>
      <c r="CHG31" s="548"/>
      <c r="CHH31" s="548"/>
      <c r="CHI31" s="548"/>
      <c r="CHJ31" s="548"/>
      <c r="CHK31" s="548"/>
      <c r="CHL31" s="548"/>
      <c r="CHM31" s="548"/>
      <c r="CHN31" s="548"/>
      <c r="CHO31" s="548"/>
      <c r="CHP31" s="548"/>
      <c r="CHQ31" s="548"/>
      <c r="CHR31" s="548"/>
      <c r="CHS31" s="548"/>
      <c r="CHT31" s="548"/>
      <c r="CHU31" s="548"/>
      <c r="CHV31" s="548"/>
      <c r="CHW31" s="548"/>
      <c r="CHX31" s="548"/>
      <c r="CHY31" s="548"/>
      <c r="CHZ31" s="548"/>
      <c r="CIA31" s="548"/>
      <c r="CIB31" s="548"/>
      <c r="CIC31" s="548"/>
      <c r="CID31" s="548"/>
      <c r="CIE31" s="548"/>
      <c r="CIF31" s="548"/>
      <c r="CIG31" s="548"/>
      <c r="CIH31" s="548"/>
      <c r="CII31" s="548"/>
      <c r="CIJ31" s="548"/>
      <c r="CIK31" s="548"/>
      <c r="CIL31" s="548"/>
      <c r="CIM31" s="548"/>
      <c r="CIN31" s="548"/>
      <c r="CIO31" s="548"/>
      <c r="CIP31" s="548"/>
      <c r="CIQ31" s="548"/>
      <c r="CIR31" s="548"/>
      <c r="CIS31" s="548"/>
      <c r="CIT31" s="548"/>
      <c r="CIU31" s="548"/>
      <c r="CIV31" s="548"/>
      <c r="CIW31" s="548"/>
      <c r="CIX31" s="548"/>
      <c r="CIY31" s="548"/>
      <c r="CIZ31" s="548"/>
      <c r="CJA31" s="548"/>
      <c r="CJB31" s="548"/>
      <c r="CJC31" s="548"/>
      <c r="CJD31" s="548"/>
      <c r="CJE31" s="548"/>
      <c r="CJF31" s="548"/>
      <c r="CJG31" s="548"/>
      <c r="CJH31" s="548"/>
      <c r="CJI31" s="548"/>
      <c r="CJJ31" s="548"/>
      <c r="CJK31" s="548"/>
      <c r="CJL31" s="548"/>
      <c r="CJM31" s="548"/>
      <c r="CJN31" s="548"/>
      <c r="CJO31" s="548"/>
      <c r="CJP31" s="548"/>
      <c r="CJQ31" s="548"/>
      <c r="CJR31" s="548"/>
      <c r="CJS31" s="548"/>
      <c r="CJT31" s="548"/>
      <c r="CJU31" s="548"/>
      <c r="CJV31" s="548"/>
      <c r="CJW31" s="548"/>
      <c r="CJX31" s="548"/>
      <c r="CJY31" s="548"/>
      <c r="CJZ31" s="548"/>
      <c r="CKA31" s="548"/>
      <c r="CKB31" s="548"/>
      <c r="CKC31" s="548"/>
      <c r="CKD31" s="548"/>
      <c r="CKE31" s="548"/>
      <c r="CKF31" s="548"/>
      <c r="CKG31" s="548"/>
      <c r="CKH31" s="548"/>
      <c r="CKI31" s="548"/>
      <c r="CKJ31" s="548"/>
      <c r="CKK31" s="548"/>
      <c r="CKL31" s="548"/>
      <c r="CKM31" s="548"/>
      <c r="CKN31" s="548"/>
      <c r="CKO31" s="548"/>
      <c r="CKP31" s="548"/>
      <c r="CKQ31" s="548"/>
      <c r="CKR31" s="548"/>
      <c r="CKS31" s="548"/>
      <c r="CKT31" s="548"/>
      <c r="CKU31" s="548"/>
      <c r="CKV31" s="548"/>
      <c r="CKW31" s="548"/>
      <c r="CKX31" s="548"/>
      <c r="CKY31" s="548"/>
      <c r="CKZ31" s="548"/>
      <c r="CLA31" s="548"/>
      <c r="CLB31" s="548"/>
      <c r="CLC31" s="548"/>
      <c r="CLD31" s="548"/>
      <c r="CLE31" s="548"/>
      <c r="CLF31" s="548"/>
      <c r="CLG31" s="548"/>
      <c r="CLH31" s="548"/>
      <c r="CLI31" s="548"/>
      <c r="CLJ31" s="548"/>
      <c r="CLK31" s="548"/>
      <c r="CLL31" s="548"/>
      <c r="CLM31" s="548"/>
      <c r="CLN31" s="548"/>
      <c r="CLO31" s="548"/>
      <c r="CLP31" s="548"/>
      <c r="CLQ31" s="548"/>
      <c r="CLR31" s="548"/>
      <c r="CLS31" s="548"/>
      <c r="CLT31" s="548"/>
      <c r="CLU31" s="548"/>
      <c r="CLV31" s="548"/>
      <c r="CLW31" s="548"/>
      <c r="CLX31" s="548"/>
      <c r="CLY31" s="548"/>
      <c r="CLZ31" s="548"/>
      <c r="CMA31" s="548"/>
      <c r="CMB31" s="548"/>
      <c r="CMC31" s="548"/>
      <c r="CMD31" s="548"/>
      <c r="CME31" s="548"/>
      <c r="CMF31" s="548"/>
      <c r="CMG31" s="548"/>
      <c r="CMH31" s="548"/>
      <c r="CMI31" s="548"/>
      <c r="CMJ31" s="548"/>
      <c r="CMK31" s="548"/>
      <c r="CML31" s="548"/>
      <c r="CMM31" s="548"/>
      <c r="CMN31" s="548"/>
      <c r="CMO31" s="548"/>
      <c r="CMP31" s="548"/>
      <c r="CMQ31" s="548"/>
      <c r="CMR31" s="548"/>
      <c r="CMS31" s="548"/>
      <c r="CMT31" s="548"/>
      <c r="CMU31" s="548"/>
      <c r="CMV31" s="548"/>
      <c r="CMW31" s="548"/>
      <c r="CMX31" s="548"/>
      <c r="CMY31" s="548"/>
      <c r="CMZ31" s="548"/>
      <c r="CNA31" s="548"/>
      <c r="CNB31" s="548"/>
      <c r="CNC31" s="548"/>
      <c r="CND31" s="548"/>
      <c r="CNE31" s="548"/>
      <c r="CNF31" s="548"/>
      <c r="CNG31" s="548"/>
      <c r="CNH31" s="548"/>
      <c r="CNI31" s="548"/>
      <c r="CNJ31" s="548"/>
      <c r="CNK31" s="548"/>
      <c r="CNL31" s="548"/>
      <c r="CNM31" s="548"/>
      <c r="CNN31" s="548"/>
      <c r="CNO31" s="548"/>
      <c r="CNP31" s="548"/>
      <c r="CNQ31" s="548"/>
      <c r="CNR31" s="548"/>
      <c r="CNS31" s="548"/>
      <c r="CNT31" s="548"/>
      <c r="CNU31" s="548"/>
      <c r="CNV31" s="548"/>
      <c r="CNW31" s="548"/>
      <c r="CNX31" s="548"/>
      <c r="CNY31" s="548"/>
      <c r="CNZ31" s="548"/>
      <c r="COA31" s="548"/>
      <c r="COB31" s="548"/>
      <c r="COC31" s="548"/>
      <c r="COD31" s="548"/>
      <c r="COE31" s="548"/>
      <c r="COF31" s="548"/>
      <c r="COG31" s="548"/>
      <c r="COH31" s="548"/>
      <c r="COI31" s="548"/>
      <c r="COJ31" s="548"/>
      <c r="COK31" s="548"/>
      <c r="COL31" s="548"/>
      <c r="COM31" s="548"/>
      <c r="CON31" s="548"/>
      <c r="COO31" s="548"/>
      <c r="COP31" s="548"/>
      <c r="COQ31" s="548"/>
      <c r="COR31" s="548"/>
      <c r="COS31" s="548"/>
      <c r="COT31" s="548"/>
      <c r="COU31" s="548"/>
      <c r="COV31" s="548"/>
      <c r="COW31" s="548"/>
      <c r="COX31" s="548"/>
      <c r="COY31" s="548"/>
      <c r="COZ31" s="548"/>
      <c r="CPA31" s="548"/>
      <c r="CPB31" s="548"/>
      <c r="CPC31" s="548"/>
      <c r="CPD31" s="548"/>
      <c r="CPE31" s="548"/>
      <c r="CPF31" s="548"/>
      <c r="CPG31" s="548"/>
      <c r="CPH31" s="548"/>
      <c r="CPI31" s="548"/>
      <c r="CPJ31" s="548"/>
      <c r="CPK31" s="548"/>
      <c r="CPL31" s="548"/>
      <c r="CPM31" s="548"/>
      <c r="CPN31" s="548"/>
      <c r="CPO31" s="548"/>
      <c r="CPP31" s="548"/>
      <c r="CPQ31" s="548"/>
      <c r="CPR31" s="548"/>
      <c r="CPS31" s="548"/>
      <c r="CPT31" s="548"/>
      <c r="CPU31" s="548"/>
      <c r="CPV31" s="548"/>
      <c r="CPW31" s="548"/>
      <c r="CPX31" s="548"/>
      <c r="CPY31" s="548"/>
      <c r="CPZ31" s="548"/>
      <c r="CQA31" s="548"/>
      <c r="CQB31" s="548"/>
      <c r="CQC31" s="548"/>
      <c r="CQD31" s="548"/>
      <c r="CQE31" s="548"/>
      <c r="CQF31" s="548"/>
      <c r="CQG31" s="548"/>
      <c r="CQH31" s="548"/>
      <c r="CQI31" s="548"/>
      <c r="CQJ31" s="548"/>
      <c r="CQK31" s="548"/>
      <c r="CQL31" s="548"/>
      <c r="CQM31" s="548"/>
      <c r="CQN31" s="548"/>
      <c r="CQO31" s="548"/>
      <c r="CQP31" s="548"/>
      <c r="CQQ31" s="548"/>
      <c r="CQR31" s="548"/>
      <c r="CQS31" s="548"/>
      <c r="CQT31" s="548"/>
      <c r="CQU31" s="548"/>
      <c r="CQV31" s="548"/>
      <c r="CQW31" s="548"/>
      <c r="CQX31" s="548"/>
      <c r="CQY31" s="548"/>
      <c r="CQZ31" s="548"/>
      <c r="CRA31" s="548"/>
      <c r="CRB31" s="548"/>
      <c r="CRC31" s="548"/>
      <c r="CRD31" s="548"/>
      <c r="CRE31" s="548"/>
      <c r="CRF31" s="548"/>
      <c r="CRG31" s="548"/>
      <c r="CRH31" s="548"/>
      <c r="CRI31" s="548"/>
      <c r="CRJ31" s="548"/>
      <c r="CRK31" s="548"/>
      <c r="CRL31" s="548"/>
      <c r="CRM31" s="548"/>
      <c r="CRN31" s="548"/>
      <c r="CRO31" s="548"/>
      <c r="CRP31" s="548"/>
      <c r="CRQ31" s="548"/>
      <c r="CRR31" s="548"/>
      <c r="CRS31" s="548"/>
      <c r="CRT31" s="548"/>
      <c r="CRU31" s="548"/>
      <c r="CRV31" s="548"/>
      <c r="CRW31" s="548"/>
      <c r="CRX31" s="548"/>
      <c r="CRY31" s="548"/>
      <c r="CRZ31" s="548"/>
      <c r="CSA31" s="548"/>
      <c r="CSB31" s="548"/>
      <c r="CSC31" s="548"/>
      <c r="CSD31" s="548"/>
      <c r="CSE31" s="548"/>
      <c r="CSF31" s="548"/>
      <c r="CSG31" s="548"/>
      <c r="CSH31" s="548"/>
      <c r="CSI31" s="548"/>
      <c r="CSJ31" s="548"/>
      <c r="CSK31" s="548"/>
      <c r="CSL31" s="548"/>
      <c r="CSM31" s="548"/>
      <c r="CSN31" s="548"/>
      <c r="CSO31" s="548"/>
      <c r="CSP31" s="548"/>
      <c r="CSQ31" s="548"/>
      <c r="CSR31" s="548"/>
      <c r="CSS31" s="548"/>
      <c r="CST31" s="548"/>
      <c r="CSU31" s="548"/>
      <c r="CSV31" s="548"/>
      <c r="CSW31" s="548"/>
      <c r="CSX31" s="548"/>
      <c r="CSY31" s="548"/>
      <c r="CSZ31" s="548"/>
      <c r="CTA31" s="548"/>
      <c r="CTB31" s="548"/>
      <c r="CTC31" s="548"/>
      <c r="CTD31" s="548"/>
      <c r="CTE31" s="548"/>
      <c r="CTF31" s="548"/>
      <c r="CTG31" s="548"/>
      <c r="CTH31" s="548"/>
      <c r="CTI31" s="548"/>
      <c r="CTJ31" s="548"/>
      <c r="CTK31" s="548"/>
      <c r="CTL31" s="548"/>
      <c r="CTM31" s="548"/>
      <c r="CTN31" s="548"/>
      <c r="CTO31" s="548"/>
      <c r="CTP31" s="548"/>
      <c r="CTQ31" s="548"/>
      <c r="CTR31" s="548"/>
      <c r="CTS31" s="548"/>
      <c r="CTT31" s="548"/>
      <c r="CTU31" s="548"/>
      <c r="CTV31" s="548"/>
      <c r="CTW31" s="548"/>
      <c r="CTX31" s="548"/>
      <c r="CTY31" s="548"/>
      <c r="CTZ31" s="548"/>
      <c r="CUA31" s="548"/>
      <c r="CUB31" s="548"/>
      <c r="CUC31" s="548"/>
      <c r="CUD31" s="548"/>
      <c r="CUE31" s="548"/>
      <c r="CUF31" s="548"/>
      <c r="CUG31" s="548"/>
      <c r="CUH31" s="548"/>
      <c r="CUI31" s="548"/>
      <c r="CUJ31" s="548"/>
      <c r="CUK31" s="548"/>
      <c r="CUL31" s="548"/>
      <c r="CUM31" s="548"/>
      <c r="CUN31" s="548"/>
      <c r="CUO31" s="548"/>
      <c r="CUP31" s="548"/>
      <c r="CUQ31" s="548"/>
      <c r="CUR31" s="548"/>
      <c r="CUS31" s="548"/>
      <c r="CUT31" s="548"/>
      <c r="CUU31" s="548"/>
      <c r="CUV31" s="548"/>
      <c r="CUW31" s="548"/>
      <c r="CUX31" s="548"/>
      <c r="CUY31" s="548"/>
      <c r="CUZ31" s="548"/>
      <c r="CVA31" s="548"/>
      <c r="CVB31" s="548"/>
      <c r="CVC31" s="548"/>
      <c r="CVD31" s="548"/>
      <c r="CVE31" s="548"/>
      <c r="CVF31" s="548"/>
      <c r="CVG31" s="548"/>
      <c r="CVH31" s="548"/>
      <c r="CVI31" s="548"/>
      <c r="CVJ31" s="548"/>
      <c r="CVK31" s="548"/>
      <c r="CVL31" s="548"/>
      <c r="CVM31" s="548"/>
      <c r="CVN31" s="548"/>
      <c r="CVO31" s="548"/>
      <c r="CVP31" s="548"/>
      <c r="CVQ31" s="548"/>
      <c r="CVR31" s="548"/>
      <c r="CVS31" s="548"/>
      <c r="CVT31" s="548"/>
      <c r="CVU31" s="548"/>
      <c r="CVV31" s="548"/>
      <c r="CVW31" s="548"/>
      <c r="CVX31" s="548"/>
      <c r="CVY31" s="548"/>
      <c r="CVZ31" s="548"/>
      <c r="CWA31" s="548"/>
      <c r="CWB31" s="548"/>
      <c r="CWC31" s="548"/>
      <c r="CWD31" s="548"/>
      <c r="CWE31" s="548"/>
      <c r="CWF31" s="548"/>
      <c r="CWG31" s="548"/>
      <c r="CWH31" s="548"/>
      <c r="CWI31" s="548"/>
      <c r="CWJ31" s="548"/>
      <c r="CWK31" s="548"/>
      <c r="CWL31" s="548"/>
      <c r="CWM31" s="548"/>
      <c r="CWN31" s="548"/>
      <c r="CWO31" s="548"/>
      <c r="CWP31" s="548"/>
      <c r="CWQ31" s="548"/>
      <c r="CWR31" s="548"/>
      <c r="CWS31" s="548"/>
      <c r="CWT31" s="548"/>
      <c r="CWU31" s="548"/>
      <c r="CWV31" s="548"/>
      <c r="CWW31" s="548"/>
      <c r="CWX31" s="548"/>
      <c r="CWY31" s="548"/>
      <c r="CWZ31" s="548"/>
      <c r="CXA31" s="548"/>
      <c r="CXB31" s="548"/>
      <c r="CXC31" s="548"/>
      <c r="CXD31" s="548"/>
      <c r="CXE31" s="548"/>
      <c r="CXF31" s="548"/>
      <c r="CXG31" s="548"/>
      <c r="CXH31" s="548"/>
      <c r="CXI31" s="548"/>
      <c r="CXJ31" s="548"/>
      <c r="CXK31" s="548"/>
      <c r="CXL31" s="548"/>
      <c r="CXM31" s="548"/>
      <c r="CXN31" s="548"/>
      <c r="CXO31" s="548"/>
      <c r="CXP31" s="548"/>
      <c r="CXQ31" s="548"/>
      <c r="CXR31" s="548"/>
      <c r="CXS31" s="548"/>
      <c r="CXT31" s="548"/>
      <c r="CXU31" s="548"/>
      <c r="CXV31" s="548"/>
      <c r="CXW31" s="548"/>
      <c r="CXX31" s="548"/>
      <c r="CXY31" s="548"/>
      <c r="CXZ31" s="548"/>
      <c r="CYA31" s="548"/>
      <c r="CYB31" s="548"/>
      <c r="CYC31" s="548"/>
      <c r="CYD31" s="548"/>
      <c r="CYE31" s="548"/>
      <c r="CYF31" s="548"/>
      <c r="CYG31" s="548"/>
      <c r="CYH31" s="548"/>
      <c r="CYI31" s="548"/>
      <c r="CYJ31" s="548"/>
      <c r="CYK31" s="548"/>
      <c r="CYL31" s="548"/>
      <c r="CYM31" s="548"/>
      <c r="CYN31" s="548"/>
      <c r="CYO31" s="548"/>
      <c r="CYP31" s="548"/>
      <c r="CYQ31" s="548"/>
      <c r="CYR31" s="548"/>
      <c r="CYS31" s="548"/>
      <c r="CYT31" s="548"/>
      <c r="CYU31" s="548"/>
      <c r="CYV31" s="548"/>
      <c r="CYW31" s="548"/>
      <c r="CYX31" s="548"/>
      <c r="CYY31" s="548"/>
      <c r="CYZ31" s="548"/>
      <c r="CZA31" s="548"/>
      <c r="CZB31" s="548"/>
      <c r="CZC31" s="548"/>
      <c r="CZD31" s="548"/>
      <c r="CZE31" s="548"/>
      <c r="CZF31" s="548"/>
      <c r="CZG31" s="548"/>
      <c r="CZH31" s="548"/>
      <c r="CZI31" s="548"/>
      <c r="CZJ31" s="548"/>
      <c r="CZK31" s="548"/>
      <c r="CZL31" s="548"/>
      <c r="CZM31" s="548"/>
      <c r="CZN31" s="548"/>
      <c r="CZO31" s="548"/>
      <c r="CZP31" s="548"/>
      <c r="CZQ31" s="548"/>
      <c r="CZR31" s="548"/>
      <c r="CZS31" s="548"/>
      <c r="CZT31" s="548"/>
      <c r="CZU31" s="548"/>
      <c r="CZV31" s="548"/>
      <c r="CZW31" s="548"/>
      <c r="CZX31" s="548"/>
      <c r="CZY31" s="548"/>
      <c r="CZZ31" s="548"/>
      <c r="DAA31" s="548"/>
      <c r="DAB31" s="548"/>
      <c r="DAC31" s="548"/>
      <c r="DAD31" s="548"/>
      <c r="DAE31" s="548"/>
      <c r="DAF31" s="548"/>
      <c r="DAG31" s="548"/>
      <c r="DAH31" s="548"/>
      <c r="DAI31" s="548"/>
      <c r="DAJ31" s="548"/>
      <c r="DAK31" s="548"/>
      <c r="DAL31" s="548"/>
      <c r="DAM31" s="548"/>
      <c r="DAN31" s="548"/>
      <c r="DAO31" s="548"/>
      <c r="DAP31" s="548"/>
      <c r="DAQ31" s="548"/>
      <c r="DAR31" s="548"/>
      <c r="DAS31" s="548"/>
      <c r="DAT31" s="548"/>
      <c r="DAU31" s="548"/>
      <c r="DAV31" s="548"/>
      <c r="DAW31" s="548"/>
      <c r="DAX31" s="548"/>
      <c r="DAY31" s="548"/>
      <c r="DAZ31" s="548"/>
      <c r="DBA31" s="548"/>
      <c r="DBB31" s="548"/>
      <c r="DBC31" s="548"/>
      <c r="DBD31" s="548"/>
      <c r="DBE31" s="548"/>
      <c r="DBF31" s="548"/>
      <c r="DBG31" s="548"/>
      <c r="DBH31" s="548"/>
      <c r="DBI31" s="548"/>
      <c r="DBJ31" s="548"/>
      <c r="DBK31" s="548"/>
      <c r="DBL31" s="548"/>
      <c r="DBM31" s="548"/>
      <c r="DBN31" s="548"/>
      <c r="DBO31" s="548"/>
      <c r="DBP31" s="548"/>
      <c r="DBQ31" s="548"/>
      <c r="DBR31" s="548"/>
      <c r="DBS31" s="548"/>
      <c r="DBT31" s="548"/>
      <c r="DBU31" s="548"/>
      <c r="DBV31" s="548"/>
      <c r="DBW31" s="548"/>
      <c r="DBX31" s="548"/>
      <c r="DBY31" s="548"/>
      <c r="DBZ31" s="548"/>
      <c r="DCA31" s="548"/>
      <c r="DCB31" s="548"/>
      <c r="DCC31" s="548"/>
      <c r="DCD31" s="548"/>
      <c r="DCE31" s="548"/>
      <c r="DCF31" s="548"/>
      <c r="DCG31" s="548"/>
      <c r="DCH31" s="548"/>
      <c r="DCI31" s="548"/>
      <c r="DCJ31" s="548"/>
      <c r="DCK31" s="548"/>
      <c r="DCL31" s="548"/>
      <c r="DCM31" s="548"/>
      <c r="DCN31" s="548"/>
      <c r="DCO31" s="548"/>
      <c r="DCP31" s="548"/>
      <c r="DCQ31" s="548"/>
      <c r="DCR31" s="548"/>
      <c r="DCS31" s="548"/>
      <c r="DCT31" s="548"/>
      <c r="DCU31" s="548"/>
      <c r="DCV31" s="548"/>
      <c r="DCW31" s="548"/>
      <c r="DCX31" s="548"/>
      <c r="DCY31" s="548"/>
      <c r="DCZ31" s="548"/>
      <c r="DDA31" s="548"/>
      <c r="DDB31" s="548"/>
      <c r="DDC31" s="548"/>
      <c r="DDD31" s="548"/>
      <c r="DDE31" s="548"/>
      <c r="DDF31" s="548"/>
      <c r="DDG31" s="548"/>
      <c r="DDH31" s="548"/>
      <c r="DDI31" s="548"/>
      <c r="DDJ31" s="548"/>
      <c r="DDK31" s="548"/>
      <c r="DDL31" s="548"/>
      <c r="DDM31" s="548"/>
      <c r="DDN31" s="548"/>
      <c r="DDO31" s="548"/>
      <c r="DDP31" s="548"/>
      <c r="DDQ31" s="548"/>
      <c r="DDR31" s="548"/>
      <c r="DDS31" s="548"/>
      <c r="DDT31" s="548"/>
      <c r="DDU31" s="548"/>
      <c r="DDV31" s="548"/>
      <c r="DDW31" s="548"/>
      <c r="DDX31" s="548"/>
      <c r="DDY31" s="548"/>
      <c r="DDZ31" s="548"/>
      <c r="DEA31" s="548"/>
      <c r="DEB31" s="548"/>
      <c r="DEC31" s="548"/>
      <c r="DED31" s="548"/>
      <c r="DEE31" s="548"/>
      <c r="DEF31" s="548"/>
      <c r="DEG31" s="548"/>
      <c r="DEH31" s="548"/>
      <c r="DEI31" s="548"/>
      <c r="DEJ31" s="548"/>
      <c r="DEK31" s="548"/>
      <c r="DEL31" s="548"/>
      <c r="DEM31" s="548"/>
      <c r="DEN31" s="548"/>
      <c r="DEO31" s="548"/>
      <c r="DEP31" s="548"/>
      <c r="DEQ31" s="548"/>
      <c r="DER31" s="548"/>
      <c r="DES31" s="548"/>
      <c r="DET31" s="548"/>
      <c r="DEU31" s="548"/>
      <c r="DEV31" s="548"/>
      <c r="DEW31" s="548"/>
      <c r="DEX31" s="548"/>
      <c r="DEY31" s="548"/>
      <c r="DEZ31" s="548"/>
      <c r="DFA31" s="548"/>
      <c r="DFB31" s="548"/>
      <c r="DFC31" s="548"/>
      <c r="DFD31" s="548"/>
      <c r="DFE31" s="548"/>
      <c r="DFF31" s="548"/>
      <c r="DFG31" s="548"/>
      <c r="DFH31" s="548"/>
      <c r="DFI31" s="548"/>
      <c r="DFJ31" s="548"/>
      <c r="DFK31" s="548"/>
      <c r="DFL31" s="548"/>
      <c r="DFM31" s="548"/>
      <c r="DFN31" s="548"/>
      <c r="DFO31" s="548"/>
      <c r="DFP31" s="548"/>
      <c r="DFQ31" s="548"/>
      <c r="DFR31" s="548"/>
      <c r="DFS31" s="548"/>
      <c r="DFT31" s="548"/>
      <c r="DFU31" s="548"/>
      <c r="DFV31" s="548"/>
      <c r="DFW31" s="548"/>
      <c r="DFX31" s="548"/>
      <c r="DFY31" s="548"/>
      <c r="DFZ31" s="548"/>
      <c r="DGA31" s="548"/>
      <c r="DGB31" s="548"/>
      <c r="DGC31" s="548"/>
      <c r="DGD31" s="548"/>
      <c r="DGE31" s="548"/>
      <c r="DGF31" s="548"/>
      <c r="DGG31" s="548"/>
      <c r="DGH31" s="548"/>
      <c r="DGI31" s="548"/>
      <c r="DGJ31" s="548"/>
      <c r="DGK31" s="548"/>
      <c r="DGL31" s="548"/>
      <c r="DGM31" s="548"/>
      <c r="DGN31" s="548"/>
      <c r="DGO31" s="548"/>
      <c r="DGP31" s="548"/>
      <c r="DGQ31" s="548"/>
      <c r="DGR31" s="548"/>
      <c r="DGS31" s="548"/>
      <c r="DGT31" s="548"/>
      <c r="DGU31" s="548"/>
      <c r="DGV31" s="548"/>
      <c r="DGW31" s="548"/>
      <c r="DGX31" s="548"/>
      <c r="DGY31" s="548"/>
      <c r="DGZ31" s="548"/>
      <c r="DHA31" s="548"/>
      <c r="DHB31" s="548"/>
      <c r="DHC31" s="548"/>
      <c r="DHD31" s="548"/>
      <c r="DHE31" s="548"/>
      <c r="DHF31" s="548"/>
      <c r="DHG31" s="548"/>
      <c r="DHH31" s="548"/>
      <c r="DHI31" s="548"/>
      <c r="DHJ31" s="548"/>
      <c r="DHK31" s="548"/>
      <c r="DHL31" s="548"/>
      <c r="DHM31" s="548"/>
      <c r="DHN31" s="548"/>
      <c r="DHO31" s="548"/>
      <c r="DHP31" s="548"/>
      <c r="DHQ31" s="548"/>
      <c r="DHR31" s="548"/>
      <c r="DHS31" s="548"/>
      <c r="DHT31" s="548"/>
      <c r="DHU31" s="548"/>
      <c r="DHV31" s="548"/>
      <c r="DHW31" s="548"/>
      <c r="DHX31" s="548"/>
      <c r="DHY31" s="548"/>
      <c r="DHZ31" s="548"/>
      <c r="DIA31" s="548"/>
      <c r="DIB31" s="548"/>
      <c r="DIC31" s="548"/>
      <c r="DID31" s="548"/>
      <c r="DIE31" s="548"/>
      <c r="DIF31" s="548"/>
      <c r="DIG31" s="548"/>
      <c r="DIH31" s="548"/>
      <c r="DII31" s="548"/>
      <c r="DIJ31" s="548"/>
      <c r="DIK31" s="548"/>
      <c r="DIL31" s="548"/>
      <c r="DIM31" s="548"/>
      <c r="DIN31" s="548"/>
      <c r="DIO31" s="548"/>
      <c r="DIP31" s="548"/>
      <c r="DIQ31" s="548"/>
      <c r="DIR31" s="548"/>
      <c r="DIS31" s="548"/>
      <c r="DIT31" s="548"/>
      <c r="DIU31" s="548"/>
      <c r="DIV31" s="548"/>
      <c r="DIW31" s="548"/>
      <c r="DIX31" s="548"/>
      <c r="DIY31" s="548"/>
      <c r="DIZ31" s="548"/>
      <c r="DJA31" s="548"/>
      <c r="DJB31" s="548"/>
      <c r="DJC31" s="548"/>
      <c r="DJD31" s="548"/>
      <c r="DJE31" s="548"/>
      <c r="DJF31" s="548"/>
      <c r="DJG31" s="548"/>
      <c r="DJH31" s="548"/>
      <c r="DJI31" s="548"/>
      <c r="DJJ31" s="548"/>
      <c r="DJK31" s="548"/>
      <c r="DJL31" s="548"/>
      <c r="DJM31" s="548"/>
      <c r="DJN31" s="548"/>
      <c r="DJO31" s="548"/>
      <c r="DJP31" s="548"/>
      <c r="DJQ31" s="548"/>
      <c r="DJR31" s="548"/>
      <c r="DJS31" s="548"/>
      <c r="DJT31" s="548"/>
      <c r="DJU31" s="548"/>
      <c r="DJV31" s="548"/>
      <c r="DJW31" s="548"/>
      <c r="DJX31" s="548"/>
      <c r="DJY31" s="548"/>
      <c r="DJZ31" s="548"/>
      <c r="DKA31" s="548"/>
      <c r="DKB31" s="548"/>
      <c r="DKC31" s="548"/>
      <c r="DKD31" s="548"/>
      <c r="DKE31" s="548"/>
      <c r="DKF31" s="548"/>
      <c r="DKG31" s="548"/>
      <c r="DKH31" s="548"/>
      <c r="DKI31" s="548"/>
      <c r="DKJ31" s="548"/>
      <c r="DKK31" s="548"/>
      <c r="DKL31" s="548"/>
      <c r="DKM31" s="548"/>
      <c r="DKN31" s="548"/>
      <c r="DKO31" s="548"/>
      <c r="DKP31" s="548"/>
      <c r="DKQ31" s="548"/>
      <c r="DKR31" s="548"/>
      <c r="DKS31" s="548"/>
      <c r="DKT31" s="548"/>
      <c r="DKU31" s="548"/>
      <c r="DKV31" s="548"/>
      <c r="DKW31" s="548"/>
      <c r="DKX31" s="548"/>
      <c r="DKY31" s="548"/>
      <c r="DKZ31" s="548"/>
      <c r="DLA31" s="548"/>
      <c r="DLB31" s="548"/>
      <c r="DLC31" s="548"/>
      <c r="DLD31" s="548"/>
      <c r="DLE31" s="548"/>
      <c r="DLF31" s="548"/>
      <c r="DLG31" s="548"/>
      <c r="DLH31" s="548"/>
      <c r="DLI31" s="548"/>
      <c r="DLJ31" s="548"/>
      <c r="DLK31" s="548"/>
      <c r="DLL31" s="548"/>
      <c r="DLM31" s="548"/>
      <c r="DLN31" s="548"/>
      <c r="DLO31" s="548"/>
      <c r="DLP31" s="548"/>
      <c r="DLQ31" s="548"/>
      <c r="DLR31" s="548"/>
      <c r="DLS31" s="548"/>
      <c r="DLT31" s="548"/>
      <c r="DLU31" s="548"/>
      <c r="DLV31" s="548"/>
      <c r="DLW31" s="548"/>
      <c r="DLX31" s="548"/>
      <c r="DLY31" s="548"/>
      <c r="DLZ31" s="548"/>
      <c r="DMA31" s="548"/>
      <c r="DMB31" s="548"/>
      <c r="DMC31" s="548"/>
      <c r="DMD31" s="548"/>
      <c r="DME31" s="548"/>
      <c r="DMF31" s="548"/>
      <c r="DMG31" s="548"/>
      <c r="DMH31" s="548"/>
      <c r="DMI31" s="548"/>
      <c r="DMJ31" s="548"/>
      <c r="DMK31" s="548"/>
      <c r="DML31" s="548"/>
      <c r="DMM31" s="548"/>
      <c r="DMN31" s="548"/>
      <c r="DMO31" s="548"/>
      <c r="DMP31" s="548"/>
      <c r="DMQ31" s="548"/>
      <c r="DMR31" s="548"/>
      <c r="DMS31" s="548"/>
      <c r="DMT31" s="548"/>
      <c r="DMU31" s="548"/>
      <c r="DMV31" s="548"/>
      <c r="DMW31" s="548"/>
      <c r="DMX31" s="548"/>
      <c r="DMY31" s="548"/>
      <c r="DMZ31" s="548"/>
      <c r="DNA31" s="548"/>
      <c r="DNB31" s="548"/>
      <c r="DNC31" s="548"/>
      <c r="DND31" s="548"/>
      <c r="DNE31" s="548"/>
      <c r="DNF31" s="548"/>
      <c r="DNG31" s="548"/>
      <c r="DNH31" s="548"/>
      <c r="DNI31" s="548"/>
      <c r="DNJ31" s="548"/>
      <c r="DNK31" s="548"/>
      <c r="DNL31" s="548"/>
      <c r="DNM31" s="548"/>
      <c r="DNN31" s="548"/>
      <c r="DNO31" s="548"/>
      <c r="DNP31" s="548"/>
      <c r="DNQ31" s="548"/>
      <c r="DNR31" s="548"/>
      <c r="DNS31" s="548"/>
      <c r="DNT31" s="548"/>
      <c r="DNU31" s="548"/>
      <c r="DNV31" s="548"/>
      <c r="DNW31" s="548"/>
      <c r="DNX31" s="548"/>
      <c r="DNY31" s="548"/>
      <c r="DNZ31" s="548"/>
      <c r="DOA31" s="548"/>
      <c r="DOB31" s="548"/>
      <c r="DOC31" s="548"/>
      <c r="DOD31" s="548"/>
      <c r="DOE31" s="548"/>
      <c r="DOF31" s="548"/>
      <c r="DOG31" s="548"/>
      <c r="DOH31" s="548"/>
      <c r="DOI31" s="548"/>
      <c r="DOJ31" s="548"/>
      <c r="DOK31" s="548"/>
      <c r="DOL31" s="548"/>
      <c r="DOM31" s="548"/>
      <c r="DON31" s="548"/>
      <c r="DOO31" s="548"/>
      <c r="DOP31" s="548"/>
      <c r="DOQ31" s="548"/>
      <c r="DOR31" s="548"/>
      <c r="DOS31" s="548"/>
      <c r="DOT31" s="548"/>
      <c r="DOU31" s="548"/>
      <c r="DOV31" s="548"/>
      <c r="DOW31" s="548"/>
      <c r="DOX31" s="548"/>
      <c r="DOY31" s="548"/>
      <c r="DOZ31" s="548"/>
      <c r="DPA31" s="548"/>
      <c r="DPB31" s="548"/>
      <c r="DPC31" s="548"/>
      <c r="DPD31" s="548"/>
      <c r="DPE31" s="548"/>
      <c r="DPF31" s="548"/>
      <c r="DPG31" s="548"/>
      <c r="DPH31" s="548"/>
      <c r="DPI31" s="548"/>
      <c r="DPJ31" s="548"/>
      <c r="DPK31" s="548"/>
      <c r="DPL31" s="548"/>
      <c r="DPM31" s="548"/>
      <c r="DPN31" s="548"/>
      <c r="DPO31" s="548"/>
      <c r="DPP31" s="548"/>
      <c r="DPQ31" s="548"/>
      <c r="DPR31" s="548"/>
      <c r="DPS31" s="548"/>
      <c r="DPT31" s="548"/>
      <c r="DPU31" s="548"/>
      <c r="DPV31" s="548"/>
      <c r="DPW31" s="548"/>
      <c r="DPX31" s="548"/>
      <c r="DPY31" s="548"/>
      <c r="DPZ31" s="548"/>
      <c r="DQA31" s="548"/>
      <c r="DQB31" s="548"/>
      <c r="DQC31" s="548"/>
      <c r="DQD31" s="548"/>
      <c r="DQE31" s="548"/>
      <c r="DQF31" s="548"/>
      <c r="DQG31" s="548"/>
      <c r="DQH31" s="548"/>
      <c r="DQI31" s="548"/>
      <c r="DQJ31" s="548"/>
      <c r="DQK31" s="548"/>
      <c r="DQL31" s="548"/>
      <c r="DQM31" s="548"/>
      <c r="DQN31" s="548"/>
      <c r="DQO31" s="548"/>
      <c r="DQP31" s="548"/>
      <c r="DQQ31" s="548"/>
      <c r="DQR31" s="548"/>
      <c r="DQS31" s="548"/>
      <c r="DQT31" s="548"/>
      <c r="DQU31" s="548"/>
      <c r="DQV31" s="548"/>
      <c r="DQW31" s="548"/>
      <c r="DQX31" s="548"/>
      <c r="DQY31" s="548"/>
      <c r="DQZ31" s="548"/>
      <c r="DRA31" s="548"/>
      <c r="DRB31" s="548"/>
      <c r="DRC31" s="548"/>
      <c r="DRD31" s="548"/>
      <c r="DRE31" s="548"/>
      <c r="DRF31" s="548"/>
      <c r="DRG31" s="548"/>
      <c r="DRH31" s="548"/>
      <c r="DRI31" s="548"/>
      <c r="DRJ31" s="548"/>
      <c r="DRK31" s="548"/>
      <c r="DRL31" s="548"/>
      <c r="DRM31" s="548"/>
      <c r="DRN31" s="548"/>
      <c r="DRO31" s="548"/>
      <c r="DRP31" s="548"/>
      <c r="DRQ31" s="548"/>
      <c r="DRR31" s="548"/>
      <c r="DRS31" s="548"/>
      <c r="DRT31" s="548"/>
      <c r="DRU31" s="548"/>
      <c r="DRV31" s="548"/>
      <c r="DRW31" s="548"/>
      <c r="DRX31" s="548"/>
      <c r="DRY31" s="548"/>
      <c r="DRZ31" s="548"/>
      <c r="DSA31" s="548"/>
      <c r="DSB31" s="548"/>
      <c r="DSC31" s="548"/>
      <c r="DSD31" s="548"/>
      <c r="DSE31" s="548"/>
      <c r="DSF31" s="548"/>
      <c r="DSG31" s="548"/>
      <c r="DSH31" s="548"/>
      <c r="DSI31" s="548"/>
      <c r="DSJ31" s="548"/>
      <c r="DSK31" s="548"/>
      <c r="DSL31" s="548"/>
      <c r="DSM31" s="548"/>
      <c r="DSN31" s="548"/>
      <c r="DSO31" s="548"/>
      <c r="DSP31" s="548"/>
      <c r="DSQ31" s="548"/>
      <c r="DSR31" s="548"/>
      <c r="DSS31" s="548"/>
      <c r="DST31" s="548"/>
      <c r="DSU31" s="548"/>
      <c r="DSV31" s="548"/>
      <c r="DSW31" s="548"/>
      <c r="DSX31" s="548"/>
      <c r="DSY31" s="548"/>
      <c r="DSZ31" s="548"/>
      <c r="DTA31" s="548"/>
      <c r="DTB31" s="548"/>
      <c r="DTC31" s="548"/>
      <c r="DTD31" s="548"/>
      <c r="DTE31" s="548"/>
      <c r="DTF31" s="548"/>
      <c r="DTG31" s="548"/>
      <c r="DTH31" s="548"/>
      <c r="DTI31" s="548"/>
      <c r="DTJ31" s="548"/>
      <c r="DTK31" s="548"/>
      <c r="DTL31" s="548"/>
      <c r="DTM31" s="548"/>
      <c r="DTN31" s="548"/>
      <c r="DTO31" s="548"/>
      <c r="DTP31" s="548"/>
      <c r="DTQ31" s="548"/>
      <c r="DTR31" s="548"/>
      <c r="DTS31" s="548"/>
      <c r="DTT31" s="548"/>
      <c r="DTU31" s="548"/>
      <c r="DTV31" s="548"/>
      <c r="DTW31" s="548"/>
      <c r="DTX31" s="548"/>
      <c r="DTY31" s="548"/>
      <c r="DTZ31" s="548"/>
      <c r="DUA31" s="548"/>
      <c r="DUB31" s="548"/>
      <c r="DUC31" s="548"/>
      <c r="DUD31" s="548"/>
      <c r="DUE31" s="548"/>
      <c r="DUF31" s="548"/>
      <c r="DUG31" s="548"/>
      <c r="DUH31" s="548"/>
      <c r="DUI31" s="548"/>
      <c r="DUJ31" s="548"/>
      <c r="DUK31" s="548"/>
      <c r="DUL31" s="548"/>
      <c r="DUM31" s="548"/>
      <c r="DUN31" s="548"/>
      <c r="DUO31" s="548"/>
      <c r="DUP31" s="548"/>
      <c r="DUQ31" s="548"/>
      <c r="DUR31" s="548"/>
      <c r="DUS31" s="548"/>
      <c r="DUT31" s="548"/>
      <c r="DUU31" s="548"/>
      <c r="DUV31" s="548"/>
      <c r="DUW31" s="548"/>
      <c r="DUX31" s="548"/>
      <c r="DUY31" s="548"/>
      <c r="DUZ31" s="548"/>
      <c r="DVA31" s="548"/>
      <c r="DVB31" s="548"/>
      <c r="DVC31" s="548"/>
      <c r="DVD31" s="548"/>
      <c r="DVE31" s="548"/>
      <c r="DVF31" s="548"/>
      <c r="DVG31" s="548"/>
      <c r="DVH31" s="548"/>
      <c r="DVI31" s="548"/>
      <c r="DVJ31" s="548"/>
      <c r="DVK31" s="548"/>
      <c r="DVL31" s="548"/>
      <c r="DVM31" s="548"/>
      <c r="DVN31" s="548"/>
      <c r="DVO31" s="548"/>
      <c r="DVP31" s="548"/>
      <c r="DVQ31" s="548"/>
      <c r="DVR31" s="548"/>
      <c r="DVS31" s="548"/>
      <c r="DVT31" s="548"/>
      <c r="DVU31" s="548"/>
      <c r="DVV31" s="548"/>
      <c r="DVW31" s="548"/>
      <c r="DVX31" s="548"/>
      <c r="DVY31" s="548"/>
      <c r="DVZ31" s="548"/>
      <c r="DWA31" s="548"/>
      <c r="DWB31" s="548"/>
      <c r="DWC31" s="548"/>
      <c r="DWD31" s="548"/>
      <c r="DWE31" s="548"/>
      <c r="DWF31" s="548"/>
      <c r="DWG31" s="548"/>
      <c r="DWH31" s="548"/>
      <c r="DWI31" s="548"/>
      <c r="DWJ31" s="548"/>
      <c r="DWK31" s="548"/>
      <c r="DWL31" s="548"/>
      <c r="DWM31" s="548"/>
      <c r="DWN31" s="548"/>
      <c r="DWO31" s="548"/>
      <c r="DWP31" s="548"/>
      <c r="DWQ31" s="548"/>
      <c r="DWR31" s="548"/>
      <c r="DWS31" s="548"/>
      <c r="DWT31" s="548"/>
      <c r="DWU31" s="548"/>
      <c r="DWV31" s="548"/>
      <c r="DWW31" s="548"/>
      <c r="DWX31" s="548"/>
      <c r="DWY31" s="548"/>
      <c r="DWZ31" s="548"/>
      <c r="DXA31" s="548"/>
      <c r="DXB31" s="548"/>
      <c r="DXC31" s="548"/>
      <c r="DXD31" s="548"/>
      <c r="DXE31" s="548"/>
      <c r="DXF31" s="548"/>
      <c r="DXG31" s="548"/>
      <c r="DXH31" s="548"/>
      <c r="DXI31" s="548"/>
      <c r="DXJ31" s="548"/>
      <c r="DXK31" s="548"/>
      <c r="DXL31" s="548"/>
      <c r="DXM31" s="548"/>
      <c r="DXN31" s="548"/>
      <c r="DXO31" s="548"/>
      <c r="DXP31" s="548"/>
      <c r="DXQ31" s="548"/>
      <c r="DXR31" s="548"/>
      <c r="DXS31" s="548"/>
      <c r="DXT31" s="548"/>
      <c r="DXU31" s="548"/>
      <c r="DXV31" s="548"/>
      <c r="DXW31" s="548"/>
      <c r="DXX31" s="548"/>
      <c r="DXY31" s="548"/>
      <c r="DXZ31" s="548"/>
      <c r="DYA31" s="548"/>
      <c r="DYB31" s="548"/>
      <c r="DYC31" s="548"/>
      <c r="DYD31" s="548"/>
      <c r="DYE31" s="548"/>
      <c r="DYF31" s="548"/>
      <c r="DYG31" s="548"/>
      <c r="DYH31" s="548"/>
      <c r="DYI31" s="548"/>
      <c r="DYJ31" s="548"/>
      <c r="DYK31" s="548"/>
      <c r="DYL31" s="548"/>
      <c r="DYM31" s="548"/>
      <c r="DYN31" s="548"/>
      <c r="DYO31" s="548"/>
      <c r="DYP31" s="548"/>
      <c r="DYQ31" s="548"/>
      <c r="DYR31" s="548"/>
      <c r="DYS31" s="548"/>
      <c r="DYT31" s="548"/>
      <c r="DYU31" s="548"/>
      <c r="DYV31" s="548"/>
      <c r="DYW31" s="548"/>
      <c r="DYX31" s="548"/>
      <c r="DYY31" s="548"/>
      <c r="DYZ31" s="548"/>
      <c r="DZA31" s="548"/>
      <c r="DZB31" s="548"/>
      <c r="DZC31" s="548"/>
      <c r="DZD31" s="548"/>
      <c r="DZE31" s="548"/>
      <c r="DZF31" s="548"/>
      <c r="DZG31" s="548"/>
      <c r="DZH31" s="548"/>
      <c r="DZI31" s="548"/>
      <c r="DZJ31" s="548"/>
      <c r="DZK31" s="548"/>
      <c r="DZL31" s="548"/>
      <c r="DZM31" s="548"/>
      <c r="DZN31" s="548"/>
      <c r="DZO31" s="548"/>
      <c r="DZP31" s="548"/>
      <c r="DZQ31" s="548"/>
      <c r="DZR31" s="548"/>
      <c r="DZS31" s="548"/>
      <c r="DZT31" s="548"/>
      <c r="DZU31" s="548"/>
      <c r="DZV31" s="548"/>
      <c r="DZW31" s="548"/>
      <c r="DZX31" s="548"/>
      <c r="DZY31" s="548"/>
      <c r="DZZ31" s="548"/>
      <c r="EAA31" s="548"/>
      <c r="EAB31" s="548"/>
      <c r="EAC31" s="548"/>
      <c r="EAD31" s="548"/>
      <c r="EAE31" s="548"/>
      <c r="EAF31" s="548"/>
      <c r="EAG31" s="548"/>
      <c r="EAH31" s="548"/>
      <c r="EAI31" s="548"/>
      <c r="EAJ31" s="548"/>
      <c r="EAK31" s="548"/>
      <c r="EAL31" s="548"/>
      <c r="EAM31" s="548"/>
      <c r="EAN31" s="548"/>
      <c r="EAO31" s="548"/>
      <c r="EAP31" s="548"/>
      <c r="EAQ31" s="548"/>
      <c r="EAR31" s="548"/>
      <c r="EAS31" s="548"/>
      <c r="EAT31" s="548"/>
      <c r="EAU31" s="548"/>
      <c r="EAV31" s="548"/>
      <c r="EAW31" s="548"/>
      <c r="EAX31" s="548"/>
      <c r="EAY31" s="548"/>
      <c r="EAZ31" s="548"/>
      <c r="EBA31" s="548"/>
      <c r="EBB31" s="548"/>
      <c r="EBC31" s="548"/>
      <c r="EBD31" s="548"/>
      <c r="EBE31" s="548"/>
      <c r="EBF31" s="548"/>
      <c r="EBG31" s="548"/>
      <c r="EBH31" s="548"/>
      <c r="EBI31" s="548"/>
      <c r="EBJ31" s="548"/>
      <c r="EBK31" s="548"/>
      <c r="EBL31" s="548"/>
      <c r="EBM31" s="548"/>
      <c r="EBN31" s="548"/>
      <c r="EBO31" s="548"/>
      <c r="EBP31" s="548"/>
      <c r="EBQ31" s="548"/>
      <c r="EBR31" s="548"/>
      <c r="EBS31" s="548"/>
      <c r="EBT31" s="548"/>
      <c r="EBU31" s="548"/>
      <c r="EBV31" s="548"/>
      <c r="EBW31" s="548"/>
      <c r="EBX31" s="548"/>
      <c r="EBY31" s="548"/>
      <c r="EBZ31" s="548"/>
      <c r="ECA31" s="548"/>
      <c r="ECB31" s="548"/>
      <c r="ECC31" s="548"/>
      <c r="ECD31" s="548"/>
      <c r="ECE31" s="548"/>
      <c r="ECF31" s="548"/>
      <c r="ECG31" s="548"/>
      <c r="ECH31" s="548"/>
      <c r="ECI31" s="548"/>
      <c r="ECJ31" s="548"/>
      <c r="ECK31" s="548"/>
      <c r="ECL31" s="548"/>
      <c r="ECM31" s="548"/>
      <c r="ECN31" s="548"/>
      <c r="ECO31" s="548"/>
      <c r="ECP31" s="548"/>
      <c r="ECQ31" s="548"/>
      <c r="ECR31" s="548"/>
      <c r="ECS31" s="548"/>
      <c r="ECT31" s="548"/>
      <c r="ECU31" s="548"/>
      <c r="ECV31" s="548"/>
      <c r="ECW31" s="548"/>
      <c r="ECX31" s="548"/>
      <c r="ECY31" s="548"/>
      <c r="ECZ31" s="548"/>
      <c r="EDA31" s="548"/>
      <c r="EDB31" s="548"/>
      <c r="EDC31" s="548"/>
      <c r="EDD31" s="548"/>
      <c r="EDE31" s="548"/>
      <c r="EDF31" s="548"/>
      <c r="EDG31" s="548"/>
      <c r="EDH31" s="548"/>
      <c r="EDI31" s="548"/>
      <c r="EDJ31" s="548"/>
      <c r="EDK31" s="548"/>
      <c r="EDL31" s="548"/>
      <c r="EDM31" s="548"/>
      <c r="EDN31" s="548"/>
      <c r="EDO31" s="548"/>
      <c r="EDP31" s="548"/>
      <c r="EDQ31" s="548"/>
      <c r="EDR31" s="548"/>
      <c r="EDS31" s="548"/>
      <c r="EDT31" s="548"/>
      <c r="EDU31" s="548"/>
      <c r="EDV31" s="548"/>
      <c r="EDW31" s="548"/>
      <c r="EDX31" s="548"/>
      <c r="EDY31" s="548"/>
      <c r="EDZ31" s="548"/>
      <c r="EEA31" s="548"/>
      <c r="EEB31" s="548"/>
      <c r="EEC31" s="548"/>
      <c r="EED31" s="548"/>
      <c r="EEE31" s="548"/>
      <c r="EEF31" s="548"/>
      <c r="EEG31" s="548"/>
      <c r="EEH31" s="548"/>
      <c r="EEI31" s="548"/>
      <c r="EEJ31" s="548"/>
      <c r="EEK31" s="548"/>
      <c r="EEL31" s="548"/>
      <c r="EEM31" s="548"/>
      <c r="EEN31" s="548"/>
      <c r="EEO31" s="548"/>
      <c r="EEP31" s="548"/>
      <c r="EEQ31" s="548"/>
      <c r="EER31" s="548"/>
      <c r="EES31" s="548"/>
      <c r="EET31" s="548"/>
      <c r="EEU31" s="548"/>
      <c r="EEV31" s="548"/>
      <c r="EEW31" s="548"/>
      <c r="EEX31" s="548"/>
      <c r="EEY31" s="548"/>
      <c r="EEZ31" s="548"/>
      <c r="EFA31" s="548"/>
      <c r="EFB31" s="548"/>
      <c r="EFC31" s="548"/>
      <c r="EFD31" s="548"/>
      <c r="EFE31" s="548"/>
      <c r="EFF31" s="548"/>
      <c r="EFG31" s="548"/>
      <c r="EFH31" s="548"/>
      <c r="EFI31" s="548"/>
      <c r="EFJ31" s="548"/>
      <c r="EFK31" s="548"/>
      <c r="EFL31" s="548"/>
      <c r="EFM31" s="548"/>
      <c r="EFN31" s="548"/>
      <c r="EFO31" s="548"/>
      <c r="EFP31" s="548"/>
      <c r="EFQ31" s="548"/>
      <c r="EFR31" s="548"/>
      <c r="EFS31" s="548"/>
      <c r="EFT31" s="548"/>
      <c r="EFU31" s="548"/>
      <c r="EFV31" s="548"/>
      <c r="EFW31" s="548"/>
      <c r="EFX31" s="548"/>
      <c r="EFY31" s="548"/>
      <c r="EFZ31" s="548"/>
      <c r="EGA31" s="548"/>
      <c r="EGB31" s="548"/>
      <c r="EGC31" s="548"/>
      <c r="EGD31" s="548"/>
      <c r="EGE31" s="548"/>
      <c r="EGF31" s="548"/>
      <c r="EGG31" s="548"/>
      <c r="EGH31" s="548"/>
      <c r="EGI31" s="548"/>
      <c r="EGJ31" s="548"/>
      <c r="EGK31" s="548"/>
      <c r="EGL31" s="548"/>
      <c r="EGM31" s="548"/>
      <c r="EGN31" s="548"/>
      <c r="EGO31" s="548"/>
      <c r="EGP31" s="548"/>
      <c r="EGQ31" s="548"/>
      <c r="EGR31" s="548"/>
      <c r="EGS31" s="548"/>
      <c r="EGT31" s="548"/>
      <c r="EGU31" s="548"/>
      <c r="EGV31" s="548"/>
      <c r="EGW31" s="548"/>
      <c r="EGX31" s="548"/>
      <c r="EGY31" s="548"/>
      <c r="EGZ31" s="548"/>
      <c r="EHA31" s="548"/>
      <c r="EHB31" s="548"/>
      <c r="EHC31" s="548"/>
      <c r="EHD31" s="548"/>
      <c r="EHE31" s="548"/>
      <c r="EHF31" s="548"/>
      <c r="EHG31" s="548"/>
      <c r="EHH31" s="548"/>
      <c r="EHI31" s="548"/>
      <c r="EHJ31" s="548"/>
      <c r="EHK31" s="548"/>
      <c r="EHL31" s="548"/>
      <c r="EHM31" s="548"/>
      <c r="EHN31" s="548"/>
      <c r="EHO31" s="548"/>
      <c r="EHP31" s="548"/>
      <c r="EHQ31" s="548"/>
      <c r="EHR31" s="548"/>
      <c r="EHS31" s="548"/>
      <c r="EHT31" s="548"/>
      <c r="EHU31" s="548"/>
      <c r="EHV31" s="548"/>
      <c r="EHW31" s="548"/>
      <c r="EHX31" s="548"/>
      <c r="EHY31" s="548"/>
      <c r="EHZ31" s="548"/>
      <c r="EIA31" s="548"/>
      <c r="EIB31" s="548"/>
      <c r="EIC31" s="548"/>
      <c r="EID31" s="548"/>
      <c r="EIE31" s="548"/>
      <c r="EIF31" s="548"/>
      <c r="EIG31" s="548"/>
      <c r="EIH31" s="548"/>
      <c r="EII31" s="548"/>
      <c r="EIJ31" s="548"/>
      <c r="EIK31" s="548"/>
      <c r="EIL31" s="548"/>
      <c r="EIM31" s="548"/>
      <c r="EIN31" s="548"/>
      <c r="EIO31" s="548"/>
      <c r="EIP31" s="548"/>
      <c r="EIQ31" s="548"/>
      <c r="EIR31" s="548"/>
      <c r="EIS31" s="548"/>
      <c r="EIT31" s="548"/>
      <c r="EIU31" s="548"/>
      <c r="EIV31" s="548"/>
      <c r="EIW31" s="548"/>
      <c r="EIX31" s="548"/>
      <c r="EIY31" s="548"/>
      <c r="EIZ31" s="548"/>
      <c r="EJA31" s="548"/>
      <c r="EJB31" s="548"/>
      <c r="EJC31" s="548"/>
      <c r="EJD31" s="548"/>
      <c r="EJE31" s="548"/>
      <c r="EJF31" s="548"/>
      <c r="EJG31" s="548"/>
      <c r="EJH31" s="548"/>
      <c r="EJI31" s="548"/>
      <c r="EJJ31" s="548"/>
      <c r="EJK31" s="548"/>
      <c r="EJL31" s="548"/>
      <c r="EJM31" s="548"/>
      <c r="EJN31" s="548"/>
      <c r="EJO31" s="548"/>
      <c r="EJP31" s="548"/>
      <c r="EJQ31" s="548"/>
      <c r="EJR31" s="548"/>
      <c r="EJS31" s="548"/>
      <c r="EJT31" s="548"/>
      <c r="EJU31" s="548"/>
      <c r="EJV31" s="548"/>
      <c r="EJW31" s="548"/>
      <c r="EJX31" s="548"/>
      <c r="EJY31" s="548"/>
      <c r="EJZ31" s="548"/>
      <c r="EKA31" s="548"/>
      <c r="EKB31" s="548"/>
      <c r="EKC31" s="548"/>
      <c r="EKD31" s="548"/>
      <c r="EKE31" s="548"/>
      <c r="EKF31" s="548"/>
      <c r="EKG31" s="548"/>
      <c r="EKH31" s="548"/>
      <c r="EKI31" s="548"/>
      <c r="EKJ31" s="548"/>
      <c r="EKK31" s="548"/>
      <c r="EKL31" s="548"/>
      <c r="EKM31" s="548"/>
      <c r="EKN31" s="548"/>
      <c r="EKO31" s="548"/>
      <c r="EKP31" s="548"/>
      <c r="EKQ31" s="548"/>
      <c r="EKR31" s="548"/>
      <c r="EKS31" s="548"/>
      <c r="EKT31" s="548"/>
      <c r="EKU31" s="548"/>
      <c r="EKV31" s="548"/>
      <c r="EKW31" s="548"/>
      <c r="EKX31" s="548"/>
      <c r="EKY31" s="548"/>
      <c r="EKZ31" s="548"/>
      <c r="ELA31" s="548"/>
      <c r="ELB31" s="548"/>
      <c r="ELC31" s="548"/>
      <c r="ELD31" s="548"/>
      <c r="ELE31" s="548"/>
      <c r="ELF31" s="548"/>
      <c r="ELG31" s="548"/>
      <c r="ELH31" s="548"/>
      <c r="ELI31" s="548"/>
      <c r="ELJ31" s="548"/>
      <c r="ELK31" s="548"/>
      <c r="ELL31" s="548"/>
      <c r="ELM31" s="548"/>
      <c r="ELN31" s="548"/>
      <c r="ELO31" s="548"/>
      <c r="ELP31" s="548"/>
      <c r="ELQ31" s="548"/>
      <c r="ELR31" s="548"/>
      <c r="ELS31" s="548"/>
      <c r="ELT31" s="548"/>
      <c r="ELU31" s="548"/>
      <c r="ELV31" s="548"/>
      <c r="ELW31" s="548"/>
      <c r="ELX31" s="548"/>
      <c r="ELY31" s="548"/>
      <c r="ELZ31" s="548"/>
      <c r="EMA31" s="548"/>
      <c r="EMB31" s="548"/>
      <c r="EMC31" s="548"/>
      <c r="EMD31" s="548"/>
      <c r="EME31" s="548"/>
      <c r="EMF31" s="548"/>
      <c r="EMG31" s="548"/>
      <c r="EMH31" s="548"/>
      <c r="EMI31" s="548"/>
      <c r="EMJ31" s="548"/>
      <c r="EMK31" s="548"/>
      <c r="EML31" s="548"/>
      <c r="EMM31" s="548"/>
      <c r="EMN31" s="548"/>
      <c r="EMO31" s="548"/>
      <c r="EMP31" s="548"/>
      <c r="EMQ31" s="548"/>
      <c r="EMR31" s="548"/>
      <c r="EMS31" s="548"/>
      <c r="EMT31" s="548"/>
      <c r="EMU31" s="548"/>
      <c r="EMV31" s="548"/>
      <c r="EMW31" s="548"/>
      <c r="EMX31" s="548"/>
      <c r="EMY31" s="548"/>
      <c r="EMZ31" s="548"/>
      <c r="ENA31" s="548"/>
      <c r="ENB31" s="548"/>
      <c r="ENC31" s="548"/>
      <c r="END31" s="548"/>
      <c r="ENE31" s="548"/>
      <c r="ENF31" s="548"/>
      <c r="ENG31" s="548"/>
      <c r="ENH31" s="548"/>
      <c r="ENI31" s="548"/>
      <c r="ENJ31" s="548"/>
      <c r="ENK31" s="548"/>
      <c r="ENL31" s="548"/>
      <c r="ENM31" s="548"/>
      <c r="ENN31" s="548"/>
      <c r="ENO31" s="548"/>
      <c r="ENP31" s="548"/>
      <c r="ENQ31" s="548"/>
      <c r="ENR31" s="548"/>
      <c r="ENS31" s="548"/>
      <c r="ENT31" s="548"/>
      <c r="ENU31" s="548"/>
      <c r="ENV31" s="548"/>
      <c r="ENW31" s="548"/>
      <c r="ENX31" s="548"/>
      <c r="ENY31" s="548"/>
      <c r="ENZ31" s="548"/>
      <c r="EOA31" s="548"/>
      <c r="EOB31" s="548"/>
      <c r="EOC31" s="548"/>
      <c r="EOD31" s="548"/>
      <c r="EOE31" s="548"/>
      <c r="EOF31" s="548"/>
      <c r="EOG31" s="548"/>
      <c r="EOH31" s="548"/>
      <c r="EOI31" s="548"/>
      <c r="EOJ31" s="548"/>
      <c r="EOK31" s="548"/>
      <c r="EOL31" s="548"/>
      <c r="EOM31" s="548"/>
      <c r="EON31" s="548"/>
      <c r="EOO31" s="548"/>
      <c r="EOP31" s="548"/>
      <c r="EOQ31" s="548"/>
      <c r="EOR31" s="548"/>
      <c r="EOS31" s="548"/>
      <c r="EOT31" s="548"/>
      <c r="EOU31" s="548"/>
      <c r="EOV31" s="548"/>
      <c r="EOW31" s="548"/>
      <c r="EOX31" s="548"/>
      <c r="EOY31" s="548"/>
      <c r="EOZ31" s="548"/>
      <c r="EPA31" s="548"/>
      <c r="EPB31" s="548"/>
      <c r="EPC31" s="548"/>
      <c r="EPD31" s="548"/>
      <c r="EPE31" s="548"/>
      <c r="EPF31" s="548"/>
      <c r="EPG31" s="548"/>
      <c r="EPH31" s="548"/>
      <c r="EPI31" s="548"/>
      <c r="EPJ31" s="548"/>
      <c r="EPK31" s="548"/>
      <c r="EPL31" s="548"/>
      <c r="EPM31" s="548"/>
      <c r="EPN31" s="548"/>
      <c r="EPO31" s="548"/>
      <c r="EPP31" s="548"/>
      <c r="EPQ31" s="548"/>
      <c r="EPR31" s="548"/>
      <c r="EPS31" s="548"/>
      <c r="EPT31" s="548"/>
      <c r="EPU31" s="548"/>
      <c r="EPV31" s="548"/>
      <c r="EPW31" s="548"/>
      <c r="EPX31" s="548"/>
      <c r="EPY31" s="548"/>
      <c r="EPZ31" s="548"/>
      <c r="EQA31" s="548"/>
      <c r="EQB31" s="548"/>
      <c r="EQC31" s="548"/>
      <c r="EQD31" s="548"/>
      <c r="EQE31" s="548"/>
      <c r="EQF31" s="548"/>
      <c r="EQG31" s="548"/>
      <c r="EQH31" s="548"/>
      <c r="EQI31" s="548"/>
      <c r="EQJ31" s="548"/>
      <c r="EQK31" s="548"/>
      <c r="EQL31" s="548"/>
      <c r="EQM31" s="548"/>
      <c r="EQN31" s="548"/>
      <c r="EQO31" s="548"/>
      <c r="EQP31" s="548"/>
      <c r="EQQ31" s="548"/>
      <c r="EQR31" s="548"/>
      <c r="EQS31" s="548"/>
      <c r="EQT31" s="548"/>
      <c r="EQU31" s="548"/>
      <c r="EQV31" s="548"/>
      <c r="EQW31" s="548"/>
      <c r="EQX31" s="548"/>
      <c r="EQY31" s="548"/>
      <c r="EQZ31" s="548"/>
      <c r="ERA31" s="548"/>
      <c r="ERB31" s="548"/>
      <c r="ERC31" s="548"/>
      <c r="ERD31" s="548"/>
      <c r="ERE31" s="548"/>
      <c r="ERF31" s="548"/>
      <c r="ERG31" s="548"/>
      <c r="ERH31" s="548"/>
      <c r="ERI31" s="548"/>
      <c r="ERJ31" s="548"/>
      <c r="ERK31" s="548"/>
      <c r="ERL31" s="548"/>
      <c r="ERM31" s="548"/>
      <c r="ERN31" s="548"/>
      <c r="ERO31" s="548"/>
      <c r="ERP31" s="548"/>
      <c r="ERQ31" s="548"/>
      <c r="ERR31" s="548"/>
      <c r="ERS31" s="548"/>
      <c r="ERT31" s="548"/>
      <c r="ERU31" s="548"/>
      <c r="ERV31" s="548"/>
      <c r="ERW31" s="548"/>
      <c r="ERX31" s="548"/>
      <c r="ERY31" s="548"/>
      <c r="ERZ31" s="548"/>
      <c r="ESA31" s="548"/>
      <c r="ESB31" s="548"/>
      <c r="ESC31" s="548"/>
      <c r="ESD31" s="548"/>
      <c r="ESE31" s="548"/>
      <c r="ESF31" s="548"/>
      <c r="ESG31" s="548"/>
      <c r="ESH31" s="548"/>
      <c r="ESI31" s="548"/>
      <c r="ESJ31" s="548"/>
      <c r="ESK31" s="548"/>
      <c r="ESL31" s="548"/>
      <c r="ESM31" s="548"/>
      <c r="ESN31" s="548"/>
      <c r="ESO31" s="548"/>
      <c r="ESP31" s="548"/>
      <c r="ESQ31" s="548"/>
      <c r="ESR31" s="548"/>
      <c r="ESS31" s="548"/>
      <c r="EST31" s="548"/>
      <c r="ESU31" s="548"/>
      <c r="ESV31" s="548"/>
      <c r="ESW31" s="548"/>
      <c r="ESX31" s="548"/>
      <c r="ESY31" s="548"/>
      <c r="ESZ31" s="548"/>
      <c r="ETA31" s="548"/>
      <c r="ETB31" s="548"/>
      <c r="ETC31" s="548"/>
      <c r="ETD31" s="548"/>
      <c r="ETE31" s="548"/>
      <c r="ETF31" s="548"/>
      <c r="ETG31" s="548"/>
      <c r="ETH31" s="548"/>
      <c r="ETI31" s="548"/>
      <c r="ETJ31" s="548"/>
      <c r="ETK31" s="548"/>
      <c r="ETL31" s="548"/>
      <c r="ETM31" s="548"/>
      <c r="ETN31" s="548"/>
      <c r="ETO31" s="548"/>
      <c r="ETP31" s="548"/>
      <c r="ETQ31" s="548"/>
      <c r="ETR31" s="548"/>
      <c r="ETS31" s="548"/>
      <c r="ETT31" s="548"/>
      <c r="ETU31" s="548"/>
      <c r="ETV31" s="548"/>
      <c r="ETW31" s="548"/>
      <c r="ETX31" s="548"/>
      <c r="ETY31" s="548"/>
      <c r="ETZ31" s="548"/>
      <c r="EUA31" s="548"/>
      <c r="EUB31" s="548"/>
      <c r="EUC31" s="548"/>
      <c r="EUD31" s="548"/>
      <c r="EUE31" s="548"/>
      <c r="EUF31" s="548"/>
      <c r="EUG31" s="548"/>
      <c r="EUH31" s="548"/>
      <c r="EUI31" s="548"/>
      <c r="EUJ31" s="548"/>
      <c r="EUK31" s="548"/>
      <c r="EUL31" s="548"/>
      <c r="EUM31" s="548"/>
      <c r="EUN31" s="548"/>
      <c r="EUO31" s="548"/>
      <c r="EUP31" s="548"/>
      <c r="EUQ31" s="548"/>
      <c r="EUR31" s="548"/>
      <c r="EUS31" s="548"/>
      <c r="EUT31" s="548"/>
      <c r="EUU31" s="548"/>
      <c r="EUV31" s="548"/>
      <c r="EUW31" s="548"/>
      <c r="EUX31" s="548"/>
      <c r="EUY31" s="548"/>
      <c r="EUZ31" s="548"/>
      <c r="EVA31" s="548"/>
      <c r="EVB31" s="548"/>
      <c r="EVC31" s="548"/>
      <c r="EVD31" s="548"/>
      <c r="EVE31" s="548"/>
      <c r="EVF31" s="548"/>
      <c r="EVG31" s="548"/>
      <c r="EVH31" s="548"/>
      <c r="EVI31" s="548"/>
      <c r="EVJ31" s="548"/>
      <c r="EVK31" s="548"/>
      <c r="EVL31" s="548"/>
      <c r="EVM31" s="548"/>
      <c r="EVN31" s="548"/>
      <c r="EVO31" s="548"/>
      <c r="EVP31" s="548"/>
      <c r="EVQ31" s="548"/>
      <c r="EVR31" s="548"/>
      <c r="EVS31" s="548"/>
      <c r="EVT31" s="548"/>
      <c r="EVU31" s="548"/>
      <c r="EVV31" s="548"/>
      <c r="EVW31" s="548"/>
      <c r="EVX31" s="548"/>
      <c r="EVY31" s="548"/>
      <c r="EVZ31" s="548"/>
      <c r="EWA31" s="548"/>
      <c r="EWB31" s="548"/>
      <c r="EWC31" s="548"/>
      <c r="EWD31" s="548"/>
      <c r="EWE31" s="548"/>
      <c r="EWF31" s="548"/>
      <c r="EWG31" s="548"/>
      <c r="EWH31" s="548"/>
      <c r="EWI31" s="548"/>
      <c r="EWJ31" s="548"/>
      <c r="EWK31" s="548"/>
      <c r="EWL31" s="548"/>
      <c r="EWM31" s="548"/>
      <c r="EWN31" s="548"/>
      <c r="EWO31" s="548"/>
      <c r="EWP31" s="548"/>
      <c r="EWQ31" s="548"/>
      <c r="EWR31" s="548"/>
      <c r="EWS31" s="548"/>
      <c r="EWT31" s="548"/>
      <c r="EWU31" s="548"/>
      <c r="EWV31" s="548"/>
      <c r="EWW31" s="548"/>
      <c r="EWX31" s="548"/>
      <c r="EWY31" s="548"/>
      <c r="EWZ31" s="548"/>
      <c r="EXA31" s="548"/>
      <c r="EXB31" s="548"/>
      <c r="EXC31" s="548"/>
      <c r="EXD31" s="548"/>
      <c r="EXE31" s="548"/>
      <c r="EXF31" s="548"/>
      <c r="EXG31" s="548"/>
      <c r="EXH31" s="548"/>
      <c r="EXI31" s="548"/>
      <c r="EXJ31" s="548"/>
      <c r="EXK31" s="548"/>
      <c r="EXL31" s="548"/>
      <c r="EXM31" s="548"/>
      <c r="EXN31" s="548"/>
      <c r="EXO31" s="548"/>
      <c r="EXP31" s="548"/>
      <c r="EXQ31" s="548"/>
      <c r="EXR31" s="548"/>
      <c r="EXS31" s="548"/>
      <c r="EXT31" s="548"/>
      <c r="EXU31" s="548"/>
      <c r="EXV31" s="548"/>
      <c r="EXW31" s="548"/>
      <c r="EXX31" s="548"/>
      <c r="EXY31" s="548"/>
      <c r="EXZ31" s="548"/>
      <c r="EYA31" s="548"/>
      <c r="EYB31" s="548"/>
      <c r="EYC31" s="548"/>
      <c r="EYD31" s="548"/>
      <c r="EYE31" s="548"/>
      <c r="EYF31" s="548"/>
      <c r="EYG31" s="548"/>
      <c r="EYH31" s="548"/>
      <c r="EYI31" s="548"/>
      <c r="EYJ31" s="548"/>
      <c r="EYK31" s="548"/>
      <c r="EYL31" s="548"/>
      <c r="EYM31" s="548"/>
      <c r="EYN31" s="548"/>
      <c r="EYO31" s="548"/>
      <c r="EYP31" s="548"/>
      <c r="EYQ31" s="548"/>
      <c r="EYR31" s="548"/>
      <c r="EYS31" s="548"/>
      <c r="EYT31" s="548"/>
      <c r="EYU31" s="548"/>
      <c r="EYV31" s="548"/>
      <c r="EYW31" s="548"/>
      <c r="EYX31" s="548"/>
      <c r="EYY31" s="548"/>
      <c r="EYZ31" s="548"/>
      <c r="EZA31" s="548"/>
      <c r="EZB31" s="548"/>
      <c r="EZC31" s="548"/>
      <c r="EZD31" s="548"/>
      <c r="EZE31" s="548"/>
      <c r="EZF31" s="548"/>
      <c r="EZG31" s="548"/>
      <c r="EZH31" s="548"/>
      <c r="EZI31" s="548"/>
      <c r="EZJ31" s="548"/>
      <c r="EZK31" s="548"/>
      <c r="EZL31" s="548"/>
      <c r="EZM31" s="548"/>
      <c r="EZN31" s="548"/>
      <c r="EZO31" s="548"/>
      <c r="EZP31" s="548"/>
      <c r="EZQ31" s="548"/>
      <c r="EZR31" s="548"/>
      <c r="EZS31" s="548"/>
      <c r="EZT31" s="548"/>
      <c r="EZU31" s="548"/>
      <c r="EZV31" s="548"/>
      <c r="EZW31" s="548"/>
      <c r="EZX31" s="548"/>
      <c r="EZY31" s="548"/>
      <c r="EZZ31" s="548"/>
      <c r="FAA31" s="548"/>
      <c r="FAB31" s="548"/>
      <c r="FAC31" s="548"/>
      <c r="FAD31" s="548"/>
      <c r="FAE31" s="548"/>
      <c r="FAF31" s="548"/>
      <c r="FAG31" s="548"/>
      <c r="FAH31" s="548"/>
      <c r="FAI31" s="548"/>
      <c r="FAJ31" s="548"/>
      <c r="FAK31" s="548"/>
      <c r="FAL31" s="548"/>
      <c r="FAM31" s="548"/>
      <c r="FAN31" s="548"/>
      <c r="FAO31" s="548"/>
      <c r="FAP31" s="548"/>
      <c r="FAQ31" s="548"/>
      <c r="FAR31" s="548"/>
      <c r="FAS31" s="548"/>
      <c r="FAT31" s="548"/>
      <c r="FAU31" s="548"/>
      <c r="FAV31" s="548"/>
      <c r="FAW31" s="548"/>
      <c r="FAX31" s="548"/>
      <c r="FAY31" s="548"/>
      <c r="FAZ31" s="548"/>
      <c r="FBA31" s="548"/>
      <c r="FBB31" s="548"/>
      <c r="FBC31" s="548"/>
      <c r="FBD31" s="548"/>
      <c r="FBE31" s="548"/>
      <c r="FBF31" s="548"/>
      <c r="FBG31" s="548"/>
      <c r="FBH31" s="548"/>
      <c r="FBI31" s="548"/>
      <c r="FBJ31" s="548"/>
      <c r="FBK31" s="548"/>
      <c r="FBL31" s="548"/>
      <c r="FBM31" s="548"/>
      <c r="FBN31" s="548"/>
      <c r="FBO31" s="548"/>
      <c r="FBP31" s="548"/>
      <c r="FBQ31" s="548"/>
      <c r="FBR31" s="548"/>
      <c r="FBS31" s="548"/>
      <c r="FBT31" s="548"/>
      <c r="FBU31" s="548"/>
      <c r="FBV31" s="548"/>
      <c r="FBW31" s="548"/>
      <c r="FBX31" s="548"/>
      <c r="FBY31" s="548"/>
      <c r="FBZ31" s="548"/>
      <c r="FCA31" s="548"/>
      <c r="FCB31" s="548"/>
      <c r="FCC31" s="548"/>
      <c r="FCD31" s="548"/>
      <c r="FCE31" s="548"/>
      <c r="FCF31" s="548"/>
      <c r="FCG31" s="548"/>
      <c r="FCH31" s="548"/>
      <c r="FCI31" s="548"/>
      <c r="FCJ31" s="548"/>
      <c r="FCK31" s="548"/>
      <c r="FCL31" s="548"/>
      <c r="FCM31" s="548"/>
      <c r="FCN31" s="548"/>
      <c r="FCO31" s="548"/>
      <c r="FCP31" s="548"/>
      <c r="FCQ31" s="548"/>
      <c r="FCR31" s="548"/>
      <c r="FCS31" s="548"/>
      <c r="FCT31" s="548"/>
      <c r="FCU31" s="548"/>
      <c r="FCV31" s="548"/>
      <c r="FCW31" s="548"/>
      <c r="FCX31" s="548"/>
      <c r="FCY31" s="548"/>
      <c r="FCZ31" s="548"/>
      <c r="FDA31" s="548"/>
      <c r="FDB31" s="548"/>
      <c r="FDC31" s="548"/>
      <c r="FDD31" s="548"/>
      <c r="FDE31" s="548"/>
      <c r="FDF31" s="548"/>
      <c r="FDG31" s="548"/>
      <c r="FDH31" s="548"/>
      <c r="FDI31" s="548"/>
      <c r="FDJ31" s="548"/>
      <c r="FDK31" s="548"/>
      <c r="FDL31" s="548"/>
      <c r="FDM31" s="548"/>
      <c r="FDN31" s="548"/>
      <c r="FDO31" s="548"/>
      <c r="FDP31" s="548"/>
      <c r="FDQ31" s="548"/>
      <c r="FDR31" s="548"/>
      <c r="FDS31" s="548"/>
      <c r="FDT31" s="548"/>
      <c r="FDU31" s="548"/>
      <c r="FDV31" s="548"/>
      <c r="FDW31" s="548"/>
      <c r="FDX31" s="548"/>
      <c r="FDY31" s="548"/>
      <c r="FDZ31" s="548"/>
      <c r="FEA31" s="548"/>
      <c r="FEB31" s="548"/>
      <c r="FEC31" s="548"/>
      <c r="FED31" s="548"/>
      <c r="FEE31" s="548"/>
      <c r="FEF31" s="548"/>
      <c r="FEG31" s="548"/>
      <c r="FEH31" s="548"/>
      <c r="FEI31" s="548"/>
      <c r="FEJ31" s="548"/>
      <c r="FEK31" s="548"/>
      <c r="FEL31" s="548"/>
      <c r="FEM31" s="548"/>
      <c r="FEN31" s="548"/>
      <c r="FEO31" s="548"/>
      <c r="FEP31" s="548"/>
      <c r="FEQ31" s="548"/>
      <c r="FER31" s="548"/>
      <c r="FES31" s="548"/>
      <c r="FET31" s="548"/>
      <c r="FEU31" s="548"/>
      <c r="FEV31" s="548"/>
      <c r="FEW31" s="548"/>
      <c r="FEX31" s="548"/>
      <c r="FEY31" s="548"/>
      <c r="FEZ31" s="548"/>
      <c r="FFA31" s="548"/>
      <c r="FFB31" s="548"/>
      <c r="FFC31" s="548"/>
      <c r="FFD31" s="548"/>
      <c r="FFE31" s="548"/>
      <c r="FFF31" s="548"/>
      <c r="FFG31" s="548"/>
      <c r="FFH31" s="548"/>
      <c r="FFI31" s="548"/>
      <c r="FFJ31" s="548"/>
      <c r="FFK31" s="548"/>
      <c r="FFL31" s="548"/>
      <c r="FFM31" s="548"/>
      <c r="FFN31" s="548"/>
      <c r="FFO31" s="548"/>
      <c r="FFP31" s="548"/>
      <c r="FFQ31" s="548"/>
      <c r="FFR31" s="548"/>
      <c r="FFS31" s="548"/>
      <c r="FFT31" s="548"/>
      <c r="FFU31" s="548"/>
      <c r="FFV31" s="548"/>
      <c r="FFW31" s="548"/>
      <c r="FFX31" s="548"/>
      <c r="FFY31" s="548"/>
      <c r="FFZ31" s="548"/>
      <c r="FGA31" s="548"/>
      <c r="FGB31" s="548"/>
      <c r="FGC31" s="548"/>
      <c r="FGD31" s="548"/>
      <c r="FGE31" s="548"/>
      <c r="FGF31" s="548"/>
      <c r="FGG31" s="548"/>
      <c r="FGH31" s="548"/>
      <c r="FGI31" s="548"/>
      <c r="FGJ31" s="548"/>
      <c r="FGK31" s="548"/>
      <c r="FGL31" s="548"/>
      <c r="FGM31" s="548"/>
      <c r="FGN31" s="548"/>
      <c r="FGO31" s="548"/>
      <c r="FGP31" s="548"/>
      <c r="FGQ31" s="548"/>
      <c r="FGR31" s="548"/>
      <c r="FGS31" s="548"/>
      <c r="FGT31" s="548"/>
      <c r="FGU31" s="548"/>
      <c r="FGV31" s="548"/>
      <c r="FGW31" s="548"/>
      <c r="FGX31" s="548"/>
      <c r="FGY31" s="548"/>
      <c r="FGZ31" s="548"/>
      <c r="FHA31" s="548"/>
      <c r="FHB31" s="548"/>
      <c r="FHC31" s="548"/>
      <c r="FHD31" s="548"/>
      <c r="FHE31" s="548"/>
      <c r="FHF31" s="548"/>
      <c r="FHG31" s="548"/>
      <c r="FHH31" s="548"/>
      <c r="FHI31" s="548"/>
      <c r="FHJ31" s="548"/>
      <c r="FHK31" s="548"/>
      <c r="FHL31" s="548"/>
      <c r="FHM31" s="548"/>
      <c r="FHN31" s="548"/>
      <c r="FHO31" s="548"/>
      <c r="FHP31" s="548"/>
      <c r="FHQ31" s="548"/>
      <c r="FHR31" s="548"/>
      <c r="FHS31" s="548"/>
      <c r="FHT31" s="548"/>
      <c r="FHU31" s="548"/>
      <c r="FHV31" s="548"/>
      <c r="FHW31" s="548"/>
      <c r="FHX31" s="548"/>
      <c r="FHY31" s="548"/>
      <c r="FHZ31" s="548"/>
      <c r="FIA31" s="548"/>
      <c r="FIB31" s="548"/>
      <c r="FIC31" s="548"/>
      <c r="FID31" s="548"/>
      <c r="FIE31" s="548"/>
      <c r="FIF31" s="548"/>
      <c r="FIG31" s="548"/>
      <c r="FIH31" s="548"/>
      <c r="FII31" s="548"/>
      <c r="FIJ31" s="548"/>
      <c r="FIK31" s="548"/>
      <c r="FIL31" s="548"/>
      <c r="FIM31" s="548"/>
      <c r="FIN31" s="548"/>
      <c r="FIO31" s="548"/>
      <c r="FIP31" s="548"/>
      <c r="FIQ31" s="548"/>
      <c r="FIR31" s="548"/>
      <c r="FIS31" s="548"/>
      <c r="FIT31" s="548"/>
      <c r="FIU31" s="548"/>
      <c r="FIV31" s="548"/>
      <c r="FIW31" s="548"/>
      <c r="FIX31" s="548"/>
      <c r="FIY31" s="548"/>
      <c r="FIZ31" s="548"/>
      <c r="FJA31" s="548"/>
      <c r="FJB31" s="548"/>
      <c r="FJC31" s="548"/>
      <c r="FJD31" s="548"/>
      <c r="FJE31" s="548"/>
      <c r="FJF31" s="548"/>
      <c r="FJG31" s="548"/>
      <c r="FJH31" s="548"/>
      <c r="FJI31" s="548"/>
      <c r="FJJ31" s="548"/>
      <c r="FJK31" s="548"/>
      <c r="FJL31" s="548"/>
      <c r="FJM31" s="548"/>
      <c r="FJN31" s="548"/>
      <c r="FJO31" s="548"/>
      <c r="FJP31" s="548"/>
      <c r="FJQ31" s="548"/>
      <c r="FJR31" s="548"/>
      <c r="FJS31" s="548"/>
      <c r="FJT31" s="548"/>
      <c r="FJU31" s="548"/>
      <c r="FJV31" s="548"/>
      <c r="FJW31" s="548"/>
      <c r="FJX31" s="548"/>
      <c r="FJY31" s="548"/>
      <c r="FJZ31" s="548"/>
      <c r="FKA31" s="548"/>
      <c r="FKB31" s="548"/>
      <c r="FKC31" s="548"/>
      <c r="FKD31" s="548"/>
      <c r="FKE31" s="548"/>
      <c r="FKF31" s="548"/>
      <c r="FKG31" s="548"/>
      <c r="FKH31" s="548"/>
      <c r="FKI31" s="548"/>
      <c r="FKJ31" s="548"/>
      <c r="FKK31" s="548"/>
      <c r="FKL31" s="548"/>
      <c r="FKM31" s="548"/>
      <c r="FKN31" s="548"/>
      <c r="FKO31" s="548"/>
      <c r="FKP31" s="548"/>
      <c r="FKQ31" s="548"/>
      <c r="FKR31" s="548"/>
      <c r="FKS31" s="548"/>
      <c r="FKT31" s="548"/>
      <c r="FKU31" s="548"/>
      <c r="FKV31" s="548"/>
      <c r="FKW31" s="548"/>
      <c r="FKX31" s="548"/>
      <c r="FKY31" s="548"/>
      <c r="FKZ31" s="548"/>
      <c r="FLA31" s="548"/>
      <c r="FLB31" s="548"/>
      <c r="FLC31" s="548"/>
      <c r="FLD31" s="548"/>
      <c r="FLE31" s="548"/>
      <c r="FLF31" s="548"/>
      <c r="FLG31" s="548"/>
      <c r="FLH31" s="548"/>
      <c r="FLI31" s="548"/>
      <c r="FLJ31" s="548"/>
      <c r="FLK31" s="548"/>
      <c r="FLL31" s="548"/>
      <c r="FLM31" s="548"/>
      <c r="FLN31" s="548"/>
      <c r="FLO31" s="548"/>
      <c r="FLP31" s="548"/>
      <c r="FLQ31" s="548"/>
      <c r="FLR31" s="548"/>
      <c r="FLS31" s="548"/>
      <c r="FLT31" s="548"/>
      <c r="FLU31" s="548"/>
      <c r="FLV31" s="548"/>
      <c r="FLW31" s="548"/>
      <c r="FLX31" s="548"/>
      <c r="FLY31" s="548"/>
      <c r="FLZ31" s="548"/>
      <c r="FMA31" s="548"/>
      <c r="FMB31" s="548"/>
      <c r="FMC31" s="548"/>
      <c r="FMD31" s="548"/>
      <c r="FME31" s="548"/>
      <c r="FMF31" s="548"/>
      <c r="FMG31" s="548"/>
      <c r="FMH31" s="548"/>
      <c r="FMI31" s="548"/>
      <c r="FMJ31" s="548"/>
      <c r="FMK31" s="548"/>
      <c r="FML31" s="548"/>
      <c r="FMM31" s="548"/>
      <c r="FMN31" s="548"/>
      <c r="FMO31" s="548"/>
      <c r="FMP31" s="548"/>
      <c r="FMQ31" s="548"/>
      <c r="FMR31" s="548"/>
      <c r="FMS31" s="548"/>
      <c r="FMT31" s="548"/>
      <c r="FMU31" s="548"/>
      <c r="FMV31" s="548"/>
      <c r="FMW31" s="548"/>
      <c r="FMX31" s="548"/>
      <c r="FMY31" s="548"/>
      <c r="FMZ31" s="548"/>
      <c r="FNA31" s="548"/>
      <c r="FNB31" s="548"/>
      <c r="FNC31" s="548"/>
      <c r="FND31" s="548"/>
      <c r="FNE31" s="548"/>
      <c r="FNF31" s="548"/>
      <c r="FNG31" s="548"/>
      <c r="FNH31" s="548"/>
      <c r="FNI31" s="548"/>
      <c r="FNJ31" s="548"/>
      <c r="FNK31" s="548"/>
      <c r="FNL31" s="548"/>
      <c r="FNM31" s="548"/>
      <c r="FNN31" s="548"/>
      <c r="FNO31" s="548"/>
      <c r="FNP31" s="548"/>
      <c r="FNQ31" s="548"/>
      <c r="FNR31" s="548"/>
      <c r="FNS31" s="548"/>
      <c r="FNT31" s="548"/>
      <c r="FNU31" s="548"/>
      <c r="FNV31" s="548"/>
      <c r="FNW31" s="548"/>
      <c r="FNX31" s="548"/>
      <c r="FNY31" s="548"/>
      <c r="FNZ31" s="548"/>
      <c r="FOA31" s="548"/>
      <c r="FOB31" s="548"/>
      <c r="FOC31" s="548"/>
      <c r="FOD31" s="548"/>
      <c r="FOE31" s="548"/>
      <c r="FOF31" s="548"/>
      <c r="FOG31" s="548"/>
      <c r="FOH31" s="548"/>
      <c r="FOI31" s="548"/>
      <c r="FOJ31" s="548"/>
      <c r="FOK31" s="548"/>
      <c r="FOL31" s="548"/>
      <c r="FOM31" s="548"/>
      <c r="FON31" s="548"/>
      <c r="FOO31" s="548"/>
      <c r="FOP31" s="548"/>
      <c r="FOQ31" s="548"/>
      <c r="FOR31" s="548"/>
      <c r="FOS31" s="548"/>
      <c r="FOT31" s="548"/>
      <c r="FOU31" s="548"/>
      <c r="FOV31" s="548"/>
      <c r="FOW31" s="548"/>
      <c r="FOX31" s="548"/>
      <c r="FOY31" s="548"/>
      <c r="FOZ31" s="548"/>
      <c r="FPA31" s="548"/>
      <c r="FPB31" s="548"/>
      <c r="FPC31" s="548"/>
      <c r="FPD31" s="548"/>
      <c r="FPE31" s="548"/>
      <c r="FPF31" s="548"/>
      <c r="FPG31" s="548"/>
      <c r="FPH31" s="548"/>
      <c r="FPI31" s="548"/>
      <c r="FPJ31" s="548"/>
      <c r="FPK31" s="548"/>
      <c r="FPL31" s="548"/>
      <c r="FPM31" s="548"/>
      <c r="FPN31" s="548"/>
      <c r="FPO31" s="548"/>
      <c r="FPP31" s="548"/>
      <c r="FPQ31" s="548"/>
      <c r="FPR31" s="548"/>
      <c r="FPS31" s="548"/>
      <c r="FPT31" s="548"/>
      <c r="FPU31" s="548"/>
      <c r="FPV31" s="548"/>
      <c r="FPW31" s="548"/>
      <c r="FPX31" s="548"/>
      <c r="FPY31" s="548"/>
      <c r="FPZ31" s="548"/>
      <c r="FQA31" s="548"/>
      <c r="FQB31" s="548"/>
      <c r="FQC31" s="548"/>
      <c r="FQD31" s="548"/>
      <c r="FQE31" s="548"/>
      <c r="FQF31" s="548"/>
      <c r="FQG31" s="548"/>
      <c r="FQH31" s="548"/>
      <c r="FQI31" s="548"/>
      <c r="FQJ31" s="548"/>
      <c r="FQK31" s="548"/>
      <c r="FQL31" s="548"/>
      <c r="FQM31" s="548"/>
      <c r="FQN31" s="548"/>
      <c r="FQO31" s="548"/>
      <c r="FQP31" s="548"/>
      <c r="FQQ31" s="548"/>
      <c r="FQR31" s="548"/>
      <c r="FQS31" s="548"/>
      <c r="FQT31" s="548"/>
      <c r="FQU31" s="548"/>
      <c r="FQV31" s="548"/>
      <c r="FQW31" s="548"/>
      <c r="FQX31" s="548"/>
      <c r="FQY31" s="548"/>
      <c r="FQZ31" s="548"/>
      <c r="FRA31" s="548"/>
      <c r="FRB31" s="548"/>
      <c r="FRC31" s="548"/>
      <c r="FRD31" s="548"/>
      <c r="FRE31" s="548"/>
      <c r="FRF31" s="548"/>
      <c r="FRG31" s="548"/>
      <c r="FRH31" s="548"/>
      <c r="FRI31" s="548"/>
      <c r="FRJ31" s="548"/>
      <c r="FRK31" s="548"/>
      <c r="FRL31" s="548"/>
      <c r="FRM31" s="548"/>
      <c r="FRN31" s="548"/>
      <c r="FRO31" s="548"/>
      <c r="FRP31" s="548"/>
      <c r="FRQ31" s="548"/>
      <c r="FRR31" s="548"/>
      <c r="FRS31" s="548"/>
      <c r="FRT31" s="548"/>
      <c r="FRU31" s="548"/>
      <c r="FRV31" s="548"/>
      <c r="FRW31" s="548"/>
      <c r="FRX31" s="548"/>
      <c r="FRY31" s="548"/>
      <c r="FRZ31" s="548"/>
      <c r="FSA31" s="548"/>
      <c r="FSB31" s="548"/>
      <c r="FSC31" s="548"/>
      <c r="FSD31" s="548"/>
      <c r="FSE31" s="548"/>
      <c r="FSF31" s="548"/>
      <c r="FSG31" s="548"/>
      <c r="FSH31" s="548"/>
      <c r="FSI31" s="548"/>
      <c r="FSJ31" s="548"/>
      <c r="FSK31" s="548"/>
      <c r="FSL31" s="548"/>
      <c r="FSM31" s="548"/>
      <c r="FSN31" s="548"/>
      <c r="FSO31" s="548"/>
      <c r="FSP31" s="548"/>
      <c r="FSQ31" s="548"/>
      <c r="FSR31" s="548"/>
      <c r="FSS31" s="548"/>
      <c r="FST31" s="548"/>
      <c r="FSU31" s="548"/>
      <c r="FSV31" s="548"/>
      <c r="FSW31" s="548"/>
      <c r="FSX31" s="548"/>
      <c r="FSY31" s="548"/>
      <c r="FSZ31" s="548"/>
      <c r="FTA31" s="548"/>
      <c r="FTB31" s="548"/>
      <c r="FTC31" s="548"/>
      <c r="FTD31" s="548"/>
      <c r="FTE31" s="548"/>
      <c r="FTF31" s="548"/>
      <c r="FTG31" s="548"/>
      <c r="FTH31" s="548"/>
      <c r="FTI31" s="548"/>
      <c r="FTJ31" s="548"/>
      <c r="FTK31" s="548"/>
      <c r="FTL31" s="548"/>
      <c r="FTM31" s="548"/>
      <c r="FTN31" s="548"/>
      <c r="FTO31" s="548"/>
      <c r="FTP31" s="548"/>
      <c r="FTQ31" s="548"/>
      <c r="FTR31" s="548"/>
      <c r="FTS31" s="548"/>
      <c r="FTT31" s="548"/>
      <c r="FTU31" s="548"/>
      <c r="FTV31" s="548"/>
      <c r="FTW31" s="548"/>
      <c r="FTX31" s="548"/>
      <c r="FTY31" s="548"/>
      <c r="FTZ31" s="548"/>
      <c r="FUA31" s="548"/>
      <c r="FUB31" s="548"/>
      <c r="FUC31" s="548"/>
      <c r="FUD31" s="548"/>
      <c r="FUE31" s="548"/>
      <c r="FUF31" s="548"/>
      <c r="FUG31" s="548"/>
      <c r="FUH31" s="548"/>
      <c r="FUI31" s="548"/>
      <c r="FUJ31" s="548"/>
      <c r="FUK31" s="548"/>
      <c r="FUL31" s="548"/>
      <c r="FUM31" s="548"/>
      <c r="FUN31" s="548"/>
      <c r="FUO31" s="548"/>
      <c r="FUP31" s="548"/>
      <c r="FUQ31" s="548"/>
      <c r="FUR31" s="548"/>
      <c r="FUS31" s="548"/>
      <c r="FUT31" s="548"/>
      <c r="FUU31" s="548"/>
      <c r="FUV31" s="548"/>
      <c r="FUW31" s="548"/>
      <c r="FUX31" s="548"/>
      <c r="FUY31" s="548"/>
      <c r="FUZ31" s="548"/>
      <c r="FVA31" s="548"/>
      <c r="FVB31" s="548"/>
      <c r="FVC31" s="548"/>
      <c r="FVD31" s="548"/>
      <c r="FVE31" s="548"/>
      <c r="FVF31" s="548"/>
      <c r="FVG31" s="548"/>
      <c r="FVH31" s="548"/>
      <c r="FVI31" s="548"/>
      <c r="FVJ31" s="548"/>
      <c r="FVK31" s="548"/>
      <c r="FVL31" s="548"/>
      <c r="FVM31" s="548"/>
      <c r="FVN31" s="548"/>
      <c r="FVO31" s="548"/>
      <c r="FVP31" s="548"/>
      <c r="FVQ31" s="548"/>
      <c r="FVR31" s="548"/>
      <c r="FVS31" s="548"/>
      <c r="FVT31" s="548"/>
      <c r="FVU31" s="548"/>
      <c r="FVV31" s="548"/>
      <c r="FVW31" s="548"/>
      <c r="FVX31" s="548"/>
      <c r="FVY31" s="548"/>
      <c r="FVZ31" s="548"/>
      <c r="FWA31" s="548"/>
      <c r="FWB31" s="548"/>
      <c r="FWC31" s="548"/>
      <c r="FWD31" s="548"/>
      <c r="FWE31" s="548"/>
      <c r="FWF31" s="548"/>
      <c r="FWG31" s="548"/>
      <c r="FWH31" s="548"/>
      <c r="FWI31" s="548"/>
      <c r="FWJ31" s="548"/>
      <c r="FWK31" s="548"/>
      <c r="FWL31" s="548"/>
      <c r="FWM31" s="548"/>
      <c r="FWN31" s="548"/>
      <c r="FWO31" s="548"/>
      <c r="FWP31" s="548"/>
      <c r="FWQ31" s="548"/>
      <c r="FWR31" s="548"/>
      <c r="FWS31" s="548"/>
      <c r="FWT31" s="548"/>
      <c r="FWU31" s="548"/>
      <c r="FWV31" s="548"/>
      <c r="FWW31" s="548"/>
      <c r="FWX31" s="548"/>
      <c r="FWY31" s="548"/>
      <c r="FWZ31" s="548"/>
      <c r="FXA31" s="548"/>
      <c r="FXB31" s="548"/>
      <c r="FXC31" s="548"/>
      <c r="FXD31" s="548"/>
      <c r="FXE31" s="548"/>
      <c r="FXF31" s="548"/>
      <c r="FXG31" s="548"/>
      <c r="FXH31" s="548"/>
      <c r="FXI31" s="548"/>
      <c r="FXJ31" s="548"/>
      <c r="FXK31" s="548"/>
      <c r="FXL31" s="548"/>
      <c r="FXM31" s="548"/>
      <c r="FXN31" s="548"/>
      <c r="FXO31" s="548"/>
      <c r="FXP31" s="548"/>
      <c r="FXQ31" s="548"/>
      <c r="FXR31" s="548"/>
      <c r="FXS31" s="548"/>
      <c r="FXT31" s="548"/>
      <c r="FXU31" s="548"/>
      <c r="FXV31" s="548"/>
      <c r="FXW31" s="548"/>
      <c r="FXX31" s="548"/>
      <c r="FXY31" s="548"/>
      <c r="FXZ31" s="548"/>
      <c r="FYA31" s="548"/>
      <c r="FYB31" s="548"/>
      <c r="FYC31" s="548"/>
      <c r="FYD31" s="548"/>
      <c r="FYE31" s="548"/>
      <c r="FYF31" s="548"/>
      <c r="FYG31" s="548"/>
      <c r="FYH31" s="548"/>
      <c r="FYI31" s="548"/>
      <c r="FYJ31" s="548"/>
      <c r="FYK31" s="548"/>
      <c r="FYL31" s="548"/>
      <c r="FYM31" s="548"/>
      <c r="FYN31" s="548"/>
      <c r="FYO31" s="548"/>
      <c r="FYP31" s="548"/>
      <c r="FYQ31" s="548"/>
      <c r="FYR31" s="548"/>
      <c r="FYS31" s="548"/>
      <c r="FYT31" s="548"/>
      <c r="FYU31" s="548"/>
      <c r="FYV31" s="548"/>
      <c r="FYW31" s="548"/>
      <c r="FYX31" s="548"/>
      <c r="FYY31" s="548"/>
      <c r="FYZ31" s="548"/>
      <c r="FZA31" s="548"/>
      <c r="FZB31" s="548"/>
      <c r="FZC31" s="548"/>
      <c r="FZD31" s="548"/>
      <c r="FZE31" s="548"/>
      <c r="FZF31" s="548"/>
      <c r="FZG31" s="548"/>
      <c r="FZH31" s="548"/>
      <c r="FZI31" s="548"/>
      <c r="FZJ31" s="548"/>
      <c r="FZK31" s="548"/>
      <c r="FZL31" s="548"/>
      <c r="FZM31" s="548"/>
      <c r="FZN31" s="548"/>
      <c r="FZO31" s="548"/>
      <c r="FZP31" s="548"/>
      <c r="FZQ31" s="548"/>
      <c r="FZR31" s="548"/>
      <c r="FZS31" s="548"/>
      <c r="FZT31" s="548"/>
      <c r="FZU31" s="548"/>
      <c r="FZV31" s="548"/>
      <c r="FZW31" s="548"/>
      <c r="FZX31" s="548"/>
      <c r="FZY31" s="548"/>
      <c r="FZZ31" s="548"/>
      <c r="GAA31" s="548"/>
      <c r="GAB31" s="548"/>
      <c r="GAC31" s="548"/>
      <c r="GAD31" s="548"/>
      <c r="GAE31" s="548"/>
      <c r="GAF31" s="548"/>
      <c r="GAG31" s="548"/>
      <c r="GAH31" s="548"/>
      <c r="GAI31" s="548"/>
      <c r="GAJ31" s="548"/>
      <c r="GAK31" s="548"/>
      <c r="GAL31" s="548"/>
      <c r="GAM31" s="548"/>
      <c r="GAN31" s="548"/>
      <c r="GAO31" s="548"/>
      <c r="GAP31" s="548"/>
      <c r="GAQ31" s="548"/>
      <c r="GAR31" s="548"/>
      <c r="GAS31" s="548"/>
      <c r="GAT31" s="548"/>
      <c r="GAU31" s="548"/>
      <c r="GAV31" s="548"/>
      <c r="GAW31" s="548"/>
      <c r="GAX31" s="548"/>
      <c r="GAY31" s="548"/>
      <c r="GAZ31" s="548"/>
      <c r="GBA31" s="548"/>
      <c r="GBB31" s="548"/>
      <c r="GBC31" s="548"/>
      <c r="GBD31" s="548"/>
      <c r="GBE31" s="548"/>
      <c r="GBF31" s="548"/>
      <c r="GBG31" s="548"/>
      <c r="GBH31" s="548"/>
      <c r="GBI31" s="548"/>
      <c r="GBJ31" s="548"/>
      <c r="GBK31" s="548"/>
      <c r="GBL31" s="548"/>
      <c r="GBM31" s="548"/>
      <c r="GBN31" s="548"/>
      <c r="GBO31" s="548"/>
      <c r="GBP31" s="548"/>
      <c r="GBQ31" s="548"/>
      <c r="GBR31" s="548"/>
      <c r="GBS31" s="548"/>
      <c r="GBT31" s="548"/>
      <c r="GBU31" s="548"/>
      <c r="GBV31" s="548"/>
      <c r="GBW31" s="548"/>
      <c r="GBX31" s="548"/>
      <c r="GBY31" s="548"/>
      <c r="GBZ31" s="548"/>
      <c r="GCA31" s="548"/>
      <c r="GCB31" s="548"/>
      <c r="GCC31" s="548"/>
      <c r="GCD31" s="548"/>
      <c r="GCE31" s="548"/>
      <c r="GCF31" s="548"/>
      <c r="GCG31" s="548"/>
      <c r="GCH31" s="548"/>
      <c r="GCI31" s="548"/>
      <c r="GCJ31" s="548"/>
      <c r="GCK31" s="548"/>
      <c r="GCL31" s="548"/>
      <c r="GCM31" s="548"/>
      <c r="GCN31" s="548"/>
      <c r="GCO31" s="548"/>
      <c r="GCP31" s="548"/>
      <c r="GCQ31" s="548"/>
      <c r="GCR31" s="548"/>
      <c r="GCS31" s="548"/>
      <c r="GCT31" s="548"/>
      <c r="GCU31" s="548"/>
      <c r="GCV31" s="548"/>
      <c r="GCW31" s="548"/>
      <c r="GCX31" s="548"/>
      <c r="GCY31" s="548"/>
      <c r="GCZ31" s="548"/>
      <c r="GDA31" s="548"/>
      <c r="GDB31" s="548"/>
      <c r="GDC31" s="548"/>
      <c r="GDD31" s="548"/>
      <c r="GDE31" s="548"/>
      <c r="GDF31" s="548"/>
      <c r="GDG31" s="548"/>
      <c r="GDH31" s="548"/>
      <c r="GDI31" s="548"/>
      <c r="GDJ31" s="548"/>
      <c r="GDK31" s="548"/>
      <c r="GDL31" s="548"/>
      <c r="GDM31" s="548"/>
      <c r="GDN31" s="548"/>
      <c r="GDO31" s="548"/>
      <c r="GDP31" s="548"/>
      <c r="GDQ31" s="548"/>
      <c r="GDR31" s="548"/>
      <c r="GDS31" s="548"/>
      <c r="GDT31" s="548"/>
      <c r="GDU31" s="548"/>
      <c r="GDV31" s="548"/>
      <c r="GDW31" s="548"/>
      <c r="GDX31" s="548"/>
      <c r="GDY31" s="548"/>
      <c r="GDZ31" s="548"/>
      <c r="GEA31" s="548"/>
      <c r="GEB31" s="548"/>
      <c r="GEC31" s="548"/>
      <c r="GED31" s="548"/>
      <c r="GEE31" s="548"/>
      <c r="GEF31" s="548"/>
      <c r="GEG31" s="548"/>
      <c r="GEH31" s="548"/>
      <c r="GEI31" s="548"/>
      <c r="GEJ31" s="548"/>
      <c r="GEK31" s="548"/>
      <c r="GEL31" s="548"/>
      <c r="GEM31" s="548"/>
      <c r="GEN31" s="548"/>
      <c r="GEO31" s="548"/>
      <c r="GEP31" s="548"/>
      <c r="GEQ31" s="548"/>
      <c r="GER31" s="548"/>
      <c r="GES31" s="548"/>
      <c r="GET31" s="548"/>
      <c r="GEU31" s="548"/>
      <c r="GEV31" s="548"/>
      <c r="GEW31" s="548"/>
      <c r="GEX31" s="548"/>
      <c r="GEY31" s="548"/>
      <c r="GEZ31" s="548"/>
      <c r="GFA31" s="548"/>
      <c r="GFB31" s="548"/>
      <c r="GFC31" s="548"/>
      <c r="GFD31" s="548"/>
      <c r="GFE31" s="548"/>
      <c r="GFF31" s="548"/>
      <c r="GFG31" s="548"/>
      <c r="GFH31" s="548"/>
      <c r="GFI31" s="548"/>
      <c r="GFJ31" s="548"/>
      <c r="GFK31" s="548"/>
      <c r="GFL31" s="548"/>
      <c r="GFM31" s="548"/>
      <c r="GFN31" s="548"/>
      <c r="GFO31" s="548"/>
      <c r="GFP31" s="548"/>
      <c r="GFQ31" s="548"/>
      <c r="GFR31" s="548"/>
      <c r="GFS31" s="548"/>
      <c r="GFT31" s="548"/>
      <c r="GFU31" s="548"/>
      <c r="GFV31" s="548"/>
      <c r="GFW31" s="548"/>
      <c r="GFX31" s="548"/>
      <c r="GFY31" s="548"/>
      <c r="GFZ31" s="548"/>
      <c r="GGA31" s="548"/>
      <c r="GGB31" s="548"/>
      <c r="GGC31" s="548"/>
      <c r="GGD31" s="548"/>
      <c r="GGE31" s="548"/>
      <c r="GGF31" s="548"/>
      <c r="GGG31" s="548"/>
      <c r="GGH31" s="548"/>
      <c r="GGI31" s="548"/>
      <c r="GGJ31" s="548"/>
      <c r="GGK31" s="548"/>
      <c r="GGL31" s="548"/>
      <c r="GGM31" s="548"/>
      <c r="GGN31" s="548"/>
      <c r="GGO31" s="548"/>
      <c r="GGP31" s="548"/>
      <c r="GGQ31" s="548"/>
      <c r="GGR31" s="548"/>
      <c r="GGS31" s="548"/>
      <c r="GGT31" s="548"/>
      <c r="GGU31" s="548"/>
      <c r="GGV31" s="548"/>
      <c r="GGW31" s="548"/>
      <c r="GGX31" s="548"/>
      <c r="GGY31" s="548"/>
      <c r="GGZ31" s="548"/>
      <c r="GHA31" s="548"/>
      <c r="GHB31" s="548"/>
      <c r="GHC31" s="548"/>
      <c r="GHD31" s="548"/>
      <c r="GHE31" s="548"/>
      <c r="GHF31" s="548"/>
      <c r="GHG31" s="548"/>
      <c r="GHH31" s="548"/>
      <c r="GHI31" s="548"/>
      <c r="GHJ31" s="548"/>
      <c r="GHK31" s="548"/>
      <c r="GHL31" s="548"/>
      <c r="GHM31" s="548"/>
      <c r="GHN31" s="548"/>
      <c r="GHO31" s="548"/>
      <c r="GHP31" s="548"/>
      <c r="GHQ31" s="548"/>
      <c r="GHR31" s="548"/>
      <c r="GHS31" s="548"/>
      <c r="GHT31" s="548"/>
      <c r="GHU31" s="548"/>
      <c r="GHV31" s="548"/>
      <c r="GHW31" s="548"/>
      <c r="GHX31" s="548"/>
      <c r="GHY31" s="548"/>
      <c r="GHZ31" s="548"/>
      <c r="GIA31" s="548"/>
      <c r="GIB31" s="548"/>
      <c r="GIC31" s="548"/>
      <c r="GID31" s="548"/>
      <c r="GIE31" s="548"/>
      <c r="GIF31" s="548"/>
      <c r="GIG31" s="548"/>
      <c r="GIH31" s="548"/>
      <c r="GII31" s="548"/>
      <c r="GIJ31" s="548"/>
      <c r="GIK31" s="548"/>
      <c r="GIL31" s="548"/>
      <c r="GIM31" s="548"/>
      <c r="GIN31" s="548"/>
      <c r="GIO31" s="548"/>
      <c r="GIP31" s="548"/>
      <c r="GIQ31" s="548"/>
      <c r="GIR31" s="548"/>
      <c r="GIS31" s="548"/>
      <c r="GIT31" s="548"/>
      <c r="GIU31" s="548"/>
      <c r="GIV31" s="548"/>
      <c r="GIW31" s="548"/>
      <c r="GIX31" s="548"/>
      <c r="GIY31" s="548"/>
      <c r="GIZ31" s="548"/>
      <c r="GJA31" s="548"/>
      <c r="GJB31" s="548"/>
      <c r="GJC31" s="548"/>
      <c r="GJD31" s="548"/>
      <c r="GJE31" s="548"/>
      <c r="GJF31" s="548"/>
      <c r="GJG31" s="548"/>
      <c r="GJH31" s="548"/>
      <c r="GJI31" s="548"/>
      <c r="GJJ31" s="548"/>
      <c r="GJK31" s="548"/>
      <c r="GJL31" s="548"/>
      <c r="GJM31" s="548"/>
      <c r="GJN31" s="548"/>
      <c r="GJO31" s="548"/>
      <c r="GJP31" s="548"/>
      <c r="GJQ31" s="548"/>
      <c r="GJR31" s="548"/>
      <c r="GJS31" s="548"/>
      <c r="GJT31" s="548"/>
      <c r="GJU31" s="548"/>
      <c r="GJV31" s="548"/>
      <c r="GJW31" s="548"/>
      <c r="GJX31" s="548"/>
      <c r="GJY31" s="548"/>
      <c r="GJZ31" s="548"/>
      <c r="GKA31" s="548"/>
      <c r="GKB31" s="548"/>
      <c r="GKC31" s="548"/>
      <c r="GKD31" s="548"/>
      <c r="GKE31" s="548"/>
      <c r="GKF31" s="548"/>
      <c r="GKG31" s="548"/>
      <c r="GKH31" s="548"/>
      <c r="GKI31" s="548"/>
      <c r="GKJ31" s="548"/>
      <c r="GKK31" s="548"/>
      <c r="GKL31" s="548"/>
      <c r="GKM31" s="548"/>
      <c r="GKN31" s="548"/>
      <c r="GKO31" s="548"/>
      <c r="GKP31" s="548"/>
      <c r="GKQ31" s="548"/>
      <c r="GKR31" s="548"/>
      <c r="GKS31" s="548"/>
      <c r="GKT31" s="548"/>
      <c r="GKU31" s="548"/>
      <c r="GKV31" s="548"/>
      <c r="GKW31" s="548"/>
      <c r="GKX31" s="548"/>
      <c r="GKY31" s="548"/>
      <c r="GKZ31" s="548"/>
      <c r="GLA31" s="548"/>
      <c r="GLB31" s="548"/>
      <c r="GLC31" s="548"/>
      <c r="GLD31" s="548"/>
      <c r="GLE31" s="548"/>
      <c r="GLF31" s="548"/>
      <c r="GLG31" s="548"/>
      <c r="GLH31" s="548"/>
      <c r="GLI31" s="548"/>
      <c r="GLJ31" s="548"/>
      <c r="GLK31" s="548"/>
      <c r="GLL31" s="548"/>
      <c r="GLM31" s="548"/>
      <c r="GLN31" s="548"/>
      <c r="GLO31" s="548"/>
      <c r="GLP31" s="548"/>
      <c r="GLQ31" s="548"/>
      <c r="GLR31" s="548"/>
      <c r="GLS31" s="548"/>
      <c r="GLT31" s="548"/>
      <c r="GLU31" s="548"/>
      <c r="GLV31" s="548"/>
      <c r="GLW31" s="548"/>
      <c r="GLX31" s="548"/>
      <c r="GLY31" s="548"/>
      <c r="GLZ31" s="548"/>
      <c r="GMA31" s="548"/>
      <c r="GMB31" s="548"/>
      <c r="GMC31" s="548"/>
      <c r="GMD31" s="548"/>
      <c r="GME31" s="548"/>
      <c r="GMF31" s="548"/>
      <c r="GMG31" s="548"/>
      <c r="GMH31" s="548"/>
      <c r="GMI31" s="548"/>
      <c r="GMJ31" s="548"/>
      <c r="GMK31" s="548"/>
      <c r="GML31" s="548"/>
      <c r="GMM31" s="548"/>
      <c r="GMN31" s="548"/>
      <c r="GMO31" s="548"/>
      <c r="GMP31" s="548"/>
      <c r="GMQ31" s="548"/>
      <c r="GMR31" s="548"/>
      <c r="GMS31" s="548"/>
      <c r="GMT31" s="548"/>
      <c r="GMU31" s="548"/>
      <c r="GMV31" s="548"/>
      <c r="GMW31" s="548"/>
      <c r="GMX31" s="548"/>
      <c r="GMY31" s="548"/>
      <c r="GMZ31" s="548"/>
      <c r="GNA31" s="548"/>
      <c r="GNB31" s="548"/>
      <c r="GNC31" s="548"/>
      <c r="GND31" s="548"/>
      <c r="GNE31" s="548"/>
      <c r="GNF31" s="548"/>
      <c r="GNG31" s="548"/>
      <c r="GNH31" s="548"/>
      <c r="GNI31" s="548"/>
      <c r="GNJ31" s="548"/>
      <c r="GNK31" s="548"/>
      <c r="GNL31" s="548"/>
      <c r="GNM31" s="548"/>
      <c r="GNN31" s="548"/>
      <c r="GNO31" s="548"/>
      <c r="GNP31" s="548"/>
      <c r="GNQ31" s="548"/>
      <c r="GNR31" s="548"/>
      <c r="GNS31" s="548"/>
      <c r="GNT31" s="548"/>
      <c r="GNU31" s="548"/>
      <c r="GNV31" s="548"/>
      <c r="GNW31" s="548"/>
      <c r="GNX31" s="548"/>
      <c r="GNY31" s="548"/>
      <c r="GNZ31" s="548"/>
      <c r="GOA31" s="548"/>
      <c r="GOB31" s="548"/>
      <c r="GOC31" s="548"/>
      <c r="GOD31" s="548"/>
      <c r="GOE31" s="548"/>
      <c r="GOF31" s="548"/>
      <c r="GOG31" s="548"/>
      <c r="GOH31" s="548"/>
      <c r="GOI31" s="548"/>
      <c r="GOJ31" s="548"/>
      <c r="GOK31" s="548"/>
      <c r="GOL31" s="548"/>
      <c r="GOM31" s="548"/>
      <c r="GON31" s="548"/>
      <c r="GOO31" s="548"/>
      <c r="GOP31" s="548"/>
      <c r="GOQ31" s="548"/>
      <c r="GOR31" s="548"/>
      <c r="GOS31" s="548"/>
      <c r="GOT31" s="548"/>
      <c r="GOU31" s="548"/>
      <c r="GOV31" s="548"/>
      <c r="GOW31" s="548"/>
      <c r="GOX31" s="548"/>
      <c r="GOY31" s="548"/>
      <c r="GOZ31" s="548"/>
      <c r="GPA31" s="548"/>
      <c r="GPB31" s="548"/>
      <c r="GPC31" s="548"/>
      <c r="GPD31" s="548"/>
      <c r="GPE31" s="548"/>
      <c r="GPF31" s="548"/>
      <c r="GPG31" s="548"/>
      <c r="GPH31" s="548"/>
      <c r="GPI31" s="548"/>
      <c r="GPJ31" s="548"/>
      <c r="GPK31" s="548"/>
      <c r="GPL31" s="548"/>
      <c r="GPM31" s="548"/>
      <c r="GPN31" s="548"/>
      <c r="GPO31" s="548"/>
      <c r="GPP31" s="548"/>
      <c r="GPQ31" s="548"/>
      <c r="GPR31" s="548"/>
      <c r="GPS31" s="548"/>
      <c r="GPT31" s="548"/>
      <c r="GPU31" s="548"/>
      <c r="GPV31" s="548"/>
      <c r="GPW31" s="548"/>
      <c r="GPX31" s="548"/>
      <c r="GPY31" s="548"/>
      <c r="GPZ31" s="548"/>
      <c r="GQA31" s="548"/>
      <c r="GQB31" s="548"/>
      <c r="GQC31" s="548"/>
      <c r="GQD31" s="548"/>
      <c r="GQE31" s="548"/>
      <c r="GQF31" s="548"/>
      <c r="GQG31" s="548"/>
      <c r="GQH31" s="548"/>
      <c r="GQI31" s="548"/>
      <c r="GQJ31" s="548"/>
      <c r="GQK31" s="548"/>
      <c r="GQL31" s="548"/>
      <c r="GQM31" s="548"/>
      <c r="GQN31" s="548"/>
      <c r="GQO31" s="548"/>
      <c r="GQP31" s="548"/>
      <c r="GQQ31" s="548"/>
      <c r="GQR31" s="548"/>
      <c r="GQS31" s="548"/>
      <c r="GQT31" s="548"/>
      <c r="GQU31" s="548"/>
      <c r="GQV31" s="548"/>
      <c r="GQW31" s="548"/>
      <c r="GQX31" s="548"/>
      <c r="GQY31" s="548"/>
      <c r="GQZ31" s="548"/>
      <c r="GRA31" s="548"/>
      <c r="GRB31" s="548"/>
      <c r="GRC31" s="548"/>
      <c r="GRD31" s="548"/>
      <c r="GRE31" s="548"/>
      <c r="GRF31" s="548"/>
      <c r="GRG31" s="548"/>
      <c r="GRH31" s="548"/>
      <c r="GRI31" s="548"/>
      <c r="GRJ31" s="548"/>
      <c r="GRK31" s="548"/>
      <c r="GRL31" s="548"/>
      <c r="GRM31" s="548"/>
      <c r="GRN31" s="548"/>
      <c r="GRO31" s="548"/>
      <c r="GRP31" s="548"/>
      <c r="GRQ31" s="548"/>
      <c r="GRR31" s="548"/>
      <c r="GRS31" s="548"/>
      <c r="GRT31" s="548"/>
      <c r="GRU31" s="548"/>
      <c r="GRV31" s="548"/>
      <c r="GRW31" s="548"/>
      <c r="GRX31" s="548"/>
      <c r="GRY31" s="548"/>
      <c r="GRZ31" s="548"/>
      <c r="GSA31" s="548"/>
      <c r="GSB31" s="548"/>
      <c r="GSC31" s="548"/>
      <c r="GSD31" s="548"/>
      <c r="GSE31" s="548"/>
      <c r="GSF31" s="548"/>
      <c r="GSG31" s="548"/>
      <c r="GSH31" s="548"/>
      <c r="GSI31" s="548"/>
      <c r="GSJ31" s="548"/>
      <c r="GSK31" s="548"/>
      <c r="GSL31" s="548"/>
      <c r="GSM31" s="548"/>
      <c r="GSN31" s="548"/>
      <c r="GSO31" s="548"/>
      <c r="GSP31" s="548"/>
      <c r="GSQ31" s="548"/>
      <c r="GSR31" s="548"/>
      <c r="GSS31" s="548"/>
      <c r="GST31" s="548"/>
      <c r="GSU31" s="548"/>
      <c r="GSV31" s="548"/>
      <c r="GSW31" s="548"/>
      <c r="GSX31" s="548"/>
      <c r="GSY31" s="548"/>
      <c r="GSZ31" s="548"/>
      <c r="GTA31" s="548"/>
      <c r="GTB31" s="548"/>
      <c r="GTC31" s="548"/>
      <c r="GTD31" s="548"/>
      <c r="GTE31" s="548"/>
      <c r="GTF31" s="548"/>
      <c r="GTG31" s="548"/>
      <c r="GTH31" s="548"/>
      <c r="GTI31" s="548"/>
      <c r="GTJ31" s="548"/>
      <c r="GTK31" s="548"/>
      <c r="GTL31" s="548"/>
      <c r="GTM31" s="548"/>
      <c r="GTN31" s="548"/>
      <c r="GTO31" s="548"/>
      <c r="GTP31" s="548"/>
      <c r="GTQ31" s="548"/>
      <c r="GTR31" s="548"/>
      <c r="GTS31" s="548"/>
      <c r="GTT31" s="548"/>
      <c r="GTU31" s="548"/>
      <c r="GTV31" s="548"/>
      <c r="GTW31" s="548"/>
      <c r="GTX31" s="548"/>
      <c r="GTY31" s="548"/>
      <c r="GTZ31" s="548"/>
      <c r="GUA31" s="548"/>
      <c r="GUB31" s="548"/>
      <c r="GUC31" s="548"/>
      <c r="GUD31" s="548"/>
      <c r="GUE31" s="548"/>
      <c r="GUF31" s="548"/>
      <c r="GUG31" s="548"/>
      <c r="GUH31" s="548"/>
      <c r="GUI31" s="548"/>
      <c r="GUJ31" s="548"/>
      <c r="GUK31" s="548"/>
      <c r="GUL31" s="548"/>
      <c r="GUM31" s="548"/>
      <c r="GUN31" s="548"/>
      <c r="GUO31" s="548"/>
      <c r="GUP31" s="548"/>
      <c r="GUQ31" s="548"/>
      <c r="GUR31" s="548"/>
      <c r="GUS31" s="548"/>
      <c r="GUT31" s="548"/>
      <c r="GUU31" s="548"/>
      <c r="GUV31" s="548"/>
      <c r="GUW31" s="548"/>
      <c r="GUX31" s="548"/>
      <c r="GUY31" s="548"/>
      <c r="GUZ31" s="548"/>
      <c r="GVA31" s="548"/>
      <c r="GVB31" s="548"/>
      <c r="GVC31" s="548"/>
      <c r="GVD31" s="548"/>
      <c r="GVE31" s="548"/>
      <c r="GVF31" s="548"/>
      <c r="GVG31" s="548"/>
      <c r="GVH31" s="548"/>
      <c r="GVI31" s="548"/>
      <c r="GVJ31" s="548"/>
      <c r="GVK31" s="548"/>
      <c r="GVL31" s="548"/>
      <c r="GVM31" s="548"/>
      <c r="GVN31" s="548"/>
      <c r="GVO31" s="548"/>
      <c r="GVP31" s="548"/>
      <c r="GVQ31" s="548"/>
      <c r="GVR31" s="548"/>
      <c r="GVS31" s="548"/>
      <c r="GVT31" s="548"/>
      <c r="GVU31" s="548"/>
      <c r="GVV31" s="548"/>
      <c r="GVW31" s="548"/>
      <c r="GVX31" s="548"/>
      <c r="GVY31" s="548"/>
      <c r="GVZ31" s="548"/>
      <c r="GWA31" s="548"/>
      <c r="GWB31" s="548"/>
      <c r="GWC31" s="548"/>
      <c r="GWD31" s="548"/>
      <c r="GWE31" s="548"/>
      <c r="GWF31" s="548"/>
      <c r="GWG31" s="548"/>
      <c r="GWH31" s="548"/>
      <c r="GWI31" s="548"/>
      <c r="GWJ31" s="548"/>
      <c r="GWK31" s="548"/>
      <c r="GWL31" s="548"/>
      <c r="GWM31" s="548"/>
      <c r="GWN31" s="548"/>
      <c r="GWO31" s="548"/>
      <c r="GWP31" s="548"/>
      <c r="GWQ31" s="548"/>
      <c r="GWR31" s="548"/>
      <c r="GWS31" s="548"/>
      <c r="GWT31" s="548"/>
      <c r="GWU31" s="548"/>
      <c r="GWV31" s="548"/>
      <c r="GWW31" s="548"/>
      <c r="GWX31" s="548"/>
      <c r="GWY31" s="548"/>
      <c r="GWZ31" s="548"/>
      <c r="GXA31" s="548"/>
      <c r="GXB31" s="548"/>
      <c r="GXC31" s="548"/>
      <c r="GXD31" s="548"/>
      <c r="GXE31" s="548"/>
      <c r="GXF31" s="548"/>
      <c r="GXG31" s="548"/>
      <c r="GXH31" s="548"/>
      <c r="GXI31" s="548"/>
      <c r="GXJ31" s="548"/>
      <c r="GXK31" s="548"/>
      <c r="GXL31" s="548"/>
      <c r="GXM31" s="548"/>
      <c r="GXN31" s="548"/>
      <c r="GXO31" s="548"/>
      <c r="GXP31" s="548"/>
      <c r="GXQ31" s="548"/>
      <c r="GXR31" s="548"/>
      <c r="GXS31" s="548"/>
      <c r="GXT31" s="548"/>
      <c r="GXU31" s="548"/>
      <c r="GXV31" s="548"/>
      <c r="GXW31" s="548"/>
      <c r="GXX31" s="548"/>
      <c r="GXY31" s="548"/>
      <c r="GXZ31" s="548"/>
      <c r="GYA31" s="548"/>
      <c r="GYB31" s="548"/>
      <c r="GYC31" s="548"/>
      <c r="GYD31" s="548"/>
      <c r="GYE31" s="548"/>
      <c r="GYF31" s="548"/>
      <c r="GYG31" s="548"/>
      <c r="GYH31" s="548"/>
      <c r="GYI31" s="548"/>
      <c r="GYJ31" s="548"/>
      <c r="GYK31" s="548"/>
      <c r="GYL31" s="548"/>
      <c r="GYM31" s="548"/>
      <c r="GYN31" s="548"/>
      <c r="GYO31" s="548"/>
      <c r="GYP31" s="548"/>
      <c r="GYQ31" s="548"/>
      <c r="GYR31" s="548"/>
      <c r="GYS31" s="548"/>
      <c r="GYT31" s="548"/>
      <c r="GYU31" s="548"/>
      <c r="GYV31" s="548"/>
      <c r="GYW31" s="548"/>
      <c r="GYX31" s="548"/>
      <c r="GYY31" s="548"/>
      <c r="GYZ31" s="548"/>
      <c r="GZA31" s="548"/>
      <c r="GZB31" s="548"/>
      <c r="GZC31" s="548"/>
      <c r="GZD31" s="548"/>
      <c r="GZE31" s="548"/>
      <c r="GZF31" s="548"/>
      <c r="GZG31" s="548"/>
      <c r="GZH31" s="548"/>
      <c r="GZI31" s="548"/>
      <c r="GZJ31" s="548"/>
      <c r="GZK31" s="548"/>
      <c r="GZL31" s="548"/>
      <c r="GZM31" s="548"/>
      <c r="GZN31" s="548"/>
      <c r="GZO31" s="548"/>
      <c r="GZP31" s="548"/>
      <c r="GZQ31" s="548"/>
      <c r="GZR31" s="548"/>
      <c r="GZS31" s="548"/>
      <c r="GZT31" s="548"/>
      <c r="GZU31" s="548"/>
      <c r="GZV31" s="548"/>
      <c r="GZW31" s="548"/>
      <c r="GZX31" s="548"/>
      <c r="GZY31" s="548"/>
      <c r="GZZ31" s="548"/>
      <c r="HAA31" s="548"/>
      <c r="HAB31" s="548"/>
      <c r="HAC31" s="548"/>
      <c r="HAD31" s="548"/>
      <c r="HAE31" s="548"/>
      <c r="HAF31" s="548"/>
      <c r="HAG31" s="548"/>
      <c r="HAH31" s="548"/>
      <c r="HAI31" s="548"/>
      <c r="HAJ31" s="548"/>
      <c r="HAK31" s="548"/>
      <c r="HAL31" s="548"/>
      <c r="HAM31" s="548"/>
      <c r="HAN31" s="548"/>
      <c r="HAO31" s="548"/>
      <c r="HAP31" s="548"/>
      <c r="HAQ31" s="548"/>
      <c r="HAR31" s="548"/>
      <c r="HAS31" s="548"/>
      <c r="HAT31" s="548"/>
      <c r="HAU31" s="548"/>
      <c r="HAV31" s="548"/>
      <c r="HAW31" s="548"/>
      <c r="HAX31" s="548"/>
      <c r="HAY31" s="548"/>
      <c r="HAZ31" s="548"/>
      <c r="HBA31" s="548"/>
      <c r="HBB31" s="548"/>
      <c r="HBC31" s="548"/>
      <c r="HBD31" s="548"/>
      <c r="HBE31" s="548"/>
      <c r="HBF31" s="548"/>
      <c r="HBG31" s="548"/>
      <c r="HBH31" s="548"/>
      <c r="HBI31" s="548"/>
      <c r="HBJ31" s="548"/>
      <c r="HBK31" s="548"/>
      <c r="HBL31" s="548"/>
      <c r="HBM31" s="548"/>
      <c r="HBN31" s="548"/>
      <c r="HBO31" s="548"/>
      <c r="HBP31" s="548"/>
      <c r="HBQ31" s="548"/>
      <c r="HBR31" s="548"/>
      <c r="HBS31" s="548"/>
      <c r="HBT31" s="548"/>
      <c r="HBU31" s="548"/>
      <c r="HBV31" s="548"/>
      <c r="HBW31" s="548"/>
      <c r="HBX31" s="548"/>
      <c r="HBY31" s="548"/>
      <c r="HBZ31" s="548"/>
      <c r="HCA31" s="548"/>
      <c r="HCB31" s="548"/>
      <c r="HCC31" s="548"/>
      <c r="HCD31" s="548"/>
      <c r="HCE31" s="548"/>
      <c r="HCF31" s="548"/>
      <c r="HCG31" s="548"/>
      <c r="HCH31" s="548"/>
      <c r="HCI31" s="548"/>
      <c r="HCJ31" s="548"/>
      <c r="HCK31" s="548"/>
      <c r="HCL31" s="548"/>
      <c r="HCM31" s="548"/>
      <c r="HCN31" s="548"/>
      <c r="HCO31" s="548"/>
      <c r="HCP31" s="548"/>
      <c r="HCQ31" s="548"/>
      <c r="HCR31" s="548"/>
      <c r="HCS31" s="548"/>
      <c r="HCT31" s="548"/>
      <c r="HCU31" s="548"/>
      <c r="HCV31" s="548"/>
      <c r="HCW31" s="548"/>
      <c r="HCX31" s="548"/>
      <c r="HCY31" s="548"/>
      <c r="HCZ31" s="548"/>
      <c r="HDA31" s="548"/>
      <c r="HDB31" s="548"/>
      <c r="HDC31" s="548"/>
      <c r="HDD31" s="548"/>
      <c r="HDE31" s="548"/>
      <c r="HDF31" s="548"/>
      <c r="HDG31" s="548"/>
      <c r="HDH31" s="548"/>
      <c r="HDI31" s="548"/>
      <c r="HDJ31" s="548"/>
      <c r="HDK31" s="548"/>
      <c r="HDL31" s="548"/>
      <c r="HDM31" s="548"/>
      <c r="HDN31" s="548"/>
      <c r="HDO31" s="548"/>
      <c r="HDP31" s="548"/>
      <c r="HDQ31" s="548"/>
      <c r="HDR31" s="548"/>
      <c r="HDS31" s="548"/>
      <c r="HDT31" s="548"/>
      <c r="HDU31" s="548"/>
      <c r="HDV31" s="548"/>
      <c r="HDW31" s="548"/>
      <c r="HDX31" s="548"/>
      <c r="HDY31" s="548"/>
      <c r="HDZ31" s="548"/>
      <c r="HEA31" s="548"/>
      <c r="HEB31" s="548"/>
      <c r="HEC31" s="548"/>
      <c r="HED31" s="548"/>
      <c r="HEE31" s="548"/>
      <c r="HEF31" s="548"/>
      <c r="HEG31" s="548"/>
      <c r="HEH31" s="548"/>
      <c r="HEI31" s="548"/>
      <c r="HEJ31" s="548"/>
      <c r="HEK31" s="548"/>
      <c r="HEL31" s="548"/>
      <c r="HEM31" s="548"/>
      <c r="HEN31" s="548"/>
      <c r="HEO31" s="548"/>
      <c r="HEP31" s="548"/>
      <c r="HEQ31" s="548"/>
      <c r="HER31" s="548"/>
      <c r="HES31" s="548"/>
      <c r="HET31" s="548"/>
      <c r="HEU31" s="548"/>
      <c r="HEV31" s="548"/>
      <c r="HEW31" s="548"/>
      <c r="HEX31" s="548"/>
      <c r="HEY31" s="548"/>
      <c r="HEZ31" s="548"/>
      <c r="HFA31" s="548"/>
      <c r="HFB31" s="548"/>
      <c r="HFC31" s="548"/>
      <c r="HFD31" s="548"/>
      <c r="HFE31" s="548"/>
      <c r="HFF31" s="548"/>
      <c r="HFG31" s="548"/>
      <c r="HFH31" s="548"/>
      <c r="HFI31" s="548"/>
      <c r="HFJ31" s="548"/>
      <c r="HFK31" s="548"/>
      <c r="HFL31" s="548"/>
      <c r="HFM31" s="548"/>
      <c r="HFN31" s="548"/>
      <c r="HFO31" s="548"/>
      <c r="HFP31" s="548"/>
      <c r="HFQ31" s="548"/>
      <c r="HFR31" s="548"/>
      <c r="HFS31" s="548"/>
      <c r="HFT31" s="548"/>
      <c r="HFU31" s="548"/>
      <c r="HFV31" s="548"/>
      <c r="HFW31" s="548"/>
      <c r="HFX31" s="548"/>
      <c r="HFY31" s="548"/>
      <c r="HFZ31" s="548"/>
      <c r="HGA31" s="548"/>
      <c r="HGB31" s="548"/>
      <c r="HGC31" s="548"/>
      <c r="HGD31" s="548"/>
      <c r="HGE31" s="548"/>
      <c r="HGF31" s="548"/>
      <c r="HGG31" s="548"/>
      <c r="HGH31" s="548"/>
      <c r="HGI31" s="548"/>
      <c r="HGJ31" s="548"/>
      <c r="HGK31" s="548"/>
      <c r="HGL31" s="548"/>
      <c r="HGM31" s="548"/>
      <c r="HGN31" s="548"/>
      <c r="HGO31" s="548"/>
      <c r="HGP31" s="548"/>
      <c r="HGQ31" s="548"/>
      <c r="HGR31" s="548"/>
      <c r="HGS31" s="548"/>
      <c r="HGT31" s="548"/>
      <c r="HGU31" s="548"/>
      <c r="HGV31" s="548"/>
      <c r="HGW31" s="548"/>
      <c r="HGX31" s="548"/>
      <c r="HGY31" s="548"/>
      <c r="HGZ31" s="548"/>
      <c r="HHA31" s="548"/>
      <c r="HHB31" s="548"/>
      <c r="HHC31" s="548"/>
      <c r="HHD31" s="548"/>
      <c r="HHE31" s="548"/>
      <c r="HHF31" s="548"/>
      <c r="HHG31" s="548"/>
      <c r="HHH31" s="548"/>
      <c r="HHI31" s="548"/>
      <c r="HHJ31" s="548"/>
      <c r="HHK31" s="548"/>
      <c r="HHL31" s="548"/>
      <c r="HHM31" s="548"/>
      <c r="HHN31" s="548"/>
      <c r="HHO31" s="548"/>
      <c r="HHP31" s="548"/>
      <c r="HHQ31" s="548"/>
      <c r="HHR31" s="548"/>
      <c r="HHS31" s="548"/>
      <c r="HHT31" s="548"/>
      <c r="HHU31" s="548"/>
      <c r="HHV31" s="548"/>
      <c r="HHW31" s="548"/>
      <c r="HHX31" s="548"/>
      <c r="HHY31" s="548"/>
      <c r="HHZ31" s="548"/>
      <c r="HIA31" s="548"/>
      <c r="HIB31" s="548"/>
      <c r="HIC31" s="548"/>
      <c r="HID31" s="548"/>
      <c r="HIE31" s="548"/>
      <c r="HIF31" s="548"/>
      <c r="HIG31" s="548"/>
      <c r="HIH31" s="548"/>
      <c r="HII31" s="548"/>
      <c r="HIJ31" s="548"/>
      <c r="HIK31" s="548"/>
      <c r="HIL31" s="548"/>
      <c r="HIM31" s="548"/>
      <c r="HIN31" s="548"/>
      <c r="HIO31" s="548"/>
      <c r="HIP31" s="548"/>
      <c r="HIQ31" s="548"/>
      <c r="HIR31" s="548"/>
      <c r="HIS31" s="548"/>
      <c r="HIT31" s="548"/>
      <c r="HIU31" s="548"/>
      <c r="HIV31" s="548"/>
      <c r="HIW31" s="548"/>
      <c r="HIX31" s="548"/>
      <c r="HIY31" s="548"/>
      <c r="HIZ31" s="548"/>
      <c r="HJA31" s="548"/>
      <c r="HJB31" s="548"/>
      <c r="HJC31" s="548"/>
      <c r="HJD31" s="548"/>
      <c r="HJE31" s="548"/>
      <c r="HJF31" s="548"/>
      <c r="HJG31" s="548"/>
      <c r="HJH31" s="548"/>
      <c r="HJI31" s="548"/>
      <c r="HJJ31" s="548"/>
      <c r="HJK31" s="548"/>
      <c r="HJL31" s="548"/>
      <c r="HJM31" s="548"/>
      <c r="HJN31" s="548"/>
      <c r="HJO31" s="548"/>
      <c r="HJP31" s="548"/>
      <c r="HJQ31" s="548"/>
      <c r="HJR31" s="548"/>
      <c r="HJS31" s="548"/>
      <c r="HJT31" s="548"/>
      <c r="HJU31" s="548"/>
      <c r="HJV31" s="548"/>
      <c r="HJW31" s="548"/>
      <c r="HJX31" s="548"/>
      <c r="HJY31" s="548"/>
      <c r="HJZ31" s="548"/>
      <c r="HKA31" s="548"/>
      <c r="HKB31" s="548"/>
      <c r="HKC31" s="548"/>
      <c r="HKD31" s="548"/>
      <c r="HKE31" s="548"/>
      <c r="HKF31" s="548"/>
      <c r="HKG31" s="548"/>
      <c r="HKH31" s="548"/>
      <c r="HKI31" s="548"/>
      <c r="HKJ31" s="548"/>
      <c r="HKK31" s="548"/>
      <c r="HKL31" s="548"/>
      <c r="HKM31" s="548"/>
      <c r="HKN31" s="548"/>
      <c r="HKO31" s="548"/>
      <c r="HKP31" s="548"/>
      <c r="HKQ31" s="548"/>
      <c r="HKR31" s="548"/>
      <c r="HKS31" s="548"/>
      <c r="HKT31" s="548"/>
      <c r="HKU31" s="548"/>
      <c r="HKV31" s="548"/>
      <c r="HKW31" s="548"/>
      <c r="HKX31" s="548"/>
      <c r="HKY31" s="548"/>
      <c r="HKZ31" s="548"/>
      <c r="HLA31" s="548"/>
      <c r="HLB31" s="548"/>
      <c r="HLC31" s="548"/>
      <c r="HLD31" s="548"/>
      <c r="HLE31" s="548"/>
      <c r="HLF31" s="548"/>
      <c r="HLG31" s="548"/>
      <c r="HLH31" s="548"/>
      <c r="HLI31" s="548"/>
      <c r="HLJ31" s="548"/>
      <c r="HLK31" s="548"/>
      <c r="HLL31" s="548"/>
      <c r="HLM31" s="548"/>
      <c r="HLN31" s="548"/>
      <c r="HLO31" s="548"/>
      <c r="HLP31" s="548"/>
      <c r="HLQ31" s="548"/>
      <c r="HLR31" s="548"/>
      <c r="HLS31" s="548"/>
      <c r="HLT31" s="548"/>
      <c r="HLU31" s="548"/>
      <c r="HLV31" s="548"/>
      <c r="HLW31" s="548"/>
      <c r="HLX31" s="548"/>
      <c r="HLY31" s="548"/>
      <c r="HLZ31" s="548"/>
      <c r="HMA31" s="548"/>
      <c r="HMB31" s="548"/>
      <c r="HMC31" s="548"/>
      <c r="HMD31" s="548"/>
      <c r="HME31" s="548"/>
      <c r="HMF31" s="548"/>
      <c r="HMG31" s="548"/>
      <c r="HMH31" s="548"/>
      <c r="HMI31" s="548"/>
      <c r="HMJ31" s="548"/>
      <c r="HMK31" s="548"/>
      <c r="HML31" s="548"/>
      <c r="HMM31" s="548"/>
      <c r="HMN31" s="548"/>
      <c r="HMO31" s="548"/>
      <c r="HMP31" s="548"/>
      <c r="HMQ31" s="548"/>
      <c r="HMR31" s="548"/>
      <c r="HMS31" s="548"/>
      <c r="HMT31" s="548"/>
      <c r="HMU31" s="548"/>
      <c r="HMV31" s="548"/>
      <c r="HMW31" s="548"/>
      <c r="HMX31" s="548"/>
      <c r="HMY31" s="548"/>
      <c r="HMZ31" s="548"/>
      <c r="HNA31" s="548"/>
      <c r="HNB31" s="548"/>
      <c r="HNC31" s="548"/>
      <c r="HND31" s="548"/>
      <c r="HNE31" s="548"/>
      <c r="HNF31" s="548"/>
      <c r="HNG31" s="548"/>
      <c r="HNH31" s="548"/>
      <c r="HNI31" s="548"/>
      <c r="HNJ31" s="548"/>
      <c r="HNK31" s="548"/>
      <c r="HNL31" s="548"/>
      <c r="HNM31" s="548"/>
      <c r="HNN31" s="548"/>
      <c r="HNO31" s="548"/>
      <c r="HNP31" s="548"/>
      <c r="HNQ31" s="548"/>
      <c r="HNR31" s="548"/>
      <c r="HNS31" s="548"/>
      <c r="HNT31" s="548"/>
      <c r="HNU31" s="548"/>
      <c r="HNV31" s="548"/>
      <c r="HNW31" s="548"/>
      <c r="HNX31" s="548"/>
      <c r="HNY31" s="548"/>
      <c r="HNZ31" s="548"/>
      <c r="HOA31" s="548"/>
      <c r="HOB31" s="548"/>
      <c r="HOC31" s="548"/>
      <c r="HOD31" s="548"/>
      <c r="HOE31" s="548"/>
      <c r="HOF31" s="548"/>
      <c r="HOG31" s="548"/>
      <c r="HOH31" s="548"/>
      <c r="HOI31" s="548"/>
      <c r="HOJ31" s="548"/>
      <c r="HOK31" s="548"/>
      <c r="HOL31" s="548"/>
      <c r="HOM31" s="548"/>
      <c r="HON31" s="548"/>
      <c r="HOO31" s="548"/>
      <c r="HOP31" s="548"/>
      <c r="HOQ31" s="548"/>
      <c r="HOR31" s="548"/>
      <c r="HOS31" s="548"/>
      <c r="HOT31" s="548"/>
      <c r="HOU31" s="548"/>
      <c r="HOV31" s="548"/>
      <c r="HOW31" s="548"/>
      <c r="HOX31" s="548"/>
      <c r="HOY31" s="548"/>
      <c r="HOZ31" s="548"/>
      <c r="HPA31" s="548"/>
      <c r="HPB31" s="548"/>
      <c r="HPC31" s="548"/>
      <c r="HPD31" s="548"/>
      <c r="HPE31" s="548"/>
      <c r="HPF31" s="548"/>
      <c r="HPG31" s="548"/>
      <c r="HPH31" s="548"/>
      <c r="HPI31" s="548"/>
      <c r="HPJ31" s="548"/>
      <c r="HPK31" s="548"/>
      <c r="HPL31" s="548"/>
      <c r="HPM31" s="548"/>
      <c r="HPN31" s="548"/>
      <c r="HPO31" s="548"/>
      <c r="HPP31" s="548"/>
      <c r="HPQ31" s="548"/>
      <c r="HPR31" s="548"/>
      <c r="HPS31" s="548"/>
      <c r="HPT31" s="548"/>
      <c r="HPU31" s="548"/>
      <c r="HPV31" s="548"/>
      <c r="HPW31" s="548"/>
      <c r="HPX31" s="548"/>
      <c r="HPY31" s="548"/>
      <c r="HPZ31" s="548"/>
      <c r="HQA31" s="548"/>
      <c r="HQB31" s="548"/>
      <c r="HQC31" s="548"/>
      <c r="HQD31" s="548"/>
      <c r="HQE31" s="548"/>
      <c r="HQF31" s="548"/>
      <c r="HQG31" s="548"/>
      <c r="HQH31" s="548"/>
      <c r="HQI31" s="548"/>
      <c r="HQJ31" s="548"/>
      <c r="HQK31" s="548"/>
      <c r="HQL31" s="548"/>
      <c r="HQM31" s="548"/>
      <c r="HQN31" s="548"/>
      <c r="HQO31" s="548"/>
      <c r="HQP31" s="548"/>
      <c r="HQQ31" s="548"/>
      <c r="HQR31" s="548"/>
      <c r="HQS31" s="548"/>
      <c r="HQT31" s="548"/>
      <c r="HQU31" s="548"/>
      <c r="HQV31" s="548"/>
      <c r="HQW31" s="548"/>
      <c r="HQX31" s="548"/>
      <c r="HQY31" s="548"/>
      <c r="HQZ31" s="548"/>
      <c r="HRA31" s="548"/>
      <c r="HRB31" s="548"/>
      <c r="HRC31" s="548"/>
      <c r="HRD31" s="548"/>
      <c r="HRE31" s="548"/>
      <c r="HRF31" s="548"/>
      <c r="HRG31" s="548"/>
      <c r="HRH31" s="548"/>
      <c r="HRI31" s="548"/>
      <c r="HRJ31" s="548"/>
      <c r="HRK31" s="548"/>
      <c r="HRL31" s="548"/>
      <c r="HRM31" s="548"/>
      <c r="HRN31" s="548"/>
      <c r="HRO31" s="548"/>
      <c r="HRP31" s="548"/>
      <c r="HRQ31" s="548"/>
      <c r="HRR31" s="548"/>
      <c r="HRS31" s="548"/>
      <c r="HRT31" s="548"/>
      <c r="HRU31" s="548"/>
      <c r="HRV31" s="548"/>
      <c r="HRW31" s="548"/>
      <c r="HRX31" s="548"/>
      <c r="HRY31" s="548"/>
      <c r="HRZ31" s="548"/>
      <c r="HSA31" s="548"/>
      <c r="HSB31" s="548"/>
      <c r="HSC31" s="548"/>
      <c r="HSD31" s="548"/>
      <c r="HSE31" s="548"/>
      <c r="HSF31" s="548"/>
      <c r="HSG31" s="548"/>
      <c r="HSH31" s="548"/>
      <c r="HSI31" s="548"/>
      <c r="HSJ31" s="548"/>
      <c r="HSK31" s="548"/>
      <c r="HSL31" s="548"/>
      <c r="HSM31" s="548"/>
      <c r="HSN31" s="548"/>
      <c r="HSO31" s="548"/>
      <c r="HSP31" s="548"/>
      <c r="HSQ31" s="548"/>
      <c r="HSR31" s="548"/>
      <c r="HSS31" s="548"/>
      <c r="HST31" s="548"/>
      <c r="HSU31" s="548"/>
      <c r="HSV31" s="548"/>
      <c r="HSW31" s="548"/>
      <c r="HSX31" s="548"/>
      <c r="HSY31" s="548"/>
      <c r="HSZ31" s="548"/>
      <c r="HTA31" s="548"/>
      <c r="HTB31" s="548"/>
      <c r="HTC31" s="548"/>
      <c r="HTD31" s="548"/>
      <c r="HTE31" s="548"/>
      <c r="HTF31" s="548"/>
      <c r="HTG31" s="548"/>
      <c r="HTH31" s="548"/>
      <c r="HTI31" s="548"/>
      <c r="HTJ31" s="548"/>
      <c r="HTK31" s="548"/>
      <c r="HTL31" s="548"/>
      <c r="HTM31" s="548"/>
      <c r="HTN31" s="548"/>
      <c r="HTO31" s="548"/>
      <c r="HTP31" s="548"/>
      <c r="HTQ31" s="548"/>
      <c r="HTR31" s="548"/>
      <c r="HTS31" s="548"/>
      <c r="HTT31" s="548"/>
      <c r="HTU31" s="548"/>
      <c r="HTV31" s="548"/>
      <c r="HTW31" s="548"/>
      <c r="HTX31" s="548"/>
      <c r="HTY31" s="548"/>
      <c r="HTZ31" s="548"/>
      <c r="HUA31" s="548"/>
      <c r="HUB31" s="548"/>
      <c r="HUC31" s="548"/>
      <c r="HUD31" s="548"/>
      <c r="HUE31" s="548"/>
      <c r="HUF31" s="548"/>
      <c r="HUG31" s="548"/>
      <c r="HUH31" s="548"/>
      <c r="HUI31" s="548"/>
      <c r="HUJ31" s="548"/>
      <c r="HUK31" s="548"/>
      <c r="HUL31" s="548"/>
      <c r="HUM31" s="548"/>
      <c r="HUN31" s="548"/>
      <c r="HUO31" s="548"/>
      <c r="HUP31" s="548"/>
      <c r="HUQ31" s="548"/>
      <c r="HUR31" s="548"/>
      <c r="HUS31" s="548"/>
      <c r="HUT31" s="548"/>
      <c r="HUU31" s="548"/>
      <c r="HUV31" s="548"/>
      <c r="HUW31" s="548"/>
      <c r="HUX31" s="548"/>
      <c r="HUY31" s="548"/>
      <c r="HUZ31" s="548"/>
      <c r="HVA31" s="548"/>
      <c r="HVB31" s="548"/>
      <c r="HVC31" s="548"/>
      <c r="HVD31" s="548"/>
      <c r="HVE31" s="548"/>
      <c r="HVF31" s="548"/>
      <c r="HVG31" s="548"/>
      <c r="HVH31" s="548"/>
      <c r="HVI31" s="548"/>
      <c r="HVJ31" s="548"/>
      <c r="HVK31" s="548"/>
      <c r="HVL31" s="548"/>
      <c r="HVM31" s="548"/>
      <c r="HVN31" s="548"/>
      <c r="HVO31" s="548"/>
      <c r="HVP31" s="548"/>
      <c r="HVQ31" s="548"/>
      <c r="HVR31" s="548"/>
      <c r="HVS31" s="548"/>
      <c r="HVT31" s="548"/>
      <c r="HVU31" s="548"/>
      <c r="HVV31" s="548"/>
      <c r="HVW31" s="548"/>
      <c r="HVX31" s="548"/>
      <c r="HVY31" s="548"/>
      <c r="HVZ31" s="548"/>
      <c r="HWA31" s="548"/>
      <c r="HWB31" s="548"/>
      <c r="HWC31" s="548"/>
      <c r="HWD31" s="548"/>
      <c r="HWE31" s="548"/>
      <c r="HWF31" s="548"/>
      <c r="HWG31" s="548"/>
      <c r="HWH31" s="548"/>
      <c r="HWI31" s="548"/>
      <c r="HWJ31" s="548"/>
      <c r="HWK31" s="548"/>
      <c r="HWL31" s="548"/>
      <c r="HWM31" s="548"/>
      <c r="HWN31" s="548"/>
      <c r="HWO31" s="548"/>
      <c r="HWP31" s="548"/>
      <c r="HWQ31" s="548"/>
      <c r="HWR31" s="548"/>
      <c r="HWS31" s="548"/>
      <c r="HWT31" s="548"/>
      <c r="HWU31" s="548"/>
      <c r="HWV31" s="548"/>
      <c r="HWW31" s="548"/>
      <c r="HWX31" s="548"/>
      <c r="HWY31" s="548"/>
      <c r="HWZ31" s="548"/>
      <c r="HXA31" s="548"/>
      <c r="HXB31" s="548"/>
      <c r="HXC31" s="548"/>
      <c r="HXD31" s="548"/>
      <c r="HXE31" s="548"/>
      <c r="HXF31" s="548"/>
      <c r="HXG31" s="548"/>
      <c r="HXH31" s="548"/>
      <c r="HXI31" s="548"/>
      <c r="HXJ31" s="548"/>
      <c r="HXK31" s="548"/>
      <c r="HXL31" s="548"/>
      <c r="HXM31" s="548"/>
      <c r="HXN31" s="548"/>
      <c r="HXO31" s="548"/>
      <c r="HXP31" s="548"/>
      <c r="HXQ31" s="548"/>
      <c r="HXR31" s="548"/>
      <c r="HXS31" s="548"/>
      <c r="HXT31" s="548"/>
      <c r="HXU31" s="548"/>
      <c r="HXV31" s="548"/>
      <c r="HXW31" s="548"/>
      <c r="HXX31" s="548"/>
      <c r="HXY31" s="548"/>
      <c r="HXZ31" s="548"/>
      <c r="HYA31" s="548"/>
      <c r="HYB31" s="548"/>
      <c r="HYC31" s="548"/>
      <c r="HYD31" s="548"/>
      <c r="HYE31" s="548"/>
      <c r="HYF31" s="548"/>
      <c r="HYG31" s="548"/>
      <c r="HYH31" s="548"/>
      <c r="HYI31" s="548"/>
      <c r="HYJ31" s="548"/>
      <c r="HYK31" s="548"/>
      <c r="HYL31" s="548"/>
      <c r="HYM31" s="548"/>
      <c r="HYN31" s="548"/>
      <c r="HYO31" s="548"/>
      <c r="HYP31" s="548"/>
      <c r="HYQ31" s="548"/>
      <c r="HYR31" s="548"/>
      <c r="HYS31" s="548"/>
      <c r="HYT31" s="548"/>
      <c r="HYU31" s="548"/>
      <c r="HYV31" s="548"/>
      <c r="HYW31" s="548"/>
      <c r="HYX31" s="548"/>
      <c r="HYY31" s="548"/>
      <c r="HYZ31" s="548"/>
      <c r="HZA31" s="548"/>
      <c r="HZB31" s="548"/>
      <c r="HZC31" s="548"/>
      <c r="HZD31" s="548"/>
      <c r="HZE31" s="548"/>
      <c r="HZF31" s="548"/>
      <c r="HZG31" s="548"/>
      <c r="HZH31" s="548"/>
      <c r="HZI31" s="548"/>
      <c r="HZJ31" s="548"/>
      <c r="HZK31" s="548"/>
      <c r="HZL31" s="548"/>
      <c r="HZM31" s="548"/>
      <c r="HZN31" s="548"/>
      <c r="HZO31" s="548"/>
      <c r="HZP31" s="548"/>
      <c r="HZQ31" s="548"/>
      <c r="HZR31" s="548"/>
      <c r="HZS31" s="548"/>
      <c r="HZT31" s="548"/>
      <c r="HZU31" s="548"/>
      <c r="HZV31" s="548"/>
      <c r="HZW31" s="548"/>
      <c r="HZX31" s="548"/>
      <c r="HZY31" s="548"/>
      <c r="HZZ31" s="548"/>
      <c r="IAA31" s="548"/>
      <c r="IAB31" s="548"/>
      <c r="IAC31" s="548"/>
      <c r="IAD31" s="548"/>
      <c r="IAE31" s="548"/>
      <c r="IAF31" s="548"/>
      <c r="IAG31" s="548"/>
      <c r="IAH31" s="548"/>
      <c r="IAI31" s="548"/>
      <c r="IAJ31" s="548"/>
      <c r="IAK31" s="548"/>
      <c r="IAL31" s="548"/>
      <c r="IAM31" s="548"/>
      <c r="IAN31" s="548"/>
      <c r="IAO31" s="548"/>
      <c r="IAP31" s="548"/>
      <c r="IAQ31" s="548"/>
      <c r="IAR31" s="548"/>
      <c r="IAS31" s="548"/>
      <c r="IAT31" s="548"/>
      <c r="IAU31" s="548"/>
      <c r="IAV31" s="548"/>
      <c r="IAW31" s="548"/>
      <c r="IAX31" s="548"/>
      <c r="IAY31" s="548"/>
      <c r="IAZ31" s="548"/>
      <c r="IBA31" s="548"/>
      <c r="IBB31" s="548"/>
      <c r="IBC31" s="548"/>
      <c r="IBD31" s="548"/>
      <c r="IBE31" s="548"/>
      <c r="IBF31" s="548"/>
      <c r="IBG31" s="548"/>
      <c r="IBH31" s="548"/>
      <c r="IBI31" s="548"/>
      <c r="IBJ31" s="548"/>
      <c r="IBK31" s="548"/>
      <c r="IBL31" s="548"/>
      <c r="IBM31" s="548"/>
      <c r="IBN31" s="548"/>
      <c r="IBO31" s="548"/>
      <c r="IBP31" s="548"/>
      <c r="IBQ31" s="548"/>
      <c r="IBR31" s="548"/>
      <c r="IBS31" s="548"/>
      <c r="IBT31" s="548"/>
      <c r="IBU31" s="548"/>
      <c r="IBV31" s="548"/>
      <c r="IBW31" s="548"/>
      <c r="IBX31" s="548"/>
      <c r="IBY31" s="548"/>
      <c r="IBZ31" s="548"/>
      <c r="ICA31" s="548"/>
      <c r="ICB31" s="548"/>
      <c r="ICC31" s="548"/>
      <c r="ICD31" s="548"/>
      <c r="ICE31" s="548"/>
      <c r="ICF31" s="548"/>
      <c r="ICG31" s="548"/>
      <c r="ICH31" s="548"/>
      <c r="ICI31" s="548"/>
      <c r="ICJ31" s="548"/>
      <c r="ICK31" s="548"/>
      <c r="ICL31" s="548"/>
      <c r="ICM31" s="548"/>
      <c r="ICN31" s="548"/>
      <c r="ICO31" s="548"/>
      <c r="ICP31" s="548"/>
      <c r="ICQ31" s="548"/>
      <c r="ICR31" s="548"/>
      <c r="ICS31" s="548"/>
      <c r="ICT31" s="548"/>
      <c r="ICU31" s="548"/>
      <c r="ICV31" s="548"/>
      <c r="ICW31" s="548"/>
      <c r="ICX31" s="548"/>
      <c r="ICY31" s="548"/>
      <c r="ICZ31" s="548"/>
      <c r="IDA31" s="548"/>
      <c r="IDB31" s="548"/>
      <c r="IDC31" s="548"/>
      <c r="IDD31" s="548"/>
      <c r="IDE31" s="548"/>
      <c r="IDF31" s="548"/>
      <c r="IDG31" s="548"/>
      <c r="IDH31" s="548"/>
      <c r="IDI31" s="548"/>
      <c r="IDJ31" s="548"/>
      <c r="IDK31" s="548"/>
      <c r="IDL31" s="548"/>
      <c r="IDM31" s="548"/>
      <c r="IDN31" s="548"/>
      <c r="IDO31" s="548"/>
      <c r="IDP31" s="548"/>
      <c r="IDQ31" s="548"/>
      <c r="IDR31" s="548"/>
      <c r="IDS31" s="548"/>
      <c r="IDT31" s="548"/>
      <c r="IDU31" s="548"/>
      <c r="IDV31" s="548"/>
      <c r="IDW31" s="548"/>
      <c r="IDX31" s="548"/>
      <c r="IDY31" s="548"/>
      <c r="IDZ31" s="548"/>
      <c r="IEA31" s="548"/>
      <c r="IEB31" s="548"/>
      <c r="IEC31" s="548"/>
      <c r="IED31" s="548"/>
      <c r="IEE31" s="548"/>
      <c r="IEF31" s="548"/>
      <c r="IEG31" s="548"/>
      <c r="IEH31" s="548"/>
      <c r="IEI31" s="548"/>
      <c r="IEJ31" s="548"/>
      <c r="IEK31" s="548"/>
      <c r="IEL31" s="548"/>
      <c r="IEM31" s="548"/>
      <c r="IEN31" s="548"/>
      <c r="IEO31" s="548"/>
      <c r="IEP31" s="548"/>
      <c r="IEQ31" s="548"/>
      <c r="IER31" s="548"/>
      <c r="IES31" s="548"/>
      <c r="IET31" s="548"/>
      <c r="IEU31" s="548"/>
      <c r="IEV31" s="548"/>
      <c r="IEW31" s="548"/>
      <c r="IEX31" s="548"/>
      <c r="IEY31" s="548"/>
      <c r="IEZ31" s="548"/>
      <c r="IFA31" s="548"/>
      <c r="IFB31" s="548"/>
      <c r="IFC31" s="548"/>
      <c r="IFD31" s="548"/>
      <c r="IFE31" s="548"/>
      <c r="IFF31" s="548"/>
      <c r="IFG31" s="548"/>
      <c r="IFH31" s="548"/>
      <c r="IFI31" s="548"/>
      <c r="IFJ31" s="548"/>
      <c r="IFK31" s="548"/>
      <c r="IFL31" s="548"/>
      <c r="IFM31" s="548"/>
      <c r="IFN31" s="548"/>
      <c r="IFO31" s="548"/>
      <c r="IFP31" s="548"/>
      <c r="IFQ31" s="548"/>
      <c r="IFR31" s="548"/>
      <c r="IFS31" s="548"/>
      <c r="IFT31" s="548"/>
      <c r="IFU31" s="548"/>
      <c r="IFV31" s="548"/>
      <c r="IFW31" s="548"/>
      <c r="IFX31" s="548"/>
      <c r="IFY31" s="548"/>
      <c r="IFZ31" s="548"/>
      <c r="IGA31" s="548"/>
      <c r="IGB31" s="548"/>
      <c r="IGC31" s="548"/>
      <c r="IGD31" s="548"/>
      <c r="IGE31" s="548"/>
      <c r="IGF31" s="548"/>
      <c r="IGG31" s="548"/>
      <c r="IGH31" s="548"/>
      <c r="IGI31" s="548"/>
      <c r="IGJ31" s="548"/>
      <c r="IGK31" s="548"/>
      <c r="IGL31" s="548"/>
      <c r="IGM31" s="548"/>
      <c r="IGN31" s="548"/>
      <c r="IGO31" s="548"/>
      <c r="IGP31" s="548"/>
      <c r="IGQ31" s="548"/>
      <c r="IGR31" s="548"/>
      <c r="IGS31" s="548"/>
      <c r="IGT31" s="548"/>
      <c r="IGU31" s="548"/>
      <c r="IGV31" s="548"/>
      <c r="IGW31" s="548"/>
      <c r="IGX31" s="548"/>
      <c r="IGY31" s="548"/>
      <c r="IGZ31" s="548"/>
      <c r="IHA31" s="548"/>
      <c r="IHB31" s="548"/>
      <c r="IHC31" s="548"/>
      <c r="IHD31" s="548"/>
      <c r="IHE31" s="548"/>
      <c r="IHF31" s="548"/>
      <c r="IHG31" s="548"/>
      <c r="IHH31" s="548"/>
      <c r="IHI31" s="548"/>
      <c r="IHJ31" s="548"/>
      <c r="IHK31" s="548"/>
      <c r="IHL31" s="548"/>
      <c r="IHM31" s="548"/>
      <c r="IHN31" s="548"/>
      <c r="IHO31" s="548"/>
      <c r="IHP31" s="548"/>
      <c r="IHQ31" s="548"/>
      <c r="IHR31" s="548"/>
      <c r="IHS31" s="548"/>
      <c r="IHT31" s="548"/>
      <c r="IHU31" s="548"/>
      <c r="IHV31" s="548"/>
      <c r="IHW31" s="548"/>
      <c r="IHX31" s="548"/>
      <c r="IHY31" s="548"/>
      <c r="IHZ31" s="548"/>
      <c r="IIA31" s="548"/>
      <c r="IIB31" s="548"/>
      <c r="IIC31" s="548"/>
      <c r="IID31" s="548"/>
      <c r="IIE31" s="548"/>
      <c r="IIF31" s="548"/>
      <c r="IIG31" s="548"/>
      <c r="IIH31" s="548"/>
      <c r="III31" s="548"/>
      <c r="IIJ31" s="548"/>
      <c r="IIK31" s="548"/>
      <c r="IIL31" s="548"/>
      <c r="IIM31" s="548"/>
      <c r="IIN31" s="548"/>
      <c r="IIO31" s="548"/>
      <c r="IIP31" s="548"/>
      <c r="IIQ31" s="548"/>
      <c r="IIR31" s="548"/>
      <c r="IIS31" s="548"/>
      <c r="IIT31" s="548"/>
      <c r="IIU31" s="548"/>
      <c r="IIV31" s="548"/>
      <c r="IIW31" s="548"/>
      <c r="IIX31" s="548"/>
      <c r="IIY31" s="548"/>
      <c r="IIZ31" s="548"/>
      <c r="IJA31" s="548"/>
      <c r="IJB31" s="548"/>
      <c r="IJC31" s="548"/>
      <c r="IJD31" s="548"/>
      <c r="IJE31" s="548"/>
      <c r="IJF31" s="548"/>
      <c r="IJG31" s="548"/>
      <c r="IJH31" s="548"/>
      <c r="IJI31" s="548"/>
      <c r="IJJ31" s="548"/>
      <c r="IJK31" s="548"/>
      <c r="IJL31" s="548"/>
      <c r="IJM31" s="548"/>
      <c r="IJN31" s="548"/>
      <c r="IJO31" s="548"/>
      <c r="IJP31" s="548"/>
      <c r="IJQ31" s="548"/>
      <c r="IJR31" s="548"/>
      <c r="IJS31" s="548"/>
      <c r="IJT31" s="548"/>
      <c r="IJU31" s="548"/>
      <c r="IJV31" s="548"/>
      <c r="IJW31" s="548"/>
      <c r="IJX31" s="548"/>
      <c r="IJY31" s="548"/>
      <c r="IJZ31" s="548"/>
      <c r="IKA31" s="548"/>
      <c r="IKB31" s="548"/>
      <c r="IKC31" s="548"/>
      <c r="IKD31" s="548"/>
      <c r="IKE31" s="548"/>
      <c r="IKF31" s="548"/>
      <c r="IKG31" s="548"/>
      <c r="IKH31" s="548"/>
      <c r="IKI31" s="548"/>
      <c r="IKJ31" s="548"/>
      <c r="IKK31" s="548"/>
      <c r="IKL31" s="548"/>
      <c r="IKM31" s="548"/>
      <c r="IKN31" s="548"/>
      <c r="IKO31" s="548"/>
      <c r="IKP31" s="548"/>
      <c r="IKQ31" s="548"/>
      <c r="IKR31" s="548"/>
      <c r="IKS31" s="548"/>
      <c r="IKT31" s="548"/>
      <c r="IKU31" s="548"/>
      <c r="IKV31" s="548"/>
      <c r="IKW31" s="548"/>
      <c r="IKX31" s="548"/>
      <c r="IKY31" s="548"/>
      <c r="IKZ31" s="548"/>
      <c r="ILA31" s="548"/>
      <c r="ILB31" s="548"/>
      <c r="ILC31" s="548"/>
      <c r="ILD31" s="548"/>
      <c r="ILE31" s="548"/>
      <c r="ILF31" s="548"/>
      <c r="ILG31" s="548"/>
      <c r="ILH31" s="548"/>
      <c r="ILI31" s="548"/>
      <c r="ILJ31" s="548"/>
      <c r="ILK31" s="548"/>
      <c r="ILL31" s="548"/>
      <c r="ILM31" s="548"/>
      <c r="ILN31" s="548"/>
      <c r="ILO31" s="548"/>
      <c r="ILP31" s="548"/>
      <c r="ILQ31" s="548"/>
      <c r="ILR31" s="548"/>
      <c r="ILS31" s="548"/>
      <c r="ILT31" s="548"/>
      <c r="ILU31" s="548"/>
      <c r="ILV31" s="548"/>
      <c r="ILW31" s="548"/>
      <c r="ILX31" s="548"/>
      <c r="ILY31" s="548"/>
      <c r="ILZ31" s="548"/>
      <c r="IMA31" s="548"/>
      <c r="IMB31" s="548"/>
      <c r="IMC31" s="548"/>
      <c r="IMD31" s="548"/>
      <c r="IME31" s="548"/>
      <c r="IMF31" s="548"/>
      <c r="IMG31" s="548"/>
      <c r="IMH31" s="548"/>
      <c r="IMI31" s="548"/>
      <c r="IMJ31" s="548"/>
      <c r="IMK31" s="548"/>
      <c r="IML31" s="548"/>
      <c r="IMM31" s="548"/>
      <c r="IMN31" s="548"/>
      <c r="IMO31" s="548"/>
      <c r="IMP31" s="548"/>
      <c r="IMQ31" s="548"/>
      <c r="IMR31" s="548"/>
      <c r="IMS31" s="548"/>
      <c r="IMT31" s="548"/>
      <c r="IMU31" s="548"/>
      <c r="IMV31" s="548"/>
      <c r="IMW31" s="548"/>
      <c r="IMX31" s="548"/>
      <c r="IMY31" s="548"/>
      <c r="IMZ31" s="548"/>
      <c r="INA31" s="548"/>
      <c r="INB31" s="548"/>
      <c r="INC31" s="548"/>
      <c r="IND31" s="548"/>
      <c r="INE31" s="548"/>
      <c r="INF31" s="548"/>
      <c r="ING31" s="548"/>
      <c r="INH31" s="548"/>
      <c r="INI31" s="548"/>
      <c r="INJ31" s="548"/>
      <c r="INK31" s="548"/>
      <c r="INL31" s="548"/>
      <c r="INM31" s="548"/>
      <c r="INN31" s="548"/>
      <c r="INO31" s="548"/>
      <c r="INP31" s="548"/>
      <c r="INQ31" s="548"/>
      <c r="INR31" s="548"/>
      <c r="INS31" s="548"/>
      <c r="INT31" s="548"/>
      <c r="INU31" s="548"/>
      <c r="INV31" s="548"/>
      <c r="INW31" s="548"/>
      <c r="INX31" s="548"/>
      <c r="INY31" s="548"/>
      <c r="INZ31" s="548"/>
      <c r="IOA31" s="548"/>
      <c r="IOB31" s="548"/>
      <c r="IOC31" s="548"/>
      <c r="IOD31" s="548"/>
      <c r="IOE31" s="548"/>
      <c r="IOF31" s="548"/>
      <c r="IOG31" s="548"/>
      <c r="IOH31" s="548"/>
      <c r="IOI31" s="548"/>
      <c r="IOJ31" s="548"/>
      <c r="IOK31" s="548"/>
      <c r="IOL31" s="548"/>
      <c r="IOM31" s="548"/>
      <c r="ION31" s="548"/>
      <c r="IOO31" s="548"/>
      <c r="IOP31" s="548"/>
      <c r="IOQ31" s="548"/>
      <c r="IOR31" s="548"/>
      <c r="IOS31" s="548"/>
      <c r="IOT31" s="548"/>
      <c r="IOU31" s="548"/>
      <c r="IOV31" s="548"/>
      <c r="IOW31" s="548"/>
      <c r="IOX31" s="548"/>
      <c r="IOY31" s="548"/>
      <c r="IOZ31" s="548"/>
      <c r="IPA31" s="548"/>
      <c r="IPB31" s="548"/>
      <c r="IPC31" s="548"/>
      <c r="IPD31" s="548"/>
      <c r="IPE31" s="548"/>
      <c r="IPF31" s="548"/>
      <c r="IPG31" s="548"/>
      <c r="IPH31" s="548"/>
      <c r="IPI31" s="548"/>
      <c r="IPJ31" s="548"/>
      <c r="IPK31" s="548"/>
      <c r="IPL31" s="548"/>
      <c r="IPM31" s="548"/>
      <c r="IPN31" s="548"/>
      <c r="IPO31" s="548"/>
      <c r="IPP31" s="548"/>
      <c r="IPQ31" s="548"/>
      <c r="IPR31" s="548"/>
      <c r="IPS31" s="548"/>
      <c r="IPT31" s="548"/>
      <c r="IPU31" s="548"/>
      <c r="IPV31" s="548"/>
      <c r="IPW31" s="548"/>
      <c r="IPX31" s="548"/>
      <c r="IPY31" s="548"/>
      <c r="IPZ31" s="548"/>
      <c r="IQA31" s="548"/>
      <c r="IQB31" s="548"/>
      <c r="IQC31" s="548"/>
      <c r="IQD31" s="548"/>
      <c r="IQE31" s="548"/>
      <c r="IQF31" s="548"/>
      <c r="IQG31" s="548"/>
      <c r="IQH31" s="548"/>
      <c r="IQI31" s="548"/>
      <c r="IQJ31" s="548"/>
      <c r="IQK31" s="548"/>
      <c r="IQL31" s="548"/>
      <c r="IQM31" s="548"/>
      <c r="IQN31" s="548"/>
      <c r="IQO31" s="548"/>
      <c r="IQP31" s="548"/>
      <c r="IQQ31" s="548"/>
      <c r="IQR31" s="548"/>
      <c r="IQS31" s="548"/>
      <c r="IQT31" s="548"/>
      <c r="IQU31" s="548"/>
      <c r="IQV31" s="548"/>
      <c r="IQW31" s="548"/>
      <c r="IQX31" s="548"/>
      <c r="IQY31" s="548"/>
      <c r="IQZ31" s="548"/>
      <c r="IRA31" s="548"/>
      <c r="IRB31" s="548"/>
      <c r="IRC31" s="548"/>
      <c r="IRD31" s="548"/>
      <c r="IRE31" s="548"/>
      <c r="IRF31" s="548"/>
      <c r="IRG31" s="548"/>
      <c r="IRH31" s="548"/>
      <c r="IRI31" s="548"/>
      <c r="IRJ31" s="548"/>
      <c r="IRK31" s="548"/>
      <c r="IRL31" s="548"/>
      <c r="IRM31" s="548"/>
      <c r="IRN31" s="548"/>
      <c r="IRO31" s="548"/>
      <c r="IRP31" s="548"/>
      <c r="IRQ31" s="548"/>
      <c r="IRR31" s="548"/>
      <c r="IRS31" s="548"/>
      <c r="IRT31" s="548"/>
      <c r="IRU31" s="548"/>
      <c r="IRV31" s="548"/>
      <c r="IRW31" s="548"/>
      <c r="IRX31" s="548"/>
      <c r="IRY31" s="548"/>
      <c r="IRZ31" s="548"/>
      <c r="ISA31" s="548"/>
      <c r="ISB31" s="548"/>
      <c r="ISC31" s="548"/>
      <c r="ISD31" s="548"/>
      <c r="ISE31" s="548"/>
      <c r="ISF31" s="548"/>
      <c r="ISG31" s="548"/>
      <c r="ISH31" s="548"/>
      <c r="ISI31" s="548"/>
      <c r="ISJ31" s="548"/>
      <c r="ISK31" s="548"/>
      <c r="ISL31" s="548"/>
      <c r="ISM31" s="548"/>
      <c r="ISN31" s="548"/>
      <c r="ISO31" s="548"/>
      <c r="ISP31" s="548"/>
      <c r="ISQ31" s="548"/>
      <c r="ISR31" s="548"/>
      <c r="ISS31" s="548"/>
      <c r="IST31" s="548"/>
      <c r="ISU31" s="548"/>
      <c r="ISV31" s="548"/>
      <c r="ISW31" s="548"/>
      <c r="ISX31" s="548"/>
      <c r="ISY31" s="548"/>
      <c r="ISZ31" s="548"/>
      <c r="ITA31" s="548"/>
      <c r="ITB31" s="548"/>
      <c r="ITC31" s="548"/>
      <c r="ITD31" s="548"/>
      <c r="ITE31" s="548"/>
      <c r="ITF31" s="548"/>
      <c r="ITG31" s="548"/>
      <c r="ITH31" s="548"/>
      <c r="ITI31" s="548"/>
      <c r="ITJ31" s="548"/>
      <c r="ITK31" s="548"/>
      <c r="ITL31" s="548"/>
      <c r="ITM31" s="548"/>
      <c r="ITN31" s="548"/>
      <c r="ITO31" s="548"/>
      <c r="ITP31" s="548"/>
      <c r="ITQ31" s="548"/>
      <c r="ITR31" s="548"/>
      <c r="ITS31" s="548"/>
      <c r="ITT31" s="548"/>
      <c r="ITU31" s="548"/>
      <c r="ITV31" s="548"/>
      <c r="ITW31" s="548"/>
      <c r="ITX31" s="548"/>
      <c r="ITY31" s="548"/>
      <c r="ITZ31" s="548"/>
      <c r="IUA31" s="548"/>
      <c r="IUB31" s="548"/>
      <c r="IUC31" s="548"/>
      <c r="IUD31" s="548"/>
      <c r="IUE31" s="548"/>
      <c r="IUF31" s="548"/>
      <c r="IUG31" s="548"/>
      <c r="IUH31" s="548"/>
      <c r="IUI31" s="548"/>
      <c r="IUJ31" s="548"/>
      <c r="IUK31" s="548"/>
      <c r="IUL31" s="548"/>
      <c r="IUM31" s="548"/>
      <c r="IUN31" s="548"/>
      <c r="IUO31" s="548"/>
      <c r="IUP31" s="548"/>
      <c r="IUQ31" s="548"/>
      <c r="IUR31" s="548"/>
      <c r="IUS31" s="548"/>
      <c r="IUT31" s="548"/>
      <c r="IUU31" s="548"/>
      <c r="IUV31" s="548"/>
      <c r="IUW31" s="548"/>
      <c r="IUX31" s="548"/>
      <c r="IUY31" s="548"/>
      <c r="IUZ31" s="548"/>
      <c r="IVA31" s="548"/>
      <c r="IVB31" s="548"/>
      <c r="IVC31" s="548"/>
      <c r="IVD31" s="548"/>
      <c r="IVE31" s="548"/>
      <c r="IVF31" s="548"/>
      <c r="IVG31" s="548"/>
      <c r="IVH31" s="548"/>
      <c r="IVI31" s="548"/>
      <c r="IVJ31" s="548"/>
      <c r="IVK31" s="548"/>
      <c r="IVL31" s="548"/>
      <c r="IVM31" s="548"/>
      <c r="IVN31" s="548"/>
      <c r="IVO31" s="548"/>
      <c r="IVP31" s="548"/>
      <c r="IVQ31" s="548"/>
      <c r="IVR31" s="548"/>
      <c r="IVS31" s="548"/>
      <c r="IVT31" s="548"/>
      <c r="IVU31" s="548"/>
      <c r="IVV31" s="548"/>
      <c r="IVW31" s="548"/>
      <c r="IVX31" s="548"/>
      <c r="IVY31" s="548"/>
      <c r="IVZ31" s="548"/>
      <c r="IWA31" s="548"/>
      <c r="IWB31" s="548"/>
      <c r="IWC31" s="548"/>
      <c r="IWD31" s="548"/>
      <c r="IWE31" s="548"/>
      <c r="IWF31" s="548"/>
      <c r="IWG31" s="548"/>
      <c r="IWH31" s="548"/>
      <c r="IWI31" s="548"/>
      <c r="IWJ31" s="548"/>
      <c r="IWK31" s="548"/>
      <c r="IWL31" s="548"/>
      <c r="IWM31" s="548"/>
      <c r="IWN31" s="548"/>
      <c r="IWO31" s="548"/>
      <c r="IWP31" s="548"/>
      <c r="IWQ31" s="548"/>
      <c r="IWR31" s="548"/>
      <c r="IWS31" s="548"/>
      <c r="IWT31" s="548"/>
      <c r="IWU31" s="548"/>
      <c r="IWV31" s="548"/>
      <c r="IWW31" s="548"/>
      <c r="IWX31" s="548"/>
      <c r="IWY31" s="548"/>
      <c r="IWZ31" s="548"/>
      <c r="IXA31" s="548"/>
      <c r="IXB31" s="548"/>
      <c r="IXC31" s="548"/>
      <c r="IXD31" s="548"/>
      <c r="IXE31" s="548"/>
      <c r="IXF31" s="548"/>
      <c r="IXG31" s="548"/>
      <c r="IXH31" s="548"/>
      <c r="IXI31" s="548"/>
      <c r="IXJ31" s="548"/>
      <c r="IXK31" s="548"/>
      <c r="IXL31" s="548"/>
      <c r="IXM31" s="548"/>
      <c r="IXN31" s="548"/>
      <c r="IXO31" s="548"/>
      <c r="IXP31" s="548"/>
      <c r="IXQ31" s="548"/>
      <c r="IXR31" s="548"/>
      <c r="IXS31" s="548"/>
      <c r="IXT31" s="548"/>
      <c r="IXU31" s="548"/>
      <c r="IXV31" s="548"/>
      <c r="IXW31" s="548"/>
      <c r="IXX31" s="548"/>
      <c r="IXY31" s="548"/>
      <c r="IXZ31" s="548"/>
      <c r="IYA31" s="548"/>
      <c r="IYB31" s="548"/>
      <c r="IYC31" s="548"/>
      <c r="IYD31" s="548"/>
      <c r="IYE31" s="548"/>
      <c r="IYF31" s="548"/>
      <c r="IYG31" s="548"/>
      <c r="IYH31" s="548"/>
      <c r="IYI31" s="548"/>
      <c r="IYJ31" s="548"/>
      <c r="IYK31" s="548"/>
      <c r="IYL31" s="548"/>
      <c r="IYM31" s="548"/>
      <c r="IYN31" s="548"/>
      <c r="IYO31" s="548"/>
      <c r="IYP31" s="548"/>
      <c r="IYQ31" s="548"/>
      <c r="IYR31" s="548"/>
      <c r="IYS31" s="548"/>
      <c r="IYT31" s="548"/>
      <c r="IYU31" s="548"/>
      <c r="IYV31" s="548"/>
      <c r="IYW31" s="548"/>
      <c r="IYX31" s="548"/>
      <c r="IYY31" s="548"/>
      <c r="IYZ31" s="548"/>
      <c r="IZA31" s="548"/>
      <c r="IZB31" s="548"/>
      <c r="IZC31" s="548"/>
      <c r="IZD31" s="548"/>
      <c r="IZE31" s="548"/>
      <c r="IZF31" s="548"/>
      <c r="IZG31" s="548"/>
      <c r="IZH31" s="548"/>
      <c r="IZI31" s="548"/>
      <c r="IZJ31" s="548"/>
      <c r="IZK31" s="548"/>
      <c r="IZL31" s="548"/>
      <c r="IZM31" s="548"/>
      <c r="IZN31" s="548"/>
      <c r="IZO31" s="548"/>
      <c r="IZP31" s="548"/>
      <c r="IZQ31" s="548"/>
      <c r="IZR31" s="548"/>
      <c r="IZS31" s="548"/>
      <c r="IZT31" s="548"/>
      <c r="IZU31" s="548"/>
      <c r="IZV31" s="548"/>
      <c r="IZW31" s="548"/>
      <c r="IZX31" s="548"/>
      <c r="IZY31" s="548"/>
      <c r="IZZ31" s="548"/>
      <c r="JAA31" s="548"/>
      <c r="JAB31" s="548"/>
      <c r="JAC31" s="548"/>
      <c r="JAD31" s="548"/>
      <c r="JAE31" s="548"/>
      <c r="JAF31" s="548"/>
      <c r="JAG31" s="548"/>
      <c r="JAH31" s="548"/>
      <c r="JAI31" s="548"/>
      <c r="JAJ31" s="548"/>
      <c r="JAK31" s="548"/>
      <c r="JAL31" s="548"/>
      <c r="JAM31" s="548"/>
      <c r="JAN31" s="548"/>
      <c r="JAO31" s="548"/>
      <c r="JAP31" s="548"/>
      <c r="JAQ31" s="548"/>
      <c r="JAR31" s="548"/>
      <c r="JAS31" s="548"/>
      <c r="JAT31" s="548"/>
      <c r="JAU31" s="548"/>
      <c r="JAV31" s="548"/>
      <c r="JAW31" s="548"/>
      <c r="JAX31" s="548"/>
      <c r="JAY31" s="548"/>
      <c r="JAZ31" s="548"/>
      <c r="JBA31" s="548"/>
      <c r="JBB31" s="548"/>
      <c r="JBC31" s="548"/>
      <c r="JBD31" s="548"/>
      <c r="JBE31" s="548"/>
      <c r="JBF31" s="548"/>
      <c r="JBG31" s="548"/>
      <c r="JBH31" s="548"/>
      <c r="JBI31" s="548"/>
      <c r="JBJ31" s="548"/>
      <c r="JBK31" s="548"/>
      <c r="JBL31" s="548"/>
      <c r="JBM31" s="548"/>
      <c r="JBN31" s="548"/>
      <c r="JBO31" s="548"/>
      <c r="JBP31" s="548"/>
      <c r="JBQ31" s="548"/>
      <c r="JBR31" s="548"/>
      <c r="JBS31" s="548"/>
      <c r="JBT31" s="548"/>
      <c r="JBU31" s="548"/>
      <c r="JBV31" s="548"/>
      <c r="JBW31" s="548"/>
      <c r="JBX31" s="548"/>
      <c r="JBY31" s="548"/>
      <c r="JBZ31" s="548"/>
      <c r="JCA31" s="548"/>
      <c r="JCB31" s="548"/>
      <c r="JCC31" s="548"/>
      <c r="JCD31" s="548"/>
      <c r="JCE31" s="548"/>
      <c r="JCF31" s="548"/>
      <c r="JCG31" s="548"/>
      <c r="JCH31" s="548"/>
      <c r="JCI31" s="548"/>
      <c r="JCJ31" s="548"/>
      <c r="JCK31" s="548"/>
      <c r="JCL31" s="548"/>
      <c r="JCM31" s="548"/>
      <c r="JCN31" s="548"/>
      <c r="JCO31" s="548"/>
      <c r="JCP31" s="548"/>
      <c r="JCQ31" s="548"/>
      <c r="JCR31" s="548"/>
      <c r="JCS31" s="548"/>
      <c r="JCT31" s="548"/>
      <c r="JCU31" s="548"/>
      <c r="JCV31" s="548"/>
      <c r="JCW31" s="548"/>
      <c r="JCX31" s="548"/>
      <c r="JCY31" s="548"/>
      <c r="JCZ31" s="548"/>
      <c r="JDA31" s="548"/>
      <c r="JDB31" s="548"/>
      <c r="JDC31" s="548"/>
      <c r="JDD31" s="548"/>
      <c r="JDE31" s="548"/>
      <c r="JDF31" s="548"/>
      <c r="JDG31" s="548"/>
      <c r="JDH31" s="548"/>
      <c r="JDI31" s="548"/>
      <c r="JDJ31" s="548"/>
      <c r="JDK31" s="548"/>
      <c r="JDL31" s="548"/>
      <c r="JDM31" s="548"/>
      <c r="JDN31" s="548"/>
      <c r="JDO31" s="548"/>
      <c r="JDP31" s="548"/>
      <c r="JDQ31" s="548"/>
      <c r="JDR31" s="548"/>
      <c r="JDS31" s="548"/>
      <c r="JDT31" s="548"/>
      <c r="JDU31" s="548"/>
      <c r="JDV31" s="548"/>
      <c r="JDW31" s="548"/>
      <c r="JDX31" s="548"/>
      <c r="JDY31" s="548"/>
      <c r="JDZ31" s="548"/>
      <c r="JEA31" s="548"/>
      <c r="JEB31" s="548"/>
      <c r="JEC31" s="548"/>
      <c r="JED31" s="548"/>
      <c r="JEE31" s="548"/>
      <c r="JEF31" s="548"/>
      <c r="JEG31" s="548"/>
      <c r="JEH31" s="548"/>
      <c r="JEI31" s="548"/>
      <c r="JEJ31" s="548"/>
      <c r="JEK31" s="548"/>
      <c r="JEL31" s="548"/>
      <c r="JEM31" s="548"/>
      <c r="JEN31" s="548"/>
      <c r="JEO31" s="548"/>
      <c r="JEP31" s="548"/>
      <c r="JEQ31" s="548"/>
      <c r="JER31" s="548"/>
      <c r="JES31" s="548"/>
      <c r="JET31" s="548"/>
      <c r="JEU31" s="548"/>
      <c r="JEV31" s="548"/>
      <c r="JEW31" s="548"/>
      <c r="JEX31" s="548"/>
      <c r="JEY31" s="548"/>
      <c r="JEZ31" s="548"/>
      <c r="JFA31" s="548"/>
      <c r="JFB31" s="548"/>
      <c r="JFC31" s="548"/>
      <c r="JFD31" s="548"/>
      <c r="JFE31" s="548"/>
      <c r="JFF31" s="548"/>
      <c r="JFG31" s="548"/>
      <c r="JFH31" s="548"/>
      <c r="JFI31" s="548"/>
      <c r="JFJ31" s="548"/>
      <c r="JFK31" s="548"/>
      <c r="JFL31" s="548"/>
      <c r="JFM31" s="548"/>
      <c r="JFN31" s="548"/>
      <c r="JFO31" s="548"/>
      <c r="JFP31" s="548"/>
      <c r="JFQ31" s="548"/>
      <c r="JFR31" s="548"/>
      <c r="JFS31" s="548"/>
      <c r="JFT31" s="548"/>
      <c r="JFU31" s="548"/>
      <c r="JFV31" s="548"/>
      <c r="JFW31" s="548"/>
      <c r="JFX31" s="548"/>
      <c r="JFY31" s="548"/>
      <c r="JFZ31" s="548"/>
      <c r="JGA31" s="548"/>
      <c r="JGB31" s="548"/>
      <c r="JGC31" s="548"/>
      <c r="JGD31" s="548"/>
      <c r="JGE31" s="548"/>
      <c r="JGF31" s="548"/>
      <c r="JGG31" s="548"/>
      <c r="JGH31" s="548"/>
      <c r="JGI31" s="548"/>
      <c r="JGJ31" s="548"/>
      <c r="JGK31" s="548"/>
      <c r="JGL31" s="548"/>
      <c r="JGM31" s="548"/>
      <c r="JGN31" s="548"/>
      <c r="JGO31" s="548"/>
      <c r="JGP31" s="548"/>
      <c r="JGQ31" s="548"/>
      <c r="JGR31" s="548"/>
      <c r="JGS31" s="548"/>
      <c r="JGT31" s="548"/>
      <c r="JGU31" s="548"/>
      <c r="JGV31" s="548"/>
      <c r="JGW31" s="548"/>
      <c r="JGX31" s="548"/>
      <c r="JGY31" s="548"/>
      <c r="JGZ31" s="548"/>
      <c r="JHA31" s="548"/>
      <c r="JHB31" s="548"/>
      <c r="JHC31" s="548"/>
      <c r="JHD31" s="548"/>
      <c r="JHE31" s="548"/>
      <c r="JHF31" s="548"/>
      <c r="JHG31" s="548"/>
      <c r="JHH31" s="548"/>
      <c r="JHI31" s="548"/>
      <c r="JHJ31" s="548"/>
      <c r="JHK31" s="548"/>
      <c r="JHL31" s="548"/>
      <c r="JHM31" s="548"/>
      <c r="JHN31" s="548"/>
      <c r="JHO31" s="548"/>
      <c r="JHP31" s="548"/>
      <c r="JHQ31" s="548"/>
      <c r="JHR31" s="548"/>
      <c r="JHS31" s="548"/>
      <c r="JHT31" s="548"/>
      <c r="JHU31" s="548"/>
      <c r="JHV31" s="548"/>
      <c r="JHW31" s="548"/>
      <c r="JHX31" s="548"/>
      <c r="JHY31" s="548"/>
      <c r="JHZ31" s="548"/>
      <c r="JIA31" s="548"/>
      <c r="JIB31" s="548"/>
      <c r="JIC31" s="548"/>
      <c r="JID31" s="548"/>
      <c r="JIE31" s="548"/>
      <c r="JIF31" s="548"/>
      <c r="JIG31" s="548"/>
      <c r="JIH31" s="548"/>
      <c r="JII31" s="548"/>
      <c r="JIJ31" s="548"/>
      <c r="JIK31" s="548"/>
      <c r="JIL31" s="548"/>
      <c r="JIM31" s="548"/>
      <c r="JIN31" s="548"/>
      <c r="JIO31" s="548"/>
      <c r="JIP31" s="548"/>
      <c r="JIQ31" s="548"/>
      <c r="JIR31" s="548"/>
      <c r="JIS31" s="548"/>
      <c r="JIT31" s="548"/>
      <c r="JIU31" s="548"/>
      <c r="JIV31" s="548"/>
      <c r="JIW31" s="548"/>
      <c r="JIX31" s="548"/>
      <c r="JIY31" s="548"/>
      <c r="JIZ31" s="548"/>
      <c r="JJA31" s="548"/>
      <c r="JJB31" s="548"/>
      <c r="JJC31" s="548"/>
      <c r="JJD31" s="548"/>
      <c r="JJE31" s="548"/>
      <c r="JJF31" s="548"/>
      <c r="JJG31" s="548"/>
      <c r="JJH31" s="548"/>
      <c r="JJI31" s="548"/>
      <c r="JJJ31" s="548"/>
      <c r="JJK31" s="548"/>
      <c r="JJL31" s="548"/>
      <c r="JJM31" s="548"/>
      <c r="JJN31" s="548"/>
      <c r="JJO31" s="548"/>
      <c r="JJP31" s="548"/>
      <c r="JJQ31" s="548"/>
      <c r="JJR31" s="548"/>
      <c r="JJS31" s="548"/>
      <c r="JJT31" s="548"/>
      <c r="JJU31" s="548"/>
      <c r="JJV31" s="548"/>
      <c r="JJW31" s="548"/>
      <c r="JJX31" s="548"/>
      <c r="JJY31" s="548"/>
      <c r="JJZ31" s="548"/>
      <c r="JKA31" s="548"/>
      <c r="JKB31" s="548"/>
      <c r="JKC31" s="548"/>
      <c r="JKD31" s="548"/>
      <c r="JKE31" s="548"/>
      <c r="JKF31" s="548"/>
      <c r="JKG31" s="548"/>
      <c r="JKH31" s="548"/>
      <c r="JKI31" s="548"/>
      <c r="JKJ31" s="548"/>
      <c r="JKK31" s="548"/>
      <c r="JKL31" s="548"/>
      <c r="JKM31" s="548"/>
      <c r="JKN31" s="548"/>
      <c r="JKO31" s="548"/>
      <c r="JKP31" s="548"/>
      <c r="JKQ31" s="548"/>
      <c r="JKR31" s="548"/>
      <c r="JKS31" s="548"/>
      <c r="JKT31" s="548"/>
      <c r="JKU31" s="548"/>
      <c r="JKV31" s="548"/>
      <c r="JKW31" s="548"/>
      <c r="JKX31" s="548"/>
      <c r="JKY31" s="548"/>
      <c r="JKZ31" s="548"/>
      <c r="JLA31" s="548"/>
      <c r="JLB31" s="548"/>
      <c r="JLC31" s="548"/>
      <c r="JLD31" s="548"/>
      <c r="JLE31" s="548"/>
      <c r="JLF31" s="548"/>
      <c r="JLG31" s="548"/>
      <c r="JLH31" s="548"/>
      <c r="JLI31" s="548"/>
      <c r="JLJ31" s="548"/>
      <c r="JLK31" s="548"/>
      <c r="JLL31" s="548"/>
      <c r="JLM31" s="548"/>
      <c r="JLN31" s="548"/>
      <c r="JLO31" s="548"/>
      <c r="JLP31" s="548"/>
      <c r="JLQ31" s="548"/>
      <c r="JLR31" s="548"/>
      <c r="JLS31" s="548"/>
      <c r="JLT31" s="548"/>
      <c r="JLU31" s="548"/>
      <c r="JLV31" s="548"/>
      <c r="JLW31" s="548"/>
      <c r="JLX31" s="548"/>
      <c r="JLY31" s="548"/>
      <c r="JLZ31" s="548"/>
      <c r="JMA31" s="548"/>
      <c r="JMB31" s="548"/>
      <c r="JMC31" s="548"/>
      <c r="JMD31" s="548"/>
      <c r="JME31" s="548"/>
      <c r="JMF31" s="548"/>
      <c r="JMG31" s="548"/>
      <c r="JMH31" s="548"/>
      <c r="JMI31" s="548"/>
      <c r="JMJ31" s="548"/>
      <c r="JMK31" s="548"/>
      <c r="JML31" s="548"/>
      <c r="JMM31" s="548"/>
      <c r="JMN31" s="548"/>
      <c r="JMO31" s="548"/>
      <c r="JMP31" s="548"/>
      <c r="JMQ31" s="548"/>
      <c r="JMR31" s="548"/>
      <c r="JMS31" s="548"/>
      <c r="JMT31" s="548"/>
      <c r="JMU31" s="548"/>
      <c r="JMV31" s="548"/>
      <c r="JMW31" s="548"/>
      <c r="JMX31" s="548"/>
      <c r="JMY31" s="548"/>
      <c r="JMZ31" s="548"/>
      <c r="JNA31" s="548"/>
      <c r="JNB31" s="548"/>
      <c r="JNC31" s="548"/>
      <c r="JND31" s="548"/>
      <c r="JNE31" s="548"/>
      <c r="JNF31" s="548"/>
      <c r="JNG31" s="548"/>
      <c r="JNH31" s="548"/>
      <c r="JNI31" s="548"/>
      <c r="JNJ31" s="548"/>
      <c r="JNK31" s="548"/>
      <c r="JNL31" s="548"/>
      <c r="JNM31" s="548"/>
      <c r="JNN31" s="548"/>
      <c r="JNO31" s="548"/>
      <c r="JNP31" s="548"/>
      <c r="JNQ31" s="548"/>
      <c r="JNR31" s="548"/>
      <c r="JNS31" s="548"/>
      <c r="JNT31" s="548"/>
      <c r="JNU31" s="548"/>
      <c r="JNV31" s="548"/>
      <c r="JNW31" s="548"/>
      <c r="JNX31" s="548"/>
      <c r="JNY31" s="548"/>
      <c r="JNZ31" s="548"/>
      <c r="JOA31" s="548"/>
      <c r="JOB31" s="548"/>
      <c r="JOC31" s="548"/>
      <c r="JOD31" s="548"/>
      <c r="JOE31" s="548"/>
      <c r="JOF31" s="548"/>
      <c r="JOG31" s="548"/>
      <c r="JOH31" s="548"/>
      <c r="JOI31" s="548"/>
      <c r="JOJ31" s="548"/>
      <c r="JOK31" s="548"/>
      <c r="JOL31" s="548"/>
      <c r="JOM31" s="548"/>
      <c r="JON31" s="548"/>
      <c r="JOO31" s="548"/>
      <c r="JOP31" s="548"/>
      <c r="JOQ31" s="548"/>
      <c r="JOR31" s="548"/>
      <c r="JOS31" s="548"/>
      <c r="JOT31" s="548"/>
      <c r="JOU31" s="548"/>
      <c r="JOV31" s="548"/>
      <c r="JOW31" s="548"/>
      <c r="JOX31" s="548"/>
      <c r="JOY31" s="548"/>
      <c r="JOZ31" s="548"/>
      <c r="JPA31" s="548"/>
      <c r="JPB31" s="548"/>
      <c r="JPC31" s="548"/>
      <c r="JPD31" s="548"/>
      <c r="JPE31" s="548"/>
      <c r="JPF31" s="548"/>
      <c r="JPG31" s="548"/>
      <c r="JPH31" s="548"/>
      <c r="JPI31" s="548"/>
      <c r="JPJ31" s="548"/>
      <c r="JPK31" s="548"/>
      <c r="JPL31" s="548"/>
      <c r="JPM31" s="548"/>
      <c r="JPN31" s="548"/>
      <c r="JPO31" s="548"/>
      <c r="JPP31" s="548"/>
      <c r="JPQ31" s="548"/>
      <c r="JPR31" s="548"/>
      <c r="JPS31" s="548"/>
      <c r="JPT31" s="548"/>
      <c r="JPU31" s="548"/>
      <c r="JPV31" s="548"/>
      <c r="JPW31" s="548"/>
      <c r="JPX31" s="548"/>
      <c r="JPY31" s="548"/>
      <c r="JPZ31" s="548"/>
      <c r="JQA31" s="548"/>
      <c r="JQB31" s="548"/>
      <c r="JQC31" s="548"/>
      <c r="JQD31" s="548"/>
      <c r="JQE31" s="548"/>
      <c r="JQF31" s="548"/>
      <c r="JQG31" s="548"/>
      <c r="JQH31" s="548"/>
      <c r="JQI31" s="548"/>
      <c r="JQJ31" s="548"/>
      <c r="JQK31" s="548"/>
      <c r="JQL31" s="548"/>
      <c r="JQM31" s="548"/>
      <c r="JQN31" s="548"/>
      <c r="JQO31" s="548"/>
      <c r="JQP31" s="548"/>
      <c r="JQQ31" s="548"/>
      <c r="JQR31" s="548"/>
      <c r="JQS31" s="548"/>
      <c r="JQT31" s="548"/>
      <c r="JQU31" s="548"/>
      <c r="JQV31" s="548"/>
      <c r="JQW31" s="548"/>
      <c r="JQX31" s="548"/>
      <c r="JQY31" s="548"/>
      <c r="JQZ31" s="548"/>
      <c r="JRA31" s="548"/>
      <c r="JRB31" s="548"/>
      <c r="JRC31" s="548"/>
      <c r="JRD31" s="548"/>
      <c r="JRE31" s="548"/>
      <c r="JRF31" s="548"/>
      <c r="JRG31" s="548"/>
      <c r="JRH31" s="548"/>
      <c r="JRI31" s="548"/>
      <c r="JRJ31" s="548"/>
      <c r="JRK31" s="548"/>
      <c r="JRL31" s="548"/>
      <c r="JRM31" s="548"/>
      <c r="JRN31" s="548"/>
      <c r="JRO31" s="548"/>
      <c r="JRP31" s="548"/>
      <c r="JRQ31" s="548"/>
      <c r="JRR31" s="548"/>
      <c r="JRS31" s="548"/>
      <c r="JRT31" s="548"/>
      <c r="JRU31" s="548"/>
      <c r="JRV31" s="548"/>
      <c r="JRW31" s="548"/>
      <c r="JRX31" s="548"/>
      <c r="JRY31" s="548"/>
      <c r="JRZ31" s="548"/>
      <c r="JSA31" s="548"/>
      <c r="JSB31" s="548"/>
      <c r="JSC31" s="548"/>
      <c r="JSD31" s="548"/>
      <c r="JSE31" s="548"/>
      <c r="JSF31" s="548"/>
      <c r="JSG31" s="548"/>
      <c r="JSH31" s="548"/>
      <c r="JSI31" s="548"/>
      <c r="JSJ31" s="548"/>
      <c r="JSK31" s="548"/>
      <c r="JSL31" s="548"/>
      <c r="JSM31" s="548"/>
      <c r="JSN31" s="548"/>
      <c r="JSO31" s="548"/>
      <c r="JSP31" s="548"/>
      <c r="JSQ31" s="548"/>
      <c r="JSR31" s="548"/>
      <c r="JSS31" s="548"/>
      <c r="JST31" s="548"/>
      <c r="JSU31" s="548"/>
      <c r="JSV31" s="548"/>
      <c r="JSW31" s="548"/>
      <c r="JSX31" s="548"/>
      <c r="JSY31" s="548"/>
      <c r="JSZ31" s="548"/>
      <c r="JTA31" s="548"/>
      <c r="JTB31" s="548"/>
      <c r="JTC31" s="548"/>
      <c r="JTD31" s="548"/>
      <c r="JTE31" s="548"/>
      <c r="JTF31" s="548"/>
      <c r="JTG31" s="548"/>
      <c r="JTH31" s="548"/>
      <c r="JTI31" s="548"/>
      <c r="JTJ31" s="548"/>
      <c r="JTK31" s="548"/>
      <c r="JTL31" s="548"/>
      <c r="JTM31" s="548"/>
      <c r="JTN31" s="548"/>
      <c r="JTO31" s="548"/>
      <c r="JTP31" s="548"/>
      <c r="JTQ31" s="548"/>
      <c r="JTR31" s="548"/>
      <c r="JTS31" s="548"/>
      <c r="JTT31" s="548"/>
      <c r="JTU31" s="548"/>
      <c r="JTV31" s="548"/>
      <c r="JTW31" s="548"/>
      <c r="JTX31" s="548"/>
      <c r="JTY31" s="548"/>
      <c r="JTZ31" s="548"/>
      <c r="JUA31" s="548"/>
      <c r="JUB31" s="548"/>
      <c r="JUC31" s="548"/>
      <c r="JUD31" s="548"/>
      <c r="JUE31" s="548"/>
      <c r="JUF31" s="548"/>
      <c r="JUG31" s="548"/>
      <c r="JUH31" s="548"/>
      <c r="JUI31" s="548"/>
      <c r="JUJ31" s="548"/>
      <c r="JUK31" s="548"/>
      <c r="JUL31" s="548"/>
      <c r="JUM31" s="548"/>
      <c r="JUN31" s="548"/>
      <c r="JUO31" s="548"/>
      <c r="JUP31" s="548"/>
      <c r="JUQ31" s="548"/>
      <c r="JUR31" s="548"/>
      <c r="JUS31" s="548"/>
      <c r="JUT31" s="548"/>
      <c r="JUU31" s="548"/>
      <c r="JUV31" s="548"/>
      <c r="JUW31" s="548"/>
      <c r="JUX31" s="548"/>
      <c r="JUY31" s="548"/>
      <c r="JUZ31" s="548"/>
      <c r="JVA31" s="548"/>
      <c r="JVB31" s="548"/>
      <c r="JVC31" s="548"/>
      <c r="JVD31" s="548"/>
      <c r="JVE31" s="548"/>
      <c r="JVF31" s="548"/>
      <c r="JVG31" s="548"/>
      <c r="JVH31" s="548"/>
      <c r="JVI31" s="548"/>
      <c r="JVJ31" s="548"/>
      <c r="JVK31" s="548"/>
      <c r="JVL31" s="548"/>
      <c r="JVM31" s="548"/>
      <c r="JVN31" s="548"/>
      <c r="JVO31" s="548"/>
      <c r="JVP31" s="548"/>
      <c r="JVQ31" s="548"/>
      <c r="JVR31" s="548"/>
      <c r="JVS31" s="548"/>
      <c r="JVT31" s="548"/>
      <c r="JVU31" s="548"/>
      <c r="JVV31" s="548"/>
      <c r="JVW31" s="548"/>
      <c r="JVX31" s="548"/>
      <c r="JVY31" s="548"/>
      <c r="JVZ31" s="548"/>
      <c r="JWA31" s="548"/>
      <c r="JWB31" s="548"/>
      <c r="JWC31" s="548"/>
      <c r="JWD31" s="548"/>
      <c r="JWE31" s="548"/>
      <c r="JWF31" s="548"/>
      <c r="JWG31" s="548"/>
      <c r="JWH31" s="548"/>
      <c r="JWI31" s="548"/>
      <c r="JWJ31" s="548"/>
      <c r="JWK31" s="548"/>
      <c r="JWL31" s="548"/>
      <c r="JWM31" s="548"/>
      <c r="JWN31" s="548"/>
      <c r="JWO31" s="548"/>
      <c r="JWP31" s="548"/>
      <c r="JWQ31" s="548"/>
      <c r="JWR31" s="548"/>
      <c r="JWS31" s="548"/>
      <c r="JWT31" s="548"/>
      <c r="JWU31" s="548"/>
      <c r="JWV31" s="548"/>
      <c r="JWW31" s="548"/>
      <c r="JWX31" s="548"/>
      <c r="JWY31" s="548"/>
      <c r="JWZ31" s="548"/>
      <c r="JXA31" s="548"/>
      <c r="JXB31" s="548"/>
      <c r="JXC31" s="548"/>
      <c r="JXD31" s="548"/>
      <c r="JXE31" s="548"/>
      <c r="JXF31" s="548"/>
      <c r="JXG31" s="548"/>
      <c r="JXH31" s="548"/>
      <c r="JXI31" s="548"/>
      <c r="JXJ31" s="548"/>
      <c r="JXK31" s="548"/>
      <c r="JXL31" s="548"/>
      <c r="JXM31" s="548"/>
      <c r="JXN31" s="548"/>
      <c r="JXO31" s="548"/>
      <c r="JXP31" s="548"/>
      <c r="JXQ31" s="548"/>
      <c r="JXR31" s="548"/>
      <c r="JXS31" s="548"/>
      <c r="JXT31" s="548"/>
      <c r="JXU31" s="548"/>
      <c r="JXV31" s="548"/>
      <c r="JXW31" s="548"/>
      <c r="JXX31" s="548"/>
      <c r="JXY31" s="548"/>
      <c r="JXZ31" s="548"/>
      <c r="JYA31" s="548"/>
      <c r="JYB31" s="548"/>
      <c r="JYC31" s="548"/>
      <c r="JYD31" s="548"/>
      <c r="JYE31" s="548"/>
      <c r="JYF31" s="548"/>
      <c r="JYG31" s="548"/>
      <c r="JYH31" s="548"/>
      <c r="JYI31" s="548"/>
      <c r="JYJ31" s="548"/>
      <c r="JYK31" s="548"/>
      <c r="JYL31" s="548"/>
      <c r="JYM31" s="548"/>
      <c r="JYN31" s="548"/>
      <c r="JYO31" s="548"/>
      <c r="JYP31" s="548"/>
      <c r="JYQ31" s="548"/>
      <c r="JYR31" s="548"/>
      <c r="JYS31" s="548"/>
      <c r="JYT31" s="548"/>
      <c r="JYU31" s="548"/>
      <c r="JYV31" s="548"/>
      <c r="JYW31" s="548"/>
      <c r="JYX31" s="548"/>
      <c r="JYY31" s="548"/>
      <c r="JYZ31" s="548"/>
      <c r="JZA31" s="548"/>
      <c r="JZB31" s="548"/>
      <c r="JZC31" s="548"/>
      <c r="JZD31" s="548"/>
      <c r="JZE31" s="548"/>
      <c r="JZF31" s="548"/>
      <c r="JZG31" s="548"/>
      <c r="JZH31" s="548"/>
      <c r="JZI31" s="548"/>
      <c r="JZJ31" s="548"/>
      <c r="JZK31" s="548"/>
      <c r="JZL31" s="548"/>
      <c r="JZM31" s="548"/>
      <c r="JZN31" s="548"/>
      <c r="JZO31" s="548"/>
      <c r="JZP31" s="548"/>
      <c r="JZQ31" s="548"/>
      <c r="JZR31" s="548"/>
      <c r="JZS31" s="548"/>
      <c r="JZT31" s="548"/>
      <c r="JZU31" s="548"/>
      <c r="JZV31" s="548"/>
      <c r="JZW31" s="548"/>
      <c r="JZX31" s="548"/>
      <c r="JZY31" s="548"/>
      <c r="JZZ31" s="548"/>
      <c r="KAA31" s="548"/>
      <c r="KAB31" s="548"/>
      <c r="KAC31" s="548"/>
      <c r="KAD31" s="548"/>
      <c r="KAE31" s="548"/>
      <c r="KAF31" s="548"/>
      <c r="KAG31" s="548"/>
      <c r="KAH31" s="548"/>
      <c r="KAI31" s="548"/>
      <c r="KAJ31" s="548"/>
      <c r="KAK31" s="548"/>
      <c r="KAL31" s="548"/>
      <c r="KAM31" s="548"/>
      <c r="KAN31" s="548"/>
      <c r="KAO31" s="548"/>
      <c r="KAP31" s="548"/>
      <c r="KAQ31" s="548"/>
      <c r="KAR31" s="548"/>
      <c r="KAS31" s="548"/>
      <c r="KAT31" s="548"/>
      <c r="KAU31" s="548"/>
      <c r="KAV31" s="548"/>
      <c r="KAW31" s="548"/>
      <c r="KAX31" s="548"/>
      <c r="KAY31" s="548"/>
      <c r="KAZ31" s="548"/>
      <c r="KBA31" s="548"/>
      <c r="KBB31" s="548"/>
      <c r="KBC31" s="548"/>
      <c r="KBD31" s="548"/>
      <c r="KBE31" s="548"/>
      <c r="KBF31" s="548"/>
      <c r="KBG31" s="548"/>
      <c r="KBH31" s="548"/>
      <c r="KBI31" s="548"/>
      <c r="KBJ31" s="548"/>
      <c r="KBK31" s="548"/>
      <c r="KBL31" s="548"/>
      <c r="KBM31" s="548"/>
      <c r="KBN31" s="548"/>
      <c r="KBO31" s="548"/>
      <c r="KBP31" s="548"/>
      <c r="KBQ31" s="548"/>
      <c r="KBR31" s="548"/>
      <c r="KBS31" s="548"/>
      <c r="KBT31" s="548"/>
      <c r="KBU31" s="548"/>
      <c r="KBV31" s="548"/>
      <c r="KBW31" s="548"/>
      <c r="KBX31" s="548"/>
      <c r="KBY31" s="548"/>
      <c r="KBZ31" s="548"/>
      <c r="KCA31" s="548"/>
      <c r="KCB31" s="548"/>
      <c r="KCC31" s="548"/>
      <c r="KCD31" s="548"/>
      <c r="KCE31" s="548"/>
      <c r="KCF31" s="548"/>
      <c r="KCG31" s="548"/>
      <c r="KCH31" s="548"/>
      <c r="KCI31" s="548"/>
      <c r="KCJ31" s="548"/>
      <c r="KCK31" s="548"/>
      <c r="KCL31" s="548"/>
      <c r="KCM31" s="548"/>
      <c r="KCN31" s="548"/>
      <c r="KCO31" s="548"/>
      <c r="KCP31" s="548"/>
      <c r="KCQ31" s="548"/>
      <c r="KCR31" s="548"/>
      <c r="KCS31" s="548"/>
      <c r="KCT31" s="548"/>
      <c r="KCU31" s="548"/>
      <c r="KCV31" s="548"/>
      <c r="KCW31" s="548"/>
      <c r="KCX31" s="548"/>
      <c r="KCY31" s="548"/>
      <c r="KCZ31" s="548"/>
      <c r="KDA31" s="548"/>
      <c r="KDB31" s="548"/>
      <c r="KDC31" s="548"/>
      <c r="KDD31" s="548"/>
      <c r="KDE31" s="548"/>
      <c r="KDF31" s="548"/>
      <c r="KDG31" s="548"/>
      <c r="KDH31" s="548"/>
      <c r="KDI31" s="548"/>
      <c r="KDJ31" s="548"/>
      <c r="KDK31" s="548"/>
      <c r="KDL31" s="548"/>
      <c r="KDM31" s="548"/>
      <c r="KDN31" s="548"/>
      <c r="KDO31" s="548"/>
      <c r="KDP31" s="548"/>
      <c r="KDQ31" s="548"/>
      <c r="KDR31" s="548"/>
      <c r="KDS31" s="548"/>
      <c r="KDT31" s="548"/>
      <c r="KDU31" s="548"/>
      <c r="KDV31" s="548"/>
      <c r="KDW31" s="548"/>
      <c r="KDX31" s="548"/>
      <c r="KDY31" s="548"/>
      <c r="KDZ31" s="548"/>
      <c r="KEA31" s="548"/>
      <c r="KEB31" s="548"/>
      <c r="KEC31" s="548"/>
      <c r="KED31" s="548"/>
      <c r="KEE31" s="548"/>
      <c r="KEF31" s="548"/>
      <c r="KEG31" s="548"/>
      <c r="KEH31" s="548"/>
      <c r="KEI31" s="548"/>
      <c r="KEJ31" s="548"/>
      <c r="KEK31" s="548"/>
      <c r="KEL31" s="548"/>
      <c r="KEM31" s="548"/>
      <c r="KEN31" s="548"/>
      <c r="KEO31" s="548"/>
      <c r="KEP31" s="548"/>
      <c r="KEQ31" s="548"/>
      <c r="KER31" s="548"/>
      <c r="KES31" s="548"/>
      <c r="KET31" s="548"/>
      <c r="KEU31" s="548"/>
      <c r="KEV31" s="548"/>
      <c r="KEW31" s="548"/>
      <c r="KEX31" s="548"/>
      <c r="KEY31" s="548"/>
      <c r="KEZ31" s="548"/>
      <c r="KFA31" s="548"/>
      <c r="KFB31" s="548"/>
      <c r="KFC31" s="548"/>
      <c r="KFD31" s="548"/>
      <c r="KFE31" s="548"/>
      <c r="KFF31" s="548"/>
      <c r="KFG31" s="548"/>
      <c r="KFH31" s="548"/>
      <c r="KFI31" s="548"/>
      <c r="KFJ31" s="548"/>
      <c r="KFK31" s="548"/>
      <c r="KFL31" s="548"/>
      <c r="KFM31" s="548"/>
      <c r="KFN31" s="548"/>
      <c r="KFO31" s="548"/>
      <c r="KFP31" s="548"/>
      <c r="KFQ31" s="548"/>
      <c r="KFR31" s="548"/>
      <c r="KFS31" s="548"/>
      <c r="KFT31" s="548"/>
      <c r="KFU31" s="548"/>
      <c r="KFV31" s="548"/>
      <c r="KFW31" s="548"/>
      <c r="KFX31" s="548"/>
      <c r="KFY31" s="548"/>
      <c r="KFZ31" s="548"/>
      <c r="KGA31" s="548"/>
      <c r="KGB31" s="548"/>
      <c r="KGC31" s="548"/>
      <c r="KGD31" s="548"/>
      <c r="KGE31" s="548"/>
      <c r="KGF31" s="548"/>
      <c r="KGG31" s="548"/>
      <c r="KGH31" s="548"/>
      <c r="KGI31" s="548"/>
      <c r="KGJ31" s="548"/>
      <c r="KGK31" s="548"/>
      <c r="KGL31" s="548"/>
      <c r="KGM31" s="548"/>
      <c r="KGN31" s="548"/>
      <c r="KGO31" s="548"/>
      <c r="KGP31" s="548"/>
      <c r="KGQ31" s="548"/>
      <c r="KGR31" s="548"/>
      <c r="KGS31" s="548"/>
      <c r="KGT31" s="548"/>
      <c r="KGU31" s="548"/>
      <c r="KGV31" s="548"/>
      <c r="KGW31" s="548"/>
      <c r="KGX31" s="548"/>
      <c r="KGY31" s="548"/>
      <c r="KGZ31" s="548"/>
      <c r="KHA31" s="548"/>
      <c r="KHB31" s="548"/>
      <c r="KHC31" s="548"/>
      <c r="KHD31" s="548"/>
      <c r="KHE31" s="548"/>
      <c r="KHF31" s="548"/>
      <c r="KHG31" s="548"/>
      <c r="KHH31" s="548"/>
      <c r="KHI31" s="548"/>
      <c r="KHJ31" s="548"/>
      <c r="KHK31" s="548"/>
      <c r="KHL31" s="548"/>
      <c r="KHM31" s="548"/>
      <c r="KHN31" s="548"/>
      <c r="KHO31" s="548"/>
      <c r="KHP31" s="548"/>
      <c r="KHQ31" s="548"/>
      <c r="KHR31" s="548"/>
      <c r="KHS31" s="548"/>
      <c r="KHT31" s="548"/>
      <c r="KHU31" s="548"/>
      <c r="KHV31" s="548"/>
      <c r="KHW31" s="548"/>
      <c r="KHX31" s="548"/>
      <c r="KHY31" s="548"/>
      <c r="KHZ31" s="548"/>
      <c r="KIA31" s="548"/>
      <c r="KIB31" s="548"/>
      <c r="KIC31" s="548"/>
      <c r="KID31" s="548"/>
      <c r="KIE31" s="548"/>
      <c r="KIF31" s="548"/>
      <c r="KIG31" s="548"/>
      <c r="KIH31" s="548"/>
      <c r="KII31" s="548"/>
      <c r="KIJ31" s="548"/>
      <c r="KIK31" s="548"/>
      <c r="KIL31" s="548"/>
      <c r="KIM31" s="548"/>
      <c r="KIN31" s="548"/>
      <c r="KIO31" s="548"/>
      <c r="KIP31" s="548"/>
      <c r="KIQ31" s="548"/>
      <c r="KIR31" s="548"/>
      <c r="KIS31" s="548"/>
      <c r="KIT31" s="548"/>
      <c r="KIU31" s="548"/>
      <c r="KIV31" s="548"/>
      <c r="KIW31" s="548"/>
      <c r="KIX31" s="548"/>
      <c r="KIY31" s="548"/>
      <c r="KIZ31" s="548"/>
      <c r="KJA31" s="548"/>
      <c r="KJB31" s="548"/>
      <c r="KJC31" s="548"/>
      <c r="KJD31" s="548"/>
      <c r="KJE31" s="548"/>
      <c r="KJF31" s="548"/>
      <c r="KJG31" s="548"/>
      <c r="KJH31" s="548"/>
      <c r="KJI31" s="548"/>
      <c r="KJJ31" s="548"/>
      <c r="KJK31" s="548"/>
      <c r="KJL31" s="548"/>
      <c r="KJM31" s="548"/>
      <c r="KJN31" s="548"/>
      <c r="KJO31" s="548"/>
      <c r="KJP31" s="548"/>
      <c r="KJQ31" s="548"/>
      <c r="KJR31" s="548"/>
      <c r="KJS31" s="548"/>
      <c r="KJT31" s="548"/>
      <c r="KJU31" s="548"/>
      <c r="KJV31" s="548"/>
      <c r="KJW31" s="548"/>
      <c r="KJX31" s="548"/>
      <c r="KJY31" s="548"/>
      <c r="KJZ31" s="548"/>
      <c r="KKA31" s="548"/>
      <c r="KKB31" s="548"/>
      <c r="KKC31" s="548"/>
      <c r="KKD31" s="548"/>
      <c r="KKE31" s="548"/>
      <c r="KKF31" s="548"/>
      <c r="KKG31" s="548"/>
      <c r="KKH31" s="548"/>
      <c r="KKI31" s="548"/>
      <c r="KKJ31" s="548"/>
      <c r="KKK31" s="548"/>
      <c r="KKL31" s="548"/>
      <c r="KKM31" s="548"/>
      <c r="KKN31" s="548"/>
      <c r="KKO31" s="548"/>
      <c r="KKP31" s="548"/>
      <c r="KKQ31" s="548"/>
      <c r="KKR31" s="548"/>
      <c r="KKS31" s="548"/>
      <c r="KKT31" s="548"/>
      <c r="KKU31" s="548"/>
      <c r="KKV31" s="548"/>
      <c r="KKW31" s="548"/>
      <c r="KKX31" s="548"/>
      <c r="KKY31" s="548"/>
      <c r="KKZ31" s="548"/>
      <c r="KLA31" s="548"/>
      <c r="KLB31" s="548"/>
      <c r="KLC31" s="548"/>
      <c r="KLD31" s="548"/>
      <c r="KLE31" s="548"/>
      <c r="KLF31" s="548"/>
      <c r="KLG31" s="548"/>
      <c r="KLH31" s="548"/>
      <c r="KLI31" s="548"/>
      <c r="KLJ31" s="548"/>
      <c r="KLK31" s="548"/>
      <c r="KLL31" s="548"/>
      <c r="KLM31" s="548"/>
      <c r="KLN31" s="548"/>
      <c r="KLO31" s="548"/>
      <c r="KLP31" s="548"/>
      <c r="KLQ31" s="548"/>
      <c r="KLR31" s="548"/>
      <c r="KLS31" s="548"/>
      <c r="KLT31" s="548"/>
      <c r="KLU31" s="548"/>
      <c r="KLV31" s="548"/>
      <c r="KLW31" s="548"/>
      <c r="KLX31" s="548"/>
      <c r="KLY31" s="548"/>
      <c r="KLZ31" s="548"/>
      <c r="KMA31" s="548"/>
      <c r="KMB31" s="548"/>
      <c r="KMC31" s="548"/>
      <c r="KMD31" s="548"/>
      <c r="KME31" s="548"/>
      <c r="KMF31" s="548"/>
      <c r="KMG31" s="548"/>
      <c r="KMH31" s="548"/>
      <c r="KMI31" s="548"/>
      <c r="KMJ31" s="548"/>
      <c r="KMK31" s="548"/>
      <c r="KML31" s="548"/>
      <c r="KMM31" s="548"/>
      <c r="KMN31" s="548"/>
      <c r="KMO31" s="548"/>
      <c r="KMP31" s="548"/>
      <c r="KMQ31" s="548"/>
      <c r="KMR31" s="548"/>
      <c r="KMS31" s="548"/>
      <c r="KMT31" s="548"/>
      <c r="KMU31" s="548"/>
      <c r="KMV31" s="548"/>
      <c r="KMW31" s="548"/>
      <c r="KMX31" s="548"/>
      <c r="KMY31" s="548"/>
      <c r="KMZ31" s="548"/>
      <c r="KNA31" s="548"/>
      <c r="KNB31" s="548"/>
      <c r="KNC31" s="548"/>
      <c r="KND31" s="548"/>
      <c r="KNE31" s="548"/>
      <c r="KNF31" s="548"/>
      <c r="KNG31" s="548"/>
      <c r="KNH31" s="548"/>
      <c r="KNI31" s="548"/>
      <c r="KNJ31" s="548"/>
      <c r="KNK31" s="548"/>
      <c r="KNL31" s="548"/>
      <c r="KNM31" s="548"/>
      <c r="KNN31" s="548"/>
      <c r="KNO31" s="548"/>
      <c r="KNP31" s="548"/>
      <c r="KNQ31" s="548"/>
      <c r="KNR31" s="548"/>
      <c r="KNS31" s="548"/>
      <c r="KNT31" s="548"/>
      <c r="KNU31" s="548"/>
      <c r="KNV31" s="548"/>
      <c r="KNW31" s="548"/>
      <c r="KNX31" s="548"/>
      <c r="KNY31" s="548"/>
      <c r="KNZ31" s="548"/>
      <c r="KOA31" s="548"/>
      <c r="KOB31" s="548"/>
      <c r="KOC31" s="548"/>
      <c r="KOD31" s="548"/>
      <c r="KOE31" s="548"/>
      <c r="KOF31" s="548"/>
      <c r="KOG31" s="548"/>
      <c r="KOH31" s="548"/>
      <c r="KOI31" s="548"/>
      <c r="KOJ31" s="548"/>
      <c r="KOK31" s="548"/>
      <c r="KOL31" s="548"/>
      <c r="KOM31" s="548"/>
      <c r="KON31" s="548"/>
      <c r="KOO31" s="548"/>
      <c r="KOP31" s="548"/>
      <c r="KOQ31" s="548"/>
      <c r="KOR31" s="548"/>
      <c r="KOS31" s="548"/>
      <c r="KOT31" s="548"/>
      <c r="KOU31" s="548"/>
      <c r="KOV31" s="548"/>
      <c r="KOW31" s="548"/>
      <c r="KOX31" s="548"/>
      <c r="KOY31" s="548"/>
      <c r="KOZ31" s="548"/>
      <c r="KPA31" s="548"/>
      <c r="KPB31" s="548"/>
      <c r="KPC31" s="548"/>
      <c r="KPD31" s="548"/>
      <c r="KPE31" s="548"/>
      <c r="KPF31" s="548"/>
      <c r="KPG31" s="548"/>
      <c r="KPH31" s="548"/>
      <c r="KPI31" s="548"/>
      <c r="KPJ31" s="548"/>
      <c r="KPK31" s="548"/>
      <c r="KPL31" s="548"/>
      <c r="KPM31" s="548"/>
      <c r="KPN31" s="548"/>
      <c r="KPO31" s="548"/>
      <c r="KPP31" s="548"/>
      <c r="KPQ31" s="548"/>
      <c r="KPR31" s="548"/>
      <c r="KPS31" s="548"/>
      <c r="KPT31" s="548"/>
      <c r="KPU31" s="548"/>
      <c r="KPV31" s="548"/>
      <c r="KPW31" s="548"/>
      <c r="KPX31" s="548"/>
      <c r="KPY31" s="548"/>
      <c r="KPZ31" s="548"/>
      <c r="KQA31" s="548"/>
      <c r="KQB31" s="548"/>
      <c r="KQC31" s="548"/>
      <c r="KQD31" s="548"/>
      <c r="KQE31" s="548"/>
      <c r="KQF31" s="548"/>
      <c r="KQG31" s="548"/>
      <c r="KQH31" s="548"/>
      <c r="KQI31" s="548"/>
      <c r="KQJ31" s="548"/>
      <c r="KQK31" s="548"/>
      <c r="KQL31" s="548"/>
      <c r="KQM31" s="548"/>
      <c r="KQN31" s="548"/>
      <c r="KQO31" s="548"/>
      <c r="KQP31" s="548"/>
      <c r="KQQ31" s="548"/>
      <c r="KQR31" s="548"/>
      <c r="KQS31" s="548"/>
      <c r="KQT31" s="548"/>
      <c r="KQU31" s="548"/>
      <c r="KQV31" s="548"/>
      <c r="KQW31" s="548"/>
      <c r="KQX31" s="548"/>
      <c r="KQY31" s="548"/>
      <c r="KQZ31" s="548"/>
      <c r="KRA31" s="548"/>
      <c r="KRB31" s="548"/>
      <c r="KRC31" s="548"/>
      <c r="KRD31" s="548"/>
      <c r="KRE31" s="548"/>
      <c r="KRF31" s="548"/>
      <c r="KRG31" s="548"/>
      <c r="KRH31" s="548"/>
      <c r="KRI31" s="548"/>
      <c r="KRJ31" s="548"/>
      <c r="KRK31" s="548"/>
      <c r="KRL31" s="548"/>
      <c r="KRM31" s="548"/>
      <c r="KRN31" s="548"/>
      <c r="KRO31" s="548"/>
      <c r="KRP31" s="548"/>
      <c r="KRQ31" s="548"/>
      <c r="KRR31" s="548"/>
      <c r="KRS31" s="548"/>
      <c r="KRT31" s="548"/>
      <c r="KRU31" s="548"/>
      <c r="KRV31" s="548"/>
      <c r="KRW31" s="548"/>
      <c r="KRX31" s="548"/>
      <c r="KRY31" s="548"/>
      <c r="KRZ31" s="548"/>
      <c r="KSA31" s="548"/>
      <c r="KSB31" s="548"/>
      <c r="KSC31" s="548"/>
      <c r="KSD31" s="548"/>
      <c r="KSE31" s="548"/>
      <c r="KSF31" s="548"/>
      <c r="KSG31" s="548"/>
      <c r="KSH31" s="548"/>
      <c r="KSI31" s="548"/>
      <c r="KSJ31" s="548"/>
      <c r="KSK31" s="548"/>
      <c r="KSL31" s="548"/>
      <c r="KSM31" s="548"/>
      <c r="KSN31" s="548"/>
      <c r="KSO31" s="548"/>
      <c r="KSP31" s="548"/>
      <c r="KSQ31" s="548"/>
      <c r="KSR31" s="548"/>
      <c r="KSS31" s="548"/>
      <c r="KST31" s="548"/>
      <c r="KSU31" s="548"/>
      <c r="KSV31" s="548"/>
      <c r="KSW31" s="548"/>
      <c r="KSX31" s="548"/>
      <c r="KSY31" s="548"/>
      <c r="KSZ31" s="548"/>
      <c r="KTA31" s="548"/>
      <c r="KTB31" s="548"/>
      <c r="KTC31" s="548"/>
      <c r="KTD31" s="548"/>
      <c r="KTE31" s="548"/>
      <c r="KTF31" s="548"/>
      <c r="KTG31" s="548"/>
      <c r="KTH31" s="548"/>
      <c r="KTI31" s="548"/>
      <c r="KTJ31" s="548"/>
      <c r="KTK31" s="548"/>
      <c r="KTL31" s="548"/>
      <c r="KTM31" s="548"/>
      <c r="KTN31" s="548"/>
      <c r="KTO31" s="548"/>
      <c r="KTP31" s="548"/>
      <c r="KTQ31" s="548"/>
      <c r="KTR31" s="548"/>
      <c r="KTS31" s="548"/>
      <c r="KTT31" s="548"/>
      <c r="KTU31" s="548"/>
      <c r="KTV31" s="548"/>
      <c r="KTW31" s="548"/>
      <c r="KTX31" s="548"/>
      <c r="KTY31" s="548"/>
      <c r="KTZ31" s="548"/>
      <c r="KUA31" s="548"/>
      <c r="KUB31" s="548"/>
      <c r="KUC31" s="548"/>
      <c r="KUD31" s="548"/>
      <c r="KUE31" s="548"/>
      <c r="KUF31" s="548"/>
      <c r="KUG31" s="548"/>
      <c r="KUH31" s="548"/>
      <c r="KUI31" s="548"/>
      <c r="KUJ31" s="548"/>
      <c r="KUK31" s="548"/>
      <c r="KUL31" s="548"/>
      <c r="KUM31" s="548"/>
      <c r="KUN31" s="548"/>
      <c r="KUO31" s="548"/>
      <c r="KUP31" s="548"/>
      <c r="KUQ31" s="548"/>
      <c r="KUR31" s="548"/>
      <c r="KUS31" s="548"/>
      <c r="KUT31" s="548"/>
      <c r="KUU31" s="548"/>
      <c r="KUV31" s="548"/>
      <c r="KUW31" s="548"/>
      <c r="KUX31" s="548"/>
      <c r="KUY31" s="548"/>
      <c r="KUZ31" s="548"/>
      <c r="KVA31" s="548"/>
      <c r="KVB31" s="548"/>
      <c r="KVC31" s="548"/>
      <c r="KVD31" s="548"/>
      <c r="KVE31" s="548"/>
      <c r="KVF31" s="548"/>
      <c r="KVG31" s="548"/>
      <c r="KVH31" s="548"/>
      <c r="KVI31" s="548"/>
      <c r="KVJ31" s="548"/>
      <c r="KVK31" s="548"/>
      <c r="KVL31" s="548"/>
      <c r="KVM31" s="548"/>
      <c r="KVN31" s="548"/>
      <c r="KVO31" s="548"/>
      <c r="KVP31" s="548"/>
      <c r="KVQ31" s="548"/>
      <c r="KVR31" s="548"/>
      <c r="KVS31" s="548"/>
      <c r="KVT31" s="548"/>
      <c r="KVU31" s="548"/>
      <c r="KVV31" s="548"/>
      <c r="KVW31" s="548"/>
      <c r="KVX31" s="548"/>
      <c r="KVY31" s="548"/>
      <c r="KVZ31" s="548"/>
      <c r="KWA31" s="548"/>
      <c r="KWB31" s="548"/>
      <c r="KWC31" s="548"/>
      <c r="KWD31" s="548"/>
      <c r="KWE31" s="548"/>
      <c r="KWF31" s="548"/>
      <c r="KWG31" s="548"/>
      <c r="KWH31" s="548"/>
      <c r="KWI31" s="548"/>
      <c r="KWJ31" s="548"/>
      <c r="KWK31" s="548"/>
      <c r="KWL31" s="548"/>
      <c r="KWM31" s="548"/>
      <c r="KWN31" s="548"/>
      <c r="KWO31" s="548"/>
      <c r="KWP31" s="548"/>
      <c r="KWQ31" s="548"/>
      <c r="KWR31" s="548"/>
      <c r="KWS31" s="548"/>
      <c r="KWT31" s="548"/>
      <c r="KWU31" s="548"/>
      <c r="KWV31" s="548"/>
      <c r="KWW31" s="548"/>
      <c r="KWX31" s="548"/>
      <c r="KWY31" s="548"/>
      <c r="KWZ31" s="548"/>
      <c r="KXA31" s="548"/>
      <c r="KXB31" s="548"/>
      <c r="KXC31" s="548"/>
      <c r="KXD31" s="548"/>
      <c r="KXE31" s="548"/>
      <c r="KXF31" s="548"/>
      <c r="KXG31" s="548"/>
      <c r="KXH31" s="548"/>
      <c r="KXI31" s="548"/>
      <c r="KXJ31" s="548"/>
      <c r="KXK31" s="548"/>
      <c r="KXL31" s="548"/>
      <c r="KXM31" s="548"/>
      <c r="KXN31" s="548"/>
      <c r="KXO31" s="548"/>
      <c r="KXP31" s="548"/>
      <c r="KXQ31" s="548"/>
      <c r="KXR31" s="548"/>
      <c r="KXS31" s="548"/>
      <c r="KXT31" s="548"/>
      <c r="KXU31" s="548"/>
      <c r="KXV31" s="548"/>
      <c r="KXW31" s="548"/>
      <c r="KXX31" s="548"/>
      <c r="KXY31" s="548"/>
      <c r="KXZ31" s="548"/>
      <c r="KYA31" s="548"/>
      <c r="KYB31" s="548"/>
      <c r="KYC31" s="548"/>
      <c r="KYD31" s="548"/>
      <c r="KYE31" s="548"/>
      <c r="KYF31" s="548"/>
      <c r="KYG31" s="548"/>
      <c r="KYH31" s="548"/>
      <c r="KYI31" s="548"/>
      <c r="KYJ31" s="548"/>
      <c r="KYK31" s="548"/>
      <c r="KYL31" s="548"/>
      <c r="KYM31" s="548"/>
      <c r="KYN31" s="548"/>
      <c r="KYO31" s="548"/>
      <c r="KYP31" s="548"/>
      <c r="KYQ31" s="548"/>
      <c r="KYR31" s="548"/>
      <c r="KYS31" s="548"/>
      <c r="KYT31" s="548"/>
      <c r="KYU31" s="548"/>
      <c r="KYV31" s="548"/>
      <c r="KYW31" s="548"/>
      <c r="KYX31" s="548"/>
      <c r="KYY31" s="548"/>
      <c r="KYZ31" s="548"/>
      <c r="KZA31" s="548"/>
      <c r="KZB31" s="548"/>
      <c r="KZC31" s="548"/>
      <c r="KZD31" s="548"/>
      <c r="KZE31" s="548"/>
      <c r="KZF31" s="548"/>
      <c r="KZG31" s="548"/>
      <c r="KZH31" s="548"/>
      <c r="KZI31" s="548"/>
      <c r="KZJ31" s="548"/>
      <c r="KZK31" s="548"/>
      <c r="KZL31" s="548"/>
      <c r="KZM31" s="548"/>
      <c r="KZN31" s="548"/>
      <c r="KZO31" s="548"/>
      <c r="KZP31" s="548"/>
      <c r="KZQ31" s="548"/>
      <c r="KZR31" s="548"/>
      <c r="KZS31" s="548"/>
      <c r="KZT31" s="548"/>
      <c r="KZU31" s="548"/>
      <c r="KZV31" s="548"/>
      <c r="KZW31" s="548"/>
      <c r="KZX31" s="548"/>
      <c r="KZY31" s="548"/>
      <c r="KZZ31" s="548"/>
      <c r="LAA31" s="548"/>
      <c r="LAB31" s="548"/>
      <c r="LAC31" s="548"/>
      <c r="LAD31" s="548"/>
      <c r="LAE31" s="548"/>
      <c r="LAF31" s="548"/>
      <c r="LAG31" s="548"/>
      <c r="LAH31" s="548"/>
      <c r="LAI31" s="548"/>
      <c r="LAJ31" s="548"/>
      <c r="LAK31" s="548"/>
      <c r="LAL31" s="548"/>
      <c r="LAM31" s="548"/>
      <c r="LAN31" s="548"/>
      <c r="LAO31" s="548"/>
      <c r="LAP31" s="548"/>
      <c r="LAQ31" s="548"/>
      <c r="LAR31" s="548"/>
      <c r="LAS31" s="548"/>
      <c r="LAT31" s="548"/>
      <c r="LAU31" s="548"/>
      <c r="LAV31" s="548"/>
      <c r="LAW31" s="548"/>
      <c r="LAX31" s="548"/>
      <c r="LAY31" s="548"/>
      <c r="LAZ31" s="548"/>
      <c r="LBA31" s="548"/>
      <c r="LBB31" s="548"/>
      <c r="LBC31" s="548"/>
      <c r="LBD31" s="548"/>
      <c r="LBE31" s="548"/>
      <c r="LBF31" s="548"/>
      <c r="LBG31" s="548"/>
      <c r="LBH31" s="548"/>
      <c r="LBI31" s="548"/>
      <c r="LBJ31" s="548"/>
      <c r="LBK31" s="548"/>
      <c r="LBL31" s="548"/>
      <c r="LBM31" s="548"/>
      <c r="LBN31" s="548"/>
      <c r="LBO31" s="548"/>
      <c r="LBP31" s="548"/>
      <c r="LBQ31" s="548"/>
      <c r="LBR31" s="548"/>
      <c r="LBS31" s="548"/>
      <c r="LBT31" s="548"/>
      <c r="LBU31" s="548"/>
      <c r="LBV31" s="548"/>
      <c r="LBW31" s="548"/>
      <c r="LBX31" s="548"/>
      <c r="LBY31" s="548"/>
      <c r="LBZ31" s="548"/>
      <c r="LCA31" s="548"/>
      <c r="LCB31" s="548"/>
      <c r="LCC31" s="548"/>
      <c r="LCD31" s="548"/>
      <c r="LCE31" s="548"/>
      <c r="LCF31" s="548"/>
      <c r="LCG31" s="548"/>
      <c r="LCH31" s="548"/>
      <c r="LCI31" s="548"/>
      <c r="LCJ31" s="548"/>
      <c r="LCK31" s="548"/>
      <c r="LCL31" s="548"/>
      <c r="LCM31" s="548"/>
      <c r="LCN31" s="548"/>
      <c r="LCO31" s="548"/>
      <c r="LCP31" s="548"/>
      <c r="LCQ31" s="548"/>
      <c r="LCR31" s="548"/>
      <c r="LCS31" s="548"/>
      <c r="LCT31" s="548"/>
      <c r="LCU31" s="548"/>
      <c r="LCV31" s="548"/>
      <c r="LCW31" s="548"/>
      <c r="LCX31" s="548"/>
      <c r="LCY31" s="548"/>
      <c r="LCZ31" s="548"/>
      <c r="LDA31" s="548"/>
      <c r="LDB31" s="548"/>
      <c r="LDC31" s="548"/>
      <c r="LDD31" s="548"/>
      <c r="LDE31" s="548"/>
      <c r="LDF31" s="548"/>
      <c r="LDG31" s="548"/>
      <c r="LDH31" s="548"/>
      <c r="LDI31" s="548"/>
      <c r="LDJ31" s="548"/>
      <c r="LDK31" s="548"/>
      <c r="LDL31" s="548"/>
      <c r="LDM31" s="548"/>
      <c r="LDN31" s="548"/>
      <c r="LDO31" s="548"/>
      <c r="LDP31" s="548"/>
      <c r="LDQ31" s="548"/>
      <c r="LDR31" s="548"/>
      <c r="LDS31" s="548"/>
      <c r="LDT31" s="548"/>
      <c r="LDU31" s="548"/>
      <c r="LDV31" s="548"/>
      <c r="LDW31" s="548"/>
      <c r="LDX31" s="548"/>
      <c r="LDY31" s="548"/>
      <c r="LDZ31" s="548"/>
      <c r="LEA31" s="548"/>
      <c r="LEB31" s="548"/>
      <c r="LEC31" s="548"/>
      <c r="LED31" s="548"/>
      <c r="LEE31" s="548"/>
      <c r="LEF31" s="548"/>
      <c r="LEG31" s="548"/>
      <c r="LEH31" s="548"/>
      <c r="LEI31" s="548"/>
      <c r="LEJ31" s="548"/>
      <c r="LEK31" s="548"/>
      <c r="LEL31" s="548"/>
      <c r="LEM31" s="548"/>
      <c r="LEN31" s="548"/>
      <c r="LEO31" s="548"/>
      <c r="LEP31" s="548"/>
      <c r="LEQ31" s="548"/>
      <c r="LER31" s="548"/>
      <c r="LES31" s="548"/>
      <c r="LET31" s="548"/>
      <c r="LEU31" s="548"/>
      <c r="LEV31" s="548"/>
      <c r="LEW31" s="548"/>
      <c r="LEX31" s="548"/>
      <c r="LEY31" s="548"/>
      <c r="LEZ31" s="548"/>
      <c r="LFA31" s="548"/>
      <c r="LFB31" s="548"/>
      <c r="LFC31" s="548"/>
      <c r="LFD31" s="548"/>
      <c r="LFE31" s="548"/>
      <c r="LFF31" s="548"/>
      <c r="LFG31" s="548"/>
      <c r="LFH31" s="548"/>
      <c r="LFI31" s="548"/>
      <c r="LFJ31" s="548"/>
      <c r="LFK31" s="548"/>
      <c r="LFL31" s="548"/>
      <c r="LFM31" s="548"/>
      <c r="LFN31" s="548"/>
      <c r="LFO31" s="548"/>
      <c r="LFP31" s="548"/>
      <c r="LFQ31" s="548"/>
      <c r="LFR31" s="548"/>
      <c r="LFS31" s="548"/>
      <c r="LFT31" s="548"/>
      <c r="LFU31" s="548"/>
      <c r="LFV31" s="548"/>
      <c r="LFW31" s="548"/>
      <c r="LFX31" s="548"/>
      <c r="LFY31" s="548"/>
      <c r="LFZ31" s="548"/>
      <c r="LGA31" s="548"/>
      <c r="LGB31" s="548"/>
      <c r="LGC31" s="548"/>
      <c r="LGD31" s="548"/>
      <c r="LGE31" s="548"/>
      <c r="LGF31" s="548"/>
      <c r="LGG31" s="548"/>
      <c r="LGH31" s="548"/>
      <c r="LGI31" s="548"/>
      <c r="LGJ31" s="548"/>
      <c r="LGK31" s="548"/>
      <c r="LGL31" s="548"/>
      <c r="LGM31" s="548"/>
      <c r="LGN31" s="548"/>
      <c r="LGO31" s="548"/>
      <c r="LGP31" s="548"/>
      <c r="LGQ31" s="548"/>
      <c r="LGR31" s="548"/>
      <c r="LGS31" s="548"/>
      <c r="LGT31" s="548"/>
      <c r="LGU31" s="548"/>
      <c r="LGV31" s="548"/>
      <c r="LGW31" s="548"/>
      <c r="LGX31" s="548"/>
      <c r="LGY31" s="548"/>
      <c r="LGZ31" s="548"/>
      <c r="LHA31" s="548"/>
      <c r="LHB31" s="548"/>
      <c r="LHC31" s="548"/>
      <c r="LHD31" s="548"/>
      <c r="LHE31" s="548"/>
      <c r="LHF31" s="548"/>
      <c r="LHG31" s="548"/>
      <c r="LHH31" s="548"/>
      <c r="LHI31" s="548"/>
      <c r="LHJ31" s="548"/>
      <c r="LHK31" s="548"/>
      <c r="LHL31" s="548"/>
      <c r="LHM31" s="548"/>
      <c r="LHN31" s="548"/>
      <c r="LHO31" s="548"/>
      <c r="LHP31" s="548"/>
      <c r="LHQ31" s="548"/>
      <c r="LHR31" s="548"/>
      <c r="LHS31" s="548"/>
      <c r="LHT31" s="548"/>
      <c r="LHU31" s="548"/>
      <c r="LHV31" s="548"/>
      <c r="LHW31" s="548"/>
      <c r="LHX31" s="548"/>
      <c r="LHY31" s="548"/>
      <c r="LHZ31" s="548"/>
      <c r="LIA31" s="548"/>
      <c r="LIB31" s="548"/>
      <c r="LIC31" s="548"/>
      <c r="LID31" s="548"/>
      <c r="LIE31" s="548"/>
      <c r="LIF31" s="548"/>
      <c r="LIG31" s="548"/>
      <c r="LIH31" s="548"/>
      <c r="LII31" s="548"/>
      <c r="LIJ31" s="548"/>
      <c r="LIK31" s="548"/>
      <c r="LIL31" s="548"/>
      <c r="LIM31" s="548"/>
      <c r="LIN31" s="548"/>
      <c r="LIO31" s="548"/>
      <c r="LIP31" s="548"/>
      <c r="LIQ31" s="548"/>
      <c r="LIR31" s="548"/>
      <c r="LIS31" s="548"/>
      <c r="LIT31" s="548"/>
      <c r="LIU31" s="548"/>
      <c r="LIV31" s="548"/>
      <c r="LIW31" s="548"/>
      <c r="LIX31" s="548"/>
      <c r="LIY31" s="548"/>
      <c r="LIZ31" s="548"/>
      <c r="LJA31" s="548"/>
      <c r="LJB31" s="548"/>
      <c r="LJC31" s="548"/>
      <c r="LJD31" s="548"/>
      <c r="LJE31" s="548"/>
      <c r="LJF31" s="548"/>
      <c r="LJG31" s="548"/>
      <c r="LJH31" s="548"/>
      <c r="LJI31" s="548"/>
      <c r="LJJ31" s="548"/>
      <c r="LJK31" s="548"/>
      <c r="LJL31" s="548"/>
      <c r="LJM31" s="548"/>
      <c r="LJN31" s="548"/>
      <c r="LJO31" s="548"/>
      <c r="LJP31" s="548"/>
      <c r="LJQ31" s="548"/>
      <c r="LJR31" s="548"/>
      <c r="LJS31" s="548"/>
      <c r="LJT31" s="548"/>
      <c r="LJU31" s="548"/>
      <c r="LJV31" s="548"/>
      <c r="LJW31" s="548"/>
      <c r="LJX31" s="548"/>
      <c r="LJY31" s="548"/>
      <c r="LJZ31" s="548"/>
      <c r="LKA31" s="548"/>
      <c r="LKB31" s="548"/>
      <c r="LKC31" s="548"/>
      <c r="LKD31" s="548"/>
      <c r="LKE31" s="548"/>
      <c r="LKF31" s="548"/>
      <c r="LKG31" s="548"/>
      <c r="LKH31" s="548"/>
      <c r="LKI31" s="548"/>
      <c r="LKJ31" s="548"/>
      <c r="LKK31" s="548"/>
      <c r="LKL31" s="548"/>
      <c r="LKM31" s="548"/>
      <c r="LKN31" s="548"/>
      <c r="LKO31" s="548"/>
      <c r="LKP31" s="548"/>
      <c r="LKQ31" s="548"/>
      <c r="LKR31" s="548"/>
      <c r="LKS31" s="548"/>
      <c r="LKT31" s="548"/>
      <c r="LKU31" s="548"/>
      <c r="LKV31" s="548"/>
      <c r="LKW31" s="548"/>
      <c r="LKX31" s="548"/>
      <c r="LKY31" s="548"/>
      <c r="LKZ31" s="548"/>
      <c r="LLA31" s="548"/>
      <c r="LLB31" s="548"/>
      <c r="LLC31" s="548"/>
      <c r="LLD31" s="548"/>
      <c r="LLE31" s="548"/>
      <c r="LLF31" s="548"/>
      <c r="LLG31" s="548"/>
      <c r="LLH31" s="548"/>
      <c r="LLI31" s="548"/>
      <c r="LLJ31" s="548"/>
      <c r="LLK31" s="548"/>
      <c r="LLL31" s="548"/>
      <c r="LLM31" s="548"/>
      <c r="LLN31" s="548"/>
      <c r="LLO31" s="548"/>
      <c r="LLP31" s="548"/>
      <c r="LLQ31" s="548"/>
      <c r="LLR31" s="548"/>
      <c r="LLS31" s="548"/>
      <c r="LLT31" s="548"/>
      <c r="LLU31" s="548"/>
      <c r="LLV31" s="548"/>
      <c r="LLW31" s="548"/>
      <c r="LLX31" s="548"/>
      <c r="LLY31" s="548"/>
      <c r="LLZ31" s="548"/>
      <c r="LMA31" s="548"/>
      <c r="LMB31" s="548"/>
      <c r="LMC31" s="548"/>
      <c r="LMD31" s="548"/>
      <c r="LME31" s="548"/>
      <c r="LMF31" s="548"/>
      <c r="LMG31" s="548"/>
      <c r="LMH31" s="548"/>
      <c r="LMI31" s="548"/>
      <c r="LMJ31" s="548"/>
      <c r="LMK31" s="548"/>
      <c r="LML31" s="548"/>
      <c r="LMM31" s="548"/>
      <c r="LMN31" s="548"/>
      <c r="LMO31" s="548"/>
      <c r="LMP31" s="548"/>
      <c r="LMQ31" s="548"/>
      <c r="LMR31" s="548"/>
      <c r="LMS31" s="548"/>
      <c r="LMT31" s="548"/>
      <c r="LMU31" s="548"/>
      <c r="LMV31" s="548"/>
      <c r="LMW31" s="548"/>
      <c r="LMX31" s="548"/>
      <c r="LMY31" s="548"/>
      <c r="LMZ31" s="548"/>
      <c r="LNA31" s="548"/>
      <c r="LNB31" s="548"/>
      <c r="LNC31" s="548"/>
      <c r="LND31" s="548"/>
      <c r="LNE31" s="548"/>
      <c r="LNF31" s="548"/>
      <c r="LNG31" s="548"/>
      <c r="LNH31" s="548"/>
      <c r="LNI31" s="548"/>
      <c r="LNJ31" s="548"/>
      <c r="LNK31" s="548"/>
      <c r="LNL31" s="548"/>
      <c r="LNM31" s="548"/>
      <c r="LNN31" s="548"/>
      <c r="LNO31" s="548"/>
      <c r="LNP31" s="548"/>
      <c r="LNQ31" s="548"/>
      <c r="LNR31" s="548"/>
      <c r="LNS31" s="548"/>
      <c r="LNT31" s="548"/>
      <c r="LNU31" s="548"/>
      <c r="LNV31" s="548"/>
      <c r="LNW31" s="548"/>
      <c r="LNX31" s="548"/>
      <c r="LNY31" s="548"/>
      <c r="LNZ31" s="548"/>
      <c r="LOA31" s="548"/>
      <c r="LOB31" s="548"/>
      <c r="LOC31" s="548"/>
      <c r="LOD31" s="548"/>
      <c r="LOE31" s="548"/>
      <c r="LOF31" s="548"/>
      <c r="LOG31" s="548"/>
      <c r="LOH31" s="548"/>
      <c r="LOI31" s="548"/>
      <c r="LOJ31" s="548"/>
      <c r="LOK31" s="548"/>
      <c r="LOL31" s="548"/>
      <c r="LOM31" s="548"/>
      <c r="LON31" s="548"/>
      <c r="LOO31" s="548"/>
      <c r="LOP31" s="548"/>
      <c r="LOQ31" s="548"/>
      <c r="LOR31" s="548"/>
      <c r="LOS31" s="548"/>
      <c r="LOT31" s="548"/>
      <c r="LOU31" s="548"/>
      <c r="LOV31" s="548"/>
      <c r="LOW31" s="548"/>
      <c r="LOX31" s="548"/>
      <c r="LOY31" s="548"/>
      <c r="LOZ31" s="548"/>
      <c r="LPA31" s="548"/>
      <c r="LPB31" s="548"/>
      <c r="LPC31" s="548"/>
      <c r="LPD31" s="548"/>
      <c r="LPE31" s="548"/>
      <c r="LPF31" s="548"/>
      <c r="LPG31" s="548"/>
      <c r="LPH31" s="548"/>
      <c r="LPI31" s="548"/>
      <c r="LPJ31" s="548"/>
      <c r="LPK31" s="548"/>
      <c r="LPL31" s="548"/>
      <c r="LPM31" s="548"/>
      <c r="LPN31" s="548"/>
      <c r="LPO31" s="548"/>
      <c r="LPP31" s="548"/>
      <c r="LPQ31" s="548"/>
      <c r="LPR31" s="548"/>
      <c r="LPS31" s="548"/>
      <c r="LPT31" s="548"/>
      <c r="LPU31" s="548"/>
      <c r="LPV31" s="548"/>
      <c r="LPW31" s="548"/>
      <c r="LPX31" s="548"/>
      <c r="LPY31" s="548"/>
      <c r="LPZ31" s="548"/>
      <c r="LQA31" s="548"/>
      <c r="LQB31" s="548"/>
      <c r="LQC31" s="548"/>
      <c r="LQD31" s="548"/>
      <c r="LQE31" s="548"/>
      <c r="LQF31" s="548"/>
      <c r="LQG31" s="548"/>
      <c r="LQH31" s="548"/>
      <c r="LQI31" s="548"/>
      <c r="LQJ31" s="548"/>
      <c r="LQK31" s="548"/>
      <c r="LQL31" s="548"/>
      <c r="LQM31" s="548"/>
      <c r="LQN31" s="548"/>
      <c r="LQO31" s="548"/>
      <c r="LQP31" s="548"/>
      <c r="LQQ31" s="548"/>
      <c r="LQR31" s="548"/>
      <c r="LQS31" s="548"/>
      <c r="LQT31" s="548"/>
      <c r="LQU31" s="548"/>
      <c r="LQV31" s="548"/>
      <c r="LQW31" s="548"/>
      <c r="LQX31" s="548"/>
      <c r="LQY31" s="548"/>
      <c r="LQZ31" s="548"/>
      <c r="LRA31" s="548"/>
      <c r="LRB31" s="548"/>
      <c r="LRC31" s="548"/>
      <c r="LRD31" s="548"/>
      <c r="LRE31" s="548"/>
      <c r="LRF31" s="548"/>
      <c r="LRG31" s="548"/>
      <c r="LRH31" s="548"/>
      <c r="LRI31" s="548"/>
      <c r="LRJ31" s="548"/>
      <c r="LRK31" s="548"/>
      <c r="LRL31" s="548"/>
      <c r="LRM31" s="548"/>
      <c r="LRN31" s="548"/>
      <c r="LRO31" s="548"/>
      <c r="LRP31" s="548"/>
      <c r="LRQ31" s="548"/>
      <c r="LRR31" s="548"/>
      <c r="LRS31" s="548"/>
      <c r="LRT31" s="548"/>
      <c r="LRU31" s="548"/>
      <c r="LRV31" s="548"/>
      <c r="LRW31" s="548"/>
      <c r="LRX31" s="548"/>
      <c r="LRY31" s="548"/>
      <c r="LRZ31" s="548"/>
      <c r="LSA31" s="548"/>
      <c r="LSB31" s="548"/>
      <c r="LSC31" s="548"/>
      <c r="LSD31" s="548"/>
      <c r="LSE31" s="548"/>
      <c r="LSF31" s="548"/>
      <c r="LSG31" s="548"/>
      <c r="LSH31" s="548"/>
      <c r="LSI31" s="548"/>
      <c r="LSJ31" s="548"/>
      <c r="LSK31" s="548"/>
      <c r="LSL31" s="548"/>
      <c r="LSM31" s="548"/>
      <c r="LSN31" s="548"/>
      <c r="LSO31" s="548"/>
      <c r="LSP31" s="548"/>
      <c r="LSQ31" s="548"/>
      <c r="LSR31" s="548"/>
      <c r="LSS31" s="548"/>
      <c r="LST31" s="548"/>
      <c r="LSU31" s="548"/>
      <c r="LSV31" s="548"/>
      <c r="LSW31" s="548"/>
      <c r="LSX31" s="548"/>
      <c r="LSY31" s="548"/>
      <c r="LSZ31" s="548"/>
      <c r="LTA31" s="548"/>
      <c r="LTB31" s="548"/>
      <c r="LTC31" s="548"/>
      <c r="LTD31" s="548"/>
      <c r="LTE31" s="548"/>
      <c r="LTF31" s="548"/>
      <c r="LTG31" s="548"/>
      <c r="LTH31" s="548"/>
      <c r="LTI31" s="548"/>
      <c r="LTJ31" s="548"/>
      <c r="LTK31" s="548"/>
      <c r="LTL31" s="548"/>
      <c r="LTM31" s="548"/>
      <c r="LTN31" s="548"/>
      <c r="LTO31" s="548"/>
      <c r="LTP31" s="548"/>
      <c r="LTQ31" s="548"/>
      <c r="LTR31" s="548"/>
      <c r="LTS31" s="548"/>
      <c r="LTT31" s="548"/>
      <c r="LTU31" s="548"/>
      <c r="LTV31" s="548"/>
      <c r="LTW31" s="548"/>
      <c r="LTX31" s="548"/>
      <c r="LTY31" s="548"/>
      <c r="LTZ31" s="548"/>
      <c r="LUA31" s="548"/>
      <c r="LUB31" s="548"/>
      <c r="LUC31" s="548"/>
      <c r="LUD31" s="548"/>
      <c r="LUE31" s="548"/>
      <c r="LUF31" s="548"/>
      <c r="LUG31" s="548"/>
      <c r="LUH31" s="548"/>
      <c r="LUI31" s="548"/>
      <c r="LUJ31" s="548"/>
      <c r="LUK31" s="548"/>
      <c r="LUL31" s="548"/>
      <c r="LUM31" s="548"/>
      <c r="LUN31" s="548"/>
      <c r="LUO31" s="548"/>
      <c r="LUP31" s="548"/>
      <c r="LUQ31" s="548"/>
      <c r="LUR31" s="548"/>
      <c r="LUS31" s="548"/>
      <c r="LUT31" s="548"/>
      <c r="LUU31" s="548"/>
      <c r="LUV31" s="548"/>
      <c r="LUW31" s="548"/>
      <c r="LUX31" s="548"/>
      <c r="LUY31" s="548"/>
      <c r="LUZ31" s="548"/>
      <c r="LVA31" s="548"/>
      <c r="LVB31" s="548"/>
      <c r="LVC31" s="548"/>
      <c r="LVD31" s="548"/>
      <c r="LVE31" s="548"/>
      <c r="LVF31" s="548"/>
      <c r="LVG31" s="548"/>
      <c r="LVH31" s="548"/>
      <c r="LVI31" s="548"/>
      <c r="LVJ31" s="548"/>
      <c r="LVK31" s="548"/>
      <c r="LVL31" s="548"/>
      <c r="LVM31" s="548"/>
      <c r="LVN31" s="548"/>
      <c r="LVO31" s="548"/>
      <c r="LVP31" s="548"/>
      <c r="LVQ31" s="548"/>
      <c r="LVR31" s="548"/>
      <c r="LVS31" s="548"/>
      <c r="LVT31" s="548"/>
      <c r="LVU31" s="548"/>
      <c r="LVV31" s="548"/>
      <c r="LVW31" s="548"/>
      <c r="LVX31" s="548"/>
      <c r="LVY31" s="548"/>
      <c r="LVZ31" s="548"/>
      <c r="LWA31" s="548"/>
      <c r="LWB31" s="548"/>
      <c r="LWC31" s="548"/>
      <c r="LWD31" s="548"/>
      <c r="LWE31" s="548"/>
      <c r="LWF31" s="548"/>
      <c r="LWG31" s="548"/>
      <c r="LWH31" s="548"/>
      <c r="LWI31" s="548"/>
      <c r="LWJ31" s="548"/>
      <c r="LWK31" s="548"/>
      <c r="LWL31" s="548"/>
      <c r="LWM31" s="548"/>
      <c r="LWN31" s="548"/>
      <c r="LWO31" s="548"/>
      <c r="LWP31" s="548"/>
      <c r="LWQ31" s="548"/>
      <c r="LWR31" s="548"/>
      <c r="LWS31" s="548"/>
      <c r="LWT31" s="548"/>
      <c r="LWU31" s="548"/>
      <c r="LWV31" s="548"/>
      <c r="LWW31" s="548"/>
      <c r="LWX31" s="548"/>
      <c r="LWY31" s="548"/>
      <c r="LWZ31" s="548"/>
      <c r="LXA31" s="548"/>
      <c r="LXB31" s="548"/>
      <c r="LXC31" s="548"/>
      <c r="LXD31" s="548"/>
      <c r="LXE31" s="548"/>
      <c r="LXF31" s="548"/>
      <c r="LXG31" s="548"/>
      <c r="LXH31" s="548"/>
      <c r="LXI31" s="548"/>
      <c r="LXJ31" s="548"/>
      <c r="LXK31" s="548"/>
      <c r="LXL31" s="548"/>
      <c r="LXM31" s="548"/>
      <c r="LXN31" s="548"/>
      <c r="LXO31" s="548"/>
      <c r="LXP31" s="548"/>
      <c r="LXQ31" s="548"/>
      <c r="LXR31" s="548"/>
      <c r="LXS31" s="548"/>
      <c r="LXT31" s="548"/>
      <c r="LXU31" s="548"/>
      <c r="LXV31" s="548"/>
      <c r="LXW31" s="548"/>
      <c r="LXX31" s="548"/>
      <c r="LXY31" s="548"/>
      <c r="LXZ31" s="548"/>
      <c r="LYA31" s="548"/>
      <c r="LYB31" s="548"/>
      <c r="LYC31" s="548"/>
      <c r="LYD31" s="548"/>
      <c r="LYE31" s="548"/>
      <c r="LYF31" s="548"/>
      <c r="LYG31" s="548"/>
      <c r="LYH31" s="548"/>
      <c r="LYI31" s="548"/>
      <c r="LYJ31" s="548"/>
      <c r="LYK31" s="548"/>
      <c r="LYL31" s="548"/>
      <c r="LYM31" s="548"/>
      <c r="LYN31" s="548"/>
      <c r="LYO31" s="548"/>
      <c r="LYP31" s="548"/>
      <c r="LYQ31" s="548"/>
      <c r="LYR31" s="548"/>
      <c r="LYS31" s="548"/>
      <c r="LYT31" s="548"/>
      <c r="LYU31" s="548"/>
      <c r="LYV31" s="548"/>
      <c r="LYW31" s="548"/>
      <c r="LYX31" s="548"/>
      <c r="LYY31" s="548"/>
      <c r="LYZ31" s="548"/>
      <c r="LZA31" s="548"/>
      <c r="LZB31" s="548"/>
      <c r="LZC31" s="548"/>
      <c r="LZD31" s="548"/>
      <c r="LZE31" s="548"/>
      <c r="LZF31" s="548"/>
      <c r="LZG31" s="548"/>
      <c r="LZH31" s="548"/>
      <c r="LZI31" s="548"/>
      <c r="LZJ31" s="548"/>
      <c r="LZK31" s="548"/>
      <c r="LZL31" s="548"/>
      <c r="LZM31" s="548"/>
      <c r="LZN31" s="548"/>
      <c r="LZO31" s="548"/>
      <c r="LZP31" s="548"/>
      <c r="LZQ31" s="548"/>
      <c r="LZR31" s="548"/>
      <c r="LZS31" s="548"/>
      <c r="LZT31" s="548"/>
      <c r="LZU31" s="548"/>
      <c r="LZV31" s="548"/>
      <c r="LZW31" s="548"/>
      <c r="LZX31" s="548"/>
      <c r="LZY31" s="548"/>
      <c r="LZZ31" s="548"/>
      <c r="MAA31" s="548"/>
      <c r="MAB31" s="548"/>
      <c r="MAC31" s="548"/>
      <c r="MAD31" s="548"/>
      <c r="MAE31" s="548"/>
      <c r="MAF31" s="548"/>
      <c r="MAG31" s="548"/>
      <c r="MAH31" s="548"/>
      <c r="MAI31" s="548"/>
      <c r="MAJ31" s="548"/>
      <c r="MAK31" s="548"/>
      <c r="MAL31" s="548"/>
      <c r="MAM31" s="548"/>
      <c r="MAN31" s="548"/>
      <c r="MAO31" s="548"/>
      <c r="MAP31" s="548"/>
      <c r="MAQ31" s="548"/>
      <c r="MAR31" s="548"/>
      <c r="MAS31" s="548"/>
      <c r="MAT31" s="548"/>
      <c r="MAU31" s="548"/>
      <c r="MAV31" s="548"/>
      <c r="MAW31" s="548"/>
      <c r="MAX31" s="548"/>
      <c r="MAY31" s="548"/>
      <c r="MAZ31" s="548"/>
      <c r="MBA31" s="548"/>
      <c r="MBB31" s="548"/>
      <c r="MBC31" s="548"/>
      <c r="MBD31" s="548"/>
      <c r="MBE31" s="548"/>
      <c r="MBF31" s="548"/>
      <c r="MBG31" s="548"/>
      <c r="MBH31" s="548"/>
      <c r="MBI31" s="548"/>
      <c r="MBJ31" s="548"/>
      <c r="MBK31" s="548"/>
      <c r="MBL31" s="548"/>
      <c r="MBM31" s="548"/>
      <c r="MBN31" s="548"/>
      <c r="MBO31" s="548"/>
      <c r="MBP31" s="548"/>
      <c r="MBQ31" s="548"/>
      <c r="MBR31" s="548"/>
      <c r="MBS31" s="548"/>
      <c r="MBT31" s="548"/>
      <c r="MBU31" s="548"/>
      <c r="MBV31" s="548"/>
      <c r="MBW31" s="548"/>
      <c r="MBX31" s="548"/>
      <c r="MBY31" s="548"/>
      <c r="MBZ31" s="548"/>
      <c r="MCA31" s="548"/>
      <c r="MCB31" s="548"/>
      <c r="MCC31" s="548"/>
      <c r="MCD31" s="548"/>
      <c r="MCE31" s="548"/>
      <c r="MCF31" s="548"/>
      <c r="MCG31" s="548"/>
      <c r="MCH31" s="548"/>
      <c r="MCI31" s="548"/>
      <c r="MCJ31" s="548"/>
      <c r="MCK31" s="548"/>
      <c r="MCL31" s="548"/>
      <c r="MCM31" s="548"/>
      <c r="MCN31" s="548"/>
      <c r="MCO31" s="548"/>
      <c r="MCP31" s="548"/>
      <c r="MCQ31" s="548"/>
      <c r="MCR31" s="548"/>
      <c r="MCS31" s="548"/>
      <c r="MCT31" s="548"/>
      <c r="MCU31" s="548"/>
      <c r="MCV31" s="548"/>
      <c r="MCW31" s="548"/>
      <c r="MCX31" s="548"/>
      <c r="MCY31" s="548"/>
      <c r="MCZ31" s="548"/>
      <c r="MDA31" s="548"/>
      <c r="MDB31" s="548"/>
      <c r="MDC31" s="548"/>
      <c r="MDD31" s="548"/>
      <c r="MDE31" s="548"/>
      <c r="MDF31" s="548"/>
      <c r="MDG31" s="548"/>
      <c r="MDH31" s="548"/>
      <c r="MDI31" s="548"/>
      <c r="MDJ31" s="548"/>
      <c r="MDK31" s="548"/>
      <c r="MDL31" s="548"/>
      <c r="MDM31" s="548"/>
      <c r="MDN31" s="548"/>
      <c r="MDO31" s="548"/>
      <c r="MDP31" s="548"/>
      <c r="MDQ31" s="548"/>
      <c r="MDR31" s="548"/>
      <c r="MDS31" s="548"/>
      <c r="MDT31" s="548"/>
      <c r="MDU31" s="548"/>
      <c r="MDV31" s="548"/>
      <c r="MDW31" s="548"/>
      <c r="MDX31" s="548"/>
      <c r="MDY31" s="548"/>
      <c r="MDZ31" s="548"/>
      <c r="MEA31" s="548"/>
      <c r="MEB31" s="548"/>
      <c r="MEC31" s="548"/>
      <c r="MED31" s="548"/>
      <c r="MEE31" s="548"/>
      <c r="MEF31" s="548"/>
      <c r="MEG31" s="548"/>
      <c r="MEH31" s="548"/>
      <c r="MEI31" s="548"/>
      <c r="MEJ31" s="548"/>
      <c r="MEK31" s="548"/>
      <c r="MEL31" s="548"/>
      <c r="MEM31" s="548"/>
      <c r="MEN31" s="548"/>
      <c r="MEO31" s="548"/>
      <c r="MEP31" s="548"/>
      <c r="MEQ31" s="548"/>
      <c r="MER31" s="548"/>
      <c r="MES31" s="548"/>
      <c r="MET31" s="548"/>
      <c r="MEU31" s="548"/>
      <c r="MEV31" s="548"/>
      <c r="MEW31" s="548"/>
      <c r="MEX31" s="548"/>
      <c r="MEY31" s="548"/>
      <c r="MEZ31" s="548"/>
      <c r="MFA31" s="548"/>
      <c r="MFB31" s="548"/>
      <c r="MFC31" s="548"/>
      <c r="MFD31" s="548"/>
      <c r="MFE31" s="548"/>
      <c r="MFF31" s="548"/>
      <c r="MFG31" s="548"/>
      <c r="MFH31" s="548"/>
      <c r="MFI31" s="548"/>
      <c r="MFJ31" s="548"/>
      <c r="MFK31" s="548"/>
      <c r="MFL31" s="548"/>
      <c r="MFM31" s="548"/>
      <c r="MFN31" s="548"/>
      <c r="MFO31" s="548"/>
      <c r="MFP31" s="548"/>
      <c r="MFQ31" s="548"/>
      <c r="MFR31" s="548"/>
      <c r="MFS31" s="548"/>
      <c r="MFT31" s="548"/>
      <c r="MFU31" s="548"/>
      <c r="MFV31" s="548"/>
      <c r="MFW31" s="548"/>
      <c r="MFX31" s="548"/>
      <c r="MFY31" s="548"/>
      <c r="MFZ31" s="548"/>
      <c r="MGA31" s="548"/>
      <c r="MGB31" s="548"/>
      <c r="MGC31" s="548"/>
      <c r="MGD31" s="548"/>
      <c r="MGE31" s="548"/>
      <c r="MGF31" s="548"/>
      <c r="MGG31" s="548"/>
      <c r="MGH31" s="548"/>
      <c r="MGI31" s="548"/>
      <c r="MGJ31" s="548"/>
      <c r="MGK31" s="548"/>
      <c r="MGL31" s="548"/>
      <c r="MGM31" s="548"/>
      <c r="MGN31" s="548"/>
      <c r="MGO31" s="548"/>
      <c r="MGP31" s="548"/>
      <c r="MGQ31" s="548"/>
      <c r="MGR31" s="548"/>
      <c r="MGS31" s="548"/>
      <c r="MGT31" s="548"/>
      <c r="MGU31" s="548"/>
      <c r="MGV31" s="548"/>
      <c r="MGW31" s="548"/>
      <c r="MGX31" s="548"/>
      <c r="MGY31" s="548"/>
      <c r="MGZ31" s="548"/>
      <c r="MHA31" s="548"/>
      <c r="MHB31" s="548"/>
      <c r="MHC31" s="548"/>
      <c r="MHD31" s="548"/>
      <c r="MHE31" s="548"/>
      <c r="MHF31" s="548"/>
      <c r="MHG31" s="548"/>
      <c r="MHH31" s="548"/>
      <c r="MHI31" s="548"/>
      <c r="MHJ31" s="548"/>
      <c r="MHK31" s="548"/>
      <c r="MHL31" s="548"/>
      <c r="MHM31" s="548"/>
      <c r="MHN31" s="548"/>
      <c r="MHO31" s="548"/>
      <c r="MHP31" s="548"/>
      <c r="MHQ31" s="548"/>
      <c r="MHR31" s="548"/>
      <c r="MHS31" s="548"/>
      <c r="MHT31" s="548"/>
      <c r="MHU31" s="548"/>
      <c r="MHV31" s="548"/>
      <c r="MHW31" s="548"/>
      <c r="MHX31" s="548"/>
      <c r="MHY31" s="548"/>
      <c r="MHZ31" s="548"/>
      <c r="MIA31" s="548"/>
      <c r="MIB31" s="548"/>
      <c r="MIC31" s="548"/>
      <c r="MID31" s="548"/>
      <c r="MIE31" s="548"/>
      <c r="MIF31" s="548"/>
      <c r="MIG31" s="548"/>
      <c r="MIH31" s="548"/>
      <c r="MII31" s="548"/>
      <c r="MIJ31" s="548"/>
      <c r="MIK31" s="548"/>
      <c r="MIL31" s="548"/>
      <c r="MIM31" s="548"/>
      <c r="MIN31" s="548"/>
      <c r="MIO31" s="548"/>
      <c r="MIP31" s="548"/>
      <c r="MIQ31" s="548"/>
      <c r="MIR31" s="548"/>
      <c r="MIS31" s="548"/>
      <c r="MIT31" s="548"/>
      <c r="MIU31" s="548"/>
      <c r="MIV31" s="548"/>
      <c r="MIW31" s="548"/>
      <c r="MIX31" s="548"/>
      <c r="MIY31" s="548"/>
      <c r="MIZ31" s="548"/>
      <c r="MJA31" s="548"/>
      <c r="MJB31" s="548"/>
      <c r="MJC31" s="548"/>
      <c r="MJD31" s="548"/>
      <c r="MJE31" s="548"/>
      <c r="MJF31" s="548"/>
      <c r="MJG31" s="548"/>
      <c r="MJH31" s="548"/>
      <c r="MJI31" s="548"/>
      <c r="MJJ31" s="548"/>
      <c r="MJK31" s="548"/>
      <c r="MJL31" s="548"/>
      <c r="MJM31" s="548"/>
      <c r="MJN31" s="548"/>
      <c r="MJO31" s="548"/>
      <c r="MJP31" s="548"/>
      <c r="MJQ31" s="548"/>
      <c r="MJR31" s="548"/>
      <c r="MJS31" s="548"/>
      <c r="MJT31" s="548"/>
      <c r="MJU31" s="548"/>
      <c r="MJV31" s="548"/>
      <c r="MJW31" s="548"/>
      <c r="MJX31" s="548"/>
      <c r="MJY31" s="548"/>
      <c r="MJZ31" s="548"/>
      <c r="MKA31" s="548"/>
      <c r="MKB31" s="548"/>
      <c r="MKC31" s="548"/>
      <c r="MKD31" s="548"/>
      <c r="MKE31" s="548"/>
      <c r="MKF31" s="548"/>
      <c r="MKG31" s="548"/>
      <c r="MKH31" s="548"/>
      <c r="MKI31" s="548"/>
      <c r="MKJ31" s="548"/>
      <c r="MKK31" s="548"/>
      <c r="MKL31" s="548"/>
      <c r="MKM31" s="548"/>
      <c r="MKN31" s="548"/>
      <c r="MKO31" s="548"/>
      <c r="MKP31" s="548"/>
      <c r="MKQ31" s="548"/>
      <c r="MKR31" s="548"/>
      <c r="MKS31" s="548"/>
      <c r="MKT31" s="548"/>
      <c r="MKU31" s="548"/>
      <c r="MKV31" s="548"/>
      <c r="MKW31" s="548"/>
      <c r="MKX31" s="548"/>
      <c r="MKY31" s="548"/>
      <c r="MKZ31" s="548"/>
      <c r="MLA31" s="548"/>
      <c r="MLB31" s="548"/>
      <c r="MLC31" s="548"/>
      <c r="MLD31" s="548"/>
      <c r="MLE31" s="548"/>
      <c r="MLF31" s="548"/>
      <c r="MLG31" s="548"/>
      <c r="MLH31" s="548"/>
      <c r="MLI31" s="548"/>
      <c r="MLJ31" s="548"/>
      <c r="MLK31" s="548"/>
      <c r="MLL31" s="548"/>
      <c r="MLM31" s="548"/>
      <c r="MLN31" s="548"/>
      <c r="MLO31" s="548"/>
      <c r="MLP31" s="548"/>
      <c r="MLQ31" s="548"/>
      <c r="MLR31" s="548"/>
      <c r="MLS31" s="548"/>
      <c r="MLT31" s="548"/>
      <c r="MLU31" s="548"/>
      <c r="MLV31" s="548"/>
      <c r="MLW31" s="548"/>
      <c r="MLX31" s="548"/>
      <c r="MLY31" s="548"/>
      <c r="MLZ31" s="548"/>
      <c r="MMA31" s="548"/>
      <c r="MMB31" s="548"/>
      <c r="MMC31" s="548"/>
      <c r="MMD31" s="548"/>
      <c r="MME31" s="548"/>
      <c r="MMF31" s="548"/>
      <c r="MMG31" s="548"/>
      <c r="MMH31" s="548"/>
      <c r="MMI31" s="548"/>
      <c r="MMJ31" s="548"/>
      <c r="MMK31" s="548"/>
      <c r="MML31" s="548"/>
      <c r="MMM31" s="548"/>
      <c r="MMN31" s="548"/>
      <c r="MMO31" s="548"/>
      <c r="MMP31" s="548"/>
      <c r="MMQ31" s="548"/>
      <c r="MMR31" s="548"/>
      <c r="MMS31" s="548"/>
      <c r="MMT31" s="548"/>
      <c r="MMU31" s="548"/>
      <c r="MMV31" s="548"/>
      <c r="MMW31" s="548"/>
      <c r="MMX31" s="548"/>
      <c r="MMY31" s="548"/>
      <c r="MMZ31" s="548"/>
      <c r="MNA31" s="548"/>
      <c r="MNB31" s="548"/>
      <c r="MNC31" s="548"/>
      <c r="MND31" s="548"/>
      <c r="MNE31" s="548"/>
      <c r="MNF31" s="548"/>
      <c r="MNG31" s="548"/>
      <c r="MNH31" s="548"/>
      <c r="MNI31" s="548"/>
      <c r="MNJ31" s="548"/>
      <c r="MNK31" s="548"/>
      <c r="MNL31" s="548"/>
      <c r="MNM31" s="548"/>
      <c r="MNN31" s="548"/>
      <c r="MNO31" s="548"/>
      <c r="MNP31" s="548"/>
      <c r="MNQ31" s="548"/>
      <c r="MNR31" s="548"/>
      <c r="MNS31" s="548"/>
      <c r="MNT31" s="548"/>
      <c r="MNU31" s="548"/>
      <c r="MNV31" s="548"/>
      <c r="MNW31" s="548"/>
      <c r="MNX31" s="548"/>
      <c r="MNY31" s="548"/>
      <c r="MNZ31" s="548"/>
      <c r="MOA31" s="548"/>
      <c r="MOB31" s="548"/>
      <c r="MOC31" s="548"/>
      <c r="MOD31" s="548"/>
      <c r="MOE31" s="548"/>
      <c r="MOF31" s="548"/>
      <c r="MOG31" s="548"/>
      <c r="MOH31" s="548"/>
      <c r="MOI31" s="548"/>
      <c r="MOJ31" s="548"/>
      <c r="MOK31" s="548"/>
      <c r="MOL31" s="548"/>
      <c r="MOM31" s="548"/>
      <c r="MON31" s="548"/>
      <c r="MOO31" s="548"/>
      <c r="MOP31" s="548"/>
      <c r="MOQ31" s="548"/>
      <c r="MOR31" s="548"/>
      <c r="MOS31" s="548"/>
      <c r="MOT31" s="548"/>
      <c r="MOU31" s="548"/>
      <c r="MOV31" s="548"/>
      <c r="MOW31" s="548"/>
      <c r="MOX31" s="548"/>
      <c r="MOY31" s="548"/>
      <c r="MOZ31" s="548"/>
      <c r="MPA31" s="548"/>
      <c r="MPB31" s="548"/>
      <c r="MPC31" s="548"/>
      <c r="MPD31" s="548"/>
      <c r="MPE31" s="548"/>
      <c r="MPF31" s="548"/>
      <c r="MPG31" s="548"/>
      <c r="MPH31" s="548"/>
      <c r="MPI31" s="548"/>
      <c r="MPJ31" s="548"/>
      <c r="MPK31" s="548"/>
      <c r="MPL31" s="548"/>
      <c r="MPM31" s="548"/>
      <c r="MPN31" s="548"/>
      <c r="MPO31" s="548"/>
      <c r="MPP31" s="548"/>
      <c r="MPQ31" s="548"/>
      <c r="MPR31" s="548"/>
      <c r="MPS31" s="548"/>
      <c r="MPT31" s="548"/>
      <c r="MPU31" s="548"/>
      <c r="MPV31" s="548"/>
      <c r="MPW31" s="548"/>
      <c r="MPX31" s="548"/>
      <c r="MPY31" s="548"/>
      <c r="MPZ31" s="548"/>
      <c r="MQA31" s="548"/>
      <c r="MQB31" s="548"/>
      <c r="MQC31" s="548"/>
      <c r="MQD31" s="548"/>
      <c r="MQE31" s="548"/>
      <c r="MQF31" s="548"/>
      <c r="MQG31" s="548"/>
      <c r="MQH31" s="548"/>
      <c r="MQI31" s="548"/>
      <c r="MQJ31" s="548"/>
      <c r="MQK31" s="548"/>
      <c r="MQL31" s="548"/>
      <c r="MQM31" s="548"/>
      <c r="MQN31" s="548"/>
      <c r="MQO31" s="548"/>
      <c r="MQP31" s="548"/>
      <c r="MQQ31" s="548"/>
      <c r="MQR31" s="548"/>
      <c r="MQS31" s="548"/>
      <c r="MQT31" s="548"/>
      <c r="MQU31" s="548"/>
      <c r="MQV31" s="548"/>
      <c r="MQW31" s="548"/>
      <c r="MQX31" s="548"/>
      <c r="MQY31" s="548"/>
      <c r="MQZ31" s="548"/>
      <c r="MRA31" s="548"/>
      <c r="MRB31" s="548"/>
      <c r="MRC31" s="548"/>
      <c r="MRD31" s="548"/>
      <c r="MRE31" s="548"/>
      <c r="MRF31" s="548"/>
      <c r="MRG31" s="548"/>
      <c r="MRH31" s="548"/>
      <c r="MRI31" s="548"/>
      <c r="MRJ31" s="548"/>
      <c r="MRK31" s="548"/>
      <c r="MRL31" s="548"/>
      <c r="MRM31" s="548"/>
      <c r="MRN31" s="548"/>
      <c r="MRO31" s="548"/>
      <c r="MRP31" s="548"/>
      <c r="MRQ31" s="548"/>
      <c r="MRR31" s="548"/>
      <c r="MRS31" s="548"/>
      <c r="MRT31" s="548"/>
      <c r="MRU31" s="548"/>
      <c r="MRV31" s="548"/>
      <c r="MRW31" s="548"/>
      <c r="MRX31" s="548"/>
      <c r="MRY31" s="548"/>
      <c r="MRZ31" s="548"/>
      <c r="MSA31" s="548"/>
      <c r="MSB31" s="548"/>
      <c r="MSC31" s="548"/>
      <c r="MSD31" s="548"/>
      <c r="MSE31" s="548"/>
      <c r="MSF31" s="548"/>
      <c r="MSG31" s="548"/>
      <c r="MSH31" s="548"/>
      <c r="MSI31" s="548"/>
      <c r="MSJ31" s="548"/>
      <c r="MSK31" s="548"/>
      <c r="MSL31" s="548"/>
      <c r="MSM31" s="548"/>
      <c r="MSN31" s="548"/>
      <c r="MSO31" s="548"/>
      <c r="MSP31" s="548"/>
      <c r="MSQ31" s="548"/>
      <c r="MSR31" s="548"/>
      <c r="MSS31" s="548"/>
      <c r="MST31" s="548"/>
      <c r="MSU31" s="548"/>
      <c r="MSV31" s="548"/>
      <c r="MSW31" s="548"/>
      <c r="MSX31" s="548"/>
      <c r="MSY31" s="548"/>
      <c r="MSZ31" s="548"/>
      <c r="MTA31" s="548"/>
      <c r="MTB31" s="548"/>
      <c r="MTC31" s="548"/>
      <c r="MTD31" s="548"/>
      <c r="MTE31" s="548"/>
      <c r="MTF31" s="548"/>
      <c r="MTG31" s="548"/>
      <c r="MTH31" s="548"/>
      <c r="MTI31" s="548"/>
      <c r="MTJ31" s="548"/>
      <c r="MTK31" s="548"/>
      <c r="MTL31" s="548"/>
      <c r="MTM31" s="548"/>
      <c r="MTN31" s="548"/>
      <c r="MTO31" s="548"/>
      <c r="MTP31" s="548"/>
      <c r="MTQ31" s="548"/>
      <c r="MTR31" s="548"/>
      <c r="MTS31" s="548"/>
      <c r="MTT31" s="548"/>
      <c r="MTU31" s="548"/>
      <c r="MTV31" s="548"/>
      <c r="MTW31" s="548"/>
      <c r="MTX31" s="548"/>
      <c r="MTY31" s="548"/>
      <c r="MTZ31" s="548"/>
      <c r="MUA31" s="548"/>
      <c r="MUB31" s="548"/>
      <c r="MUC31" s="548"/>
      <c r="MUD31" s="548"/>
      <c r="MUE31" s="548"/>
      <c r="MUF31" s="548"/>
      <c r="MUG31" s="548"/>
      <c r="MUH31" s="548"/>
      <c r="MUI31" s="548"/>
      <c r="MUJ31" s="548"/>
      <c r="MUK31" s="548"/>
      <c r="MUL31" s="548"/>
      <c r="MUM31" s="548"/>
      <c r="MUN31" s="548"/>
      <c r="MUO31" s="548"/>
      <c r="MUP31" s="548"/>
      <c r="MUQ31" s="548"/>
      <c r="MUR31" s="548"/>
      <c r="MUS31" s="548"/>
      <c r="MUT31" s="548"/>
      <c r="MUU31" s="548"/>
      <c r="MUV31" s="548"/>
      <c r="MUW31" s="548"/>
      <c r="MUX31" s="548"/>
      <c r="MUY31" s="548"/>
      <c r="MUZ31" s="548"/>
      <c r="MVA31" s="548"/>
      <c r="MVB31" s="548"/>
      <c r="MVC31" s="548"/>
      <c r="MVD31" s="548"/>
      <c r="MVE31" s="548"/>
      <c r="MVF31" s="548"/>
      <c r="MVG31" s="548"/>
      <c r="MVH31" s="548"/>
      <c r="MVI31" s="548"/>
      <c r="MVJ31" s="548"/>
      <c r="MVK31" s="548"/>
      <c r="MVL31" s="548"/>
      <c r="MVM31" s="548"/>
      <c r="MVN31" s="548"/>
      <c r="MVO31" s="548"/>
      <c r="MVP31" s="548"/>
      <c r="MVQ31" s="548"/>
      <c r="MVR31" s="548"/>
      <c r="MVS31" s="548"/>
      <c r="MVT31" s="548"/>
      <c r="MVU31" s="548"/>
      <c r="MVV31" s="548"/>
      <c r="MVW31" s="548"/>
      <c r="MVX31" s="548"/>
      <c r="MVY31" s="548"/>
      <c r="MVZ31" s="548"/>
      <c r="MWA31" s="548"/>
      <c r="MWB31" s="548"/>
      <c r="MWC31" s="548"/>
      <c r="MWD31" s="548"/>
      <c r="MWE31" s="548"/>
      <c r="MWF31" s="548"/>
      <c r="MWG31" s="548"/>
      <c r="MWH31" s="548"/>
      <c r="MWI31" s="548"/>
      <c r="MWJ31" s="548"/>
      <c r="MWK31" s="548"/>
      <c r="MWL31" s="548"/>
      <c r="MWM31" s="548"/>
      <c r="MWN31" s="548"/>
      <c r="MWO31" s="548"/>
      <c r="MWP31" s="548"/>
      <c r="MWQ31" s="548"/>
      <c r="MWR31" s="548"/>
      <c r="MWS31" s="548"/>
      <c r="MWT31" s="548"/>
      <c r="MWU31" s="548"/>
      <c r="MWV31" s="548"/>
      <c r="MWW31" s="548"/>
      <c r="MWX31" s="548"/>
      <c r="MWY31" s="548"/>
      <c r="MWZ31" s="548"/>
      <c r="MXA31" s="548"/>
      <c r="MXB31" s="548"/>
      <c r="MXC31" s="548"/>
      <c r="MXD31" s="548"/>
      <c r="MXE31" s="548"/>
      <c r="MXF31" s="548"/>
      <c r="MXG31" s="548"/>
      <c r="MXH31" s="548"/>
      <c r="MXI31" s="548"/>
      <c r="MXJ31" s="548"/>
      <c r="MXK31" s="548"/>
      <c r="MXL31" s="548"/>
      <c r="MXM31" s="548"/>
      <c r="MXN31" s="548"/>
      <c r="MXO31" s="548"/>
      <c r="MXP31" s="548"/>
      <c r="MXQ31" s="548"/>
      <c r="MXR31" s="548"/>
      <c r="MXS31" s="548"/>
      <c r="MXT31" s="548"/>
      <c r="MXU31" s="548"/>
      <c r="MXV31" s="548"/>
      <c r="MXW31" s="548"/>
      <c r="MXX31" s="548"/>
      <c r="MXY31" s="548"/>
      <c r="MXZ31" s="548"/>
      <c r="MYA31" s="548"/>
      <c r="MYB31" s="548"/>
      <c r="MYC31" s="548"/>
      <c r="MYD31" s="548"/>
      <c r="MYE31" s="548"/>
      <c r="MYF31" s="548"/>
      <c r="MYG31" s="548"/>
      <c r="MYH31" s="548"/>
      <c r="MYI31" s="548"/>
      <c r="MYJ31" s="548"/>
      <c r="MYK31" s="548"/>
      <c r="MYL31" s="548"/>
      <c r="MYM31" s="548"/>
      <c r="MYN31" s="548"/>
      <c r="MYO31" s="548"/>
      <c r="MYP31" s="548"/>
      <c r="MYQ31" s="548"/>
      <c r="MYR31" s="548"/>
      <c r="MYS31" s="548"/>
      <c r="MYT31" s="548"/>
      <c r="MYU31" s="548"/>
      <c r="MYV31" s="548"/>
      <c r="MYW31" s="548"/>
      <c r="MYX31" s="548"/>
      <c r="MYY31" s="548"/>
      <c r="MYZ31" s="548"/>
      <c r="MZA31" s="548"/>
      <c r="MZB31" s="548"/>
      <c r="MZC31" s="548"/>
      <c r="MZD31" s="548"/>
      <c r="MZE31" s="548"/>
      <c r="MZF31" s="548"/>
      <c r="MZG31" s="548"/>
      <c r="MZH31" s="548"/>
      <c r="MZI31" s="548"/>
      <c r="MZJ31" s="548"/>
      <c r="MZK31" s="548"/>
      <c r="MZL31" s="548"/>
      <c r="MZM31" s="548"/>
      <c r="MZN31" s="548"/>
      <c r="MZO31" s="548"/>
      <c r="MZP31" s="548"/>
      <c r="MZQ31" s="548"/>
      <c r="MZR31" s="548"/>
      <c r="MZS31" s="548"/>
      <c r="MZT31" s="548"/>
      <c r="MZU31" s="548"/>
      <c r="MZV31" s="548"/>
      <c r="MZW31" s="548"/>
      <c r="MZX31" s="548"/>
      <c r="MZY31" s="548"/>
      <c r="MZZ31" s="548"/>
      <c r="NAA31" s="548"/>
      <c r="NAB31" s="548"/>
      <c r="NAC31" s="548"/>
      <c r="NAD31" s="548"/>
      <c r="NAE31" s="548"/>
      <c r="NAF31" s="548"/>
      <c r="NAG31" s="548"/>
      <c r="NAH31" s="548"/>
      <c r="NAI31" s="548"/>
      <c r="NAJ31" s="548"/>
      <c r="NAK31" s="548"/>
      <c r="NAL31" s="548"/>
      <c r="NAM31" s="548"/>
      <c r="NAN31" s="548"/>
      <c r="NAO31" s="548"/>
      <c r="NAP31" s="548"/>
      <c r="NAQ31" s="548"/>
      <c r="NAR31" s="548"/>
      <c r="NAS31" s="548"/>
      <c r="NAT31" s="548"/>
      <c r="NAU31" s="548"/>
      <c r="NAV31" s="548"/>
      <c r="NAW31" s="548"/>
      <c r="NAX31" s="548"/>
      <c r="NAY31" s="548"/>
      <c r="NAZ31" s="548"/>
      <c r="NBA31" s="548"/>
      <c r="NBB31" s="548"/>
      <c r="NBC31" s="548"/>
      <c r="NBD31" s="548"/>
      <c r="NBE31" s="548"/>
      <c r="NBF31" s="548"/>
      <c r="NBG31" s="548"/>
      <c r="NBH31" s="548"/>
      <c r="NBI31" s="548"/>
      <c r="NBJ31" s="548"/>
      <c r="NBK31" s="548"/>
      <c r="NBL31" s="548"/>
      <c r="NBM31" s="548"/>
      <c r="NBN31" s="548"/>
      <c r="NBO31" s="548"/>
      <c r="NBP31" s="548"/>
      <c r="NBQ31" s="548"/>
      <c r="NBR31" s="548"/>
      <c r="NBS31" s="548"/>
      <c r="NBT31" s="548"/>
      <c r="NBU31" s="548"/>
      <c r="NBV31" s="548"/>
      <c r="NBW31" s="548"/>
      <c r="NBX31" s="548"/>
      <c r="NBY31" s="548"/>
      <c r="NBZ31" s="548"/>
      <c r="NCA31" s="548"/>
      <c r="NCB31" s="548"/>
      <c r="NCC31" s="548"/>
      <c r="NCD31" s="548"/>
      <c r="NCE31" s="548"/>
      <c r="NCF31" s="548"/>
      <c r="NCG31" s="548"/>
      <c r="NCH31" s="548"/>
      <c r="NCI31" s="548"/>
      <c r="NCJ31" s="548"/>
      <c r="NCK31" s="548"/>
      <c r="NCL31" s="548"/>
      <c r="NCM31" s="548"/>
      <c r="NCN31" s="548"/>
      <c r="NCO31" s="548"/>
      <c r="NCP31" s="548"/>
      <c r="NCQ31" s="548"/>
      <c r="NCR31" s="548"/>
      <c r="NCS31" s="548"/>
      <c r="NCT31" s="548"/>
      <c r="NCU31" s="548"/>
      <c r="NCV31" s="548"/>
      <c r="NCW31" s="548"/>
      <c r="NCX31" s="548"/>
      <c r="NCY31" s="548"/>
      <c r="NCZ31" s="548"/>
      <c r="NDA31" s="548"/>
      <c r="NDB31" s="548"/>
      <c r="NDC31" s="548"/>
      <c r="NDD31" s="548"/>
      <c r="NDE31" s="548"/>
      <c r="NDF31" s="548"/>
      <c r="NDG31" s="548"/>
      <c r="NDH31" s="548"/>
      <c r="NDI31" s="548"/>
      <c r="NDJ31" s="548"/>
      <c r="NDK31" s="548"/>
      <c r="NDL31" s="548"/>
      <c r="NDM31" s="548"/>
      <c r="NDN31" s="548"/>
      <c r="NDO31" s="548"/>
      <c r="NDP31" s="548"/>
      <c r="NDQ31" s="548"/>
      <c r="NDR31" s="548"/>
      <c r="NDS31" s="548"/>
      <c r="NDT31" s="548"/>
      <c r="NDU31" s="548"/>
      <c r="NDV31" s="548"/>
      <c r="NDW31" s="548"/>
      <c r="NDX31" s="548"/>
      <c r="NDY31" s="548"/>
      <c r="NDZ31" s="548"/>
      <c r="NEA31" s="548"/>
      <c r="NEB31" s="548"/>
      <c r="NEC31" s="548"/>
      <c r="NED31" s="548"/>
      <c r="NEE31" s="548"/>
      <c r="NEF31" s="548"/>
      <c r="NEG31" s="548"/>
      <c r="NEH31" s="548"/>
      <c r="NEI31" s="548"/>
      <c r="NEJ31" s="548"/>
      <c r="NEK31" s="548"/>
      <c r="NEL31" s="548"/>
      <c r="NEM31" s="548"/>
      <c r="NEN31" s="548"/>
      <c r="NEO31" s="548"/>
      <c r="NEP31" s="548"/>
      <c r="NEQ31" s="548"/>
      <c r="NER31" s="548"/>
      <c r="NES31" s="548"/>
      <c r="NET31" s="548"/>
      <c r="NEU31" s="548"/>
      <c r="NEV31" s="548"/>
      <c r="NEW31" s="548"/>
      <c r="NEX31" s="548"/>
      <c r="NEY31" s="548"/>
      <c r="NEZ31" s="548"/>
      <c r="NFA31" s="548"/>
      <c r="NFB31" s="548"/>
      <c r="NFC31" s="548"/>
      <c r="NFD31" s="548"/>
      <c r="NFE31" s="548"/>
      <c r="NFF31" s="548"/>
      <c r="NFG31" s="548"/>
      <c r="NFH31" s="548"/>
      <c r="NFI31" s="548"/>
      <c r="NFJ31" s="548"/>
      <c r="NFK31" s="548"/>
      <c r="NFL31" s="548"/>
      <c r="NFM31" s="548"/>
      <c r="NFN31" s="548"/>
      <c r="NFO31" s="548"/>
      <c r="NFP31" s="548"/>
      <c r="NFQ31" s="548"/>
      <c r="NFR31" s="548"/>
      <c r="NFS31" s="548"/>
      <c r="NFT31" s="548"/>
      <c r="NFU31" s="548"/>
      <c r="NFV31" s="548"/>
      <c r="NFW31" s="548"/>
      <c r="NFX31" s="548"/>
      <c r="NFY31" s="548"/>
      <c r="NFZ31" s="548"/>
      <c r="NGA31" s="548"/>
      <c r="NGB31" s="548"/>
      <c r="NGC31" s="548"/>
      <c r="NGD31" s="548"/>
      <c r="NGE31" s="548"/>
      <c r="NGF31" s="548"/>
      <c r="NGG31" s="548"/>
      <c r="NGH31" s="548"/>
      <c r="NGI31" s="548"/>
      <c r="NGJ31" s="548"/>
      <c r="NGK31" s="548"/>
      <c r="NGL31" s="548"/>
      <c r="NGM31" s="548"/>
      <c r="NGN31" s="548"/>
      <c r="NGO31" s="548"/>
      <c r="NGP31" s="548"/>
      <c r="NGQ31" s="548"/>
      <c r="NGR31" s="548"/>
      <c r="NGS31" s="548"/>
      <c r="NGT31" s="548"/>
      <c r="NGU31" s="548"/>
      <c r="NGV31" s="548"/>
      <c r="NGW31" s="548"/>
      <c r="NGX31" s="548"/>
      <c r="NGY31" s="548"/>
      <c r="NGZ31" s="548"/>
      <c r="NHA31" s="548"/>
      <c r="NHB31" s="548"/>
      <c r="NHC31" s="548"/>
      <c r="NHD31" s="548"/>
      <c r="NHE31" s="548"/>
      <c r="NHF31" s="548"/>
      <c r="NHG31" s="548"/>
      <c r="NHH31" s="548"/>
      <c r="NHI31" s="548"/>
      <c r="NHJ31" s="548"/>
      <c r="NHK31" s="548"/>
      <c r="NHL31" s="548"/>
      <c r="NHM31" s="548"/>
      <c r="NHN31" s="548"/>
      <c r="NHO31" s="548"/>
      <c r="NHP31" s="548"/>
      <c r="NHQ31" s="548"/>
      <c r="NHR31" s="548"/>
      <c r="NHS31" s="548"/>
      <c r="NHT31" s="548"/>
      <c r="NHU31" s="548"/>
      <c r="NHV31" s="548"/>
      <c r="NHW31" s="548"/>
      <c r="NHX31" s="548"/>
      <c r="NHY31" s="548"/>
      <c r="NHZ31" s="548"/>
      <c r="NIA31" s="548"/>
      <c r="NIB31" s="548"/>
      <c r="NIC31" s="548"/>
      <c r="NID31" s="548"/>
      <c r="NIE31" s="548"/>
      <c r="NIF31" s="548"/>
      <c r="NIG31" s="548"/>
      <c r="NIH31" s="548"/>
      <c r="NII31" s="548"/>
      <c r="NIJ31" s="548"/>
      <c r="NIK31" s="548"/>
      <c r="NIL31" s="548"/>
      <c r="NIM31" s="548"/>
      <c r="NIN31" s="548"/>
      <c r="NIO31" s="548"/>
      <c r="NIP31" s="548"/>
      <c r="NIQ31" s="548"/>
      <c r="NIR31" s="548"/>
      <c r="NIS31" s="548"/>
      <c r="NIT31" s="548"/>
      <c r="NIU31" s="548"/>
      <c r="NIV31" s="548"/>
      <c r="NIW31" s="548"/>
      <c r="NIX31" s="548"/>
      <c r="NIY31" s="548"/>
      <c r="NIZ31" s="548"/>
      <c r="NJA31" s="548"/>
      <c r="NJB31" s="548"/>
      <c r="NJC31" s="548"/>
      <c r="NJD31" s="548"/>
      <c r="NJE31" s="548"/>
      <c r="NJF31" s="548"/>
      <c r="NJG31" s="548"/>
      <c r="NJH31" s="548"/>
      <c r="NJI31" s="548"/>
      <c r="NJJ31" s="548"/>
      <c r="NJK31" s="548"/>
      <c r="NJL31" s="548"/>
      <c r="NJM31" s="548"/>
      <c r="NJN31" s="548"/>
      <c r="NJO31" s="548"/>
      <c r="NJP31" s="548"/>
      <c r="NJQ31" s="548"/>
      <c r="NJR31" s="548"/>
      <c r="NJS31" s="548"/>
      <c r="NJT31" s="548"/>
      <c r="NJU31" s="548"/>
      <c r="NJV31" s="548"/>
      <c r="NJW31" s="548"/>
      <c r="NJX31" s="548"/>
      <c r="NJY31" s="548"/>
      <c r="NJZ31" s="548"/>
      <c r="NKA31" s="548"/>
      <c r="NKB31" s="548"/>
      <c r="NKC31" s="548"/>
      <c r="NKD31" s="548"/>
      <c r="NKE31" s="548"/>
      <c r="NKF31" s="548"/>
      <c r="NKG31" s="548"/>
      <c r="NKH31" s="548"/>
      <c r="NKI31" s="548"/>
      <c r="NKJ31" s="548"/>
      <c r="NKK31" s="548"/>
      <c r="NKL31" s="548"/>
      <c r="NKM31" s="548"/>
      <c r="NKN31" s="548"/>
      <c r="NKO31" s="548"/>
      <c r="NKP31" s="548"/>
      <c r="NKQ31" s="548"/>
      <c r="NKR31" s="548"/>
      <c r="NKS31" s="548"/>
      <c r="NKT31" s="548"/>
      <c r="NKU31" s="548"/>
      <c r="NKV31" s="548"/>
      <c r="NKW31" s="548"/>
      <c r="NKX31" s="548"/>
      <c r="NKY31" s="548"/>
      <c r="NKZ31" s="548"/>
      <c r="NLA31" s="548"/>
      <c r="NLB31" s="548"/>
      <c r="NLC31" s="548"/>
      <c r="NLD31" s="548"/>
      <c r="NLE31" s="548"/>
      <c r="NLF31" s="548"/>
      <c r="NLG31" s="548"/>
      <c r="NLH31" s="548"/>
      <c r="NLI31" s="548"/>
      <c r="NLJ31" s="548"/>
      <c r="NLK31" s="548"/>
      <c r="NLL31" s="548"/>
      <c r="NLM31" s="548"/>
      <c r="NLN31" s="548"/>
      <c r="NLO31" s="548"/>
      <c r="NLP31" s="548"/>
      <c r="NLQ31" s="548"/>
      <c r="NLR31" s="548"/>
      <c r="NLS31" s="548"/>
      <c r="NLT31" s="548"/>
      <c r="NLU31" s="548"/>
      <c r="NLV31" s="548"/>
      <c r="NLW31" s="548"/>
      <c r="NLX31" s="548"/>
      <c r="NLY31" s="548"/>
      <c r="NLZ31" s="548"/>
      <c r="NMA31" s="548"/>
      <c r="NMB31" s="548"/>
      <c r="NMC31" s="548"/>
      <c r="NMD31" s="548"/>
      <c r="NME31" s="548"/>
      <c r="NMF31" s="548"/>
      <c r="NMG31" s="548"/>
      <c r="NMH31" s="548"/>
      <c r="NMI31" s="548"/>
      <c r="NMJ31" s="548"/>
      <c r="NMK31" s="548"/>
      <c r="NML31" s="548"/>
      <c r="NMM31" s="548"/>
      <c r="NMN31" s="548"/>
      <c r="NMO31" s="548"/>
      <c r="NMP31" s="548"/>
      <c r="NMQ31" s="548"/>
      <c r="NMR31" s="548"/>
      <c r="NMS31" s="548"/>
      <c r="NMT31" s="548"/>
      <c r="NMU31" s="548"/>
      <c r="NMV31" s="548"/>
      <c r="NMW31" s="548"/>
      <c r="NMX31" s="548"/>
      <c r="NMY31" s="548"/>
      <c r="NMZ31" s="548"/>
      <c r="NNA31" s="548"/>
      <c r="NNB31" s="548"/>
      <c r="NNC31" s="548"/>
      <c r="NND31" s="548"/>
      <c r="NNE31" s="548"/>
      <c r="NNF31" s="548"/>
      <c r="NNG31" s="548"/>
      <c r="NNH31" s="548"/>
      <c r="NNI31" s="548"/>
      <c r="NNJ31" s="548"/>
      <c r="NNK31" s="548"/>
      <c r="NNL31" s="548"/>
      <c r="NNM31" s="548"/>
      <c r="NNN31" s="548"/>
      <c r="NNO31" s="548"/>
      <c r="NNP31" s="548"/>
      <c r="NNQ31" s="548"/>
      <c r="NNR31" s="548"/>
      <c r="NNS31" s="548"/>
      <c r="NNT31" s="548"/>
      <c r="NNU31" s="548"/>
      <c r="NNV31" s="548"/>
      <c r="NNW31" s="548"/>
      <c r="NNX31" s="548"/>
      <c r="NNY31" s="548"/>
      <c r="NNZ31" s="548"/>
      <c r="NOA31" s="548"/>
      <c r="NOB31" s="548"/>
      <c r="NOC31" s="548"/>
      <c r="NOD31" s="548"/>
      <c r="NOE31" s="548"/>
      <c r="NOF31" s="548"/>
      <c r="NOG31" s="548"/>
      <c r="NOH31" s="548"/>
      <c r="NOI31" s="548"/>
      <c r="NOJ31" s="548"/>
      <c r="NOK31" s="548"/>
      <c r="NOL31" s="548"/>
      <c r="NOM31" s="548"/>
      <c r="NON31" s="548"/>
      <c r="NOO31" s="548"/>
      <c r="NOP31" s="548"/>
      <c r="NOQ31" s="548"/>
      <c r="NOR31" s="548"/>
      <c r="NOS31" s="548"/>
      <c r="NOT31" s="548"/>
      <c r="NOU31" s="548"/>
      <c r="NOV31" s="548"/>
      <c r="NOW31" s="548"/>
      <c r="NOX31" s="548"/>
      <c r="NOY31" s="548"/>
      <c r="NOZ31" s="548"/>
      <c r="NPA31" s="548"/>
      <c r="NPB31" s="548"/>
      <c r="NPC31" s="548"/>
      <c r="NPD31" s="548"/>
      <c r="NPE31" s="548"/>
      <c r="NPF31" s="548"/>
      <c r="NPG31" s="548"/>
      <c r="NPH31" s="548"/>
      <c r="NPI31" s="548"/>
      <c r="NPJ31" s="548"/>
      <c r="NPK31" s="548"/>
      <c r="NPL31" s="548"/>
      <c r="NPM31" s="548"/>
      <c r="NPN31" s="548"/>
      <c r="NPO31" s="548"/>
      <c r="NPP31" s="548"/>
      <c r="NPQ31" s="548"/>
      <c r="NPR31" s="548"/>
      <c r="NPS31" s="548"/>
      <c r="NPT31" s="548"/>
      <c r="NPU31" s="548"/>
      <c r="NPV31" s="548"/>
      <c r="NPW31" s="548"/>
      <c r="NPX31" s="548"/>
      <c r="NPY31" s="548"/>
      <c r="NPZ31" s="548"/>
      <c r="NQA31" s="548"/>
      <c r="NQB31" s="548"/>
      <c r="NQC31" s="548"/>
      <c r="NQD31" s="548"/>
      <c r="NQE31" s="548"/>
      <c r="NQF31" s="548"/>
      <c r="NQG31" s="548"/>
      <c r="NQH31" s="548"/>
      <c r="NQI31" s="548"/>
      <c r="NQJ31" s="548"/>
      <c r="NQK31" s="548"/>
      <c r="NQL31" s="548"/>
      <c r="NQM31" s="548"/>
      <c r="NQN31" s="548"/>
      <c r="NQO31" s="548"/>
      <c r="NQP31" s="548"/>
      <c r="NQQ31" s="548"/>
      <c r="NQR31" s="548"/>
      <c r="NQS31" s="548"/>
      <c r="NQT31" s="548"/>
      <c r="NQU31" s="548"/>
      <c r="NQV31" s="548"/>
      <c r="NQW31" s="548"/>
      <c r="NQX31" s="548"/>
      <c r="NQY31" s="548"/>
      <c r="NQZ31" s="548"/>
      <c r="NRA31" s="548"/>
      <c r="NRB31" s="548"/>
      <c r="NRC31" s="548"/>
      <c r="NRD31" s="548"/>
      <c r="NRE31" s="548"/>
      <c r="NRF31" s="548"/>
      <c r="NRG31" s="548"/>
      <c r="NRH31" s="548"/>
      <c r="NRI31" s="548"/>
      <c r="NRJ31" s="548"/>
      <c r="NRK31" s="548"/>
      <c r="NRL31" s="548"/>
      <c r="NRM31" s="548"/>
      <c r="NRN31" s="548"/>
      <c r="NRO31" s="548"/>
      <c r="NRP31" s="548"/>
      <c r="NRQ31" s="548"/>
      <c r="NRR31" s="548"/>
      <c r="NRS31" s="548"/>
      <c r="NRT31" s="548"/>
      <c r="NRU31" s="548"/>
      <c r="NRV31" s="548"/>
      <c r="NRW31" s="548"/>
      <c r="NRX31" s="548"/>
      <c r="NRY31" s="548"/>
      <c r="NRZ31" s="548"/>
      <c r="NSA31" s="548"/>
      <c r="NSB31" s="548"/>
      <c r="NSC31" s="548"/>
      <c r="NSD31" s="548"/>
      <c r="NSE31" s="548"/>
      <c r="NSF31" s="548"/>
      <c r="NSG31" s="548"/>
      <c r="NSH31" s="548"/>
      <c r="NSI31" s="548"/>
      <c r="NSJ31" s="548"/>
      <c r="NSK31" s="548"/>
      <c r="NSL31" s="548"/>
      <c r="NSM31" s="548"/>
      <c r="NSN31" s="548"/>
      <c r="NSO31" s="548"/>
      <c r="NSP31" s="548"/>
      <c r="NSQ31" s="548"/>
      <c r="NSR31" s="548"/>
      <c r="NSS31" s="548"/>
      <c r="NST31" s="548"/>
      <c r="NSU31" s="548"/>
      <c r="NSV31" s="548"/>
      <c r="NSW31" s="548"/>
      <c r="NSX31" s="548"/>
      <c r="NSY31" s="548"/>
      <c r="NSZ31" s="548"/>
      <c r="NTA31" s="548"/>
      <c r="NTB31" s="548"/>
      <c r="NTC31" s="548"/>
      <c r="NTD31" s="548"/>
      <c r="NTE31" s="548"/>
      <c r="NTF31" s="548"/>
      <c r="NTG31" s="548"/>
      <c r="NTH31" s="548"/>
      <c r="NTI31" s="548"/>
      <c r="NTJ31" s="548"/>
      <c r="NTK31" s="548"/>
      <c r="NTL31" s="548"/>
      <c r="NTM31" s="548"/>
      <c r="NTN31" s="548"/>
      <c r="NTO31" s="548"/>
      <c r="NTP31" s="548"/>
      <c r="NTQ31" s="548"/>
      <c r="NTR31" s="548"/>
      <c r="NTS31" s="548"/>
      <c r="NTT31" s="548"/>
      <c r="NTU31" s="548"/>
      <c r="NTV31" s="548"/>
      <c r="NTW31" s="548"/>
      <c r="NTX31" s="548"/>
      <c r="NTY31" s="548"/>
      <c r="NTZ31" s="548"/>
      <c r="NUA31" s="548"/>
      <c r="NUB31" s="548"/>
      <c r="NUC31" s="548"/>
      <c r="NUD31" s="548"/>
      <c r="NUE31" s="548"/>
      <c r="NUF31" s="548"/>
      <c r="NUG31" s="548"/>
      <c r="NUH31" s="548"/>
      <c r="NUI31" s="548"/>
      <c r="NUJ31" s="548"/>
      <c r="NUK31" s="548"/>
      <c r="NUL31" s="548"/>
      <c r="NUM31" s="548"/>
      <c r="NUN31" s="548"/>
      <c r="NUO31" s="548"/>
      <c r="NUP31" s="548"/>
      <c r="NUQ31" s="548"/>
      <c r="NUR31" s="548"/>
      <c r="NUS31" s="548"/>
      <c r="NUT31" s="548"/>
      <c r="NUU31" s="548"/>
      <c r="NUV31" s="548"/>
      <c r="NUW31" s="548"/>
      <c r="NUX31" s="548"/>
      <c r="NUY31" s="548"/>
      <c r="NUZ31" s="548"/>
      <c r="NVA31" s="548"/>
      <c r="NVB31" s="548"/>
      <c r="NVC31" s="548"/>
      <c r="NVD31" s="548"/>
      <c r="NVE31" s="548"/>
      <c r="NVF31" s="548"/>
      <c r="NVG31" s="548"/>
      <c r="NVH31" s="548"/>
      <c r="NVI31" s="548"/>
      <c r="NVJ31" s="548"/>
      <c r="NVK31" s="548"/>
      <c r="NVL31" s="548"/>
      <c r="NVM31" s="548"/>
      <c r="NVN31" s="548"/>
      <c r="NVO31" s="548"/>
      <c r="NVP31" s="548"/>
      <c r="NVQ31" s="548"/>
      <c r="NVR31" s="548"/>
      <c r="NVS31" s="548"/>
      <c r="NVT31" s="548"/>
      <c r="NVU31" s="548"/>
      <c r="NVV31" s="548"/>
      <c r="NVW31" s="548"/>
      <c r="NVX31" s="548"/>
      <c r="NVY31" s="548"/>
      <c r="NVZ31" s="548"/>
      <c r="NWA31" s="548"/>
      <c r="NWB31" s="548"/>
      <c r="NWC31" s="548"/>
      <c r="NWD31" s="548"/>
      <c r="NWE31" s="548"/>
      <c r="NWF31" s="548"/>
      <c r="NWG31" s="548"/>
      <c r="NWH31" s="548"/>
      <c r="NWI31" s="548"/>
      <c r="NWJ31" s="548"/>
      <c r="NWK31" s="548"/>
      <c r="NWL31" s="548"/>
      <c r="NWM31" s="548"/>
      <c r="NWN31" s="548"/>
      <c r="NWO31" s="548"/>
      <c r="NWP31" s="548"/>
      <c r="NWQ31" s="548"/>
      <c r="NWR31" s="548"/>
      <c r="NWS31" s="548"/>
      <c r="NWT31" s="548"/>
      <c r="NWU31" s="548"/>
      <c r="NWV31" s="548"/>
      <c r="NWW31" s="548"/>
      <c r="NWX31" s="548"/>
      <c r="NWY31" s="548"/>
      <c r="NWZ31" s="548"/>
      <c r="NXA31" s="548"/>
      <c r="NXB31" s="548"/>
      <c r="NXC31" s="548"/>
      <c r="NXD31" s="548"/>
      <c r="NXE31" s="548"/>
      <c r="NXF31" s="548"/>
      <c r="NXG31" s="548"/>
      <c r="NXH31" s="548"/>
      <c r="NXI31" s="548"/>
      <c r="NXJ31" s="548"/>
      <c r="NXK31" s="548"/>
      <c r="NXL31" s="548"/>
      <c r="NXM31" s="548"/>
      <c r="NXN31" s="548"/>
      <c r="NXO31" s="548"/>
      <c r="NXP31" s="548"/>
      <c r="NXQ31" s="548"/>
      <c r="NXR31" s="548"/>
      <c r="NXS31" s="548"/>
      <c r="NXT31" s="548"/>
      <c r="NXU31" s="548"/>
      <c r="NXV31" s="548"/>
      <c r="NXW31" s="548"/>
      <c r="NXX31" s="548"/>
      <c r="NXY31" s="548"/>
      <c r="NXZ31" s="548"/>
      <c r="NYA31" s="548"/>
      <c r="NYB31" s="548"/>
      <c r="NYC31" s="548"/>
      <c r="NYD31" s="548"/>
      <c r="NYE31" s="548"/>
      <c r="NYF31" s="548"/>
      <c r="NYG31" s="548"/>
      <c r="NYH31" s="548"/>
      <c r="NYI31" s="548"/>
      <c r="NYJ31" s="548"/>
      <c r="NYK31" s="548"/>
      <c r="NYL31" s="548"/>
      <c r="NYM31" s="548"/>
      <c r="NYN31" s="548"/>
      <c r="NYO31" s="548"/>
      <c r="NYP31" s="548"/>
      <c r="NYQ31" s="548"/>
      <c r="NYR31" s="548"/>
      <c r="NYS31" s="548"/>
      <c r="NYT31" s="548"/>
      <c r="NYU31" s="548"/>
      <c r="NYV31" s="548"/>
      <c r="NYW31" s="548"/>
      <c r="NYX31" s="548"/>
      <c r="NYY31" s="548"/>
      <c r="NYZ31" s="548"/>
      <c r="NZA31" s="548"/>
      <c r="NZB31" s="548"/>
      <c r="NZC31" s="548"/>
      <c r="NZD31" s="548"/>
      <c r="NZE31" s="548"/>
      <c r="NZF31" s="548"/>
      <c r="NZG31" s="548"/>
      <c r="NZH31" s="548"/>
      <c r="NZI31" s="548"/>
      <c r="NZJ31" s="548"/>
      <c r="NZK31" s="548"/>
      <c r="NZL31" s="548"/>
      <c r="NZM31" s="548"/>
      <c r="NZN31" s="548"/>
      <c r="NZO31" s="548"/>
      <c r="NZP31" s="548"/>
      <c r="NZQ31" s="548"/>
      <c r="NZR31" s="548"/>
      <c r="NZS31" s="548"/>
      <c r="NZT31" s="548"/>
      <c r="NZU31" s="548"/>
      <c r="NZV31" s="548"/>
      <c r="NZW31" s="548"/>
      <c r="NZX31" s="548"/>
      <c r="NZY31" s="548"/>
      <c r="NZZ31" s="548"/>
      <c r="OAA31" s="548"/>
      <c r="OAB31" s="548"/>
      <c r="OAC31" s="548"/>
      <c r="OAD31" s="548"/>
      <c r="OAE31" s="548"/>
      <c r="OAF31" s="548"/>
      <c r="OAG31" s="548"/>
      <c r="OAH31" s="548"/>
      <c r="OAI31" s="548"/>
      <c r="OAJ31" s="548"/>
      <c r="OAK31" s="548"/>
      <c r="OAL31" s="548"/>
      <c r="OAM31" s="548"/>
      <c r="OAN31" s="548"/>
      <c r="OAO31" s="548"/>
      <c r="OAP31" s="548"/>
      <c r="OAQ31" s="548"/>
      <c r="OAR31" s="548"/>
      <c r="OAS31" s="548"/>
      <c r="OAT31" s="548"/>
      <c r="OAU31" s="548"/>
      <c r="OAV31" s="548"/>
      <c r="OAW31" s="548"/>
      <c r="OAX31" s="548"/>
      <c r="OAY31" s="548"/>
      <c r="OAZ31" s="548"/>
      <c r="OBA31" s="548"/>
      <c r="OBB31" s="548"/>
      <c r="OBC31" s="548"/>
      <c r="OBD31" s="548"/>
      <c r="OBE31" s="548"/>
      <c r="OBF31" s="548"/>
      <c r="OBG31" s="548"/>
      <c r="OBH31" s="548"/>
      <c r="OBI31" s="548"/>
      <c r="OBJ31" s="548"/>
      <c r="OBK31" s="548"/>
      <c r="OBL31" s="548"/>
      <c r="OBM31" s="548"/>
      <c r="OBN31" s="548"/>
      <c r="OBO31" s="548"/>
      <c r="OBP31" s="548"/>
      <c r="OBQ31" s="548"/>
      <c r="OBR31" s="548"/>
      <c r="OBS31" s="548"/>
      <c r="OBT31" s="548"/>
      <c r="OBU31" s="548"/>
      <c r="OBV31" s="548"/>
      <c r="OBW31" s="548"/>
      <c r="OBX31" s="548"/>
      <c r="OBY31" s="548"/>
      <c r="OBZ31" s="548"/>
      <c r="OCA31" s="548"/>
      <c r="OCB31" s="548"/>
      <c r="OCC31" s="548"/>
      <c r="OCD31" s="548"/>
      <c r="OCE31" s="548"/>
      <c r="OCF31" s="548"/>
      <c r="OCG31" s="548"/>
      <c r="OCH31" s="548"/>
      <c r="OCI31" s="548"/>
      <c r="OCJ31" s="548"/>
      <c r="OCK31" s="548"/>
      <c r="OCL31" s="548"/>
      <c r="OCM31" s="548"/>
      <c r="OCN31" s="548"/>
      <c r="OCO31" s="548"/>
      <c r="OCP31" s="548"/>
      <c r="OCQ31" s="548"/>
      <c r="OCR31" s="548"/>
      <c r="OCS31" s="548"/>
      <c r="OCT31" s="548"/>
      <c r="OCU31" s="548"/>
      <c r="OCV31" s="548"/>
      <c r="OCW31" s="548"/>
      <c r="OCX31" s="548"/>
      <c r="OCY31" s="548"/>
      <c r="OCZ31" s="548"/>
      <c r="ODA31" s="548"/>
      <c r="ODB31" s="548"/>
      <c r="ODC31" s="548"/>
      <c r="ODD31" s="548"/>
      <c r="ODE31" s="548"/>
      <c r="ODF31" s="548"/>
      <c r="ODG31" s="548"/>
      <c r="ODH31" s="548"/>
      <c r="ODI31" s="548"/>
      <c r="ODJ31" s="548"/>
      <c r="ODK31" s="548"/>
      <c r="ODL31" s="548"/>
      <c r="ODM31" s="548"/>
      <c r="ODN31" s="548"/>
      <c r="ODO31" s="548"/>
      <c r="ODP31" s="548"/>
      <c r="ODQ31" s="548"/>
      <c r="ODR31" s="548"/>
      <c r="ODS31" s="548"/>
      <c r="ODT31" s="548"/>
      <c r="ODU31" s="548"/>
      <c r="ODV31" s="548"/>
      <c r="ODW31" s="548"/>
      <c r="ODX31" s="548"/>
      <c r="ODY31" s="548"/>
      <c r="ODZ31" s="548"/>
      <c r="OEA31" s="548"/>
      <c r="OEB31" s="548"/>
      <c r="OEC31" s="548"/>
      <c r="OED31" s="548"/>
      <c r="OEE31" s="548"/>
      <c r="OEF31" s="548"/>
      <c r="OEG31" s="548"/>
      <c r="OEH31" s="548"/>
      <c r="OEI31" s="548"/>
      <c r="OEJ31" s="548"/>
      <c r="OEK31" s="548"/>
      <c r="OEL31" s="548"/>
      <c r="OEM31" s="548"/>
      <c r="OEN31" s="548"/>
      <c r="OEO31" s="548"/>
      <c r="OEP31" s="548"/>
      <c r="OEQ31" s="548"/>
      <c r="OER31" s="548"/>
      <c r="OES31" s="548"/>
      <c r="OET31" s="548"/>
      <c r="OEU31" s="548"/>
      <c r="OEV31" s="548"/>
      <c r="OEW31" s="548"/>
      <c r="OEX31" s="548"/>
      <c r="OEY31" s="548"/>
      <c r="OEZ31" s="548"/>
      <c r="OFA31" s="548"/>
      <c r="OFB31" s="548"/>
      <c r="OFC31" s="548"/>
      <c r="OFD31" s="548"/>
      <c r="OFE31" s="548"/>
      <c r="OFF31" s="548"/>
      <c r="OFG31" s="548"/>
      <c r="OFH31" s="548"/>
      <c r="OFI31" s="548"/>
      <c r="OFJ31" s="548"/>
      <c r="OFK31" s="548"/>
      <c r="OFL31" s="548"/>
      <c r="OFM31" s="548"/>
      <c r="OFN31" s="548"/>
      <c r="OFO31" s="548"/>
      <c r="OFP31" s="548"/>
      <c r="OFQ31" s="548"/>
      <c r="OFR31" s="548"/>
      <c r="OFS31" s="548"/>
      <c r="OFT31" s="548"/>
      <c r="OFU31" s="548"/>
      <c r="OFV31" s="548"/>
      <c r="OFW31" s="548"/>
      <c r="OFX31" s="548"/>
      <c r="OFY31" s="548"/>
      <c r="OFZ31" s="548"/>
      <c r="OGA31" s="548"/>
      <c r="OGB31" s="548"/>
      <c r="OGC31" s="548"/>
      <c r="OGD31" s="548"/>
      <c r="OGE31" s="548"/>
      <c r="OGF31" s="548"/>
      <c r="OGG31" s="548"/>
      <c r="OGH31" s="548"/>
      <c r="OGI31" s="548"/>
      <c r="OGJ31" s="548"/>
      <c r="OGK31" s="548"/>
      <c r="OGL31" s="548"/>
      <c r="OGM31" s="548"/>
      <c r="OGN31" s="548"/>
      <c r="OGO31" s="548"/>
      <c r="OGP31" s="548"/>
      <c r="OGQ31" s="548"/>
      <c r="OGR31" s="548"/>
      <c r="OGS31" s="548"/>
      <c r="OGT31" s="548"/>
      <c r="OGU31" s="548"/>
      <c r="OGV31" s="548"/>
      <c r="OGW31" s="548"/>
      <c r="OGX31" s="548"/>
      <c r="OGY31" s="548"/>
      <c r="OGZ31" s="548"/>
      <c r="OHA31" s="548"/>
      <c r="OHB31" s="548"/>
      <c r="OHC31" s="548"/>
      <c r="OHD31" s="548"/>
      <c r="OHE31" s="548"/>
      <c r="OHF31" s="548"/>
      <c r="OHG31" s="548"/>
      <c r="OHH31" s="548"/>
      <c r="OHI31" s="548"/>
      <c r="OHJ31" s="548"/>
      <c r="OHK31" s="548"/>
      <c r="OHL31" s="548"/>
      <c r="OHM31" s="548"/>
      <c r="OHN31" s="548"/>
      <c r="OHO31" s="548"/>
      <c r="OHP31" s="548"/>
      <c r="OHQ31" s="548"/>
      <c r="OHR31" s="548"/>
      <c r="OHS31" s="548"/>
      <c r="OHT31" s="548"/>
      <c r="OHU31" s="548"/>
      <c r="OHV31" s="548"/>
      <c r="OHW31" s="548"/>
      <c r="OHX31" s="548"/>
      <c r="OHY31" s="548"/>
      <c r="OHZ31" s="548"/>
      <c r="OIA31" s="548"/>
      <c r="OIB31" s="548"/>
      <c r="OIC31" s="548"/>
      <c r="OID31" s="548"/>
      <c r="OIE31" s="548"/>
      <c r="OIF31" s="548"/>
      <c r="OIG31" s="548"/>
      <c r="OIH31" s="548"/>
      <c r="OII31" s="548"/>
      <c r="OIJ31" s="548"/>
      <c r="OIK31" s="548"/>
      <c r="OIL31" s="548"/>
      <c r="OIM31" s="548"/>
      <c r="OIN31" s="548"/>
      <c r="OIO31" s="548"/>
      <c r="OIP31" s="548"/>
      <c r="OIQ31" s="548"/>
      <c r="OIR31" s="548"/>
      <c r="OIS31" s="548"/>
      <c r="OIT31" s="548"/>
      <c r="OIU31" s="548"/>
      <c r="OIV31" s="548"/>
      <c r="OIW31" s="548"/>
      <c r="OIX31" s="548"/>
      <c r="OIY31" s="548"/>
      <c r="OIZ31" s="548"/>
      <c r="OJA31" s="548"/>
      <c r="OJB31" s="548"/>
      <c r="OJC31" s="548"/>
      <c r="OJD31" s="548"/>
      <c r="OJE31" s="548"/>
      <c r="OJF31" s="548"/>
      <c r="OJG31" s="548"/>
      <c r="OJH31" s="548"/>
      <c r="OJI31" s="548"/>
      <c r="OJJ31" s="548"/>
      <c r="OJK31" s="548"/>
      <c r="OJL31" s="548"/>
      <c r="OJM31" s="548"/>
      <c r="OJN31" s="548"/>
      <c r="OJO31" s="548"/>
      <c r="OJP31" s="548"/>
      <c r="OJQ31" s="548"/>
      <c r="OJR31" s="548"/>
      <c r="OJS31" s="548"/>
      <c r="OJT31" s="548"/>
      <c r="OJU31" s="548"/>
      <c r="OJV31" s="548"/>
      <c r="OJW31" s="548"/>
      <c r="OJX31" s="548"/>
      <c r="OJY31" s="548"/>
      <c r="OJZ31" s="548"/>
      <c r="OKA31" s="548"/>
      <c r="OKB31" s="548"/>
      <c r="OKC31" s="548"/>
      <c r="OKD31" s="548"/>
      <c r="OKE31" s="548"/>
      <c r="OKF31" s="548"/>
      <c r="OKG31" s="548"/>
      <c r="OKH31" s="548"/>
      <c r="OKI31" s="548"/>
      <c r="OKJ31" s="548"/>
      <c r="OKK31" s="548"/>
      <c r="OKL31" s="548"/>
      <c r="OKM31" s="548"/>
      <c r="OKN31" s="548"/>
      <c r="OKO31" s="548"/>
      <c r="OKP31" s="548"/>
      <c r="OKQ31" s="548"/>
      <c r="OKR31" s="548"/>
      <c r="OKS31" s="548"/>
      <c r="OKT31" s="548"/>
      <c r="OKU31" s="548"/>
      <c r="OKV31" s="548"/>
      <c r="OKW31" s="548"/>
      <c r="OKX31" s="548"/>
      <c r="OKY31" s="548"/>
      <c r="OKZ31" s="548"/>
      <c r="OLA31" s="548"/>
      <c r="OLB31" s="548"/>
      <c r="OLC31" s="548"/>
      <c r="OLD31" s="548"/>
      <c r="OLE31" s="548"/>
      <c r="OLF31" s="548"/>
      <c r="OLG31" s="548"/>
      <c r="OLH31" s="548"/>
      <c r="OLI31" s="548"/>
      <c r="OLJ31" s="548"/>
      <c r="OLK31" s="548"/>
      <c r="OLL31" s="548"/>
      <c r="OLM31" s="548"/>
      <c r="OLN31" s="548"/>
      <c r="OLO31" s="548"/>
      <c r="OLP31" s="548"/>
      <c r="OLQ31" s="548"/>
      <c r="OLR31" s="548"/>
      <c r="OLS31" s="548"/>
      <c r="OLT31" s="548"/>
      <c r="OLU31" s="548"/>
      <c r="OLV31" s="548"/>
      <c r="OLW31" s="548"/>
      <c r="OLX31" s="548"/>
      <c r="OLY31" s="548"/>
      <c r="OLZ31" s="548"/>
      <c r="OMA31" s="548"/>
      <c r="OMB31" s="548"/>
      <c r="OMC31" s="548"/>
      <c r="OMD31" s="548"/>
      <c r="OME31" s="548"/>
      <c r="OMF31" s="548"/>
      <c r="OMG31" s="548"/>
      <c r="OMH31" s="548"/>
      <c r="OMI31" s="548"/>
      <c r="OMJ31" s="548"/>
      <c r="OMK31" s="548"/>
      <c r="OML31" s="548"/>
      <c r="OMM31" s="548"/>
      <c r="OMN31" s="548"/>
      <c r="OMO31" s="548"/>
      <c r="OMP31" s="548"/>
      <c r="OMQ31" s="548"/>
      <c r="OMR31" s="548"/>
      <c r="OMS31" s="548"/>
      <c r="OMT31" s="548"/>
      <c r="OMU31" s="548"/>
      <c r="OMV31" s="548"/>
      <c r="OMW31" s="548"/>
      <c r="OMX31" s="548"/>
      <c r="OMY31" s="548"/>
      <c r="OMZ31" s="548"/>
      <c r="ONA31" s="548"/>
      <c r="ONB31" s="548"/>
      <c r="ONC31" s="548"/>
      <c r="OND31" s="548"/>
      <c r="ONE31" s="548"/>
      <c r="ONF31" s="548"/>
      <c r="ONG31" s="548"/>
      <c r="ONH31" s="548"/>
      <c r="ONI31" s="548"/>
      <c r="ONJ31" s="548"/>
      <c r="ONK31" s="548"/>
      <c r="ONL31" s="548"/>
      <c r="ONM31" s="548"/>
      <c r="ONN31" s="548"/>
      <c r="ONO31" s="548"/>
      <c r="ONP31" s="548"/>
      <c r="ONQ31" s="548"/>
      <c r="ONR31" s="548"/>
      <c r="ONS31" s="548"/>
      <c r="ONT31" s="548"/>
      <c r="ONU31" s="548"/>
      <c r="ONV31" s="548"/>
      <c r="ONW31" s="548"/>
      <c r="ONX31" s="548"/>
      <c r="ONY31" s="548"/>
      <c r="ONZ31" s="548"/>
      <c r="OOA31" s="548"/>
      <c r="OOB31" s="548"/>
      <c r="OOC31" s="548"/>
      <c r="OOD31" s="548"/>
      <c r="OOE31" s="548"/>
      <c r="OOF31" s="548"/>
      <c r="OOG31" s="548"/>
      <c r="OOH31" s="548"/>
      <c r="OOI31" s="548"/>
      <c r="OOJ31" s="548"/>
      <c r="OOK31" s="548"/>
      <c r="OOL31" s="548"/>
      <c r="OOM31" s="548"/>
      <c r="OON31" s="548"/>
      <c r="OOO31" s="548"/>
      <c r="OOP31" s="548"/>
      <c r="OOQ31" s="548"/>
      <c r="OOR31" s="548"/>
      <c r="OOS31" s="548"/>
      <c r="OOT31" s="548"/>
      <c r="OOU31" s="548"/>
      <c r="OOV31" s="548"/>
      <c r="OOW31" s="548"/>
      <c r="OOX31" s="548"/>
      <c r="OOY31" s="548"/>
      <c r="OOZ31" s="548"/>
      <c r="OPA31" s="548"/>
      <c r="OPB31" s="548"/>
      <c r="OPC31" s="548"/>
      <c r="OPD31" s="548"/>
      <c r="OPE31" s="548"/>
      <c r="OPF31" s="548"/>
      <c r="OPG31" s="548"/>
      <c r="OPH31" s="548"/>
      <c r="OPI31" s="548"/>
      <c r="OPJ31" s="548"/>
      <c r="OPK31" s="548"/>
      <c r="OPL31" s="548"/>
      <c r="OPM31" s="548"/>
      <c r="OPN31" s="548"/>
      <c r="OPO31" s="548"/>
      <c r="OPP31" s="548"/>
      <c r="OPQ31" s="548"/>
      <c r="OPR31" s="548"/>
      <c r="OPS31" s="548"/>
      <c r="OPT31" s="548"/>
      <c r="OPU31" s="548"/>
      <c r="OPV31" s="548"/>
      <c r="OPW31" s="548"/>
      <c r="OPX31" s="548"/>
      <c r="OPY31" s="548"/>
      <c r="OPZ31" s="548"/>
      <c r="OQA31" s="548"/>
      <c r="OQB31" s="548"/>
      <c r="OQC31" s="548"/>
      <c r="OQD31" s="548"/>
      <c r="OQE31" s="548"/>
      <c r="OQF31" s="548"/>
      <c r="OQG31" s="548"/>
      <c r="OQH31" s="548"/>
      <c r="OQI31" s="548"/>
      <c r="OQJ31" s="548"/>
      <c r="OQK31" s="548"/>
      <c r="OQL31" s="548"/>
      <c r="OQM31" s="548"/>
      <c r="OQN31" s="548"/>
      <c r="OQO31" s="548"/>
      <c r="OQP31" s="548"/>
      <c r="OQQ31" s="548"/>
      <c r="OQR31" s="548"/>
      <c r="OQS31" s="548"/>
      <c r="OQT31" s="548"/>
      <c r="OQU31" s="548"/>
      <c r="OQV31" s="548"/>
      <c r="OQW31" s="548"/>
      <c r="OQX31" s="548"/>
      <c r="OQY31" s="548"/>
      <c r="OQZ31" s="548"/>
      <c r="ORA31" s="548"/>
      <c r="ORB31" s="548"/>
      <c r="ORC31" s="548"/>
      <c r="ORD31" s="548"/>
      <c r="ORE31" s="548"/>
      <c r="ORF31" s="548"/>
      <c r="ORG31" s="548"/>
      <c r="ORH31" s="548"/>
      <c r="ORI31" s="548"/>
      <c r="ORJ31" s="548"/>
      <c r="ORK31" s="548"/>
      <c r="ORL31" s="548"/>
      <c r="ORM31" s="548"/>
      <c r="ORN31" s="548"/>
      <c r="ORO31" s="548"/>
      <c r="ORP31" s="548"/>
      <c r="ORQ31" s="548"/>
      <c r="ORR31" s="548"/>
      <c r="ORS31" s="548"/>
      <c r="ORT31" s="548"/>
      <c r="ORU31" s="548"/>
      <c r="ORV31" s="548"/>
      <c r="ORW31" s="548"/>
      <c r="ORX31" s="548"/>
      <c r="ORY31" s="548"/>
      <c r="ORZ31" s="548"/>
      <c r="OSA31" s="548"/>
      <c r="OSB31" s="548"/>
      <c r="OSC31" s="548"/>
      <c r="OSD31" s="548"/>
      <c r="OSE31" s="548"/>
      <c r="OSF31" s="548"/>
      <c r="OSG31" s="548"/>
      <c r="OSH31" s="548"/>
      <c r="OSI31" s="548"/>
      <c r="OSJ31" s="548"/>
      <c r="OSK31" s="548"/>
      <c r="OSL31" s="548"/>
      <c r="OSM31" s="548"/>
      <c r="OSN31" s="548"/>
      <c r="OSO31" s="548"/>
      <c r="OSP31" s="548"/>
      <c r="OSQ31" s="548"/>
      <c r="OSR31" s="548"/>
      <c r="OSS31" s="548"/>
      <c r="OST31" s="548"/>
      <c r="OSU31" s="548"/>
      <c r="OSV31" s="548"/>
      <c r="OSW31" s="548"/>
      <c r="OSX31" s="548"/>
      <c r="OSY31" s="548"/>
      <c r="OSZ31" s="548"/>
      <c r="OTA31" s="548"/>
      <c r="OTB31" s="548"/>
      <c r="OTC31" s="548"/>
      <c r="OTD31" s="548"/>
      <c r="OTE31" s="548"/>
      <c r="OTF31" s="548"/>
      <c r="OTG31" s="548"/>
      <c r="OTH31" s="548"/>
      <c r="OTI31" s="548"/>
      <c r="OTJ31" s="548"/>
      <c r="OTK31" s="548"/>
      <c r="OTL31" s="548"/>
      <c r="OTM31" s="548"/>
      <c r="OTN31" s="548"/>
      <c r="OTO31" s="548"/>
      <c r="OTP31" s="548"/>
      <c r="OTQ31" s="548"/>
      <c r="OTR31" s="548"/>
      <c r="OTS31" s="548"/>
      <c r="OTT31" s="548"/>
      <c r="OTU31" s="548"/>
      <c r="OTV31" s="548"/>
      <c r="OTW31" s="548"/>
      <c r="OTX31" s="548"/>
      <c r="OTY31" s="548"/>
      <c r="OTZ31" s="548"/>
      <c r="OUA31" s="548"/>
      <c r="OUB31" s="548"/>
      <c r="OUC31" s="548"/>
      <c r="OUD31" s="548"/>
      <c r="OUE31" s="548"/>
      <c r="OUF31" s="548"/>
      <c r="OUG31" s="548"/>
      <c r="OUH31" s="548"/>
      <c r="OUI31" s="548"/>
      <c r="OUJ31" s="548"/>
      <c r="OUK31" s="548"/>
      <c r="OUL31" s="548"/>
      <c r="OUM31" s="548"/>
      <c r="OUN31" s="548"/>
      <c r="OUO31" s="548"/>
      <c r="OUP31" s="548"/>
      <c r="OUQ31" s="548"/>
      <c r="OUR31" s="548"/>
      <c r="OUS31" s="548"/>
      <c r="OUT31" s="548"/>
      <c r="OUU31" s="548"/>
      <c r="OUV31" s="548"/>
      <c r="OUW31" s="548"/>
      <c r="OUX31" s="548"/>
      <c r="OUY31" s="548"/>
      <c r="OUZ31" s="548"/>
      <c r="OVA31" s="548"/>
      <c r="OVB31" s="548"/>
      <c r="OVC31" s="548"/>
      <c r="OVD31" s="548"/>
      <c r="OVE31" s="548"/>
      <c r="OVF31" s="548"/>
      <c r="OVG31" s="548"/>
      <c r="OVH31" s="548"/>
      <c r="OVI31" s="548"/>
      <c r="OVJ31" s="548"/>
      <c r="OVK31" s="548"/>
      <c r="OVL31" s="548"/>
      <c r="OVM31" s="548"/>
      <c r="OVN31" s="548"/>
      <c r="OVO31" s="548"/>
      <c r="OVP31" s="548"/>
      <c r="OVQ31" s="548"/>
      <c r="OVR31" s="548"/>
      <c r="OVS31" s="548"/>
      <c r="OVT31" s="548"/>
      <c r="OVU31" s="548"/>
      <c r="OVV31" s="548"/>
      <c r="OVW31" s="548"/>
      <c r="OVX31" s="548"/>
      <c r="OVY31" s="548"/>
      <c r="OVZ31" s="548"/>
      <c r="OWA31" s="548"/>
      <c r="OWB31" s="548"/>
      <c r="OWC31" s="548"/>
      <c r="OWD31" s="548"/>
      <c r="OWE31" s="548"/>
      <c r="OWF31" s="548"/>
      <c r="OWG31" s="548"/>
      <c r="OWH31" s="548"/>
      <c r="OWI31" s="548"/>
      <c r="OWJ31" s="548"/>
      <c r="OWK31" s="548"/>
      <c r="OWL31" s="548"/>
      <c r="OWM31" s="548"/>
      <c r="OWN31" s="548"/>
      <c r="OWO31" s="548"/>
      <c r="OWP31" s="548"/>
      <c r="OWQ31" s="548"/>
      <c r="OWR31" s="548"/>
      <c r="OWS31" s="548"/>
      <c r="OWT31" s="548"/>
      <c r="OWU31" s="548"/>
      <c r="OWV31" s="548"/>
      <c r="OWW31" s="548"/>
      <c r="OWX31" s="548"/>
      <c r="OWY31" s="548"/>
      <c r="OWZ31" s="548"/>
      <c r="OXA31" s="548"/>
      <c r="OXB31" s="548"/>
      <c r="OXC31" s="548"/>
      <c r="OXD31" s="548"/>
      <c r="OXE31" s="548"/>
      <c r="OXF31" s="548"/>
      <c r="OXG31" s="548"/>
      <c r="OXH31" s="548"/>
      <c r="OXI31" s="548"/>
      <c r="OXJ31" s="548"/>
      <c r="OXK31" s="548"/>
      <c r="OXL31" s="548"/>
      <c r="OXM31" s="548"/>
      <c r="OXN31" s="548"/>
      <c r="OXO31" s="548"/>
      <c r="OXP31" s="548"/>
      <c r="OXQ31" s="548"/>
      <c r="OXR31" s="548"/>
      <c r="OXS31" s="548"/>
      <c r="OXT31" s="548"/>
      <c r="OXU31" s="548"/>
      <c r="OXV31" s="548"/>
      <c r="OXW31" s="548"/>
      <c r="OXX31" s="548"/>
      <c r="OXY31" s="548"/>
      <c r="OXZ31" s="548"/>
      <c r="OYA31" s="548"/>
      <c r="OYB31" s="548"/>
      <c r="OYC31" s="548"/>
      <c r="OYD31" s="548"/>
      <c r="OYE31" s="548"/>
      <c r="OYF31" s="548"/>
      <c r="OYG31" s="548"/>
      <c r="OYH31" s="548"/>
      <c r="OYI31" s="548"/>
      <c r="OYJ31" s="548"/>
      <c r="OYK31" s="548"/>
      <c r="OYL31" s="548"/>
      <c r="OYM31" s="548"/>
      <c r="OYN31" s="548"/>
      <c r="OYO31" s="548"/>
      <c r="OYP31" s="548"/>
      <c r="OYQ31" s="548"/>
      <c r="OYR31" s="548"/>
      <c r="OYS31" s="548"/>
      <c r="OYT31" s="548"/>
      <c r="OYU31" s="548"/>
      <c r="OYV31" s="548"/>
      <c r="OYW31" s="548"/>
      <c r="OYX31" s="548"/>
      <c r="OYY31" s="548"/>
      <c r="OYZ31" s="548"/>
      <c r="OZA31" s="548"/>
      <c r="OZB31" s="548"/>
      <c r="OZC31" s="548"/>
      <c r="OZD31" s="548"/>
      <c r="OZE31" s="548"/>
      <c r="OZF31" s="548"/>
      <c r="OZG31" s="548"/>
      <c r="OZH31" s="548"/>
      <c r="OZI31" s="548"/>
      <c r="OZJ31" s="548"/>
      <c r="OZK31" s="548"/>
      <c r="OZL31" s="548"/>
      <c r="OZM31" s="548"/>
      <c r="OZN31" s="548"/>
      <c r="OZO31" s="548"/>
      <c r="OZP31" s="548"/>
      <c r="OZQ31" s="548"/>
      <c r="OZR31" s="548"/>
      <c r="OZS31" s="548"/>
      <c r="OZT31" s="548"/>
      <c r="OZU31" s="548"/>
      <c r="OZV31" s="548"/>
      <c r="OZW31" s="548"/>
      <c r="OZX31" s="548"/>
      <c r="OZY31" s="548"/>
      <c r="OZZ31" s="548"/>
      <c r="PAA31" s="548"/>
      <c r="PAB31" s="548"/>
      <c r="PAC31" s="548"/>
      <c r="PAD31" s="548"/>
      <c r="PAE31" s="548"/>
      <c r="PAF31" s="548"/>
      <c r="PAG31" s="548"/>
      <c r="PAH31" s="548"/>
      <c r="PAI31" s="548"/>
      <c r="PAJ31" s="548"/>
      <c r="PAK31" s="548"/>
      <c r="PAL31" s="548"/>
      <c r="PAM31" s="548"/>
      <c r="PAN31" s="548"/>
      <c r="PAO31" s="548"/>
      <c r="PAP31" s="548"/>
      <c r="PAQ31" s="548"/>
      <c r="PAR31" s="548"/>
      <c r="PAS31" s="548"/>
      <c r="PAT31" s="548"/>
      <c r="PAU31" s="548"/>
      <c r="PAV31" s="548"/>
      <c r="PAW31" s="548"/>
      <c r="PAX31" s="548"/>
      <c r="PAY31" s="548"/>
      <c r="PAZ31" s="548"/>
      <c r="PBA31" s="548"/>
      <c r="PBB31" s="548"/>
      <c r="PBC31" s="548"/>
      <c r="PBD31" s="548"/>
      <c r="PBE31" s="548"/>
      <c r="PBF31" s="548"/>
      <c r="PBG31" s="548"/>
      <c r="PBH31" s="548"/>
      <c r="PBI31" s="548"/>
      <c r="PBJ31" s="548"/>
      <c r="PBK31" s="548"/>
      <c r="PBL31" s="548"/>
      <c r="PBM31" s="548"/>
      <c r="PBN31" s="548"/>
      <c r="PBO31" s="548"/>
      <c r="PBP31" s="548"/>
      <c r="PBQ31" s="548"/>
      <c r="PBR31" s="548"/>
      <c r="PBS31" s="548"/>
      <c r="PBT31" s="548"/>
      <c r="PBU31" s="548"/>
      <c r="PBV31" s="548"/>
      <c r="PBW31" s="548"/>
      <c r="PBX31" s="548"/>
      <c r="PBY31" s="548"/>
      <c r="PBZ31" s="548"/>
      <c r="PCA31" s="548"/>
      <c r="PCB31" s="548"/>
      <c r="PCC31" s="548"/>
      <c r="PCD31" s="548"/>
      <c r="PCE31" s="548"/>
      <c r="PCF31" s="548"/>
      <c r="PCG31" s="548"/>
      <c r="PCH31" s="548"/>
      <c r="PCI31" s="548"/>
      <c r="PCJ31" s="548"/>
      <c r="PCK31" s="548"/>
      <c r="PCL31" s="548"/>
      <c r="PCM31" s="548"/>
      <c r="PCN31" s="548"/>
      <c r="PCO31" s="548"/>
      <c r="PCP31" s="548"/>
      <c r="PCQ31" s="548"/>
      <c r="PCR31" s="548"/>
      <c r="PCS31" s="548"/>
      <c r="PCT31" s="548"/>
      <c r="PCU31" s="548"/>
      <c r="PCV31" s="548"/>
      <c r="PCW31" s="548"/>
      <c r="PCX31" s="548"/>
      <c r="PCY31" s="548"/>
      <c r="PCZ31" s="548"/>
      <c r="PDA31" s="548"/>
      <c r="PDB31" s="548"/>
      <c r="PDC31" s="548"/>
      <c r="PDD31" s="548"/>
      <c r="PDE31" s="548"/>
      <c r="PDF31" s="548"/>
      <c r="PDG31" s="548"/>
      <c r="PDH31" s="548"/>
      <c r="PDI31" s="548"/>
      <c r="PDJ31" s="548"/>
      <c r="PDK31" s="548"/>
      <c r="PDL31" s="548"/>
      <c r="PDM31" s="548"/>
      <c r="PDN31" s="548"/>
      <c r="PDO31" s="548"/>
      <c r="PDP31" s="548"/>
      <c r="PDQ31" s="548"/>
      <c r="PDR31" s="548"/>
      <c r="PDS31" s="548"/>
      <c r="PDT31" s="548"/>
      <c r="PDU31" s="548"/>
      <c r="PDV31" s="548"/>
      <c r="PDW31" s="548"/>
      <c r="PDX31" s="548"/>
      <c r="PDY31" s="548"/>
      <c r="PDZ31" s="548"/>
      <c r="PEA31" s="548"/>
      <c r="PEB31" s="548"/>
      <c r="PEC31" s="548"/>
      <c r="PED31" s="548"/>
      <c r="PEE31" s="548"/>
      <c r="PEF31" s="548"/>
      <c r="PEG31" s="548"/>
      <c r="PEH31" s="548"/>
      <c r="PEI31" s="548"/>
      <c r="PEJ31" s="548"/>
      <c r="PEK31" s="548"/>
      <c r="PEL31" s="548"/>
      <c r="PEM31" s="548"/>
      <c r="PEN31" s="548"/>
      <c r="PEO31" s="548"/>
      <c r="PEP31" s="548"/>
      <c r="PEQ31" s="548"/>
      <c r="PER31" s="548"/>
      <c r="PES31" s="548"/>
      <c r="PET31" s="548"/>
      <c r="PEU31" s="548"/>
      <c r="PEV31" s="548"/>
      <c r="PEW31" s="548"/>
      <c r="PEX31" s="548"/>
      <c r="PEY31" s="548"/>
      <c r="PEZ31" s="548"/>
      <c r="PFA31" s="548"/>
      <c r="PFB31" s="548"/>
      <c r="PFC31" s="548"/>
      <c r="PFD31" s="548"/>
      <c r="PFE31" s="548"/>
      <c r="PFF31" s="548"/>
      <c r="PFG31" s="548"/>
      <c r="PFH31" s="548"/>
      <c r="PFI31" s="548"/>
      <c r="PFJ31" s="548"/>
      <c r="PFK31" s="548"/>
      <c r="PFL31" s="548"/>
      <c r="PFM31" s="548"/>
      <c r="PFN31" s="548"/>
      <c r="PFO31" s="548"/>
      <c r="PFP31" s="548"/>
      <c r="PFQ31" s="548"/>
      <c r="PFR31" s="548"/>
      <c r="PFS31" s="548"/>
      <c r="PFT31" s="548"/>
      <c r="PFU31" s="548"/>
      <c r="PFV31" s="548"/>
      <c r="PFW31" s="548"/>
      <c r="PFX31" s="548"/>
      <c r="PFY31" s="548"/>
      <c r="PFZ31" s="548"/>
      <c r="PGA31" s="548"/>
      <c r="PGB31" s="548"/>
      <c r="PGC31" s="548"/>
      <c r="PGD31" s="548"/>
      <c r="PGE31" s="548"/>
      <c r="PGF31" s="548"/>
      <c r="PGG31" s="548"/>
      <c r="PGH31" s="548"/>
      <c r="PGI31" s="548"/>
      <c r="PGJ31" s="548"/>
      <c r="PGK31" s="548"/>
      <c r="PGL31" s="548"/>
      <c r="PGM31" s="548"/>
      <c r="PGN31" s="548"/>
      <c r="PGO31" s="548"/>
      <c r="PGP31" s="548"/>
      <c r="PGQ31" s="548"/>
      <c r="PGR31" s="548"/>
      <c r="PGS31" s="548"/>
      <c r="PGT31" s="548"/>
      <c r="PGU31" s="548"/>
      <c r="PGV31" s="548"/>
      <c r="PGW31" s="548"/>
      <c r="PGX31" s="548"/>
      <c r="PGY31" s="548"/>
      <c r="PGZ31" s="548"/>
      <c r="PHA31" s="548"/>
      <c r="PHB31" s="548"/>
      <c r="PHC31" s="548"/>
      <c r="PHD31" s="548"/>
      <c r="PHE31" s="548"/>
      <c r="PHF31" s="548"/>
      <c r="PHG31" s="548"/>
      <c r="PHH31" s="548"/>
      <c r="PHI31" s="548"/>
      <c r="PHJ31" s="548"/>
      <c r="PHK31" s="548"/>
      <c r="PHL31" s="548"/>
      <c r="PHM31" s="548"/>
      <c r="PHN31" s="548"/>
      <c r="PHO31" s="548"/>
      <c r="PHP31" s="548"/>
      <c r="PHQ31" s="548"/>
      <c r="PHR31" s="548"/>
      <c r="PHS31" s="548"/>
      <c r="PHT31" s="548"/>
      <c r="PHU31" s="548"/>
      <c r="PHV31" s="548"/>
      <c r="PHW31" s="548"/>
      <c r="PHX31" s="548"/>
      <c r="PHY31" s="548"/>
      <c r="PHZ31" s="548"/>
      <c r="PIA31" s="548"/>
      <c r="PIB31" s="548"/>
      <c r="PIC31" s="548"/>
      <c r="PID31" s="548"/>
      <c r="PIE31" s="548"/>
      <c r="PIF31" s="548"/>
      <c r="PIG31" s="548"/>
      <c r="PIH31" s="548"/>
      <c r="PII31" s="548"/>
      <c r="PIJ31" s="548"/>
      <c r="PIK31" s="548"/>
      <c r="PIL31" s="548"/>
      <c r="PIM31" s="548"/>
      <c r="PIN31" s="548"/>
      <c r="PIO31" s="548"/>
      <c r="PIP31" s="548"/>
      <c r="PIQ31" s="548"/>
      <c r="PIR31" s="548"/>
      <c r="PIS31" s="548"/>
      <c r="PIT31" s="548"/>
      <c r="PIU31" s="548"/>
      <c r="PIV31" s="548"/>
      <c r="PIW31" s="548"/>
      <c r="PIX31" s="548"/>
      <c r="PIY31" s="548"/>
      <c r="PIZ31" s="548"/>
      <c r="PJA31" s="548"/>
      <c r="PJB31" s="548"/>
      <c r="PJC31" s="548"/>
      <c r="PJD31" s="548"/>
      <c r="PJE31" s="548"/>
      <c r="PJF31" s="548"/>
      <c r="PJG31" s="548"/>
      <c r="PJH31" s="548"/>
      <c r="PJI31" s="548"/>
      <c r="PJJ31" s="548"/>
      <c r="PJK31" s="548"/>
      <c r="PJL31" s="548"/>
      <c r="PJM31" s="548"/>
      <c r="PJN31" s="548"/>
      <c r="PJO31" s="548"/>
      <c r="PJP31" s="548"/>
      <c r="PJQ31" s="548"/>
      <c r="PJR31" s="548"/>
      <c r="PJS31" s="548"/>
      <c r="PJT31" s="548"/>
      <c r="PJU31" s="548"/>
      <c r="PJV31" s="548"/>
      <c r="PJW31" s="548"/>
      <c r="PJX31" s="548"/>
      <c r="PJY31" s="548"/>
      <c r="PJZ31" s="548"/>
      <c r="PKA31" s="548"/>
      <c r="PKB31" s="548"/>
      <c r="PKC31" s="548"/>
      <c r="PKD31" s="548"/>
      <c r="PKE31" s="548"/>
      <c r="PKF31" s="548"/>
      <c r="PKG31" s="548"/>
      <c r="PKH31" s="548"/>
      <c r="PKI31" s="548"/>
      <c r="PKJ31" s="548"/>
      <c r="PKK31" s="548"/>
      <c r="PKL31" s="548"/>
      <c r="PKM31" s="548"/>
      <c r="PKN31" s="548"/>
      <c r="PKO31" s="548"/>
      <c r="PKP31" s="548"/>
      <c r="PKQ31" s="548"/>
      <c r="PKR31" s="548"/>
      <c r="PKS31" s="548"/>
      <c r="PKT31" s="548"/>
      <c r="PKU31" s="548"/>
      <c r="PKV31" s="548"/>
      <c r="PKW31" s="548"/>
      <c r="PKX31" s="548"/>
      <c r="PKY31" s="548"/>
      <c r="PKZ31" s="548"/>
      <c r="PLA31" s="548"/>
      <c r="PLB31" s="548"/>
      <c r="PLC31" s="548"/>
      <c r="PLD31" s="548"/>
      <c r="PLE31" s="548"/>
      <c r="PLF31" s="548"/>
      <c r="PLG31" s="548"/>
      <c r="PLH31" s="548"/>
      <c r="PLI31" s="548"/>
      <c r="PLJ31" s="548"/>
      <c r="PLK31" s="548"/>
      <c r="PLL31" s="548"/>
      <c r="PLM31" s="548"/>
      <c r="PLN31" s="548"/>
      <c r="PLO31" s="548"/>
      <c r="PLP31" s="548"/>
      <c r="PLQ31" s="548"/>
      <c r="PLR31" s="548"/>
      <c r="PLS31" s="548"/>
      <c r="PLT31" s="548"/>
      <c r="PLU31" s="548"/>
      <c r="PLV31" s="548"/>
      <c r="PLW31" s="548"/>
      <c r="PLX31" s="548"/>
      <c r="PLY31" s="548"/>
      <c r="PLZ31" s="548"/>
      <c r="PMA31" s="548"/>
      <c r="PMB31" s="548"/>
      <c r="PMC31" s="548"/>
      <c r="PMD31" s="548"/>
      <c r="PME31" s="548"/>
      <c r="PMF31" s="548"/>
      <c r="PMG31" s="548"/>
      <c r="PMH31" s="548"/>
      <c r="PMI31" s="548"/>
      <c r="PMJ31" s="548"/>
      <c r="PMK31" s="548"/>
      <c r="PML31" s="548"/>
      <c r="PMM31" s="548"/>
      <c r="PMN31" s="548"/>
      <c r="PMO31" s="548"/>
      <c r="PMP31" s="548"/>
      <c r="PMQ31" s="548"/>
      <c r="PMR31" s="548"/>
      <c r="PMS31" s="548"/>
      <c r="PMT31" s="548"/>
      <c r="PMU31" s="548"/>
      <c r="PMV31" s="548"/>
      <c r="PMW31" s="548"/>
      <c r="PMX31" s="548"/>
      <c r="PMY31" s="548"/>
      <c r="PMZ31" s="548"/>
      <c r="PNA31" s="548"/>
      <c r="PNB31" s="548"/>
      <c r="PNC31" s="548"/>
      <c r="PND31" s="548"/>
      <c r="PNE31" s="548"/>
      <c r="PNF31" s="548"/>
      <c r="PNG31" s="548"/>
      <c r="PNH31" s="548"/>
      <c r="PNI31" s="548"/>
      <c r="PNJ31" s="548"/>
      <c r="PNK31" s="548"/>
      <c r="PNL31" s="548"/>
      <c r="PNM31" s="548"/>
      <c r="PNN31" s="548"/>
      <c r="PNO31" s="548"/>
      <c r="PNP31" s="548"/>
      <c r="PNQ31" s="548"/>
      <c r="PNR31" s="548"/>
      <c r="PNS31" s="548"/>
      <c r="PNT31" s="548"/>
      <c r="PNU31" s="548"/>
      <c r="PNV31" s="548"/>
      <c r="PNW31" s="548"/>
      <c r="PNX31" s="548"/>
      <c r="PNY31" s="548"/>
      <c r="PNZ31" s="548"/>
      <c r="POA31" s="548"/>
      <c r="POB31" s="548"/>
      <c r="POC31" s="548"/>
      <c r="POD31" s="548"/>
      <c r="POE31" s="548"/>
      <c r="POF31" s="548"/>
      <c r="POG31" s="548"/>
      <c r="POH31" s="548"/>
      <c r="POI31" s="548"/>
      <c r="POJ31" s="548"/>
      <c r="POK31" s="548"/>
      <c r="POL31" s="548"/>
      <c r="POM31" s="548"/>
      <c r="PON31" s="548"/>
      <c r="POO31" s="548"/>
      <c r="POP31" s="548"/>
      <c r="POQ31" s="548"/>
      <c r="POR31" s="548"/>
      <c r="POS31" s="548"/>
      <c r="POT31" s="548"/>
      <c r="POU31" s="548"/>
      <c r="POV31" s="548"/>
      <c r="POW31" s="548"/>
      <c r="POX31" s="548"/>
      <c r="POY31" s="548"/>
      <c r="POZ31" s="548"/>
      <c r="PPA31" s="548"/>
      <c r="PPB31" s="548"/>
      <c r="PPC31" s="548"/>
      <c r="PPD31" s="548"/>
      <c r="PPE31" s="548"/>
      <c r="PPF31" s="548"/>
      <c r="PPG31" s="548"/>
      <c r="PPH31" s="548"/>
      <c r="PPI31" s="548"/>
      <c r="PPJ31" s="548"/>
      <c r="PPK31" s="548"/>
      <c r="PPL31" s="548"/>
      <c r="PPM31" s="548"/>
      <c r="PPN31" s="548"/>
      <c r="PPO31" s="548"/>
      <c r="PPP31" s="548"/>
      <c r="PPQ31" s="548"/>
      <c r="PPR31" s="548"/>
      <c r="PPS31" s="548"/>
      <c r="PPT31" s="548"/>
      <c r="PPU31" s="548"/>
      <c r="PPV31" s="548"/>
      <c r="PPW31" s="548"/>
      <c r="PPX31" s="548"/>
      <c r="PPY31" s="548"/>
      <c r="PPZ31" s="548"/>
      <c r="PQA31" s="548"/>
      <c r="PQB31" s="548"/>
      <c r="PQC31" s="548"/>
      <c r="PQD31" s="548"/>
      <c r="PQE31" s="548"/>
      <c r="PQF31" s="548"/>
      <c r="PQG31" s="548"/>
      <c r="PQH31" s="548"/>
      <c r="PQI31" s="548"/>
      <c r="PQJ31" s="548"/>
      <c r="PQK31" s="548"/>
      <c r="PQL31" s="548"/>
      <c r="PQM31" s="548"/>
      <c r="PQN31" s="548"/>
      <c r="PQO31" s="548"/>
      <c r="PQP31" s="548"/>
      <c r="PQQ31" s="548"/>
      <c r="PQR31" s="548"/>
      <c r="PQS31" s="548"/>
      <c r="PQT31" s="548"/>
      <c r="PQU31" s="548"/>
      <c r="PQV31" s="548"/>
      <c r="PQW31" s="548"/>
      <c r="PQX31" s="548"/>
      <c r="PQY31" s="548"/>
      <c r="PQZ31" s="548"/>
      <c r="PRA31" s="548"/>
      <c r="PRB31" s="548"/>
      <c r="PRC31" s="548"/>
      <c r="PRD31" s="548"/>
      <c r="PRE31" s="548"/>
      <c r="PRF31" s="548"/>
      <c r="PRG31" s="548"/>
      <c r="PRH31" s="548"/>
      <c r="PRI31" s="548"/>
      <c r="PRJ31" s="548"/>
      <c r="PRK31" s="548"/>
      <c r="PRL31" s="548"/>
      <c r="PRM31" s="548"/>
      <c r="PRN31" s="548"/>
      <c r="PRO31" s="548"/>
      <c r="PRP31" s="548"/>
      <c r="PRQ31" s="548"/>
      <c r="PRR31" s="548"/>
      <c r="PRS31" s="548"/>
      <c r="PRT31" s="548"/>
      <c r="PRU31" s="548"/>
      <c r="PRV31" s="548"/>
      <c r="PRW31" s="548"/>
      <c r="PRX31" s="548"/>
      <c r="PRY31" s="548"/>
      <c r="PRZ31" s="548"/>
      <c r="PSA31" s="548"/>
      <c r="PSB31" s="548"/>
      <c r="PSC31" s="548"/>
      <c r="PSD31" s="548"/>
      <c r="PSE31" s="548"/>
      <c r="PSF31" s="548"/>
      <c r="PSG31" s="548"/>
      <c r="PSH31" s="548"/>
      <c r="PSI31" s="548"/>
      <c r="PSJ31" s="548"/>
      <c r="PSK31" s="548"/>
      <c r="PSL31" s="548"/>
      <c r="PSM31" s="548"/>
      <c r="PSN31" s="548"/>
      <c r="PSO31" s="548"/>
      <c r="PSP31" s="548"/>
      <c r="PSQ31" s="548"/>
      <c r="PSR31" s="548"/>
      <c r="PSS31" s="548"/>
      <c r="PST31" s="548"/>
      <c r="PSU31" s="548"/>
      <c r="PSV31" s="548"/>
      <c r="PSW31" s="548"/>
      <c r="PSX31" s="548"/>
      <c r="PSY31" s="548"/>
      <c r="PSZ31" s="548"/>
      <c r="PTA31" s="548"/>
      <c r="PTB31" s="548"/>
      <c r="PTC31" s="548"/>
      <c r="PTD31" s="548"/>
      <c r="PTE31" s="548"/>
      <c r="PTF31" s="548"/>
      <c r="PTG31" s="548"/>
      <c r="PTH31" s="548"/>
      <c r="PTI31" s="548"/>
      <c r="PTJ31" s="548"/>
      <c r="PTK31" s="548"/>
      <c r="PTL31" s="548"/>
      <c r="PTM31" s="548"/>
      <c r="PTN31" s="548"/>
      <c r="PTO31" s="548"/>
      <c r="PTP31" s="548"/>
      <c r="PTQ31" s="548"/>
      <c r="PTR31" s="548"/>
      <c r="PTS31" s="548"/>
      <c r="PTT31" s="548"/>
      <c r="PTU31" s="548"/>
      <c r="PTV31" s="548"/>
      <c r="PTW31" s="548"/>
      <c r="PTX31" s="548"/>
      <c r="PTY31" s="548"/>
      <c r="PTZ31" s="548"/>
      <c r="PUA31" s="548"/>
      <c r="PUB31" s="548"/>
      <c r="PUC31" s="548"/>
      <c r="PUD31" s="548"/>
      <c r="PUE31" s="548"/>
      <c r="PUF31" s="548"/>
      <c r="PUG31" s="548"/>
      <c r="PUH31" s="548"/>
      <c r="PUI31" s="548"/>
      <c r="PUJ31" s="548"/>
      <c r="PUK31" s="548"/>
      <c r="PUL31" s="548"/>
      <c r="PUM31" s="548"/>
      <c r="PUN31" s="548"/>
      <c r="PUO31" s="548"/>
      <c r="PUP31" s="548"/>
      <c r="PUQ31" s="548"/>
      <c r="PUR31" s="548"/>
      <c r="PUS31" s="548"/>
      <c r="PUT31" s="548"/>
      <c r="PUU31" s="548"/>
      <c r="PUV31" s="548"/>
      <c r="PUW31" s="548"/>
      <c r="PUX31" s="548"/>
      <c r="PUY31" s="548"/>
      <c r="PUZ31" s="548"/>
      <c r="PVA31" s="548"/>
      <c r="PVB31" s="548"/>
      <c r="PVC31" s="548"/>
      <c r="PVD31" s="548"/>
      <c r="PVE31" s="548"/>
      <c r="PVF31" s="548"/>
      <c r="PVG31" s="548"/>
      <c r="PVH31" s="548"/>
      <c r="PVI31" s="548"/>
      <c r="PVJ31" s="548"/>
      <c r="PVK31" s="548"/>
      <c r="PVL31" s="548"/>
      <c r="PVM31" s="548"/>
      <c r="PVN31" s="548"/>
      <c r="PVO31" s="548"/>
      <c r="PVP31" s="548"/>
      <c r="PVQ31" s="548"/>
      <c r="PVR31" s="548"/>
      <c r="PVS31" s="548"/>
      <c r="PVT31" s="548"/>
      <c r="PVU31" s="548"/>
      <c r="PVV31" s="548"/>
      <c r="PVW31" s="548"/>
      <c r="PVX31" s="548"/>
      <c r="PVY31" s="548"/>
      <c r="PVZ31" s="548"/>
      <c r="PWA31" s="548"/>
      <c r="PWB31" s="548"/>
      <c r="PWC31" s="548"/>
      <c r="PWD31" s="548"/>
      <c r="PWE31" s="548"/>
      <c r="PWF31" s="548"/>
      <c r="PWG31" s="548"/>
      <c r="PWH31" s="548"/>
      <c r="PWI31" s="548"/>
      <c r="PWJ31" s="548"/>
      <c r="PWK31" s="548"/>
      <c r="PWL31" s="548"/>
      <c r="PWM31" s="548"/>
      <c r="PWN31" s="548"/>
      <c r="PWO31" s="548"/>
      <c r="PWP31" s="548"/>
      <c r="PWQ31" s="548"/>
      <c r="PWR31" s="548"/>
      <c r="PWS31" s="548"/>
      <c r="PWT31" s="548"/>
      <c r="PWU31" s="548"/>
      <c r="PWV31" s="548"/>
      <c r="PWW31" s="548"/>
      <c r="PWX31" s="548"/>
      <c r="PWY31" s="548"/>
      <c r="PWZ31" s="548"/>
      <c r="PXA31" s="548"/>
      <c r="PXB31" s="548"/>
      <c r="PXC31" s="548"/>
      <c r="PXD31" s="548"/>
      <c r="PXE31" s="548"/>
      <c r="PXF31" s="548"/>
      <c r="PXG31" s="548"/>
      <c r="PXH31" s="548"/>
      <c r="PXI31" s="548"/>
      <c r="PXJ31" s="548"/>
      <c r="PXK31" s="548"/>
      <c r="PXL31" s="548"/>
      <c r="PXM31" s="548"/>
      <c r="PXN31" s="548"/>
      <c r="PXO31" s="548"/>
      <c r="PXP31" s="548"/>
      <c r="PXQ31" s="548"/>
      <c r="PXR31" s="548"/>
      <c r="PXS31" s="548"/>
      <c r="PXT31" s="548"/>
      <c r="PXU31" s="548"/>
      <c r="PXV31" s="548"/>
      <c r="PXW31" s="548"/>
      <c r="PXX31" s="548"/>
      <c r="PXY31" s="548"/>
      <c r="PXZ31" s="548"/>
      <c r="PYA31" s="548"/>
      <c r="PYB31" s="548"/>
      <c r="PYC31" s="548"/>
      <c r="PYD31" s="548"/>
      <c r="PYE31" s="548"/>
      <c r="PYF31" s="548"/>
      <c r="PYG31" s="548"/>
      <c r="PYH31" s="548"/>
      <c r="PYI31" s="548"/>
      <c r="PYJ31" s="548"/>
      <c r="PYK31" s="548"/>
      <c r="PYL31" s="548"/>
      <c r="PYM31" s="548"/>
      <c r="PYN31" s="548"/>
      <c r="PYO31" s="548"/>
      <c r="PYP31" s="548"/>
      <c r="PYQ31" s="548"/>
      <c r="PYR31" s="548"/>
      <c r="PYS31" s="548"/>
      <c r="PYT31" s="548"/>
      <c r="PYU31" s="548"/>
      <c r="PYV31" s="548"/>
      <c r="PYW31" s="548"/>
      <c r="PYX31" s="548"/>
      <c r="PYY31" s="548"/>
      <c r="PYZ31" s="548"/>
      <c r="PZA31" s="548"/>
      <c r="PZB31" s="548"/>
      <c r="PZC31" s="548"/>
      <c r="PZD31" s="548"/>
      <c r="PZE31" s="548"/>
      <c r="PZF31" s="548"/>
      <c r="PZG31" s="548"/>
      <c r="PZH31" s="548"/>
      <c r="PZI31" s="548"/>
      <c r="PZJ31" s="548"/>
      <c r="PZK31" s="548"/>
      <c r="PZL31" s="548"/>
      <c r="PZM31" s="548"/>
      <c r="PZN31" s="548"/>
      <c r="PZO31" s="548"/>
      <c r="PZP31" s="548"/>
      <c r="PZQ31" s="548"/>
      <c r="PZR31" s="548"/>
      <c r="PZS31" s="548"/>
      <c r="PZT31" s="548"/>
      <c r="PZU31" s="548"/>
      <c r="PZV31" s="548"/>
      <c r="PZW31" s="548"/>
      <c r="PZX31" s="548"/>
      <c r="PZY31" s="548"/>
      <c r="PZZ31" s="548"/>
      <c r="QAA31" s="548"/>
      <c r="QAB31" s="548"/>
      <c r="QAC31" s="548"/>
      <c r="QAD31" s="548"/>
      <c r="QAE31" s="548"/>
      <c r="QAF31" s="548"/>
      <c r="QAG31" s="548"/>
      <c r="QAH31" s="548"/>
      <c r="QAI31" s="548"/>
      <c r="QAJ31" s="548"/>
      <c r="QAK31" s="548"/>
      <c r="QAL31" s="548"/>
      <c r="QAM31" s="548"/>
      <c r="QAN31" s="548"/>
      <c r="QAO31" s="548"/>
      <c r="QAP31" s="548"/>
      <c r="QAQ31" s="548"/>
      <c r="QAR31" s="548"/>
      <c r="QAS31" s="548"/>
      <c r="QAT31" s="548"/>
      <c r="QAU31" s="548"/>
      <c r="QAV31" s="548"/>
      <c r="QAW31" s="548"/>
      <c r="QAX31" s="548"/>
      <c r="QAY31" s="548"/>
      <c r="QAZ31" s="548"/>
      <c r="QBA31" s="548"/>
      <c r="QBB31" s="548"/>
      <c r="QBC31" s="548"/>
      <c r="QBD31" s="548"/>
      <c r="QBE31" s="548"/>
      <c r="QBF31" s="548"/>
      <c r="QBG31" s="548"/>
      <c r="QBH31" s="548"/>
      <c r="QBI31" s="548"/>
      <c r="QBJ31" s="548"/>
      <c r="QBK31" s="548"/>
      <c r="QBL31" s="548"/>
      <c r="QBM31" s="548"/>
      <c r="QBN31" s="548"/>
      <c r="QBO31" s="548"/>
      <c r="QBP31" s="548"/>
      <c r="QBQ31" s="548"/>
      <c r="QBR31" s="548"/>
      <c r="QBS31" s="548"/>
      <c r="QBT31" s="548"/>
      <c r="QBU31" s="548"/>
      <c r="QBV31" s="548"/>
      <c r="QBW31" s="548"/>
      <c r="QBX31" s="548"/>
      <c r="QBY31" s="548"/>
      <c r="QBZ31" s="548"/>
      <c r="QCA31" s="548"/>
      <c r="QCB31" s="548"/>
      <c r="QCC31" s="548"/>
      <c r="QCD31" s="548"/>
      <c r="QCE31" s="548"/>
      <c r="QCF31" s="548"/>
      <c r="QCG31" s="548"/>
      <c r="QCH31" s="548"/>
      <c r="QCI31" s="548"/>
      <c r="QCJ31" s="548"/>
      <c r="QCK31" s="548"/>
      <c r="QCL31" s="548"/>
      <c r="QCM31" s="548"/>
      <c r="QCN31" s="548"/>
      <c r="QCO31" s="548"/>
      <c r="QCP31" s="548"/>
      <c r="QCQ31" s="548"/>
      <c r="QCR31" s="548"/>
      <c r="QCS31" s="548"/>
      <c r="QCT31" s="548"/>
      <c r="QCU31" s="548"/>
      <c r="QCV31" s="548"/>
      <c r="QCW31" s="548"/>
      <c r="QCX31" s="548"/>
      <c r="QCY31" s="548"/>
      <c r="QCZ31" s="548"/>
      <c r="QDA31" s="548"/>
      <c r="QDB31" s="548"/>
      <c r="QDC31" s="548"/>
      <c r="QDD31" s="548"/>
      <c r="QDE31" s="548"/>
      <c r="QDF31" s="548"/>
      <c r="QDG31" s="548"/>
      <c r="QDH31" s="548"/>
      <c r="QDI31" s="548"/>
      <c r="QDJ31" s="548"/>
      <c r="QDK31" s="548"/>
      <c r="QDL31" s="548"/>
      <c r="QDM31" s="548"/>
      <c r="QDN31" s="548"/>
      <c r="QDO31" s="548"/>
      <c r="QDP31" s="548"/>
      <c r="QDQ31" s="548"/>
      <c r="QDR31" s="548"/>
      <c r="QDS31" s="548"/>
      <c r="QDT31" s="548"/>
      <c r="QDU31" s="548"/>
      <c r="QDV31" s="548"/>
      <c r="QDW31" s="548"/>
      <c r="QDX31" s="548"/>
      <c r="QDY31" s="548"/>
      <c r="QDZ31" s="548"/>
      <c r="QEA31" s="548"/>
      <c r="QEB31" s="548"/>
      <c r="QEC31" s="548"/>
      <c r="QED31" s="548"/>
      <c r="QEE31" s="548"/>
      <c r="QEF31" s="548"/>
      <c r="QEG31" s="548"/>
      <c r="QEH31" s="548"/>
      <c r="QEI31" s="548"/>
      <c r="QEJ31" s="548"/>
      <c r="QEK31" s="548"/>
      <c r="QEL31" s="548"/>
      <c r="QEM31" s="548"/>
      <c r="QEN31" s="548"/>
      <c r="QEO31" s="548"/>
      <c r="QEP31" s="548"/>
      <c r="QEQ31" s="548"/>
      <c r="QER31" s="548"/>
      <c r="QES31" s="548"/>
      <c r="QET31" s="548"/>
      <c r="QEU31" s="548"/>
      <c r="QEV31" s="548"/>
      <c r="QEW31" s="548"/>
      <c r="QEX31" s="548"/>
      <c r="QEY31" s="548"/>
      <c r="QEZ31" s="548"/>
      <c r="QFA31" s="548"/>
      <c r="QFB31" s="548"/>
      <c r="QFC31" s="548"/>
      <c r="QFD31" s="548"/>
      <c r="QFE31" s="548"/>
      <c r="QFF31" s="548"/>
      <c r="QFG31" s="548"/>
      <c r="QFH31" s="548"/>
      <c r="QFI31" s="548"/>
      <c r="QFJ31" s="548"/>
      <c r="QFK31" s="548"/>
      <c r="QFL31" s="548"/>
      <c r="QFM31" s="548"/>
      <c r="QFN31" s="548"/>
      <c r="QFO31" s="548"/>
      <c r="QFP31" s="548"/>
      <c r="QFQ31" s="548"/>
      <c r="QFR31" s="548"/>
      <c r="QFS31" s="548"/>
      <c r="QFT31" s="548"/>
      <c r="QFU31" s="548"/>
      <c r="QFV31" s="548"/>
      <c r="QFW31" s="548"/>
      <c r="QFX31" s="548"/>
      <c r="QFY31" s="548"/>
      <c r="QFZ31" s="548"/>
      <c r="QGA31" s="548"/>
      <c r="QGB31" s="548"/>
      <c r="QGC31" s="548"/>
      <c r="QGD31" s="548"/>
      <c r="QGE31" s="548"/>
      <c r="QGF31" s="548"/>
      <c r="QGG31" s="548"/>
      <c r="QGH31" s="548"/>
      <c r="QGI31" s="548"/>
      <c r="QGJ31" s="548"/>
      <c r="QGK31" s="548"/>
      <c r="QGL31" s="548"/>
      <c r="QGM31" s="548"/>
      <c r="QGN31" s="548"/>
      <c r="QGO31" s="548"/>
      <c r="QGP31" s="548"/>
      <c r="QGQ31" s="548"/>
      <c r="QGR31" s="548"/>
      <c r="QGS31" s="548"/>
      <c r="QGT31" s="548"/>
      <c r="QGU31" s="548"/>
      <c r="QGV31" s="548"/>
      <c r="QGW31" s="548"/>
      <c r="QGX31" s="548"/>
      <c r="QGY31" s="548"/>
      <c r="QGZ31" s="548"/>
      <c r="QHA31" s="548"/>
      <c r="QHB31" s="548"/>
      <c r="QHC31" s="548"/>
      <c r="QHD31" s="548"/>
      <c r="QHE31" s="548"/>
      <c r="QHF31" s="548"/>
      <c r="QHG31" s="548"/>
      <c r="QHH31" s="548"/>
      <c r="QHI31" s="548"/>
      <c r="QHJ31" s="548"/>
      <c r="QHK31" s="548"/>
      <c r="QHL31" s="548"/>
      <c r="QHM31" s="548"/>
      <c r="QHN31" s="548"/>
      <c r="QHO31" s="548"/>
      <c r="QHP31" s="548"/>
      <c r="QHQ31" s="548"/>
      <c r="QHR31" s="548"/>
      <c r="QHS31" s="548"/>
      <c r="QHT31" s="548"/>
      <c r="QHU31" s="548"/>
      <c r="QHV31" s="548"/>
      <c r="QHW31" s="548"/>
      <c r="QHX31" s="548"/>
      <c r="QHY31" s="548"/>
      <c r="QHZ31" s="548"/>
      <c r="QIA31" s="548"/>
      <c r="QIB31" s="548"/>
      <c r="QIC31" s="548"/>
      <c r="QID31" s="548"/>
      <c r="QIE31" s="548"/>
      <c r="QIF31" s="548"/>
      <c r="QIG31" s="548"/>
      <c r="QIH31" s="548"/>
      <c r="QII31" s="548"/>
      <c r="QIJ31" s="548"/>
      <c r="QIK31" s="548"/>
      <c r="QIL31" s="548"/>
      <c r="QIM31" s="548"/>
      <c r="QIN31" s="548"/>
      <c r="QIO31" s="548"/>
      <c r="QIP31" s="548"/>
      <c r="QIQ31" s="548"/>
      <c r="QIR31" s="548"/>
      <c r="QIS31" s="548"/>
      <c r="QIT31" s="548"/>
      <c r="QIU31" s="548"/>
      <c r="QIV31" s="548"/>
      <c r="QIW31" s="548"/>
      <c r="QIX31" s="548"/>
      <c r="QIY31" s="548"/>
      <c r="QIZ31" s="548"/>
      <c r="QJA31" s="548"/>
      <c r="QJB31" s="548"/>
      <c r="QJC31" s="548"/>
      <c r="QJD31" s="548"/>
      <c r="QJE31" s="548"/>
      <c r="QJF31" s="548"/>
      <c r="QJG31" s="548"/>
      <c r="QJH31" s="548"/>
      <c r="QJI31" s="548"/>
      <c r="QJJ31" s="548"/>
      <c r="QJK31" s="548"/>
      <c r="QJL31" s="548"/>
      <c r="QJM31" s="548"/>
      <c r="QJN31" s="548"/>
      <c r="QJO31" s="548"/>
      <c r="QJP31" s="548"/>
      <c r="QJQ31" s="548"/>
      <c r="QJR31" s="548"/>
      <c r="QJS31" s="548"/>
      <c r="QJT31" s="548"/>
      <c r="QJU31" s="548"/>
      <c r="QJV31" s="548"/>
      <c r="QJW31" s="548"/>
      <c r="QJX31" s="548"/>
      <c r="QJY31" s="548"/>
      <c r="QJZ31" s="548"/>
      <c r="QKA31" s="548"/>
      <c r="QKB31" s="548"/>
      <c r="QKC31" s="548"/>
      <c r="QKD31" s="548"/>
      <c r="QKE31" s="548"/>
      <c r="QKF31" s="548"/>
      <c r="QKG31" s="548"/>
      <c r="QKH31" s="548"/>
      <c r="QKI31" s="548"/>
      <c r="QKJ31" s="548"/>
      <c r="QKK31" s="548"/>
      <c r="QKL31" s="548"/>
      <c r="QKM31" s="548"/>
      <c r="QKN31" s="548"/>
      <c r="QKO31" s="548"/>
      <c r="QKP31" s="548"/>
      <c r="QKQ31" s="548"/>
      <c r="QKR31" s="548"/>
      <c r="QKS31" s="548"/>
      <c r="QKT31" s="548"/>
      <c r="QKU31" s="548"/>
      <c r="QKV31" s="548"/>
      <c r="QKW31" s="548"/>
      <c r="QKX31" s="548"/>
      <c r="QKY31" s="548"/>
      <c r="QKZ31" s="548"/>
      <c r="QLA31" s="548"/>
      <c r="QLB31" s="548"/>
      <c r="QLC31" s="548"/>
      <c r="QLD31" s="548"/>
      <c r="QLE31" s="548"/>
      <c r="QLF31" s="548"/>
      <c r="QLG31" s="548"/>
      <c r="QLH31" s="548"/>
      <c r="QLI31" s="548"/>
      <c r="QLJ31" s="548"/>
      <c r="QLK31" s="548"/>
      <c r="QLL31" s="548"/>
      <c r="QLM31" s="548"/>
      <c r="QLN31" s="548"/>
      <c r="QLO31" s="548"/>
      <c r="QLP31" s="548"/>
      <c r="QLQ31" s="548"/>
      <c r="QLR31" s="548"/>
      <c r="QLS31" s="548"/>
      <c r="QLT31" s="548"/>
      <c r="QLU31" s="548"/>
      <c r="QLV31" s="548"/>
      <c r="QLW31" s="548"/>
      <c r="QLX31" s="548"/>
      <c r="QLY31" s="548"/>
      <c r="QLZ31" s="548"/>
      <c r="QMA31" s="548"/>
      <c r="QMB31" s="548"/>
      <c r="QMC31" s="548"/>
      <c r="QMD31" s="548"/>
      <c r="QME31" s="548"/>
      <c r="QMF31" s="548"/>
      <c r="QMG31" s="548"/>
      <c r="QMH31" s="548"/>
      <c r="QMI31" s="548"/>
      <c r="QMJ31" s="548"/>
      <c r="QMK31" s="548"/>
      <c r="QML31" s="548"/>
      <c r="QMM31" s="548"/>
      <c r="QMN31" s="548"/>
      <c r="QMO31" s="548"/>
      <c r="QMP31" s="548"/>
      <c r="QMQ31" s="548"/>
      <c r="QMR31" s="548"/>
      <c r="QMS31" s="548"/>
      <c r="QMT31" s="548"/>
      <c r="QMU31" s="548"/>
      <c r="QMV31" s="548"/>
      <c r="QMW31" s="548"/>
      <c r="QMX31" s="548"/>
      <c r="QMY31" s="548"/>
      <c r="QMZ31" s="548"/>
      <c r="QNA31" s="548"/>
      <c r="QNB31" s="548"/>
      <c r="QNC31" s="548"/>
      <c r="QND31" s="548"/>
      <c r="QNE31" s="548"/>
      <c r="QNF31" s="548"/>
      <c r="QNG31" s="548"/>
      <c r="QNH31" s="548"/>
      <c r="QNI31" s="548"/>
      <c r="QNJ31" s="548"/>
      <c r="QNK31" s="548"/>
      <c r="QNL31" s="548"/>
      <c r="QNM31" s="548"/>
      <c r="QNN31" s="548"/>
      <c r="QNO31" s="548"/>
      <c r="QNP31" s="548"/>
      <c r="QNQ31" s="548"/>
      <c r="QNR31" s="548"/>
      <c r="QNS31" s="548"/>
      <c r="QNT31" s="548"/>
      <c r="QNU31" s="548"/>
      <c r="QNV31" s="548"/>
      <c r="QNW31" s="548"/>
      <c r="QNX31" s="548"/>
      <c r="QNY31" s="548"/>
      <c r="QNZ31" s="548"/>
      <c r="QOA31" s="548"/>
      <c r="QOB31" s="548"/>
      <c r="QOC31" s="548"/>
      <c r="QOD31" s="548"/>
      <c r="QOE31" s="548"/>
      <c r="QOF31" s="548"/>
      <c r="QOG31" s="548"/>
      <c r="QOH31" s="548"/>
      <c r="QOI31" s="548"/>
      <c r="QOJ31" s="548"/>
      <c r="QOK31" s="548"/>
      <c r="QOL31" s="548"/>
      <c r="QOM31" s="548"/>
      <c r="QON31" s="548"/>
      <c r="QOO31" s="548"/>
      <c r="QOP31" s="548"/>
      <c r="QOQ31" s="548"/>
      <c r="QOR31" s="548"/>
      <c r="QOS31" s="548"/>
      <c r="QOT31" s="548"/>
      <c r="QOU31" s="548"/>
      <c r="QOV31" s="548"/>
      <c r="QOW31" s="548"/>
      <c r="QOX31" s="548"/>
      <c r="QOY31" s="548"/>
      <c r="QOZ31" s="548"/>
      <c r="QPA31" s="548"/>
      <c r="QPB31" s="548"/>
      <c r="QPC31" s="548"/>
      <c r="QPD31" s="548"/>
      <c r="QPE31" s="548"/>
      <c r="QPF31" s="548"/>
      <c r="QPG31" s="548"/>
      <c r="QPH31" s="548"/>
      <c r="QPI31" s="548"/>
      <c r="QPJ31" s="548"/>
      <c r="QPK31" s="548"/>
      <c r="QPL31" s="548"/>
      <c r="QPM31" s="548"/>
      <c r="QPN31" s="548"/>
      <c r="QPO31" s="548"/>
      <c r="QPP31" s="548"/>
      <c r="QPQ31" s="548"/>
      <c r="QPR31" s="548"/>
      <c r="QPS31" s="548"/>
      <c r="QPT31" s="548"/>
      <c r="QPU31" s="548"/>
      <c r="QPV31" s="548"/>
      <c r="QPW31" s="548"/>
      <c r="QPX31" s="548"/>
      <c r="QPY31" s="548"/>
      <c r="QPZ31" s="548"/>
      <c r="QQA31" s="548"/>
      <c r="QQB31" s="548"/>
      <c r="QQC31" s="548"/>
      <c r="QQD31" s="548"/>
      <c r="QQE31" s="548"/>
      <c r="QQF31" s="548"/>
      <c r="QQG31" s="548"/>
      <c r="QQH31" s="548"/>
      <c r="QQI31" s="548"/>
      <c r="QQJ31" s="548"/>
      <c r="QQK31" s="548"/>
      <c r="QQL31" s="548"/>
      <c r="QQM31" s="548"/>
      <c r="QQN31" s="548"/>
      <c r="QQO31" s="548"/>
      <c r="QQP31" s="548"/>
      <c r="QQQ31" s="548"/>
      <c r="QQR31" s="548"/>
      <c r="QQS31" s="548"/>
      <c r="QQT31" s="548"/>
      <c r="QQU31" s="548"/>
      <c r="QQV31" s="548"/>
      <c r="QQW31" s="548"/>
      <c r="QQX31" s="548"/>
      <c r="QQY31" s="548"/>
      <c r="QQZ31" s="548"/>
      <c r="QRA31" s="548"/>
      <c r="QRB31" s="548"/>
      <c r="QRC31" s="548"/>
      <c r="QRD31" s="548"/>
      <c r="QRE31" s="548"/>
      <c r="QRF31" s="548"/>
      <c r="QRG31" s="548"/>
      <c r="QRH31" s="548"/>
      <c r="QRI31" s="548"/>
      <c r="QRJ31" s="548"/>
      <c r="QRK31" s="548"/>
      <c r="QRL31" s="548"/>
      <c r="QRM31" s="548"/>
      <c r="QRN31" s="548"/>
      <c r="QRO31" s="548"/>
      <c r="QRP31" s="548"/>
      <c r="QRQ31" s="548"/>
      <c r="QRR31" s="548"/>
      <c r="QRS31" s="548"/>
      <c r="QRT31" s="548"/>
      <c r="QRU31" s="548"/>
      <c r="QRV31" s="548"/>
      <c r="QRW31" s="548"/>
      <c r="QRX31" s="548"/>
      <c r="QRY31" s="548"/>
      <c r="QRZ31" s="548"/>
      <c r="QSA31" s="548"/>
      <c r="QSB31" s="548"/>
      <c r="QSC31" s="548"/>
      <c r="QSD31" s="548"/>
      <c r="QSE31" s="548"/>
      <c r="QSF31" s="548"/>
      <c r="QSG31" s="548"/>
      <c r="QSH31" s="548"/>
      <c r="QSI31" s="548"/>
      <c r="QSJ31" s="548"/>
      <c r="QSK31" s="548"/>
      <c r="QSL31" s="548"/>
      <c r="QSM31" s="548"/>
      <c r="QSN31" s="548"/>
      <c r="QSO31" s="548"/>
      <c r="QSP31" s="548"/>
      <c r="QSQ31" s="548"/>
      <c r="QSR31" s="548"/>
      <c r="QSS31" s="548"/>
      <c r="QST31" s="548"/>
      <c r="QSU31" s="548"/>
      <c r="QSV31" s="548"/>
      <c r="QSW31" s="548"/>
      <c r="QSX31" s="548"/>
      <c r="QSY31" s="548"/>
      <c r="QSZ31" s="548"/>
      <c r="QTA31" s="548"/>
      <c r="QTB31" s="548"/>
      <c r="QTC31" s="548"/>
      <c r="QTD31" s="548"/>
      <c r="QTE31" s="548"/>
      <c r="QTF31" s="548"/>
      <c r="QTG31" s="548"/>
      <c r="QTH31" s="548"/>
      <c r="QTI31" s="548"/>
      <c r="QTJ31" s="548"/>
      <c r="QTK31" s="548"/>
      <c r="QTL31" s="548"/>
      <c r="QTM31" s="548"/>
      <c r="QTN31" s="548"/>
      <c r="QTO31" s="548"/>
      <c r="QTP31" s="548"/>
      <c r="QTQ31" s="548"/>
      <c r="QTR31" s="548"/>
      <c r="QTS31" s="548"/>
      <c r="QTT31" s="548"/>
      <c r="QTU31" s="548"/>
      <c r="QTV31" s="548"/>
      <c r="QTW31" s="548"/>
      <c r="QTX31" s="548"/>
      <c r="QTY31" s="548"/>
      <c r="QTZ31" s="548"/>
      <c r="QUA31" s="548"/>
      <c r="QUB31" s="548"/>
      <c r="QUC31" s="548"/>
      <c r="QUD31" s="548"/>
      <c r="QUE31" s="548"/>
      <c r="QUF31" s="548"/>
      <c r="QUG31" s="548"/>
      <c r="QUH31" s="548"/>
      <c r="QUI31" s="548"/>
      <c r="QUJ31" s="548"/>
      <c r="QUK31" s="548"/>
      <c r="QUL31" s="548"/>
      <c r="QUM31" s="548"/>
      <c r="QUN31" s="548"/>
      <c r="QUO31" s="548"/>
      <c r="QUP31" s="548"/>
      <c r="QUQ31" s="548"/>
      <c r="QUR31" s="548"/>
      <c r="QUS31" s="548"/>
      <c r="QUT31" s="548"/>
      <c r="QUU31" s="548"/>
      <c r="QUV31" s="548"/>
      <c r="QUW31" s="548"/>
      <c r="QUX31" s="548"/>
      <c r="QUY31" s="548"/>
      <c r="QUZ31" s="548"/>
      <c r="QVA31" s="548"/>
      <c r="QVB31" s="548"/>
      <c r="QVC31" s="548"/>
      <c r="QVD31" s="548"/>
      <c r="QVE31" s="548"/>
      <c r="QVF31" s="548"/>
      <c r="QVG31" s="548"/>
      <c r="QVH31" s="548"/>
      <c r="QVI31" s="548"/>
      <c r="QVJ31" s="548"/>
      <c r="QVK31" s="548"/>
      <c r="QVL31" s="548"/>
      <c r="QVM31" s="548"/>
      <c r="QVN31" s="548"/>
      <c r="QVO31" s="548"/>
      <c r="QVP31" s="548"/>
      <c r="QVQ31" s="548"/>
      <c r="QVR31" s="548"/>
      <c r="QVS31" s="548"/>
      <c r="QVT31" s="548"/>
      <c r="QVU31" s="548"/>
      <c r="QVV31" s="548"/>
      <c r="QVW31" s="548"/>
      <c r="QVX31" s="548"/>
      <c r="QVY31" s="548"/>
      <c r="QVZ31" s="548"/>
      <c r="QWA31" s="548"/>
      <c r="QWB31" s="548"/>
      <c r="QWC31" s="548"/>
      <c r="QWD31" s="548"/>
      <c r="QWE31" s="548"/>
      <c r="QWF31" s="548"/>
      <c r="QWG31" s="548"/>
      <c r="QWH31" s="548"/>
      <c r="QWI31" s="548"/>
      <c r="QWJ31" s="548"/>
      <c r="QWK31" s="548"/>
      <c r="QWL31" s="548"/>
      <c r="QWM31" s="548"/>
      <c r="QWN31" s="548"/>
      <c r="QWO31" s="548"/>
      <c r="QWP31" s="548"/>
      <c r="QWQ31" s="548"/>
      <c r="QWR31" s="548"/>
      <c r="QWS31" s="548"/>
      <c r="QWT31" s="548"/>
      <c r="QWU31" s="548"/>
      <c r="QWV31" s="548"/>
      <c r="QWW31" s="548"/>
      <c r="QWX31" s="548"/>
      <c r="QWY31" s="548"/>
      <c r="QWZ31" s="548"/>
      <c r="QXA31" s="548"/>
      <c r="QXB31" s="548"/>
      <c r="QXC31" s="548"/>
      <c r="QXD31" s="548"/>
      <c r="QXE31" s="548"/>
      <c r="QXF31" s="548"/>
      <c r="QXG31" s="548"/>
      <c r="QXH31" s="548"/>
      <c r="QXI31" s="548"/>
      <c r="QXJ31" s="548"/>
      <c r="QXK31" s="548"/>
      <c r="QXL31" s="548"/>
      <c r="QXM31" s="548"/>
      <c r="QXN31" s="548"/>
      <c r="QXO31" s="548"/>
      <c r="QXP31" s="548"/>
      <c r="QXQ31" s="548"/>
      <c r="QXR31" s="548"/>
      <c r="QXS31" s="548"/>
      <c r="QXT31" s="548"/>
      <c r="QXU31" s="548"/>
      <c r="QXV31" s="548"/>
      <c r="QXW31" s="548"/>
      <c r="QXX31" s="548"/>
      <c r="QXY31" s="548"/>
      <c r="QXZ31" s="548"/>
      <c r="QYA31" s="548"/>
      <c r="QYB31" s="548"/>
      <c r="QYC31" s="548"/>
      <c r="QYD31" s="548"/>
      <c r="QYE31" s="548"/>
      <c r="QYF31" s="548"/>
      <c r="QYG31" s="548"/>
      <c r="QYH31" s="548"/>
      <c r="QYI31" s="548"/>
      <c r="QYJ31" s="548"/>
      <c r="QYK31" s="548"/>
      <c r="QYL31" s="548"/>
      <c r="QYM31" s="548"/>
      <c r="QYN31" s="548"/>
      <c r="QYO31" s="548"/>
      <c r="QYP31" s="548"/>
      <c r="QYQ31" s="548"/>
      <c r="QYR31" s="548"/>
      <c r="QYS31" s="548"/>
      <c r="QYT31" s="548"/>
      <c r="QYU31" s="548"/>
      <c r="QYV31" s="548"/>
      <c r="QYW31" s="548"/>
      <c r="QYX31" s="548"/>
      <c r="QYY31" s="548"/>
      <c r="QYZ31" s="548"/>
      <c r="QZA31" s="548"/>
      <c r="QZB31" s="548"/>
      <c r="QZC31" s="548"/>
      <c r="QZD31" s="548"/>
      <c r="QZE31" s="548"/>
      <c r="QZF31" s="548"/>
      <c r="QZG31" s="548"/>
      <c r="QZH31" s="548"/>
      <c r="QZI31" s="548"/>
      <c r="QZJ31" s="548"/>
      <c r="QZK31" s="548"/>
      <c r="QZL31" s="548"/>
      <c r="QZM31" s="548"/>
      <c r="QZN31" s="548"/>
      <c r="QZO31" s="548"/>
      <c r="QZP31" s="548"/>
      <c r="QZQ31" s="548"/>
      <c r="QZR31" s="548"/>
      <c r="QZS31" s="548"/>
      <c r="QZT31" s="548"/>
      <c r="QZU31" s="548"/>
      <c r="QZV31" s="548"/>
      <c r="QZW31" s="548"/>
      <c r="QZX31" s="548"/>
      <c r="QZY31" s="548"/>
      <c r="QZZ31" s="548"/>
      <c r="RAA31" s="548"/>
      <c r="RAB31" s="548"/>
      <c r="RAC31" s="548"/>
      <c r="RAD31" s="548"/>
      <c r="RAE31" s="548"/>
      <c r="RAF31" s="548"/>
      <c r="RAG31" s="548"/>
      <c r="RAH31" s="548"/>
      <c r="RAI31" s="548"/>
      <c r="RAJ31" s="548"/>
      <c r="RAK31" s="548"/>
      <c r="RAL31" s="548"/>
      <c r="RAM31" s="548"/>
      <c r="RAN31" s="548"/>
      <c r="RAO31" s="548"/>
      <c r="RAP31" s="548"/>
      <c r="RAQ31" s="548"/>
      <c r="RAR31" s="548"/>
      <c r="RAS31" s="548"/>
      <c r="RAT31" s="548"/>
      <c r="RAU31" s="548"/>
      <c r="RAV31" s="548"/>
      <c r="RAW31" s="548"/>
      <c r="RAX31" s="548"/>
      <c r="RAY31" s="548"/>
      <c r="RAZ31" s="548"/>
      <c r="RBA31" s="548"/>
      <c r="RBB31" s="548"/>
      <c r="RBC31" s="548"/>
      <c r="RBD31" s="548"/>
      <c r="RBE31" s="548"/>
      <c r="RBF31" s="548"/>
      <c r="RBG31" s="548"/>
      <c r="RBH31" s="548"/>
      <c r="RBI31" s="548"/>
      <c r="RBJ31" s="548"/>
      <c r="RBK31" s="548"/>
      <c r="RBL31" s="548"/>
      <c r="RBM31" s="548"/>
      <c r="RBN31" s="548"/>
      <c r="RBO31" s="548"/>
      <c r="RBP31" s="548"/>
      <c r="RBQ31" s="548"/>
      <c r="RBR31" s="548"/>
      <c r="RBS31" s="548"/>
      <c r="RBT31" s="548"/>
      <c r="RBU31" s="548"/>
      <c r="RBV31" s="548"/>
      <c r="RBW31" s="548"/>
      <c r="RBX31" s="548"/>
      <c r="RBY31" s="548"/>
      <c r="RBZ31" s="548"/>
      <c r="RCA31" s="548"/>
      <c r="RCB31" s="548"/>
      <c r="RCC31" s="548"/>
      <c r="RCD31" s="548"/>
      <c r="RCE31" s="548"/>
      <c r="RCF31" s="548"/>
      <c r="RCG31" s="548"/>
      <c r="RCH31" s="548"/>
      <c r="RCI31" s="548"/>
      <c r="RCJ31" s="548"/>
      <c r="RCK31" s="548"/>
      <c r="RCL31" s="548"/>
      <c r="RCM31" s="548"/>
      <c r="RCN31" s="548"/>
      <c r="RCO31" s="548"/>
      <c r="RCP31" s="548"/>
      <c r="RCQ31" s="548"/>
      <c r="RCR31" s="548"/>
      <c r="RCS31" s="548"/>
      <c r="RCT31" s="548"/>
      <c r="RCU31" s="548"/>
      <c r="RCV31" s="548"/>
      <c r="RCW31" s="548"/>
      <c r="RCX31" s="548"/>
      <c r="RCY31" s="548"/>
      <c r="RCZ31" s="548"/>
      <c r="RDA31" s="548"/>
      <c r="RDB31" s="548"/>
      <c r="RDC31" s="548"/>
      <c r="RDD31" s="548"/>
      <c r="RDE31" s="548"/>
      <c r="RDF31" s="548"/>
      <c r="RDG31" s="548"/>
      <c r="RDH31" s="548"/>
      <c r="RDI31" s="548"/>
      <c r="RDJ31" s="548"/>
      <c r="RDK31" s="548"/>
      <c r="RDL31" s="548"/>
      <c r="RDM31" s="548"/>
      <c r="RDN31" s="548"/>
      <c r="RDO31" s="548"/>
      <c r="RDP31" s="548"/>
      <c r="RDQ31" s="548"/>
      <c r="RDR31" s="548"/>
      <c r="RDS31" s="548"/>
      <c r="RDT31" s="548"/>
      <c r="RDU31" s="548"/>
      <c r="RDV31" s="548"/>
      <c r="RDW31" s="548"/>
      <c r="RDX31" s="548"/>
      <c r="RDY31" s="548"/>
      <c r="RDZ31" s="548"/>
      <c r="REA31" s="548"/>
      <c r="REB31" s="548"/>
      <c r="REC31" s="548"/>
      <c r="RED31" s="548"/>
      <c r="REE31" s="548"/>
      <c r="REF31" s="548"/>
      <c r="REG31" s="548"/>
      <c r="REH31" s="548"/>
      <c r="REI31" s="548"/>
      <c r="REJ31" s="548"/>
      <c r="REK31" s="548"/>
      <c r="REL31" s="548"/>
      <c r="REM31" s="548"/>
      <c r="REN31" s="548"/>
      <c r="REO31" s="548"/>
      <c r="REP31" s="548"/>
      <c r="REQ31" s="548"/>
      <c r="RER31" s="548"/>
      <c r="RES31" s="548"/>
      <c r="RET31" s="548"/>
      <c r="REU31" s="548"/>
      <c r="REV31" s="548"/>
      <c r="REW31" s="548"/>
      <c r="REX31" s="548"/>
      <c r="REY31" s="548"/>
      <c r="REZ31" s="548"/>
      <c r="RFA31" s="548"/>
      <c r="RFB31" s="548"/>
      <c r="RFC31" s="548"/>
      <c r="RFD31" s="548"/>
      <c r="RFE31" s="548"/>
      <c r="RFF31" s="548"/>
      <c r="RFG31" s="548"/>
      <c r="RFH31" s="548"/>
      <c r="RFI31" s="548"/>
      <c r="RFJ31" s="548"/>
      <c r="RFK31" s="548"/>
      <c r="RFL31" s="548"/>
      <c r="RFM31" s="548"/>
      <c r="RFN31" s="548"/>
      <c r="RFO31" s="548"/>
      <c r="RFP31" s="548"/>
      <c r="RFQ31" s="548"/>
      <c r="RFR31" s="548"/>
      <c r="RFS31" s="548"/>
      <c r="RFT31" s="548"/>
      <c r="RFU31" s="548"/>
      <c r="RFV31" s="548"/>
      <c r="RFW31" s="548"/>
      <c r="RFX31" s="548"/>
      <c r="RFY31" s="548"/>
      <c r="RFZ31" s="548"/>
      <c r="RGA31" s="548"/>
      <c r="RGB31" s="548"/>
      <c r="RGC31" s="548"/>
      <c r="RGD31" s="548"/>
      <c r="RGE31" s="548"/>
      <c r="RGF31" s="548"/>
      <c r="RGG31" s="548"/>
      <c r="RGH31" s="548"/>
      <c r="RGI31" s="548"/>
      <c r="RGJ31" s="548"/>
      <c r="RGK31" s="548"/>
      <c r="RGL31" s="548"/>
      <c r="RGM31" s="548"/>
      <c r="RGN31" s="548"/>
      <c r="RGO31" s="548"/>
      <c r="RGP31" s="548"/>
      <c r="RGQ31" s="548"/>
      <c r="RGR31" s="548"/>
      <c r="RGS31" s="548"/>
      <c r="RGT31" s="548"/>
      <c r="RGU31" s="548"/>
      <c r="RGV31" s="548"/>
      <c r="RGW31" s="548"/>
      <c r="RGX31" s="548"/>
      <c r="RGY31" s="548"/>
      <c r="RGZ31" s="548"/>
      <c r="RHA31" s="548"/>
      <c r="RHB31" s="548"/>
      <c r="RHC31" s="548"/>
      <c r="RHD31" s="548"/>
      <c r="RHE31" s="548"/>
      <c r="RHF31" s="548"/>
      <c r="RHG31" s="548"/>
      <c r="RHH31" s="548"/>
      <c r="RHI31" s="548"/>
      <c r="RHJ31" s="548"/>
      <c r="RHK31" s="548"/>
      <c r="RHL31" s="548"/>
      <c r="RHM31" s="548"/>
      <c r="RHN31" s="548"/>
      <c r="RHO31" s="548"/>
      <c r="RHP31" s="548"/>
      <c r="RHQ31" s="548"/>
      <c r="RHR31" s="548"/>
      <c r="RHS31" s="548"/>
      <c r="RHT31" s="548"/>
      <c r="RHU31" s="548"/>
      <c r="RHV31" s="548"/>
      <c r="RHW31" s="548"/>
      <c r="RHX31" s="548"/>
      <c r="RHY31" s="548"/>
      <c r="RHZ31" s="548"/>
      <c r="RIA31" s="548"/>
      <c r="RIB31" s="548"/>
      <c r="RIC31" s="548"/>
      <c r="RID31" s="548"/>
      <c r="RIE31" s="548"/>
      <c r="RIF31" s="548"/>
      <c r="RIG31" s="548"/>
      <c r="RIH31" s="548"/>
      <c r="RII31" s="548"/>
      <c r="RIJ31" s="548"/>
      <c r="RIK31" s="548"/>
      <c r="RIL31" s="548"/>
      <c r="RIM31" s="548"/>
      <c r="RIN31" s="548"/>
      <c r="RIO31" s="548"/>
      <c r="RIP31" s="548"/>
      <c r="RIQ31" s="548"/>
      <c r="RIR31" s="548"/>
      <c r="RIS31" s="548"/>
      <c r="RIT31" s="548"/>
      <c r="RIU31" s="548"/>
      <c r="RIV31" s="548"/>
      <c r="RIW31" s="548"/>
      <c r="RIX31" s="548"/>
      <c r="RIY31" s="548"/>
      <c r="RIZ31" s="548"/>
      <c r="RJA31" s="548"/>
      <c r="RJB31" s="548"/>
      <c r="RJC31" s="548"/>
      <c r="RJD31" s="548"/>
      <c r="RJE31" s="548"/>
      <c r="RJF31" s="548"/>
      <c r="RJG31" s="548"/>
      <c r="RJH31" s="548"/>
      <c r="RJI31" s="548"/>
      <c r="RJJ31" s="548"/>
      <c r="RJK31" s="548"/>
      <c r="RJL31" s="548"/>
      <c r="RJM31" s="548"/>
      <c r="RJN31" s="548"/>
      <c r="RJO31" s="548"/>
      <c r="RJP31" s="548"/>
      <c r="RJQ31" s="548"/>
      <c r="RJR31" s="548"/>
      <c r="RJS31" s="548"/>
      <c r="RJT31" s="548"/>
      <c r="RJU31" s="548"/>
      <c r="RJV31" s="548"/>
      <c r="RJW31" s="548"/>
      <c r="RJX31" s="548"/>
      <c r="RJY31" s="548"/>
      <c r="RJZ31" s="548"/>
      <c r="RKA31" s="548"/>
      <c r="RKB31" s="548"/>
      <c r="RKC31" s="548"/>
      <c r="RKD31" s="548"/>
      <c r="RKE31" s="548"/>
      <c r="RKF31" s="548"/>
      <c r="RKG31" s="548"/>
      <c r="RKH31" s="548"/>
      <c r="RKI31" s="548"/>
      <c r="RKJ31" s="548"/>
      <c r="RKK31" s="548"/>
      <c r="RKL31" s="548"/>
      <c r="RKM31" s="548"/>
      <c r="RKN31" s="548"/>
      <c r="RKO31" s="548"/>
      <c r="RKP31" s="548"/>
      <c r="RKQ31" s="548"/>
      <c r="RKR31" s="548"/>
      <c r="RKS31" s="548"/>
      <c r="RKT31" s="548"/>
      <c r="RKU31" s="548"/>
      <c r="RKV31" s="548"/>
      <c r="RKW31" s="548"/>
      <c r="RKX31" s="548"/>
      <c r="RKY31" s="548"/>
      <c r="RKZ31" s="548"/>
      <c r="RLA31" s="548"/>
      <c r="RLB31" s="548"/>
      <c r="RLC31" s="548"/>
      <c r="RLD31" s="548"/>
      <c r="RLE31" s="548"/>
      <c r="RLF31" s="548"/>
      <c r="RLG31" s="548"/>
      <c r="RLH31" s="548"/>
      <c r="RLI31" s="548"/>
      <c r="RLJ31" s="548"/>
      <c r="RLK31" s="548"/>
      <c r="RLL31" s="548"/>
      <c r="RLM31" s="548"/>
      <c r="RLN31" s="548"/>
      <c r="RLO31" s="548"/>
      <c r="RLP31" s="548"/>
      <c r="RLQ31" s="548"/>
      <c r="RLR31" s="548"/>
      <c r="RLS31" s="548"/>
      <c r="RLT31" s="548"/>
      <c r="RLU31" s="548"/>
      <c r="RLV31" s="548"/>
      <c r="RLW31" s="548"/>
      <c r="RLX31" s="548"/>
      <c r="RLY31" s="548"/>
      <c r="RLZ31" s="548"/>
      <c r="RMA31" s="548"/>
      <c r="RMB31" s="548"/>
      <c r="RMC31" s="548"/>
      <c r="RMD31" s="548"/>
      <c r="RME31" s="548"/>
      <c r="RMF31" s="548"/>
      <c r="RMG31" s="548"/>
      <c r="RMH31" s="548"/>
      <c r="RMI31" s="548"/>
      <c r="RMJ31" s="548"/>
      <c r="RMK31" s="548"/>
      <c r="RML31" s="548"/>
      <c r="RMM31" s="548"/>
      <c r="RMN31" s="548"/>
      <c r="RMO31" s="548"/>
      <c r="RMP31" s="548"/>
      <c r="RMQ31" s="548"/>
      <c r="RMR31" s="548"/>
      <c r="RMS31" s="548"/>
      <c r="RMT31" s="548"/>
      <c r="RMU31" s="548"/>
      <c r="RMV31" s="548"/>
      <c r="RMW31" s="548"/>
      <c r="RMX31" s="548"/>
      <c r="RMY31" s="548"/>
      <c r="RMZ31" s="548"/>
      <c r="RNA31" s="548"/>
      <c r="RNB31" s="548"/>
      <c r="RNC31" s="548"/>
      <c r="RND31" s="548"/>
      <c r="RNE31" s="548"/>
      <c r="RNF31" s="548"/>
      <c r="RNG31" s="548"/>
      <c r="RNH31" s="548"/>
      <c r="RNI31" s="548"/>
      <c r="RNJ31" s="548"/>
      <c r="RNK31" s="548"/>
      <c r="RNL31" s="548"/>
      <c r="RNM31" s="548"/>
      <c r="RNN31" s="548"/>
      <c r="RNO31" s="548"/>
      <c r="RNP31" s="548"/>
      <c r="RNQ31" s="548"/>
      <c r="RNR31" s="548"/>
      <c r="RNS31" s="548"/>
      <c r="RNT31" s="548"/>
      <c r="RNU31" s="548"/>
      <c r="RNV31" s="548"/>
      <c r="RNW31" s="548"/>
      <c r="RNX31" s="548"/>
      <c r="RNY31" s="548"/>
      <c r="RNZ31" s="548"/>
      <c r="ROA31" s="548"/>
      <c r="ROB31" s="548"/>
      <c r="ROC31" s="548"/>
      <c r="ROD31" s="548"/>
      <c r="ROE31" s="548"/>
      <c r="ROF31" s="548"/>
      <c r="ROG31" s="548"/>
      <c r="ROH31" s="548"/>
      <c r="ROI31" s="548"/>
      <c r="ROJ31" s="548"/>
      <c r="ROK31" s="548"/>
      <c r="ROL31" s="548"/>
      <c r="ROM31" s="548"/>
      <c r="RON31" s="548"/>
      <c r="ROO31" s="548"/>
      <c r="ROP31" s="548"/>
      <c r="ROQ31" s="548"/>
      <c r="ROR31" s="548"/>
      <c r="ROS31" s="548"/>
      <c r="ROT31" s="548"/>
      <c r="ROU31" s="548"/>
      <c r="ROV31" s="548"/>
      <c r="ROW31" s="548"/>
      <c r="ROX31" s="548"/>
      <c r="ROY31" s="548"/>
      <c r="ROZ31" s="548"/>
      <c r="RPA31" s="548"/>
      <c r="RPB31" s="548"/>
      <c r="RPC31" s="548"/>
      <c r="RPD31" s="548"/>
      <c r="RPE31" s="548"/>
      <c r="RPF31" s="548"/>
      <c r="RPG31" s="548"/>
      <c r="RPH31" s="548"/>
      <c r="RPI31" s="548"/>
      <c r="RPJ31" s="548"/>
      <c r="RPK31" s="548"/>
      <c r="RPL31" s="548"/>
      <c r="RPM31" s="548"/>
      <c r="RPN31" s="548"/>
      <c r="RPO31" s="548"/>
      <c r="RPP31" s="548"/>
      <c r="RPQ31" s="548"/>
      <c r="RPR31" s="548"/>
      <c r="RPS31" s="548"/>
      <c r="RPT31" s="548"/>
      <c r="RPU31" s="548"/>
      <c r="RPV31" s="548"/>
      <c r="RPW31" s="548"/>
      <c r="RPX31" s="548"/>
      <c r="RPY31" s="548"/>
      <c r="RPZ31" s="548"/>
      <c r="RQA31" s="548"/>
      <c r="RQB31" s="548"/>
      <c r="RQC31" s="548"/>
      <c r="RQD31" s="548"/>
      <c r="RQE31" s="548"/>
      <c r="RQF31" s="548"/>
      <c r="RQG31" s="548"/>
      <c r="RQH31" s="548"/>
      <c r="RQI31" s="548"/>
      <c r="RQJ31" s="548"/>
      <c r="RQK31" s="548"/>
      <c r="RQL31" s="548"/>
      <c r="RQM31" s="548"/>
      <c r="RQN31" s="548"/>
      <c r="RQO31" s="548"/>
      <c r="RQP31" s="548"/>
      <c r="RQQ31" s="548"/>
      <c r="RQR31" s="548"/>
      <c r="RQS31" s="548"/>
      <c r="RQT31" s="548"/>
      <c r="RQU31" s="548"/>
      <c r="RQV31" s="548"/>
      <c r="RQW31" s="548"/>
      <c r="RQX31" s="548"/>
      <c r="RQY31" s="548"/>
      <c r="RQZ31" s="548"/>
      <c r="RRA31" s="548"/>
      <c r="RRB31" s="548"/>
      <c r="RRC31" s="548"/>
      <c r="RRD31" s="548"/>
      <c r="RRE31" s="548"/>
      <c r="RRF31" s="548"/>
      <c r="RRG31" s="548"/>
      <c r="RRH31" s="548"/>
      <c r="RRI31" s="548"/>
      <c r="RRJ31" s="548"/>
      <c r="RRK31" s="548"/>
      <c r="RRL31" s="548"/>
      <c r="RRM31" s="548"/>
      <c r="RRN31" s="548"/>
      <c r="RRO31" s="548"/>
      <c r="RRP31" s="548"/>
      <c r="RRQ31" s="548"/>
      <c r="RRR31" s="548"/>
      <c r="RRS31" s="548"/>
      <c r="RRT31" s="548"/>
      <c r="RRU31" s="548"/>
      <c r="RRV31" s="548"/>
      <c r="RRW31" s="548"/>
      <c r="RRX31" s="548"/>
      <c r="RRY31" s="548"/>
      <c r="RRZ31" s="548"/>
      <c r="RSA31" s="548"/>
      <c r="RSB31" s="548"/>
      <c r="RSC31" s="548"/>
      <c r="RSD31" s="548"/>
      <c r="RSE31" s="548"/>
      <c r="RSF31" s="548"/>
      <c r="RSG31" s="548"/>
      <c r="RSH31" s="548"/>
      <c r="RSI31" s="548"/>
      <c r="RSJ31" s="548"/>
      <c r="RSK31" s="548"/>
      <c r="RSL31" s="548"/>
      <c r="RSM31" s="548"/>
      <c r="RSN31" s="548"/>
      <c r="RSO31" s="548"/>
      <c r="RSP31" s="548"/>
      <c r="RSQ31" s="548"/>
      <c r="RSR31" s="548"/>
      <c r="RSS31" s="548"/>
      <c r="RST31" s="548"/>
      <c r="RSU31" s="548"/>
      <c r="RSV31" s="548"/>
      <c r="RSW31" s="548"/>
      <c r="RSX31" s="548"/>
      <c r="RSY31" s="548"/>
      <c r="RSZ31" s="548"/>
      <c r="RTA31" s="548"/>
      <c r="RTB31" s="548"/>
      <c r="RTC31" s="548"/>
      <c r="RTD31" s="548"/>
      <c r="RTE31" s="548"/>
      <c r="RTF31" s="548"/>
      <c r="RTG31" s="548"/>
      <c r="RTH31" s="548"/>
      <c r="RTI31" s="548"/>
      <c r="RTJ31" s="548"/>
      <c r="RTK31" s="548"/>
      <c r="RTL31" s="548"/>
      <c r="RTM31" s="548"/>
      <c r="RTN31" s="548"/>
      <c r="RTO31" s="548"/>
      <c r="RTP31" s="548"/>
      <c r="RTQ31" s="548"/>
      <c r="RTR31" s="548"/>
      <c r="RTS31" s="548"/>
      <c r="RTT31" s="548"/>
      <c r="RTU31" s="548"/>
      <c r="RTV31" s="548"/>
      <c r="RTW31" s="548"/>
      <c r="RTX31" s="548"/>
      <c r="RTY31" s="548"/>
      <c r="RTZ31" s="548"/>
      <c r="RUA31" s="548"/>
      <c r="RUB31" s="548"/>
      <c r="RUC31" s="548"/>
      <c r="RUD31" s="548"/>
      <c r="RUE31" s="548"/>
      <c r="RUF31" s="548"/>
      <c r="RUG31" s="548"/>
      <c r="RUH31" s="548"/>
      <c r="RUI31" s="548"/>
      <c r="RUJ31" s="548"/>
      <c r="RUK31" s="548"/>
      <c r="RUL31" s="548"/>
      <c r="RUM31" s="548"/>
      <c r="RUN31" s="548"/>
      <c r="RUO31" s="548"/>
      <c r="RUP31" s="548"/>
      <c r="RUQ31" s="548"/>
      <c r="RUR31" s="548"/>
      <c r="RUS31" s="548"/>
      <c r="RUT31" s="548"/>
      <c r="RUU31" s="548"/>
      <c r="RUV31" s="548"/>
      <c r="RUW31" s="548"/>
      <c r="RUX31" s="548"/>
      <c r="RUY31" s="548"/>
      <c r="RUZ31" s="548"/>
      <c r="RVA31" s="548"/>
      <c r="RVB31" s="548"/>
      <c r="RVC31" s="548"/>
      <c r="RVD31" s="548"/>
      <c r="RVE31" s="548"/>
      <c r="RVF31" s="548"/>
      <c r="RVG31" s="548"/>
      <c r="RVH31" s="548"/>
      <c r="RVI31" s="548"/>
      <c r="RVJ31" s="548"/>
      <c r="RVK31" s="548"/>
      <c r="RVL31" s="548"/>
      <c r="RVM31" s="548"/>
      <c r="RVN31" s="548"/>
      <c r="RVO31" s="548"/>
      <c r="RVP31" s="548"/>
      <c r="RVQ31" s="548"/>
      <c r="RVR31" s="548"/>
      <c r="RVS31" s="548"/>
      <c r="RVT31" s="548"/>
      <c r="RVU31" s="548"/>
      <c r="RVV31" s="548"/>
      <c r="RVW31" s="548"/>
      <c r="RVX31" s="548"/>
      <c r="RVY31" s="548"/>
      <c r="RVZ31" s="548"/>
      <c r="RWA31" s="548"/>
      <c r="RWB31" s="548"/>
      <c r="RWC31" s="548"/>
      <c r="RWD31" s="548"/>
      <c r="RWE31" s="548"/>
      <c r="RWF31" s="548"/>
      <c r="RWG31" s="548"/>
      <c r="RWH31" s="548"/>
      <c r="RWI31" s="548"/>
      <c r="RWJ31" s="548"/>
      <c r="RWK31" s="548"/>
      <c r="RWL31" s="548"/>
      <c r="RWM31" s="548"/>
      <c r="RWN31" s="548"/>
      <c r="RWO31" s="548"/>
      <c r="RWP31" s="548"/>
      <c r="RWQ31" s="548"/>
      <c r="RWR31" s="548"/>
      <c r="RWS31" s="548"/>
      <c r="RWT31" s="548"/>
      <c r="RWU31" s="548"/>
      <c r="RWV31" s="548"/>
      <c r="RWW31" s="548"/>
      <c r="RWX31" s="548"/>
      <c r="RWY31" s="548"/>
      <c r="RWZ31" s="548"/>
      <c r="RXA31" s="548"/>
      <c r="RXB31" s="548"/>
      <c r="RXC31" s="548"/>
      <c r="RXD31" s="548"/>
      <c r="RXE31" s="548"/>
      <c r="RXF31" s="548"/>
      <c r="RXG31" s="548"/>
      <c r="RXH31" s="548"/>
      <c r="RXI31" s="548"/>
      <c r="RXJ31" s="548"/>
      <c r="RXK31" s="548"/>
      <c r="RXL31" s="548"/>
      <c r="RXM31" s="548"/>
      <c r="RXN31" s="548"/>
      <c r="RXO31" s="548"/>
      <c r="RXP31" s="548"/>
      <c r="RXQ31" s="548"/>
      <c r="RXR31" s="548"/>
      <c r="RXS31" s="548"/>
      <c r="RXT31" s="548"/>
      <c r="RXU31" s="548"/>
      <c r="RXV31" s="548"/>
      <c r="RXW31" s="548"/>
      <c r="RXX31" s="548"/>
      <c r="RXY31" s="548"/>
      <c r="RXZ31" s="548"/>
      <c r="RYA31" s="548"/>
      <c r="RYB31" s="548"/>
      <c r="RYC31" s="548"/>
      <c r="RYD31" s="548"/>
      <c r="RYE31" s="548"/>
      <c r="RYF31" s="548"/>
      <c r="RYG31" s="548"/>
      <c r="RYH31" s="548"/>
      <c r="RYI31" s="548"/>
      <c r="RYJ31" s="548"/>
      <c r="RYK31" s="548"/>
      <c r="RYL31" s="548"/>
      <c r="RYM31" s="548"/>
      <c r="RYN31" s="548"/>
      <c r="RYO31" s="548"/>
      <c r="RYP31" s="548"/>
      <c r="RYQ31" s="548"/>
      <c r="RYR31" s="548"/>
      <c r="RYS31" s="548"/>
      <c r="RYT31" s="548"/>
      <c r="RYU31" s="548"/>
      <c r="RYV31" s="548"/>
      <c r="RYW31" s="548"/>
      <c r="RYX31" s="548"/>
      <c r="RYY31" s="548"/>
      <c r="RYZ31" s="548"/>
      <c r="RZA31" s="548"/>
      <c r="RZB31" s="548"/>
      <c r="RZC31" s="548"/>
      <c r="RZD31" s="548"/>
      <c r="RZE31" s="548"/>
      <c r="RZF31" s="548"/>
      <c r="RZG31" s="548"/>
      <c r="RZH31" s="548"/>
      <c r="RZI31" s="548"/>
      <c r="RZJ31" s="548"/>
      <c r="RZK31" s="548"/>
      <c r="RZL31" s="548"/>
      <c r="RZM31" s="548"/>
      <c r="RZN31" s="548"/>
      <c r="RZO31" s="548"/>
      <c r="RZP31" s="548"/>
      <c r="RZQ31" s="548"/>
      <c r="RZR31" s="548"/>
      <c r="RZS31" s="548"/>
      <c r="RZT31" s="548"/>
      <c r="RZU31" s="548"/>
      <c r="RZV31" s="548"/>
      <c r="RZW31" s="548"/>
      <c r="RZX31" s="548"/>
      <c r="RZY31" s="548"/>
      <c r="RZZ31" s="548"/>
      <c r="SAA31" s="548"/>
      <c r="SAB31" s="548"/>
      <c r="SAC31" s="548"/>
      <c r="SAD31" s="548"/>
      <c r="SAE31" s="548"/>
      <c r="SAF31" s="548"/>
      <c r="SAG31" s="548"/>
      <c r="SAH31" s="548"/>
      <c r="SAI31" s="548"/>
      <c r="SAJ31" s="548"/>
      <c r="SAK31" s="548"/>
      <c r="SAL31" s="548"/>
      <c r="SAM31" s="548"/>
      <c r="SAN31" s="548"/>
      <c r="SAO31" s="548"/>
      <c r="SAP31" s="548"/>
      <c r="SAQ31" s="548"/>
      <c r="SAR31" s="548"/>
      <c r="SAS31" s="548"/>
      <c r="SAT31" s="548"/>
      <c r="SAU31" s="548"/>
      <c r="SAV31" s="548"/>
      <c r="SAW31" s="548"/>
      <c r="SAX31" s="548"/>
      <c r="SAY31" s="548"/>
      <c r="SAZ31" s="548"/>
      <c r="SBA31" s="548"/>
      <c r="SBB31" s="548"/>
      <c r="SBC31" s="548"/>
      <c r="SBD31" s="548"/>
      <c r="SBE31" s="548"/>
      <c r="SBF31" s="548"/>
      <c r="SBG31" s="548"/>
      <c r="SBH31" s="548"/>
      <c r="SBI31" s="548"/>
      <c r="SBJ31" s="548"/>
      <c r="SBK31" s="548"/>
      <c r="SBL31" s="548"/>
      <c r="SBM31" s="548"/>
      <c r="SBN31" s="548"/>
      <c r="SBO31" s="548"/>
      <c r="SBP31" s="548"/>
      <c r="SBQ31" s="548"/>
      <c r="SBR31" s="548"/>
      <c r="SBS31" s="548"/>
      <c r="SBT31" s="548"/>
      <c r="SBU31" s="548"/>
      <c r="SBV31" s="548"/>
      <c r="SBW31" s="548"/>
      <c r="SBX31" s="548"/>
      <c r="SBY31" s="548"/>
      <c r="SBZ31" s="548"/>
      <c r="SCA31" s="548"/>
      <c r="SCB31" s="548"/>
      <c r="SCC31" s="548"/>
      <c r="SCD31" s="548"/>
      <c r="SCE31" s="548"/>
      <c r="SCF31" s="548"/>
      <c r="SCG31" s="548"/>
      <c r="SCH31" s="548"/>
      <c r="SCI31" s="548"/>
      <c r="SCJ31" s="548"/>
      <c r="SCK31" s="548"/>
      <c r="SCL31" s="548"/>
      <c r="SCM31" s="548"/>
      <c r="SCN31" s="548"/>
      <c r="SCO31" s="548"/>
      <c r="SCP31" s="548"/>
      <c r="SCQ31" s="548"/>
      <c r="SCR31" s="548"/>
      <c r="SCS31" s="548"/>
      <c r="SCT31" s="548"/>
      <c r="SCU31" s="548"/>
      <c r="SCV31" s="548"/>
      <c r="SCW31" s="548"/>
      <c r="SCX31" s="548"/>
      <c r="SCY31" s="548"/>
      <c r="SCZ31" s="548"/>
      <c r="SDA31" s="548"/>
      <c r="SDB31" s="548"/>
      <c r="SDC31" s="548"/>
      <c r="SDD31" s="548"/>
      <c r="SDE31" s="548"/>
      <c r="SDF31" s="548"/>
      <c r="SDG31" s="548"/>
      <c r="SDH31" s="548"/>
      <c r="SDI31" s="548"/>
      <c r="SDJ31" s="548"/>
      <c r="SDK31" s="548"/>
      <c r="SDL31" s="548"/>
      <c r="SDM31" s="548"/>
      <c r="SDN31" s="548"/>
      <c r="SDO31" s="548"/>
      <c r="SDP31" s="548"/>
      <c r="SDQ31" s="548"/>
      <c r="SDR31" s="548"/>
      <c r="SDS31" s="548"/>
      <c r="SDT31" s="548"/>
      <c r="SDU31" s="548"/>
      <c r="SDV31" s="548"/>
      <c r="SDW31" s="548"/>
      <c r="SDX31" s="548"/>
      <c r="SDY31" s="548"/>
      <c r="SDZ31" s="548"/>
      <c r="SEA31" s="548"/>
      <c r="SEB31" s="548"/>
      <c r="SEC31" s="548"/>
      <c r="SED31" s="548"/>
      <c r="SEE31" s="548"/>
      <c r="SEF31" s="548"/>
      <c r="SEG31" s="548"/>
      <c r="SEH31" s="548"/>
      <c r="SEI31" s="548"/>
      <c r="SEJ31" s="548"/>
      <c r="SEK31" s="548"/>
      <c r="SEL31" s="548"/>
      <c r="SEM31" s="548"/>
      <c r="SEN31" s="548"/>
      <c r="SEO31" s="548"/>
      <c r="SEP31" s="548"/>
      <c r="SEQ31" s="548"/>
      <c r="SER31" s="548"/>
      <c r="SES31" s="548"/>
      <c r="SET31" s="548"/>
      <c r="SEU31" s="548"/>
      <c r="SEV31" s="548"/>
      <c r="SEW31" s="548"/>
      <c r="SEX31" s="548"/>
      <c r="SEY31" s="548"/>
      <c r="SEZ31" s="548"/>
      <c r="SFA31" s="548"/>
      <c r="SFB31" s="548"/>
      <c r="SFC31" s="548"/>
      <c r="SFD31" s="548"/>
      <c r="SFE31" s="548"/>
      <c r="SFF31" s="548"/>
      <c r="SFG31" s="548"/>
      <c r="SFH31" s="548"/>
      <c r="SFI31" s="548"/>
      <c r="SFJ31" s="548"/>
      <c r="SFK31" s="548"/>
      <c r="SFL31" s="548"/>
      <c r="SFM31" s="548"/>
      <c r="SFN31" s="548"/>
      <c r="SFO31" s="548"/>
      <c r="SFP31" s="548"/>
      <c r="SFQ31" s="548"/>
      <c r="SFR31" s="548"/>
      <c r="SFS31" s="548"/>
      <c r="SFT31" s="548"/>
      <c r="SFU31" s="548"/>
      <c r="SFV31" s="548"/>
      <c r="SFW31" s="548"/>
      <c r="SFX31" s="548"/>
      <c r="SFY31" s="548"/>
      <c r="SFZ31" s="548"/>
      <c r="SGA31" s="548"/>
      <c r="SGB31" s="548"/>
      <c r="SGC31" s="548"/>
      <c r="SGD31" s="548"/>
      <c r="SGE31" s="548"/>
      <c r="SGF31" s="548"/>
      <c r="SGG31" s="548"/>
      <c r="SGH31" s="548"/>
      <c r="SGI31" s="548"/>
      <c r="SGJ31" s="548"/>
      <c r="SGK31" s="548"/>
      <c r="SGL31" s="548"/>
      <c r="SGM31" s="548"/>
      <c r="SGN31" s="548"/>
      <c r="SGO31" s="548"/>
      <c r="SGP31" s="548"/>
      <c r="SGQ31" s="548"/>
      <c r="SGR31" s="548"/>
      <c r="SGS31" s="548"/>
      <c r="SGT31" s="548"/>
      <c r="SGU31" s="548"/>
      <c r="SGV31" s="548"/>
      <c r="SGW31" s="548"/>
      <c r="SGX31" s="548"/>
      <c r="SGY31" s="548"/>
      <c r="SGZ31" s="548"/>
      <c r="SHA31" s="548"/>
      <c r="SHB31" s="548"/>
      <c r="SHC31" s="548"/>
      <c r="SHD31" s="548"/>
      <c r="SHE31" s="548"/>
      <c r="SHF31" s="548"/>
      <c r="SHG31" s="548"/>
      <c r="SHH31" s="548"/>
      <c r="SHI31" s="548"/>
      <c r="SHJ31" s="548"/>
      <c r="SHK31" s="548"/>
      <c r="SHL31" s="548"/>
      <c r="SHM31" s="548"/>
      <c r="SHN31" s="548"/>
      <c r="SHO31" s="548"/>
      <c r="SHP31" s="548"/>
      <c r="SHQ31" s="548"/>
      <c r="SHR31" s="548"/>
      <c r="SHS31" s="548"/>
      <c r="SHT31" s="548"/>
      <c r="SHU31" s="548"/>
      <c r="SHV31" s="548"/>
      <c r="SHW31" s="548"/>
      <c r="SHX31" s="548"/>
      <c r="SHY31" s="548"/>
      <c r="SHZ31" s="548"/>
      <c r="SIA31" s="548"/>
      <c r="SIB31" s="548"/>
      <c r="SIC31" s="548"/>
      <c r="SID31" s="548"/>
      <c r="SIE31" s="548"/>
      <c r="SIF31" s="548"/>
      <c r="SIG31" s="548"/>
      <c r="SIH31" s="548"/>
      <c r="SII31" s="548"/>
      <c r="SIJ31" s="548"/>
      <c r="SIK31" s="548"/>
      <c r="SIL31" s="548"/>
      <c r="SIM31" s="548"/>
      <c r="SIN31" s="548"/>
      <c r="SIO31" s="548"/>
      <c r="SIP31" s="548"/>
      <c r="SIQ31" s="548"/>
      <c r="SIR31" s="548"/>
      <c r="SIS31" s="548"/>
      <c r="SIT31" s="548"/>
      <c r="SIU31" s="548"/>
      <c r="SIV31" s="548"/>
      <c r="SIW31" s="548"/>
      <c r="SIX31" s="548"/>
      <c r="SIY31" s="548"/>
      <c r="SIZ31" s="548"/>
      <c r="SJA31" s="548"/>
      <c r="SJB31" s="548"/>
      <c r="SJC31" s="548"/>
      <c r="SJD31" s="548"/>
      <c r="SJE31" s="548"/>
      <c r="SJF31" s="548"/>
      <c r="SJG31" s="548"/>
      <c r="SJH31" s="548"/>
      <c r="SJI31" s="548"/>
      <c r="SJJ31" s="548"/>
      <c r="SJK31" s="548"/>
      <c r="SJL31" s="548"/>
      <c r="SJM31" s="548"/>
      <c r="SJN31" s="548"/>
      <c r="SJO31" s="548"/>
      <c r="SJP31" s="548"/>
      <c r="SJQ31" s="548"/>
      <c r="SJR31" s="548"/>
      <c r="SJS31" s="548"/>
      <c r="SJT31" s="548"/>
      <c r="SJU31" s="548"/>
      <c r="SJV31" s="548"/>
      <c r="SJW31" s="548"/>
      <c r="SJX31" s="548"/>
      <c r="SJY31" s="548"/>
      <c r="SJZ31" s="548"/>
      <c r="SKA31" s="548"/>
      <c r="SKB31" s="548"/>
      <c r="SKC31" s="548"/>
      <c r="SKD31" s="548"/>
      <c r="SKE31" s="548"/>
      <c r="SKF31" s="548"/>
      <c r="SKG31" s="548"/>
      <c r="SKH31" s="548"/>
      <c r="SKI31" s="548"/>
      <c r="SKJ31" s="548"/>
      <c r="SKK31" s="548"/>
      <c r="SKL31" s="548"/>
      <c r="SKM31" s="548"/>
      <c r="SKN31" s="548"/>
      <c r="SKO31" s="548"/>
      <c r="SKP31" s="548"/>
      <c r="SKQ31" s="548"/>
      <c r="SKR31" s="548"/>
      <c r="SKS31" s="548"/>
      <c r="SKT31" s="548"/>
      <c r="SKU31" s="548"/>
      <c r="SKV31" s="548"/>
      <c r="SKW31" s="548"/>
      <c r="SKX31" s="548"/>
      <c r="SKY31" s="548"/>
      <c r="SKZ31" s="548"/>
      <c r="SLA31" s="548"/>
      <c r="SLB31" s="548"/>
      <c r="SLC31" s="548"/>
      <c r="SLD31" s="548"/>
      <c r="SLE31" s="548"/>
      <c r="SLF31" s="548"/>
      <c r="SLG31" s="548"/>
      <c r="SLH31" s="548"/>
      <c r="SLI31" s="548"/>
      <c r="SLJ31" s="548"/>
      <c r="SLK31" s="548"/>
      <c r="SLL31" s="548"/>
      <c r="SLM31" s="548"/>
      <c r="SLN31" s="548"/>
      <c r="SLO31" s="548"/>
      <c r="SLP31" s="548"/>
      <c r="SLQ31" s="548"/>
      <c r="SLR31" s="548"/>
      <c r="SLS31" s="548"/>
      <c r="SLT31" s="548"/>
      <c r="SLU31" s="548"/>
      <c r="SLV31" s="548"/>
      <c r="SLW31" s="548"/>
      <c r="SLX31" s="548"/>
      <c r="SLY31" s="548"/>
      <c r="SLZ31" s="548"/>
      <c r="SMA31" s="548"/>
      <c r="SMB31" s="548"/>
      <c r="SMC31" s="548"/>
      <c r="SMD31" s="548"/>
      <c r="SME31" s="548"/>
      <c r="SMF31" s="548"/>
      <c r="SMG31" s="548"/>
      <c r="SMH31" s="548"/>
      <c r="SMI31" s="548"/>
      <c r="SMJ31" s="548"/>
      <c r="SMK31" s="548"/>
      <c r="SML31" s="548"/>
      <c r="SMM31" s="548"/>
      <c r="SMN31" s="548"/>
      <c r="SMO31" s="548"/>
      <c r="SMP31" s="548"/>
      <c r="SMQ31" s="548"/>
      <c r="SMR31" s="548"/>
      <c r="SMS31" s="548"/>
      <c r="SMT31" s="548"/>
      <c r="SMU31" s="548"/>
      <c r="SMV31" s="548"/>
      <c r="SMW31" s="548"/>
      <c r="SMX31" s="548"/>
      <c r="SMY31" s="548"/>
      <c r="SMZ31" s="548"/>
      <c r="SNA31" s="548"/>
      <c r="SNB31" s="548"/>
      <c r="SNC31" s="548"/>
      <c r="SND31" s="548"/>
      <c r="SNE31" s="548"/>
      <c r="SNF31" s="548"/>
      <c r="SNG31" s="548"/>
      <c r="SNH31" s="548"/>
      <c r="SNI31" s="548"/>
      <c r="SNJ31" s="548"/>
      <c r="SNK31" s="548"/>
      <c r="SNL31" s="548"/>
      <c r="SNM31" s="548"/>
      <c r="SNN31" s="548"/>
      <c r="SNO31" s="548"/>
      <c r="SNP31" s="548"/>
      <c r="SNQ31" s="548"/>
      <c r="SNR31" s="548"/>
      <c r="SNS31" s="548"/>
      <c r="SNT31" s="548"/>
      <c r="SNU31" s="548"/>
      <c r="SNV31" s="548"/>
      <c r="SNW31" s="548"/>
      <c r="SNX31" s="548"/>
      <c r="SNY31" s="548"/>
      <c r="SNZ31" s="548"/>
      <c r="SOA31" s="548"/>
      <c r="SOB31" s="548"/>
      <c r="SOC31" s="548"/>
      <c r="SOD31" s="548"/>
      <c r="SOE31" s="548"/>
      <c r="SOF31" s="548"/>
      <c r="SOG31" s="548"/>
      <c r="SOH31" s="548"/>
      <c r="SOI31" s="548"/>
      <c r="SOJ31" s="548"/>
      <c r="SOK31" s="548"/>
      <c r="SOL31" s="548"/>
      <c r="SOM31" s="548"/>
      <c r="SON31" s="548"/>
      <c r="SOO31" s="548"/>
      <c r="SOP31" s="548"/>
      <c r="SOQ31" s="548"/>
      <c r="SOR31" s="548"/>
      <c r="SOS31" s="548"/>
      <c r="SOT31" s="548"/>
      <c r="SOU31" s="548"/>
      <c r="SOV31" s="548"/>
      <c r="SOW31" s="548"/>
      <c r="SOX31" s="548"/>
      <c r="SOY31" s="548"/>
      <c r="SOZ31" s="548"/>
      <c r="SPA31" s="548"/>
      <c r="SPB31" s="548"/>
      <c r="SPC31" s="548"/>
      <c r="SPD31" s="548"/>
      <c r="SPE31" s="548"/>
      <c r="SPF31" s="548"/>
      <c r="SPG31" s="548"/>
      <c r="SPH31" s="548"/>
      <c r="SPI31" s="548"/>
      <c r="SPJ31" s="548"/>
      <c r="SPK31" s="548"/>
      <c r="SPL31" s="548"/>
      <c r="SPM31" s="548"/>
      <c r="SPN31" s="548"/>
      <c r="SPO31" s="548"/>
      <c r="SPP31" s="548"/>
      <c r="SPQ31" s="548"/>
      <c r="SPR31" s="548"/>
      <c r="SPS31" s="548"/>
      <c r="SPT31" s="548"/>
      <c r="SPU31" s="548"/>
      <c r="SPV31" s="548"/>
      <c r="SPW31" s="548"/>
      <c r="SPX31" s="548"/>
      <c r="SPY31" s="548"/>
      <c r="SPZ31" s="548"/>
      <c r="SQA31" s="548"/>
      <c r="SQB31" s="548"/>
      <c r="SQC31" s="548"/>
      <c r="SQD31" s="548"/>
      <c r="SQE31" s="548"/>
      <c r="SQF31" s="548"/>
      <c r="SQG31" s="548"/>
      <c r="SQH31" s="548"/>
      <c r="SQI31" s="548"/>
      <c r="SQJ31" s="548"/>
      <c r="SQK31" s="548"/>
      <c r="SQL31" s="548"/>
      <c r="SQM31" s="548"/>
      <c r="SQN31" s="548"/>
      <c r="SQO31" s="548"/>
      <c r="SQP31" s="548"/>
      <c r="SQQ31" s="548"/>
      <c r="SQR31" s="548"/>
      <c r="SQS31" s="548"/>
      <c r="SQT31" s="548"/>
      <c r="SQU31" s="548"/>
      <c r="SQV31" s="548"/>
      <c r="SQW31" s="548"/>
      <c r="SQX31" s="548"/>
      <c r="SQY31" s="548"/>
      <c r="SQZ31" s="548"/>
      <c r="SRA31" s="548"/>
      <c r="SRB31" s="548"/>
      <c r="SRC31" s="548"/>
      <c r="SRD31" s="548"/>
      <c r="SRE31" s="548"/>
      <c r="SRF31" s="548"/>
      <c r="SRG31" s="548"/>
      <c r="SRH31" s="548"/>
      <c r="SRI31" s="548"/>
      <c r="SRJ31" s="548"/>
      <c r="SRK31" s="548"/>
      <c r="SRL31" s="548"/>
      <c r="SRM31" s="548"/>
      <c r="SRN31" s="548"/>
      <c r="SRO31" s="548"/>
      <c r="SRP31" s="548"/>
      <c r="SRQ31" s="548"/>
      <c r="SRR31" s="548"/>
      <c r="SRS31" s="548"/>
      <c r="SRT31" s="548"/>
      <c r="SRU31" s="548"/>
      <c r="SRV31" s="548"/>
      <c r="SRW31" s="548"/>
      <c r="SRX31" s="548"/>
      <c r="SRY31" s="548"/>
      <c r="SRZ31" s="548"/>
      <c r="SSA31" s="548"/>
      <c r="SSB31" s="548"/>
      <c r="SSC31" s="548"/>
      <c r="SSD31" s="548"/>
      <c r="SSE31" s="548"/>
      <c r="SSF31" s="548"/>
      <c r="SSG31" s="548"/>
      <c r="SSH31" s="548"/>
      <c r="SSI31" s="548"/>
      <c r="SSJ31" s="548"/>
      <c r="SSK31" s="548"/>
      <c r="SSL31" s="548"/>
      <c r="SSM31" s="548"/>
      <c r="SSN31" s="548"/>
      <c r="SSO31" s="548"/>
      <c r="SSP31" s="548"/>
      <c r="SSQ31" s="548"/>
      <c r="SSR31" s="548"/>
      <c r="SSS31" s="548"/>
      <c r="SST31" s="548"/>
      <c r="SSU31" s="548"/>
      <c r="SSV31" s="548"/>
      <c r="SSW31" s="548"/>
      <c r="SSX31" s="548"/>
      <c r="SSY31" s="548"/>
      <c r="SSZ31" s="548"/>
      <c r="STA31" s="548"/>
      <c r="STB31" s="548"/>
      <c r="STC31" s="548"/>
      <c r="STD31" s="548"/>
      <c r="STE31" s="548"/>
      <c r="STF31" s="548"/>
      <c r="STG31" s="548"/>
      <c r="STH31" s="548"/>
      <c r="STI31" s="548"/>
      <c r="STJ31" s="548"/>
      <c r="STK31" s="548"/>
      <c r="STL31" s="548"/>
      <c r="STM31" s="548"/>
      <c r="STN31" s="548"/>
      <c r="STO31" s="548"/>
      <c r="STP31" s="548"/>
      <c r="STQ31" s="548"/>
      <c r="STR31" s="548"/>
      <c r="STS31" s="548"/>
      <c r="STT31" s="548"/>
      <c r="STU31" s="548"/>
      <c r="STV31" s="548"/>
      <c r="STW31" s="548"/>
      <c r="STX31" s="548"/>
      <c r="STY31" s="548"/>
      <c r="STZ31" s="548"/>
      <c r="SUA31" s="548"/>
      <c r="SUB31" s="548"/>
      <c r="SUC31" s="548"/>
      <c r="SUD31" s="548"/>
      <c r="SUE31" s="548"/>
      <c r="SUF31" s="548"/>
      <c r="SUG31" s="548"/>
      <c r="SUH31" s="548"/>
      <c r="SUI31" s="548"/>
      <c r="SUJ31" s="548"/>
      <c r="SUK31" s="548"/>
      <c r="SUL31" s="548"/>
      <c r="SUM31" s="548"/>
      <c r="SUN31" s="548"/>
      <c r="SUO31" s="548"/>
      <c r="SUP31" s="548"/>
      <c r="SUQ31" s="548"/>
      <c r="SUR31" s="548"/>
      <c r="SUS31" s="548"/>
      <c r="SUT31" s="548"/>
      <c r="SUU31" s="548"/>
      <c r="SUV31" s="548"/>
      <c r="SUW31" s="548"/>
      <c r="SUX31" s="548"/>
      <c r="SUY31" s="548"/>
      <c r="SUZ31" s="548"/>
      <c r="SVA31" s="548"/>
      <c r="SVB31" s="548"/>
      <c r="SVC31" s="548"/>
      <c r="SVD31" s="548"/>
      <c r="SVE31" s="548"/>
      <c r="SVF31" s="548"/>
      <c r="SVG31" s="548"/>
      <c r="SVH31" s="548"/>
      <c r="SVI31" s="548"/>
      <c r="SVJ31" s="548"/>
      <c r="SVK31" s="548"/>
      <c r="SVL31" s="548"/>
      <c r="SVM31" s="548"/>
      <c r="SVN31" s="548"/>
      <c r="SVO31" s="548"/>
      <c r="SVP31" s="548"/>
      <c r="SVQ31" s="548"/>
      <c r="SVR31" s="548"/>
      <c r="SVS31" s="548"/>
      <c r="SVT31" s="548"/>
      <c r="SVU31" s="548"/>
      <c r="SVV31" s="548"/>
      <c r="SVW31" s="548"/>
      <c r="SVX31" s="548"/>
      <c r="SVY31" s="548"/>
      <c r="SVZ31" s="548"/>
      <c r="SWA31" s="548"/>
      <c r="SWB31" s="548"/>
      <c r="SWC31" s="548"/>
      <c r="SWD31" s="548"/>
      <c r="SWE31" s="548"/>
      <c r="SWF31" s="548"/>
      <c r="SWG31" s="548"/>
      <c r="SWH31" s="548"/>
      <c r="SWI31" s="548"/>
      <c r="SWJ31" s="548"/>
      <c r="SWK31" s="548"/>
      <c r="SWL31" s="548"/>
      <c r="SWM31" s="548"/>
      <c r="SWN31" s="548"/>
      <c r="SWO31" s="548"/>
      <c r="SWP31" s="548"/>
      <c r="SWQ31" s="548"/>
      <c r="SWR31" s="548"/>
      <c r="SWS31" s="548"/>
      <c r="SWT31" s="548"/>
      <c r="SWU31" s="548"/>
      <c r="SWV31" s="548"/>
      <c r="SWW31" s="548"/>
      <c r="SWX31" s="548"/>
      <c r="SWY31" s="548"/>
      <c r="SWZ31" s="548"/>
      <c r="SXA31" s="548"/>
      <c r="SXB31" s="548"/>
      <c r="SXC31" s="548"/>
      <c r="SXD31" s="548"/>
      <c r="SXE31" s="548"/>
      <c r="SXF31" s="548"/>
      <c r="SXG31" s="548"/>
      <c r="SXH31" s="548"/>
      <c r="SXI31" s="548"/>
      <c r="SXJ31" s="548"/>
      <c r="SXK31" s="548"/>
      <c r="SXL31" s="548"/>
      <c r="SXM31" s="548"/>
      <c r="SXN31" s="548"/>
      <c r="SXO31" s="548"/>
      <c r="SXP31" s="548"/>
      <c r="SXQ31" s="548"/>
      <c r="SXR31" s="548"/>
      <c r="SXS31" s="548"/>
      <c r="SXT31" s="548"/>
      <c r="SXU31" s="548"/>
      <c r="SXV31" s="548"/>
      <c r="SXW31" s="548"/>
      <c r="SXX31" s="548"/>
      <c r="SXY31" s="548"/>
      <c r="SXZ31" s="548"/>
      <c r="SYA31" s="548"/>
      <c r="SYB31" s="548"/>
      <c r="SYC31" s="548"/>
      <c r="SYD31" s="548"/>
      <c r="SYE31" s="548"/>
      <c r="SYF31" s="548"/>
      <c r="SYG31" s="548"/>
      <c r="SYH31" s="548"/>
      <c r="SYI31" s="548"/>
      <c r="SYJ31" s="548"/>
      <c r="SYK31" s="548"/>
      <c r="SYL31" s="548"/>
      <c r="SYM31" s="548"/>
      <c r="SYN31" s="548"/>
      <c r="SYO31" s="548"/>
      <c r="SYP31" s="548"/>
      <c r="SYQ31" s="548"/>
      <c r="SYR31" s="548"/>
      <c r="SYS31" s="548"/>
      <c r="SYT31" s="548"/>
      <c r="SYU31" s="548"/>
      <c r="SYV31" s="548"/>
      <c r="SYW31" s="548"/>
      <c r="SYX31" s="548"/>
      <c r="SYY31" s="548"/>
      <c r="SYZ31" s="548"/>
      <c r="SZA31" s="548"/>
      <c r="SZB31" s="548"/>
      <c r="SZC31" s="548"/>
      <c r="SZD31" s="548"/>
      <c r="SZE31" s="548"/>
      <c r="SZF31" s="548"/>
      <c r="SZG31" s="548"/>
      <c r="SZH31" s="548"/>
      <c r="SZI31" s="548"/>
      <c r="SZJ31" s="548"/>
      <c r="SZK31" s="548"/>
      <c r="SZL31" s="548"/>
      <c r="SZM31" s="548"/>
      <c r="SZN31" s="548"/>
      <c r="SZO31" s="548"/>
      <c r="SZP31" s="548"/>
      <c r="SZQ31" s="548"/>
      <c r="SZR31" s="548"/>
      <c r="SZS31" s="548"/>
      <c r="SZT31" s="548"/>
      <c r="SZU31" s="548"/>
      <c r="SZV31" s="548"/>
      <c r="SZW31" s="548"/>
      <c r="SZX31" s="548"/>
      <c r="SZY31" s="548"/>
      <c r="SZZ31" s="548"/>
      <c r="TAA31" s="548"/>
      <c r="TAB31" s="548"/>
      <c r="TAC31" s="548"/>
      <c r="TAD31" s="548"/>
      <c r="TAE31" s="548"/>
      <c r="TAF31" s="548"/>
      <c r="TAG31" s="548"/>
      <c r="TAH31" s="548"/>
      <c r="TAI31" s="548"/>
      <c r="TAJ31" s="548"/>
      <c r="TAK31" s="548"/>
      <c r="TAL31" s="548"/>
      <c r="TAM31" s="548"/>
      <c r="TAN31" s="548"/>
      <c r="TAO31" s="548"/>
      <c r="TAP31" s="548"/>
      <c r="TAQ31" s="548"/>
      <c r="TAR31" s="548"/>
      <c r="TAS31" s="548"/>
      <c r="TAT31" s="548"/>
      <c r="TAU31" s="548"/>
      <c r="TAV31" s="548"/>
      <c r="TAW31" s="548"/>
      <c r="TAX31" s="548"/>
      <c r="TAY31" s="548"/>
      <c r="TAZ31" s="548"/>
      <c r="TBA31" s="548"/>
      <c r="TBB31" s="548"/>
      <c r="TBC31" s="548"/>
      <c r="TBD31" s="548"/>
      <c r="TBE31" s="548"/>
      <c r="TBF31" s="548"/>
      <c r="TBG31" s="548"/>
      <c r="TBH31" s="548"/>
      <c r="TBI31" s="548"/>
      <c r="TBJ31" s="548"/>
      <c r="TBK31" s="548"/>
      <c r="TBL31" s="548"/>
      <c r="TBM31" s="548"/>
      <c r="TBN31" s="548"/>
      <c r="TBO31" s="548"/>
      <c r="TBP31" s="548"/>
      <c r="TBQ31" s="548"/>
      <c r="TBR31" s="548"/>
      <c r="TBS31" s="548"/>
      <c r="TBT31" s="548"/>
      <c r="TBU31" s="548"/>
      <c r="TBV31" s="548"/>
      <c r="TBW31" s="548"/>
      <c r="TBX31" s="548"/>
      <c r="TBY31" s="548"/>
      <c r="TBZ31" s="548"/>
      <c r="TCA31" s="548"/>
      <c r="TCB31" s="548"/>
      <c r="TCC31" s="548"/>
      <c r="TCD31" s="548"/>
      <c r="TCE31" s="548"/>
      <c r="TCF31" s="548"/>
      <c r="TCG31" s="548"/>
      <c r="TCH31" s="548"/>
      <c r="TCI31" s="548"/>
      <c r="TCJ31" s="548"/>
      <c r="TCK31" s="548"/>
      <c r="TCL31" s="548"/>
      <c r="TCM31" s="548"/>
      <c r="TCN31" s="548"/>
      <c r="TCO31" s="548"/>
      <c r="TCP31" s="548"/>
      <c r="TCQ31" s="548"/>
      <c r="TCR31" s="548"/>
      <c r="TCS31" s="548"/>
      <c r="TCT31" s="548"/>
      <c r="TCU31" s="548"/>
      <c r="TCV31" s="548"/>
      <c r="TCW31" s="548"/>
      <c r="TCX31" s="548"/>
      <c r="TCY31" s="548"/>
      <c r="TCZ31" s="548"/>
      <c r="TDA31" s="548"/>
      <c r="TDB31" s="548"/>
      <c r="TDC31" s="548"/>
      <c r="TDD31" s="548"/>
      <c r="TDE31" s="548"/>
      <c r="TDF31" s="548"/>
      <c r="TDG31" s="548"/>
      <c r="TDH31" s="548"/>
      <c r="TDI31" s="548"/>
      <c r="TDJ31" s="548"/>
      <c r="TDK31" s="548"/>
      <c r="TDL31" s="548"/>
      <c r="TDM31" s="548"/>
      <c r="TDN31" s="548"/>
      <c r="TDO31" s="548"/>
      <c r="TDP31" s="548"/>
      <c r="TDQ31" s="548"/>
      <c r="TDR31" s="548"/>
      <c r="TDS31" s="548"/>
      <c r="TDT31" s="548"/>
      <c r="TDU31" s="548"/>
      <c r="TDV31" s="548"/>
      <c r="TDW31" s="548"/>
      <c r="TDX31" s="548"/>
      <c r="TDY31" s="548"/>
      <c r="TDZ31" s="548"/>
      <c r="TEA31" s="548"/>
      <c r="TEB31" s="548"/>
      <c r="TEC31" s="548"/>
      <c r="TED31" s="548"/>
      <c r="TEE31" s="548"/>
      <c r="TEF31" s="548"/>
      <c r="TEG31" s="548"/>
      <c r="TEH31" s="548"/>
      <c r="TEI31" s="548"/>
      <c r="TEJ31" s="548"/>
      <c r="TEK31" s="548"/>
      <c r="TEL31" s="548"/>
      <c r="TEM31" s="548"/>
      <c r="TEN31" s="548"/>
      <c r="TEO31" s="548"/>
      <c r="TEP31" s="548"/>
      <c r="TEQ31" s="548"/>
      <c r="TER31" s="548"/>
      <c r="TES31" s="548"/>
      <c r="TET31" s="548"/>
      <c r="TEU31" s="548"/>
      <c r="TEV31" s="548"/>
      <c r="TEW31" s="548"/>
      <c r="TEX31" s="548"/>
      <c r="TEY31" s="548"/>
      <c r="TEZ31" s="548"/>
      <c r="TFA31" s="548"/>
      <c r="TFB31" s="548"/>
      <c r="TFC31" s="548"/>
      <c r="TFD31" s="548"/>
      <c r="TFE31" s="548"/>
      <c r="TFF31" s="548"/>
      <c r="TFG31" s="548"/>
      <c r="TFH31" s="548"/>
      <c r="TFI31" s="548"/>
      <c r="TFJ31" s="548"/>
      <c r="TFK31" s="548"/>
      <c r="TFL31" s="548"/>
      <c r="TFM31" s="548"/>
      <c r="TFN31" s="548"/>
      <c r="TFO31" s="548"/>
      <c r="TFP31" s="548"/>
      <c r="TFQ31" s="548"/>
      <c r="TFR31" s="548"/>
      <c r="TFS31" s="548"/>
      <c r="TFT31" s="548"/>
      <c r="TFU31" s="548"/>
      <c r="TFV31" s="548"/>
      <c r="TFW31" s="548"/>
      <c r="TFX31" s="548"/>
      <c r="TFY31" s="548"/>
      <c r="TFZ31" s="548"/>
      <c r="TGA31" s="548"/>
      <c r="TGB31" s="548"/>
      <c r="TGC31" s="548"/>
      <c r="TGD31" s="548"/>
      <c r="TGE31" s="548"/>
      <c r="TGF31" s="548"/>
      <c r="TGG31" s="548"/>
      <c r="TGH31" s="548"/>
      <c r="TGI31" s="548"/>
      <c r="TGJ31" s="548"/>
      <c r="TGK31" s="548"/>
      <c r="TGL31" s="548"/>
      <c r="TGM31" s="548"/>
      <c r="TGN31" s="548"/>
      <c r="TGO31" s="548"/>
      <c r="TGP31" s="548"/>
      <c r="TGQ31" s="548"/>
      <c r="TGR31" s="548"/>
      <c r="TGS31" s="548"/>
      <c r="TGT31" s="548"/>
      <c r="TGU31" s="548"/>
      <c r="TGV31" s="548"/>
      <c r="TGW31" s="548"/>
      <c r="TGX31" s="548"/>
      <c r="TGY31" s="548"/>
      <c r="TGZ31" s="548"/>
      <c r="THA31" s="548"/>
      <c r="THB31" s="548"/>
      <c r="THC31" s="548"/>
      <c r="THD31" s="548"/>
      <c r="THE31" s="548"/>
      <c r="THF31" s="548"/>
      <c r="THG31" s="548"/>
      <c r="THH31" s="548"/>
      <c r="THI31" s="548"/>
      <c r="THJ31" s="548"/>
      <c r="THK31" s="548"/>
      <c r="THL31" s="548"/>
      <c r="THM31" s="548"/>
      <c r="THN31" s="548"/>
      <c r="THO31" s="548"/>
      <c r="THP31" s="548"/>
      <c r="THQ31" s="548"/>
      <c r="THR31" s="548"/>
      <c r="THS31" s="548"/>
      <c r="THT31" s="548"/>
      <c r="THU31" s="548"/>
      <c r="THV31" s="548"/>
      <c r="THW31" s="548"/>
      <c r="THX31" s="548"/>
      <c r="THY31" s="548"/>
      <c r="THZ31" s="548"/>
      <c r="TIA31" s="548"/>
      <c r="TIB31" s="548"/>
      <c r="TIC31" s="548"/>
      <c r="TID31" s="548"/>
      <c r="TIE31" s="548"/>
      <c r="TIF31" s="548"/>
      <c r="TIG31" s="548"/>
      <c r="TIH31" s="548"/>
      <c r="TII31" s="548"/>
      <c r="TIJ31" s="548"/>
      <c r="TIK31" s="548"/>
      <c r="TIL31" s="548"/>
      <c r="TIM31" s="548"/>
      <c r="TIN31" s="548"/>
      <c r="TIO31" s="548"/>
      <c r="TIP31" s="548"/>
      <c r="TIQ31" s="548"/>
      <c r="TIR31" s="548"/>
      <c r="TIS31" s="548"/>
      <c r="TIT31" s="548"/>
      <c r="TIU31" s="548"/>
      <c r="TIV31" s="548"/>
      <c r="TIW31" s="548"/>
      <c r="TIX31" s="548"/>
      <c r="TIY31" s="548"/>
      <c r="TIZ31" s="548"/>
      <c r="TJA31" s="548"/>
      <c r="TJB31" s="548"/>
      <c r="TJC31" s="548"/>
      <c r="TJD31" s="548"/>
      <c r="TJE31" s="548"/>
      <c r="TJF31" s="548"/>
      <c r="TJG31" s="548"/>
      <c r="TJH31" s="548"/>
      <c r="TJI31" s="548"/>
      <c r="TJJ31" s="548"/>
      <c r="TJK31" s="548"/>
      <c r="TJL31" s="548"/>
      <c r="TJM31" s="548"/>
      <c r="TJN31" s="548"/>
      <c r="TJO31" s="548"/>
      <c r="TJP31" s="548"/>
      <c r="TJQ31" s="548"/>
      <c r="TJR31" s="548"/>
      <c r="TJS31" s="548"/>
      <c r="TJT31" s="548"/>
      <c r="TJU31" s="548"/>
      <c r="TJV31" s="548"/>
      <c r="TJW31" s="548"/>
      <c r="TJX31" s="548"/>
      <c r="TJY31" s="548"/>
      <c r="TJZ31" s="548"/>
      <c r="TKA31" s="548"/>
      <c r="TKB31" s="548"/>
      <c r="TKC31" s="548"/>
      <c r="TKD31" s="548"/>
      <c r="TKE31" s="548"/>
      <c r="TKF31" s="548"/>
      <c r="TKG31" s="548"/>
      <c r="TKH31" s="548"/>
      <c r="TKI31" s="548"/>
      <c r="TKJ31" s="548"/>
      <c r="TKK31" s="548"/>
      <c r="TKL31" s="548"/>
      <c r="TKM31" s="548"/>
      <c r="TKN31" s="548"/>
      <c r="TKO31" s="548"/>
      <c r="TKP31" s="548"/>
      <c r="TKQ31" s="548"/>
      <c r="TKR31" s="548"/>
      <c r="TKS31" s="548"/>
      <c r="TKT31" s="548"/>
      <c r="TKU31" s="548"/>
      <c r="TKV31" s="548"/>
      <c r="TKW31" s="548"/>
      <c r="TKX31" s="548"/>
      <c r="TKY31" s="548"/>
      <c r="TKZ31" s="548"/>
      <c r="TLA31" s="548"/>
      <c r="TLB31" s="548"/>
      <c r="TLC31" s="548"/>
      <c r="TLD31" s="548"/>
      <c r="TLE31" s="548"/>
      <c r="TLF31" s="548"/>
      <c r="TLG31" s="548"/>
      <c r="TLH31" s="548"/>
      <c r="TLI31" s="548"/>
      <c r="TLJ31" s="548"/>
      <c r="TLK31" s="548"/>
      <c r="TLL31" s="548"/>
      <c r="TLM31" s="548"/>
      <c r="TLN31" s="548"/>
      <c r="TLO31" s="548"/>
      <c r="TLP31" s="548"/>
      <c r="TLQ31" s="548"/>
      <c r="TLR31" s="548"/>
      <c r="TLS31" s="548"/>
      <c r="TLT31" s="548"/>
      <c r="TLU31" s="548"/>
      <c r="TLV31" s="548"/>
      <c r="TLW31" s="548"/>
      <c r="TLX31" s="548"/>
      <c r="TLY31" s="548"/>
      <c r="TLZ31" s="548"/>
      <c r="TMA31" s="548"/>
      <c r="TMB31" s="548"/>
      <c r="TMC31" s="548"/>
      <c r="TMD31" s="548"/>
      <c r="TME31" s="548"/>
      <c r="TMF31" s="548"/>
      <c r="TMG31" s="548"/>
      <c r="TMH31" s="548"/>
      <c r="TMI31" s="548"/>
      <c r="TMJ31" s="548"/>
      <c r="TMK31" s="548"/>
      <c r="TML31" s="548"/>
      <c r="TMM31" s="548"/>
      <c r="TMN31" s="548"/>
      <c r="TMO31" s="548"/>
      <c r="TMP31" s="548"/>
      <c r="TMQ31" s="548"/>
      <c r="TMR31" s="548"/>
      <c r="TMS31" s="548"/>
      <c r="TMT31" s="548"/>
      <c r="TMU31" s="548"/>
      <c r="TMV31" s="548"/>
      <c r="TMW31" s="548"/>
      <c r="TMX31" s="548"/>
      <c r="TMY31" s="548"/>
      <c r="TMZ31" s="548"/>
      <c r="TNA31" s="548"/>
      <c r="TNB31" s="548"/>
      <c r="TNC31" s="548"/>
      <c r="TND31" s="548"/>
      <c r="TNE31" s="548"/>
      <c r="TNF31" s="548"/>
      <c r="TNG31" s="548"/>
      <c r="TNH31" s="548"/>
      <c r="TNI31" s="548"/>
      <c r="TNJ31" s="548"/>
      <c r="TNK31" s="548"/>
      <c r="TNL31" s="548"/>
      <c r="TNM31" s="548"/>
      <c r="TNN31" s="548"/>
      <c r="TNO31" s="548"/>
      <c r="TNP31" s="548"/>
      <c r="TNQ31" s="548"/>
      <c r="TNR31" s="548"/>
      <c r="TNS31" s="548"/>
      <c r="TNT31" s="548"/>
      <c r="TNU31" s="548"/>
      <c r="TNV31" s="548"/>
      <c r="TNW31" s="548"/>
      <c r="TNX31" s="548"/>
      <c r="TNY31" s="548"/>
      <c r="TNZ31" s="548"/>
      <c r="TOA31" s="548"/>
      <c r="TOB31" s="548"/>
      <c r="TOC31" s="548"/>
      <c r="TOD31" s="548"/>
      <c r="TOE31" s="548"/>
      <c r="TOF31" s="548"/>
      <c r="TOG31" s="548"/>
      <c r="TOH31" s="548"/>
      <c r="TOI31" s="548"/>
      <c r="TOJ31" s="548"/>
      <c r="TOK31" s="548"/>
      <c r="TOL31" s="548"/>
      <c r="TOM31" s="548"/>
      <c r="TON31" s="548"/>
      <c r="TOO31" s="548"/>
      <c r="TOP31" s="548"/>
      <c r="TOQ31" s="548"/>
      <c r="TOR31" s="548"/>
      <c r="TOS31" s="548"/>
      <c r="TOT31" s="548"/>
      <c r="TOU31" s="548"/>
      <c r="TOV31" s="548"/>
      <c r="TOW31" s="548"/>
      <c r="TOX31" s="548"/>
      <c r="TOY31" s="548"/>
      <c r="TOZ31" s="548"/>
      <c r="TPA31" s="548"/>
      <c r="TPB31" s="548"/>
      <c r="TPC31" s="548"/>
      <c r="TPD31" s="548"/>
      <c r="TPE31" s="548"/>
      <c r="TPF31" s="548"/>
      <c r="TPG31" s="548"/>
      <c r="TPH31" s="548"/>
      <c r="TPI31" s="548"/>
      <c r="TPJ31" s="548"/>
      <c r="TPK31" s="548"/>
      <c r="TPL31" s="548"/>
      <c r="TPM31" s="548"/>
      <c r="TPN31" s="548"/>
      <c r="TPO31" s="548"/>
      <c r="TPP31" s="548"/>
      <c r="TPQ31" s="548"/>
      <c r="TPR31" s="548"/>
      <c r="TPS31" s="548"/>
      <c r="TPT31" s="548"/>
      <c r="TPU31" s="548"/>
      <c r="TPV31" s="548"/>
      <c r="TPW31" s="548"/>
      <c r="TPX31" s="548"/>
      <c r="TPY31" s="548"/>
      <c r="TPZ31" s="548"/>
      <c r="TQA31" s="548"/>
      <c r="TQB31" s="548"/>
      <c r="TQC31" s="548"/>
      <c r="TQD31" s="548"/>
      <c r="TQE31" s="548"/>
      <c r="TQF31" s="548"/>
      <c r="TQG31" s="548"/>
      <c r="TQH31" s="548"/>
      <c r="TQI31" s="548"/>
      <c r="TQJ31" s="548"/>
      <c r="TQK31" s="548"/>
      <c r="TQL31" s="548"/>
      <c r="TQM31" s="548"/>
      <c r="TQN31" s="548"/>
      <c r="TQO31" s="548"/>
      <c r="TQP31" s="548"/>
      <c r="TQQ31" s="548"/>
      <c r="TQR31" s="548"/>
      <c r="TQS31" s="548"/>
      <c r="TQT31" s="548"/>
      <c r="TQU31" s="548"/>
      <c r="TQV31" s="548"/>
      <c r="TQW31" s="548"/>
      <c r="TQX31" s="548"/>
      <c r="TQY31" s="548"/>
      <c r="TQZ31" s="548"/>
      <c r="TRA31" s="548"/>
      <c r="TRB31" s="548"/>
      <c r="TRC31" s="548"/>
      <c r="TRD31" s="548"/>
      <c r="TRE31" s="548"/>
      <c r="TRF31" s="548"/>
      <c r="TRG31" s="548"/>
      <c r="TRH31" s="548"/>
      <c r="TRI31" s="548"/>
      <c r="TRJ31" s="548"/>
      <c r="TRK31" s="548"/>
      <c r="TRL31" s="548"/>
      <c r="TRM31" s="548"/>
      <c r="TRN31" s="548"/>
      <c r="TRO31" s="548"/>
      <c r="TRP31" s="548"/>
      <c r="TRQ31" s="548"/>
      <c r="TRR31" s="548"/>
      <c r="TRS31" s="548"/>
      <c r="TRT31" s="548"/>
      <c r="TRU31" s="548"/>
      <c r="TRV31" s="548"/>
      <c r="TRW31" s="548"/>
      <c r="TRX31" s="548"/>
      <c r="TRY31" s="548"/>
      <c r="TRZ31" s="548"/>
      <c r="TSA31" s="548"/>
      <c r="TSB31" s="548"/>
      <c r="TSC31" s="548"/>
      <c r="TSD31" s="548"/>
      <c r="TSE31" s="548"/>
      <c r="TSF31" s="548"/>
      <c r="TSG31" s="548"/>
      <c r="TSH31" s="548"/>
      <c r="TSI31" s="548"/>
      <c r="TSJ31" s="548"/>
      <c r="TSK31" s="548"/>
      <c r="TSL31" s="548"/>
      <c r="TSM31" s="548"/>
      <c r="TSN31" s="548"/>
      <c r="TSO31" s="548"/>
      <c r="TSP31" s="548"/>
      <c r="TSQ31" s="548"/>
      <c r="TSR31" s="548"/>
      <c r="TSS31" s="548"/>
      <c r="TST31" s="548"/>
      <c r="TSU31" s="548"/>
      <c r="TSV31" s="548"/>
      <c r="TSW31" s="548"/>
      <c r="TSX31" s="548"/>
      <c r="TSY31" s="548"/>
      <c r="TSZ31" s="548"/>
      <c r="TTA31" s="548"/>
      <c r="TTB31" s="548"/>
      <c r="TTC31" s="548"/>
      <c r="TTD31" s="548"/>
      <c r="TTE31" s="548"/>
      <c r="TTF31" s="548"/>
      <c r="TTG31" s="548"/>
      <c r="TTH31" s="548"/>
      <c r="TTI31" s="548"/>
      <c r="TTJ31" s="548"/>
      <c r="TTK31" s="548"/>
      <c r="TTL31" s="548"/>
      <c r="TTM31" s="548"/>
      <c r="TTN31" s="548"/>
      <c r="TTO31" s="548"/>
      <c r="TTP31" s="548"/>
      <c r="TTQ31" s="548"/>
      <c r="TTR31" s="548"/>
      <c r="TTS31" s="548"/>
      <c r="TTT31" s="548"/>
      <c r="TTU31" s="548"/>
      <c r="TTV31" s="548"/>
      <c r="TTW31" s="548"/>
      <c r="TTX31" s="548"/>
      <c r="TTY31" s="548"/>
      <c r="TTZ31" s="548"/>
      <c r="TUA31" s="548"/>
      <c r="TUB31" s="548"/>
      <c r="TUC31" s="548"/>
      <c r="TUD31" s="548"/>
      <c r="TUE31" s="548"/>
      <c r="TUF31" s="548"/>
      <c r="TUG31" s="548"/>
      <c r="TUH31" s="548"/>
      <c r="TUI31" s="548"/>
      <c r="TUJ31" s="548"/>
      <c r="TUK31" s="548"/>
      <c r="TUL31" s="548"/>
      <c r="TUM31" s="548"/>
      <c r="TUN31" s="548"/>
      <c r="TUO31" s="548"/>
      <c r="TUP31" s="548"/>
      <c r="TUQ31" s="548"/>
      <c r="TUR31" s="548"/>
      <c r="TUS31" s="548"/>
      <c r="TUT31" s="548"/>
      <c r="TUU31" s="548"/>
      <c r="TUV31" s="548"/>
      <c r="TUW31" s="548"/>
      <c r="TUX31" s="548"/>
      <c r="TUY31" s="548"/>
      <c r="TUZ31" s="548"/>
      <c r="TVA31" s="548"/>
      <c r="TVB31" s="548"/>
      <c r="TVC31" s="548"/>
      <c r="TVD31" s="548"/>
      <c r="TVE31" s="548"/>
      <c r="TVF31" s="548"/>
      <c r="TVG31" s="548"/>
      <c r="TVH31" s="548"/>
      <c r="TVI31" s="548"/>
      <c r="TVJ31" s="548"/>
      <c r="TVK31" s="548"/>
      <c r="TVL31" s="548"/>
      <c r="TVM31" s="548"/>
      <c r="TVN31" s="548"/>
      <c r="TVO31" s="548"/>
      <c r="TVP31" s="548"/>
      <c r="TVQ31" s="548"/>
      <c r="TVR31" s="548"/>
      <c r="TVS31" s="548"/>
      <c r="TVT31" s="548"/>
      <c r="TVU31" s="548"/>
      <c r="TVV31" s="548"/>
      <c r="TVW31" s="548"/>
      <c r="TVX31" s="548"/>
      <c r="TVY31" s="548"/>
      <c r="TVZ31" s="548"/>
      <c r="TWA31" s="548"/>
      <c r="TWB31" s="548"/>
      <c r="TWC31" s="548"/>
      <c r="TWD31" s="548"/>
      <c r="TWE31" s="548"/>
      <c r="TWF31" s="548"/>
      <c r="TWG31" s="548"/>
      <c r="TWH31" s="548"/>
      <c r="TWI31" s="548"/>
      <c r="TWJ31" s="548"/>
      <c r="TWK31" s="548"/>
      <c r="TWL31" s="548"/>
      <c r="TWM31" s="548"/>
      <c r="TWN31" s="548"/>
      <c r="TWO31" s="548"/>
      <c r="TWP31" s="548"/>
      <c r="TWQ31" s="548"/>
      <c r="TWR31" s="548"/>
      <c r="TWS31" s="548"/>
      <c r="TWT31" s="548"/>
      <c r="TWU31" s="548"/>
      <c r="TWV31" s="548"/>
      <c r="TWW31" s="548"/>
      <c r="TWX31" s="548"/>
      <c r="TWY31" s="548"/>
      <c r="TWZ31" s="548"/>
      <c r="TXA31" s="548"/>
      <c r="TXB31" s="548"/>
      <c r="TXC31" s="548"/>
      <c r="TXD31" s="548"/>
      <c r="TXE31" s="548"/>
      <c r="TXF31" s="548"/>
      <c r="TXG31" s="548"/>
      <c r="TXH31" s="548"/>
      <c r="TXI31" s="548"/>
      <c r="TXJ31" s="548"/>
      <c r="TXK31" s="548"/>
      <c r="TXL31" s="548"/>
      <c r="TXM31" s="548"/>
      <c r="TXN31" s="548"/>
      <c r="TXO31" s="548"/>
      <c r="TXP31" s="548"/>
      <c r="TXQ31" s="548"/>
      <c r="TXR31" s="548"/>
      <c r="TXS31" s="548"/>
      <c r="TXT31" s="548"/>
      <c r="TXU31" s="548"/>
      <c r="TXV31" s="548"/>
      <c r="TXW31" s="548"/>
      <c r="TXX31" s="548"/>
      <c r="TXY31" s="548"/>
      <c r="TXZ31" s="548"/>
      <c r="TYA31" s="548"/>
      <c r="TYB31" s="548"/>
      <c r="TYC31" s="548"/>
      <c r="TYD31" s="548"/>
      <c r="TYE31" s="548"/>
      <c r="TYF31" s="548"/>
      <c r="TYG31" s="548"/>
      <c r="TYH31" s="548"/>
      <c r="TYI31" s="548"/>
      <c r="TYJ31" s="548"/>
      <c r="TYK31" s="548"/>
      <c r="TYL31" s="548"/>
      <c r="TYM31" s="548"/>
      <c r="TYN31" s="548"/>
      <c r="TYO31" s="548"/>
      <c r="TYP31" s="548"/>
      <c r="TYQ31" s="548"/>
      <c r="TYR31" s="548"/>
      <c r="TYS31" s="548"/>
      <c r="TYT31" s="548"/>
      <c r="TYU31" s="548"/>
      <c r="TYV31" s="548"/>
      <c r="TYW31" s="548"/>
      <c r="TYX31" s="548"/>
      <c r="TYY31" s="548"/>
      <c r="TYZ31" s="548"/>
      <c r="TZA31" s="548"/>
      <c r="TZB31" s="548"/>
      <c r="TZC31" s="548"/>
      <c r="TZD31" s="548"/>
      <c r="TZE31" s="548"/>
      <c r="TZF31" s="548"/>
      <c r="TZG31" s="548"/>
      <c r="TZH31" s="548"/>
      <c r="TZI31" s="548"/>
      <c r="TZJ31" s="548"/>
      <c r="TZK31" s="548"/>
      <c r="TZL31" s="548"/>
      <c r="TZM31" s="548"/>
      <c r="TZN31" s="548"/>
      <c r="TZO31" s="548"/>
      <c r="TZP31" s="548"/>
      <c r="TZQ31" s="548"/>
      <c r="TZR31" s="548"/>
      <c r="TZS31" s="548"/>
      <c r="TZT31" s="548"/>
      <c r="TZU31" s="548"/>
      <c r="TZV31" s="548"/>
      <c r="TZW31" s="548"/>
      <c r="TZX31" s="548"/>
      <c r="TZY31" s="548"/>
      <c r="TZZ31" s="548"/>
      <c r="UAA31" s="548"/>
      <c r="UAB31" s="548"/>
      <c r="UAC31" s="548"/>
      <c r="UAD31" s="548"/>
      <c r="UAE31" s="548"/>
      <c r="UAF31" s="548"/>
      <c r="UAG31" s="548"/>
      <c r="UAH31" s="548"/>
      <c r="UAI31" s="548"/>
      <c r="UAJ31" s="548"/>
      <c r="UAK31" s="548"/>
      <c r="UAL31" s="548"/>
      <c r="UAM31" s="548"/>
      <c r="UAN31" s="548"/>
      <c r="UAO31" s="548"/>
      <c r="UAP31" s="548"/>
      <c r="UAQ31" s="548"/>
      <c r="UAR31" s="548"/>
      <c r="UAS31" s="548"/>
      <c r="UAT31" s="548"/>
      <c r="UAU31" s="548"/>
      <c r="UAV31" s="548"/>
      <c r="UAW31" s="548"/>
      <c r="UAX31" s="548"/>
      <c r="UAY31" s="548"/>
      <c r="UAZ31" s="548"/>
      <c r="UBA31" s="548"/>
      <c r="UBB31" s="548"/>
      <c r="UBC31" s="548"/>
      <c r="UBD31" s="548"/>
      <c r="UBE31" s="548"/>
      <c r="UBF31" s="548"/>
      <c r="UBG31" s="548"/>
      <c r="UBH31" s="548"/>
      <c r="UBI31" s="548"/>
      <c r="UBJ31" s="548"/>
      <c r="UBK31" s="548"/>
      <c r="UBL31" s="548"/>
      <c r="UBM31" s="548"/>
      <c r="UBN31" s="548"/>
      <c r="UBO31" s="548"/>
      <c r="UBP31" s="548"/>
      <c r="UBQ31" s="548"/>
      <c r="UBR31" s="548"/>
      <c r="UBS31" s="548"/>
      <c r="UBT31" s="548"/>
      <c r="UBU31" s="548"/>
      <c r="UBV31" s="548"/>
      <c r="UBW31" s="548"/>
      <c r="UBX31" s="548"/>
      <c r="UBY31" s="548"/>
      <c r="UBZ31" s="548"/>
      <c r="UCA31" s="548"/>
      <c r="UCB31" s="548"/>
      <c r="UCC31" s="548"/>
      <c r="UCD31" s="548"/>
      <c r="UCE31" s="548"/>
      <c r="UCF31" s="548"/>
      <c r="UCG31" s="548"/>
      <c r="UCH31" s="548"/>
      <c r="UCI31" s="548"/>
      <c r="UCJ31" s="548"/>
      <c r="UCK31" s="548"/>
      <c r="UCL31" s="548"/>
      <c r="UCM31" s="548"/>
      <c r="UCN31" s="548"/>
      <c r="UCO31" s="548"/>
      <c r="UCP31" s="548"/>
      <c r="UCQ31" s="548"/>
      <c r="UCR31" s="548"/>
      <c r="UCS31" s="548"/>
      <c r="UCT31" s="548"/>
      <c r="UCU31" s="548"/>
      <c r="UCV31" s="548"/>
      <c r="UCW31" s="548"/>
      <c r="UCX31" s="548"/>
      <c r="UCY31" s="548"/>
      <c r="UCZ31" s="548"/>
      <c r="UDA31" s="548"/>
      <c r="UDB31" s="548"/>
      <c r="UDC31" s="548"/>
      <c r="UDD31" s="548"/>
      <c r="UDE31" s="548"/>
      <c r="UDF31" s="548"/>
      <c r="UDG31" s="548"/>
      <c r="UDH31" s="548"/>
      <c r="UDI31" s="548"/>
      <c r="UDJ31" s="548"/>
      <c r="UDK31" s="548"/>
      <c r="UDL31" s="548"/>
      <c r="UDM31" s="548"/>
      <c r="UDN31" s="548"/>
      <c r="UDO31" s="548"/>
      <c r="UDP31" s="548"/>
      <c r="UDQ31" s="548"/>
      <c r="UDR31" s="548"/>
      <c r="UDS31" s="548"/>
      <c r="UDT31" s="548"/>
      <c r="UDU31" s="548"/>
      <c r="UDV31" s="548"/>
      <c r="UDW31" s="548"/>
      <c r="UDX31" s="548"/>
      <c r="UDY31" s="548"/>
      <c r="UDZ31" s="548"/>
      <c r="UEA31" s="548"/>
      <c r="UEB31" s="548"/>
      <c r="UEC31" s="548"/>
      <c r="UED31" s="548"/>
      <c r="UEE31" s="548"/>
      <c r="UEF31" s="548"/>
      <c r="UEG31" s="548"/>
      <c r="UEH31" s="548"/>
      <c r="UEI31" s="548"/>
      <c r="UEJ31" s="548"/>
      <c r="UEK31" s="548"/>
      <c r="UEL31" s="548"/>
      <c r="UEM31" s="548"/>
      <c r="UEN31" s="548"/>
      <c r="UEO31" s="548"/>
      <c r="UEP31" s="548"/>
      <c r="UEQ31" s="548"/>
      <c r="UER31" s="548"/>
      <c r="UES31" s="548"/>
      <c r="UET31" s="548"/>
      <c r="UEU31" s="548"/>
      <c r="UEV31" s="548"/>
      <c r="UEW31" s="548"/>
      <c r="UEX31" s="548"/>
      <c r="UEY31" s="548"/>
      <c r="UEZ31" s="548"/>
      <c r="UFA31" s="548"/>
      <c r="UFB31" s="548"/>
      <c r="UFC31" s="548"/>
      <c r="UFD31" s="548"/>
      <c r="UFE31" s="548"/>
      <c r="UFF31" s="548"/>
      <c r="UFG31" s="548"/>
      <c r="UFH31" s="548"/>
      <c r="UFI31" s="548"/>
      <c r="UFJ31" s="548"/>
      <c r="UFK31" s="548"/>
      <c r="UFL31" s="548"/>
      <c r="UFM31" s="548"/>
      <c r="UFN31" s="548"/>
      <c r="UFO31" s="548"/>
      <c r="UFP31" s="548"/>
      <c r="UFQ31" s="548"/>
      <c r="UFR31" s="548"/>
      <c r="UFS31" s="548"/>
      <c r="UFT31" s="548"/>
      <c r="UFU31" s="548"/>
      <c r="UFV31" s="548"/>
      <c r="UFW31" s="548"/>
      <c r="UFX31" s="548"/>
      <c r="UFY31" s="548"/>
      <c r="UFZ31" s="548"/>
      <c r="UGA31" s="548"/>
      <c r="UGB31" s="548"/>
      <c r="UGC31" s="548"/>
      <c r="UGD31" s="548"/>
      <c r="UGE31" s="548"/>
      <c r="UGF31" s="548"/>
      <c r="UGG31" s="548"/>
      <c r="UGH31" s="548"/>
      <c r="UGI31" s="548"/>
      <c r="UGJ31" s="548"/>
      <c r="UGK31" s="548"/>
      <c r="UGL31" s="548"/>
      <c r="UGM31" s="548"/>
      <c r="UGN31" s="548"/>
      <c r="UGO31" s="548"/>
      <c r="UGP31" s="548"/>
      <c r="UGQ31" s="548"/>
      <c r="UGR31" s="548"/>
      <c r="UGS31" s="548"/>
      <c r="UGT31" s="548"/>
      <c r="UGU31" s="548"/>
      <c r="UGV31" s="548"/>
      <c r="UGW31" s="548"/>
      <c r="UGX31" s="548"/>
      <c r="UGY31" s="548"/>
      <c r="UGZ31" s="548"/>
      <c r="UHA31" s="548"/>
      <c r="UHB31" s="548"/>
      <c r="UHC31" s="548"/>
      <c r="UHD31" s="548"/>
      <c r="UHE31" s="548"/>
      <c r="UHF31" s="548"/>
      <c r="UHG31" s="548"/>
      <c r="UHH31" s="548"/>
      <c r="UHI31" s="548"/>
      <c r="UHJ31" s="548"/>
      <c r="UHK31" s="548"/>
      <c r="UHL31" s="548"/>
      <c r="UHM31" s="548"/>
      <c r="UHN31" s="548"/>
      <c r="UHO31" s="548"/>
      <c r="UHP31" s="548"/>
      <c r="UHQ31" s="548"/>
      <c r="UHR31" s="548"/>
      <c r="UHS31" s="548"/>
      <c r="UHT31" s="548"/>
      <c r="UHU31" s="548"/>
      <c r="UHV31" s="548"/>
      <c r="UHW31" s="548"/>
      <c r="UHX31" s="548"/>
      <c r="UHY31" s="548"/>
      <c r="UHZ31" s="548"/>
      <c r="UIA31" s="548"/>
      <c r="UIB31" s="548"/>
      <c r="UIC31" s="548"/>
      <c r="UID31" s="548"/>
      <c r="UIE31" s="548"/>
      <c r="UIF31" s="548"/>
      <c r="UIG31" s="548"/>
      <c r="UIH31" s="548"/>
      <c r="UII31" s="548"/>
      <c r="UIJ31" s="548"/>
      <c r="UIK31" s="548"/>
      <c r="UIL31" s="548"/>
      <c r="UIM31" s="548"/>
      <c r="UIN31" s="548"/>
      <c r="UIO31" s="548"/>
      <c r="UIP31" s="548"/>
      <c r="UIQ31" s="548"/>
      <c r="UIR31" s="548"/>
      <c r="UIS31" s="548"/>
      <c r="UIT31" s="548"/>
      <c r="UIU31" s="548"/>
      <c r="UIV31" s="548"/>
      <c r="UIW31" s="548"/>
      <c r="UIX31" s="548"/>
      <c r="UIY31" s="548"/>
      <c r="UIZ31" s="548"/>
      <c r="UJA31" s="548"/>
      <c r="UJB31" s="548"/>
      <c r="UJC31" s="548"/>
      <c r="UJD31" s="548"/>
      <c r="UJE31" s="548"/>
      <c r="UJF31" s="548"/>
      <c r="UJG31" s="548"/>
      <c r="UJH31" s="548"/>
      <c r="UJI31" s="548"/>
      <c r="UJJ31" s="548"/>
      <c r="UJK31" s="548"/>
      <c r="UJL31" s="548"/>
      <c r="UJM31" s="548"/>
      <c r="UJN31" s="548"/>
      <c r="UJO31" s="548"/>
      <c r="UJP31" s="548"/>
      <c r="UJQ31" s="548"/>
      <c r="UJR31" s="548"/>
      <c r="UJS31" s="548"/>
      <c r="UJT31" s="548"/>
      <c r="UJU31" s="548"/>
      <c r="UJV31" s="548"/>
      <c r="UJW31" s="548"/>
      <c r="UJX31" s="548"/>
      <c r="UJY31" s="548"/>
      <c r="UJZ31" s="548"/>
      <c r="UKA31" s="548"/>
      <c r="UKB31" s="548"/>
      <c r="UKC31" s="548"/>
      <c r="UKD31" s="548"/>
      <c r="UKE31" s="548"/>
      <c r="UKF31" s="548"/>
      <c r="UKG31" s="548"/>
      <c r="UKH31" s="548"/>
      <c r="UKI31" s="548"/>
      <c r="UKJ31" s="548"/>
      <c r="UKK31" s="548"/>
      <c r="UKL31" s="548"/>
      <c r="UKM31" s="548"/>
      <c r="UKN31" s="548"/>
      <c r="UKO31" s="548"/>
      <c r="UKP31" s="548"/>
      <c r="UKQ31" s="548"/>
      <c r="UKR31" s="548"/>
      <c r="UKS31" s="548"/>
      <c r="UKT31" s="548"/>
      <c r="UKU31" s="548"/>
      <c r="UKV31" s="548"/>
      <c r="UKW31" s="548"/>
      <c r="UKX31" s="548"/>
      <c r="UKY31" s="548"/>
      <c r="UKZ31" s="548"/>
      <c r="ULA31" s="548"/>
      <c r="ULB31" s="548"/>
      <c r="ULC31" s="548"/>
      <c r="ULD31" s="548"/>
      <c r="ULE31" s="548"/>
      <c r="ULF31" s="548"/>
      <c r="ULG31" s="548"/>
      <c r="ULH31" s="548"/>
      <c r="ULI31" s="548"/>
      <c r="ULJ31" s="548"/>
      <c r="ULK31" s="548"/>
      <c r="ULL31" s="548"/>
      <c r="ULM31" s="548"/>
      <c r="ULN31" s="548"/>
      <c r="ULO31" s="548"/>
      <c r="ULP31" s="548"/>
      <c r="ULQ31" s="548"/>
      <c r="ULR31" s="548"/>
      <c r="ULS31" s="548"/>
      <c r="ULT31" s="548"/>
      <c r="ULU31" s="548"/>
      <c r="ULV31" s="548"/>
      <c r="ULW31" s="548"/>
      <c r="ULX31" s="548"/>
      <c r="ULY31" s="548"/>
      <c r="ULZ31" s="548"/>
      <c r="UMA31" s="548"/>
      <c r="UMB31" s="548"/>
      <c r="UMC31" s="548"/>
      <c r="UMD31" s="548"/>
      <c r="UME31" s="548"/>
      <c r="UMF31" s="548"/>
      <c r="UMG31" s="548"/>
      <c r="UMH31" s="548"/>
      <c r="UMI31" s="548"/>
      <c r="UMJ31" s="548"/>
      <c r="UMK31" s="548"/>
      <c r="UML31" s="548"/>
      <c r="UMM31" s="548"/>
      <c r="UMN31" s="548"/>
      <c r="UMO31" s="548"/>
      <c r="UMP31" s="548"/>
      <c r="UMQ31" s="548"/>
      <c r="UMR31" s="548"/>
      <c r="UMS31" s="548"/>
      <c r="UMT31" s="548"/>
      <c r="UMU31" s="548"/>
      <c r="UMV31" s="548"/>
      <c r="UMW31" s="548"/>
      <c r="UMX31" s="548"/>
      <c r="UMY31" s="548"/>
      <c r="UMZ31" s="548"/>
      <c r="UNA31" s="548"/>
      <c r="UNB31" s="548"/>
      <c r="UNC31" s="548"/>
      <c r="UND31" s="548"/>
      <c r="UNE31" s="548"/>
      <c r="UNF31" s="548"/>
      <c r="UNG31" s="548"/>
      <c r="UNH31" s="548"/>
      <c r="UNI31" s="548"/>
      <c r="UNJ31" s="548"/>
      <c r="UNK31" s="548"/>
      <c r="UNL31" s="548"/>
      <c r="UNM31" s="548"/>
      <c r="UNN31" s="548"/>
      <c r="UNO31" s="548"/>
      <c r="UNP31" s="548"/>
      <c r="UNQ31" s="548"/>
      <c r="UNR31" s="548"/>
      <c r="UNS31" s="548"/>
      <c r="UNT31" s="548"/>
      <c r="UNU31" s="548"/>
      <c r="UNV31" s="548"/>
      <c r="UNW31" s="548"/>
      <c r="UNX31" s="548"/>
      <c r="UNY31" s="548"/>
      <c r="UNZ31" s="548"/>
      <c r="UOA31" s="548"/>
      <c r="UOB31" s="548"/>
      <c r="UOC31" s="548"/>
      <c r="UOD31" s="548"/>
      <c r="UOE31" s="548"/>
      <c r="UOF31" s="548"/>
      <c r="UOG31" s="548"/>
      <c r="UOH31" s="548"/>
      <c r="UOI31" s="548"/>
      <c r="UOJ31" s="548"/>
      <c r="UOK31" s="548"/>
      <c r="UOL31" s="548"/>
      <c r="UOM31" s="548"/>
      <c r="UON31" s="548"/>
      <c r="UOO31" s="548"/>
      <c r="UOP31" s="548"/>
      <c r="UOQ31" s="548"/>
      <c r="UOR31" s="548"/>
      <c r="UOS31" s="548"/>
      <c r="UOT31" s="548"/>
      <c r="UOU31" s="548"/>
      <c r="UOV31" s="548"/>
      <c r="UOW31" s="548"/>
      <c r="UOX31" s="548"/>
      <c r="UOY31" s="548"/>
      <c r="UOZ31" s="548"/>
      <c r="UPA31" s="548"/>
      <c r="UPB31" s="548"/>
      <c r="UPC31" s="548"/>
      <c r="UPD31" s="548"/>
      <c r="UPE31" s="548"/>
      <c r="UPF31" s="548"/>
      <c r="UPG31" s="548"/>
      <c r="UPH31" s="548"/>
      <c r="UPI31" s="548"/>
      <c r="UPJ31" s="548"/>
      <c r="UPK31" s="548"/>
      <c r="UPL31" s="548"/>
      <c r="UPM31" s="548"/>
      <c r="UPN31" s="548"/>
      <c r="UPO31" s="548"/>
      <c r="UPP31" s="548"/>
      <c r="UPQ31" s="548"/>
      <c r="UPR31" s="548"/>
      <c r="UPS31" s="548"/>
      <c r="UPT31" s="548"/>
      <c r="UPU31" s="548"/>
      <c r="UPV31" s="548"/>
      <c r="UPW31" s="548"/>
      <c r="UPX31" s="548"/>
      <c r="UPY31" s="548"/>
      <c r="UPZ31" s="548"/>
      <c r="UQA31" s="548"/>
      <c r="UQB31" s="548"/>
      <c r="UQC31" s="548"/>
      <c r="UQD31" s="548"/>
      <c r="UQE31" s="548"/>
      <c r="UQF31" s="548"/>
      <c r="UQG31" s="548"/>
      <c r="UQH31" s="548"/>
      <c r="UQI31" s="548"/>
      <c r="UQJ31" s="548"/>
      <c r="UQK31" s="548"/>
      <c r="UQL31" s="548"/>
      <c r="UQM31" s="548"/>
      <c r="UQN31" s="548"/>
      <c r="UQO31" s="548"/>
      <c r="UQP31" s="548"/>
      <c r="UQQ31" s="548"/>
      <c r="UQR31" s="548"/>
      <c r="UQS31" s="548"/>
      <c r="UQT31" s="548"/>
      <c r="UQU31" s="548"/>
      <c r="UQV31" s="548"/>
      <c r="UQW31" s="548"/>
      <c r="UQX31" s="548"/>
      <c r="UQY31" s="548"/>
      <c r="UQZ31" s="548"/>
      <c r="URA31" s="548"/>
      <c r="URB31" s="548"/>
      <c r="URC31" s="548"/>
      <c r="URD31" s="548"/>
      <c r="URE31" s="548"/>
      <c r="URF31" s="548"/>
      <c r="URG31" s="548"/>
      <c r="URH31" s="548"/>
      <c r="URI31" s="548"/>
      <c r="URJ31" s="548"/>
      <c r="URK31" s="548"/>
      <c r="URL31" s="548"/>
      <c r="URM31" s="548"/>
      <c r="URN31" s="548"/>
      <c r="URO31" s="548"/>
      <c r="URP31" s="548"/>
      <c r="URQ31" s="548"/>
      <c r="URR31" s="548"/>
      <c r="URS31" s="548"/>
      <c r="URT31" s="548"/>
      <c r="URU31" s="548"/>
      <c r="URV31" s="548"/>
      <c r="URW31" s="548"/>
      <c r="URX31" s="548"/>
      <c r="URY31" s="548"/>
      <c r="URZ31" s="548"/>
      <c r="USA31" s="548"/>
      <c r="USB31" s="548"/>
      <c r="USC31" s="548"/>
      <c r="USD31" s="548"/>
      <c r="USE31" s="548"/>
      <c r="USF31" s="548"/>
      <c r="USG31" s="548"/>
      <c r="USH31" s="548"/>
      <c r="USI31" s="548"/>
      <c r="USJ31" s="548"/>
      <c r="USK31" s="548"/>
      <c r="USL31" s="548"/>
      <c r="USM31" s="548"/>
      <c r="USN31" s="548"/>
      <c r="USO31" s="548"/>
      <c r="USP31" s="548"/>
      <c r="USQ31" s="548"/>
      <c r="USR31" s="548"/>
      <c r="USS31" s="548"/>
      <c r="UST31" s="548"/>
      <c r="USU31" s="548"/>
      <c r="USV31" s="548"/>
      <c r="USW31" s="548"/>
      <c r="USX31" s="548"/>
      <c r="USY31" s="548"/>
      <c r="USZ31" s="548"/>
      <c r="UTA31" s="548"/>
      <c r="UTB31" s="548"/>
      <c r="UTC31" s="548"/>
      <c r="UTD31" s="548"/>
      <c r="UTE31" s="548"/>
      <c r="UTF31" s="548"/>
      <c r="UTG31" s="548"/>
      <c r="UTH31" s="548"/>
      <c r="UTI31" s="548"/>
      <c r="UTJ31" s="548"/>
      <c r="UTK31" s="548"/>
      <c r="UTL31" s="548"/>
      <c r="UTM31" s="548"/>
      <c r="UTN31" s="548"/>
      <c r="UTO31" s="548"/>
      <c r="UTP31" s="548"/>
      <c r="UTQ31" s="548"/>
      <c r="UTR31" s="548"/>
      <c r="UTS31" s="548"/>
      <c r="UTT31" s="548"/>
      <c r="UTU31" s="548"/>
      <c r="UTV31" s="548"/>
      <c r="UTW31" s="548"/>
      <c r="UTX31" s="548"/>
      <c r="UTY31" s="548"/>
      <c r="UTZ31" s="548"/>
      <c r="UUA31" s="548"/>
      <c r="UUB31" s="548"/>
      <c r="UUC31" s="548"/>
      <c r="UUD31" s="548"/>
      <c r="UUE31" s="548"/>
      <c r="UUF31" s="548"/>
      <c r="UUG31" s="548"/>
      <c r="UUH31" s="548"/>
      <c r="UUI31" s="548"/>
      <c r="UUJ31" s="548"/>
      <c r="UUK31" s="548"/>
      <c r="UUL31" s="548"/>
      <c r="UUM31" s="548"/>
      <c r="UUN31" s="548"/>
      <c r="UUO31" s="548"/>
      <c r="UUP31" s="548"/>
      <c r="UUQ31" s="548"/>
      <c r="UUR31" s="548"/>
      <c r="UUS31" s="548"/>
      <c r="UUT31" s="548"/>
      <c r="UUU31" s="548"/>
      <c r="UUV31" s="548"/>
      <c r="UUW31" s="548"/>
      <c r="UUX31" s="548"/>
      <c r="UUY31" s="548"/>
      <c r="UUZ31" s="548"/>
      <c r="UVA31" s="548"/>
      <c r="UVB31" s="548"/>
      <c r="UVC31" s="548"/>
      <c r="UVD31" s="548"/>
      <c r="UVE31" s="548"/>
      <c r="UVF31" s="548"/>
      <c r="UVG31" s="548"/>
      <c r="UVH31" s="548"/>
      <c r="UVI31" s="548"/>
      <c r="UVJ31" s="548"/>
      <c r="UVK31" s="548"/>
      <c r="UVL31" s="548"/>
      <c r="UVM31" s="548"/>
      <c r="UVN31" s="548"/>
      <c r="UVO31" s="548"/>
      <c r="UVP31" s="548"/>
      <c r="UVQ31" s="548"/>
      <c r="UVR31" s="548"/>
      <c r="UVS31" s="548"/>
      <c r="UVT31" s="548"/>
      <c r="UVU31" s="548"/>
      <c r="UVV31" s="548"/>
      <c r="UVW31" s="548"/>
      <c r="UVX31" s="548"/>
      <c r="UVY31" s="548"/>
      <c r="UVZ31" s="548"/>
      <c r="UWA31" s="548"/>
      <c r="UWB31" s="548"/>
      <c r="UWC31" s="548"/>
      <c r="UWD31" s="548"/>
      <c r="UWE31" s="548"/>
      <c r="UWF31" s="548"/>
      <c r="UWG31" s="548"/>
      <c r="UWH31" s="548"/>
      <c r="UWI31" s="548"/>
      <c r="UWJ31" s="548"/>
      <c r="UWK31" s="548"/>
      <c r="UWL31" s="548"/>
      <c r="UWM31" s="548"/>
      <c r="UWN31" s="548"/>
      <c r="UWO31" s="548"/>
      <c r="UWP31" s="548"/>
      <c r="UWQ31" s="548"/>
      <c r="UWR31" s="548"/>
      <c r="UWS31" s="548"/>
      <c r="UWT31" s="548"/>
      <c r="UWU31" s="548"/>
      <c r="UWV31" s="548"/>
      <c r="UWW31" s="548"/>
      <c r="UWX31" s="548"/>
      <c r="UWY31" s="548"/>
      <c r="UWZ31" s="548"/>
      <c r="UXA31" s="548"/>
      <c r="UXB31" s="548"/>
      <c r="UXC31" s="548"/>
      <c r="UXD31" s="548"/>
      <c r="UXE31" s="548"/>
      <c r="UXF31" s="548"/>
      <c r="UXG31" s="548"/>
      <c r="UXH31" s="548"/>
      <c r="UXI31" s="548"/>
      <c r="UXJ31" s="548"/>
      <c r="UXK31" s="548"/>
      <c r="UXL31" s="548"/>
      <c r="UXM31" s="548"/>
      <c r="UXN31" s="548"/>
      <c r="UXO31" s="548"/>
      <c r="UXP31" s="548"/>
      <c r="UXQ31" s="548"/>
      <c r="UXR31" s="548"/>
      <c r="UXS31" s="548"/>
      <c r="UXT31" s="548"/>
      <c r="UXU31" s="548"/>
      <c r="UXV31" s="548"/>
      <c r="UXW31" s="548"/>
      <c r="UXX31" s="548"/>
      <c r="UXY31" s="548"/>
      <c r="UXZ31" s="548"/>
      <c r="UYA31" s="548"/>
      <c r="UYB31" s="548"/>
      <c r="UYC31" s="548"/>
      <c r="UYD31" s="548"/>
      <c r="UYE31" s="548"/>
      <c r="UYF31" s="548"/>
      <c r="UYG31" s="548"/>
      <c r="UYH31" s="548"/>
      <c r="UYI31" s="548"/>
      <c r="UYJ31" s="548"/>
      <c r="UYK31" s="548"/>
      <c r="UYL31" s="548"/>
      <c r="UYM31" s="548"/>
      <c r="UYN31" s="548"/>
      <c r="UYO31" s="548"/>
      <c r="UYP31" s="548"/>
      <c r="UYQ31" s="548"/>
      <c r="UYR31" s="548"/>
      <c r="UYS31" s="548"/>
      <c r="UYT31" s="548"/>
      <c r="UYU31" s="548"/>
      <c r="UYV31" s="548"/>
      <c r="UYW31" s="548"/>
      <c r="UYX31" s="548"/>
      <c r="UYY31" s="548"/>
      <c r="UYZ31" s="548"/>
      <c r="UZA31" s="548"/>
      <c r="UZB31" s="548"/>
      <c r="UZC31" s="548"/>
      <c r="UZD31" s="548"/>
      <c r="UZE31" s="548"/>
      <c r="UZF31" s="548"/>
      <c r="UZG31" s="548"/>
      <c r="UZH31" s="548"/>
      <c r="UZI31" s="548"/>
      <c r="UZJ31" s="548"/>
      <c r="UZK31" s="548"/>
      <c r="UZL31" s="548"/>
      <c r="UZM31" s="548"/>
      <c r="UZN31" s="548"/>
      <c r="UZO31" s="548"/>
      <c r="UZP31" s="548"/>
      <c r="UZQ31" s="548"/>
      <c r="UZR31" s="548"/>
      <c r="UZS31" s="548"/>
      <c r="UZT31" s="548"/>
      <c r="UZU31" s="548"/>
      <c r="UZV31" s="548"/>
      <c r="UZW31" s="548"/>
      <c r="UZX31" s="548"/>
      <c r="UZY31" s="548"/>
      <c r="UZZ31" s="548"/>
      <c r="VAA31" s="548"/>
      <c r="VAB31" s="548"/>
      <c r="VAC31" s="548"/>
      <c r="VAD31" s="548"/>
      <c r="VAE31" s="548"/>
      <c r="VAF31" s="548"/>
      <c r="VAG31" s="548"/>
      <c r="VAH31" s="548"/>
      <c r="VAI31" s="548"/>
      <c r="VAJ31" s="548"/>
      <c r="VAK31" s="548"/>
      <c r="VAL31" s="548"/>
      <c r="VAM31" s="548"/>
      <c r="VAN31" s="548"/>
      <c r="VAO31" s="548"/>
      <c r="VAP31" s="548"/>
      <c r="VAQ31" s="548"/>
      <c r="VAR31" s="548"/>
      <c r="VAS31" s="548"/>
      <c r="VAT31" s="548"/>
      <c r="VAU31" s="548"/>
      <c r="VAV31" s="548"/>
      <c r="VAW31" s="548"/>
      <c r="VAX31" s="548"/>
      <c r="VAY31" s="548"/>
      <c r="VAZ31" s="548"/>
      <c r="VBA31" s="548"/>
      <c r="VBB31" s="548"/>
      <c r="VBC31" s="548"/>
      <c r="VBD31" s="548"/>
      <c r="VBE31" s="548"/>
      <c r="VBF31" s="548"/>
      <c r="VBG31" s="548"/>
      <c r="VBH31" s="548"/>
      <c r="VBI31" s="548"/>
      <c r="VBJ31" s="548"/>
      <c r="VBK31" s="548"/>
      <c r="VBL31" s="548"/>
      <c r="VBM31" s="548"/>
      <c r="VBN31" s="548"/>
      <c r="VBO31" s="548"/>
      <c r="VBP31" s="548"/>
      <c r="VBQ31" s="548"/>
      <c r="VBR31" s="548"/>
      <c r="VBS31" s="548"/>
      <c r="VBT31" s="548"/>
      <c r="VBU31" s="548"/>
      <c r="VBV31" s="548"/>
      <c r="VBW31" s="548"/>
      <c r="VBX31" s="548"/>
      <c r="VBY31" s="548"/>
      <c r="VBZ31" s="548"/>
      <c r="VCA31" s="548"/>
      <c r="VCB31" s="548"/>
      <c r="VCC31" s="548"/>
      <c r="VCD31" s="548"/>
      <c r="VCE31" s="548"/>
      <c r="VCF31" s="548"/>
      <c r="VCG31" s="548"/>
      <c r="VCH31" s="548"/>
      <c r="VCI31" s="548"/>
      <c r="VCJ31" s="548"/>
      <c r="VCK31" s="548"/>
      <c r="VCL31" s="548"/>
      <c r="VCM31" s="548"/>
      <c r="VCN31" s="548"/>
      <c r="VCO31" s="548"/>
      <c r="VCP31" s="548"/>
      <c r="VCQ31" s="548"/>
      <c r="VCR31" s="548"/>
      <c r="VCS31" s="548"/>
      <c r="VCT31" s="548"/>
      <c r="VCU31" s="548"/>
      <c r="VCV31" s="548"/>
      <c r="VCW31" s="548"/>
      <c r="VCX31" s="548"/>
      <c r="VCY31" s="548"/>
      <c r="VCZ31" s="548"/>
      <c r="VDA31" s="548"/>
      <c r="VDB31" s="548"/>
      <c r="VDC31" s="548"/>
      <c r="VDD31" s="548"/>
      <c r="VDE31" s="548"/>
      <c r="VDF31" s="548"/>
      <c r="VDG31" s="548"/>
      <c r="VDH31" s="548"/>
      <c r="VDI31" s="548"/>
      <c r="VDJ31" s="548"/>
      <c r="VDK31" s="548"/>
      <c r="VDL31" s="548"/>
      <c r="VDM31" s="548"/>
      <c r="VDN31" s="548"/>
      <c r="VDO31" s="548"/>
      <c r="VDP31" s="548"/>
      <c r="VDQ31" s="548"/>
      <c r="VDR31" s="548"/>
      <c r="VDS31" s="548"/>
      <c r="VDT31" s="548"/>
      <c r="VDU31" s="548"/>
      <c r="VDV31" s="548"/>
      <c r="VDW31" s="548"/>
      <c r="VDX31" s="548"/>
      <c r="VDY31" s="548"/>
      <c r="VDZ31" s="548"/>
      <c r="VEA31" s="548"/>
      <c r="VEB31" s="548"/>
      <c r="VEC31" s="548"/>
      <c r="VED31" s="548"/>
      <c r="VEE31" s="548"/>
      <c r="VEF31" s="548"/>
      <c r="VEG31" s="548"/>
      <c r="VEH31" s="548"/>
      <c r="VEI31" s="548"/>
      <c r="VEJ31" s="548"/>
      <c r="VEK31" s="548"/>
      <c r="VEL31" s="548"/>
      <c r="VEM31" s="548"/>
      <c r="VEN31" s="548"/>
      <c r="VEO31" s="548"/>
      <c r="VEP31" s="548"/>
      <c r="VEQ31" s="548"/>
      <c r="VER31" s="548"/>
      <c r="VES31" s="548"/>
      <c r="VET31" s="548"/>
      <c r="VEU31" s="548"/>
      <c r="VEV31" s="548"/>
      <c r="VEW31" s="548"/>
      <c r="VEX31" s="548"/>
      <c r="VEY31" s="548"/>
      <c r="VEZ31" s="548"/>
      <c r="VFA31" s="548"/>
      <c r="VFB31" s="548"/>
      <c r="VFC31" s="548"/>
      <c r="VFD31" s="548"/>
      <c r="VFE31" s="548"/>
      <c r="VFF31" s="548"/>
      <c r="VFG31" s="548"/>
      <c r="VFH31" s="548"/>
      <c r="VFI31" s="548"/>
      <c r="VFJ31" s="548"/>
      <c r="VFK31" s="548"/>
      <c r="VFL31" s="548"/>
      <c r="VFM31" s="548"/>
      <c r="VFN31" s="548"/>
      <c r="VFO31" s="548"/>
      <c r="VFP31" s="548"/>
      <c r="VFQ31" s="548"/>
      <c r="VFR31" s="548"/>
      <c r="VFS31" s="548"/>
      <c r="VFT31" s="548"/>
      <c r="VFU31" s="548"/>
      <c r="VFV31" s="548"/>
      <c r="VFW31" s="548"/>
      <c r="VFX31" s="548"/>
      <c r="VFY31" s="548"/>
      <c r="VFZ31" s="548"/>
      <c r="VGA31" s="548"/>
      <c r="VGB31" s="548"/>
      <c r="VGC31" s="548"/>
      <c r="VGD31" s="548"/>
      <c r="VGE31" s="548"/>
      <c r="VGF31" s="548"/>
      <c r="VGG31" s="548"/>
      <c r="VGH31" s="548"/>
      <c r="VGI31" s="548"/>
      <c r="VGJ31" s="548"/>
      <c r="VGK31" s="548"/>
      <c r="VGL31" s="548"/>
      <c r="VGM31" s="548"/>
      <c r="VGN31" s="548"/>
      <c r="VGO31" s="548"/>
      <c r="VGP31" s="548"/>
      <c r="VGQ31" s="548"/>
      <c r="VGR31" s="548"/>
      <c r="VGS31" s="548"/>
      <c r="VGT31" s="548"/>
      <c r="VGU31" s="548"/>
      <c r="VGV31" s="548"/>
      <c r="VGW31" s="548"/>
      <c r="VGX31" s="548"/>
      <c r="VGY31" s="548"/>
      <c r="VGZ31" s="548"/>
      <c r="VHA31" s="548"/>
      <c r="VHB31" s="548"/>
      <c r="VHC31" s="548"/>
      <c r="VHD31" s="548"/>
      <c r="VHE31" s="548"/>
      <c r="VHF31" s="548"/>
      <c r="VHG31" s="548"/>
      <c r="VHH31" s="548"/>
      <c r="VHI31" s="548"/>
      <c r="VHJ31" s="548"/>
      <c r="VHK31" s="548"/>
      <c r="VHL31" s="548"/>
      <c r="VHM31" s="548"/>
      <c r="VHN31" s="548"/>
      <c r="VHO31" s="548"/>
      <c r="VHP31" s="548"/>
      <c r="VHQ31" s="548"/>
      <c r="VHR31" s="548"/>
      <c r="VHS31" s="548"/>
      <c r="VHT31" s="548"/>
      <c r="VHU31" s="548"/>
      <c r="VHV31" s="548"/>
      <c r="VHW31" s="548"/>
      <c r="VHX31" s="548"/>
      <c r="VHY31" s="548"/>
      <c r="VHZ31" s="548"/>
      <c r="VIA31" s="548"/>
      <c r="VIB31" s="548"/>
      <c r="VIC31" s="548"/>
      <c r="VID31" s="548"/>
      <c r="VIE31" s="548"/>
      <c r="VIF31" s="548"/>
      <c r="VIG31" s="548"/>
      <c r="VIH31" s="548"/>
      <c r="VII31" s="548"/>
      <c r="VIJ31" s="548"/>
      <c r="VIK31" s="548"/>
      <c r="VIL31" s="548"/>
      <c r="VIM31" s="548"/>
      <c r="VIN31" s="548"/>
      <c r="VIO31" s="548"/>
      <c r="VIP31" s="548"/>
      <c r="VIQ31" s="548"/>
      <c r="VIR31" s="548"/>
      <c r="VIS31" s="548"/>
      <c r="VIT31" s="548"/>
      <c r="VIU31" s="548"/>
      <c r="VIV31" s="548"/>
      <c r="VIW31" s="548"/>
      <c r="VIX31" s="548"/>
      <c r="VIY31" s="548"/>
      <c r="VIZ31" s="548"/>
      <c r="VJA31" s="548"/>
      <c r="VJB31" s="548"/>
      <c r="VJC31" s="548"/>
      <c r="VJD31" s="548"/>
      <c r="VJE31" s="548"/>
      <c r="VJF31" s="548"/>
      <c r="VJG31" s="548"/>
      <c r="VJH31" s="548"/>
      <c r="VJI31" s="548"/>
      <c r="VJJ31" s="548"/>
      <c r="VJK31" s="548"/>
      <c r="VJL31" s="548"/>
      <c r="VJM31" s="548"/>
      <c r="VJN31" s="548"/>
      <c r="VJO31" s="548"/>
      <c r="VJP31" s="548"/>
      <c r="VJQ31" s="548"/>
      <c r="VJR31" s="548"/>
      <c r="VJS31" s="548"/>
      <c r="VJT31" s="548"/>
      <c r="VJU31" s="548"/>
      <c r="VJV31" s="548"/>
      <c r="VJW31" s="548"/>
      <c r="VJX31" s="548"/>
      <c r="VJY31" s="548"/>
      <c r="VJZ31" s="548"/>
      <c r="VKA31" s="548"/>
      <c r="VKB31" s="548"/>
      <c r="VKC31" s="548"/>
      <c r="VKD31" s="548"/>
      <c r="VKE31" s="548"/>
      <c r="VKF31" s="548"/>
      <c r="VKG31" s="548"/>
      <c r="VKH31" s="548"/>
      <c r="VKI31" s="548"/>
      <c r="VKJ31" s="548"/>
      <c r="VKK31" s="548"/>
      <c r="VKL31" s="548"/>
      <c r="VKM31" s="548"/>
      <c r="VKN31" s="548"/>
      <c r="VKO31" s="548"/>
      <c r="VKP31" s="548"/>
      <c r="VKQ31" s="548"/>
      <c r="VKR31" s="548"/>
      <c r="VKS31" s="548"/>
      <c r="VKT31" s="548"/>
      <c r="VKU31" s="548"/>
      <c r="VKV31" s="548"/>
      <c r="VKW31" s="548"/>
      <c r="VKX31" s="548"/>
      <c r="VKY31" s="548"/>
      <c r="VKZ31" s="548"/>
      <c r="VLA31" s="548"/>
      <c r="VLB31" s="548"/>
      <c r="VLC31" s="548"/>
      <c r="VLD31" s="548"/>
      <c r="VLE31" s="548"/>
      <c r="VLF31" s="548"/>
      <c r="VLG31" s="548"/>
      <c r="VLH31" s="548"/>
      <c r="VLI31" s="548"/>
      <c r="VLJ31" s="548"/>
      <c r="VLK31" s="548"/>
      <c r="VLL31" s="548"/>
      <c r="VLM31" s="548"/>
      <c r="VLN31" s="548"/>
      <c r="VLO31" s="548"/>
      <c r="VLP31" s="548"/>
      <c r="VLQ31" s="548"/>
      <c r="VLR31" s="548"/>
      <c r="VLS31" s="548"/>
      <c r="VLT31" s="548"/>
      <c r="VLU31" s="548"/>
      <c r="VLV31" s="548"/>
      <c r="VLW31" s="548"/>
      <c r="VLX31" s="548"/>
      <c r="VLY31" s="548"/>
      <c r="VLZ31" s="548"/>
      <c r="VMA31" s="548"/>
      <c r="VMB31" s="548"/>
      <c r="VMC31" s="548"/>
      <c r="VMD31" s="548"/>
      <c r="VME31" s="548"/>
      <c r="VMF31" s="548"/>
      <c r="VMG31" s="548"/>
      <c r="VMH31" s="548"/>
      <c r="VMI31" s="548"/>
      <c r="VMJ31" s="548"/>
      <c r="VMK31" s="548"/>
      <c r="VML31" s="548"/>
      <c r="VMM31" s="548"/>
      <c r="VMN31" s="548"/>
      <c r="VMO31" s="548"/>
      <c r="VMP31" s="548"/>
      <c r="VMQ31" s="548"/>
      <c r="VMR31" s="548"/>
      <c r="VMS31" s="548"/>
      <c r="VMT31" s="548"/>
      <c r="VMU31" s="548"/>
      <c r="VMV31" s="548"/>
      <c r="VMW31" s="548"/>
      <c r="VMX31" s="548"/>
      <c r="VMY31" s="548"/>
      <c r="VMZ31" s="548"/>
      <c r="VNA31" s="548"/>
      <c r="VNB31" s="548"/>
      <c r="VNC31" s="548"/>
      <c r="VND31" s="548"/>
      <c r="VNE31" s="548"/>
      <c r="VNF31" s="548"/>
      <c r="VNG31" s="548"/>
      <c r="VNH31" s="548"/>
      <c r="VNI31" s="548"/>
      <c r="VNJ31" s="548"/>
      <c r="VNK31" s="548"/>
      <c r="VNL31" s="548"/>
      <c r="VNM31" s="548"/>
      <c r="VNN31" s="548"/>
      <c r="VNO31" s="548"/>
      <c r="VNP31" s="548"/>
      <c r="VNQ31" s="548"/>
      <c r="VNR31" s="548"/>
      <c r="VNS31" s="548"/>
      <c r="VNT31" s="548"/>
      <c r="VNU31" s="548"/>
      <c r="VNV31" s="548"/>
      <c r="VNW31" s="548"/>
      <c r="VNX31" s="548"/>
      <c r="VNY31" s="548"/>
      <c r="VNZ31" s="548"/>
      <c r="VOA31" s="548"/>
      <c r="VOB31" s="548"/>
      <c r="VOC31" s="548"/>
      <c r="VOD31" s="548"/>
      <c r="VOE31" s="548"/>
      <c r="VOF31" s="548"/>
      <c r="VOG31" s="548"/>
      <c r="VOH31" s="548"/>
      <c r="VOI31" s="548"/>
      <c r="VOJ31" s="548"/>
      <c r="VOK31" s="548"/>
      <c r="VOL31" s="548"/>
      <c r="VOM31" s="548"/>
      <c r="VON31" s="548"/>
      <c r="VOO31" s="548"/>
      <c r="VOP31" s="548"/>
      <c r="VOQ31" s="548"/>
      <c r="VOR31" s="548"/>
      <c r="VOS31" s="548"/>
      <c r="VOT31" s="548"/>
      <c r="VOU31" s="548"/>
      <c r="VOV31" s="548"/>
      <c r="VOW31" s="548"/>
      <c r="VOX31" s="548"/>
      <c r="VOY31" s="548"/>
      <c r="VOZ31" s="548"/>
      <c r="VPA31" s="548"/>
      <c r="VPB31" s="548"/>
      <c r="VPC31" s="548"/>
      <c r="VPD31" s="548"/>
      <c r="VPE31" s="548"/>
      <c r="VPF31" s="548"/>
      <c r="VPG31" s="548"/>
      <c r="VPH31" s="548"/>
      <c r="VPI31" s="548"/>
      <c r="VPJ31" s="548"/>
      <c r="VPK31" s="548"/>
      <c r="VPL31" s="548"/>
      <c r="VPM31" s="548"/>
      <c r="VPN31" s="548"/>
      <c r="VPO31" s="548"/>
      <c r="VPP31" s="548"/>
      <c r="VPQ31" s="548"/>
      <c r="VPR31" s="548"/>
      <c r="VPS31" s="548"/>
      <c r="VPT31" s="548"/>
      <c r="VPU31" s="548"/>
      <c r="VPV31" s="548"/>
      <c r="VPW31" s="548"/>
      <c r="VPX31" s="548"/>
      <c r="VPY31" s="548"/>
      <c r="VPZ31" s="548"/>
      <c r="VQA31" s="548"/>
      <c r="VQB31" s="548"/>
      <c r="VQC31" s="548"/>
      <c r="VQD31" s="548"/>
      <c r="VQE31" s="548"/>
      <c r="VQF31" s="548"/>
      <c r="VQG31" s="548"/>
      <c r="VQH31" s="548"/>
      <c r="VQI31" s="548"/>
      <c r="VQJ31" s="548"/>
      <c r="VQK31" s="548"/>
      <c r="VQL31" s="548"/>
      <c r="VQM31" s="548"/>
      <c r="VQN31" s="548"/>
      <c r="VQO31" s="548"/>
      <c r="VQP31" s="548"/>
      <c r="VQQ31" s="548"/>
      <c r="VQR31" s="548"/>
      <c r="VQS31" s="548"/>
      <c r="VQT31" s="548"/>
      <c r="VQU31" s="548"/>
      <c r="VQV31" s="548"/>
      <c r="VQW31" s="548"/>
      <c r="VQX31" s="548"/>
      <c r="VQY31" s="548"/>
      <c r="VQZ31" s="548"/>
      <c r="VRA31" s="548"/>
      <c r="VRB31" s="548"/>
      <c r="VRC31" s="548"/>
      <c r="VRD31" s="548"/>
      <c r="VRE31" s="548"/>
      <c r="VRF31" s="548"/>
      <c r="VRG31" s="548"/>
      <c r="VRH31" s="548"/>
      <c r="VRI31" s="548"/>
      <c r="VRJ31" s="548"/>
      <c r="VRK31" s="548"/>
      <c r="VRL31" s="548"/>
      <c r="VRM31" s="548"/>
      <c r="VRN31" s="548"/>
      <c r="VRO31" s="548"/>
      <c r="VRP31" s="548"/>
      <c r="VRQ31" s="548"/>
      <c r="VRR31" s="548"/>
      <c r="VRS31" s="548"/>
      <c r="VRT31" s="548"/>
      <c r="VRU31" s="548"/>
      <c r="VRV31" s="548"/>
      <c r="VRW31" s="548"/>
      <c r="VRX31" s="548"/>
      <c r="VRY31" s="548"/>
      <c r="VRZ31" s="548"/>
      <c r="VSA31" s="548"/>
      <c r="VSB31" s="548"/>
      <c r="VSC31" s="548"/>
      <c r="VSD31" s="548"/>
      <c r="VSE31" s="548"/>
      <c r="VSF31" s="548"/>
      <c r="VSG31" s="548"/>
      <c r="VSH31" s="548"/>
      <c r="VSI31" s="548"/>
      <c r="VSJ31" s="548"/>
      <c r="VSK31" s="548"/>
      <c r="VSL31" s="548"/>
      <c r="VSM31" s="548"/>
      <c r="VSN31" s="548"/>
      <c r="VSO31" s="548"/>
      <c r="VSP31" s="548"/>
      <c r="VSQ31" s="548"/>
      <c r="VSR31" s="548"/>
      <c r="VSS31" s="548"/>
      <c r="VST31" s="548"/>
      <c r="VSU31" s="548"/>
      <c r="VSV31" s="548"/>
      <c r="VSW31" s="548"/>
      <c r="VSX31" s="548"/>
      <c r="VSY31" s="548"/>
      <c r="VSZ31" s="548"/>
      <c r="VTA31" s="548"/>
      <c r="VTB31" s="548"/>
      <c r="VTC31" s="548"/>
      <c r="VTD31" s="548"/>
      <c r="VTE31" s="548"/>
      <c r="VTF31" s="548"/>
      <c r="VTG31" s="548"/>
      <c r="VTH31" s="548"/>
      <c r="VTI31" s="548"/>
      <c r="VTJ31" s="548"/>
      <c r="VTK31" s="548"/>
      <c r="VTL31" s="548"/>
      <c r="VTM31" s="548"/>
      <c r="VTN31" s="548"/>
      <c r="VTO31" s="548"/>
      <c r="VTP31" s="548"/>
      <c r="VTQ31" s="548"/>
      <c r="VTR31" s="548"/>
      <c r="VTS31" s="548"/>
      <c r="VTT31" s="548"/>
      <c r="VTU31" s="548"/>
      <c r="VTV31" s="548"/>
      <c r="VTW31" s="548"/>
      <c r="VTX31" s="548"/>
      <c r="VTY31" s="548"/>
      <c r="VTZ31" s="548"/>
      <c r="VUA31" s="548"/>
      <c r="VUB31" s="548"/>
      <c r="VUC31" s="548"/>
      <c r="VUD31" s="548"/>
      <c r="VUE31" s="548"/>
      <c r="VUF31" s="548"/>
      <c r="VUG31" s="548"/>
      <c r="VUH31" s="548"/>
      <c r="VUI31" s="548"/>
      <c r="VUJ31" s="548"/>
      <c r="VUK31" s="548"/>
      <c r="VUL31" s="548"/>
      <c r="VUM31" s="548"/>
      <c r="VUN31" s="548"/>
      <c r="VUO31" s="548"/>
      <c r="VUP31" s="548"/>
      <c r="VUQ31" s="548"/>
      <c r="VUR31" s="548"/>
      <c r="VUS31" s="548"/>
      <c r="VUT31" s="548"/>
      <c r="VUU31" s="548"/>
      <c r="VUV31" s="548"/>
      <c r="VUW31" s="548"/>
      <c r="VUX31" s="548"/>
      <c r="VUY31" s="548"/>
      <c r="VUZ31" s="548"/>
      <c r="VVA31" s="548"/>
      <c r="VVB31" s="548"/>
      <c r="VVC31" s="548"/>
      <c r="VVD31" s="548"/>
      <c r="VVE31" s="548"/>
      <c r="VVF31" s="548"/>
      <c r="VVG31" s="548"/>
      <c r="VVH31" s="548"/>
      <c r="VVI31" s="548"/>
      <c r="VVJ31" s="548"/>
      <c r="VVK31" s="548"/>
      <c r="VVL31" s="548"/>
      <c r="VVM31" s="548"/>
      <c r="VVN31" s="548"/>
      <c r="VVO31" s="548"/>
      <c r="VVP31" s="548"/>
      <c r="VVQ31" s="548"/>
      <c r="VVR31" s="548"/>
      <c r="VVS31" s="548"/>
      <c r="VVT31" s="548"/>
      <c r="VVU31" s="548"/>
      <c r="VVV31" s="548"/>
      <c r="VVW31" s="548"/>
      <c r="VVX31" s="548"/>
      <c r="VVY31" s="548"/>
      <c r="VVZ31" s="548"/>
      <c r="VWA31" s="548"/>
      <c r="VWB31" s="548"/>
      <c r="VWC31" s="548"/>
      <c r="VWD31" s="548"/>
      <c r="VWE31" s="548"/>
      <c r="VWF31" s="548"/>
      <c r="VWG31" s="548"/>
      <c r="VWH31" s="548"/>
      <c r="VWI31" s="548"/>
      <c r="VWJ31" s="548"/>
      <c r="VWK31" s="548"/>
      <c r="VWL31" s="548"/>
      <c r="VWM31" s="548"/>
      <c r="VWN31" s="548"/>
      <c r="VWO31" s="548"/>
      <c r="VWP31" s="548"/>
      <c r="VWQ31" s="548"/>
      <c r="VWR31" s="548"/>
      <c r="VWS31" s="548"/>
      <c r="VWT31" s="548"/>
      <c r="VWU31" s="548"/>
      <c r="VWV31" s="548"/>
      <c r="VWW31" s="548"/>
      <c r="VWX31" s="548"/>
      <c r="VWY31" s="548"/>
      <c r="VWZ31" s="548"/>
      <c r="VXA31" s="548"/>
      <c r="VXB31" s="548"/>
      <c r="VXC31" s="548"/>
      <c r="VXD31" s="548"/>
      <c r="VXE31" s="548"/>
      <c r="VXF31" s="548"/>
      <c r="VXG31" s="548"/>
      <c r="VXH31" s="548"/>
      <c r="VXI31" s="548"/>
      <c r="VXJ31" s="548"/>
      <c r="VXK31" s="548"/>
      <c r="VXL31" s="548"/>
      <c r="VXM31" s="548"/>
      <c r="VXN31" s="548"/>
      <c r="VXO31" s="548"/>
      <c r="VXP31" s="548"/>
      <c r="VXQ31" s="548"/>
      <c r="VXR31" s="548"/>
      <c r="VXS31" s="548"/>
      <c r="VXT31" s="548"/>
      <c r="VXU31" s="548"/>
      <c r="VXV31" s="548"/>
      <c r="VXW31" s="548"/>
      <c r="VXX31" s="548"/>
      <c r="VXY31" s="548"/>
      <c r="VXZ31" s="548"/>
      <c r="VYA31" s="548"/>
      <c r="VYB31" s="548"/>
      <c r="VYC31" s="548"/>
      <c r="VYD31" s="548"/>
      <c r="VYE31" s="548"/>
      <c r="VYF31" s="548"/>
      <c r="VYG31" s="548"/>
      <c r="VYH31" s="548"/>
      <c r="VYI31" s="548"/>
      <c r="VYJ31" s="548"/>
      <c r="VYK31" s="548"/>
      <c r="VYL31" s="548"/>
      <c r="VYM31" s="548"/>
      <c r="VYN31" s="548"/>
      <c r="VYO31" s="548"/>
      <c r="VYP31" s="548"/>
      <c r="VYQ31" s="548"/>
      <c r="VYR31" s="548"/>
      <c r="VYS31" s="548"/>
      <c r="VYT31" s="548"/>
      <c r="VYU31" s="548"/>
      <c r="VYV31" s="548"/>
      <c r="VYW31" s="548"/>
      <c r="VYX31" s="548"/>
      <c r="VYY31" s="548"/>
      <c r="VYZ31" s="548"/>
      <c r="VZA31" s="548"/>
      <c r="VZB31" s="548"/>
      <c r="VZC31" s="548"/>
      <c r="VZD31" s="548"/>
      <c r="VZE31" s="548"/>
      <c r="VZF31" s="548"/>
      <c r="VZG31" s="548"/>
      <c r="VZH31" s="548"/>
      <c r="VZI31" s="548"/>
      <c r="VZJ31" s="548"/>
      <c r="VZK31" s="548"/>
      <c r="VZL31" s="548"/>
      <c r="VZM31" s="548"/>
      <c r="VZN31" s="548"/>
      <c r="VZO31" s="548"/>
      <c r="VZP31" s="548"/>
      <c r="VZQ31" s="548"/>
      <c r="VZR31" s="548"/>
      <c r="VZS31" s="548"/>
      <c r="VZT31" s="548"/>
      <c r="VZU31" s="548"/>
      <c r="VZV31" s="548"/>
      <c r="VZW31" s="548"/>
      <c r="VZX31" s="548"/>
      <c r="VZY31" s="548"/>
      <c r="VZZ31" s="548"/>
      <c r="WAA31" s="548"/>
      <c r="WAB31" s="548"/>
      <c r="WAC31" s="548"/>
      <c r="WAD31" s="548"/>
      <c r="WAE31" s="548"/>
      <c r="WAF31" s="548"/>
      <c r="WAG31" s="548"/>
      <c r="WAH31" s="548"/>
      <c r="WAI31" s="548"/>
      <c r="WAJ31" s="548"/>
      <c r="WAK31" s="548"/>
      <c r="WAL31" s="548"/>
      <c r="WAM31" s="548"/>
      <c r="WAN31" s="548"/>
      <c r="WAO31" s="548"/>
      <c r="WAP31" s="548"/>
      <c r="WAQ31" s="548"/>
      <c r="WAR31" s="548"/>
      <c r="WAS31" s="548"/>
      <c r="WAT31" s="548"/>
      <c r="WAU31" s="548"/>
      <c r="WAV31" s="548"/>
      <c r="WAW31" s="548"/>
      <c r="WAX31" s="548"/>
      <c r="WAY31" s="548"/>
      <c r="WAZ31" s="548"/>
      <c r="WBA31" s="548"/>
      <c r="WBB31" s="548"/>
      <c r="WBC31" s="548"/>
      <c r="WBD31" s="548"/>
      <c r="WBE31" s="548"/>
      <c r="WBF31" s="548"/>
      <c r="WBG31" s="548"/>
      <c r="WBH31" s="548"/>
      <c r="WBI31" s="548"/>
      <c r="WBJ31" s="548"/>
      <c r="WBK31" s="548"/>
      <c r="WBL31" s="548"/>
      <c r="WBM31" s="548"/>
      <c r="WBN31" s="548"/>
      <c r="WBO31" s="548"/>
      <c r="WBP31" s="548"/>
      <c r="WBQ31" s="548"/>
      <c r="WBR31" s="548"/>
      <c r="WBS31" s="548"/>
      <c r="WBT31" s="548"/>
      <c r="WBU31" s="548"/>
      <c r="WBV31" s="548"/>
      <c r="WBW31" s="548"/>
      <c r="WBX31" s="548"/>
      <c r="WBY31" s="548"/>
      <c r="WBZ31" s="548"/>
      <c r="WCA31" s="548"/>
      <c r="WCB31" s="548"/>
      <c r="WCC31" s="548"/>
      <c r="WCD31" s="548"/>
      <c r="WCE31" s="548"/>
      <c r="WCF31" s="548"/>
      <c r="WCG31" s="548"/>
      <c r="WCH31" s="548"/>
      <c r="WCI31" s="548"/>
      <c r="WCJ31" s="548"/>
      <c r="WCK31" s="548"/>
      <c r="WCL31" s="548"/>
      <c r="WCM31" s="548"/>
      <c r="WCN31" s="548"/>
      <c r="WCO31" s="548"/>
      <c r="WCP31" s="548"/>
      <c r="WCQ31" s="548"/>
      <c r="WCR31" s="548"/>
      <c r="WCS31" s="548"/>
      <c r="WCT31" s="548"/>
      <c r="WCU31" s="548"/>
      <c r="WCV31" s="548"/>
      <c r="WCW31" s="548"/>
      <c r="WCX31" s="548"/>
      <c r="WCY31" s="548"/>
      <c r="WCZ31" s="548"/>
      <c r="WDA31" s="548"/>
      <c r="WDB31" s="548"/>
      <c r="WDC31" s="548"/>
      <c r="WDD31" s="548"/>
      <c r="WDE31" s="548"/>
      <c r="WDF31" s="548"/>
      <c r="WDG31" s="548"/>
      <c r="WDH31" s="548"/>
      <c r="WDI31" s="548"/>
      <c r="WDJ31" s="548"/>
      <c r="WDK31" s="548"/>
      <c r="WDL31" s="548"/>
      <c r="WDM31" s="548"/>
      <c r="WDN31" s="548"/>
      <c r="WDO31" s="548"/>
      <c r="WDP31" s="548"/>
      <c r="WDQ31" s="548"/>
      <c r="WDR31" s="548"/>
      <c r="WDS31" s="548"/>
      <c r="WDT31" s="548"/>
      <c r="WDU31" s="548"/>
      <c r="WDV31" s="548"/>
      <c r="WDW31" s="548"/>
      <c r="WDX31" s="548"/>
      <c r="WDY31" s="548"/>
      <c r="WDZ31" s="548"/>
      <c r="WEA31" s="548"/>
      <c r="WEB31" s="548"/>
      <c r="WEC31" s="548"/>
      <c r="WED31" s="548"/>
      <c r="WEE31" s="548"/>
      <c r="WEF31" s="548"/>
      <c r="WEG31" s="548"/>
      <c r="WEH31" s="548"/>
      <c r="WEI31" s="548"/>
      <c r="WEJ31" s="548"/>
      <c r="WEK31" s="548"/>
      <c r="WEL31" s="548"/>
      <c r="WEM31" s="548"/>
      <c r="WEN31" s="548"/>
      <c r="WEO31" s="548"/>
      <c r="WEP31" s="548"/>
      <c r="WEQ31" s="548"/>
      <c r="WER31" s="548"/>
      <c r="WES31" s="548"/>
      <c r="WET31" s="548"/>
      <c r="WEU31" s="548"/>
      <c r="WEV31" s="548"/>
      <c r="WEW31" s="548"/>
      <c r="WEX31" s="548"/>
      <c r="WEY31" s="548"/>
      <c r="WEZ31" s="548"/>
      <c r="WFA31" s="548"/>
      <c r="WFB31" s="548"/>
      <c r="WFC31" s="548"/>
      <c r="WFD31" s="548"/>
      <c r="WFE31" s="548"/>
      <c r="WFF31" s="548"/>
      <c r="WFG31" s="548"/>
      <c r="WFH31" s="548"/>
      <c r="WFI31" s="548"/>
      <c r="WFJ31" s="548"/>
      <c r="WFK31" s="548"/>
      <c r="WFL31" s="548"/>
      <c r="WFM31" s="548"/>
      <c r="WFN31" s="548"/>
      <c r="WFO31" s="548"/>
      <c r="WFP31" s="548"/>
      <c r="WFQ31" s="548"/>
      <c r="WFR31" s="548"/>
      <c r="WFS31" s="548"/>
      <c r="WFT31" s="548"/>
      <c r="WFU31" s="548"/>
      <c r="WFV31" s="548"/>
      <c r="WFW31" s="548"/>
      <c r="WFX31" s="548"/>
      <c r="WFY31" s="548"/>
      <c r="WFZ31" s="548"/>
      <c r="WGA31" s="548"/>
      <c r="WGB31" s="548"/>
      <c r="WGC31" s="548"/>
      <c r="WGD31" s="548"/>
      <c r="WGE31" s="548"/>
      <c r="WGF31" s="548"/>
      <c r="WGG31" s="548"/>
      <c r="WGH31" s="548"/>
      <c r="WGI31" s="548"/>
      <c r="WGJ31" s="548"/>
      <c r="WGK31" s="548"/>
      <c r="WGL31" s="548"/>
      <c r="WGM31" s="548"/>
      <c r="WGN31" s="548"/>
      <c r="WGO31" s="548"/>
      <c r="WGP31" s="548"/>
      <c r="WGQ31" s="548"/>
      <c r="WGR31" s="548"/>
      <c r="WGS31" s="548"/>
      <c r="WGT31" s="548"/>
      <c r="WGU31" s="548"/>
      <c r="WGV31" s="548"/>
      <c r="WGW31" s="548"/>
      <c r="WGX31" s="548"/>
      <c r="WGY31" s="548"/>
      <c r="WGZ31" s="548"/>
      <c r="WHA31" s="548"/>
      <c r="WHB31" s="548"/>
      <c r="WHC31" s="548"/>
      <c r="WHD31" s="548"/>
      <c r="WHE31" s="548"/>
      <c r="WHF31" s="548"/>
      <c r="WHG31" s="548"/>
      <c r="WHH31" s="548"/>
      <c r="WHI31" s="548"/>
      <c r="WHJ31" s="548"/>
      <c r="WHK31" s="548"/>
      <c r="WHL31" s="548"/>
      <c r="WHM31" s="548"/>
      <c r="WHN31" s="548"/>
      <c r="WHO31" s="548"/>
      <c r="WHP31" s="548"/>
      <c r="WHQ31" s="548"/>
      <c r="WHR31" s="548"/>
      <c r="WHS31" s="548"/>
      <c r="WHT31" s="548"/>
      <c r="WHU31" s="548"/>
      <c r="WHV31" s="548"/>
      <c r="WHW31" s="548"/>
      <c r="WHX31" s="548"/>
      <c r="WHY31" s="548"/>
      <c r="WHZ31" s="548"/>
      <c r="WIA31" s="548"/>
      <c r="WIB31" s="548"/>
      <c r="WIC31" s="548"/>
      <c r="WID31" s="548"/>
      <c r="WIE31" s="548"/>
      <c r="WIF31" s="548"/>
      <c r="WIG31" s="548"/>
      <c r="WIH31" s="548"/>
      <c r="WII31" s="548"/>
      <c r="WIJ31" s="548"/>
      <c r="WIK31" s="548"/>
      <c r="WIL31" s="548"/>
      <c r="WIM31" s="548"/>
      <c r="WIN31" s="548"/>
      <c r="WIO31" s="548"/>
      <c r="WIP31" s="548"/>
      <c r="WIQ31" s="548"/>
      <c r="WIR31" s="548"/>
      <c r="WIS31" s="548"/>
      <c r="WIT31" s="548"/>
      <c r="WIU31" s="548"/>
      <c r="WIV31" s="548"/>
      <c r="WIW31" s="548"/>
      <c r="WIX31" s="548"/>
      <c r="WIY31" s="548"/>
      <c r="WIZ31" s="548"/>
      <c r="WJA31" s="548"/>
      <c r="WJB31" s="548"/>
      <c r="WJC31" s="548"/>
      <c r="WJD31" s="548"/>
      <c r="WJE31" s="548"/>
      <c r="WJF31" s="548"/>
      <c r="WJG31" s="548"/>
      <c r="WJH31" s="548"/>
      <c r="WJI31" s="548"/>
      <c r="WJJ31" s="548"/>
      <c r="WJK31" s="548"/>
      <c r="WJL31" s="548"/>
      <c r="WJM31" s="548"/>
      <c r="WJN31" s="548"/>
      <c r="WJO31" s="548"/>
      <c r="WJP31" s="548"/>
      <c r="WJQ31" s="548"/>
      <c r="WJR31" s="548"/>
      <c r="WJS31" s="548"/>
      <c r="WJT31" s="548"/>
      <c r="WJU31" s="548"/>
      <c r="WJV31" s="548"/>
      <c r="WJW31" s="548"/>
      <c r="WJX31" s="548"/>
      <c r="WJY31" s="548"/>
      <c r="WJZ31" s="548"/>
      <c r="WKA31" s="548"/>
      <c r="WKB31" s="548"/>
      <c r="WKC31" s="548"/>
      <c r="WKD31" s="548"/>
      <c r="WKE31" s="548"/>
      <c r="WKF31" s="548"/>
      <c r="WKG31" s="548"/>
      <c r="WKH31" s="548"/>
      <c r="WKI31" s="548"/>
      <c r="WKJ31" s="548"/>
      <c r="WKK31" s="548"/>
      <c r="WKL31" s="548"/>
      <c r="WKM31" s="548"/>
      <c r="WKN31" s="548"/>
      <c r="WKO31" s="548"/>
      <c r="WKP31" s="548"/>
      <c r="WKQ31" s="548"/>
      <c r="WKR31" s="548"/>
      <c r="WKS31" s="548"/>
      <c r="WKT31" s="548"/>
      <c r="WKU31" s="548"/>
      <c r="WKV31" s="548"/>
      <c r="WKW31" s="548"/>
      <c r="WKX31" s="548"/>
      <c r="WKY31" s="548"/>
      <c r="WKZ31" s="548"/>
      <c r="WLA31" s="548"/>
      <c r="WLB31" s="548"/>
      <c r="WLC31" s="548"/>
      <c r="WLD31" s="548"/>
      <c r="WLE31" s="548"/>
      <c r="WLF31" s="548"/>
      <c r="WLG31" s="548"/>
      <c r="WLH31" s="548"/>
      <c r="WLI31" s="548"/>
      <c r="WLJ31" s="548"/>
      <c r="WLK31" s="548"/>
      <c r="WLL31" s="548"/>
      <c r="WLM31" s="548"/>
      <c r="WLN31" s="548"/>
      <c r="WLO31" s="548"/>
      <c r="WLP31" s="548"/>
      <c r="WLQ31" s="548"/>
      <c r="WLR31" s="548"/>
      <c r="WLS31" s="548"/>
      <c r="WLT31" s="548"/>
      <c r="WLU31" s="548"/>
      <c r="WLV31" s="548"/>
      <c r="WLW31" s="548"/>
      <c r="WLX31" s="548"/>
      <c r="WLY31" s="548"/>
      <c r="WLZ31" s="548"/>
      <c r="WMA31" s="548"/>
      <c r="WMB31" s="548"/>
      <c r="WMC31" s="548"/>
      <c r="WMD31" s="548"/>
      <c r="WME31" s="548"/>
      <c r="WMF31" s="548"/>
      <c r="WMG31" s="548"/>
      <c r="WMH31" s="548"/>
      <c r="WMI31" s="548"/>
      <c r="WMJ31" s="548"/>
      <c r="WMK31" s="548"/>
      <c r="WML31" s="548"/>
      <c r="WMM31" s="548"/>
      <c r="WMN31" s="548"/>
      <c r="WMO31" s="548"/>
      <c r="WMP31" s="548"/>
      <c r="WMQ31" s="548"/>
      <c r="WMR31" s="548"/>
      <c r="WMS31" s="548"/>
      <c r="WMT31" s="548"/>
      <c r="WMU31" s="548"/>
      <c r="WMV31" s="548"/>
      <c r="WMW31" s="548"/>
      <c r="WMX31" s="548"/>
      <c r="WMY31" s="548"/>
      <c r="WMZ31" s="548"/>
      <c r="WNA31" s="548"/>
      <c r="WNB31" s="548"/>
      <c r="WNC31" s="548"/>
      <c r="WND31" s="548"/>
      <c r="WNE31" s="548"/>
      <c r="WNF31" s="548"/>
      <c r="WNG31" s="548"/>
      <c r="WNH31" s="548"/>
      <c r="WNI31" s="548"/>
      <c r="WNJ31" s="548"/>
      <c r="WNK31" s="548"/>
      <c r="WNL31" s="548"/>
      <c r="WNM31" s="548"/>
      <c r="WNN31" s="548"/>
      <c r="WNO31" s="548"/>
      <c r="WNP31" s="548"/>
      <c r="WNQ31" s="548"/>
      <c r="WNR31" s="548"/>
      <c r="WNS31" s="548"/>
      <c r="WNT31" s="548"/>
      <c r="WNU31" s="548"/>
      <c r="WNV31" s="548"/>
      <c r="WNW31" s="548"/>
      <c r="WNX31" s="548"/>
      <c r="WNY31" s="548"/>
      <c r="WNZ31" s="548"/>
      <c r="WOA31" s="548"/>
      <c r="WOB31" s="548"/>
      <c r="WOC31" s="548"/>
      <c r="WOD31" s="548"/>
      <c r="WOE31" s="548"/>
      <c r="WOF31" s="548"/>
      <c r="WOG31" s="548"/>
      <c r="WOH31" s="548"/>
      <c r="WOI31" s="548"/>
      <c r="WOJ31" s="548"/>
      <c r="WOK31" s="548"/>
      <c r="WOL31" s="548"/>
      <c r="WOM31" s="548"/>
      <c r="WON31" s="548"/>
      <c r="WOO31" s="548"/>
      <c r="WOP31" s="548"/>
      <c r="WOQ31" s="548"/>
      <c r="WOR31" s="548"/>
      <c r="WOS31" s="548"/>
      <c r="WOT31" s="548"/>
      <c r="WOU31" s="548"/>
      <c r="WOV31" s="548"/>
      <c r="WOW31" s="548"/>
      <c r="WOX31" s="548"/>
      <c r="WOY31" s="548"/>
      <c r="WOZ31" s="548"/>
      <c r="WPA31" s="548"/>
      <c r="WPB31" s="548"/>
      <c r="WPC31" s="548"/>
      <c r="WPD31" s="548"/>
      <c r="WPE31" s="548"/>
      <c r="WPF31" s="548"/>
      <c r="WPG31" s="548"/>
      <c r="WPH31" s="548"/>
      <c r="WPI31" s="548"/>
      <c r="WPJ31" s="548"/>
      <c r="WPK31" s="548"/>
      <c r="WPL31" s="548"/>
      <c r="WPM31" s="548"/>
      <c r="WPN31" s="548"/>
      <c r="WPO31" s="548"/>
      <c r="WPP31" s="548"/>
      <c r="WPQ31" s="548"/>
      <c r="WPR31" s="548"/>
      <c r="WPS31" s="548"/>
      <c r="WPT31" s="548"/>
      <c r="WPU31" s="548"/>
      <c r="WPV31" s="548"/>
      <c r="WPW31" s="548"/>
      <c r="WPX31" s="548"/>
      <c r="WPY31" s="548"/>
      <c r="WPZ31" s="548"/>
      <c r="WQA31" s="548"/>
      <c r="WQB31" s="548"/>
      <c r="WQC31" s="548"/>
      <c r="WQD31" s="548"/>
      <c r="WQE31" s="548"/>
      <c r="WQF31" s="548"/>
      <c r="WQG31" s="548"/>
      <c r="WQH31" s="548"/>
      <c r="WQI31" s="548"/>
      <c r="WQJ31" s="548"/>
      <c r="WQK31" s="548"/>
      <c r="WQL31" s="548"/>
      <c r="WQM31" s="548"/>
      <c r="WQN31" s="548"/>
      <c r="WQO31" s="548"/>
      <c r="WQP31" s="548"/>
      <c r="WQQ31" s="548"/>
      <c r="WQR31" s="548"/>
      <c r="WQS31" s="548"/>
      <c r="WQT31" s="548"/>
      <c r="WQU31" s="548"/>
      <c r="WQV31" s="548"/>
      <c r="WQW31" s="548"/>
      <c r="WQX31" s="548"/>
      <c r="WQY31" s="548"/>
      <c r="WQZ31" s="548"/>
      <c r="WRA31" s="548"/>
      <c r="WRB31" s="548"/>
      <c r="WRC31" s="548"/>
      <c r="WRD31" s="548"/>
      <c r="WRE31" s="548"/>
      <c r="WRF31" s="548"/>
      <c r="WRG31" s="548"/>
      <c r="WRH31" s="548"/>
      <c r="WRI31" s="548"/>
      <c r="WRJ31" s="548"/>
      <c r="WRK31" s="548"/>
      <c r="WRL31" s="548"/>
      <c r="WRM31" s="548"/>
      <c r="WRN31" s="548"/>
      <c r="WRO31" s="548"/>
      <c r="WRP31" s="548"/>
      <c r="WRQ31" s="548"/>
      <c r="WRR31" s="548"/>
      <c r="WRS31" s="548"/>
      <c r="WRT31" s="548"/>
      <c r="WRU31" s="548"/>
      <c r="WRV31" s="548"/>
      <c r="WRW31" s="548"/>
      <c r="WRX31" s="548"/>
      <c r="WRY31" s="548"/>
      <c r="WRZ31" s="548"/>
      <c r="WSA31" s="548"/>
      <c r="WSB31" s="548"/>
      <c r="WSC31" s="548"/>
      <c r="WSD31" s="548"/>
      <c r="WSE31" s="548"/>
      <c r="WSF31" s="548"/>
      <c r="WSG31" s="548"/>
      <c r="WSH31" s="548"/>
      <c r="WSI31" s="548"/>
      <c r="WSJ31" s="548"/>
      <c r="WSK31" s="548"/>
      <c r="WSL31" s="548"/>
      <c r="WSM31" s="548"/>
      <c r="WSN31" s="548"/>
      <c r="WSO31" s="548"/>
      <c r="WSP31" s="548"/>
      <c r="WSQ31" s="548"/>
      <c r="WSR31" s="548"/>
      <c r="WSS31" s="548"/>
      <c r="WST31" s="548"/>
      <c r="WSU31" s="548"/>
      <c r="WSV31" s="548"/>
      <c r="WSW31" s="548"/>
      <c r="WSX31" s="548"/>
      <c r="WSY31" s="548"/>
      <c r="WSZ31" s="548"/>
      <c r="WTA31" s="548"/>
      <c r="WTB31" s="548"/>
      <c r="WTC31" s="548"/>
      <c r="WTD31" s="548"/>
      <c r="WTE31" s="548"/>
      <c r="WTF31" s="548"/>
      <c r="WTG31" s="548"/>
      <c r="WTH31" s="548"/>
      <c r="WTI31" s="548"/>
      <c r="WTJ31" s="548"/>
      <c r="WTK31" s="548"/>
      <c r="WTL31" s="548"/>
      <c r="WTM31" s="548"/>
      <c r="WTN31" s="548"/>
      <c r="WTO31" s="548"/>
      <c r="WTP31" s="548"/>
      <c r="WTQ31" s="548"/>
      <c r="WTR31" s="548"/>
      <c r="WTS31" s="548"/>
      <c r="WTT31" s="548"/>
      <c r="WTU31" s="548"/>
      <c r="WTV31" s="548"/>
      <c r="WTW31" s="548"/>
      <c r="WTX31" s="548"/>
      <c r="WTY31" s="548"/>
      <c r="WTZ31" s="548"/>
      <c r="WUA31" s="548"/>
      <c r="WUB31" s="548"/>
      <c r="WUC31" s="548"/>
      <c r="WUD31" s="548"/>
      <c r="WUE31" s="548"/>
      <c r="WUF31" s="548"/>
      <c r="WUG31" s="548"/>
      <c r="WUH31" s="548"/>
      <c r="WUI31" s="548"/>
      <c r="WUJ31" s="548"/>
      <c r="WUK31" s="548"/>
      <c r="WUL31" s="548"/>
      <c r="WUM31" s="548"/>
      <c r="WUN31" s="548"/>
      <c r="WUO31" s="548"/>
      <c r="WUP31" s="548"/>
      <c r="WUQ31" s="548"/>
      <c r="WUR31" s="548"/>
      <c r="WUS31" s="548"/>
      <c r="WUT31" s="548"/>
      <c r="WUU31" s="548"/>
      <c r="WUV31" s="548"/>
      <c r="WUW31" s="548"/>
      <c r="WUX31" s="548"/>
      <c r="WUY31" s="548"/>
      <c r="WUZ31" s="548"/>
      <c r="WVA31" s="548"/>
      <c r="WVB31" s="548"/>
      <c r="WVC31" s="548"/>
      <c r="WVD31" s="548"/>
      <c r="WVE31" s="548"/>
      <c r="WVF31" s="548"/>
      <c r="WVG31" s="548"/>
      <c r="WVH31" s="548"/>
      <c r="WVI31" s="548"/>
      <c r="WVJ31" s="548"/>
      <c r="WVK31" s="548"/>
      <c r="WVL31" s="548"/>
      <c r="WVM31" s="548"/>
      <c r="WVN31" s="548"/>
      <c r="WVO31" s="548"/>
      <c r="WVP31" s="548"/>
      <c r="WVQ31" s="548"/>
      <c r="WVR31" s="548"/>
      <c r="WVS31" s="548"/>
      <c r="WVT31" s="548"/>
      <c r="WVU31" s="548"/>
      <c r="WVV31" s="548"/>
    </row>
    <row r="32" spans="1:16142" ht="17">
      <c r="C32" s="577" t="s">
        <v>318</v>
      </c>
      <c r="D32" s="571"/>
      <c r="E32" s="569"/>
      <c r="F32" s="569"/>
      <c r="G32" s="569"/>
      <c r="H32" s="569"/>
      <c r="I32" s="569"/>
      <c r="J32" s="569"/>
      <c r="K32" s="569"/>
      <c r="L32" s="569"/>
      <c r="M32" s="569"/>
      <c r="N32" s="569"/>
      <c r="O32" s="569"/>
      <c r="P32" s="569"/>
      <c r="Q32" s="569"/>
      <c r="R32" s="569"/>
    </row>
    <row r="33" spans="1:16142" ht="17">
      <c r="C33" s="567" t="s">
        <v>45</v>
      </c>
      <c r="D33" s="571" t="s">
        <v>257</v>
      </c>
      <c r="E33" s="602">
        <v>89192.311933020013</v>
      </c>
      <c r="F33" s="602">
        <v>237846.16515472002</v>
      </c>
      <c r="G33" s="602">
        <v>395419.24956972204</v>
      </c>
      <c r="H33" s="602">
        <v>395419.24956972204</v>
      </c>
      <c r="I33" s="602">
        <v>395419.24956972204</v>
      </c>
      <c r="J33" s="602">
        <v>395419.24956972204</v>
      </c>
      <c r="K33" s="602">
        <v>395419.24956972204</v>
      </c>
      <c r="L33" s="602">
        <v>395419.24956972204</v>
      </c>
      <c r="M33" s="602">
        <v>395419.24956972204</v>
      </c>
      <c r="N33" s="602">
        <v>395419.24956972204</v>
      </c>
      <c r="O33" s="602">
        <v>395419.24956972204</v>
      </c>
      <c r="P33" s="602">
        <v>395419.24956972204</v>
      </c>
      <c r="Q33" s="572">
        <v>0</v>
      </c>
      <c r="R33" s="573">
        <f t="shared" ref="R33:R42" si="3">SUM(E33:Q33)</f>
        <v>4281230.9727849606</v>
      </c>
    </row>
    <row r="34" spans="1:16142" ht="17">
      <c r="C34" s="567" t="s">
        <v>319</v>
      </c>
      <c r="D34" s="571" t="s">
        <v>258</v>
      </c>
      <c r="E34" s="602">
        <v>5304.803723988065</v>
      </c>
      <c r="F34" s="602">
        <v>14146.143263968173</v>
      </c>
      <c r="G34" s="602">
        <v>23517.963176347086</v>
      </c>
      <c r="H34" s="602">
        <v>23517.963176347086</v>
      </c>
      <c r="I34" s="602">
        <v>23517.963176347086</v>
      </c>
      <c r="J34" s="602">
        <v>23517.963176347086</v>
      </c>
      <c r="K34" s="602">
        <v>23517.963176347086</v>
      </c>
      <c r="L34" s="602">
        <v>23517.963176347086</v>
      </c>
      <c r="M34" s="602">
        <v>23517.963176347086</v>
      </c>
      <c r="N34" s="602">
        <v>23517.963176347086</v>
      </c>
      <c r="O34" s="602">
        <v>23517.963176347086</v>
      </c>
      <c r="P34" s="602">
        <v>23517.963176347086</v>
      </c>
      <c r="Q34" s="575"/>
      <c r="R34" s="574">
        <f t="shared" si="3"/>
        <v>254630.57875142706</v>
      </c>
    </row>
    <row r="35" spans="1:16142" ht="17">
      <c r="C35" s="567" t="s">
        <v>25</v>
      </c>
      <c r="D35" s="571" t="s">
        <v>259</v>
      </c>
      <c r="E35" s="603">
        <v>60170.739548658719</v>
      </c>
      <c r="F35" s="603">
        <v>80227.652731544949</v>
      </c>
      <c r="G35" s="603">
        <v>130369.93568876055</v>
      </c>
      <c r="H35" s="603">
        <v>130369.93568876055</v>
      </c>
      <c r="I35" s="602">
        <v>130369.93568876055</v>
      </c>
      <c r="J35" s="602">
        <v>130369.93568876055</v>
      </c>
      <c r="K35" s="602">
        <v>130369.93568876055</v>
      </c>
      <c r="L35" s="602">
        <v>130369.93568876055</v>
      </c>
      <c r="M35" s="602">
        <v>130369.93568876055</v>
      </c>
      <c r="N35" s="602">
        <v>130369.93568876055</v>
      </c>
      <c r="O35" s="602">
        <v>130369.93568876055</v>
      </c>
      <c r="P35" s="602">
        <v>130369.93568876055</v>
      </c>
      <c r="Q35" s="575">
        <v>0</v>
      </c>
      <c r="R35" s="574">
        <f t="shared" si="3"/>
        <v>1444097.7491678095</v>
      </c>
    </row>
    <row r="36" spans="1:16142" ht="17">
      <c r="C36" s="567" t="s">
        <v>320</v>
      </c>
      <c r="D36" s="571" t="s">
        <v>321</v>
      </c>
      <c r="E36" s="603">
        <v>181203.52171740602</v>
      </c>
      <c r="F36" s="603">
        <v>668229.5138137514</v>
      </c>
      <c r="G36" s="603">
        <v>708444.42706500506</v>
      </c>
      <c r="H36" s="603">
        <v>708444.42706500506</v>
      </c>
      <c r="I36" s="602">
        <v>708444.42706500506</v>
      </c>
      <c r="J36" s="602">
        <v>708444.42706500506</v>
      </c>
      <c r="K36" s="602">
        <v>708444.42706500506</v>
      </c>
      <c r="L36" s="602">
        <v>708444.42706500506</v>
      </c>
      <c r="M36" s="602">
        <v>708444.42706500506</v>
      </c>
      <c r="N36" s="602">
        <v>708444.42706500506</v>
      </c>
      <c r="O36" s="602">
        <v>708444.42706500506</v>
      </c>
      <c r="P36" s="602">
        <v>708444.42706500506</v>
      </c>
      <c r="Q36" s="575">
        <v>0</v>
      </c>
      <c r="R36" s="574">
        <f>SUM(E36:Q36)</f>
        <v>7933877.306181211</v>
      </c>
    </row>
    <row r="37" spans="1:16142" ht="17">
      <c r="C37" s="567" t="s">
        <v>322</v>
      </c>
      <c r="D37" s="571" t="s">
        <v>323</v>
      </c>
      <c r="E37" s="603">
        <v>586.44600848086588</v>
      </c>
      <c r="F37" s="603">
        <v>2345.7840339234635</v>
      </c>
      <c r="G37" s="603">
        <v>2521.7178364677238</v>
      </c>
      <c r="H37" s="603">
        <v>2521.7178364677238</v>
      </c>
      <c r="I37" s="602">
        <v>2521.7178364677238</v>
      </c>
      <c r="J37" s="602">
        <v>2521.7178364677238</v>
      </c>
      <c r="K37" s="602">
        <v>2521.7178364677238</v>
      </c>
      <c r="L37" s="602">
        <v>2521.7178364677238</v>
      </c>
      <c r="M37" s="602">
        <v>2521.7178364677238</v>
      </c>
      <c r="N37" s="602">
        <v>2521.7178364677238</v>
      </c>
      <c r="O37" s="602">
        <v>2521.7178364677238</v>
      </c>
      <c r="P37" s="602">
        <v>2521.7178364677238</v>
      </c>
      <c r="Q37" s="575"/>
      <c r="R37" s="574">
        <f t="shared" si="3"/>
        <v>28149.408407081566</v>
      </c>
    </row>
    <row r="38" spans="1:16142" ht="17">
      <c r="C38" s="567" t="s">
        <v>324</v>
      </c>
      <c r="D38" s="571" t="s">
        <v>325</v>
      </c>
      <c r="E38" s="603">
        <v>0</v>
      </c>
      <c r="F38" s="603">
        <v>0</v>
      </c>
      <c r="G38" s="603">
        <v>0</v>
      </c>
      <c r="H38" s="603">
        <v>0</v>
      </c>
      <c r="I38" s="602">
        <v>0</v>
      </c>
      <c r="J38" s="602">
        <v>0</v>
      </c>
      <c r="K38" s="602">
        <v>0</v>
      </c>
      <c r="L38" s="602">
        <v>0</v>
      </c>
      <c r="M38" s="602">
        <v>0</v>
      </c>
      <c r="N38" s="602">
        <v>0</v>
      </c>
      <c r="O38" s="602">
        <v>0</v>
      </c>
      <c r="P38" s="602">
        <v>0</v>
      </c>
      <c r="Q38" s="575"/>
      <c r="R38" s="574">
        <f t="shared" si="3"/>
        <v>0</v>
      </c>
    </row>
    <row r="39" spans="1:16142" ht="17">
      <c r="C39" s="567" t="s">
        <v>326</v>
      </c>
      <c r="D39" s="571" t="s">
        <v>327</v>
      </c>
      <c r="E39" s="603">
        <v>0</v>
      </c>
      <c r="F39" s="603">
        <v>0</v>
      </c>
      <c r="G39" s="603">
        <v>0</v>
      </c>
      <c r="H39" s="603">
        <v>0</v>
      </c>
      <c r="I39" s="603">
        <v>0</v>
      </c>
      <c r="J39" s="603">
        <v>0</v>
      </c>
      <c r="K39" s="603">
        <v>0</v>
      </c>
      <c r="L39" s="603">
        <v>0</v>
      </c>
      <c r="M39" s="603">
        <v>0</v>
      </c>
      <c r="N39" s="603">
        <v>0</v>
      </c>
      <c r="O39" s="603">
        <v>0</v>
      </c>
      <c r="P39" s="603">
        <v>0</v>
      </c>
      <c r="Q39" s="575"/>
      <c r="R39" s="574">
        <f t="shared" si="3"/>
        <v>0</v>
      </c>
    </row>
    <row r="40" spans="1:16142" ht="17">
      <c r="C40" s="567" t="s">
        <v>328</v>
      </c>
      <c r="D40" s="571" t="s">
        <v>103</v>
      </c>
      <c r="E40" s="603">
        <v>0</v>
      </c>
      <c r="F40" s="603">
        <v>0</v>
      </c>
      <c r="G40" s="603">
        <v>0</v>
      </c>
      <c r="H40" s="603">
        <v>0</v>
      </c>
      <c r="I40" s="603">
        <v>0</v>
      </c>
      <c r="J40" s="603">
        <v>0</v>
      </c>
      <c r="K40" s="603">
        <v>0</v>
      </c>
      <c r="L40" s="603">
        <v>0</v>
      </c>
      <c r="M40" s="603">
        <v>0</v>
      </c>
      <c r="N40" s="603">
        <v>0</v>
      </c>
      <c r="O40" s="603">
        <v>0</v>
      </c>
      <c r="P40" s="603">
        <v>0</v>
      </c>
      <c r="Q40" s="575"/>
      <c r="R40" s="574">
        <f t="shared" si="3"/>
        <v>0</v>
      </c>
    </row>
    <row r="41" spans="1:16142" ht="17">
      <c r="C41" s="567" t="s">
        <v>329</v>
      </c>
      <c r="D41" s="571"/>
      <c r="E41" s="618">
        <v>0</v>
      </c>
      <c r="F41" s="618">
        <v>0</v>
      </c>
      <c r="G41" s="618">
        <v>0</v>
      </c>
      <c r="H41" s="618">
        <v>0</v>
      </c>
      <c r="I41" s="618">
        <v>0</v>
      </c>
      <c r="J41" s="618">
        <v>0</v>
      </c>
      <c r="K41" s="618">
        <v>0</v>
      </c>
      <c r="L41" s="618">
        <v>0</v>
      </c>
      <c r="M41" s="618">
        <v>0</v>
      </c>
      <c r="N41" s="618">
        <v>0</v>
      </c>
      <c r="O41" s="618">
        <v>0</v>
      </c>
      <c r="P41" s="618">
        <v>0</v>
      </c>
      <c r="Q41" s="578"/>
      <c r="R41" s="566">
        <f t="shared" si="3"/>
        <v>0</v>
      </c>
    </row>
    <row r="42" spans="1:16142" s="557" customFormat="1" ht="17">
      <c r="A42" s="548"/>
      <c r="B42" s="548"/>
      <c r="C42" s="576" t="s">
        <v>330</v>
      </c>
      <c r="D42" s="559"/>
      <c r="E42" s="579">
        <f>SUM(E32:E41)</f>
        <v>336457.8229315537</v>
      </c>
      <c r="F42" s="579">
        <f t="shared" ref="F42:Q42" si="4">SUM(F32:F41)</f>
        <v>1002795.258997908</v>
      </c>
      <c r="G42" s="579">
        <f t="shared" si="4"/>
        <v>1260273.2933363025</v>
      </c>
      <c r="H42" s="579">
        <f t="shared" si="4"/>
        <v>1260273.2933363025</v>
      </c>
      <c r="I42" s="579">
        <f t="shared" si="4"/>
        <v>1260273.2933363025</v>
      </c>
      <c r="J42" s="579">
        <f t="shared" si="4"/>
        <v>1260273.2933363025</v>
      </c>
      <c r="K42" s="579">
        <f t="shared" si="4"/>
        <v>1260273.2933363025</v>
      </c>
      <c r="L42" s="579">
        <f t="shared" si="4"/>
        <v>1260273.2933363025</v>
      </c>
      <c r="M42" s="579">
        <f t="shared" si="4"/>
        <v>1260273.2933363025</v>
      </c>
      <c r="N42" s="579">
        <f t="shared" si="4"/>
        <v>1260273.2933363025</v>
      </c>
      <c r="O42" s="579">
        <f t="shared" si="4"/>
        <v>1260273.2933363025</v>
      </c>
      <c r="P42" s="579">
        <f t="shared" si="4"/>
        <v>1260273.2933363025</v>
      </c>
      <c r="Q42" s="579">
        <f t="shared" si="4"/>
        <v>0</v>
      </c>
      <c r="R42" s="579">
        <f t="shared" si="3"/>
        <v>13941986.015292484</v>
      </c>
      <c r="S42" s="548"/>
      <c r="T42" s="548"/>
      <c r="U42" s="548"/>
      <c r="V42" s="548"/>
      <c r="W42" s="548"/>
      <c r="X42" s="548"/>
      <c r="Y42" s="548"/>
      <c r="Z42" s="548"/>
      <c r="AA42" s="548"/>
      <c r="AB42" s="548"/>
      <c r="AC42" s="548"/>
      <c r="AD42" s="548"/>
      <c r="AE42" s="548"/>
      <c r="AF42" s="548"/>
      <c r="AG42" s="548"/>
      <c r="AH42" s="548"/>
      <c r="AI42" s="548"/>
      <c r="AJ42" s="548"/>
      <c r="AK42" s="548"/>
      <c r="AL42" s="548"/>
      <c r="AM42" s="548"/>
      <c r="AN42" s="548"/>
      <c r="AO42" s="548"/>
      <c r="AP42" s="548"/>
      <c r="AQ42" s="548"/>
      <c r="AR42" s="548"/>
      <c r="AS42" s="548"/>
      <c r="AT42" s="548"/>
      <c r="AU42" s="548"/>
      <c r="AV42" s="548"/>
      <c r="AW42" s="548"/>
      <c r="AX42" s="548"/>
      <c r="AY42" s="548"/>
      <c r="AZ42" s="548"/>
      <c r="BA42" s="548"/>
      <c r="BB42" s="548"/>
      <c r="BC42" s="548"/>
      <c r="BD42" s="548"/>
      <c r="BE42" s="548"/>
      <c r="BF42" s="548"/>
      <c r="BG42" s="548"/>
      <c r="BH42" s="548"/>
      <c r="BI42" s="548"/>
      <c r="BJ42" s="548"/>
      <c r="BK42" s="548"/>
      <c r="BL42" s="548"/>
      <c r="BM42" s="548"/>
      <c r="BN42" s="548"/>
      <c r="BO42" s="548"/>
      <c r="BP42" s="548"/>
      <c r="BQ42" s="548"/>
      <c r="BR42" s="548"/>
      <c r="BS42" s="548"/>
      <c r="BT42" s="548"/>
      <c r="BU42" s="548"/>
      <c r="BV42" s="548"/>
      <c r="BW42" s="548"/>
      <c r="BX42" s="548"/>
      <c r="BY42" s="548"/>
      <c r="BZ42" s="548"/>
      <c r="CA42" s="548"/>
      <c r="CB42" s="548"/>
      <c r="CC42" s="548"/>
      <c r="CD42" s="548"/>
      <c r="CE42" s="548"/>
      <c r="CF42" s="548"/>
      <c r="CG42" s="548"/>
      <c r="CH42" s="548"/>
      <c r="CI42" s="548"/>
      <c r="CJ42" s="548"/>
      <c r="CK42" s="548"/>
      <c r="CL42" s="548"/>
      <c r="CM42" s="548"/>
      <c r="CN42" s="548"/>
      <c r="CO42" s="548"/>
      <c r="CP42" s="548"/>
      <c r="CQ42" s="548"/>
      <c r="CR42" s="548"/>
      <c r="CS42" s="548"/>
      <c r="CT42" s="548"/>
      <c r="CU42" s="548"/>
      <c r="CV42" s="548"/>
      <c r="CW42" s="548"/>
      <c r="CX42" s="548"/>
      <c r="CY42" s="548"/>
      <c r="CZ42" s="548"/>
      <c r="DA42" s="548"/>
      <c r="DB42" s="548"/>
      <c r="DC42" s="548"/>
      <c r="DD42" s="548"/>
      <c r="DE42" s="548"/>
      <c r="DF42" s="548"/>
      <c r="DG42" s="548"/>
      <c r="DH42" s="548"/>
      <c r="DI42" s="548"/>
      <c r="DJ42" s="548"/>
      <c r="DK42" s="548"/>
      <c r="DL42" s="548"/>
      <c r="DM42" s="548"/>
      <c r="DN42" s="548"/>
      <c r="DO42" s="548"/>
      <c r="DP42" s="548"/>
      <c r="DQ42" s="548"/>
      <c r="DR42" s="548"/>
      <c r="DS42" s="548"/>
      <c r="DT42" s="548"/>
      <c r="DU42" s="548"/>
      <c r="DV42" s="548"/>
      <c r="DW42" s="548"/>
      <c r="DX42" s="548"/>
      <c r="DY42" s="548"/>
      <c r="DZ42" s="548"/>
      <c r="EA42" s="548"/>
      <c r="EB42" s="548"/>
      <c r="EC42" s="548"/>
      <c r="ED42" s="548"/>
      <c r="EE42" s="548"/>
      <c r="EF42" s="548"/>
      <c r="EG42" s="548"/>
      <c r="EH42" s="548"/>
      <c r="EI42" s="548"/>
      <c r="EJ42" s="548"/>
      <c r="EK42" s="548"/>
      <c r="EL42" s="548"/>
      <c r="EM42" s="548"/>
      <c r="EN42" s="548"/>
      <c r="EO42" s="548"/>
      <c r="EP42" s="548"/>
      <c r="EQ42" s="548"/>
      <c r="ER42" s="548"/>
      <c r="ES42" s="548"/>
      <c r="ET42" s="548"/>
      <c r="EU42" s="548"/>
      <c r="EV42" s="548"/>
      <c r="EW42" s="548"/>
      <c r="EX42" s="548"/>
      <c r="EY42" s="548"/>
      <c r="EZ42" s="548"/>
      <c r="FA42" s="548"/>
      <c r="FB42" s="548"/>
      <c r="FC42" s="548"/>
      <c r="FD42" s="548"/>
      <c r="FE42" s="548"/>
      <c r="FF42" s="548"/>
      <c r="FG42" s="548"/>
      <c r="FH42" s="548"/>
      <c r="FI42" s="548"/>
      <c r="FJ42" s="548"/>
      <c r="FK42" s="548"/>
      <c r="FL42" s="548"/>
      <c r="FM42" s="548"/>
      <c r="FN42" s="548"/>
      <c r="FO42" s="548"/>
      <c r="FP42" s="548"/>
      <c r="FQ42" s="548"/>
      <c r="FR42" s="548"/>
      <c r="FS42" s="548"/>
      <c r="FT42" s="548"/>
      <c r="FU42" s="548"/>
      <c r="FV42" s="548"/>
      <c r="FW42" s="548"/>
      <c r="FX42" s="548"/>
      <c r="FY42" s="548"/>
      <c r="FZ42" s="548"/>
      <c r="GA42" s="548"/>
      <c r="GB42" s="548"/>
      <c r="GC42" s="548"/>
      <c r="GD42" s="548"/>
      <c r="GE42" s="548"/>
      <c r="GF42" s="548"/>
      <c r="GG42" s="548"/>
      <c r="GH42" s="548"/>
      <c r="GI42" s="548"/>
      <c r="GJ42" s="548"/>
      <c r="GK42" s="548"/>
      <c r="GL42" s="548"/>
      <c r="GM42" s="548"/>
      <c r="GN42" s="548"/>
      <c r="GO42" s="548"/>
      <c r="GP42" s="548"/>
      <c r="GQ42" s="548"/>
      <c r="GR42" s="548"/>
      <c r="GS42" s="548"/>
      <c r="GT42" s="548"/>
      <c r="GU42" s="548"/>
      <c r="GV42" s="548"/>
      <c r="GW42" s="548"/>
      <c r="GX42" s="548"/>
      <c r="GY42" s="548"/>
      <c r="GZ42" s="548"/>
      <c r="HA42" s="548"/>
      <c r="HB42" s="548"/>
      <c r="HC42" s="548"/>
      <c r="HD42" s="548"/>
      <c r="HE42" s="548"/>
      <c r="HF42" s="548"/>
      <c r="HG42" s="548"/>
      <c r="HH42" s="548"/>
      <c r="HI42" s="548"/>
      <c r="HJ42" s="548"/>
      <c r="HK42" s="548"/>
      <c r="HL42" s="548"/>
      <c r="HM42" s="548"/>
      <c r="HN42" s="548"/>
      <c r="HO42" s="548"/>
      <c r="HP42" s="548"/>
      <c r="HQ42" s="548"/>
      <c r="HR42" s="548"/>
      <c r="HS42" s="548"/>
      <c r="HT42" s="548"/>
      <c r="HU42" s="548"/>
      <c r="HV42" s="548"/>
      <c r="HW42" s="548"/>
      <c r="HX42" s="548"/>
      <c r="HY42" s="548"/>
      <c r="HZ42" s="548"/>
      <c r="IA42" s="548"/>
      <c r="IB42" s="548"/>
      <c r="IC42" s="548"/>
      <c r="ID42" s="548"/>
      <c r="IE42" s="548"/>
      <c r="IF42" s="548"/>
      <c r="IG42" s="548"/>
      <c r="IH42" s="548"/>
      <c r="II42" s="548"/>
      <c r="IJ42" s="548"/>
      <c r="IK42" s="548"/>
      <c r="IL42" s="548"/>
      <c r="IM42" s="548"/>
      <c r="IN42" s="548"/>
      <c r="IO42" s="548"/>
      <c r="IP42" s="548"/>
      <c r="IQ42" s="548"/>
      <c r="IR42" s="548"/>
      <c r="IS42" s="548"/>
      <c r="IT42" s="548"/>
      <c r="IU42" s="548"/>
      <c r="IV42" s="548"/>
      <c r="IW42" s="548"/>
      <c r="IX42" s="548"/>
      <c r="IY42" s="548"/>
      <c r="IZ42" s="548"/>
      <c r="JA42" s="548"/>
      <c r="JB42" s="548"/>
      <c r="JC42" s="548"/>
      <c r="JD42" s="548"/>
      <c r="JE42" s="548"/>
      <c r="JF42" s="548"/>
      <c r="JG42" s="548"/>
      <c r="JH42" s="548"/>
      <c r="JI42" s="548"/>
      <c r="JJ42" s="548"/>
      <c r="JK42" s="548"/>
      <c r="JL42" s="548"/>
      <c r="JM42" s="548"/>
      <c r="JN42" s="548"/>
      <c r="JO42" s="548"/>
      <c r="JP42" s="548"/>
      <c r="JQ42" s="548"/>
      <c r="JR42" s="548"/>
      <c r="JS42" s="548"/>
      <c r="JT42" s="548"/>
      <c r="JU42" s="548"/>
      <c r="JV42" s="548"/>
      <c r="JW42" s="548"/>
      <c r="JX42" s="548"/>
      <c r="JY42" s="548"/>
      <c r="JZ42" s="548"/>
      <c r="KA42" s="548"/>
      <c r="KB42" s="548"/>
      <c r="KC42" s="548"/>
      <c r="KD42" s="548"/>
      <c r="KE42" s="548"/>
      <c r="KF42" s="548"/>
      <c r="KG42" s="548"/>
      <c r="KH42" s="548"/>
      <c r="KI42" s="548"/>
      <c r="KJ42" s="548"/>
      <c r="KK42" s="548"/>
      <c r="KL42" s="548"/>
      <c r="KM42" s="548"/>
      <c r="KN42" s="548"/>
      <c r="KO42" s="548"/>
      <c r="KP42" s="548"/>
      <c r="KQ42" s="548"/>
      <c r="KR42" s="548"/>
      <c r="KS42" s="548"/>
      <c r="KT42" s="548"/>
      <c r="KU42" s="548"/>
      <c r="KV42" s="548"/>
      <c r="KW42" s="548"/>
      <c r="KX42" s="548"/>
      <c r="KY42" s="548"/>
      <c r="KZ42" s="548"/>
      <c r="LA42" s="548"/>
      <c r="LB42" s="548"/>
      <c r="LC42" s="548"/>
      <c r="LD42" s="548"/>
      <c r="LE42" s="548"/>
      <c r="LF42" s="548"/>
      <c r="LG42" s="548"/>
      <c r="LH42" s="548"/>
      <c r="LI42" s="548"/>
      <c r="LJ42" s="548"/>
      <c r="LK42" s="548"/>
      <c r="LL42" s="548"/>
      <c r="LM42" s="548"/>
      <c r="LN42" s="548"/>
      <c r="LO42" s="548"/>
      <c r="LP42" s="548"/>
      <c r="LQ42" s="548"/>
      <c r="LR42" s="548"/>
      <c r="LS42" s="548"/>
      <c r="LT42" s="548"/>
      <c r="LU42" s="548"/>
      <c r="LV42" s="548"/>
      <c r="LW42" s="548"/>
      <c r="LX42" s="548"/>
      <c r="LY42" s="548"/>
      <c r="LZ42" s="548"/>
      <c r="MA42" s="548"/>
      <c r="MB42" s="548"/>
      <c r="MC42" s="548"/>
      <c r="MD42" s="548"/>
      <c r="ME42" s="548"/>
      <c r="MF42" s="548"/>
      <c r="MG42" s="548"/>
      <c r="MH42" s="548"/>
      <c r="MI42" s="548"/>
      <c r="MJ42" s="548"/>
      <c r="MK42" s="548"/>
      <c r="ML42" s="548"/>
      <c r="MM42" s="548"/>
      <c r="MN42" s="548"/>
      <c r="MO42" s="548"/>
      <c r="MP42" s="548"/>
      <c r="MQ42" s="548"/>
      <c r="MR42" s="548"/>
      <c r="MS42" s="548"/>
      <c r="MT42" s="548"/>
      <c r="MU42" s="548"/>
      <c r="MV42" s="548"/>
      <c r="MW42" s="548"/>
      <c r="MX42" s="548"/>
      <c r="MY42" s="548"/>
      <c r="MZ42" s="548"/>
      <c r="NA42" s="548"/>
      <c r="NB42" s="548"/>
      <c r="NC42" s="548"/>
      <c r="ND42" s="548"/>
      <c r="NE42" s="548"/>
      <c r="NF42" s="548"/>
      <c r="NG42" s="548"/>
      <c r="NH42" s="548"/>
      <c r="NI42" s="548"/>
      <c r="NJ42" s="548"/>
      <c r="NK42" s="548"/>
      <c r="NL42" s="548"/>
      <c r="NM42" s="548"/>
      <c r="NN42" s="548"/>
      <c r="NO42" s="548"/>
      <c r="NP42" s="548"/>
      <c r="NQ42" s="548"/>
      <c r="NR42" s="548"/>
      <c r="NS42" s="548"/>
      <c r="NT42" s="548"/>
      <c r="NU42" s="548"/>
      <c r="NV42" s="548"/>
      <c r="NW42" s="548"/>
      <c r="NX42" s="548"/>
      <c r="NY42" s="548"/>
      <c r="NZ42" s="548"/>
      <c r="OA42" s="548"/>
      <c r="OB42" s="548"/>
      <c r="OC42" s="548"/>
      <c r="OD42" s="548"/>
      <c r="OE42" s="548"/>
      <c r="OF42" s="548"/>
      <c r="OG42" s="548"/>
      <c r="OH42" s="548"/>
      <c r="OI42" s="548"/>
      <c r="OJ42" s="548"/>
      <c r="OK42" s="548"/>
      <c r="OL42" s="548"/>
      <c r="OM42" s="548"/>
      <c r="ON42" s="548"/>
      <c r="OO42" s="548"/>
      <c r="OP42" s="548"/>
      <c r="OQ42" s="548"/>
      <c r="OR42" s="548"/>
      <c r="OS42" s="548"/>
      <c r="OT42" s="548"/>
      <c r="OU42" s="548"/>
      <c r="OV42" s="548"/>
      <c r="OW42" s="548"/>
      <c r="OX42" s="548"/>
      <c r="OY42" s="548"/>
      <c r="OZ42" s="548"/>
      <c r="PA42" s="548"/>
      <c r="PB42" s="548"/>
      <c r="PC42" s="548"/>
      <c r="PD42" s="548"/>
      <c r="PE42" s="548"/>
      <c r="PF42" s="548"/>
      <c r="PG42" s="548"/>
      <c r="PH42" s="548"/>
      <c r="PI42" s="548"/>
      <c r="PJ42" s="548"/>
      <c r="PK42" s="548"/>
      <c r="PL42" s="548"/>
      <c r="PM42" s="548"/>
      <c r="PN42" s="548"/>
      <c r="PO42" s="548"/>
      <c r="PP42" s="548"/>
      <c r="PQ42" s="548"/>
      <c r="PR42" s="548"/>
      <c r="PS42" s="548"/>
      <c r="PT42" s="548"/>
      <c r="PU42" s="548"/>
      <c r="PV42" s="548"/>
      <c r="PW42" s="548"/>
      <c r="PX42" s="548"/>
      <c r="PY42" s="548"/>
      <c r="PZ42" s="548"/>
      <c r="QA42" s="548"/>
      <c r="QB42" s="548"/>
      <c r="QC42" s="548"/>
      <c r="QD42" s="548"/>
      <c r="QE42" s="548"/>
      <c r="QF42" s="548"/>
      <c r="QG42" s="548"/>
      <c r="QH42" s="548"/>
      <c r="QI42" s="548"/>
      <c r="QJ42" s="548"/>
      <c r="QK42" s="548"/>
      <c r="QL42" s="548"/>
      <c r="QM42" s="548"/>
      <c r="QN42" s="548"/>
      <c r="QO42" s="548"/>
      <c r="QP42" s="548"/>
      <c r="QQ42" s="548"/>
      <c r="QR42" s="548"/>
      <c r="QS42" s="548"/>
      <c r="QT42" s="548"/>
      <c r="QU42" s="548"/>
      <c r="QV42" s="548"/>
      <c r="QW42" s="548"/>
      <c r="QX42" s="548"/>
      <c r="QY42" s="548"/>
      <c r="QZ42" s="548"/>
      <c r="RA42" s="548"/>
      <c r="RB42" s="548"/>
      <c r="RC42" s="548"/>
      <c r="RD42" s="548"/>
      <c r="RE42" s="548"/>
      <c r="RF42" s="548"/>
      <c r="RG42" s="548"/>
      <c r="RH42" s="548"/>
      <c r="RI42" s="548"/>
      <c r="RJ42" s="548"/>
      <c r="RK42" s="548"/>
      <c r="RL42" s="548"/>
      <c r="RM42" s="548"/>
      <c r="RN42" s="548"/>
      <c r="RO42" s="548"/>
      <c r="RP42" s="548"/>
      <c r="RQ42" s="548"/>
      <c r="RR42" s="548"/>
      <c r="RS42" s="548"/>
      <c r="RT42" s="548"/>
      <c r="RU42" s="548"/>
      <c r="RV42" s="548"/>
      <c r="RW42" s="548"/>
      <c r="RX42" s="548"/>
      <c r="RY42" s="548"/>
      <c r="RZ42" s="548"/>
      <c r="SA42" s="548"/>
      <c r="SB42" s="548"/>
      <c r="SC42" s="548"/>
      <c r="SD42" s="548"/>
      <c r="SE42" s="548"/>
      <c r="SF42" s="548"/>
      <c r="SG42" s="548"/>
      <c r="SH42" s="548"/>
      <c r="SI42" s="548"/>
      <c r="SJ42" s="548"/>
      <c r="SK42" s="548"/>
      <c r="SL42" s="548"/>
      <c r="SM42" s="548"/>
      <c r="SN42" s="548"/>
      <c r="SO42" s="548"/>
      <c r="SP42" s="548"/>
      <c r="SQ42" s="548"/>
      <c r="SR42" s="548"/>
      <c r="SS42" s="548"/>
      <c r="ST42" s="548"/>
      <c r="SU42" s="548"/>
      <c r="SV42" s="548"/>
      <c r="SW42" s="548"/>
      <c r="SX42" s="548"/>
      <c r="SY42" s="548"/>
      <c r="SZ42" s="548"/>
      <c r="TA42" s="548"/>
      <c r="TB42" s="548"/>
      <c r="TC42" s="548"/>
      <c r="TD42" s="548"/>
      <c r="TE42" s="548"/>
      <c r="TF42" s="548"/>
      <c r="TG42" s="548"/>
      <c r="TH42" s="548"/>
      <c r="TI42" s="548"/>
      <c r="TJ42" s="548"/>
      <c r="TK42" s="548"/>
      <c r="TL42" s="548"/>
      <c r="TM42" s="548"/>
      <c r="TN42" s="548"/>
      <c r="TO42" s="548"/>
      <c r="TP42" s="548"/>
      <c r="TQ42" s="548"/>
      <c r="TR42" s="548"/>
      <c r="TS42" s="548"/>
      <c r="TT42" s="548"/>
      <c r="TU42" s="548"/>
      <c r="TV42" s="548"/>
      <c r="TW42" s="548"/>
      <c r="TX42" s="548"/>
      <c r="TY42" s="548"/>
      <c r="TZ42" s="548"/>
      <c r="UA42" s="548"/>
      <c r="UB42" s="548"/>
      <c r="UC42" s="548"/>
      <c r="UD42" s="548"/>
      <c r="UE42" s="548"/>
      <c r="UF42" s="548"/>
      <c r="UG42" s="548"/>
      <c r="UH42" s="548"/>
      <c r="UI42" s="548"/>
      <c r="UJ42" s="548"/>
      <c r="UK42" s="548"/>
      <c r="UL42" s="548"/>
      <c r="UM42" s="548"/>
      <c r="UN42" s="548"/>
      <c r="UO42" s="548"/>
      <c r="UP42" s="548"/>
      <c r="UQ42" s="548"/>
      <c r="UR42" s="548"/>
      <c r="US42" s="548"/>
      <c r="UT42" s="548"/>
      <c r="UU42" s="548"/>
      <c r="UV42" s="548"/>
      <c r="UW42" s="548"/>
      <c r="UX42" s="548"/>
      <c r="UY42" s="548"/>
      <c r="UZ42" s="548"/>
      <c r="VA42" s="548"/>
      <c r="VB42" s="548"/>
      <c r="VC42" s="548"/>
      <c r="VD42" s="548"/>
      <c r="VE42" s="548"/>
      <c r="VF42" s="548"/>
      <c r="VG42" s="548"/>
      <c r="VH42" s="548"/>
      <c r="VI42" s="548"/>
      <c r="VJ42" s="548"/>
      <c r="VK42" s="548"/>
      <c r="VL42" s="548"/>
      <c r="VM42" s="548"/>
      <c r="VN42" s="548"/>
      <c r="VO42" s="548"/>
      <c r="VP42" s="548"/>
      <c r="VQ42" s="548"/>
      <c r="VR42" s="548"/>
      <c r="VS42" s="548"/>
      <c r="VT42" s="548"/>
      <c r="VU42" s="548"/>
      <c r="VV42" s="548"/>
      <c r="VW42" s="548"/>
      <c r="VX42" s="548"/>
      <c r="VY42" s="548"/>
      <c r="VZ42" s="548"/>
      <c r="WA42" s="548"/>
      <c r="WB42" s="548"/>
      <c r="WC42" s="548"/>
      <c r="WD42" s="548"/>
      <c r="WE42" s="548"/>
      <c r="WF42" s="548"/>
      <c r="WG42" s="548"/>
      <c r="WH42" s="548"/>
      <c r="WI42" s="548"/>
      <c r="WJ42" s="548"/>
      <c r="WK42" s="548"/>
      <c r="WL42" s="548"/>
      <c r="WM42" s="548"/>
      <c r="WN42" s="548"/>
      <c r="WO42" s="548"/>
      <c r="WP42" s="548"/>
      <c r="WQ42" s="548"/>
      <c r="WR42" s="548"/>
      <c r="WS42" s="548"/>
      <c r="WT42" s="548"/>
      <c r="WU42" s="548"/>
      <c r="WV42" s="548"/>
      <c r="WW42" s="548"/>
      <c r="WX42" s="548"/>
      <c r="WY42" s="548"/>
      <c r="WZ42" s="548"/>
      <c r="XA42" s="548"/>
      <c r="XB42" s="548"/>
      <c r="XC42" s="548"/>
      <c r="XD42" s="548"/>
      <c r="XE42" s="548"/>
      <c r="XF42" s="548"/>
      <c r="XG42" s="548"/>
      <c r="XH42" s="548"/>
      <c r="XI42" s="548"/>
      <c r="XJ42" s="548"/>
      <c r="XK42" s="548"/>
      <c r="XL42" s="548"/>
      <c r="XM42" s="548"/>
      <c r="XN42" s="548"/>
      <c r="XO42" s="548"/>
      <c r="XP42" s="548"/>
      <c r="XQ42" s="548"/>
      <c r="XR42" s="548"/>
      <c r="XS42" s="548"/>
      <c r="XT42" s="548"/>
      <c r="XU42" s="548"/>
      <c r="XV42" s="548"/>
      <c r="XW42" s="548"/>
      <c r="XX42" s="548"/>
      <c r="XY42" s="548"/>
      <c r="XZ42" s="548"/>
      <c r="YA42" s="548"/>
      <c r="YB42" s="548"/>
      <c r="YC42" s="548"/>
      <c r="YD42" s="548"/>
      <c r="YE42" s="548"/>
      <c r="YF42" s="548"/>
      <c r="YG42" s="548"/>
      <c r="YH42" s="548"/>
      <c r="YI42" s="548"/>
      <c r="YJ42" s="548"/>
      <c r="YK42" s="548"/>
      <c r="YL42" s="548"/>
      <c r="YM42" s="548"/>
      <c r="YN42" s="548"/>
      <c r="YO42" s="548"/>
      <c r="YP42" s="548"/>
      <c r="YQ42" s="548"/>
      <c r="YR42" s="548"/>
      <c r="YS42" s="548"/>
      <c r="YT42" s="548"/>
      <c r="YU42" s="548"/>
      <c r="YV42" s="548"/>
      <c r="YW42" s="548"/>
      <c r="YX42" s="548"/>
      <c r="YY42" s="548"/>
      <c r="YZ42" s="548"/>
      <c r="ZA42" s="548"/>
      <c r="ZB42" s="548"/>
      <c r="ZC42" s="548"/>
      <c r="ZD42" s="548"/>
      <c r="ZE42" s="548"/>
      <c r="ZF42" s="548"/>
      <c r="ZG42" s="548"/>
      <c r="ZH42" s="548"/>
      <c r="ZI42" s="548"/>
      <c r="ZJ42" s="548"/>
      <c r="ZK42" s="548"/>
      <c r="ZL42" s="548"/>
      <c r="ZM42" s="548"/>
      <c r="ZN42" s="548"/>
      <c r="ZO42" s="548"/>
      <c r="ZP42" s="548"/>
      <c r="ZQ42" s="548"/>
      <c r="ZR42" s="548"/>
      <c r="ZS42" s="548"/>
      <c r="ZT42" s="548"/>
      <c r="ZU42" s="548"/>
      <c r="ZV42" s="548"/>
      <c r="ZW42" s="548"/>
      <c r="ZX42" s="548"/>
      <c r="ZY42" s="548"/>
      <c r="ZZ42" s="548"/>
      <c r="AAA42" s="548"/>
      <c r="AAB42" s="548"/>
      <c r="AAC42" s="548"/>
      <c r="AAD42" s="548"/>
      <c r="AAE42" s="548"/>
      <c r="AAF42" s="548"/>
      <c r="AAG42" s="548"/>
      <c r="AAH42" s="548"/>
      <c r="AAI42" s="548"/>
      <c r="AAJ42" s="548"/>
      <c r="AAK42" s="548"/>
      <c r="AAL42" s="548"/>
      <c r="AAM42" s="548"/>
      <c r="AAN42" s="548"/>
      <c r="AAO42" s="548"/>
      <c r="AAP42" s="548"/>
      <c r="AAQ42" s="548"/>
      <c r="AAR42" s="548"/>
      <c r="AAS42" s="548"/>
      <c r="AAT42" s="548"/>
      <c r="AAU42" s="548"/>
      <c r="AAV42" s="548"/>
      <c r="AAW42" s="548"/>
      <c r="AAX42" s="548"/>
      <c r="AAY42" s="548"/>
      <c r="AAZ42" s="548"/>
      <c r="ABA42" s="548"/>
      <c r="ABB42" s="548"/>
      <c r="ABC42" s="548"/>
      <c r="ABD42" s="548"/>
      <c r="ABE42" s="548"/>
      <c r="ABF42" s="548"/>
      <c r="ABG42" s="548"/>
      <c r="ABH42" s="548"/>
      <c r="ABI42" s="548"/>
      <c r="ABJ42" s="548"/>
      <c r="ABK42" s="548"/>
      <c r="ABL42" s="548"/>
      <c r="ABM42" s="548"/>
      <c r="ABN42" s="548"/>
      <c r="ABO42" s="548"/>
      <c r="ABP42" s="548"/>
      <c r="ABQ42" s="548"/>
      <c r="ABR42" s="548"/>
      <c r="ABS42" s="548"/>
      <c r="ABT42" s="548"/>
      <c r="ABU42" s="548"/>
      <c r="ABV42" s="548"/>
      <c r="ABW42" s="548"/>
      <c r="ABX42" s="548"/>
      <c r="ABY42" s="548"/>
      <c r="ABZ42" s="548"/>
      <c r="ACA42" s="548"/>
      <c r="ACB42" s="548"/>
      <c r="ACC42" s="548"/>
      <c r="ACD42" s="548"/>
      <c r="ACE42" s="548"/>
      <c r="ACF42" s="548"/>
      <c r="ACG42" s="548"/>
      <c r="ACH42" s="548"/>
      <c r="ACI42" s="548"/>
      <c r="ACJ42" s="548"/>
      <c r="ACK42" s="548"/>
      <c r="ACL42" s="548"/>
      <c r="ACM42" s="548"/>
      <c r="ACN42" s="548"/>
      <c r="ACO42" s="548"/>
      <c r="ACP42" s="548"/>
      <c r="ACQ42" s="548"/>
      <c r="ACR42" s="548"/>
      <c r="ACS42" s="548"/>
      <c r="ACT42" s="548"/>
      <c r="ACU42" s="548"/>
      <c r="ACV42" s="548"/>
      <c r="ACW42" s="548"/>
      <c r="ACX42" s="548"/>
      <c r="ACY42" s="548"/>
      <c r="ACZ42" s="548"/>
      <c r="ADA42" s="548"/>
      <c r="ADB42" s="548"/>
      <c r="ADC42" s="548"/>
      <c r="ADD42" s="548"/>
      <c r="ADE42" s="548"/>
      <c r="ADF42" s="548"/>
      <c r="ADG42" s="548"/>
      <c r="ADH42" s="548"/>
      <c r="ADI42" s="548"/>
      <c r="ADJ42" s="548"/>
      <c r="ADK42" s="548"/>
      <c r="ADL42" s="548"/>
      <c r="ADM42" s="548"/>
      <c r="ADN42" s="548"/>
      <c r="ADO42" s="548"/>
      <c r="ADP42" s="548"/>
      <c r="ADQ42" s="548"/>
      <c r="ADR42" s="548"/>
      <c r="ADS42" s="548"/>
      <c r="ADT42" s="548"/>
      <c r="ADU42" s="548"/>
      <c r="ADV42" s="548"/>
      <c r="ADW42" s="548"/>
      <c r="ADX42" s="548"/>
      <c r="ADY42" s="548"/>
      <c r="ADZ42" s="548"/>
      <c r="AEA42" s="548"/>
      <c r="AEB42" s="548"/>
      <c r="AEC42" s="548"/>
      <c r="AED42" s="548"/>
      <c r="AEE42" s="548"/>
      <c r="AEF42" s="548"/>
      <c r="AEG42" s="548"/>
      <c r="AEH42" s="548"/>
      <c r="AEI42" s="548"/>
      <c r="AEJ42" s="548"/>
      <c r="AEK42" s="548"/>
      <c r="AEL42" s="548"/>
      <c r="AEM42" s="548"/>
      <c r="AEN42" s="548"/>
      <c r="AEO42" s="548"/>
      <c r="AEP42" s="548"/>
      <c r="AEQ42" s="548"/>
      <c r="AER42" s="548"/>
      <c r="AES42" s="548"/>
      <c r="AET42" s="548"/>
      <c r="AEU42" s="548"/>
      <c r="AEV42" s="548"/>
      <c r="AEW42" s="548"/>
      <c r="AEX42" s="548"/>
      <c r="AEY42" s="548"/>
      <c r="AEZ42" s="548"/>
      <c r="AFA42" s="548"/>
      <c r="AFB42" s="548"/>
      <c r="AFC42" s="548"/>
      <c r="AFD42" s="548"/>
      <c r="AFE42" s="548"/>
      <c r="AFF42" s="548"/>
      <c r="AFG42" s="548"/>
      <c r="AFH42" s="548"/>
      <c r="AFI42" s="548"/>
      <c r="AFJ42" s="548"/>
      <c r="AFK42" s="548"/>
      <c r="AFL42" s="548"/>
      <c r="AFM42" s="548"/>
      <c r="AFN42" s="548"/>
      <c r="AFO42" s="548"/>
      <c r="AFP42" s="548"/>
      <c r="AFQ42" s="548"/>
      <c r="AFR42" s="548"/>
      <c r="AFS42" s="548"/>
      <c r="AFT42" s="548"/>
      <c r="AFU42" s="548"/>
      <c r="AFV42" s="548"/>
      <c r="AFW42" s="548"/>
      <c r="AFX42" s="548"/>
      <c r="AFY42" s="548"/>
      <c r="AFZ42" s="548"/>
      <c r="AGA42" s="548"/>
      <c r="AGB42" s="548"/>
      <c r="AGC42" s="548"/>
      <c r="AGD42" s="548"/>
      <c r="AGE42" s="548"/>
      <c r="AGF42" s="548"/>
      <c r="AGG42" s="548"/>
      <c r="AGH42" s="548"/>
      <c r="AGI42" s="548"/>
      <c r="AGJ42" s="548"/>
      <c r="AGK42" s="548"/>
      <c r="AGL42" s="548"/>
      <c r="AGM42" s="548"/>
      <c r="AGN42" s="548"/>
      <c r="AGO42" s="548"/>
      <c r="AGP42" s="548"/>
      <c r="AGQ42" s="548"/>
      <c r="AGR42" s="548"/>
      <c r="AGS42" s="548"/>
      <c r="AGT42" s="548"/>
      <c r="AGU42" s="548"/>
      <c r="AGV42" s="548"/>
      <c r="AGW42" s="548"/>
      <c r="AGX42" s="548"/>
      <c r="AGY42" s="548"/>
      <c r="AGZ42" s="548"/>
      <c r="AHA42" s="548"/>
      <c r="AHB42" s="548"/>
      <c r="AHC42" s="548"/>
      <c r="AHD42" s="548"/>
      <c r="AHE42" s="548"/>
      <c r="AHF42" s="548"/>
      <c r="AHG42" s="548"/>
      <c r="AHH42" s="548"/>
      <c r="AHI42" s="548"/>
      <c r="AHJ42" s="548"/>
      <c r="AHK42" s="548"/>
      <c r="AHL42" s="548"/>
      <c r="AHM42" s="548"/>
      <c r="AHN42" s="548"/>
      <c r="AHO42" s="548"/>
      <c r="AHP42" s="548"/>
      <c r="AHQ42" s="548"/>
      <c r="AHR42" s="548"/>
      <c r="AHS42" s="548"/>
      <c r="AHT42" s="548"/>
      <c r="AHU42" s="548"/>
      <c r="AHV42" s="548"/>
      <c r="AHW42" s="548"/>
      <c r="AHX42" s="548"/>
      <c r="AHY42" s="548"/>
      <c r="AHZ42" s="548"/>
      <c r="AIA42" s="548"/>
      <c r="AIB42" s="548"/>
      <c r="AIC42" s="548"/>
      <c r="AID42" s="548"/>
      <c r="AIE42" s="548"/>
      <c r="AIF42" s="548"/>
      <c r="AIG42" s="548"/>
      <c r="AIH42" s="548"/>
      <c r="AII42" s="548"/>
      <c r="AIJ42" s="548"/>
      <c r="AIK42" s="548"/>
      <c r="AIL42" s="548"/>
      <c r="AIM42" s="548"/>
      <c r="AIN42" s="548"/>
      <c r="AIO42" s="548"/>
      <c r="AIP42" s="548"/>
      <c r="AIQ42" s="548"/>
      <c r="AIR42" s="548"/>
      <c r="AIS42" s="548"/>
      <c r="AIT42" s="548"/>
      <c r="AIU42" s="548"/>
      <c r="AIV42" s="548"/>
      <c r="AIW42" s="548"/>
      <c r="AIX42" s="548"/>
      <c r="AIY42" s="548"/>
      <c r="AIZ42" s="548"/>
      <c r="AJA42" s="548"/>
      <c r="AJB42" s="548"/>
      <c r="AJC42" s="548"/>
      <c r="AJD42" s="548"/>
      <c r="AJE42" s="548"/>
      <c r="AJF42" s="548"/>
      <c r="AJG42" s="548"/>
      <c r="AJH42" s="548"/>
      <c r="AJI42" s="548"/>
      <c r="AJJ42" s="548"/>
      <c r="AJK42" s="548"/>
      <c r="AJL42" s="548"/>
      <c r="AJM42" s="548"/>
      <c r="AJN42" s="548"/>
      <c r="AJO42" s="548"/>
      <c r="AJP42" s="548"/>
      <c r="AJQ42" s="548"/>
      <c r="AJR42" s="548"/>
      <c r="AJS42" s="548"/>
      <c r="AJT42" s="548"/>
      <c r="AJU42" s="548"/>
      <c r="AJV42" s="548"/>
      <c r="AJW42" s="548"/>
      <c r="AJX42" s="548"/>
      <c r="AJY42" s="548"/>
      <c r="AJZ42" s="548"/>
      <c r="AKA42" s="548"/>
      <c r="AKB42" s="548"/>
      <c r="AKC42" s="548"/>
      <c r="AKD42" s="548"/>
      <c r="AKE42" s="548"/>
      <c r="AKF42" s="548"/>
      <c r="AKG42" s="548"/>
      <c r="AKH42" s="548"/>
      <c r="AKI42" s="548"/>
      <c r="AKJ42" s="548"/>
      <c r="AKK42" s="548"/>
      <c r="AKL42" s="548"/>
      <c r="AKM42" s="548"/>
      <c r="AKN42" s="548"/>
      <c r="AKO42" s="548"/>
      <c r="AKP42" s="548"/>
      <c r="AKQ42" s="548"/>
      <c r="AKR42" s="548"/>
      <c r="AKS42" s="548"/>
      <c r="AKT42" s="548"/>
      <c r="AKU42" s="548"/>
      <c r="AKV42" s="548"/>
      <c r="AKW42" s="548"/>
      <c r="AKX42" s="548"/>
      <c r="AKY42" s="548"/>
      <c r="AKZ42" s="548"/>
      <c r="ALA42" s="548"/>
      <c r="ALB42" s="548"/>
      <c r="ALC42" s="548"/>
      <c r="ALD42" s="548"/>
      <c r="ALE42" s="548"/>
      <c r="ALF42" s="548"/>
      <c r="ALG42" s="548"/>
      <c r="ALH42" s="548"/>
      <c r="ALI42" s="548"/>
      <c r="ALJ42" s="548"/>
      <c r="ALK42" s="548"/>
      <c r="ALL42" s="548"/>
      <c r="ALM42" s="548"/>
      <c r="ALN42" s="548"/>
      <c r="ALO42" s="548"/>
      <c r="ALP42" s="548"/>
      <c r="ALQ42" s="548"/>
      <c r="ALR42" s="548"/>
      <c r="ALS42" s="548"/>
      <c r="ALT42" s="548"/>
      <c r="ALU42" s="548"/>
      <c r="ALV42" s="548"/>
      <c r="ALW42" s="548"/>
      <c r="ALX42" s="548"/>
      <c r="ALY42" s="548"/>
      <c r="ALZ42" s="548"/>
      <c r="AMA42" s="548"/>
      <c r="AMB42" s="548"/>
      <c r="AMC42" s="548"/>
      <c r="AMD42" s="548"/>
      <c r="AME42" s="548"/>
      <c r="AMF42" s="548"/>
      <c r="AMG42" s="548"/>
      <c r="AMH42" s="548"/>
      <c r="AMI42" s="548"/>
      <c r="AMJ42" s="548"/>
      <c r="AMK42" s="548"/>
      <c r="AML42" s="548"/>
      <c r="AMM42" s="548"/>
      <c r="AMN42" s="548"/>
      <c r="AMO42" s="548"/>
      <c r="AMP42" s="548"/>
      <c r="AMQ42" s="548"/>
      <c r="AMR42" s="548"/>
      <c r="AMS42" s="548"/>
      <c r="AMT42" s="548"/>
      <c r="AMU42" s="548"/>
      <c r="AMV42" s="548"/>
      <c r="AMW42" s="548"/>
      <c r="AMX42" s="548"/>
      <c r="AMY42" s="548"/>
      <c r="AMZ42" s="548"/>
      <c r="ANA42" s="548"/>
      <c r="ANB42" s="548"/>
      <c r="ANC42" s="548"/>
      <c r="AND42" s="548"/>
      <c r="ANE42" s="548"/>
      <c r="ANF42" s="548"/>
      <c r="ANG42" s="548"/>
      <c r="ANH42" s="548"/>
      <c r="ANI42" s="548"/>
      <c r="ANJ42" s="548"/>
      <c r="ANK42" s="548"/>
      <c r="ANL42" s="548"/>
      <c r="ANM42" s="548"/>
      <c r="ANN42" s="548"/>
      <c r="ANO42" s="548"/>
      <c r="ANP42" s="548"/>
      <c r="ANQ42" s="548"/>
      <c r="ANR42" s="548"/>
      <c r="ANS42" s="548"/>
      <c r="ANT42" s="548"/>
      <c r="ANU42" s="548"/>
      <c r="ANV42" s="548"/>
      <c r="ANW42" s="548"/>
      <c r="ANX42" s="548"/>
      <c r="ANY42" s="548"/>
      <c r="ANZ42" s="548"/>
      <c r="AOA42" s="548"/>
      <c r="AOB42" s="548"/>
      <c r="AOC42" s="548"/>
      <c r="AOD42" s="548"/>
      <c r="AOE42" s="548"/>
      <c r="AOF42" s="548"/>
      <c r="AOG42" s="548"/>
      <c r="AOH42" s="548"/>
      <c r="AOI42" s="548"/>
      <c r="AOJ42" s="548"/>
      <c r="AOK42" s="548"/>
      <c r="AOL42" s="548"/>
      <c r="AOM42" s="548"/>
      <c r="AON42" s="548"/>
      <c r="AOO42" s="548"/>
      <c r="AOP42" s="548"/>
      <c r="AOQ42" s="548"/>
      <c r="AOR42" s="548"/>
      <c r="AOS42" s="548"/>
      <c r="AOT42" s="548"/>
      <c r="AOU42" s="548"/>
      <c r="AOV42" s="548"/>
      <c r="AOW42" s="548"/>
      <c r="AOX42" s="548"/>
      <c r="AOY42" s="548"/>
      <c r="AOZ42" s="548"/>
      <c r="APA42" s="548"/>
      <c r="APB42" s="548"/>
      <c r="APC42" s="548"/>
      <c r="APD42" s="548"/>
      <c r="APE42" s="548"/>
      <c r="APF42" s="548"/>
      <c r="APG42" s="548"/>
      <c r="APH42" s="548"/>
      <c r="API42" s="548"/>
      <c r="APJ42" s="548"/>
      <c r="APK42" s="548"/>
      <c r="APL42" s="548"/>
      <c r="APM42" s="548"/>
      <c r="APN42" s="548"/>
      <c r="APO42" s="548"/>
      <c r="APP42" s="548"/>
      <c r="APQ42" s="548"/>
      <c r="APR42" s="548"/>
      <c r="APS42" s="548"/>
      <c r="APT42" s="548"/>
      <c r="APU42" s="548"/>
      <c r="APV42" s="548"/>
      <c r="APW42" s="548"/>
      <c r="APX42" s="548"/>
      <c r="APY42" s="548"/>
      <c r="APZ42" s="548"/>
      <c r="AQA42" s="548"/>
      <c r="AQB42" s="548"/>
      <c r="AQC42" s="548"/>
      <c r="AQD42" s="548"/>
      <c r="AQE42" s="548"/>
      <c r="AQF42" s="548"/>
      <c r="AQG42" s="548"/>
      <c r="AQH42" s="548"/>
      <c r="AQI42" s="548"/>
      <c r="AQJ42" s="548"/>
      <c r="AQK42" s="548"/>
      <c r="AQL42" s="548"/>
      <c r="AQM42" s="548"/>
      <c r="AQN42" s="548"/>
      <c r="AQO42" s="548"/>
      <c r="AQP42" s="548"/>
      <c r="AQQ42" s="548"/>
      <c r="AQR42" s="548"/>
      <c r="AQS42" s="548"/>
      <c r="AQT42" s="548"/>
      <c r="AQU42" s="548"/>
      <c r="AQV42" s="548"/>
      <c r="AQW42" s="548"/>
      <c r="AQX42" s="548"/>
      <c r="AQY42" s="548"/>
      <c r="AQZ42" s="548"/>
      <c r="ARA42" s="548"/>
      <c r="ARB42" s="548"/>
      <c r="ARC42" s="548"/>
      <c r="ARD42" s="548"/>
      <c r="ARE42" s="548"/>
      <c r="ARF42" s="548"/>
      <c r="ARG42" s="548"/>
      <c r="ARH42" s="548"/>
      <c r="ARI42" s="548"/>
      <c r="ARJ42" s="548"/>
      <c r="ARK42" s="548"/>
      <c r="ARL42" s="548"/>
      <c r="ARM42" s="548"/>
      <c r="ARN42" s="548"/>
      <c r="ARO42" s="548"/>
      <c r="ARP42" s="548"/>
      <c r="ARQ42" s="548"/>
      <c r="ARR42" s="548"/>
      <c r="ARS42" s="548"/>
      <c r="ART42" s="548"/>
      <c r="ARU42" s="548"/>
      <c r="ARV42" s="548"/>
      <c r="ARW42" s="548"/>
      <c r="ARX42" s="548"/>
      <c r="ARY42" s="548"/>
      <c r="ARZ42" s="548"/>
      <c r="ASA42" s="548"/>
      <c r="ASB42" s="548"/>
      <c r="ASC42" s="548"/>
      <c r="ASD42" s="548"/>
      <c r="ASE42" s="548"/>
      <c r="ASF42" s="548"/>
      <c r="ASG42" s="548"/>
      <c r="ASH42" s="548"/>
      <c r="ASI42" s="548"/>
      <c r="ASJ42" s="548"/>
      <c r="ASK42" s="548"/>
      <c r="ASL42" s="548"/>
      <c r="ASM42" s="548"/>
      <c r="ASN42" s="548"/>
      <c r="ASO42" s="548"/>
      <c r="ASP42" s="548"/>
      <c r="ASQ42" s="548"/>
      <c r="ASR42" s="548"/>
      <c r="ASS42" s="548"/>
      <c r="AST42" s="548"/>
      <c r="ASU42" s="548"/>
      <c r="ASV42" s="548"/>
      <c r="ASW42" s="548"/>
      <c r="ASX42" s="548"/>
      <c r="ASY42" s="548"/>
      <c r="ASZ42" s="548"/>
      <c r="ATA42" s="548"/>
      <c r="ATB42" s="548"/>
      <c r="ATC42" s="548"/>
      <c r="ATD42" s="548"/>
      <c r="ATE42" s="548"/>
      <c r="ATF42" s="548"/>
      <c r="ATG42" s="548"/>
      <c r="ATH42" s="548"/>
      <c r="ATI42" s="548"/>
      <c r="ATJ42" s="548"/>
      <c r="ATK42" s="548"/>
      <c r="ATL42" s="548"/>
      <c r="ATM42" s="548"/>
      <c r="ATN42" s="548"/>
      <c r="ATO42" s="548"/>
      <c r="ATP42" s="548"/>
      <c r="ATQ42" s="548"/>
      <c r="ATR42" s="548"/>
      <c r="ATS42" s="548"/>
      <c r="ATT42" s="548"/>
      <c r="ATU42" s="548"/>
      <c r="ATV42" s="548"/>
      <c r="ATW42" s="548"/>
      <c r="ATX42" s="548"/>
      <c r="ATY42" s="548"/>
      <c r="ATZ42" s="548"/>
      <c r="AUA42" s="548"/>
      <c r="AUB42" s="548"/>
      <c r="AUC42" s="548"/>
      <c r="AUD42" s="548"/>
      <c r="AUE42" s="548"/>
      <c r="AUF42" s="548"/>
      <c r="AUG42" s="548"/>
      <c r="AUH42" s="548"/>
      <c r="AUI42" s="548"/>
      <c r="AUJ42" s="548"/>
      <c r="AUK42" s="548"/>
      <c r="AUL42" s="548"/>
      <c r="AUM42" s="548"/>
      <c r="AUN42" s="548"/>
      <c r="AUO42" s="548"/>
      <c r="AUP42" s="548"/>
      <c r="AUQ42" s="548"/>
      <c r="AUR42" s="548"/>
      <c r="AUS42" s="548"/>
      <c r="AUT42" s="548"/>
      <c r="AUU42" s="548"/>
      <c r="AUV42" s="548"/>
      <c r="AUW42" s="548"/>
      <c r="AUX42" s="548"/>
      <c r="AUY42" s="548"/>
      <c r="AUZ42" s="548"/>
      <c r="AVA42" s="548"/>
      <c r="AVB42" s="548"/>
      <c r="AVC42" s="548"/>
      <c r="AVD42" s="548"/>
      <c r="AVE42" s="548"/>
      <c r="AVF42" s="548"/>
      <c r="AVG42" s="548"/>
      <c r="AVH42" s="548"/>
      <c r="AVI42" s="548"/>
      <c r="AVJ42" s="548"/>
      <c r="AVK42" s="548"/>
      <c r="AVL42" s="548"/>
      <c r="AVM42" s="548"/>
      <c r="AVN42" s="548"/>
      <c r="AVO42" s="548"/>
      <c r="AVP42" s="548"/>
      <c r="AVQ42" s="548"/>
      <c r="AVR42" s="548"/>
      <c r="AVS42" s="548"/>
      <c r="AVT42" s="548"/>
      <c r="AVU42" s="548"/>
      <c r="AVV42" s="548"/>
      <c r="AVW42" s="548"/>
      <c r="AVX42" s="548"/>
      <c r="AVY42" s="548"/>
      <c r="AVZ42" s="548"/>
      <c r="AWA42" s="548"/>
      <c r="AWB42" s="548"/>
      <c r="AWC42" s="548"/>
      <c r="AWD42" s="548"/>
      <c r="AWE42" s="548"/>
      <c r="AWF42" s="548"/>
      <c r="AWG42" s="548"/>
      <c r="AWH42" s="548"/>
      <c r="AWI42" s="548"/>
      <c r="AWJ42" s="548"/>
      <c r="AWK42" s="548"/>
      <c r="AWL42" s="548"/>
      <c r="AWM42" s="548"/>
      <c r="AWN42" s="548"/>
      <c r="AWO42" s="548"/>
      <c r="AWP42" s="548"/>
      <c r="AWQ42" s="548"/>
      <c r="AWR42" s="548"/>
      <c r="AWS42" s="548"/>
      <c r="AWT42" s="548"/>
      <c r="AWU42" s="548"/>
      <c r="AWV42" s="548"/>
      <c r="AWW42" s="548"/>
      <c r="AWX42" s="548"/>
      <c r="AWY42" s="548"/>
      <c r="AWZ42" s="548"/>
      <c r="AXA42" s="548"/>
      <c r="AXB42" s="548"/>
      <c r="AXC42" s="548"/>
      <c r="AXD42" s="548"/>
      <c r="AXE42" s="548"/>
      <c r="AXF42" s="548"/>
      <c r="AXG42" s="548"/>
      <c r="AXH42" s="548"/>
      <c r="AXI42" s="548"/>
      <c r="AXJ42" s="548"/>
      <c r="AXK42" s="548"/>
      <c r="AXL42" s="548"/>
      <c r="AXM42" s="548"/>
      <c r="AXN42" s="548"/>
      <c r="AXO42" s="548"/>
      <c r="AXP42" s="548"/>
      <c r="AXQ42" s="548"/>
      <c r="AXR42" s="548"/>
      <c r="AXS42" s="548"/>
      <c r="AXT42" s="548"/>
      <c r="AXU42" s="548"/>
      <c r="AXV42" s="548"/>
      <c r="AXW42" s="548"/>
      <c r="AXX42" s="548"/>
      <c r="AXY42" s="548"/>
      <c r="AXZ42" s="548"/>
      <c r="AYA42" s="548"/>
      <c r="AYB42" s="548"/>
      <c r="AYC42" s="548"/>
      <c r="AYD42" s="548"/>
      <c r="AYE42" s="548"/>
      <c r="AYF42" s="548"/>
      <c r="AYG42" s="548"/>
      <c r="AYH42" s="548"/>
      <c r="AYI42" s="548"/>
      <c r="AYJ42" s="548"/>
      <c r="AYK42" s="548"/>
      <c r="AYL42" s="548"/>
      <c r="AYM42" s="548"/>
      <c r="AYN42" s="548"/>
      <c r="AYO42" s="548"/>
      <c r="AYP42" s="548"/>
      <c r="AYQ42" s="548"/>
      <c r="AYR42" s="548"/>
      <c r="AYS42" s="548"/>
      <c r="AYT42" s="548"/>
      <c r="AYU42" s="548"/>
      <c r="AYV42" s="548"/>
      <c r="AYW42" s="548"/>
      <c r="AYX42" s="548"/>
      <c r="AYY42" s="548"/>
      <c r="AYZ42" s="548"/>
      <c r="AZA42" s="548"/>
      <c r="AZB42" s="548"/>
      <c r="AZC42" s="548"/>
      <c r="AZD42" s="548"/>
      <c r="AZE42" s="548"/>
      <c r="AZF42" s="548"/>
      <c r="AZG42" s="548"/>
      <c r="AZH42" s="548"/>
      <c r="AZI42" s="548"/>
      <c r="AZJ42" s="548"/>
      <c r="AZK42" s="548"/>
      <c r="AZL42" s="548"/>
      <c r="AZM42" s="548"/>
      <c r="AZN42" s="548"/>
      <c r="AZO42" s="548"/>
      <c r="AZP42" s="548"/>
      <c r="AZQ42" s="548"/>
      <c r="AZR42" s="548"/>
      <c r="AZS42" s="548"/>
      <c r="AZT42" s="548"/>
      <c r="AZU42" s="548"/>
      <c r="AZV42" s="548"/>
      <c r="AZW42" s="548"/>
      <c r="AZX42" s="548"/>
      <c r="AZY42" s="548"/>
      <c r="AZZ42" s="548"/>
      <c r="BAA42" s="548"/>
      <c r="BAB42" s="548"/>
      <c r="BAC42" s="548"/>
      <c r="BAD42" s="548"/>
      <c r="BAE42" s="548"/>
      <c r="BAF42" s="548"/>
      <c r="BAG42" s="548"/>
      <c r="BAH42" s="548"/>
      <c r="BAI42" s="548"/>
      <c r="BAJ42" s="548"/>
      <c r="BAK42" s="548"/>
      <c r="BAL42" s="548"/>
      <c r="BAM42" s="548"/>
      <c r="BAN42" s="548"/>
      <c r="BAO42" s="548"/>
      <c r="BAP42" s="548"/>
      <c r="BAQ42" s="548"/>
      <c r="BAR42" s="548"/>
      <c r="BAS42" s="548"/>
      <c r="BAT42" s="548"/>
      <c r="BAU42" s="548"/>
      <c r="BAV42" s="548"/>
      <c r="BAW42" s="548"/>
      <c r="BAX42" s="548"/>
      <c r="BAY42" s="548"/>
      <c r="BAZ42" s="548"/>
      <c r="BBA42" s="548"/>
      <c r="BBB42" s="548"/>
      <c r="BBC42" s="548"/>
      <c r="BBD42" s="548"/>
      <c r="BBE42" s="548"/>
      <c r="BBF42" s="548"/>
      <c r="BBG42" s="548"/>
      <c r="BBH42" s="548"/>
      <c r="BBI42" s="548"/>
      <c r="BBJ42" s="548"/>
      <c r="BBK42" s="548"/>
      <c r="BBL42" s="548"/>
      <c r="BBM42" s="548"/>
      <c r="BBN42" s="548"/>
      <c r="BBO42" s="548"/>
      <c r="BBP42" s="548"/>
      <c r="BBQ42" s="548"/>
      <c r="BBR42" s="548"/>
      <c r="BBS42" s="548"/>
      <c r="BBT42" s="548"/>
      <c r="BBU42" s="548"/>
      <c r="BBV42" s="548"/>
      <c r="BBW42" s="548"/>
      <c r="BBX42" s="548"/>
      <c r="BBY42" s="548"/>
      <c r="BBZ42" s="548"/>
      <c r="BCA42" s="548"/>
      <c r="BCB42" s="548"/>
      <c r="BCC42" s="548"/>
      <c r="BCD42" s="548"/>
      <c r="BCE42" s="548"/>
      <c r="BCF42" s="548"/>
      <c r="BCG42" s="548"/>
      <c r="BCH42" s="548"/>
      <c r="BCI42" s="548"/>
      <c r="BCJ42" s="548"/>
      <c r="BCK42" s="548"/>
      <c r="BCL42" s="548"/>
      <c r="BCM42" s="548"/>
      <c r="BCN42" s="548"/>
      <c r="BCO42" s="548"/>
      <c r="BCP42" s="548"/>
      <c r="BCQ42" s="548"/>
      <c r="BCR42" s="548"/>
      <c r="BCS42" s="548"/>
      <c r="BCT42" s="548"/>
      <c r="BCU42" s="548"/>
      <c r="BCV42" s="548"/>
      <c r="BCW42" s="548"/>
      <c r="BCX42" s="548"/>
      <c r="BCY42" s="548"/>
      <c r="BCZ42" s="548"/>
      <c r="BDA42" s="548"/>
      <c r="BDB42" s="548"/>
      <c r="BDC42" s="548"/>
      <c r="BDD42" s="548"/>
      <c r="BDE42" s="548"/>
      <c r="BDF42" s="548"/>
      <c r="BDG42" s="548"/>
      <c r="BDH42" s="548"/>
      <c r="BDI42" s="548"/>
      <c r="BDJ42" s="548"/>
      <c r="BDK42" s="548"/>
      <c r="BDL42" s="548"/>
      <c r="BDM42" s="548"/>
      <c r="BDN42" s="548"/>
      <c r="BDO42" s="548"/>
      <c r="BDP42" s="548"/>
      <c r="BDQ42" s="548"/>
      <c r="BDR42" s="548"/>
      <c r="BDS42" s="548"/>
      <c r="BDT42" s="548"/>
      <c r="BDU42" s="548"/>
      <c r="BDV42" s="548"/>
      <c r="BDW42" s="548"/>
      <c r="BDX42" s="548"/>
      <c r="BDY42" s="548"/>
      <c r="BDZ42" s="548"/>
      <c r="BEA42" s="548"/>
      <c r="BEB42" s="548"/>
      <c r="BEC42" s="548"/>
      <c r="BED42" s="548"/>
      <c r="BEE42" s="548"/>
      <c r="BEF42" s="548"/>
      <c r="BEG42" s="548"/>
      <c r="BEH42" s="548"/>
      <c r="BEI42" s="548"/>
      <c r="BEJ42" s="548"/>
      <c r="BEK42" s="548"/>
      <c r="BEL42" s="548"/>
      <c r="BEM42" s="548"/>
      <c r="BEN42" s="548"/>
      <c r="BEO42" s="548"/>
      <c r="BEP42" s="548"/>
      <c r="BEQ42" s="548"/>
      <c r="BER42" s="548"/>
      <c r="BES42" s="548"/>
      <c r="BET42" s="548"/>
      <c r="BEU42" s="548"/>
      <c r="BEV42" s="548"/>
      <c r="BEW42" s="548"/>
      <c r="BEX42" s="548"/>
      <c r="BEY42" s="548"/>
      <c r="BEZ42" s="548"/>
      <c r="BFA42" s="548"/>
      <c r="BFB42" s="548"/>
      <c r="BFC42" s="548"/>
      <c r="BFD42" s="548"/>
      <c r="BFE42" s="548"/>
      <c r="BFF42" s="548"/>
      <c r="BFG42" s="548"/>
      <c r="BFH42" s="548"/>
      <c r="BFI42" s="548"/>
      <c r="BFJ42" s="548"/>
      <c r="BFK42" s="548"/>
      <c r="BFL42" s="548"/>
      <c r="BFM42" s="548"/>
      <c r="BFN42" s="548"/>
      <c r="BFO42" s="548"/>
      <c r="BFP42" s="548"/>
      <c r="BFQ42" s="548"/>
      <c r="BFR42" s="548"/>
      <c r="BFS42" s="548"/>
      <c r="BFT42" s="548"/>
      <c r="BFU42" s="548"/>
      <c r="BFV42" s="548"/>
      <c r="BFW42" s="548"/>
      <c r="BFX42" s="548"/>
      <c r="BFY42" s="548"/>
      <c r="BFZ42" s="548"/>
      <c r="BGA42" s="548"/>
      <c r="BGB42" s="548"/>
      <c r="BGC42" s="548"/>
      <c r="BGD42" s="548"/>
      <c r="BGE42" s="548"/>
      <c r="BGF42" s="548"/>
      <c r="BGG42" s="548"/>
      <c r="BGH42" s="548"/>
      <c r="BGI42" s="548"/>
      <c r="BGJ42" s="548"/>
      <c r="BGK42" s="548"/>
      <c r="BGL42" s="548"/>
      <c r="BGM42" s="548"/>
      <c r="BGN42" s="548"/>
      <c r="BGO42" s="548"/>
      <c r="BGP42" s="548"/>
      <c r="BGQ42" s="548"/>
      <c r="BGR42" s="548"/>
      <c r="BGS42" s="548"/>
      <c r="BGT42" s="548"/>
      <c r="BGU42" s="548"/>
      <c r="BGV42" s="548"/>
      <c r="BGW42" s="548"/>
      <c r="BGX42" s="548"/>
      <c r="BGY42" s="548"/>
      <c r="BGZ42" s="548"/>
      <c r="BHA42" s="548"/>
      <c r="BHB42" s="548"/>
      <c r="BHC42" s="548"/>
      <c r="BHD42" s="548"/>
      <c r="BHE42" s="548"/>
      <c r="BHF42" s="548"/>
      <c r="BHG42" s="548"/>
      <c r="BHH42" s="548"/>
      <c r="BHI42" s="548"/>
      <c r="BHJ42" s="548"/>
      <c r="BHK42" s="548"/>
      <c r="BHL42" s="548"/>
      <c r="BHM42" s="548"/>
      <c r="BHN42" s="548"/>
      <c r="BHO42" s="548"/>
      <c r="BHP42" s="548"/>
      <c r="BHQ42" s="548"/>
      <c r="BHR42" s="548"/>
      <c r="BHS42" s="548"/>
      <c r="BHT42" s="548"/>
      <c r="BHU42" s="548"/>
      <c r="BHV42" s="548"/>
      <c r="BHW42" s="548"/>
      <c r="BHX42" s="548"/>
      <c r="BHY42" s="548"/>
      <c r="BHZ42" s="548"/>
      <c r="BIA42" s="548"/>
      <c r="BIB42" s="548"/>
      <c r="BIC42" s="548"/>
      <c r="BID42" s="548"/>
      <c r="BIE42" s="548"/>
      <c r="BIF42" s="548"/>
      <c r="BIG42" s="548"/>
      <c r="BIH42" s="548"/>
      <c r="BII42" s="548"/>
      <c r="BIJ42" s="548"/>
      <c r="BIK42" s="548"/>
      <c r="BIL42" s="548"/>
      <c r="BIM42" s="548"/>
      <c r="BIN42" s="548"/>
      <c r="BIO42" s="548"/>
      <c r="BIP42" s="548"/>
      <c r="BIQ42" s="548"/>
      <c r="BIR42" s="548"/>
      <c r="BIS42" s="548"/>
      <c r="BIT42" s="548"/>
      <c r="BIU42" s="548"/>
      <c r="BIV42" s="548"/>
      <c r="BIW42" s="548"/>
      <c r="BIX42" s="548"/>
      <c r="BIY42" s="548"/>
      <c r="BIZ42" s="548"/>
      <c r="BJA42" s="548"/>
      <c r="BJB42" s="548"/>
      <c r="BJC42" s="548"/>
      <c r="BJD42" s="548"/>
      <c r="BJE42" s="548"/>
      <c r="BJF42" s="548"/>
      <c r="BJG42" s="548"/>
      <c r="BJH42" s="548"/>
      <c r="BJI42" s="548"/>
      <c r="BJJ42" s="548"/>
      <c r="BJK42" s="548"/>
      <c r="BJL42" s="548"/>
      <c r="BJM42" s="548"/>
      <c r="BJN42" s="548"/>
      <c r="BJO42" s="548"/>
      <c r="BJP42" s="548"/>
      <c r="BJQ42" s="548"/>
      <c r="BJR42" s="548"/>
      <c r="BJS42" s="548"/>
      <c r="BJT42" s="548"/>
      <c r="BJU42" s="548"/>
      <c r="BJV42" s="548"/>
      <c r="BJW42" s="548"/>
      <c r="BJX42" s="548"/>
      <c r="BJY42" s="548"/>
      <c r="BJZ42" s="548"/>
      <c r="BKA42" s="548"/>
      <c r="BKB42" s="548"/>
      <c r="BKC42" s="548"/>
      <c r="BKD42" s="548"/>
      <c r="BKE42" s="548"/>
      <c r="BKF42" s="548"/>
      <c r="BKG42" s="548"/>
      <c r="BKH42" s="548"/>
      <c r="BKI42" s="548"/>
      <c r="BKJ42" s="548"/>
      <c r="BKK42" s="548"/>
      <c r="BKL42" s="548"/>
      <c r="BKM42" s="548"/>
      <c r="BKN42" s="548"/>
      <c r="BKO42" s="548"/>
      <c r="BKP42" s="548"/>
      <c r="BKQ42" s="548"/>
      <c r="BKR42" s="548"/>
      <c r="BKS42" s="548"/>
      <c r="BKT42" s="548"/>
      <c r="BKU42" s="548"/>
      <c r="BKV42" s="548"/>
      <c r="BKW42" s="548"/>
      <c r="BKX42" s="548"/>
      <c r="BKY42" s="548"/>
      <c r="BKZ42" s="548"/>
      <c r="BLA42" s="548"/>
      <c r="BLB42" s="548"/>
      <c r="BLC42" s="548"/>
      <c r="BLD42" s="548"/>
      <c r="BLE42" s="548"/>
      <c r="BLF42" s="548"/>
      <c r="BLG42" s="548"/>
      <c r="BLH42" s="548"/>
      <c r="BLI42" s="548"/>
      <c r="BLJ42" s="548"/>
      <c r="BLK42" s="548"/>
      <c r="BLL42" s="548"/>
      <c r="BLM42" s="548"/>
      <c r="BLN42" s="548"/>
      <c r="BLO42" s="548"/>
      <c r="BLP42" s="548"/>
      <c r="BLQ42" s="548"/>
      <c r="BLR42" s="548"/>
      <c r="BLS42" s="548"/>
      <c r="BLT42" s="548"/>
      <c r="BLU42" s="548"/>
      <c r="BLV42" s="548"/>
      <c r="BLW42" s="548"/>
      <c r="BLX42" s="548"/>
      <c r="BLY42" s="548"/>
      <c r="BLZ42" s="548"/>
      <c r="BMA42" s="548"/>
      <c r="BMB42" s="548"/>
      <c r="BMC42" s="548"/>
      <c r="BMD42" s="548"/>
      <c r="BME42" s="548"/>
      <c r="BMF42" s="548"/>
      <c r="BMG42" s="548"/>
      <c r="BMH42" s="548"/>
      <c r="BMI42" s="548"/>
      <c r="BMJ42" s="548"/>
      <c r="BMK42" s="548"/>
      <c r="BML42" s="548"/>
      <c r="BMM42" s="548"/>
      <c r="BMN42" s="548"/>
      <c r="BMO42" s="548"/>
      <c r="BMP42" s="548"/>
      <c r="BMQ42" s="548"/>
      <c r="BMR42" s="548"/>
      <c r="BMS42" s="548"/>
      <c r="BMT42" s="548"/>
      <c r="BMU42" s="548"/>
      <c r="BMV42" s="548"/>
      <c r="BMW42" s="548"/>
      <c r="BMX42" s="548"/>
      <c r="BMY42" s="548"/>
      <c r="BMZ42" s="548"/>
      <c r="BNA42" s="548"/>
      <c r="BNB42" s="548"/>
      <c r="BNC42" s="548"/>
      <c r="BND42" s="548"/>
      <c r="BNE42" s="548"/>
      <c r="BNF42" s="548"/>
      <c r="BNG42" s="548"/>
      <c r="BNH42" s="548"/>
      <c r="BNI42" s="548"/>
      <c r="BNJ42" s="548"/>
      <c r="BNK42" s="548"/>
      <c r="BNL42" s="548"/>
      <c r="BNM42" s="548"/>
      <c r="BNN42" s="548"/>
      <c r="BNO42" s="548"/>
      <c r="BNP42" s="548"/>
      <c r="BNQ42" s="548"/>
      <c r="BNR42" s="548"/>
      <c r="BNS42" s="548"/>
      <c r="BNT42" s="548"/>
      <c r="BNU42" s="548"/>
      <c r="BNV42" s="548"/>
      <c r="BNW42" s="548"/>
      <c r="BNX42" s="548"/>
      <c r="BNY42" s="548"/>
      <c r="BNZ42" s="548"/>
      <c r="BOA42" s="548"/>
      <c r="BOB42" s="548"/>
      <c r="BOC42" s="548"/>
      <c r="BOD42" s="548"/>
      <c r="BOE42" s="548"/>
      <c r="BOF42" s="548"/>
      <c r="BOG42" s="548"/>
      <c r="BOH42" s="548"/>
      <c r="BOI42" s="548"/>
      <c r="BOJ42" s="548"/>
      <c r="BOK42" s="548"/>
      <c r="BOL42" s="548"/>
      <c r="BOM42" s="548"/>
      <c r="BON42" s="548"/>
      <c r="BOO42" s="548"/>
      <c r="BOP42" s="548"/>
      <c r="BOQ42" s="548"/>
      <c r="BOR42" s="548"/>
      <c r="BOS42" s="548"/>
      <c r="BOT42" s="548"/>
      <c r="BOU42" s="548"/>
      <c r="BOV42" s="548"/>
      <c r="BOW42" s="548"/>
      <c r="BOX42" s="548"/>
      <c r="BOY42" s="548"/>
      <c r="BOZ42" s="548"/>
      <c r="BPA42" s="548"/>
      <c r="BPB42" s="548"/>
      <c r="BPC42" s="548"/>
      <c r="BPD42" s="548"/>
      <c r="BPE42" s="548"/>
      <c r="BPF42" s="548"/>
      <c r="BPG42" s="548"/>
      <c r="BPH42" s="548"/>
      <c r="BPI42" s="548"/>
      <c r="BPJ42" s="548"/>
      <c r="BPK42" s="548"/>
      <c r="BPL42" s="548"/>
      <c r="BPM42" s="548"/>
      <c r="BPN42" s="548"/>
      <c r="BPO42" s="548"/>
      <c r="BPP42" s="548"/>
      <c r="BPQ42" s="548"/>
      <c r="BPR42" s="548"/>
      <c r="BPS42" s="548"/>
      <c r="BPT42" s="548"/>
      <c r="BPU42" s="548"/>
      <c r="BPV42" s="548"/>
      <c r="BPW42" s="548"/>
      <c r="BPX42" s="548"/>
      <c r="BPY42" s="548"/>
      <c r="BPZ42" s="548"/>
      <c r="BQA42" s="548"/>
      <c r="BQB42" s="548"/>
      <c r="BQC42" s="548"/>
      <c r="BQD42" s="548"/>
      <c r="BQE42" s="548"/>
      <c r="BQF42" s="548"/>
      <c r="BQG42" s="548"/>
      <c r="BQH42" s="548"/>
      <c r="BQI42" s="548"/>
      <c r="BQJ42" s="548"/>
      <c r="BQK42" s="548"/>
      <c r="BQL42" s="548"/>
      <c r="BQM42" s="548"/>
      <c r="BQN42" s="548"/>
      <c r="BQO42" s="548"/>
      <c r="BQP42" s="548"/>
      <c r="BQQ42" s="548"/>
      <c r="BQR42" s="548"/>
      <c r="BQS42" s="548"/>
      <c r="BQT42" s="548"/>
      <c r="BQU42" s="548"/>
      <c r="BQV42" s="548"/>
      <c r="BQW42" s="548"/>
      <c r="BQX42" s="548"/>
      <c r="BQY42" s="548"/>
      <c r="BQZ42" s="548"/>
      <c r="BRA42" s="548"/>
      <c r="BRB42" s="548"/>
      <c r="BRC42" s="548"/>
      <c r="BRD42" s="548"/>
      <c r="BRE42" s="548"/>
      <c r="BRF42" s="548"/>
      <c r="BRG42" s="548"/>
      <c r="BRH42" s="548"/>
      <c r="BRI42" s="548"/>
      <c r="BRJ42" s="548"/>
      <c r="BRK42" s="548"/>
      <c r="BRL42" s="548"/>
      <c r="BRM42" s="548"/>
      <c r="BRN42" s="548"/>
      <c r="BRO42" s="548"/>
      <c r="BRP42" s="548"/>
      <c r="BRQ42" s="548"/>
      <c r="BRR42" s="548"/>
      <c r="BRS42" s="548"/>
      <c r="BRT42" s="548"/>
      <c r="BRU42" s="548"/>
      <c r="BRV42" s="548"/>
      <c r="BRW42" s="548"/>
      <c r="BRX42" s="548"/>
      <c r="BRY42" s="548"/>
      <c r="BRZ42" s="548"/>
      <c r="BSA42" s="548"/>
      <c r="BSB42" s="548"/>
      <c r="BSC42" s="548"/>
      <c r="BSD42" s="548"/>
      <c r="BSE42" s="548"/>
      <c r="BSF42" s="548"/>
      <c r="BSG42" s="548"/>
      <c r="BSH42" s="548"/>
      <c r="BSI42" s="548"/>
      <c r="BSJ42" s="548"/>
      <c r="BSK42" s="548"/>
      <c r="BSL42" s="548"/>
      <c r="BSM42" s="548"/>
      <c r="BSN42" s="548"/>
      <c r="BSO42" s="548"/>
      <c r="BSP42" s="548"/>
      <c r="BSQ42" s="548"/>
      <c r="BSR42" s="548"/>
      <c r="BSS42" s="548"/>
      <c r="BST42" s="548"/>
      <c r="BSU42" s="548"/>
      <c r="BSV42" s="548"/>
      <c r="BSW42" s="548"/>
      <c r="BSX42" s="548"/>
      <c r="BSY42" s="548"/>
      <c r="BSZ42" s="548"/>
      <c r="BTA42" s="548"/>
      <c r="BTB42" s="548"/>
      <c r="BTC42" s="548"/>
      <c r="BTD42" s="548"/>
      <c r="BTE42" s="548"/>
      <c r="BTF42" s="548"/>
      <c r="BTG42" s="548"/>
      <c r="BTH42" s="548"/>
      <c r="BTI42" s="548"/>
      <c r="BTJ42" s="548"/>
      <c r="BTK42" s="548"/>
      <c r="BTL42" s="548"/>
      <c r="BTM42" s="548"/>
      <c r="BTN42" s="548"/>
      <c r="BTO42" s="548"/>
      <c r="BTP42" s="548"/>
      <c r="BTQ42" s="548"/>
      <c r="BTR42" s="548"/>
      <c r="BTS42" s="548"/>
      <c r="BTT42" s="548"/>
      <c r="BTU42" s="548"/>
      <c r="BTV42" s="548"/>
      <c r="BTW42" s="548"/>
      <c r="BTX42" s="548"/>
      <c r="BTY42" s="548"/>
      <c r="BTZ42" s="548"/>
      <c r="BUA42" s="548"/>
      <c r="BUB42" s="548"/>
      <c r="BUC42" s="548"/>
      <c r="BUD42" s="548"/>
      <c r="BUE42" s="548"/>
      <c r="BUF42" s="548"/>
      <c r="BUG42" s="548"/>
      <c r="BUH42" s="548"/>
      <c r="BUI42" s="548"/>
      <c r="BUJ42" s="548"/>
      <c r="BUK42" s="548"/>
      <c r="BUL42" s="548"/>
      <c r="BUM42" s="548"/>
      <c r="BUN42" s="548"/>
      <c r="BUO42" s="548"/>
      <c r="BUP42" s="548"/>
      <c r="BUQ42" s="548"/>
      <c r="BUR42" s="548"/>
      <c r="BUS42" s="548"/>
      <c r="BUT42" s="548"/>
      <c r="BUU42" s="548"/>
      <c r="BUV42" s="548"/>
      <c r="BUW42" s="548"/>
      <c r="BUX42" s="548"/>
      <c r="BUY42" s="548"/>
      <c r="BUZ42" s="548"/>
      <c r="BVA42" s="548"/>
      <c r="BVB42" s="548"/>
      <c r="BVC42" s="548"/>
      <c r="BVD42" s="548"/>
      <c r="BVE42" s="548"/>
      <c r="BVF42" s="548"/>
      <c r="BVG42" s="548"/>
      <c r="BVH42" s="548"/>
      <c r="BVI42" s="548"/>
      <c r="BVJ42" s="548"/>
      <c r="BVK42" s="548"/>
      <c r="BVL42" s="548"/>
      <c r="BVM42" s="548"/>
      <c r="BVN42" s="548"/>
      <c r="BVO42" s="548"/>
      <c r="BVP42" s="548"/>
      <c r="BVQ42" s="548"/>
      <c r="BVR42" s="548"/>
      <c r="BVS42" s="548"/>
      <c r="BVT42" s="548"/>
      <c r="BVU42" s="548"/>
      <c r="BVV42" s="548"/>
      <c r="BVW42" s="548"/>
      <c r="BVX42" s="548"/>
      <c r="BVY42" s="548"/>
      <c r="BVZ42" s="548"/>
      <c r="BWA42" s="548"/>
      <c r="BWB42" s="548"/>
      <c r="BWC42" s="548"/>
      <c r="BWD42" s="548"/>
      <c r="BWE42" s="548"/>
      <c r="BWF42" s="548"/>
      <c r="BWG42" s="548"/>
      <c r="BWH42" s="548"/>
      <c r="BWI42" s="548"/>
      <c r="BWJ42" s="548"/>
      <c r="BWK42" s="548"/>
      <c r="BWL42" s="548"/>
      <c r="BWM42" s="548"/>
      <c r="BWN42" s="548"/>
      <c r="BWO42" s="548"/>
      <c r="BWP42" s="548"/>
      <c r="BWQ42" s="548"/>
      <c r="BWR42" s="548"/>
      <c r="BWS42" s="548"/>
      <c r="BWT42" s="548"/>
      <c r="BWU42" s="548"/>
      <c r="BWV42" s="548"/>
      <c r="BWW42" s="548"/>
      <c r="BWX42" s="548"/>
      <c r="BWY42" s="548"/>
      <c r="BWZ42" s="548"/>
      <c r="BXA42" s="548"/>
      <c r="BXB42" s="548"/>
      <c r="BXC42" s="548"/>
      <c r="BXD42" s="548"/>
      <c r="BXE42" s="548"/>
      <c r="BXF42" s="548"/>
      <c r="BXG42" s="548"/>
      <c r="BXH42" s="548"/>
      <c r="BXI42" s="548"/>
      <c r="BXJ42" s="548"/>
      <c r="BXK42" s="548"/>
      <c r="BXL42" s="548"/>
      <c r="BXM42" s="548"/>
      <c r="BXN42" s="548"/>
      <c r="BXO42" s="548"/>
      <c r="BXP42" s="548"/>
      <c r="BXQ42" s="548"/>
      <c r="BXR42" s="548"/>
      <c r="BXS42" s="548"/>
      <c r="BXT42" s="548"/>
      <c r="BXU42" s="548"/>
      <c r="BXV42" s="548"/>
      <c r="BXW42" s="548"/>
      <c r="BXX42" s="548"/>
      <c r="BXY42" s="548"/>
      <c r="BXZ42" s="548"/>
      <c r="BYA42" s="548"/>
      <c r="BYB42" s="548"/>
      <c r="BYC42" s="548"/>
      <c r="BYD42" s="548"/>
      <c r="BYE42" s="548"/>
      <c r="BYF42" s="548"/>
      <c r="BYG42" s="548"/>
      <c r="BYH42" s="548"/>
      <c r="BYI42" s="548"/>
      <c r="BYJ42" s="548"/>
      <c r="BYK42" s="548"/>
      <c r="BYL42" s="548"/>
      <c r="BYM42" s="548"/>
      <c r="BYN42" s="548"/>
      <c r="BYO42" s="548"/>
      <c r="BYP42" s="548"/>
      <c r="BYQ42" s="548"/>
      <c r="BYR42" s="548"/>
      <c r="BYS42" s="548"/>
      <c r="BYT42" s="548"/>
      <c r="BYU42" s="548"/>
      <c r="BYV42" s="548"/>
      <c r="BYW42" s="548"/>
      <c r="BYX42" s="548"/>
      <c r="BYY42" s="548"/>
      <c r="BYZ42" s="548"/>
      <c r="BZA42" s="548"/>
      <c r="BZB42" s="548"/>
      <c r="BZC42" s="548"/>
      <c r="BZD42" s="548"/>
      <c r="BZE42" s="548"/>
      <c r="BZF42" s="548"/>
      <c r="BZG42" s="548"/>
      <c r="BZH42" s="548"/>
      <c r="BZI42" s="548"/>
      <c r="BZJ42" s="548"/>
      <c r="BZK42" s="548"/>
      <c r="BZL42" s="548"/>
      <c r="BZM42" s="548"/>
      <c r="BZN42" s="548"/>
      <c r="BZO42" s="548"/>
      <c r="BZP42" s="548"/>
      <c r="BZQ42" s="548"/>
      <c r="BZR42" s="548"/>
      <c r="BZS42" s="548"/>
      <c r="BZT42" s="548"/>
      <c r="BZU42" s="548"/>
      <c r="BZV42" s="548"/>
      <c r="BZW42" s="548"/>
      <c r="BZX42" s="548"/>
      <c r="BZY42" s="548"/>
      <c r="BZZ42" s="548"/>
      <c r="CAA42" s="548"/>
      <c r="CAB42" s="548"/>
      <c r="CAC42" s="548"/>
      <c r="CAD42" s="548"/>
      <c r="CAE42" s="548"/>
      <c r="CAF42" s="548"/>
      <c r="CAG42" s="548"/>
      <c r="CAH42" s="548"/>
      <c r="CAI42" s="548"/>
      <c r="CAJ42" s="548"/>
      <c r="CAK42" s="548"/>
      <c r="CAL42" s="548"/>
      <c r="CAM42" s="548"/>
      <c r="CAN42" s="548"/>
      <c r="CAO42" s="548"/>
      <c r="CAP42" s="548"/>
      <c r="CAQ42" s="548"/>
      <c r="CAR42" s="548"/>
      <c r="CAS42" s="548"/>
      <c r="CAT42" s="548"/>
      <c r="CAU42" s="548"/>
      <c r="CAV42" s="548"/>
      <c r="CAW42" s="548"/>
      <c r="CAX42" s="548"/>
      <c r="CAY42" s="548"/>
      <c r="CAZ42" s="548"/>
      <c r="CBA42" s="548"/>
      <c r="CBB42" s="548"/>
      <c r="CBC42" s="548"/>
      <c r="CBD42" s="548"/>
      <c r="CBE42" s="548"/>
      <c r="CBF42" s="548"/>
      <c r="CBG42" s="548"/>
      <c r="CBH42" s="548"/>
      <c r="CBI42" s="548"/>
      <c r="CBJ42" s="548"/>
      <c r="CBK42" s="548"/>
      <c r="CBL42" s="548"/>
      <c r="CBM42" s="548"/>
      <c r="CBN42" s="548"/>
      <c r="CBO42" s="548"/>
      <c r="CBP42" s="548"/>
      <c r="CBQ42" s="548"/>
      <c r="CBR42" s="548"/>
      <c r="CBS42" s="548"/>
      <c r="CBT42" s="548"/>
      <c r="CBU42" s="548"/>
      <c r="CBV42" s="548"/>
      <c r="CBW42" s="548"/>
      <c r="CBX42" s="548"/>
      <c r="CBY42" s="548"/>
      <c r="CBZ42" s="548"/>
      <c r="CCA42" s="548"/>
      <c r="CCB42" s="548"/>
      <c r="CCC42" s="548"/>
      <c r="CCD42" s="548"/>
      <c r="CCE42" s="548"/>
      <c r="CCF42" s="548"/>
      <c r="CCG42" s="548"/>
      <c r="CCH42" s="548"/>
      <c r="CCI42" s="548"/>
      <c r="CCJ42" s="548"/>
      <c r="CCK42" s="548"/>
      <c r="CCL42" s="548"/>
      <c r="CCM42" s="548"/>
      <c r="CCN42" s="548"/>
      <c r="CCO42" s="548"/>
      <c r="CCP42" s="548"/>
      <c r="CCQ42" s="548"/>
      <c r="CCR42" s="548"/>
      <c r="CCS42" s="548"/>
      <c r="CCT42" s="548"/>
      <c r="CCU42" s="548"/>
      <c r="CCV42" s="548"/>
      <c r="CCW42" s="548"/>
      <c r="CCX42" s="548"/>
      <c r="CCY42" s="548"/>
      <c r="CCZ42" s="548"/>
      <c r="CDA42" s="548"/>
      <c r="CDB42" s="548"/>
      <c r="CDC42" s="548"/>
      <c r="CDD42" s="548"/>
      <c r="CDE42" s="548"/>
      <c r="CDF42" s="548"/>
      <c r="CDG42" s="548"/>
      <c r="CDH42" s="548"/>
      <c r="CDI42" s="548"/>
      <c r="CDJ42" s="548"/>
      <c r="CDK42" s="548"/>
      <c r="CDL42" s="548"/>
      <c r="CDM42" s="548"/>
      <c r="CDN42" s="548"/>
      <c r="CDO42" s="548"/>
      <c r="CDP42" s="548"/>
      <c r="CDQ42" s="548"/>
      <c r="CDR42" s="548"/>
      <c r="CDS42" s="548"/>
      <c r="CDT42" s="548"/>
      <c r="CDU42" s="548"/>
      <c r="CDV42" s="548"/>
      <c r="CDW42" s="548"/>
      <c r="CDX42" s="548"/>
      <c r="CDY42" s="548"/>
      <c r="CDZ42" s="548"/>
      <c r="CEA42" s="548"/>
      <c r="CEB42" s="548"/>
      <c r="CEC42" s="548"/>
      <c r="CED42" s="548"/>
      <c r="CEE42" s="548"/>
      <c r="CEF42" s="548"/>
      <c r="CEG42" s="548"/>
      <c r="CEH42" s="548"/>
      <c r="CEI42" s="548"/>
      <c r="CEJ42" s="548"/>
      <c r="CEK42" s="548"/>
      <c r="CEL42" s="548"/>
      <c r="CEM42" s="548"/>
      <c r="CEN42" s="548"/>
      <c r="CEO42" s="548"/>
      <c r="CEP42" s="548"/>
      <c r="CEQ42" s="548"/>
      <c r="CER42" s="548"/>
      <c r="CES42" s="548"/>
      <c r="CET42" s="548"/>
      <c r="CEU42" s="548"/>
      <c r="CEV42" s="548"/>
      <c r="CEW42" s="548"/>
      <c r="CEX42" s="548"/>
      <c r="CEY42" s="548"/>
      <c r="CEZ42" s="548"/>
      <c r="CFA42" s="548"/>
      <c r="CFB42" s="548"/>
      <c r="CFC42" s="548"/>
      <c r="CFD42" s="548"/>
      <c r="CFE42" s="548"/>
      <c r="CFF42" s="548"/>
      <c r="CFG42" s="548"/>
      <c r="CFH42" s="548"/>
      <c r="CFI42" s="548"/>
      <c r="CFJ42" s="548"/>
      <c r="CFK42" s="548"/>
      <c r="CFL42" s="548"/>
      <c r="CFM42" s="548"/>
      <c r="CFN42" s="548"/>
      <c r="CFO42" s="548"/>
      <c r="CFP42" s="548"/>
      <c r="CFQ42" s="548"/>
      <c r="CFR42" s="548"/>
      <c r="CFS42" s="548"/>
      <c r="CFT42" s="548"/>
      <c r="CFU42" s="548"/>
      <c r="CFV42" s="548"/>
      <c r="CFW42" s="548"/>
      <c r="CFX42" s="548"/>
      <c r="CFY42" s="548"/>
      <c r="CFZ42" s="548"/>
      <c r="CGA42" s="548"/>
      <c r="CGB42" s="548"/>
      <c r="CGC42" s="548"/>
      <c r="CGD42" s="548"/>
      <c r="CGE42" s="548"/>
      <c r="CGF42" s="548"/>
      <c r="CGG42" s="548"/>
      <c r="CGH42" s="548"/>
      <c r="CGI42" s="548"/>
      <c r="CGJ42" s="548"/>
      <c r="CGK42" s="548"/>
      <c r="CGL42" s="548"/>
      <c r="CGM42" s="548"/>
      <c r="CGN42" s="548"/>
      <c r="CGO42" s="548"/>
      <c r="CGP42" s="548"/>
      <c r="CGQ42" s="548"/>
      <c r="CGR42" s="548"/>
      <c r="CGS42" s="548"/>
      <c r="CGT42" s="548"/>
      <c r="CGU42" s="548"/>
      <c r="CGV42" s="548"/>
      <c r="CGW42" s="548"/>
      <c r="CGX42" s="548"/>
      <c r="CGY42" s="548"/>
      <c r="CGZ42" s="548"/>
      <c r="CHA42" s="548"/>
      <c r="CHB42" s="548"/>
      <c r="CHC42" s="548"/>
      <c r="CHD42" s="548"/>
      <c r="CHE42" s="548"/>
      <c r="CHF42" s="548"/>
      <c r="CHG42" s="548"/>
      <c r="CHH42" s="548"/>
      <c r="CHI42" s="548"/>
      <c r="CHJ42" s="548"/>
      <c r="CHK42" s="548"/>
      <c r="CHL42" s="548"/>
      <c r="CHM42" s="548"/>
      <c r="CHN42" s="548"/>
      <c r="CHO42" s="548"/>
      <c r="CHP42" s="548"/>
      <c r="CHQ42" s="548"/>
      <c r="CHR42" s="548"/>
      <c r="CHS42" s="548"/>
      <c r="CHT42" s="548"/>
      <c r="CHU42" s="548"/>
      <c r="CHV42" s="548"/>
      <c r="CHW42" s="548"/>
      <c r="CHX42" s="548"/>
      <c r="CHY42" s="548"/>
      <c r="CHZ42" s="548"/>
      <c r="CIA42" s="548"/>
      <c r="CIB42" s="548"/>
      <c r="CIC42" s="548"/>
      <c r="CID42" s="548"/>
      <c r="CIE42" s="548"/>
      <c r="CIF42" s="548"/>
      <c r="CIG42" s="548"/>
      <c r="CIH42" s="548"/>
      <c r="CII42" s="548"/>
      <c r="CIJ42" s="548"/>
      <c r="CIK42" s="548"/>
      <c r="CIL42" s="548"/>
      <c r="CIM42" s="548"/>
      <c r="CIN42" s="548"/>
      <c r="CIO42" s="548"/>
      <c r="CIP42" s="548"/>
      <c r="CIQ42" s="548"/>
      <c r="CIR42" s="548"/>
      <c r="CIS42" s="548"/>
      <c r="CIT42" s="548"/>
      <c r="CIU42" s="548"/>
      <c r="CIV42" s="548"/>
      <c r="CIW42" s="548"/>
      <c r="CIX42" s="548"/>
      <c r="CIY42" s="548"/>
      <c r="CIZ42" s="548"/>
      <c r="CJA42" s="548"/>
      <c r="CJB42" s="548"/>
      <c r="CJC42" s="548"/>
      <c r="CJD42" s="548"/>
      <c r="CJE42" s="548"/>
      <c r="CJF42" s="548"/>
      <c r="CJG42" s="548"/>
      <c r="CJH42" s="548"/>
      <c r="CJI42" s="548"/>
      <c r="CJJ42" s="548"/>
      <c r="CJK42" s="548"/>
      <c r="CJL42" s="548"/>
      <c r="CJM42" s="548"/>
      <c r="CJN42" s="548"/>
      <c r="CJO42" s="548"/>
      <c r="CJP42" s="548"/>
      <c r="CJQ42" s="548"/>
      <c r="CJR42" s="548"/>
      <c r="CJS42" s="548"/>
      <c r="CJT42" s="548"/>
      <c r="CJU42" s="548"/>
      <c r="CJV42" s="548"/>
      <c r="CJW42" s="548"/>
      <c r="CJX42" s="548"/>
      <c r="CJY42" s="548"/>
      <c r="CJZ42" s="548"/>
      <c r="CKA42" s="548"/>
      <c r="CKB42" s="548"/>
      <c r="CKC42" s="548"/>
      <c r="CKD42" s="548"/>
      <c r="CKE42" s="548"/>
      <c r="CKF42" s="548"/>
      <c r="CKG42" s="548"/>
      <c r="CKH42" s="548"/>
      <c r="CKI42" s="548"/>
      <c r="CKJ42" s="548"/>
      <c r="CKK42" s="548"/>
      <c r="CKL42" s="548"/>
      <c r="CKM42" s="548"/>
      <c r="CKN42" s="548"/>
      <c r="CKO42" s="548"/>
      <c r="CKP42" s="548"/>
      <c r="CKQ42" s="548"/>
      <c r="CKR42" s="548"/>
      <c r="CKS42" s="548"/>
      <c r="CKT42" s="548"/>
      <c r="CKU42" s="548"/>
      <c r="CKV42" s="548"/>
      <c r="CKW42" s="548"/>
      <c r="CKX42" s="548"/>
      <c r="CKY42" s="548"/>
      <c r="CKZ42" s="548"/>
      <c r="CLA42" s="548"/>
      <c r="CLB42" s="548"/>
      <c r="CLC42" s="548"/>
      <c r="CLD42" s="548"/>
      <c r="CLE42" s="548"/>
      <c r="CLF42" s="548"/>
      <c r="CLG42" s="548"/>
      <c r="CLH42" s="548"/>
      <c r="CLI42" s="548"/>
      <c r="CLJ42" s="548"/>
      <c r="CLK42" s="548"/>
      <c r="CLL42" s="548"/>
      <c r="CLM42" s="548"/>
      <c r="CLN42" s="548"/>
      <c r="CLO42" s="548"/>
      <c r="CLP42" s="548"/>
      <c r="CLQ42" s="548"/>
      <c r="CLR42" s="548"/>
      <c r="CLS42" s="548"/>
      <c r="CLT42" s="548"/>
      <c r="CLU42" s="548"/>
      <c r="CLV42" s="548"/>
      <c r="CLW42" s="548"/>
      <c r="CLX42" s="548"/>
      <c r="CLY42" s="548"/>
      <c r="CLZ42" s="548"/>
      <c r="CMA42" s="548"/>
      <c r="CMB42" s="548"/>
      <c r="CMC42" s="548"/>
      <c r="CMD42" s="548"/>
      <c r="CME42" s="548"/>
      <c r="CMF42" s="548"/>
      <c r="CMG42" s="548"/>
      <c r="CMH42" s="548"/>
      <c r="CMI42" s="548"/>
      <c r="CMJ42" s="548"/>
      <c r="CMK42" s="548"/>
      <c r="CML42" s="548"/>
      <c r="CMM42" s="548"/>
      <c r="CMN42" s="548"/>
      <c r="CMO42" s="548"/>
      <c r="CMP42" s="548"/>
      <c r="CMQ42" s="548"/>
      <c r="CMR42" s="548"/>
      <c r="CMS42" s="548"/>
      <c r="CMT42" s="548"/>
      <c r="CMU42" s="548"/>
      <c r="CMV42" s="548"/>
      <c r="CMW42" s="548"/>
      <c r="CMX42" s="548"/>
      <c r="CMY42" s="548"/>
      <c r="CMZ42" s="548"/>
      <c r="CNA42" s="548"/>
      <c r="CNB42" s="548"/>
      <c r="CNC42" s="548"/>
      <c r="CND42" s="548"/>
      <c r="CNE42" s="548"/>
      <c r="CNF42" s="548"/>
      <c r="CNG42" s="548"/>
      <c r="CNH42" s="548"/>
      <c r="CNI42" s="548"/>
      <c r="CNJ42" s="548"/>
      <c r="CNK42" s="548"/>
      <c r="CNL42" s="548"/>
      <c r="CNM42" s="548"/>
      <c r="CNN42" s="548"/>
      <c r="CNO42" s="548"/>
      <c r="CNP42" s="548"/>
      <c r="CNQ42" s="548"/>
      <c r="CNR42" s="548"/>
      <c r="CNS42" s="548"/>
      <c r="CNT42" s="548"/>
      <c r="CNU42" s="548"/>
      <c r="CNV42" s="548"/>
      <c r="CNW42" s="548"/>
      <c r="CNX42" s="548"/>
      <c r="CNY42" s="548"/>
      <c r="CNZ42" s="548"/>
      <c r="COA42" s="548"/>
      <c r="COB42" s="548"/>
      <c r="COC42" s="548"/>
      <c r="COD42" s="548"/>
      <c r="COE42" s="548"/>
      <c r="COF42" s="548"/>
      <c r="COG42" s="548"/>
      <c r="COH42" s="548"/>
      <c r="COI42" s="548"/>
      <c r="COJ42" s="548"/>
      <c r="COK42" s="548"/>
      <c r="COL42" s="548"/>
      <c r="COM42" s="548"/>
      <c r="CON42" s="548"/>
      <c r="COO42" s="548"/>
      <c r="COP42" s="548"/>
      <c r="COQ42" s="548"/>
      <c r="COR42" s="548"/>
      <c r="COS42" s="548"/>
      <c r="COT42" s="548"/>
      <c r="COU42" s="548"/>
      <c r="COV42" s="548"/>
      <c r="COW42" s="548"/>
      <c r="COX42" s="548"/>
      <c r="COY42" s="548"/>
      <c r="COZ42" s="548"/>
      <c r="CPA42" s="548"/>
      <c r="CPB42" s="548"/>
      <c r="CPC42" s="548"/>
      <c r="CPD42" s="548"/>
      <c r="CPE42" s="548"/>
      <c r="CPF42" s="548"/>
      <c r="CPG42" s="548"/>
      <c r="CPH42" s="548"/>
      <c r="CPI42" s="548"/>
      <c r="CPJ42" s="548"/>
      <c r="CPK42" s="548"/>
      <c r="CPL42" s="548"/>
      <c r="CPM42" s="548"/>
      <c r="CPN42" s="548"/>
      <c r="CPO42" s="548"/>
      <c r="CPP42" s="548"/>
      <c r="CPQ42" s="548"/>
      <c r="CPR42" s="548"/>
      <c r="CPS42" s="548"/>
      <c r="CPT42" s="548"/>
      <c r="CPU42" s="548"/>
      <c r="CPV42" s="548"/>
      <c r="CPW42" s="548"/>
      <c r="CPX42" s="548"/>
      <c r="CPY42" s="548"/>
      <c r="CPZ42" s="548"/>
      <c r="CQA42" s="548"/>
      <c r="CQB42" s="548"/>
      <c r="CQC42" s="548"/>
      <c r="CQD42" s="548"/>
      <c r="CQE42" s="548"/>
      <c r="CQF42" s="548"/>
      <c r="CQG42" s="548"/>
      <c r="CQH42" s="548"/>
      <c r="CQI42" s="548"/>
      <c r="CQJ42" s="548"/>
      <c r="CQK42" s="548"/>
      <c r="CQL42" s="548"/>
      <c r="CQM42" s="548"/>
      <c r="CQN42" s="548"/>
      <c r="CQO42" s="548"/>
      <c r="CQP42" s="548"/>
      <c r="CQQ42" s="548"/>
      <c r="CQR42" s="548"/>
      <c r="CQS42" s="548"/>
      <c r="CQT42" s="548"/>
      <c r="CQU42" s="548"/>
      <c r="CQV42" s="548"/>
      <c r="CQW42" s="548"/>
      <c r="CQX42" s="548"/>
      <c r="CQY42" s="548"/>
      <c r="CQZ42" s="548"/>
      <c r="CRA42" s="548"/>
      <c r="CRB42" s="548"/>
      <c r="CRC42" s="548"/>
      <c r="CRD42" s="548"/>
      <c r="CRE42" s="548"/>
      <c r="CRF42" s="548"/>
      <c r="CRG42" s="548"/>
      <c r="CRH42" s="548"/>
      <c r="CRI42" s="548"/>
      <c r="CRJ42" s="548"/>
      <c r="CRK42" s="548"/>
      <c r="CRL42" s="548"/>
      <c r="CRM42" s="548"/>
      <c r="CRN42" s="548"/>
      <c r="CRO42" s="548"/>
      <c r="CRP42" s="548"/>
      <c r="CRQ42" s="548"/>
      <c r="CRR42" s="548"/>
      <c r="CRS42" s="548"/>
      <c r="CRT42" s="548"/>
      <c r="CRU42" s="548"/>
      <c r="CRV42" s="548"/>
      <c r="CRW42" s="548"/>
      <c r="CRX42" s="548"/>
      <c r="CRY42" s="548"/>
      <c r="CRZ42" s="548"/>
      <c r="CSA42" s="548"/>
      <c r="CSB42" s="548"/>
      <c r="CSC42" s="548"/>
      <c r="CSD42" s="548"/>
      <c r="CSE42" s="548"/>
      <c r="CSF42" s="548"/>
      <c r="CSG42" s="548"/>
      <c r="CSH42" s="548"/>
      <c r="CSI42" s="548"/>
      <c r="CSJ42" s="548"/>
      <c r="CSK42" s="548"/>
      <c r="CSL42" s="548"/>
      <c r="CSM42" s="548"/>
      <c r="CSN42" s="548"/>
      <c r="CSO42" s="548"/>
      <c r="CSP42" s="548"/>
      <c r="CSQ42" s="548"/>
      <c r="CSR42" s="548"/>
      <c r="CSS42" s="548"/>
      <c r="CST42" s="548"/>
      <c r="CSU42" s="548"/>
      <c r="CSV42" s="548"/>
      <c r="CSW42" s="548"/>
      <c r="CSX42" s="548"/>
      <c r="CSY42" s="548"/>
      <c r="CSZ42" s="548"/>
      <c r="CTA42" s="548"/>
      <c r="CTB42" s="548"/>
      <c r="CTC42" s="548"/>
      <c r="CTD42" s="548"/>
      <c r="CTE42" s="548"/>
      <c r="CTF42" s="548"/>
      <c r="CTG42" s="548"/>
      <c r="CTH42" s="548"/>
      <c r="CTI42" s="548"/>
      <c r="CTJ42" s="548"/>
      <c r="CTK42" s="548"/>
      <c r="CTL42" s="548"/>
      <c r="CTM42" s="548"/>
      <c r="CTN42" s="548"/>
      <c r="CTO42" s="548"/>
      <c r="CTP42" s="548"/>
      <c r="CTQ42" s="548"/>
      <c r="CTR42" s="548"/>
      <c r="CTS42" s="548"/>
      <c r="CTT42" s="548"/>
      <c r="CTU42" s="548"/>
      <c r="CTV42" s="548"/>
      <c r="CTW42" s="548"/>
      <c r="CTX42" s="548"/>
      <c r="CTY42" s="548"/>
      <c r="CTZ42" s="548"/>
      <c r="CUA42" s="548"/>
      <c r="CUB42" s="548"/>
      <c r="CUC42" s="548"/>
      <c r="CUD42" s="548"/>
      <c r="CUE42" s="548"/>
      <c r="CUF42" s="548"/>
      <c r="CUG42" s="548"/>
      <c r="CUH42" s="548"/>
      <c r="CUI42" s="548"/>
      <c r="CUJ42" s="548"/>
      <c r="CUK42" s="548"/>
      <c r="CUL42" s="548"/>
      <c r="CUM42" s="548"/>
      <c r="CUN42" s="548"/>
      <c r="CUO42" s="548"/>
      <c r="CUP42" s="548"/>
      <c r="CUQ42" s="548"/>
      <c r="CUR42" s="548"/>
      <c r="CUS42" s="548"/>
      <c r="CUT42" s="548"/>
      <c r="CUU42" s="548"/>
      <c r="CUV42" s="548"/>
      <c r="CUW42" s="548"/>
      <c r="CUX42" s="548"/>
      <c r="CUY42" s="548"/>
      <c r="CUZ42" s="548"/>
      <c r="CVA42" s="548"/>
      <c r="CVB42" s="548"/>
      <c r="CVC42" s="548"/>
      <c r="CVD42" s="548"/>
      <c r="CVE42" s="548"/>
      <c r="CVF42" s="548"/>
      <c r="CVG42" s="548"/>
      <c r="CVH42" s="548"/>
      <c r="CVI42" s="548"/>
      <c r="CVJ42" s="548"/>
      <c r="CVK42" s="548"/>
      <c r="CVL42" s="548"/>
      <c r="CVM42" s="548"/>
      <c r="CVN42" s="548"/>
      <c r="CVO42" s="548"/>
      <c r="CVP42" s="548"/>
      <c r="CVQ42" s="548"/>
      <c r="CVR42" s="548"/>
      <c r="CVS42" s="548"/>
      <c r="CVT42" s="548"/>
      <c r="CVU42" s="548"/>
      <c r="CVV42" s="548"/>
      <c r="CVW42" s="548"/>
      <c r="CVX42" s="548"/>
      <c r="CVY42" s="548"/>
      <c r="CVZ42" s="548"/>
      <c r="CWA42" s="548"/>
      <c r="CWB42" s="548"/>
      <c r="CWC42" s="548"/>
      <c r="CWD42" s="548"/>
      <c r="CWE42" s="548"/>
      <c r="CWF42" s="548"/>
      <c r="CWG42" s="548"/>
      <c r="CWH42" s="548"/>
      <c r="CWI42" s="548"/>
      <c r="CWJ42" s="548"/>
      <c r="CWK42" s="548"/>
      <c r="CWL42" s="548"/>
      <c r="CWM42" s="548"/>
      <c r="CWN42" s="548"/>
      <c r="CWO42" s="548"/>
      <c r="CWP42" s="548"/>
      <c r="CWQ42" s="548"/>
      <c r="CWR42" s="548"/>
      <c r="CWS42" s="548"/>
      <c r="CWT42" s="548"/>
      <c r="CWU42" s="548"/>
      <c r="CWV42" s="548"/>
      <c r="CWW42" s="548"/>
      <c r="CWX42" s="548"/>
      <c r="CWY42" s="548"/>
      <c r="CWZ42" s="548"/>
      <c r="CXA42" s="548"/>
      <c r="CXB42" s="548"/>
      <c r="CXC42" s="548"/>
      <c r="CXD42" s="548"/>
      <c r="CXE42" s="548"/>
      <c r="CXF42" s="548"/>
      <c r="CXG42" s="548"/>
      <c r="CXH42" s="548"/>
      <c r="CXI42" s="548"/>
      <c r="CXJ42" s="548"/>
      <c r="CXK42" s="548"/>
      <c r="CXL42" s="548"/>
      <c r="CXM42" s="548"/>
      <c r="CXN42" s="548"/>
      <c r="CXO42" s="548"/>
      <c r="CXP42" s="548"/>
      <c r="CXQ42" s="548"/>
      <c r="CXR42" s="548"/>
      <c r="CXS42" s="548"/>
      <c r="CXT42" s="548"/>
      <c r="CXU42" s="548"/>
      <c r="CXV42" s="548"/>
      <c r="CXW42" s="548"/>
      <c r="CXX42" s="548"/>
      <c r="CXY42" s="548"/>
      <c r="CXZ42" s="548"/>
      <c r="CYA42" s="548"/>
      <c r="CYB42" s="548"/>
      <c r="CYC42" s="548"/>
      <c r="CYD42" s="548"/>
      <c r="CYE42" s="548"/>
      <c r="CYF42" s="548"/>
      <c r="CYG42" s="548"/>
      <c r="CYH42" s="548"/>
      <c r="CYI42" s="548"/>
      <c r="CYJ42" s="548"/>
      <c r="CYK42" s="548"/>
      <c r="CYL42" s="548"/>
      <c r="CYM42" s="548"/>
      <c r="CYN42" s="548"/>
      <c r="CYO42" s="548"/>
      <c r="CYP42" s="548"/>
      <c r="CYQ42" s="548"/>
      <c r="CYR42" s="548"/>
      <c r="CYS42" s="548"/>
      <c r="CYT42" s="548"/>
      <c r="CYU42" s="548"/>
      <c r="CYV42" s="548"/>
      <c r="CYW42" s="548"/>
      <c r="CYX42" s="548"/>
      <c r="CYY42" s="548"/>
      <c r="CYZ42" s="548"/>
      <c r="CZA42" s="548"/>
      <c r="CZB42" s="548"/>
      <c r="CZC42" s="548"/>
      <c r="CZD42" s="548"/>
      <c r="CZE42" s="548"/>
      <c r="CZF42" s="548"/>
      <c r="CZG42" s="548"/>
      <c r="CZH42" s="548"/>
      <c r="CZI42" s="548"/>
      <c r="CZJ42" s="548"/>
      <c r="CZK42" s="548"/>
      <c r="CZL42" s="548"/>
      <c r="CZM42" s="548"/>
      <c r="CZN42" s="548"/>
      <c r="CZO42" s="548"/>
      <c r="CZP42" s="548"/>
      <c r="CZQ42" s="548"/>
      <c r="CZR42" s="548"/>
      <c r="CZS42" s="548"/>
      <c r="CZT42" s="548"/>
      <c r="CZU42" s="548"/>
      <c r="CZV42" s="548"/>
      <c r="CZW42" s="548"/>
      <c r="CZX42" s="548"/>
      <c r="CZY42" s="548"/>
      <c r="CZZ42" s="548"/>
      <c r="DAA42" s="548"/>
      <c r="DAB42" s="548"/>
      <c r="DAC42" s="548"/>
      <c r="DAD42" s="548"/>
      <c r="DAE42" s="548"/>
      <c r="DAF42" s="548"/>
      <c r="DAG42" s="548"/>
      <c r="DAH42" s="548"/>
      <c r="DAI42" s="548"/>
      <c r="DAJ42" s="548"/>
      <c r="DAK42" s="548"/>
      <c r="DAL42" s="548"/>
      <c r="DAM42" s="548"/>
      <c r="DAN42" s="548"/>
      <c r="DAO42" s="548"/>
      <c r="DAP42" s="548"/>
      <c r="DAQ42" s="548"/>
      <c r="DAR42" s="548"/>
      <c r="DAS42" s="548"/>
      <c r="DAT42" s="548"/>
      <c r="DAU42" s="548"/>
      <c r="DAV42" s="548"/>
      <c r="DAW42" s="548"/>
      <c r="DAX42" s="548"/>
      <c r="DAY42" s="548"/>
      <c r="DAZ42" s="548"/>
      <c r="DBA42" s="548"/>
      <c r="DBB42" s="548"/>
      <c r="DBC42" s="548"/>
      <c r="DBD42" s="548"/>
      <c r="DBE42" s="548"/>
      <c r="DBF42" s="548"/>
      <c r="DBG42" s="548"/>
      <c r="DBH42" s="548"/>
      <c r="DBI42" s="548"/>
      <c r="DBJ42" s="548"/>
      <c r="DBK42" s="548"/>
      <c r="DBL42" s="548"/>
      <c r="DBM42" s="548"/>
      <c r="DBN42" s="548"/>
      <c r="DBO42" s="548"/>
      <c r="DBP42" s="548"/>
      <c r="DBQ42" s="548"/>
      <c r="DBR42" s="548"/>
      <c r="DBS42" s="548"/>
      <c r="DBT42" s="548"/>
      <c r="DBU42" s="548"/>
      <c r="DBV42" s="548"/>
      <c r="DBW42" s="548"/>
      <c r="DBX42" s="548"/>
      <c r="DBY42" s="548"/>
      <c r="DBZ42" s="548"/>
      <c r="DCA42" s="548"/>
      <c r="DCB42" s="548"/>
      <c r="DCC42" s="548"/>
      <c r="DCD42" s="548"/>
      <c r="DCE42" s="548"/>
      <c r="DCF42" s="548"/>
      <c r="DCG42" s="548"/>
      <c r="DCH42" s="548"/>
      <c r="DCI42" s="548"/>
      <c r="DCJ42" s="548"/>
      <c r="DCK42" s="548"/>
      <c r="DCL42" s="548"/>
      <c r="DCM42" s="548"/>
      <c r="DCN42" s="548"/>
      <c r="DCO42" s="548"/>
      <c r="DCP42" s="548"/>
      <c r="DCQ42" s="548"/>
      <c r="DCR42" s="548"/>
      <c r="DCS42" s="548"/>
      <c r="DCT42" s="548"/>
      <c r="DCU42" s="548"/>
      <c r="DCV42" s="548"/>
      <c r="DCW42" s="548"/>
      <c r="DCX42" s="548"/>
      <c r="DCY42" s="548"/>
      <c r="DCZ42" s="548"/>
      <c r="DDA42" s="548"/>
      <c r="DDB42" s="548"/>
      <c r="DDC42" s="548"/>
      <c r="DDD42" s="548"/>
      <c r="DDE42" s="548"/>
      <c r="DDF42" s="548"/>
      <c r="DDG42" s="548"/>
      <c r="DDH42" s="548"/>
      <c r="DDI42" s="548"/>
      <c r="DDJ42" s="548"/>
      <c r="DDK42" s="548"/>
      <c r="DDL42" s="548"/>
      <c r="DDM42" s="548"/>
      <c r="DDN42" s="548"/>
      <c r="DDO42" s="548"/>
      <c r="DDP42" s="548"/>
      <c r="DDQ42" s="548"/>
      <c r="DDR42" s="548"/>
      <c r="DDS42" s="548"/>
      <c r="DDT42" s="548"/>
      <c r="DDU42" s="548"/>
      <c r="DDV42" s="548"/>
      <c r="DDW42" s="548"/>
      <c r="DDX42" s="548"/>
      <c r="DDY42" s="548"/>
      <c r="DDZ42" s="548"/>
      <c r="DEA42" s="548"/>
      <c r="DEB42" s="548"/>
      <c r="DEC42" s="548"/>
      <c r="DED42" s="548"/>
      <c r="DEE42" s="548"/>
      <c r="DEF42" s="548"/>
      <c r="DEG42" s="548"/>
      <c r="DEH42" s="548"/>
      <c r="DEI42" s="548"/>
      <c r="DEJ42" s="548"/>
      <c r="DEK42" s="548"/>
      <c r="DEL42" s="548"/>
      <c r="DEM42" s="548"/>
      <c r="DEN42" s="548"/>
      <c r="DEO42" s="548"/>
      <c r="DEP42" s="548"/>
      <c r="DEQ42" s="548"/>
      <c r="DER42" s="548"/>
      <c r="DES42" s="548"/>
      <c r="DET42" s="548"/>
      <c r="DEU42" s="548"/>
      <c r="DEV42" s="548"/>
      <c r="DEW42" s="548"/>
      <c r="DEX42" s="548"/>
      <c r="DEY42" s="548"/>
      <c r="DEZ42" s="548"/>
      <c r="DFA42" s="548"/>
      <c r="DFB42" s="548"/>
      <c r="DFC42" s="548"/>
      <c r="DFD42" s="548"/>
      <c r="DFE42" s="548"/>
      <c r="DFF42" s="548"/>
      <c r="DFG42" s="548"/>
      <c r="DFH42" s="548"/>
      <c r="DFI42" s="548"/>
      <c r="DFJ42" s="548"/>
      <c r="DFK42" s="548"/>
      <c r="DFL42" s="548"/>
      <c r="DFM42" s="548"/>
      <c r="DFN42" s="548"/>
      <c r="DFO42" s="548"/>
      <c r="DFP42" s="548"/>
      <c r="DFQ42" s="548"/>
      <c r="DFR42" s="548"/>
      <c r="DFS42" s="548"/>
      <c r="DFT42" s="548"/>
      <c r="DFU42" s="548"/>
      <c r="DFV42" s="548"/>
      <c r="DFW42" s="548"/>
      <c r="DFX42" s="548"/>
      <c r="DFY42" s="548"/>
      <c r="DFZ42" s="548"/>
      <c r="DGA42" s="548"/>
      <c r="DGB42" s="548"/>
      <c r="DGC42" s="548"/>
      <c r="DGD42" s="548"/>
      <c r="DGE42" s="548"/>
      <c r="DGF42" s="548"/>
      <c r="DGG42" s="548"/>
      <c r="DGH42" s="548"/>
      <c r="DGI42" s="548"/>
      <c r="DGJ42" s="548"/>
      <c r="DGK42" s="548"/>
      <c r="DGL42" s="548"/>
      <c r="DGM42" s="548"/>
      <c r="DGN42" s="548"/>
      <c r="DGO42" s="548"/>
      <c r="DGP42" s="548"/>
      <c r="DGQ42" s="548"/>
      <c r="DGR42" s="548"/>
      <c r="DGS42" s="548"/>
      <c r="DGT42" s="548"/>
      <c r="DGU42" s="548"/>
      <c r="DGV42" s="548"/>
      <c r="DGW42" s="548"/>
      <c r="DGX42" s="548"/>
      <c r="DGY42" s="548"/>
      <c r="DGZ42" s="548"/>
      <c r="DHA42" s="548"/>
      <c r="DHB42" s="548"/>
      <c r="DHC42" s="548"/>
      <c r="DHD42" s="548"/>
      <c r="DHE42" s="548"/>
      <c r="DHF42" s="548"/>
      <c r="DHG42" s="548"/>
      <c r="DHH42" s="548"/>
      <c r="DHI42" s="548"/>
      <c r="DHJ42" s="548"/>
      <c r="DHK42" s="548"/>
      <c r="DHL42" s="548"/>
      <c r="DHM42" s="548"/>
      <c r="DHN42" s="548"/>
      <c r="DHO42" s="548"/>
      <c r="DHP42" s="548"/>
      <c r="DHQ42" s="548"/>
      <c r="DHR42" s="548"/>
      <c r="DHS42" s="548"/>
      <c r="DHT42" s="548"/>
      <c r="DHU42" s="548"/>
      <c r="DHV42" s="548"/>
      <c r="DHW42" s="548"/>
      <c r="DHX42" s="548"/>
      <c r="DHY42" s="548"/>
      <c r="DHZ42" s="548"/>
      <c r="DIA42" s="548"/>
      <c r="DIB42" s="548"/>
      <c r="DIC42" s="548"/>
      <c r="DID42" s="548"/>
      <c r="DIE42" s="548"/>
      <c r="DIF42" s="548"/>
      <c r="DIG42" s="548"/>
      <c r="DIH42" s="548"/>
      <c r="DII42" s="548"/>
      <c r="DIJ42" s="548"/>
      <c r="DIK42" s="548"/>
      <c r="DIL42" s="548"/>
      <c r="DIM42" s="548"/>
      <c r="DIN42" s="548"/>
      <c r="DIO42" s="548"/>
      <c r="DIP42" s="548"/>
      <c r="DIQ42" s="548"/>
      <c r="DIR42" s="548"/>
      <c r="DIS42" s="548"/>
      <c r="DIT42" s="548"/>
      <c r="DIU42" s="548"/>
      <c r="DIV42" s="548"/>
      <c r="DIW42" s="548"/>
      <c r="DIX42" s="548"/>
      <c r="DIY42" s="548"/>
      <c r="DIZ42" s="548"/>
      <c r="DJA42" s="548"/>
      <c r="DJB42" s="548"/>
      <c r="DJC42" s="548"/>
      <c r="DJD42" s="548"/>
      <c r="DJE42" s="548"/>
      <c r="DJF42" s="548"/>
      <c r="DJG42" s="548"/>
      <c r="DJH42" s="548"/>
      <c r="DJI42" s="548"/>
      <c r="DJJ42" s="548"/>
      <c r="DJK42" s="548"/>
      <c r="DJL42" s="548"/>
      <c r="DJM42" s="548"/>
      <c r="DJN42" s="548"/>
      <c r="DJO42" s="548"/>
      <c r="DJP42" s="548"/>
      <c r="DJQ42" s="548"/>
      <c r="DJR42" s="548"/>
      <c r="DJS42" s="548"/>
      <c r="DJT42" s="548"/>
      <c r="DJU42" s="548"/>
      <c r="DJV42" s="548"/>
      <c r="DJW42" s="548"/>
      <c r="DJX42" s="548"/>
      <c r="DJY42" s="548"/>
      <c r="DJZ42" s="548"/>
      <c r="DKA42" s="548"/>
      <c r="DKB42" s="548"/>
      <c r="DKC42" s="548"/>
      <c r="DKD42" s="548"/>
      <c r="DKE42" s="548"/>
      <c r="DKF42" s="548"/>
      <c r="DKG42" s="548"/>
      <c r="DKH42" s="548"/>
      <c r="DKI42" s="548"/>
      <c r="DKJ42" s="548"/>
      <c r="DKK42" s="548"/>
      <c r="DKL42" s="548"/>
      <c r="DKM42" s="548"/>
      <c r="DKN42" s="548"/>
      <c r="DKO42" s="548"/>
      <c r="DKP42" s="548"/>
      <c r="DKQ42" s="548"/>
      <c r="DKR42" s="548"/>
      <c r="DKS42" s="548"/>
      <c r="DKT42" s="548"/>
      <c r="DKU42" s="548"/>
      <c r="DKV42" s="548"/>
      <c r="DKW42" s="548"/>
      <c r="DKX42" s="548"/>
      <c r="DKY42" s="548"/>
      <c r="DKZ42" s="548"/>
      <c r="DLA42" s="548"/>
      <c r="DLB42" s="548"/>
      <c r="DLC42" s="548"/>
      <c r="DLD42" s="548"/>
      <c r="DLE42" s="548"/>
      <c r="DLF42" s="548"/>
      <c r="DLG42" s="548"/>
      <c r="DLH42" s="548"/>
      <c r="DLI42" s="548"/>
      <c r="DLJ42" s="548"/>
      <c r="DLK42" s="548"/>
      <c r="DLL42" s="548"/>
      <c r="DLM42" s="548"/>
      <c r="DLN42" s="548"/>
      <c r="DLO42" s="548"/>
      <c r="DLP42" s="548"/>
      <c r="DLQ42" s="548"/>
      <c r="DLR42" s="548"/>
      <c r="DLS42" s="548"/>
      <c r="DLT42" s="548"/>
      <c r="DLU42" s="548"/>
      <c r="DLV42" s="548"/>
      <c r="DLW42" s="548"/>
      <c r="DLX42" s="548"/>
      <c r="DLY42" s="548"/>
      <c r="DLZ42" s="548"/>
      <c r="DMA42" s="548"/>
      <c r="DMB42" s="548"/>
      <c r="DMC42" s="548"/>
      <c r="DMD42" s="548"/>
      <c r="DME42" s="548"/>
      <c r="DMF42" s="548"/>
      <c r="DMG42" s="548"/>
      <c r="DMH42" s="548"/>
      <c r="DMI42" s="548"/>
      <c r="DMJ42" s="548"/>
      <c r="DMK42" s="548"/>
      <c r="DML42" s="548"/>
      <c r="DMM42" s="548"/>
      <c r="DMN42" s="548"/>
      <c r="DMO42" s="548"/>
      <c r="DMP42" s="548"/>
      <c r="DMQ42" s="548"/>
      <c r="DMR42" s="548"/>
      <c r="DMS42" s="548"/>
      <c r="DMT42" s="548"/>
      <c r="DMU42" s="548"/>
      <c r="DMV42" s="548"/>
      <c r="DMW42" s="548"/>
      <c r="DMX42" s="548"/>
      <c r="DMY42" s="548"/>
      <c r="DMZ42" s="548"/>
      <c r="DNA42" s="548"/>
      <c r="DNB42" s="548"/>
      <c r="DNC42" s="548"/>
      <c r="DND42" s="548"/>
      <c r="DNE42" s="548"/>
      <c r="DNF42" s="548"/>
      <c r="DNG42" s="548"/>
      <c r="DNH42" s="548"/>
      <c r="DNI42" s="548"/>
      <c r="DNJ42" s="548"/>
      <c r="DNK42" s="548"/>
      <c r="DNL42" s="548"/>
      <c r="DNM42" s="548"/>
      <c r="DNN42" s="548"/>
      <c r="DNO42" s="548"/>
      <c r="DNP42" s="548"/>
      <c r="DNQ42" s="548"/>
      <c r="DNR42" s="548"/>
      <c r="DNS42" s="548"/>
      <c r="DNT42" s="548"/>
      <c r="DNU42" s="548"/>
      <c r="DNV42" s="548"/>
      <c r="DNW42" s="548"/>
      <c r="DNX42" s="548"/>
      <c r="DNY42" s="548"/>
      <c r="DNZ42" s="548"/>
      <c r="DOA42" s="548"/>
      <c r="DOB42" s="548"/>
      <c r="DOC42" s="548"/>
      <c r="DOD42" s="548"/>
      <c r="DOE42" s="548"/>
      <c r="DOF42" s="548"/>
      <c r="DOG42" s="548"/>
      <c r="DOH42" s="548"/>
      <c r="DOI42" s="548"/>
      <c r="DOJ42" s="548"/>
      <c r="DOK42" s="548"/>
      <c r="DOL42" s="548"/>
      <c r="DOM42" s="548"/>
      <c r="DON42" s="548"/>
      <c r="DOO42" s="548"/>
      <c r="DOP42" s="548"/>
      <c r="DOQ42" s="548"/>
      <c r="DOR42" s="548"/>
      <c r="DOS42" s="548"/>
      <c r="DOT42" s="548"/>
      <c r="DOU42" s="548"/>
      <c r="DOV42" s="548"/>
      <c r="DOW42" s="548"/>
      <c r="DOX42" s="548"/>
      <c r="DOY42" s="548"/>
      <c r="DOZ42" s="548"/>
      <c r="DPA42" s="548"/>
      <c r="DPB42" s="548"/>
      <c r="DPC42" s="548"/>
      <c r="DPD42" s="548"/>
      <c r="DPE42" s="548"/>
      <c r="DPF42" s="548"/>
      <c r="DPG42" s="548"/>
      <c r="DPH42" s="548"/>
      <c r="DPI42" s="548"/>
      <c r="DPJ42" s="548"/>
      <c r="DPK42" s="548"/>
      <c r="DPL42" s="548"/>
      <c r="DPM42" s="548"/>
      <c r="DPN42" s="548"/>
      <c r="DPO42" s="548"/>
      <c r="DPP42" s="548"/>
      <c r="DPQ42" s="548"/>
      <c r="DPR42" s="548"/>
      <c r="DPS42" s="548"/>
      <c r="DPT42" s="548"/>
      <c r="DPU42" s="548"/>
      <c r="DPV42" s="548"/>
      <c r="DPW42" s="548"/>
      <c r="DPX42" s="548"/>
      <c r="DPY42" s="548"/>
      <c r="DPZ42" s="548"/>
      <c r="DQA42" s="548"/>
      <c r="DQB42" s="548"/>
      <c r="DQC42" s="548"/>
      <c r="DQD42" s="548"/>
      <c r="DQE42" s="548"/>
      <c r="DQF42" s="548"/>
      <c r="DQG42" s="548"/>
      <c r="DQH42" s="548"/>
      <c r="DQI42" s="548"/>
      <c r="DQJ42" s="548"/>
      <c r="DQK42" s="548"/>
      <c r="DQL42" s="548"/>
      <c r="DQM42" s="548"/>
      <c r="DQN42" s="548"/>
      <c r="DQO42" s="548"/>
      <c r="DQP42" s="548"/>
      <c r="DQQ42" s="548"/>
      <c r="DQR42" s="548"/>
      <c r="DQS42" s="548"/>
      <c r="DQT42" s="548"/>
      <c r="DQU42" s="548"/>
      <c r="DQV42" s="548"/>
      <c r="DQW42" s="548"/>
      <c r="DQX42" s="548"/>
      <c r="DQY42" s="548"/>
      <c r="DQZ42" s="548"/>
      <c r="DRA42" s="548"/>
      <c r="DRB42" s="548"/>
      <c r="DRC42" s="548"/>
      <c r="DRD42" s="548"/>
      <c r="DRE42" s="548"/>
      <c r="DRF42" s="548"/>
      <c r="DRG42" s="548"/>
      <c r="DRH42" s="548"/>
      <c r="DRI42" s="548"/>
      <c r="DRJ42" s="548"/>
      <c r="DRK42" s="548"/>
      <c r="DRL42" s="548"/>
      <c r="DRM42" s="548"/>
      <c r="DRN42" s="548"/>
      <c r="DRO42" s="548"/>
      <c r="DRP42" s="548"/>
      <c r="DRQ42" s="548"/>
      <c r="DRR42" s="548"/>
      <c r="DRS42" s="548"/>
      <c r="DRT42" s="548"/>
      <c r="DRU42" s="548"/>
      <c r="DRV42" s="548"/>
      <c r="DRW42" s="548"/>
      <c r="DRX42" s="548"/>
      <c r="DRY42" s="548"/>
      <c r="DRZ42" s="548"/>
      <c r="DSA42" s="548"/>
      <c r="DSB42" s="548"/>
      <c r="DSC42" s="548"/>
      <c r="DSD42" s="548"/>
      <c r="DSE42" s="548"/>
      <c r="DSF42" s="548"/>
      <c r="DSG42" s="548"/>
      <c r="DSH42" s="548"/>
      <c r="DSI42" s="548"/>
      <c r="DSJ42" s="548"/>
      <c r="DSK42" s="548"/>
      <c r="DSL42" s="548"/>
      <c r="DSM42" s="548"/>
      <c r="DSN42" s="548"/>
      <c r="DSO42" s="548"/>
      <c r="DSP42" s="548"/>
      <c r="DSQ42" s="548"/>
      <c r="DSR42" s="548"/>
      <c r="DSS42" s="548"/>
      <c r="DST42" s="548"/>
      <c r="DSU42" s="548"/>
      <c r="DSV42" s="548"/>
      <c r="DSW42" s="548"/>
      <c r="DSX42" s="548"/>
      <c r="DSY42" s="548"/>
      <c r="DSZ42" s="548"/>
      <c r="DTA42" s="548"/>
      <c r="DTB42" s="548"/>
      <c r="DTC42" s="548"/>
      <c r="DTD42" s="548"/>
      <c r="DTE42" s="548"/>
      <c r="DTF42" s="548"/>
      <c r="DTG42" s="548"/>
      <c r="DTH42" s="548"/>
      <c r="DTI42" s="548"/>
      <c r="DTJ42" s="548"/>
      <c r="DTK42" s="548"/>
      <c r="DTL42" s="548"/>
      <c r="DTM42" s="548"/>
      <c r="DTN42" s="548"/>
      <c r="DTO42" s="548"/>
      <c r="DTP42" s="548"/>
      <c r="DTQ42" s="548"/>
      <c r="DTR42" s="548"/>
      <c r="DTS42" s="548"/>
      <c r="DTT42" s="548"/>
      <c r="DTU42" s="548"/>
      <c r="DTV42" s="548"/>
      <c r="DTW42" s="548"/>
      <c r="DTX42" s="548"/>
      <c r="DTY42" s="548"/>
      <c r="DTZ42" s="548"/>
      <c r="DUA42" s="548"/>
      <c r="DUB42" s="548"/>
      <c r="DUC42" s="548"/>
      <c r="DUD42" s="548"/>
      <c r="DUE42" s="548"/>
      <c r="DUF42" s="548"/>
      <c r="DUG42" s="548"/>
      <c r="DUH42" s="548"/>
      <c r="DUI42" s="548"/>
      <c r="DUJ42" s="548"/>
      <c r="DUK42" s="548"/>
      <c r="DUL42" s="548"/>
      <c r="DUM42" s="548"/>
      <c r="DUN42" s="548"/>
      <c r="DUO42" s="548"/>
      <c r="DUP42" s="548"/>
      <c r="DUQ42" s="548"/>
      <c r="DUR42" s="548"/>
      <c r="DUS42" s="548"/>
      <c r="DUT42" s="548"/>
      <c r="DUU42" s="548"/>
      <c r="DUV42" s="548"/>
      <c r="DUW42" s="548"/>
      <c r="DUX42" s="548"/>
      <c r="DUY42" s="548"/>
      <c r="DUZ42" s="548"/>
      <c r="DVA42" s="548"/>
      <c r="DVB42" s="548"/>
      <c r="DVC42" s="548"/>
      <c r="DVD42" s="548"/>
      <c r="DVE42" s="548"/>
      <c r="DVF42" s="548"/>
      <c r="DVG42" s="548"/>
      <c r="DVH42" s="548"/>
      <c r="DVI42" s="548"/>
      <c r="DVJ42" s="548"/>
      <c r="DVK42" s="548"/>
      <c r="DVL42" s="548"/>
      <c r="DVM42" s="548"/>
      <c r="DVN42" s="548"/>
      <c r="DVO42" s="548"/>
      <c r="DVP42" s="548"/>
      <c r="DVQ42" s="548"/>
      <c r="DVR42" s="548"/>
      <c r="DVS42" s="548"/>
      <c r="DVT42" s="548"/>
      <c r="DVU42" s="548"/>
      <c r="DVV42" s="548"/>
      <c r="DVW42" s="548"/>
      <c r="DVX42" s="548"/>
      <c r="DVY42" s="548"/>
      <c r="DVZ42" s="548"/>
      <c r="DWA42" s="548"/>
      <c r="DWB42" s="548"/>
      <c r="DWC42" s="548"/>
      <c r="DWD42" s="548"/>
      <c r="DWE42" s="548"/>
      <c r="DWF42" s="548"/>
      <c r="DWG42" s="548"/>
      <c r="DWH42" s="548"/>
      <c r="DWI42" s="548"/>
      <c r="DWJ42" s="548"/>
      <c r="DWK42" s="548"/>
      <c r="DWL42" s="548"/>
      <c r="DWM42" s="548"/>
      <c r="DWN42" s="548"/>
      <c r="DWO42" s="548"/>
      <c r="DWP42" s="548"/>
      <c r="DWQ42" s="548"/>
      <c r="DWR42" s="548"/>
      <c r="DWS42" s="548"/>
      <c r="DWT42" s="548"/>
      <c r="DWU42" s="548"/>
      <c r="DWV42" s="548"/>
      <c r="DWW42" s="548"/>
      <c r="DWX42" s="548"/>
      <c r="DWY42" s="548"/>
      <c r="DWZ42" s="548"/>
      <c r="DXA42" s="548"/>
      <c r="DXB42" s="548"/>
      <c r="DXC42" s="548"/>
      <c r="DXD42" s="548"/>
      <c r="DXE42" s="548"/>
      <c r="DXF42" s="548"/>
      <c r="DXG42" s="548"/>
      <c r="DXH42" s="548"/>
      <c r="DXI42" s="548"/>
      <c r="DXJ42" s="548"/>
      <c r="DXK42" s="548"/>
      <c r="DXL42" s="548"/>
      <c r="DXM42" s="548"/>
      <c r="DXN42" s="548"/>
      <c r="DXO42" s="548"/>
      <c r="DXP42" s="548"/>
      <c r="DXQ42" s="548"/>
      <c r="DXR42" s="548"/>
      <c r="DXS42" s="548"/>
      <c r="DXT42" s="548"/>
      <c r="DXU42" s="548"/>
      <c r="DXV42" s="548"/>
      <c r="DXW42" s="548"/>
      <c r="DXX42" s="548"/>
      <c r="DXY42" s="548"/>
      <c r="DXZ42" s="548"/>
      <c r="DYA42" s="548"/>
      <c r="DYB42" s="548"/>
      <c r="DYC42" s="548"/>
      <c r="DYD42" s="548"/>
      <c r="DYE42" s="548"/>
      <c r="DYF42" s="548"/>
      <c r="DYG42" s="548"/>
      <c r="DYH42" s="548"/>
      <c r="DYI42" s="548"/>
      <c r="DYJ42" s="548"/>
      <c r="DYK42" s="548"/>
      <c r="DYL42" s="548"/>
      <c r="DYM42" s="548"/>
      <c r="DYN42" s="548"/>
      <c r="DYO42" s="548"/>
      <c r="DYP42" s="548"/>
      <c r="DYQ42" s="548"/>
      <c r="DYR42" s="548"/>
      <c r="DYS42" s="548"/>
      <c r="DYT42" s="548"/>
      <c r="DYU42" s="548"/>
      <c r="DYV42" s="548"/>
      <c r="DYW42" s="548"/>
      <c r="DYX42" s="548"/>
      <c r="DYY42" s="548"/>
      <c r="DYZ42" s="548"/>
      <c r="DZA42" s="548"/>
      <c r="DZB42" s="548"/>
      <c r="DZC42" s="548"/>
      <c r="DZD42" s="548"/>
      <c r="DZE42" s="548"/>
      <c r="DZF42" s="548"/>
      <c r="DZG42" s="548"/>
      <c r="DZH42" s="548"/>
      <c r="DZI42" s="548"/>
      <c r="DZJ42" s="548"/>
      <c r="DZK42" s="548"/>
      <c r="DZL42" s="548"/>
      <c r="DZM42" s="548"/>
      <c r="DZN42" s="548"/>
      <c r="DZO42" s="548"/>
      <c r="DZP42" s="548"/>
      <c r="DZQ42" s="548"/>
      <c r="DZR42" s="548"/>
      <c r="DZS42" s="548"/>
      <c r="DZT42" s="548"/>
      <c r="DZU42" s="548"/>
      <c r="DZV42" s="548"/>
      <c r="DZW42" s="548"/>
      <c r="DZX42" s="548"/>
      <c r="DZY42" s="548"/>
      <c r="DZZ42" s="548"/>
      <c r="EAA42" s="548"/>
      <c r="EAB42" s="548"/>
      <c r="EAC42" s="548"/>
      <c r="EAD42" s="548"/>
      <c r="EAE42" s="548"/>
      <c r="EAF42" s="548"/>
      <c r="EAG42" s="548"/>
      <c r="EAH42" s="548"/>
      <c r="EAI42" s="548"/>
      <c r="EAJ42" s="548"/>
      <c r="EAK42" s="548"/>
      <c r="EAL42" s="548"/>
      <c r="EAM42" s="548"/>
      <c r="EAN42" s="548"/>
      <c r="EAO42" s="548"/>
      <c r="EAP42" s="548"/>
      <c r="EAQ42" s="548"/>
      <c r="EAR42" s="548"/>
      <c r="EAS42" s="548"/>
      <c r="EAT42" s="548"/>
      <c r="EAU42" s="548"/>
      <c r="EAV42" s="548"/>
      <c r="EAW42" s="548"/>
      <c r="EAX42" s="548"/>
      <c r="EAY42" s="548"/>
      <c r="EAZ42" s="548"/>
      <c r="EBA42" s="548"/>
      <c r="EBB42" s="548"/>
      <c r="EBC42" s="548"/>
      <c r="EBD42" s="548"/>
      <c r="EBE42" s="548"/>
      <c r="EBF42" s="548"/>
      <c r="EBG42" s="548"/>
      <c r="EBH42" s="548"/>
      <c r="EBI42" s="548"/>
      <c r="EBJ42" s="548"/>
      <c r="EBK42" s="548"/>
      <c r="EBL42" s="548"/>
      <c r="EBM42" s="548"/>
      <c r="EBN42" s="548"/>
      <c r="EBO42" s="548"/>
      <c r="EBP42" s="548"/>
      <c r="EBQ42" s="548"/>
      <c r="EBR42" s="548"/>
      <c r="EBS42" s="548"/>
      <c r="EBT42" s="548"/>
      <c r="EBU42" s="548"/>
      <c r="EBV42" s="548"/>
      <c r="EBW42" s="548"/>
      <c r="EBX42" s="548"/>
      <c r="EBY42" s="548"/>
      <c r="EBZ42" s="548"/>
      <c r="ECA42" s="548"/>
      <c r="ECB42" s="548"/>
      <c r="ECC42" s="548"/>
      <c r="ECD42" s="548"/>
      <c r="ECE42" s="548"/>
      <c r="ECF42" s="548"/>
      <c r="ECG42" s="548"/>
      <c r="ECH42" s="548"/>
      <c r="ECI42" s="548"/>
      <c r="ECJ42" s="548"/>
      <c r="ECK42" s="548"/>
      <c r="ECL42" s="548"/>
      <c r="ECM42" s="548"/>
      <c r="ECN42" s="548"/>
      <c r="ECO42" s="548"/>
      <c r="ECP42" s="548"/>
      <c r="ECQ42" s="548"/>
      <c r="ECR42" s="548"/>
      <c r="ECS42" s="548"/>
      <c r="ECT42" s="548"/>
      <c r="ECU42" s="548"/>
      <c r="ECV42" s="548"/>
      <c r="ECW42" s="548"/>
      <c r="ECX42" s="548"/>
      <c r="ECY42" s="548"/>
      <c r="ECZ42" s="548"/>
      <c r="EDA42" s="548"/>
      <c r="EDB42" s="548"/>
      <c r="EDC42" s="548"/>
      <c r="EDD42" s="548"/>
      <c r="EDE42" s="548"/>
      <c r="EDF42" s="548"/>
      <c r="EDG42" s="548"/>
      <c r="EDH42" s="548"/>
      <c r="EDI42" s="548"/>
      <c r="EDJ42" s="548"/>
      <c r="EDK42" s="548"/>
      <c r="EDL42" s="548"/>
      <c r="EDM42" s="548"/>
      <c r="EDN42" s="548"/>
      <c r="EDO42" s="548"/>
      <c r="EDP42" s="548"/>
      <c r="EDQ42" s="548"/>
      <c r="EDR42" s="548"/>
      <c r="EDS42" s="548"/>
      <c r="EDT42" s="548"/>
      <c r="EDU42" s="548"/>
      <c r="EDV42" s="548"/>
      <c r="EDW42" s="548"/>
      <c r="EDX42" s="548"/>
      <c r="EDY42" s="548"/>
      <c r="EDZ42" s="548"/>
      <c r="EEA42" s="548"/>
      <c r="EEB42" s="548"/>
      <c r="EEC42" s="548"/>
      <c r="EED42" s="548"/>
      <c r="EEE42" s="548"/>
      <c r="EEF42" s="548"/>
      <c r="EEG42" s="548"/>
      <c r="EEH42" s="548"/>
      <c r="EEI42" s="548"/>
      <c r="EEJ42" s="548"/>
      <c r="EEK42" s="548"/>
      <c r="EEL42" s="548"/>
      <c r="EEM42" s="548"/>
      <c r="EEN42" s="548"/>
      <c r="EEO42" s="548"/>
      <c r="EEP42" s="548"/>
      <c r="EEQ42" s="548"/>
      <c r="EER42" s="548"/>
      <c r="EES42" s="548"/>
      <c r="EET42" s="548"/>
      <c r="EEU42" s="548"/>
      <c r="EEV42" s="548"/>
      <c r="EEW42" s="548"/>
      <c r="EEX42" s="548"/>
      <c r="EEY42" s="548"/>
      <c r="EEZ42" s="548"/>
      <c r="EFA42" s="548"/>
      <c r="EFB42" s="548"/>
      <c r="EFC42" s="548"/>
      <c r="EFD42" s="548"/>
      <c r="EFE42" s="548"/>
      <c r="EFF42" s="548"/>
      <c r="EFG42" s="548"/>
      <c r="EFH42" s="548"/>
      <c r="EFI42" s="548"/>
      <c r="EFJ42" s="548"/>
      <c r="EFK42" s="548"/>
      <c r="EFL42" s="548"/>
      <c r="EFM42" s="548"/>
      <c r="EFN42" s="548"/>
      <c r="EFO42" s="548"/>
      <c r="EFP42" s="548"/>
      <c r="EFQ42" s="548"/>
      <c r="EFR42" s="548"/>
      <c r="EFS42" s="548"/>
      <c r="EFT42" s="548"/>
      <c r="EFU42" s="548"/>
      <c r="EFV42" s="548"/>
      <c r="EFW42" s="548"/>
      <c r="EFX42" s="548"/>
      <c r="EFY42" s="548"/>
      <c r="EFZ42" s="548"/>
      <c r="EGA42" s="548"/>
      <c r="EGB42" s="548"/>
      <c r="EGC42" s="548"/>
      <c r="EGD42" s="548"/>
      <c r="EGE42" s="548"/>
      <c r="EGF42" s="548"/>
      <c r="EGG42" s="548"/>
      <c r="EGH42" s="548"/>
      <c r="EGI42" s="548"/>
      <c r="EGJ42" s="548"/>
      <c r="EGK42" s="548"/>
      <c r="EGL42" s="548"/>
      <c r="EGM42" s="548"/>
      <c r="EGN42" s="548"/>
      <c r="EGO42" s="548"/>
      <c r="EGP42" s="548"/>
      <c r="EGQ42" s="548"/>
      <c r="EGR42" s="548"/>
      <c r="EGS42" s="548"/>
      <c r="EGT42" s="548"/>
      <c r="EGU42" s="548"/>
      <c r="EGV42" s="548"/>
      <c r="EGW42" s="548"/>
      <c r="EGX42" s="548"/>
      <c r="EGY42" s="548"/>
      <c r="EGZ42" s="548"/>
      <c r="EHA42" s="548"/>
      <c r="EHB42" s="548"/>
      <c r="EHC42" s="548"/>
      <c r="EHD42" s="548"/>
      <c r="EHE42" s="548"/>
      <c r="EHF42" s="548"/>
      <c r="EHG42" s="548"/>
      <c r="EHH42" s="548"/>
      <c r="EHI42" s="548"/>
      <c r="EHJ42" s="548"/>
      <c r="EHK42" s="548"/>
      <c r="EHL42" s="548"/>
      <c r="EHM42" s="548"/>
      <c r="EHN42" s="548"/>
      <c r="EHO42" s="548"/>
      <c r="EHP42" s="548"/>
      <c r="EHQ42" s="548"/>
      <c r="EHR42" s="548"/>
      <c r="EHS42" s="548"/>
      <c r="EHT42" s="548"/>
      <c r="EHU42" s="548"/>
      <c r="EHV42" s="548"/>
      <c r="EHW42" s="548"/>
      <c r="EHX42" s="548"/>
      <c r="EHY42" s="548"/>
      <c r="EHZ42" s="548"/>
      <c r="EIA42" s="548"/>
      <c r="EIB42" s="548"/>
      <c r="EIC42" s="548"/>
      <c r="EID42" s="548"/>
      <c r="EIE42" s="548"/>
      <c r="EIF42" s="548"/>
      <c r="EIG42" s="548"/>
      <c r="EIH42" s="548"/>
      <c r="EII42" s="548"/>
      <c r="EIJ42" s="548"/>
      <c r="EIK42" s="548"/>
      <c r="EIL42" s="548"/>
      <c r="EIM42" s="548"/>
      <c r="EIN42" s="548"/>
      <c r="EIO42" s="548"/>
      <c r="EIP42" s="548"/>
      <c r="EIQ42" s="548"/>
      <c r="EIR42" s="548"/>
      <c r="EIS42" s="548"/>
      <c r="EIT42" s="548"/>
      <c r="EIU42" s="548"/>
      <c r="EIV42" s="548"/>
      <c r="EIW42" s="548"/>
      <c r="EIX42" s="548"/>
      <c r="EIY42" s="548"/>
      <c r="EIZ42" s="548"/>
      <c r="EJA42" s="548"/>
      <c r="EJB42" s="548"/>
      <c r="EJC42" s="548"/>
      <c r="EJD42" s="548"/>
      <c r="EJE42" s="548"/>
      <c r="EJF42" s="548"/>
      <c r="EJG42" s="548"/>
      <c r="EJH42" s="548"/>
      <c r="EJI42" s="548"/>
      <c r="EJJ42" s="548"/>
      <c r="EJK42" s="548"/>
      <c r="EJL42" s="548"/>
      <c r="EJM42" s="548"/>
      <c r="EJN42" s="548"/>
      <c r="EJO42" s="548"/>
      <c r="EJP42" s="548"/>
      <c r="EJQ42" s="548"/>
      <c r="EJR42" s="548"/>
      <c r="EJS42" s="548"/>
      <c r="EJT42" s="548"/>
      <c r="EJU42" s="548"/>
      <c r="EJV42" s="548"/>
      <c r="EJW42" s="548"/>
      <c r="EJX42" s="548"/>
      <c r="EJY42" s="548"/>
      <c r="EJZ42" s="548"/>
      <c r="EKA42" s="548"/>
      <c r="EKB42" s="548"/>
      <c r="EKC42" s="548"/>
      <c r="EKD42" s="548"/>
      <c r="EKE42" s="548"/>
      <c r="EKF42" s="548"/>
      <c r="EKG42" s="548"/>
      <c r="EKH42" s="548"/>
      <c r="EKI42" s="548"/>
      <c r="EKJ42" s="548"/>
      <c r="EKK42" s="548"/>
      <c r="EKL42" s="548"/>
      <c r="EKM42" s="548"/>
      <c r="EKN42" s="548"/>
      <c r="EKO42" s="548"/>
      <c r="EKP42" s="548"/>
      <c r="EKQ42" s="548"/>
      <c r="EKR42" s="548"/>
      <c r="EKS42" s="548"/>
      <c r="EKT42" s="548"/>
      <c r="EKU42" s="548"/>
      <c r="EKV42" s="548"/>
      <c r="EKW42" s="548"/>
      <c r="EKX42" s="548"/>
      <c r="EKY42" s="548"/>
      <c r="EKZ42" s="548"/>
      <c r="ELA42" s="548"/>
      <c r="ELB42" s="548"/>
      <c r="ELC42" s="548"/>
      <c r="ELD42" s="548"/>
      <c r="ELE42" s="548"/>
      <c r="ELF42" s="548"/>
      <c r="ELG42" s="548"/>
      <c r="ELH42" s="548"/>
      <c r="ELI42" s="548"/>
      <c r="ELJ42" s="548"/>
      <c r="ELK42" s="548"/>
      <c r="ELL42" s="548"/>
      <c r="ELM42" s="548"/>
      <c r="ELN42" s="548"/>
      <c r="ELO42" s="548"/>
      <c r="ELP42" s="548"/>
      <c r="ELQ42" s="548"/>
      <c r="ELR42" s="548"/>
      <c r="ELS42" s="548"/>
      <c r="ELT42" s="548"/>
      <c r="ELU42" s="548"/>
      <c r="ELV42" s="548"/>
      <c r="ELW42" s="548"/>
      <c r="ELX42" s="548"/>
      <c r="ELY42" s="548"/>
      <c r="ELZ42" s="548"/>
      <c r="EMA42" s="548"/>
      <c r="EMB42" s="548"/>
      <c r="EMC42" s="548"/>
      <c r="EMD42" s="548"/>
      <c r="EME42" s="548"/>
      <c r="EMF42" s="548"/>
      <c r="EMG42" s="548"/>
      <c r="EMH42" s="548"/>
      <c r="EMI42" s="548"/>
      <c r="EMJ42" s="548"/>
      <c r="EMK42" s="548"/>
      <c r="EML42" s="548"/>
      <c r="EMM42" s="548"/>
      <c r="EMN42" s="548"/>
      <c r="EMO42" s="548"/>
      <c r="EMP42" s="548"/>
      <c r="EMQ42" s="548"/>
      <c r="EMR42" s="548"/>
      <c r="EMS42" s="548"/>
      <c r="EMT42" s="548"/>
      <c r="EMU42" s="548"/>
      <c r="EMV42" s="548"/>
      <c r="EMW42" s="548"/>
      <c r="EMX42" s="548"/>
      <c r="EMY42" s="548"/>
      <c r="EMZ42" s="548"/>
      <c r="ENA42" s="548"/>
      <c r="ENB42" s="548"/>
      <c r="ENC42" s="548"/>
      <c r="END42" s="548"/>
      <c r="ENE42" s="548"/>
      <c r="ENF42" s="548"/>
      <c r="ENG42" s="548"/>
      <c r="ENH42" s="548"/>
      <c r="ENI42" s="548"/>
      <c r="ENJ42" s="548"/>
      <c r="ENK42" s="548"/>
      <c r="ENL42" s="548"/>
      <c r="ENM42" s="548"/>
      <c r="ENN42" s="548"/>
      <c r="ENO42" s="548"/>
      <c r="ENP42" s="548"/>
      <c r="ENQ42" s="548"/>
      <c r="ENR42" s="548"/>
      <c r="ENS42" s="548"/>
      <c r="ENT42" s="548"/>
      <c r="ENU42" s="548"/>
      <c r="ENV42" s="548"/>
      <c r="ENW42" s="548"/>
      <c r="ENX42" s="548"/>
      <c r="ENY42" s="548"/>
      <c r="ENZ42" s="548"/>
      <c r="EOA42" s="548"/>
      <c r="EOB42" s="548"/>
      <c r="EOC42" s="548"/>
      <c r="EOD42" s="548"/>
      <c r="EOE42" s="548"/>
      <c r="EOF42" s="548"/>
      <c r="EOG42" s="548"/>
      <c r="EOH42" s="548"/>
      <c r="EOI42" s="548"/>
      <c r="EOJ42" s="548"/>
      <c r="EOK42" s="548"/>
      <c r="EOL42" s="548"/>
      <c r="EOM42" s="548"/>
      <c r="EON42" s="548"/>
      <c r="EOO42" s="548"/>
      <c r="EOP42" s="548"/>
      <c r="EOQ42" s="548"/>
      <c r="EOR42" s="548"/>
      <c r="EOS42" s="548"/>
      <c r="EOT42" s="548"/>
      <c r="EOU42" s="548"/>
      <c r="EOV42" s="548"/>
      <c r="EOW42" s="548"/>
      <c r="EOX42" s="548"/>
      <c r="EOY42" s="548"/>
      <c r="EOZ42" s="548"/>
      <c r="EPA42" s="548"/>
      <c r="EPB42" s="548"/>
      <c r="EPC42" s="548"/>
      <c r="EPD42" s="548"/>
      <c r="EPE42" s="548"/>
      <c r="EPF42" s="548"/>
      <c r="EPG42" s="548"/>
      <c r="EPH42" s="548"/>
      <c r="EPI42" s="548"/>
      <c r="EPJ42" s="548"/>
      <c r="EPK42" s="548"/>
      <c r="EPL42" s="548"/>
      <c r="EPM42" s="548"/>
      <c r="EPN42" s="548"/>
      <c r="EPO42" s="548"/>
      <c r="EPP42" s="548"/>
      <c r="EPQ42" s="548"/>
      <c r="EPR42" s="548"/>
      <c r="EPS42" s="548"/>
      <c r="EPT42" s="548"/>
      <c r="EPU42" s="548"/>
      <c r="EPV42" s="548"/>
      <c r="EPW42" s="548"/>
      <c r="EPX42" s="548"/>
      <c r="EPY42" s="548"/>
      <c r="EPZ42" s="548"/>
      <c r="EQA42" s="548"/>
      <c r="EQB42" s="548"/>
      <c r="EQC42" s="548"/>
      <c r="EQD42" s="548"/>
      <c r="EQE42" s="548"/>
      <c r="EQF42" s="548"/>
      <c r="EQG42" s="548"/>
      <c r="EQH42" s="548"/>
      <c r="EQI42" s="548"/>
      <c r="EQJ42" s="548"/>
      <c r="EQK42" s="548"/>
      <c r="EQL42" s="548"/>
      <c r="EQM42" s="548"/>
      <c r="EQN42" s="548"/>
      <c r="EQO42" s="548"/>
      <c r="EQP42" s="548"/>
      <c r="EQQ42" s="548"/>
      <c r="EQR42" s="548"/>
      <c r="EQS42" s="548"/>
      <c r="EQT42" s="548"/>
      <c r="EQU42" s="548"/>
      <c r="EQV42" s="548"/>
      <c r="EQW42" s="548"/>
      <c r="EQX42" s="548"/>
      <c r="EQY42" s="548"/>
      <c r="EQZ42" s="548"/>
      <c r="ERA42" s="548"/>
      <c r="ERB42" s="548"/>
      <c r="ERC42" s="548"/>
      <c r="ERD42" s="548"/>
      <c r="ERE42" s="548"/>
      <c r="ERF42" s="548"/>
      <c r="ERG42" s="548"/>
      <c r="ERH42" s="548"/>
      <c r="ERI42" s="548"/>
      <c r="ERJ42" s="548"/>
      <c r="ERK42" s="548"/>
      <c r="ERL42" s="548"/>
      <c r="ERM42" s="548"/>
      <c r="ERN42" s="548"/>
      <c r="ERO42" s="548"/>
      <c r="ERP42" s="548"/>
      <c r="ERQ42" s="548"/>
      <c r="ERR42" s="548"/>
      <c r="ERS42" s="548"/>
      <c r="ERT42" s="548"/>
      <c r="ERU42" s="548"/>
      <c r="ERV42" s="548"/>
      <c r="ERW42" s="548"/>
      <c r="ERX42" s="548"/>
      <c r="ERY42" s="548"/>
      <c r="ERZ42" s="548"/>
      <c r="ESA42" s="548"/>
      <c r="ESB42" s="548"/>
      <c r="ESC42" s="548"/>
      <c r="ESD42" s="548"/>
      <c r="ESE42" s="548"/>
      <c r="ESF42" s="548"/>
      <c r="ESG42" s="548"/>
      <c r="ESH42" s="548"/>
      <c r="ESI42" s="548"/>
      <c r="ESJ42" s="548"/>
      <c r="ESK42" s="548"/>
      <c r="ESL42" s="548"/>
      <c r="ESM42" s="548"/>
      <c r="ESN42" s="548"/>
      <c r="ESO42" s="548"/>
      <c r="ESP42" s="548"/>
      <c r="ESQ42" s="548"/>
      <c r="ESR42" s="548"/>
      <c r="ESS42" s="548"/>
      <c r="EST42" s="548"/>
      <c r="ESU42" s="548"/>
      <c r="ESV42" s="548"/>
      <c r="ESW42" s="548"/>
      <c r="ESX42" s="548"/>
      <c r="ESY42" s="548"/>
      <c r="ESZ42" s="548"/>
      <c r="ETA42" s="548"/>
      <c r="ETB42" s="548"/>
      <c r="ETC42" s="548"/>
      <c r="ETD42" s="548"/>
      <c r="ETE42" s="548"/>
      <c r="ETF42" s="548"/>
      <c r="ETG42" s="548"/>
      <c r="ETH42" s="548"/>
      <c r="ETI42" s="548"/>
      <c r="ETJ42" s="548"/>
      <c r="ETK42" s="548"/>
      <c r="ETL42" s="548"/>
      <c r="ETM42" s="548"/>
      <c r="ETN42" s="548"/>
      <c r="ETO42" s="548"/>
      <c r="ETP42" s="548"/>
      <c r="ETQ42" s="548"/>
      <c r="ETR42" s="548"/>
      <c r="ETS42" s="548"/>
      <c r="ETT42" s="548"/>
      <c r="ETU42" s="548"/>
      <c r="ETV42" s="548"/>
      <c r="ETW42" s="548"/>
      <c r="ETX42" s="548"/>
      <c r="ETY42" s="548"/>
      <c r="ETZ42" s="548"/>
      <c r="EUA42" s="548"/>
      <c r="EUB42" s="548"/>
      <c r="EUC42" s="548"/>
      <c r="EUD42" s="548"/>
      <c r="EUE42" s="548"/>
      <c r="EUF42" s="548"/>
      <c r="EUG42" s="548"/>
      <c r="EUH42" s="548"/>
      <c r="EUI42" s="548"/>
      <c r="EUJ42" s="548"/>
      <c r="EUK42" s="548"/>
      <c r="EUL42" s="548"/>
      <c r="EUM42" s="548"/>
      <c r="EUN42" s="548"/>
      <c r="EUO42" s="548"/>
      <c r="EUP42" s="548"/>
      <c r="EUQ42" s="548"/>
      <c r="EUR42" s="548"/>
      <c r="EUS42" s="548"/>
      <c r="EUT42" s="548"/>
      <c r="EUU42" s="548"/>
      <c r="EUV42" s="548"/>
      <c r="EUW42" s="548"/>
      <c r="EUX42" s="548"/>
      <c r="EUY42" s="548"/>
      <c r="EUZ42" s="548"/>
      <c r="EVA42" s="548"/>
      <c r="EVB42" s="548"/>
      <c r="EVC42" s="548"/>
      <c r="EVD42" s="548"/>
      <c r="EVE42" s="548"/>
      <c r="EVF42" s="548"/>
      <c r="EVG42" s="548"/>
      <c r="EVH42" s="548"/>
      <c r="EVI42" s="548"/>
      <c r="EVJ42" s="548"/>
      <c r="EVK42" s="548"/>
      <c r="EVL42" s="548"/>
      <c r="EVM42" s="548"/>
      <c r="EVN42" s="548"/>
      <c r="EVO42" s="548"/>
      <c r="EVP42" s="548"/>
      <c r="EVQ42" s="548"/>
      <c r="EVR42" s="548"/>
      <c r="EVS42" s="548"/>
      <c r="EVT42" s="548"/>
      <c r="EVU42" s="548"/>
      <c r="EVV42" s="548"/>
      <c r="EVW42" s="548"/>
      <c r="EVX42" s="548"/>
      <c r="EVY42" s="548"/>
      <c r="EVZ42" s="548"/>
      <c r="EWA42" s="548"/>
      <c r="EWB42" s="548"/>
      <c r="EWC42" s="548"/>
      <c r="EWD42" s="548"/>
      <c r="EWE42" s="548"/>
      <c r="EWF42" s="548"/>
      <c r="EWG42" s="548"/>
      <c r="EWH42" s="548"/>
      <c r="EWI42" s="548"/>
      <c r="EWJ42" s="548"/>
      <c r="EWK42" s="548"/>
      <c r="EWL42" s="548"/>
      <c r="EWM42" s="548"/>
      <c r="EWN42" s="548"/>
      <c r="EWO42" s="548"/>
      <c r="EWP42" s="548"/>
      <c r="EWQ42" s="548"/>
      <c r="EWR42" s="548"/>
      <c r="EWS42" s="548"/>
      <c r="EWT42" s="548"/>
      <c r="EWU42" s="548"/>
      <c r="EWV42" s="548"/>
      <c r="EWW42" s="548"/>
      <c r="EWX42" s="548"/>
      <c r="EWY42" s="548"/>
      <c r="EWZ42" s="548"/>
      <c r="EXA42" s="548"/>
      <c r="EXB42" s="548"/>
      <c r="EXC42" s="548"/>
      <c r="EXD42" s="548"/>
      <c r="EXE42" s="548"/>
      <c r="EXF42" s="548"/>
      <c r="EXG42" s="548"/>
      <c r="EXH42" s="548"/>
      <c r="EXI42" s="548"/>
      <c r="EXJ42" s="548"/>
      <c r="EXK42" s="548"/>
      <c r="EXL42" s="548"/>
      <c r="EXM42" s="548"/>
      <c r="EXN42" s="548"/>
      <c r="EXO42" s="548"/>
      <c r="EXP42" s="548"/>
      <c r="EXQ42" s="548"/>
      <c r="EXR42" s="548"/>
      <c r="EXS42" s="548"/>
      <c r="EXT42" s="548"/>
      <c r="EXU42" s="548"/>
      <c r="EXV42" s="548"/>
      <c r="EXW42" s="548"/>
      <c r="EXX42" s="548"/>
      <c r="EXY42" s="548"/>
      <c r="EXZ42" s="548"/>
      <c r="EYA42" s="548"/>
      <c r="EYB42" s="548"/>
      <c r="EYC42" s="548"/>
      <c r="EYD42" s="548"/>
      <c r="EYE42" s="548"/>
      <c r="EYF42" s="548"/>
      <c r="EYG42" s="548"/>
      <c r="EYH42" s="548"/>
      <c r="EYI42" s="548"/>
      <c r="EYJ42" s="548"/>
      <c r="EYK42" s="548"/>
      <c r="EYL42" s="548"/>
      <c r="EYM42" s="548"/>
      <c r="EYN42" s="548"/>
      <c r="EYO42" s="548"/>
      <c r="EYP42" s="548"/>
      <c r="EYQ42" s="548"/>
      <c r="EYR42" s="548"/>
      <c r="EYS42" s="548"/>
      <c r="EYT42" s="548"/>
      <c r="EYU42" s="548"/>
      <c r="EYV42" s="548"/>
      <c r="EYW42" s="548"/>
      <c r="EYX42" s="548"/>
      <c r="EYY42" s="548"/>
      <c r="EYZ42" s="548"/>
      <c r="EZA42" s="548"/>
      <c r="EZB42" s="548"/>
      <c r="EZC42" s="548"/>
      <c r="EZD42" s="548"/>
      <c r="EZE42" s="548"/>
      <c r="EZF42" s="548"/>
      <c r="EZG42" s="548"/>
      <c r="EZH42" s="548"/>
      <c r="EZI42" s="548"/>
      <c r="EZJ42" s="548"/>
      <c r="EZK42" s="548"/>
      <c r="EZL42" s="548"/>
      <c r="EZM42" s="548"/>
      <c r="EZN42" s="548"/>
      <c r="EZO42" s="548"/>
      <c r="EZP42" s="548"/>
      <c r="EZQ42" s="548"/>
      <c r="EZR42" s="548"/>
      <c r="EZS42" s="548"/>
      <c r="EZT42" s="548"/>
      <c r="EZU42" s="548"/>
      <c r="EZV42" s="548"/>
      <c r="EZW42" s="548"/>
      <c r="EZX42" s="548"/>
      <c r="EZY42" s="548"/>
      <c r="EZZ42" s="548"/>
      <c r="FAA42" s="548"/>
      <c r="FAB42" s="548"/>
      <c r="FAC42" s="548"/>
      <c r="FAD42" s="548"/>
      <c r="FAE42" s="548"/>
      <c r="FAF42" s="548"/>
      <c r="FAG42" s="548"/>
      <c r="FAH42" s="548"/>
      <c r="FAI42" s="548"/>
      <c r="FAJ42" s="548"/>
      <c r="FAK42" s="548"/>
      <c r="FAL42" s="548"/>
      <c r="FAM42" s="548"/>
      <c r="FAN42" s="548"/>
      <c r="FAO42" s="548"/>
      <c r="FAP42" s="548"/>
      <c r="FAQ42" s="548"/>
      <c r="FAR42" s="548"/>
      <c r="FAS42" s="548"/>
      <c r="FAT42" s="548"/>
      <c r="FAU42" s="548"/>
      <c r="FAV42" s="548"/>
      <c r="FAW42" s="548"/>
      <c r="FAX42" s="548"/>
      <c r="FAY42" s="548"/>
      <c r="FAZ42" s="548"/>
      <c r="FBA42" s="548"/>
      <c r="FBB42" s="548"/>
      <c r="FBC42" s="548"/>
      <c r="FBD42" s="548"/>
      <c r="FBE42" s="548"/>
      <c r="FBF42" s="548"/>
      <c r="FBG42" s="548"/>
      <c r="FBH42" s="548"/>
      <c r="FBI42" s="548"/>
      <c r="FBJ42" s="548"/>
      <c r="FBK42" s="548"/>
      <c r="FBL42" s="548"/>
      <c r="FBM42" s="548"/>
      <c r="FBN42" s="548"/>
      <c r="FBO42" s="548"/>
      <c r="FBP42" s="548"/>
      <c r="FBQ42" s="548"/>
      <c r="FBR42" s="548"/>
      <c r="FBS42" s="548"/>
      <c r="FBT42" s="548"/>
      <c r="FBU42" s="548"/>
      <c r="FBV42" s="548"/>
      <c r="FBW42" s="548"/>
      <c r="FBX42" s="548"/>
      <c r="FBY42" s="548"/>
      <c r="FBZ42" s="548"/>
      <c r="FCA42" s="548"/>
      <c r="FCB42" s="548"/>
      <c r="FCC42" s="548"/>
      <c r="FCD42" s="548"/>
      <c r="FCE42" s="548"/>
      <c r="FCF42" s="548"/>
      <c r="FCG42" s="548"/>
      <c r="FCH42" s="548"/>
      <c r="FCI42" s="548"/>
      <c r="FCJ42" s="548"/>
      <c r="FCK42" s="548"/>
      <c r="FCL42" s="548"/>
      <c r="FCM42" s="548"/>
      <c r="FCN42" s="548"/>
      <c r="FCO42" s="548"/>
      <c r="FCP42" s="548"/>
      <c r="FCQ42" s="548"/>
      <c r="FCR42" s="548"/>
      <c r="FCS42" s="548"/>
      <c r="FCT42" s="548"/>
      <c r="FCU42" s="548"/>
      <c r="FCV42" s="548"/>
      <c r="FCW42" s="548"/>
      <c r="FCX42" s="548"/>
      <c r="FCY42" s="548"/>
      <c r="FCZ42" s="548"/>
      <c r="FDA42" s="548"/>
      <c r="FDB42" s="548"/>
      <c r="FDC42" s="548"/>
      <c r="FDD42" s="548"/>
      <c r="FDE42" s="548"/>
      <c r="FDF42" s="548"/>
      <c r="FDG42" s="548"/>
      <c r="FDH42" s="548"/>
      <c r="FDI42" s="548"/>
      <c r="FDJ42" s="548"/>
      <c r="FDK42" s="548"/>
      <c r="FDL42" s="548"/>
      <c r="FDM42" s="548"/>
      <c r="FDN42" s="548"/>
      <c r="FDO42" s="548"/>
      <c r="FDP42" s="548"/>
      <c r="FDQ42" s="548"/>
      <c r="FDR42" s="548"/>
      <c r="FDS42" s="548"/>
      <c r="FDT42" s="548"/>
      <c r="FDU42" s="548"/>
      <c r="FDV42" s="548"/>
      <c r="FDW42" s="548"/>
      <c r="FDX42" s="548"/>
      <c r="FDY42" s="548"/>
      <c r="FDZ42" s="548"/>
      <c r="FEA42" s="548"/>
      <c r="FEB42" s="548"/>
      <c r="FEC42" s="548"/>
      <c r="FED42" s="548"/>
      <c r="FEE42" s="548"/>
      <c r="FEF42" s="548"/>
      <c r="FEG42" s="548"/>
      <c r="FEH42" s="548"/>
      <c r="FEI42" s="548"/>
      <c r="FEJ42" s="548"/>
      <c r="FEK42" s="548"/>
      <c r="FEL42" s="548"/>
      <c r="FEM42" s="548"/>
      <c r="FEN42" s="548"/>
      <c r="FEO42" s="548"/>
      <c r="FEP42" s="548"/>
      <c r="FEQ42" s="548"/>
      <c r="FER42" s="548"/>
      <c r="FES42" s="548"/>
      <c r="FET42" s="548"/>
      <c r="FEU42" s="548"/>
      <c r="FEV42" s="548"/>
      <c r="FEW42" s="548"/>
      <c r="FEX42" s="548"/>
      <c r="FEY42" s="548"/>
      <c r="FEZ42" s="548"/>
      <c r="FFA42" s="548"/>
      <c r="FFB42" s="548"/>
      <c r="FFC42" s="548"/>
      <c r="FFD42" s="548"/>
      <c r="FFE42" s="548"/>
      <c r="FFF42" s="548"/>
      <c r="FFG42" s="548"/>
      <c r="FFH42" s="548"/>
      <c r="FFI42" s="548"/>
      <c r="FFJ42" s="548"/>
      <c r="FFK42" s="548"/>
      <c r="FFL42" s="548"/>
      <c r="FFM42" s="548"/>
      <c r="FFN42" s="548"/>
      <c r="FFO42" s="548"/>
      <c r="FFP42" s="548"/>
      <c r="FFQ42" s="548"/>
      <c r="FFR42" s="548"/>
      <c r="FFS42" s="548"/>
      <c r="FFT42" s="548"/>
      <c r="FFU42" s="548"/>
      <c r="FFV42" s="548"/>
      <c r="FFW42" s="548"/>
      <c r="FFX42" s="548"/>
      <c r="FFY42" s="548"/>
      <c r="FFZ42" s="548"/>
      <c r="FGA42" s="548"/>
      <c r="FGB42" s="548"/>
      <c r="FGC42" s="548"/>
      <c r="FGD42" s="548"/>
      <c r="FGE42" s="548"/>
      <c r="FGF42" s="548"/>
      <c r="FGG42" s="548"/>
      <c r="FGH42" s="548"/>
      <c r="FGI42" s="548"/>
      <c r="FGJ42" s="548"/>
      <c r="FGK42" s="548"/>
      <c r="FGL42" s="548"/>
      <c r="FGM42" s="548"/>
      <c r="FGN42" s="548"/>
      <c r="FGO42" s="548"/>
      <c r="FGP42" s="548"/>
      <c r="FGQ42" s="548"/>
      <c r="FGR42" s="548"/>
      <c r="FGS42" s="548"/>
      <c r="FGT42" s="548"/>
      <c r="FGU42" s="548"/>
      <c r="FGV42" s="548"/>
      <c r="FGW42" s="548"/>
      <c r="FGX42" s="548"/>
      <c r="FGY42" s="548"/>
      <c r="FGZ42" s="548"/>
      <c r="FHA42" s="548"/>
      <c r="FHB42" s="548"/>
      <c r="FHC42" s="548"/>
      <c r="FHD42" s="548"/>
      <c r="FHE42" s="548"/>
      <c r="FHF42" s="548"/>
      <c r="FHG42" s="548"/>
      <c r="FHH42" s="548"/>
      <c r="FHI42" s="548"/>
      <c r="FHJ42" s="548"/>
      <c r="FHK42" s="548"/>
      <c r="FHL42" s="548"/>
      <c r="FHM42" s="548"/>
      <c r="FHN42" s="548"/>
      <c r="FHO42" s="548"/>
      <c r="FHP42" s="548"/>
      <c r="FHQ42" s="548"/>
      <c r="FHR42" s="548"/>
      <c r="FHS42" s="548"/>
      <c r="FHT42" s="548"/>
      <c r="FHU42" s="548"/>
      <c r="FHV42" s="548"/>
      <c r="FHW42" s="548"/>
      <c r="FHX42" s="548"/>
      <c r="FHY42" s="548"/>
      <c r="FHZ42" s="548"/>
      <c r="FIA42" s="548"/>
      <c r="FIB42" s="548"/>
      <c r="FIC42" s="548"/>
      <c r="FID42" s="548"/>
      <c r="FIE42" s="548"/>
      <c r="FIF42" s="548"/>
      <c r="FIG42" s="548"/>
      <c r="FIH42" s="548"/>
      <c r="FII42" s="548"/>
      <c r="FIJ42" s="548"/>
      <c r="FIK42" s="548"/>
      <c r="FIL42" s="548"/>
      <c r="FIM42" s="548"/>
      <c r="FIN42" s="548"/>
      <c r="FIO42" s="548"/>
      <c r="FIP42" s="548"/>
      <c r="FIQ42" s="548"/>
      <c r="FIR42" s="548"/>
      <c r="FIS42" s="548"/>
      <c r="FIT42" s="548"/>
      <c r="FIU42" s="548"/>
      <c r="FIV42" s="548"/>
      <c r="FIW42" s="548"/>
      <c r="FIX42" s="548"/>
      <c r="FIY42" s="548"/>
      <c r="FIZ42" s="548"/>
      <c r="FJA42" s="548"/>
      <c r="FJB42" s="548"/>
      <c r="FJC42" s="548"/>
      <c r="FJD42" s="548"/>
      <c r="FJE42" s="548"/>
      <c r="FJF42" s="548"/>
      <c r="FJG42" s="548"/>
      <c r="FJH42" s="548"/>
      <c r="FJI42" s="548"/>
      <c r="FJJ42" s="548"/>
      <c r="FJK42" s="548"/>
      <c r="FJL42" s="548"/>
      <c r="FJM42" s="548"/>
      <c r="FJN42" s="548"/>
      <c r="FJO42" s="548"/>
      <c r="FJP42" s="548"/>
      <c r="FJQ42" s="548"/>
      <c r="FJR42" s="548"/>
      <c r="FJS42" s="548"/>
      <c r="FJT42" s="548"/>
      <c r="FJU42" s="548"/>
      <c r="FJV42" s="548"/>
      <c r="FJW42" s="548"/>
      <c r="FJX42" s="548"/>
      <c r="FJY42" s="548"/>
      <c r="FJZ42" s="548"/>
      <c r="FKA42" s="548"/>
      <c r="FKB42" s="548"/>
      <c r="FKC42" s="548"/>
      <c r="FKD42" s="548"/>
      <c r="FKE42" s="548"/>
      <c r="FKF42" s="548"/>
      <c r="FKG42" s="548"/>
      <c r="FKH42" s="548"/>
      <c r="FKI42" s="548"/>
      <c r="FKJ42" s="548"/>
      <c r="FKK42" s="548"/>
      <c r="FKL42" s="548"/>
      <c r="FKM42" s="548"/>
      <c r="FKN42" s="548"/>
      <c r="FKO42" s="548"/>
      <c r="FKP42" s="548"/>
      <c r="FKQ42" s="548"/>
      <c r="FKR42" s="548"/>
      <c r="FKS42" s="548"/>
      <c r="FKT42" s="548"/>
      <c r="FKU42" s="548"/>
      <c r="FKV42" s="548"/>
      <c r="FKW42" s="548"/>
      <c r="FKX42" s="548"/>
      <c r="FKY42" s="548"/>
      <c r="FKZ42" s="548"/>
      <c r="FLA42" s="548"/>
      <c r="FLB42" s="548"/>
      <c r="FLC42" s="548"/>
      <c r="FLD42" s="548"/>
      <c r="FLE42" s="548"/>
      <c r="FLF42" s="548"/>
      <c r="FLG42" s="548"/>
      <c r="FLH42" s="548"/>
      <c r="FLI42" s="548"/>
      <c r="FLJ42" s="548"/>
      <c r="FLK42" s="548"/>
      <c r="FLL42" s="548"/>
      <c r="FLM42" s="548"/>
      <c r="FLN42" s="548"/>
      <c r="FLO42" s="548"/>
      <c r="FLP42" s="548"/>
      <c r="FLQ42" s="548"/>
      <c r="FLR42" s="548"/>
      <c r="FLS42" s="548"/>
      <c r="FLT42" s="548"/>
      <c r="FLU42" s="548"/>
      <c r="FLV42" s="548"/>
      <c r="FLW42" s="548"/>
      <c r="FLX42" s="548"/>
      <c r="FLY42" s="548"/>
      <c r="FLZ42" s="548"/>
      <c r="FMA42" s="548"/>
      <c r="FMB42" s="548"/>
      <c r="FMC42" s="548"/>
      <c r="FMD42" s="548"/>
      <c r="FME42" s="548"/>
      <c r="FMF42" s="548"/>
      <c r="FMG42" s="548"/>
      <c r="FMH42" s="548"/>
      <c r="FMI42" s="548"/>
      <c r="FMJ42" s="548"/>
      <c r="FMK42" s="548"/>
      <c r="FML42" s="548"/>
      <c r="FMM42" s="548"/>
      <c r="FMN42" s="548"/>
      <c r="FMO42" s="548"/>
      <c r="FMP42" s="548"/>
      <c r="FMQ42" s="548"/>
      <c r="FMR42" s="548"/>
      <c r="FMS42" s="548"/>
      <c r="FMT42" s="548"/>
      <c r="FMU42" s="548"/>
      <c r="FMV42" s="548"/>
      <c r="FMW42" s="548"/>
      <c r="FMX42" s="548"/>
      <c r="FMY42" s="548"/>
      <c r="FMZ42" s="548"/>
      <c r="FNA42" s="548"/>
      <c r="FNB42" s="548"/>
      <c r="FNC42" s="548"/>
      <c r="FND42" s="548"/>
      <c r="FNE42" s="548"/>
      <c r="FNF42" s="548"/>
      <c r="FNG42" s="548"/>
      <c r="FNH42" s="548"/>
      <c r="FNI42" s="548"/>
      <c r="FNJ42" s="548"/>
      <c r="FNK42" s="548"/>
      <c r="FNL42" s="548"/>
      <c r="FNM42" s="548"/>
      <c r="FNN42" s="548"/>
      <c r="FNO42" s="548"/>
      <c r="FNP42" s="548"/>
      <c r="FNQ42" s="548"/>
      <c r="FNR42" s="548"/>
      <c r="FNS42" s="548"/>
      <c r="FNT42" s="548"/>
      <c r="FNU42" s="548"/>
      <c r="FNV42" s="548"/>
      <c r="FNW42" s="548"/>
      <c r="FNX42" s="548"/>
      <c r="FNY42" s="548"/>
      <c r="FNZ42" s="548"/>
      <c r="FOA42" s="548"/>
      <c r="FOB42" s="548"/>
      <c r="FOC42" s="548"/>
      <c r="FOD42" s="548"/>
      <c r="FOE42" s="548"/>
      <c r="FOF42" s="548"/>
      <c r="FOG42" s="548"/>
      <c r="FOH42" s="548"/>
      <c r="FOI42" s="548"/>
      <c r="FOJ42" s="548"/>
      <c r="FOK42" s="548"/>
      <c r="FOL42" s="548"/>
      <c r="FOM42" s="548"/>
      <c r="FON42" s="548"/>
      <c r="FOO42" s="548"/>
      <c r="FOP42" s="548"/>
      <c r="FOQ42" s="548"/>
      <c r="FOR42" s="548"/>
      <c r="FOS42" s="548"/>
      <c r="FOT42" s="548"/>
      <c r="FOU42" s="548"/>
      <c r="FOV42" s="548"/>
      <c r="FOW42" s="548"/>
      <c r="FOX42" s="548"/>
      <c r="FOY42" s="548"/>
      <c r="FOZ42" s="548"/>
      <c r="FPA42" s="548"/>
      <c r="FPB42" s="548"/>
      <c r="FPC42" s="548"/>
      <c r="FPD42" s="548"/>
      <c r="FPE42" s="548"/>
      <c r="FPF42" s="548"/>
      <c r="FPG42" s="548"/>
      <c r="FPH42" s="548"/>
      <c r="FPI42" s="548"/>
      <c r="FPJ42" s="548"/>
      <c r="FPK42" s="548"/>
      <c r="FPL42" s="548"/>
      <c r="FPM42" s="548"/>
      <c r="FPN42" s="548"/>
      <c r="FPO42" s="548"/>
      <c r="FPP42" s="548"/>
      <c r="FPQ42" s="548"/>
      <c r="FPR42" s="548"/>
      <c r="FPS42" s="548"/>
      <c r="FPT42" s="548"/>
      <c r="FPU42" s="548"/>
      <c r="FPV42" s="548"/>
      <c r="FPW42" s="548"/>
      <c r="FPX42" s="548"/>
      <c r="FPY42" s="548"/>
      <c r="FPZ42" s="548"/>
      <c r="FQA42" s="548"/>
      <c r="FQB42" s="548"/>
      <c r="FQC42" s="548"/>
      <c r="FQD42" s="548"/>
      <c r="FQE42" s="548"/>
      <c r="FQF42" s="548"/>
      <c r="FQG42" s="548"/>
      <c r="FQH42" s="548"/>
      <c r="FQI42" s="548"/>
      <c r="FQJ42" s="548"/>
      <c r="FQK42" s="548"/>
      <c r="FQL42" s="548"/>
      <c r="FQM42" s="548"/>
      <c r="FQN42" s="548"/>
      <c r="FQO42" s="548"/>
      <c r="FQP42" s="548"/>
      <c r="FQQ42" s="548"/>
      <c r="FQR42" s="548"/>
      <c r="FQS42" s="548"/>
      <c r="FQT42" s="548"/>
      <c r="FQU42" s="548"/>
      <c r="FQV42" s="548"/>
      <c r="FQW42" s="548"/>
      <c r="FQX42" s="548"/>
      <c r="FQY42" s="548"/>
      <c r="FQZ42" s="548"/>
      <c r="FRA42" s="548"/>
      <c r="FRB42" s="548"/>
      <c r="FRC42" s="548"/>
      <c r="FRD42" s="548"/>
      <c r="FRE42" s="548"/>
      <c r="FRF42" s="548"/>
      <c r="FRG42" s="548"/>
      <c r="FRH42" s="548"/>
      <c r="FRI42" s="548"/>
      <c r="FRJ42" s="548"/>
      <c r="FRK42" s="548"/>
      <c r="FRL42" s="548"/>
      <c r="FRM42" s="548"/>
      <c r="FRN42" s="548"/>
      <c r="FRO42" s="548"/>
      <c r="FRP42" s="548"/>
      <c r="FRQ42" s="548"/>
      <c r="FRR42" s="548"/>
      <c r="FRS42" s="548"/>
      <c r="FRT42" s="548"/>
      <c r="FRU42" s="548"/>
      <c r="FRV42" s="548"/>
      <c r="FRW42" s="548"/>
      <c r="FRX42" s="548"/>
      <c r="FRY42" s="548"/>
      <c r="FRZ42" s="548"/>
      <c r="FSA42" s="548"/>
      <c r="FSB42" s="548"/>
      <c r="FSC42" s="548"/>
      <c r="FSD42" s="548"/>
      <c r="FSE42" s="548"/>
      <c r="FSF42" s="548"/>
      <c r="FSG42" s="548"/>
      <c r="FSH42" s="548"/>
      <c r="FSI42" s="548"/>
      <c r="FSJ42" s="548"/>
      <c r="FSK42" s="548"/>
      <c r="FSL42" s="548"/>
      <c r="FSM42" s="548"/>
      <c r="FSN42" s="548"/>
      <c r="FSO42" s="548"/>
      <c r="FSP42" s="548"/>
      <c r="FSQ42" s="548"/>
      <c r="FSR42" s="548"/>
      <c r="FSS42" s="548"/>
      <c r="FST42" s="548"/>
      <c r="FSU42" s="548"/>
      <c r="FSV42" s="548"/>
      <c r="FSW42" s="548"/>
      <c r="FSX42" s="548"/>
      <c r="FSY42" s="548"/>
      <c r="FSZ42" s="548"/>
      <c r="FTA42" s="548"/>
      <c r="FTB42" s="548"/>
      <c r="FTC42" s="548"/>
      <c r="FTD42" s="548"/>
      <c r="FTE42" s="548"/>
      <c r="FTF42" s="548"/>
      <c r="FTG42" s="548"/>
      <c r="FTH42" s="548"/>
      <c r="FTI42" s="548"/>
      <c r="FTJ42" s="548"/>
      <c r="FTK42" s="548"/>
      <c r="FTL42" s="548"/>
      <c r="FTM42" s="548"/>
      <c r="FTN42" s="548"/>
      <c r="FTO42" s="548"/>
      <c r="FTP42" s="548"/>
      <c r="FTQ42" s="548"/>
      <c r="FTR42" s="548"/>
      <c r="FTS42" s="548"/>
      <c r="FTT42" s="548"/>
      <c r="FTU42" s="548"/>
      <c r="FTV42" s="548"/>
      <c r="FTW42" s="548"/>
      <c r="FTX42" s="548"/>
      <c r="FTY42" s="548"/>
      <c r="FTZ42" s="548"/>
      <c r="FUA42" s="548"/>
      <c r="FUB42" s="548"/>
      <c r="FUC42" s="548"/>
      <c r="FUD42" s="548"/>
      <c r="FUE42" s="548"/>
      <c r="FUF42" s="548"/>
      <c r="FUG42" s="548"/>
      <c r="FUH42" s="548"/>
      <c r="FUI42" s="548"/>
      <c r="FUJ42" s="548"/>
      <c r="FUK42" s="548"/>
      <c r="FUL42" s="548"/>
      <c r="FUM42" s="548"/>
      <c r="FUN42" s="548"/>
      <c r="FUO42" s="548"/>
      <c r="FUP42" s="548"/>
      <c r="FUQ42" s="548"/>
      <c r="FUR42" s="548"/>
      <c r="FUS42" s="548"/>
      <c r="FUT42" s="548"/>
      <c r="FUU42" s="548"/>
      <c r="FUV42" s="548"/>
      <c r="FUW42" s="548"/>
      <c r="FUX42" s="548"/>
      <c r="FUY42" s="548"/>
      <c r="FUZ42" s="548"/>
      <c r="FVA42" s="548"/>
      <c r="FVB42" s="548"/>
      <c r="FVC42" s="548"/>
      <c r="FVD42" s="548"/>
      <c r="FVE42" s="548"/>
      <c r="FVF42" s="548"/>
      <c r="FVG42" s="548"/>
      <c r="FVH42" s="548"/>
      <c r="FVI42" s="548"/>
      <c r="FVJ42" s="548"/>
      <c r="FVK42" s="548"/>
      <c r="FVL42" s="548"/>
      <c r="FVM42" s="548"/>
      <c r="FVN42" s="548"/>
      <c r="FVO42" s="548"/>
      <c r="FVP42" s="548"/>
      <c r="FVQ42" s="548"/>
      <c r="FVR42" s="548"/>
      <c r="FVS42" s="548"/>
      <c r="FVT42" s="548"/>
      <c r="FVU42" s="548"/>
      <c r="FVV42" s="548"/>
      <c r="FVW42" s="548"/>
      <c r="FVX42" s="548"/>
      <c r="FVY42" s="548"/>
      <c r="FVZ42" s="548"/>
      <c r="FWA42" s="548"/>
      <c r="FWB42" s="548"/>
      <c r="FWC42" s="548"/>
      <c r="FWD42" s="548"/>
      <c r="FWE42" s="548"/>
      <c r="FWF42" s="548"/>
      <c r="FWG42" s="548"/>
      <c r="FWH42" s="548"/>
      <c r="FWI42" s="548"/>
      <c r="FWJ42" s="548"/>
      <c r="FWK42" s="548"/>
      <c r="FWL42" s="548"/>
      <c r="FWM42" s="548"/>
      <c r="FWN42" s="548"/>
      <c r="FWO42" s="548"/>
      <c r="FWP42" s="548"/>
      <c r="FWQ42" s="548"/>
      <c r="FWR42" s="548"/>
      <c r="FWS42" s="548"/>
      <c r="FWT42" s="548"/>
      <c r="FWU42" s="548"/>
      <c r="FWV42" s="548"/>
      <c r="FWW42" s="548"/>
      <c r="FWX42" s="548"/>
      <c r="FWY42" s="548"/>
      <c r="FWZ42" s="548"/>
      <c r="FXA42" s="548"/>
      <c r="FXB42" s="548"/>
      <c r="FXC42" s="548"/>
      <c r="FXD42" s="548"/>
      <c r="FXE42" s="548"/>
      <c r="FXF42" s="548"/>
      <c r="FXG42" s="548"/>
      <c r="FXH42" s="548"/>
      <c r="FXI42" s="548"/>
      <c r="FXJ42" s="548"/>
      <c r="FXK42" s="548"/>
      <c r="FXL42" s="548"/>
      <c r="FXM42" s="548"/>
      <c r="FXN42" s="548"/>
      <c r="FXO42" s="548"/>
      <c r="FXP42" s="548"/>
      <c r="FXQ42" s="548"/>
      <c r="FXR42" s="548"/>
      <c r="FXS42" s="548"/>
      <c r="FXT42" s="548"/>
      <c r="FXU42" s="548"/>
      <c r="FXV42" s="548"/>
      <c r="FXW42" s="548"/>
      <c r="FXX42" s="548"/>
      <c r="FXY42" s="548"/>
      <c r="FXZ42" s="548"/>
      <c r="FYA42" s="548"/>
      <c r="FYB42" s="548"/>
      <c r="FYC42" s="548"/>
      <c r="FYD42" s="548"/>
      <c r="FYE42" s="548"/>
      <c r="FYF42" s="548"/>
      <c r="FYG42" s="548"/>
      <c r="FYH42" s="548"/>
      <c r="FYI42" s="548"/>
      <c r="FYJ42" s="548"/>
      <c r="FYK42" s="548"/>
      <c r="FYL42" s="548"/>
      <c r="FYM42" s="548"/>
      <c r="FYN42" s="548"/>
      <c r="FYO42" s="548"/>
      <c r="FYP42" s="548"/>
      <c r="FYQ42" s="548"/>
      <c r="FYR42" s="548"/>
      <c r="FYS42" s="548"/>
      <c r="FYT42" s="548"/>
      <c r="FYU42" s="548"/>
      <c r="FYV42" s="548"/>
      <c r="FYW42" s="548"/>
      <c r="FYX42" s="548"/>
      <c r="FYY42" s="548"/>
      <c r="FYZ42" s="548"/>
      <c r="FZA42" s="548"/>
      <c r="FZB42" s="548"/>
      <c r="FZC42" s="548"/>
      <c r="FZD42" s="548"/>
      <c r="FZE42" s="548"/>
      <c r="FZF42" s="548"/>
      <c r="FZG42" s="548"/>
      <c r="FZH42" s="548"/>
      <c r="FZI42" s="548"/>
      <c r="FZJ42" s="548"/>
      <c r="FZK42" s="548"/>
      <c r="FZL42" s="548"/>
      <c r="FZM42" s="548"/>
      <c r="FZN42" s="548"/>
      <c r="FZO42" s="548"/>
      <c r="FZP42" s="548"/>
      <c r="FZQ42" s="548"/>
      <c r="FZR42" s="548"/>
      <c r="FZS42" s="548"/>
      <c r="FZT42" s="548"/>
      <c r="FZU42" s="548"/>
      <c r="FZV42" s="548"/>
      <c r="FZW42" s="548"/>
      <c r="FZX42" s="548"/>
      <c r="FZY42" s="548"/>
      <c r="FZZ42" s="548"/>
      <c r="GAA42" s="548"/>
      <c r="GAB42" s="548"/>
      <c r="GAC42" s="548"/>
      <c r="GAD42" s="548"/>
      <c r="GAE42" s="548"/>
      <c r="GAF42" s="548"/>
      <c r="GAG42" s="548"/>
      <c r="GAH42" s="548"/>
      <c r="GAI42" s="548"/>
      <c r="GAJ42" s="548"/>
      <c r="GAK42" s="548"/>
      <c r="GAL42" s="548"/>
      <c r="GAM42" s="548"/>
      <c r="GAN42" s="548"/>
      <c r="GAO42" s="548"/>
      <c r="GAP42" s="548"/>
      <c r="GAQ42" s="548"/>
      <c r="GAR42" s="548"/>
      <c r="GAS42" s="548"/>
      <c r="GAT42" s="548"/>
      <c r="GAU42" s="548"/>
      <c r="GAV42" s="548"/>
      <c r="GAW42" s="548"/>
      <c r="GAX42" s="548"/>
      <c r="GAY42" s="548"/>
      <c r="GAZ42" s="548"/>
      <c r="GBA42" s="548"/>
      <c r="GBB42" s="548"/>
      <c r="GBC42" s="548"/>
      <c r="GBD42" s="548"/>
      <c r="GBE42" s="548"/>
      <c r="GBF42" s="548"/>
      <c r="GBG42" s="548"/>
      <c r="GBH42" s="548"/>
      <c r="GBI42" s="548"/>
      <c r="GBJ42" s="548"/>
      <c r="GBK42" s="548"/>
      <c r="GBL42" s="548"/>
      <c r="GBM42" s="548"/>
      <c r="GBN42" s="548"/>
      <c r="GBO42" s="548"/>
      <c r="GBP42" s="548"/>
      <c r="GBQ42" s="548"/>
      <c r="GBR42" s="548"/>
      <c r="GBS42" s="548"/>
      <c r="GBT42" s="548"/>
      <c r="GBU42" s="548"/>
      <c r="GBV42" s="548"/>
      <c r="GBW42" s="548"/>
      <c r="GBX42" s="548"/>
      <c r="GBY42" s="548"/>
      <c r="GBZ42" s="548"/>
      <c r="GCA42" s="548"/>
      <c r="GCB42" s="548"/>
      <c r="GCC42" s="548"/>
      <c r="GCD42" s="548"/>
      <c r="GCE42" s="548"/>
      <c r="GCF42" s="548"/>
      <c r="GCG42" s="548"/>
      <c r="GCH42" s="548"/>
      <c r="GCI42" s="548"/>
      <c r="GCJ42" s="548"/>
      <c r="GCK42" s="548"/>
      <c r="GCL42" s="548"/>
      <c r="GCM42" s="548"/>
      <c r="GCN42" s="548"/>
      <c r="GCO42" s="548"/>
      <c r="GCP42" s="548"/>
      <c r="GCQ42" s="548"/>
      <c r="GCR42" s="548"/>
      <c r="GCS42" s="548"/>
      <c r="GCT42" s="548"/>
      <c r="GCU42" s="548"/>
      <c r="GCV42" s="548"/>
      <c r="GCW42" s="548"/>
      <c r="GCX42" s="548"/>
      <c r="GCY42" s="548"/>
      <c r="GCZ42" s="548"/>
      <c r="GDA42" s="548"/>
      <c r="GDB42" s="548"/>
      <c r="GDC42" s="548"/>
      <c r="GDD42" s="548"/>
      <c r="GDE42" s="548"/>
      <c r="GDF42" s="548"/>
      <c r="GDG42" s="548"/>
      <c r="GDH42" s="548"/>
      <c r="GDI42" s="548"/>
      <c r="GDJ42" s="548"/>
      <c r="GDK42" s="548"/>
      <c r="GDL42" s="548"/>
      <c r="GDM42" s="548"/>
      <c r="GDN42" s="548"/>
      <c r="GDO42" s="548"/>
      <c r="GDP42" s="548"/>
      <c r="GDQ42" s="548"/>
      <c r="GDR42" s="548"/>
      <c r="GDS42" s="548"/>
      <c r="GDT42" s="548"/>
      <c r="GDU42" s="548"/>
      <c r="GDV42" s="548"/>
      <c r="GDW42" s="548"/>
      <c r="GDX42" s="548"/>
      <c r="GDY42" s="548"/>
      <c r="GDZ42" s="548"/>
      <c r="GEA42" s="548"/>
      <c r="GEB42" s="548"/>
      <c r="GEC42" s="548"/>
      <c r="GED42" s="548"/>
      <c r="GEE42" s="548"/>
      <c r="GEF42" s="548"/>
      <c r="GEG42" s="548"/>
      <c r="GEH42" s="548"/>
      <c r="GEI42" s="548"/>
      <c r="GEJ42" s="548"/>
      <c r="GEK42" s="548"/>
      <c r="GEL42" s="548"/>
      <c r="GEM42" s="548"/>
      <c r="GEN42" s="548"/>
      <c r="GEO42" s="548"/>
      <c r="GEP42" s="548"/>
      <c r="GEQ42" s="548"/>
      <c r="GER42" s="548"/>
      <c r="GES42" s="548"/>
      <c r="GET42" s="548"/>
      <c r="GEU42" s="548"/>
      <c r="GEV42" s="548"/>
      <c r="GEW42" s="548"/>
      <c r="GEX42" s="548"/>
      <c r="GEY42" s="548"/>
      <c r="GEZ42" s="548"/>
      <c r="GFA42" s="548"/>
      <c r="GFB42" s="548"/>
      <c r="GFC42" s="548"/>
      <c r="GFD42" s="548"/>
      <c r="GFE42" s="548"/>
      <c r="GFF42" s="548"/>
      <c r="GFG42" s="548"/>
      <c r="GFH42" s="548"/>
      <c r="GFI42" s="548"/>
      <c r="GFJ42" s="548"/>
      <c r="GFK42" s="548"/>
      <c r="GFL42" s="548"/>
      <c r="GFM42" s="548"/>
      <c r="GFN42" s="548"/>
      <c r="GFO42" s="548"/>
      <c r="GFP42" s="548"/>
      <c r="GFQ42" s="548"/>
      <c r="GFR42" s="548"/>
      <c r="GFS42" s="548"/>
      <c r="GFT42" s="548"/>
      <c r="GFU42" s="548"/>
      <c r="GFV42" s="548"/>
      <c r="GFW42" s="548"/>
      <c r="GFX42" s="548"/>
      <c r="GFY42" s="548"/>
      <c r="GFZ42" s="548"/>
      <c r="GGA42" s="548"/>
      <c r="GGB42" s="548"/>
      <c r="GGC42" s="548"/>
      <c r="GGD42" s="548"/>
      <c r="GGE42" s="548"/>
      <c r="GGF42" s="548"/>
      <c r="GGG42" s="548"/>
      <c r="GGH42" s="548"/>
      <c r="GGI42" s="548"/>
      <c r="GGJ42" s="548"/>
      <c r="GGK42" s="548"/>
      <c r="GGL42" s="548"/>
      <c r="GGM42" s="548"/>
      <c r="GGN42" s="548"/>
      <c r="GGO42" s="548"/>
      <c r="GGP42" s="548"/>
      <c r="GGQ42" s="548"/>
      <c r="GGR42" s="548"/>
      <c r="GGS42" s="548"/>
      <c r="GGT42" s="548"/>
      <c r="GGU42" s="548"/>
      <c r="GGV42" s="548"/>
      <c r="GGW42" s="548"/>
      <c r="GGX42" s="548"/>
      <c r="GGY42" s="548"/>
      <c r="GGZ42" s="548"/>
      <c r="GHA42" s="548"/>
      <c r="GHB42" s="548"/>
      <c r="GHC42" s="548"/>
      <c r="GHD42" s="548"/>
      <c r="GHE42" s="548"/>
      <c r="GHF42" s="548"/>
      <c r="GHG42" s="548"/>
      <c r="GHH42" s="548"/>
      <c r="GHI42" s="548"/>
      <c r="GHJ42" s="548"/>
      <c r="GHK42" s="548"/>
      <c r="GHL42" s="548"/>
      <c r="GHM42" s="548"/>
      <c r="GHN42" s="548"/>
      <c r="GHO42" s="548"/>
      <c r="GHP42" s="548"/>
      <c r="GHQ42" s="548"/>
      <c r="GHR42" s="548"/>
      <c r="GHS42" s="548"/>
      <c r="GHT42" s="548"/>
      <c r="GHU42" s="548"/>
      <c r="GHV42" s="548"/>
      <c r="GHW42" s="548"/>
      <c r="GHX42" s="548"/>
      <c r="GHY42" s="548"/>
      <c r="GHZ42" s="548"/>
      <c r="GIA42" s="548"/>
      <c r="GIB42" s="548"/>
      <c r="GIC42" s="548"/>
      <c r="GID42" s="548"/>
      <c r="GIE42" s="548"/>
      <c r="GIF42" s="548"/>
      <c r="GIG42" s="548"/>
      <c r="GIH42" s="548"/>
      <c r="GII42" s="548"/>
      <c r="GIJ42" s="548"/>
      <c r="GIK42" s="548"/>
      <c r="GIL42" s="548"/>
      <c r="GIM42" s="548"/>
      <c r="GIN42" s="548"/>
      <c r="GIO42" s="548"/>
      <c r="GIP42" s="548"/>
      <c r="GIQ42" s="548"/>
      <c r="GIR42" s="548"/>
      <c r="GIS42" s="548"/>
      <c r="GIT42" s="548"/>
      <c r="GIU42" s="548"/>
      <c r="GIV42" s="548"/>
      <c r="GIW42" s="548"/>
      <c r="GIX42" s="548"/>
      <c r="GIY42" s="548"/>
      <c r="GIZ42" s="548"/>
      <c r="GJA42" s="548"/>
      <c r="GJB42" s="548"/>
      <c r="GJC42" s="548"/>
      <c r="GJD42" s="548"/>
      <c r="GJE42" s="548"/>
      <c r="GJF42" s="548"/>
      <c r="GJG42" s="548"/>
      <c r="GJH42" s="548"/>
      <c r="GJI42" s="548"/>
      <c r="GJJ42" s="548"/>
      <c r="GJK42" s="548"/>
      <c r="GJL42" s="548"/>
      <c r="GJM42" s="548"/>
      <c r="GJN42" s="548"/>
      <c r="GJO42" s="548"/>
      <c r="GJP42" s="548"/>
      <c r="GJQ42" s="548"/>
      <c r="GJR42" s="548"/>
      <c r="GJS42" s="548"/>
      <c r="GJT42" s="548"/>
      <c r="GJU42" s="548"/>
      <c r="GJV42" s="548"/>
      <c r="GJW42" s="548"/>
      <c r="GJX42" s="548"/>
      <c r="GJY42" s="548"/>
      <c r="GJZ42" s="548"/>
      <c r="GKA42" s="548"/>
      <c r="GKB42" s="548"/>
      <c r="GKC42" s="548"/>
      <c r="GKD42" s="548"/>
      <c r="GKE42" s="548"/>
      <c r="GKF42" s="548"/>
      <c r="GKG42" s="548"/>
      <c r="GKH42" s="548"/>
      <c r="GKI42" s="548"/>
      <c r="GKJ42" s="548"/>
      <c r="GKK42" s="548"/>
      <c r="GKL42" s="548"/>
      <c r="GKM42" s="548"/>
      <c r="GKN42" s="548"/>
      <c r="GKO42" s="548"/>
      <c r="GKP42" s="548"/>
      <c r="GKQ42" s="548"/>
      <c r="GKR42" s="548"/>
      <c r="GKS42" s="548"/>
      <c r="GKT42" s="548"/>
      <c r="GKU42" s="548"/>
      <c r="GKV42" s="548"/>
      <c r="GKW42" s="548"/>
      <c r="GKX42" s="548"/>
      <c r="GKY42" s="548"/>
      <c r="GKZ42" s="548"/>
      <c r="GLA42" s="548"/>
      <c r="GLB42" s="548"/>
      <c r="GLC42" s="548"/>
      <c r="GLD42" s="548"/>
      <c r="GLE42" s="548"/>
      <c r="GLF42" s="548"/>
      <c r="GLG42" s="548"/>
      <c r="GLH42" s="548"/>
      <c r="GLI42" s="548"/>
      <c r="GLJ42" s="548"/>
      <c r="GLK42" s="548"/>
      <c r="GLL42" s="548"/>
      <c r="GLM42" s="548"/>
      <c r="GLN42" s="548"/>
      <c r="GLO42" s="548"/>
      <c r="GLP42" s="548"/>
      <c r="GLQ42" s="548"/>
      <c r="GLR42" s="548"/>
      <c r="GLS42" s="548"/>
      <c r="GLT42" s="548"/>
      <c r="GLU42" s="548"/>
      <c r="GLV42" s="548"/>
      <c r="GLW42" s="548"/>
      <c r="GLX42" s="548"/>
      <c r="GLY42" s="548"/>
      <c r="GLZ42" s="548"/>
      <c r="GMA42" s="548"/>
      <c r="GMB42" s="548"/>
      <c r="GMC42" s="548"/>
      <c r="GMD42" s="548"/>
      <c r="GME42" s="548"/>
      <c r="GMF42" s="548"/>
      <c r="GMG42" s="548"/>
      <c r="GMH42" s="548"/>
      <c r="GMI42" s="548"/>
      <c r="GMJ42" s="548"/>
      <c r="GMK42" s="548"/>
      <c r="GML42" s="548"/>
      <c r="GMM42" s="548"/>
      <c r="GMN42" s="548"/>
      <c r="GMO42" s="548"/>
      <c r="GMP42" s="548"/>
      <c r="GMQ42" s="548"/>
      <c r="GMR42" s="548"/>
      <c r="GMS42" s="548"/>
      <c r="GMT42" s="548"/>
      <c r="GMU42" s="548"/>
      <c r="GMV42" s="548"/>
      <c r="GMW42" s="548"/>
      <c r="GMX42" s="548"/>
      <c r="GMY42" s="548"/>
      <c r="GMZ42" s="548"/>
      <c r="GNA42" s="548"/>
      <c r="GNB42" s="548"/>
      <c r="GNC42" s="548"/>
      <c r="GND42" s="548"/>
      <c r="GNE42" s="548"/>
      <c r="GNF42" s="548"/>
      <c r="GNG42" s="548"/>
      <c r="GNH42" s="548"/>
      <c r="GNI42" s="548"/>
      <c r="GNJ42" s="548"/>
      <c r="GNK42" s="548"/>
      <c r="GNL42" s="548"/>
      <c r="GNM42" s="548"/>
      <c r="GNN42" s="548"/>
      <c r="GNO42" s="548"/>
      <c r="GNP42" s="548"/>
      <c r="GNQ42" s="548"/>
      <c r="GNR42" s="548"/>
      <c r="GNS42" s="548"/>
      <c r="GNT42" s="548"/>
      <c r="GNU42" s="548"/>
      <c r="GNV42" s="548"/>
      <c r="GNW42" s="548"/>
      <c r="GNX42" s="548"/>
      <c r="GNY42" s="548"/>
      <c r="GNZ42" s="548"/>
      <c r="GOA42" s="548"/>
      <c r="GOB42" s="548"/>
      <c r="GOC42" s="548"/>
      <c r="GOD42" s="548"/>
      <c r="GOE42" s="548"/>
      <c r="GOF42" s="548"/>
      <c r="GOG42" s="548"/>
      <c r="GOH42" s="548"/>
      <c r="GOI42" s="548"/>
      <c r="GOJ42" s="548"/>
      <c r="GOK42" s="548"/>
      <c r="GOL42" s="548"/>
      <c r="GOM42" s="548"/>
      <c r="GON42" s="548"/>
      <c r="GOO42" s="548"/>
      <c r="GOP42" s="548"/>
      <c r="GOQ42" s="548"/>
      <c r="GOR42" s="548"/>
      <c r="GOS42" s="548"/>
      <c r="GOT42" s="548"/>
      <c r="GOU42" s="548"/>
      <c r="GOV42" s="548"/>
      <c r="GOW42" s="548"/>
      <c r="GOX42" s="548"/>
      <c r="GOY42" s="548"/>
      <c r="GOZ42" s="548"/>
      <c r="GPA42" s="548"/>
      <c r="GPB42" s="548"/>
      <c r="GPC42" s="548"/>
      <c r="GPD42" s="548"/>
      <c r="GPE42" s="548"/>
      <c r="GPF42" s="548"/>
      <c r="GPG42" s="548"/>
      <c r="GPH42" s="548"/>
      <c r="GPI42" s="548"/>
      <c r="GPJ42" s="548"/>
      <c r="GPK42" s="548"/>
      <c r="GPL42" s="548"/>
      <c r="GPM42" s="548"/>
      <c r="GPN42" s="548"/>
      <c r="GPO42" s="548"/>
      <c r="GPP42" s="548"/>
      <c r="GPQ42" s="548"/>
      <c r="GPR42" s="548"/>
      <c r="GPS42" s="548"/>
      <c r="GPT42" s="548"/>
      <c r="GPU42" s="548"/>
      <c r="GPV42" s="548"/>
      <c r="GPW42" s="548"/>
      <c r="GPX42" s="548"/>
      <c r="GPY42" s="548"/>
      <c r="GPZ42" s="548"/>
      <c r="GQA42" s="548"/>
      <c r="GQB42" s="548"/>
      <c r="GQC42" s="548"/>
      <c r="GQD42" s="548"/>
      <c r="GQE42" s="548"/>
      <c r="GQF42" s="548"/>
      <c r="GQG42" s="548"/>
      <c r="GQH42" s="548"/>
      <c r="GQI42" s="548"/>
      <c r="GQJ42" s="548"/>
      <c r="GQK42" s="548"/>
      <c r="GQL42" s="548"/>
      <c r="GQM42" s="548"/>
      <c r="GQN42" s="548"/>
      <c r="GQO42" s="548"/>
      <c r="GQP42" s="548"/>
      <c r="GQQ42" s="548"/>
      <c r="GQR42" s="548"/>
      <c r="GQS42" s="548"/>
      <c r="GQT42" s="548"/>
      <c r="GQU42" s="548"/>
      <c r="GQV42" s="548"/>
      <c r="GQW42" s="548"/>
      <c r="GQX42" s="548"/>
      <c r="GQY42" s="548"/>
      <c r="GQZ42" s="548"/>
      <c r="GRA42" s="548"/>
      <c r="GRB42" s="548"/>
      <c r="GRC42" s="548"/>
      <c r="GRD42" s="548"/>
      <c r="GRE42" s="548"/>
      <c r="GRF42" s="548"/>
      <c r="GRG42" s="548"/>
      <c r="GRH42" s="548"/>
      <c r="GRI42" s="548"/>
      <c r="GRJ42" s="548"/>
      <c r="GRK42" s="548"/>
      <c r="GRL42" s="548"/>
      <c r="GRM42" s="548"/>
      <c r="GRN42" s="548"/>
      <c r="GRO42" s="548"/>
      <c r="GRP42" s="548"/>
      <c r="GRQ42" s="548"/>
      <c r="GRR42" s="548"/>
      <c r="GRS42" s="548"/>
      <c r="GRT42" s="548"/>
      <c r="GRU42" s="548"/>
      <c r="GRV42" s="548"/>
      <c r="GRW42" s="548"/>
      <c r="GRX42" s="548"/>
      <c r="GRY42" s="548"/>
      <c r="GRZ42" s="548"/>
      <c r="GSA42" s="548"/>
      <c r="GSB42" s="548"/>
      <c r="GSC42" s="548"/>
      <c r="GSD42" s="548"/>
      <c r="GSE42" s="548"/>
      <c r="GSF42" s="548"/>
      <c r="GSG42" s="548"/>
      <c r="GSH42" s="548"/>
      <c r="GSI42" s="548"/>
      <c r="GSJ42" s="548"/>
      <c r="GSK42" s="548"/>
      <c r="GSL42" s="548"/>
      <c r="GSM42" s="548"/>
      <c r="GSN42" s="548"/>
      <c r="GSO42" s="548"/>
      <c r="GSP42" s="548"/>
      <c r="GSQ42" s="548"/>
      <c r="GSR42" s="548"/>
      <c r="GSS42" s="548"/>
      <c r="GST42" s="548"/>
      <c r="GSU42" s="548"/>
      <c r="GSV42" s="548"/>
      <c r="GSW42" s="548"/>
      <c r="GSX42" s="548"/>
      <c r="GSY42" s="548"/>
      <c r="GSZ42" s="548"/>
      <c r="GTA42" s="548"/>
      <c r="GTB42" s="548"/>
      <c r="GTC42" s="548"/>
      <c r="GTD42" s="548"/>
      <c r="GTE42" s="548"/>
      <c r="GTF42" s="548"/>
      <c r="GTG42" s="548"/>
      <c r="GTH42" s="548"/>
      <c r="GTI42" s="548"/>
      <c r="GTJ42" s="548"/>
      <c r="GTK42" s="548"/>
      <c r="GTL42" s="548"/>
      <c r="GTM42" s="548"/>
      <c r="GTN42" s="548"/>
      <c r="GTO42" s="548"/>
      <c r="GTP42" s="548"/>
      <c r="GTQ42" s="548"/>
      <c r="GTR42" s="548"/>
      <c r="GTS42" s="548"/>
      <c r="GTT42" s="548"/>
      <c r="GTU42" s="548"/>
      <c r="GTV42" s="548"/>
      <c r="GTW42" s="548"/>
      <c r="GTX42" s="548"/>
      <c r="GTY42" s="548"/>
      <c r="GTZ42" s="548"/>
      <c r="GUA42" s="548"/>
      <c r="GUB42" s="548"/>
      <c r="GUC42" s="548"/>
      <c r="GUD42" s="548"/>
      <c r="GUE42" s="548"/>
      <c r="GUF42" s="548"/>
      <c r="GUG42" s="548"/>
      <c r="GUH42" s="548"/>
      <c r="GUI42" s="548"/>
      <c r="GUJ42" s="548"/>
      <c r="GUK42" s="548"/>
      <c r="GUL42" s="548"/>
      <c r="GUM42" s="548"/>
      <c r="GUN42" s="548"/>
      <c r="GUO42" s="548"/>
      <c r="GUP42" s="548"/>
      <c r="GUQ42" s="548"/>
      <c r="GUR42" s="548"/>
      <c r="GUS42" s="548"/>
      <c r="GUT42" s="548"/>
      <c r="GUU42" s="548"/>
      <c r="GUV42" s="548"/>
      <c r="GUW42" s="548"/>
      <c r="GUX42" s="548"/>
      <c r="GUY42" s="548"/>
      <c r="GUZ42" s="548"/>
      <c r="GVA42" s="548"/>
      <c r="GVB42" s="548"/>
      <c r="GVC42" s="548"/>
      <c r="GVD42" s="548"/>
      <c r="GVE42" s="548"/>
      <c r="GVF42" s="548"/>
      <c r="GVG42" s="548"/>
      <c r="GVH42" s="548"/>
      <c r="GVI42" s="548"/>
      <c r="GVJ42" s="548"/>
      <c r="GVK42" s="548"/>
      <c r="GVL42" s="548"/>
      <c r="GVM42" s="548"/>
      <c r="GVN42" s="548"/>
      <c r="GVO42" s="548"/>
      <c r="GVP42" s="548"/>
      <c r="GVQ42" s="548"/>
      <c r="GVR42" s="548"/>
      <c r="GVS42" s="548"/>
      <c r="GVT42" s="548"/>
      <c r="GVU42" s="548"/>
      <c r="GVV42" s="548"/>
      <c r="GVW42" s="548"/>
      <c r="GVX42" s="548"/>
      <c r="GVY42" s="548"/>
      <c r="GVZ42" s="548"/>
      <c r="GWA42" s="548"/>
      <c r="GWB42" s="548"/>
      <c r="GWC42" s="548"/>
      <c r="GWD42" s="548"/>
      <c r="GWE42" s="548"/>
      <c r="GWF42" s="548"/>
      <c r="GWG42" s="548"/>
      <c r="GWH42" s="548"/>
      <c r="GWI42" s="548"/>
      <c r="GWJ42" s="548"/>
      <c r="GWK42" s="548"/>
      <c r="GWL42" s="548"/>
      <c r="GWM42" s="548"/>
      <c r="GWN42" s="548"/>
      <c r="GWO42" s="548"/>
      <c r="GWP42" s="548"/>
      <c r="GWQ42" s="548"/>
      <c r="GWR42" s="548"/>
      <c r="GWS42" s="548"/>
      <c r="GWT42" s="548"/>
      <c r="GWU42" s="548"/>
      <c r="GWV42" s="548"/>
      <c r="GWW42" s="548"/>
      <c r="GWX42" s="548"/>
      <c r="GWY42" s="548"/>
      <c r="GWZ42" s="548"/>
      <c r="GXA42" s="548"/>
      <c r="GXB42" s="548"/>
      <c r="GXC42" s="548"/>
      <c r="GXD42" s="548"/>
      <c r="GXE42" s="548"/>
      <c r="GXF42" s="548"/>
      <c r="GXG42" s="548"/>
      <c r="GXH42" s="548"/>
      <c r="GXI42" s="548"/>
      <c r="GXJ42" s="548"/>
      <c r="GXK42" s="548"/>
      <c r="GXL42" s="548"/>
      <c r="GXM42" s="548"/>
      <c r="GXN42" s="548"/>
      <c r="GXO42" s="548"/>
      <c r="GXP42" s="548"/>
      <c r="GXQ42" s="548"/>
      <c r="GXR42" s="548"/>
      <c r="GXS42" s="548"/>
      <c r="GXT42" s="548"/>
      <c r="GXU42" s="548"/>
      <c r="GXV42" s="548"/>
      <c r="GXW42" s="548"/>
      <c r="GXX42" s="548"/>
      <c r="GXY42" s="548"/>
      <c r="GXZ42" s="548"/>
      <c r="GYA42" s="548"/>
      <c r="GYB42" s="548"/>
      <c r="GYC42" s="548"/>
      <c r="GYD42" s="548"/>
      <c r="GYE42" s="548"/>
      <c r="GYF42" s="548"/>
      <c r="GYG42" s="548"/>
      <c r="GYH42" s="548"/>
      <c r="GYI42" s="548"/>
      <c r="GYJ42" s="548"/>
      <c r="GYK42" s="548"/>
      <c r="GYL42" s="548"/>
      <c r="GYM42" s="548"/>
      <c r="GYN42" s="548"/>
      <c r="GYO42" s="548"/>
      <c r="GYP42" s="548"/>
      <c r="GYQ42" s="548"/>
      <c r="GYR42" s="548"/>
      <c r="GYS42" s="548"/>
      <c r="GYT42" s="548"/>
      <c r="GYU42" s="548"/>
      <c r="GYV42" s="548"/>
      <c r="GYW42" s="548"/>
      <c r="GYX42" s="548"/>
      <c r="GYY42" s="548"/>
      <c r="GYZ42" s="548"/>
      <c r="GZA42" s="548"/>
      <c r="GZB42" s="548"/>
      <c r="GZC42" s="548"/>
      <c r="GZD42" s="548"/>
      <c r="GZE42" s="548"/>
      <c r="GZF42" s="548"/>
      <c r="GZG42" s="548"/>
      <c r="GZH42" s="548"/>
      <c r="GZI42" s="548"/>
      <c r="GZJ42" s="548"/>
      <c r="GZK42" s="548"/>
      <c r="GZL42" s="548"/>
      <c r="GZM42" s="548"/>
      <c r="GZN42" s="548"/>
      <c r="GZO42" s="548"/>
      <c r="GZP42" s="548"/>
      <c r="GZQ42" s="548"/>
      <c r="GZR42" s="548"/>
      <c r="GZS42" s="548"/>
      <c r="GZT42" s="548"/>
      <c r="GZU42" s="548"/>
      <c r="GZV42" s="548"/>
      <c r="GZW42" s="548"/>
      <c r="GZX42" s="548"/>
      <c r="GZY42" s="548"/>
      <c r="GZZ42" s="548"/>
      <c r="HAA42" s="548"/>
      <c r="HAB42" s="548"/>
      <c r="HAC42" s="548"/>
      <c r="HAD42" s="548"/>
      <c r="HAE42" s="548"/>
      <c r="HAF42" s="548"/>
      <c r="HAG42" s="548"/>
      <c r="HAH42" s="548"/>
      <c r="HAI42" s="548"/>
      <c r="HAJ42" s="548"/>
      <c r="HAK42" s="548"/>
      <c r="HAL42" s="548"/>
      <c r="HAM42" s="548"/>
      <c r="HAN42" s="548"/>
      <c r="HAO42" s="548"/>
      <c r="HAP42" s="548"/>
      <c r="HAQ42" s="548"/>
      <c r="HAR42" s="548"/>
      <c r="HAS42" s="548"/>
      <c r="HAT42" s="548"/>
      <c r="HAU42" s="548"/>
      <c r="HAV42" s="548"/>
      <c r="HAW42" s="548"/>
      <c r="HAX42" s="548"/>
      <c r="HAY42" s="548"/>
      <c r="HAZ42" s="548"/>
      <c r="HBA42" s="548"/>
      <c r="HBB42" s="548"/>
      <c r="HBC42" s="548"/>
      <c r="HBD42" s="548"/>
      <c r="HBE42" s="548"/>
      <c r="HBF42" s="548"/>
      <c r="HBG42" s="548"/>
      <c r="HBH42" s="548"/>
      <c r="HBI42" s="548"/>
      <c r="HBJ42" s="548"/>
      <c r="HBK42" s="548"/>
      <c r="HBL42" s="548"/>
      <c r="HBM42" s="548"/>
      <c r="HBN42" s="548"/>
      <c r="HBO42" s="548"/>
      <c r="HBP42" s="548"/>
      <c r="HBQ42" s="548"/>
      <c r="HBR42" s="548"/>
      <c r="HBS42" s="548"/>
      <c r="HBT42" s="548"/>
      <c r="HBU42" s="548"/>
      <c r="HBV42" s="548"/>
      <c r="HBW42" s="548"/>
      <c r="HBX42" s="548"/>
      <c r="HBY42" s="548"/>
      <c r="HBZ42" s="548"/>
      <c r="HCA42" s="548"/>
      <c r="HCB42" s="548"/>
      <c r="HCC42" s="548"/>
      <c r="HCD42" s="548"/>
      <c r="HCE42" s="548"/>
      <c r="HCF42" s="548"/>
      <c r="HCG42" s="548"/>
      <c r="HCH42" s="548"/>
      <c r="HCI42" s="548"/>
      <c r="HCJ42" s="548"/>
      <c r="HCK42" s="548"/>
      <c r="HCL42" s="548"/>
      <c r="HCM42" s="548"/>
      <c r="HCN42" s="548"/>
      <c r="HCO42" s="548"/>
      <c r="HCP42" s="548"/>
      <c r="HCQ42" s="548"/>
      <c r="HCR42" s="548"/>
      <c r="HCS42" s="548"/>
      <c r="HCT42" s="548"/>
      <c r="HCU42" s="548"/>
      <c r="HCV42" s="548"/>
      <c r="HCW42" s="548"/>
      <c r="HCX42" s="548"/>
      <c r="HCY42" s="548"/>
      <c r="HCZ42" s="548"/>
      <c r="HDA42" s="548"/>
      <c r="HDB42" s="548"/>
      <c r="HDC42" s="548"/>
      <c r="HDD42" s="548"/>
      <c r="HDE42" s="548"/>
      <c r="HDF42" s="548"/>
      <c r="HDG42" s="548"/>
      <c r="HDH42" s="548"/>
      <c r="HDI42" s="548"/>
      <c r="HDJ42" s="548"/>
      <c r="HDK42" s="548"/>
      <c r="HDL42" s="548"/>
      <c r="HDM42" s="548"/>
      <c r="HDN42" s="548"/>
      <c r="HDO42" s="548"/>
      <c r="HDP42" s="548"/>
      <c r="HDQ42" s="548"/>
      <c r="HDR42" s="548"/>
      <c r="HDS42" s="548"/>
      <c r="HDT42" s="548"/>
      <c r="HDU42" s="548"/>
      <c r="HDV42" s="548"/>
      <c r="HDW42" s="548"/>
      <c r="HDX42" s="548"/>
      <c r="HDY42" s="548"/>
      <c r="HDZ42" s="548"/>
      <c r="HEA42" s="548"/>
      <c r="HEB42" s="548"/>
      <c r="HEC42" s="548"/>
      <c r="HED42" s="548"/>
      <c r="HEE42" s="548"/>
      <c r="HEF42" s="548"/>
      <c r="HEG42" s="548"/>
      <c r="HEH42" s="548"/>
      <c r="HEI42" s="548"/>
      <c r="HEJ42" s="548"/>
      <c r="HEK42" s="548"/>
      <c r="HEL42" s="548"/>
      <c r="HEM42" s="548"/>
      <c r="HEN42" s="548"/>
      <c r="HEO42" s="548"/>
      <c r="HEP42" s="548"/>
      <c r="HEQ42" s="548"/>
      <c r="HER42" s="548"/>
      <c r="HES42" s="548"/>
      <c r="HET42" s="548"/>
      <c r="HEU42" s="548"/>
      <c r="HEV42" s="548"/>
      <c r="HEW42" s="548"/>
      <c r="HEX42" s="548"/>
      <c r="HEY42" s="548"/>
      <c r="HEZ42" s="548"/>
      <c r="HFA42" s="548"/>
      <c r="HFB42" s="548"/>
      <c r="HFC42" s="548"/>
      <c r="HFD42" s="548"/>
      <c r="HFE42" s="548"/>
      <c r="HFF42" s="548"/>
      <c r="HFG42" s="548"/>
      <c r="HFH42" s="548"/>
      <c r="HFI42" s="548"/>
      <c r="HFJ42" s="548"/>
      <c r="HFK42" s="548"/>
      <c r="HFL42" s="548"/>
      <c r="HFM42" s="548"/>
      <c r="HFN42" s="548"/>
      <c r="HFO42" s="548"/>
      <c r="HFP42" s="548"/>
      <c r="HFQ42" s="548"/>
      <c r="HFR42" s="548"/>
      <c r="HFS42" s="548"/>
      <c r="HFT42" s="548"/>
      <c r="HFU42" s="548"/>
      <c r="HFV42" s="548"/>
      <c r="HFW42" s="548"/>
      <c r="HFX42" s="548"/>
      <c r="HFY42" s="548"/>
      <c r="HFZ42" s="548"/>
      <c r="HGA42" s="548"/>
      <c r="HGB42" s="548"/>
      <c r="HGC42" s="548"/>
      <c r="HGD42" s="548"/>
      <c r="HGE42" s="548"/>
      <c r="HGF42" s="548"/>
      <c r="HGG42" s="548"/>
      <c r="HGH42" s="548"/>
      <c r="HGI42" s="548"/>
      <c r="HGJ42" s="548"/>
      <c r="HGK42" s="548"/>
      <c r="HGL42" s="548"/>
      <c r="HGM42" s="548"/>
      <c r="HGN42" s="548"/>
      <c r="HGO42" s="548"/>
      <c r="HGP42" s="548"/>
      <c r="HGQ42" s="548"/>
      <c r="HGR42" s="548"/>
      <c r="HGS42" s="548"/>
      <c r="HGT42" s="548"/>
      <c r="HGU42" s="548"/>
      <c r="HGV42" s="548"/>
      <c r="HGW42" s="548"/>
      <c r="HGX42" s="548"/>
      <c r="HGY42" s="548"/>
      <c r="HGZ42" s="548"/>
      <c r="HHA42" s="548"/>
      <c r="HHB42" s="548"/>
      <c r="HHC42" s="548"/>
      <c r="HHD42" s="548"/>
      <c r="HHE42" s="548"/>
      <c r="HHF42" s="548"/>
      <c r="HHG42" s="548"/>
      <c r="HHH42" s="548"/>
      <c r="HHI42" s="548"/>
      <c r="HHJ42" s="548"/>
      <c r="HHK42" s="548"/>
      <c r="HHL42" s="548"/>
      <c r="HHM42" s="548"/>
      <c r="HHN42" s="548"/>
      <c r="HHO42" s="548"/>
      <c r="HHP42" s="548"/>
      <c r="HHQ42" s="548"/>
      <c r="HHR42" s="548"/>
      <c r="HHS42" s="548"/>
      <c r="HHT42" s="548"/>
      <c r="HHU42" s="548"/>
      <c r="HHV42" s="548"/>
      <c r="HHW42" s="548"/>
      <c r="HHX42" s="548"/>
      <c r="HHY42" s="548"/>
      <c r="HHZ42" s="548"/>
      <c r="HIA42" s="548"/>
      <c r="HIB42" s="548"/>
      <c r="HIC42" s="548"/>
      <c r="HID42" s="548"/>
      <c r="HIE42" s="548"/>
      <c r="HIF42" s="548"/>
      <c r="HIG42" s="548"/>
      <c r="HIH42" s="548"/>
      <c r="HII42" s="548"/>
      <c r="HIJ42" s="548"/>
      <c r="HIK42" s="548"/>
      <c r="HIL42" s="548"/>
      <c r="HIM42" s="548"/>
      <c r="HIN42" s="548"/>
      <c r="HIO42" s="548"/>
      <c r="HIP42" s="548"/>
      <c r="HIQ42" s="548"/>
      <c r="HIR42" s="548"/>
      <c r="HIS42" s="548"/>
      <c r="HIT42" s="548"/>
      <c r="HIU42" s="548"/>
      <c r="HIV42" s="548"/>
      <c r="HIW42" s="548"/>
      <c r="HIX42" s="548"/>
      <c r="HIY42" s="548"/>
      <c r="HIZ42" s="548"/>
      <c r="HJA42" s="548"/>
      <c r="HJB42" s="548"/>
      <c r="HJC42" s="548"/>
      <c r="HJD42" s="548"/>
      <c r="HJE42" s="548"/>
      <c r="HJF42" s="548"/>
      <c r="HJG42" s="548"/>
      <c r="HJH42" s="548"/>
      <c r="HJI42" s="548"/>
      <c r="HJJ42" s="548"/>
      <c r="HJK42" s="548"/>
      <c r="HJL42" s="548"/>
      <c r="HJM42" s="548"/>
      <c r="HJN42" s="548"/>
      <c r="HJO42" s="548"/>
      <c r="HJP42" s="548"/>
      <c r="HJQ42" s="548"/>
      <c r="HJR42" s="548"/>
      <c r="HJS42" s="548"/>
      <c r="HJT42" s="548"/>
      <c r="HJU42" s="548"/>
      <c r="HJV42" s="548"/>
      <c r="HJW42" s="548"/>
      <c r="HJX42" s="548"/>
      <c r="HJY42" s="548"/>
      <c r="HJZ42" s="548"/>
      <c r="HKA42" s="548"/>
      <c r="HKB42" s="548"/>
      <c r="HKC42" s="548"/>
      <c r="HKD42" s="548"/>
      <c r="HKE42" s="548"/>
      <c r="HKF42" s="548"/>
      <c r="HKG42" s="548"/>
      <c r="HKH42" s="548"/>
      <c r="HKI42" s="548"/>
      <c r="HKJ42" s="548"/>
      <c r="HKK42" s="548"/>
      <c r="HKL42" s="548"/>
      <c r="HKM42" s="548"/>
      <c r="HKN42" s="548"/>
      <c r="HKO42" s="548"/>
      <c r="HKP42" s="548"/>
      <c r="HKQ42" s="548"/>
      <c r="HKR42" s="548"/>
      <c r="HKS42" s="548"/>
      <c r="HKT42" s="548"/>
      <c r="HKU42" s="548"/>
      <c r="HKV42" s="548"/>
      <c r="HKW42" s="548"/>
      <c r="HKX42" s="548"/>
      <c r="HKY42" s="548"/>
      <c r="HKZ42" s="548"/>
      <c r="HLA42" s="548"/>
      <c r="HLB42" s="548"/>
      <c r="HLC42" s="548"/>
      <c r="HLD42" s="548"/>
      <c r="HLE42" s="548"/>
      <c r="HLF42" s="548"/>
      <c r="HLG42" s="548"/>
      <c r="HLH42" s="548"/>
      <c r="HLI42" s="548"/>
      <c r="HLJ42" s="548"/>
      <c r="HLK42" s="548"/>
      <c r="HLL42" s="548"/>
      <c r="HLM42" s="548"/>
      <c r="HLN42" s="548"/>
      <c r="HLO42" s="548"/>
      <c r="HLP42" s="548"/>
      <c r="HLQ42" s="548"/>
      <c r="HLR42" s="548"/>
      <c r="HLS42" s="548"/>
      <c r="HLT42" s="548"/>
      <c r="HLU42" s="548"/>
      <c r="HLV42" s="548"/>
      <c r="HLW42" s="548"/>
      <c r="HLX42" s="548"/>
      <c r="HLY42" s="548"/>
      <c r="HLZ42" s="548"/>
      <c r="HMA42" s="548"/>
      <c r="HMB42" s="548"/>
      <c r="HMC42" s="548"/>
      <c r="HMD42" s="548"/>
      <c r="HME42" s="548"/>
      <c r="HMF42" s="548"/>
      <c r="HMG42" s="548"/>
      <c r="HMH42" s="548"/>
      <c r="HMI42" s="548"/>
      <c r="HMJ42" s="548"/>
      <c r="HMK42" s="548"/>
      <c r="HML42" s="548"/>
      <c r="HMM42" s="548"/>
      <c r="HMN42" s="548"/>
      <c r="HMO42" s="548"/>
      <c r="HMP42" s="548"/>
      <c r="HMQ42" s="548"/>
      <c r="HMR42" s="548"/>
      <c r="HMS42" s="548"/>
      <c r="HMT42" s="548"/>
      <c r="HMU42" s="548"/>
      <c r="HMV42" s="548"/>
      <c r="HMW42" s="548"/>
      <c r="HMX42" s="548"/>
      <c r="HMY42" s="548"/>
      <c r="HMZ42" s="548"/>
      <c r="HNA42" s="548"/>
      <c r="HNB42" s="548"/>
      <c r="HNC42" s="548"/>
      <c r="HND42" s="548"/>
      <c r="HNE42" s="548"/>
      <c r="HNF42" s="548"/>
      <c r="HNG42" s="548"/>
      <c r="HNH42" s="548"/>
      <c r="HNI42" s="548"/>
      <c r="HNJ42" s="548"/>
      <c r="HNK42" s="548"/>
      <c r="HNL42" s="548"/>
      <c r="HNM42" s="548"/>
      <c r="HNN42" s="548"/>
      <c r="HNO42" s="548"/>
      <c r="HNP42" s="548"/>
      <c r="HNQ42" s="548"/>
      <c r="HNR42" s="548"/>
      <c r="HNS42" s="548"/>
      <c r="HNT42" s="548"/>
      <c r="HNU42" s="548"/>
      <c r="HNV42" s="548"/>
      <c r="HNW42" s="548"/>
      <c r="HNX42" s="548"/>
      <c r="HNY42" s="548"/>
      <c r="HNZ42" s="548"/>
      <c r="HOA42" s="548"/>
      <c r="HOB42" s="548"/>
      <c r="HOC42" s="548"/>
      <c r="HOD42" s="548"/>
      <c r="HOE42" s="548"/>
      <c r="HOF42" s="548"/>
      <c r="HOG42" s="548"/>
      <c r="HOH42" s="548"/>
      <c r="HOI42" s="548"/>
      <c r="HOJ42" s="548"/>
      <c r="HOK42" s="548"/>
      <c r="HOL42" s="548"/>
      <c r="HOM42" s="548"/>
      <c r="HON42" s="548"/>
      <c r="HOO42" s="548"/>
      <c r="HOP42" s="548"/>
      <c r="HOQ42" s="548"/>
      <c r="HOR42" s="548"/>
      <c r="HOS42" s="548"/>
      <c r="HOT42" s="548"/>
      <c r="HOU42" s="548"/>
      <c r="HOV42" s="548"/>
      <c r="HOW42" s="548"/>
      <c r="HOX42" s="548"/>
      <c r="HOY42" s="548"/>
      <c r="HOZ42" s="548"/>
      <c r="HPA42" s="548"/>
      <c r="HPB42" s="548"/>
      <c r="HPC42" s="548"/>
      <c r="HPD42" s="548"/>
      <c r="HPE42" s="548"/>
      <c r="HPF42" s="548"/>
      <c r="HPG42" s="548"/>
      <c r="HPH42" s="548"/>
      <c r="HPI42" s="548"/>
      <c r="HPJ42" s="548"/>
      <c r="HPK42" s="548"/>
      <c r="HPL42" s="548"/>
      <c r="HPM42" s="548"/>
      <c r="HPN42" s="548"/>
      <c r="HPO42" s="548"/>
      <c r="HPP42" s="548"/>
      <c r="HPQ42" s="548"/>
      <c r="HPR42" s="548"/>
      <c r="HPS42" s="548"/>
      <c r="HPT42" s="548"/>
      <c r="HPU42" s="548"/>
      <c r="HPV42" s="548"/>
      <c r="HPW42" s="548"/>
      <c r="HPX42" s="548"/>
      <c r="HPY42" s="548"/>
      <c r="HPZ42" s="548"/>
      <c r="HQA42" s="548"/>
      <c r="HQB42" s="548"/>
      <c r="HQC42" s="548"/>
      <c r="HQD42" s="548"/>
      <c r="HQE42" s="548"/>
      <c r="HQF42" s="548"/>
      <c r="HQG42" s="548"/>
      <c r="HQH42" s="548"/>
      <c r="HQI42" s="548"/>
      <c r="HQJ42" s="548"/>
      <c r="HQK42" s="548"/>
      <c r="HQL42" s="548"/>
      <c r="HQM42" s="548"/>
      <c r="HQN42" s="548"/>
      <c r="HQO42" s="548"/>
      <c r="HQP42" s="548"/>
      <c r="HQQ42" s="548"/>
      <c r="HQR42" s="548"/>
      <c r="HQS42" s="548"/>
      <c r="HQT42" s="548"/>
      <c r="HQU42" s="548"/>
      <c r="HQV42" s="548"/>
      <c r="HQW42" s="548"/>
      <c r="HQX42" s="548"/>
      <c r="HQY42" s="548"/>
      <c r="HQZ42" s="548"/>
      <c r="HRA42" s="548"/>
      <c r="HRB42" s="548"/>
      <c r="HRC42" s="548"/>
      <c r="HRD42" s="548"/>
      <c r="HRE42" s="548"/>
      <c r="HRF42" s="548"/>
      <c r="HRG42" s="548"/>
      <c r="HRH42" s="548"/>
      <c r="HRI42" s="548"/>
      <c r="HRJ42" s="548"/>
      <c r="HRK42" s="548"/>
      <c r="HRL42" s="548"/>
      <c r="HRM42" s="548"/>
      <c r="HRN42" s="548"/>
      <c r="HRO42" s="548"/>
      <c r="HRP42" s="548"/>
      <c r="HRQ42" s="548"/>
      <c r="HRR42" s="548"/>
      <c r="HRS42" s="548"/>
      <c r="HRT42" s="548"/>
      <c r="HRU42" s="548"/>
      <c r="HRV42" s="548"/>
      <c r="HRW42" s="548"/>
      <c r="HRX42" s="548"/>
      <c r="HRY42" s="548"/>
      <c r="HRZ42" s="548"/>
      <c r="HSA42" s="548"/>
      <c r="HSB42" s="548"/>
      <c r="HSC42" s="548"/>
      <c r="HSD42" s="548"/>
      <c r="HSE42" s="548"/>
      <c r="HSF42" s="548"/>
      <c r="HSG42" s="548"/>
      <c r="HSH42" s="548"/>
      <c r="HSI42" s="548"/>
      <c r="HSJ42" s="548"/>
      <c r="HSK42" s="548"/>
      <c r="HSL42" s="548"/>
      <c r="HSM42" s="548"/>
      <c r="HSN42" s="548"/>
      <c r="HSO42" s="548"/>
      <c r="HSP42" s="548"/>
      <c r="HSQ42" s="548"/>
      <c r="HSR42" s="548"/>
      <c r="HSS42" s="548"/>
      <c r="HST42" s="548"/>
      <c r="HSU42" s="548"/>
      <c r="HSV42" s="548"/>
      <c r="HSW42" s="548"/>
      <c r="HSX42" s="548"/>
      <c r="HSY42" s="548"/>
      <c r="HSZ42" s="548"/>
      <c r="HTA42" s="548"/>
      <c r="HTB42" s="548"/>
      <c r="HTC42" s="548"/>
      <c r="HTD42" s="548"/>
      <c r="HTE42" s="548"/>
      <c r="HTF42" s="548"/>
      <c r="HTG42" s="548"/>
      <c r="HTH42" s="548"/>
      <c r="HTI42" s="548"/>
      <c r="HTJ42" s="548"/>
      <c r="HTK42" s="548"/>
      <c r="HTL42" s="548"/>
      <c r="HTM42" s="548"/>
      <c r="HTN42" s="548"/>
      <c r="HTO42" s="548"/>
      <c r="HTP42" s="548"/>
      <c r="HTQ42" s="548"/>
      <c r="HTR42" s="548"/>
      <c r="HTS42" s="548"/>
      <c r="HTT42" s="548"/>
      <c r="HTU42" s="548"/>
      <c r="HTV42" s="548"/>
      <c r="HTW42" s="548"/>
      <c r="HTX42" s="548"/>
      <c r="HTY42" s="548"/>
      <c r="HTZ42" s="548"/>
      <c r="HUA42" s="548"/>
      <c r="HUB42" s="548"/>
      <c r="HUC42" s="548"/>
      <c r="HUD42" s="548"/>
      <c r="HUE42" s="548"/>
      <c r="HUF42" s="548"/>
      <c r="HUG42" s="548"/>
      <c r="HUH42" s="548"/>
      <c r="HUI42" s="548"/>
      <c r="HUJ42" s="548"/>
      <c r="HUK42" s="548"/>
      <c r="HUL42" s="548"/>
      <c r="HUM42" s="548"/>
      <c r="HUN42" s="548"/>
      <c r="HUO42" s="548"/>
      <c r="HUP42" s="548"/>
      <c r="HUQ42" s="548"/>
      <c r="HUR42" s="548"/>
      <c r="HUS42" s="548"/>
      <c r="HUT42" s="548"/>
      <c r="HUU42" s="548"/>
      <c r="HUV42" s="548"/>
      <c r="HUW42" s="548"/>
      <c r="HUX42" s="548"/>
      <c r="HUY42" s="548"/>
      <c r="HUZ42" s="548"/>
      <c r="HVA42" s="548"/>
      <c r="HVB42" s="548"/>
      <c r="HVC42" s="548"/>
      <c r="HVD42" s="548"/>
      <c r="HVE42" s="548"/>
      <c r="HVF42" s="548"/>
      <c r="HVG42" s="548"/>
      <c r="HVH42" s="548"/>
      <c r="HVI42" s="548"/>
      <c r="HVJ42" s="548"/>
      <c r="HVK42" s="548"/>
      <c r="HVL42" s="548"/>
      <c r="HVM42" s="548"/>
      <c r="HVN42" s="548"/>
      <c r="HVO42" s="548"/>
      <c r="HVP42" s="548"/>
      <c r="HVQ42" s="548"/>
      <c r="HVR42" s="548"/>
      <c r="HVS42" s="548"/>
      <c r="HVT42" s="548"/>
      <c r="HVU42" s="548"/>
      <c r="HVV42" s="548"/>
      <c r="HVW42" s="548"/>
      <c r="HVX42" s="548"/>
      <c r="HVY42" s="548"/>
      <c r="HVZ42" s="548"/>
      <c r="HWA42" s="548"/>
      <c r="HWB42" s="548"/>
      <c r="HWC42" s="548"/>
      <c r="HWD42" s="548"/>
      <c r="HWE42" s="548"/>
      <c r="HWF42" s="548"/>
      <c r="HWG42" s="548"/>
      <c r="HWH42" s="548"/>
      <c r="HWI42" s="548"/>
      <c r="HWJ42" s="548"/>
      <c r="HWK42" s="548"/>
      <c r="HWL42" s="548"/>
      <c r="HWM42" s="548"/>
      <c r="HWN42" s="548"/>
      <c r="HWO42" s="548"/>
      <c r="HWP42" s="548"/>
      <c r="HWQ42" s="548"/>
      <c r="HWR42" s="548"/>
      <c r="HWS42" s="548"/>
      <c r="HWT42" s="548"/>
      <c r="HWU42" s="548"/>
      <c r="HWV42" s="548"/>
      <c r="HWW42" s="548"/>
      <c r="HWX42" s="548"/>
      <c r="HWY42" s="548"/>
      <c r="HWZ42" s="548"/>
      <c r="HXA42" s="548"/>
      <c r="HXB42" s="548"/>
      <c r="HXC42" s="548"/>
      <c r="HXD42" s="548"/>
      <c r="HXE42" s="548"/>
      <c r="HXF42" s="548"/>
      <c r="HXG42" s="548"/>
      <c r="HXH42" s="548"/>
      <c r="HXI42" s="548"/>
      <c r="HXJ42" s="548"/>
      <c r="HXK42" s="548"/>
      <c r="HXL42" s="548"/>
      <c r="HXM42" s="548"/>
      <c r="HXN42" s="548"/>
      <c r="HXO42" s="548"/>
      <c r="HXP42" s="548"/>
      <c r="HXQ42" s="548"/>
      <c r="HXR42" s="548"/>
      <c r="HXS42" s="548"/>
      <c r="HXT42" s="548"/>
      <c r="HXU42" s="548"/>
      <c r="HXV42" s="548"/>
      <c r="HXW42" s="548"/>
      <c r="HXX42" s="548"/>
      <c r="HXY42" s="548"/>
      <c r="HXZ42" s="548"/>
      <c r="HYA42" s="548"/>
      <c r="HYB42" s="548"/>
      <c r="HYC42" s="548"/>
      <c r="HYD42" s="548"/>
      <c r="HYE42" s="548"/>
      <c r="HYF42" s="548"/>
      <c r="HYG42" s="548"/>
      <c r="HYH42" s="548"/>
      <c r="HYI42" s="548"/>
      <c r="HYJ42" s="548"/>
      <c r="HYK42" s="548"/>
      <c r="HYL42" s="548"/>
      <c r="HYM42" s="548"/>
      <c r="HYN42" s="548"/>
      <c r="HYO42" s="548"/>
      <c r="HYP42" s="548"/>
      <c r="HYQ42" s="548"/>
      <c r="HYR42" s="548"/>
      <c r="HYS42" s="548"/>
      <c r="HYT42" s="548"/>
      <c r="HYU42" s="548"/>
      <c r="HYV42" s="548"/>
      <c r="HYW42" s="548"/>
      <c r="HYX42" s="548"/>
      <c r="HYY42" s="548"/>
      <c r="HYZ42" s="548"/>
      <c r="HZA42" s="548"/>
      <c r="HZB42" s="548"/>
      <c r="HZC42" s="548"/>
      <c r="HZD42" s="548"/>
      <c r="HZE42" s="548"/>
      <c r="HZF42" s="548"/>
      <c r="HZG42" s="548"/>
      <c r="HZH42" s="548"/>
      <c r="HZI42" s="548"/>
      <c r="HZJ42" s="548"/>
      <c r="HZK42" s="548"/>
      <c r="HZL42" s="548"/>
      <c r="HZM42" s="548"/>
      <c r="HZN42" s="548"/>
      <c r="HZO42" s="548"/>
      <c r="HZP42" s="548"/>
      <c r="HZQ42" s="548"/>
      <c r="HZR42" s="548"/>
      <c r="HZS42" s="548"/>
      <c r="HZT42" s="548"/>
      <c r="HZU42" s="548"/>
      <c r="HZV42" s="548"/>
      <c r="HZW42" s="548"/>
      <c r="HZX42" s="548"/>
      <c r="HZY42" s="548"/>
      <c r="HZZ42" s="548"/>
      <c r="IAA42" s="548"/>
      <c r="IAB42" s="548"/>
      <c r="IAC42" s="548"/>
      <c r="IAD42" s="548"/>
      <c r="IAE42" s="548"/>
      <c r="IAF42" s="548"/>
      <c r="IAG42" s="548"/>
      <c r="IAH42" s="548"/>
      <c r="IAI42" s="548"/>
      <c r="IAJ42" s="548"/>
      <c r="IAK42" s="548"/>
      <c r="IAL42" s="548"/>
      <c r="IAM42" s="548"/>
      <c r="IAN42" s="548"/>
      <c r="IAO42" s="548"/>
      <c r="IAP42" s="548"/>
      <c r="IAQ42" s="548"/>
      <c r="IAR42" s="548"/>
      <c r="IAS42" s="548"/>
      <c r="IAT42" s="548"/>
      <c r="IAU42" s="548"/>
      <c r="IAV42" s="548"/>
      <c r="IAW42" s="548"/>
      <c r="IAX42" s="548"/>
      <c r="IAY42" s="548"/>
      <c r="IAZ42" s="548"/>
      <c r="IBA42" s="548"/>
      <c r="IBB42" s="548"/>
      <c r="IBC42" s="548"/>
      <c r="IBD42" s="548"/>
      <c r="IBE42" s="548"/>
      <c r="IBF42" s="548"/>
      <c r="IBG42" s="548"/>
      <c r="IBH42" s="548"/>
      <c r="IBI42" s="548"/>
      <c r="IBJ42" s="548"/>
      <c r="IBK42" s="548"/>
      <c r="IBL42" s="548"/>
      <c r="IBM42" s="548"/>
      <c r="IBN42" s="548"/>
      <c r="IBO42" s="548"/>
      <c r="IBP42" s="548"/>
      <c r="IBQ42" s="548"/>
      <c r="IBR42" s="548"/>
      <c r="IBS42" s="548"/>
      <c r="IBT42" s="548"/>
      <c r="IBU42" s="548"/>
      <c r="IBV42" s="548"/>
      <c r="IBW42" s="548"/>
      <c r="IBX42" s="548"/>
      <c r="IBY42" s="548"/>
      <c r="IBZ42" s="548"/>
      <c r="ICA42" s="548"/>
      <c r="ICB42" s="548"/>
      <c r="ICC42" s="548"/>
      <c r="ICD42" s="548"/>
      <c r="ICE42" s="548"/>
      <c r="ICF42" s="548"/>
      <c r="ICG42" s="548"/>
      <c r="ICH42" s="548"/>
      <c r="ICI42" s="548"/>
      <c r="ICJ42" s="548"/>
      <c r="ICK42" s="548"/>
      <c r="ICL42" s="548"/>
      <c r="ICM42" s="548"/>
      <c r="ICN42" s="548"/>
      <c r="ICO42" s="548"/>
      <c r="ICP42" s="548"/>
      <c r="ICQ42" s="548"/>
      <c r="ICR42" s="548"/>
      <c r="ICS42" s="548"/>
      <c r="ICT42" s="548"/>
      <c r="ICU42" s="548"/>
      <c r="ICV42" s="548"/>
      <c r="ICW42" s="548"/>
      <c r="ICX42" s="548"/>
      <c r="ICY42" s="548"/>
      <c r="ICZ42" s="548"/>
      <c r="IDA42" s="548"/>
      <c r="IDB42" s="548"/>
      <c r="IDC42" s="548"/>
      <c r="IDD42" s="548"/>
      <c r="IDE42" s="548"/>
      <c r="IDF42" s="548"/>
      <c r="IDG42" s="548"/>
      <c r="IDH42" s="548"/>
      <c r="IDI42" s="548"/>
      <c r="IDJ42" s="548"/>
      <c r="IDK42" s="548"/>
      <c r="IDL42" s="548"/>
      <c r="IDM42" s="548"/>
      <c r="IDN42" s="548"/>
      <c r="IDO42" s="548"/>
      <c r="IDP42" s="548"/>
      <c r="IDQ42" s="548"/>
      <c r="IDR42" s="548"/>
      <c r="IDS42" s="548"/>
      <c r="IDT42" s="548"/>
      <c r="IDU42" s="548"/>
      <c r="IDV42" s="548"/>
      <c r="IDW42" s="548"/>
      <c r="IDX42" s="548"/>
      <c r="IDY42" s="548"/>
      <c r="IDZ42" s="548"/>
      <c r="IEA42" s="548"/>
      <c r="IEB42" s="548"/>
      <c r="IEC42" s="548"/>
      <c r="IED42" s="548"/>
      <c r="IEE42" s="548"/>
      <c r="IEF42" s="548"/>
      <c r="IEG42" s="548"/>
      <c r="IEH42" s="548"/>
      <c r="IEI42" s="548"/>
      <c r="IEJ42" s="548"/>
      <c r="IEK42" s="548"/>
      <c r="IEL42" s="548"/>
      <c r="IEM42" s="548"/>
      <c r="IEN42" s="548"/>
      <c r="IEO42" s="548"/>
      <c r="IEP42" s="548"/>
      <c r="IEQ42" s="548"/>
      <c r="IER42" s="548"/>
      <c r="IES42" s="548"/>
      <c r="IET42" s="548"/>
      <c r="IEU42" s="548"/>
      <c r="IEV42" s="548"/>
      <c r="IEW42" s="548"/>
      <c r="IEX42" s="548"/>
      <c r="IEY42" s="548"/>
      <c r="IEZ42" s="548"/>
      <c r="IFA42" s="548"/>
      <c r="IFB42" s="548"/>
      <c r="IFC42" s="548"/>
      <c r="IFD42" s="548"/>
      <c r="IFE42" s="548"/>
      <c r="IFF42" s="548"/>
      <c r="IFG42" s="548"/>
      <c r="IFH42" s="548"/>
      <c r="IFI42" s="548"/>
      <c r="IFJ42" s="548"/>
      <c r="IFK42" s="548"/>
      <c r="IFL42" s="548"/>
      <c r="IFM42" s="548"/>
      <c r="IFN42" s="548"/>
      <c r="IFO42" s="548"/>
      <c r="IFP42" s="548"/>
      <c r="IFQ42" s="548"/>
      <c r="IFR42" s="548"/>
      <c r="IFS42" s="548"/>
      <c r="IFT42" s="548"/>
      <c r="IFU42" s="548"/>
      <c r="IFV42" s="548"/>
      <c r="IFW42" s="548"/>
      <c r="IFX42" s="548"/>
      <c r="IFY42" s="548"/>
      <c r="IFZ42" s="548"/>
      <c r="IGA42" s="548"/>
      <c r="IGB42" s="548"/>
      <c r="IGC42" s="548"/>
      <c r="IGD42" s="548"/>
      <c r="IGE42" s="548"/>
      <c r="IGF42" s="548"/>
      <c r="IGG42" s="548"/>
      <c r="IGH42" s="548"/>
      <c r="IGI42" s="548"/>
      <c r="IGJ42" s="548"/>
      <c r="IGK42" s="548"/>
      <c r="IGL42" s="548"/>
      <c r="IGM42" s="548"/>
      <c r="IGN42" s="548"/>
      <c r="IGO42" s="548"/>
      <c r="IGP42" s="548"/>
      <c r="IGQ42" s="548"/>
      <c r="IGR42" s="548"/>
      <c r="IGS42" s="548"/>
      <c r="IGT42" s="548"/>
      <c r="IGU42" s="548"/>
      <c r="IGV42" s="548"/>
      <c r="IGW42" s="548"/>
      <c r="IGX42" s="548"/>
      <c r="IGY42" s="548"/>
      <c r="IGZ42" s="548"/>
      <c r="IHA42" s="548"/>
      <c r="IHB42" s="548"/>
      <c r="IHC42" s="548"/>
      <c r="IHD42" s="548"/>
      <c r="IHE42" s="548"/>
      <c r="IHF42" s="548"/>
      <c r="IHG42" s="548"/>
      <c r="IHH42" s="548"/>
      <c r="IHI42" s="548"/>
      <c r="IHJ42" s="548"/>
      <c r="IHK42" s="548"/>
      <c r="IHL42" s="548"/>
      <c r="IHM42" s="548"/>
      <c r="IHN42" s="548"/>
      <c r="IHO42" s="548"/>
      <c r="IHP42" s="548"/>
      <c r="IHQ42" s="548"/>
      <c r="IHR42" s="548"/>
      <c r="IHS42" s="548"/>
      <c r="IHT42" s="548"/>
      <c r="IHU42" s="548"/>
      <c r="IHV42" s="548"/>
      <c r="IHW42" s="548"/>
      <c r="IHX42" s="548"/>
      <c r="IHY42" s="548"/>
      <c r="IHZ42" s="548"/>
      <c r="IIA42" s="548"/>
      <c r="IIB42" s="548"/>
      <c r="IIC42" s="548"/>
      <c r="IID42" s="548"/>
      <c r="IIE42" s="548"/>
      <c r="IIF42" s="548"/>
      <c r="IIG42" s="548"/>
      <c r="IIH42" s="548"/>
      <c r="III42" s="548"/>
      <c r="IIJ42" s="548"/>
      <c r="IIK42" s="548"/>
      <c r="IIL42" s="548"/>
      <c r="IIM42" s="548"/>
      <c r="IIN42" s="548"/>
      <c r="IIO42" s="548"/>
      <c r="IIP42" s="548"/>
      <c r="IIQ42" s="548"/>
      <c r="IIR42" s="548"/>
      <c r="IIS42" s="548"/>
      <c r="IIT42" s="548"/>
      <c r="IIU42" s="548"/>
      <c r="IIV42" s="548"/>
      <c r="IIW42" s="548"/>
      <c r="IIX42" s="548"/>
      <c r="IIY42" s="548"/>
      <c r="IIZ42" s="548"/>
      <c r="IJA42" s="548"/>
      <c r="IJB42" s="548"/>
      <c r="IJC42" s="548"/>
      <c r="IJD42" s="548"/>
      <c r="IJE42" s="548"/>
      <c r="IJF42" s="548"/>
      <c r="IJG42" s="548"/>
      <c r="IJH42" s="548"/>
      <c r="IJI42" s="548"/>
      <c r="IJJ42" s="548"/>
      <c r="IJK42" s="548"/>
      <c r="IJL42" s="548"/>
      <c r="IJM42" s="548"/>
      <c r="IJN42" s="548"/>
      <c r="IJO42" s="548"/>
      <c r="IJP42" s="548"/>
      <c r="IJQ42" s="548"/>
      <c r="IJR42" s="548"/>
      <c r="IJS42" s="548"/>
      <c r="IJT42" s="548"/>
      <c r="IJU42" s="548"/>
      <c r="IJV42" s="548"/>
      <c r="IJW42" s="548"/>
      <c r="IJX42" s="548"/>
      <c r="IJY42" s="548"/>
      <c r="IJZ42" s="548"/>
      <c r="IKA42" s="548"/>
      <c r="IKB42" s="548"/>
      <c r="IKC42" s="548"/>
      <c r="IKD42" s="548"/>
      <c r="IKE42" s="548"/>
      <c r="IKF42" s="548"/>
      <c r="IKG42" s="548"/>
      <c r="IKH42" s="548"/>
      <c r="IKI42" s="548"/>
      <c r="IKJ42" s="548"/>
      <c r="IKK42" s="548"/>
      <c r="IKL42" s="548"/>
      <c r="IKM42" s="548"/>
      <c r="IKN42" s="548"/>
      <c r="IKO42" s="548"/>
      <c r="IKP42" s="548"/>
      <c r="IKQ42" s="548"/>
      <c r="IKR42" s="548"/>
      <c r="IKS42" s="548"/>
      <c r="IKT42" s="548"/>
      <c r="IKU42" s="548"/>
      <c r="IKV42" s="548"/>
      <c r="IKW42" s="548"/>
      <c r="IKX42" s="548"/>
      <c r="IKY42" s="548"/>
      <c r="IKZ42" s="548"/>
      <c r="ILA42" s="548"/>
      <c r="ILB42" s="548"/>
      <c r="ILC42" s="548"/>
      <c r="ILD42" s="548"/>
      <c r="ILE42" s="548"/>
      <c r="ILF42" s="548"/>
      <c r="ILG42" s="548"/>
      <c r="ILH42" s="548"/>
      <c r="ILI42" s="548"/>
      <c r="ILJ42" s="548"/>
      <c r="ILK42" s="548"/>
      <c r="ILL42" s="548"/>
      <c r="ILM42" s="548"/>
      <c r="ILN42" s="548"/>
      <c r="ILO42" s="548"/>
      <c r="ILP42" s="548"/>
      <c r="ILQ42" s="548"/>
      <c r="ILR42" s="548"/>
      <c r="ILS42" s="548"/>
      <c r="ILT42" s="548"/>
      <c r="ILU42" s="548"/>
      <c r="ILV42" s="548"/>
      <c r="ILW42" s="548"/>
      <c r="ILX42" s="548"/>
      <c r="ILY42" s="548"/>
      <c r="ILZ42" s="548"/>
      <c r="IMA42" s="548"/>
      <c r="IMB42" s="548"/>
      <c r="IMC42" s="548"/>
      <c r="IMD42" s="548"/>
      <c r="IME42" s="548"/>
      <c r="IMF42" s="548"/>
      <c r="IMG42" s="548"/>
      <c r="IMH42" s="548"/>
      <c r="IMI42" s="548"/>
      <c r="IMJ42" s="548"/>
      <c r="IMK42" s="548"/>
      <c r="IML42" s="548"/>
      <c r="IMM42" s="548"/>
      <c r="IMN42" s="548"/>
      <c r="IMO42" s="548"/>
      <c r="IMP42" s="548"/>
      <c r="IMQ42" s="548"/>
      <c r="IMR42" s="548"/>
      <c r="IMS42" s="548"/>
      <c r="IMT42" s="548"/>
      <c r="IMU42" s="548"/>
      <c r="IMV42" s="548"/>
      <c r="IMW42" s="548"/>
      <c r="IMX42" s="548"/>
      <c r="IMY42" s="548"/>
      <c r="IMZ42" s="548"/>
      <c r="INA42" s="548"/>
      <c r="INB42" s="548"/>
      <c r="INC42" s="548"/>
      <c r="IND42" s="548"/>
      <c r="INE42" s="548"/>
      <c r="INF42" s="548"/>
      <c r="ING42" s="548"/>
      <c r="INH42" s="548"/>
      <c r="INI42" s="548"/>
      <c r="INJ42" s="548"/>
      <c r="INK42" s="548"/>
      <c r="INL42" s="548"/>
      <c r="INM42" s="548"/>
      <c r="INN42" s="548"/>
      <c r="INO42" s="548"/>
      <c r="INP42" s="548"/>
      <c r="INQ42" s="548"/>
      <c r="INR42" s="548"/>
      <c r="INS42" s="548"/>
      <c r="INT42" s="548"/>
      <c r="INU42" s="548"/>
      <c r="INV42" s="548"/>
      <c r="INW42" s="548"/>
      <c r="INX42" s="548"/>
      <c r="INY42" s="548"/>
      <c r="INZ42" s="548"/>
      <c r="IOA42" s="548"/>
      <c r="IOB42" s="548"/>
      <c r="IOC42" s="548"/>
      <c r="IOD42" s="548"/>
      <c r="IOE42" s="548"/>
      <c r="IOF42" s="548"/>
      <c r="IOG42" s="548"/>
      <c r="IOH42" s="548"/>
      <c r="IOI42" s="548"/>
      <c r="IOJ42" s="548"/>
      <c r="IOK42" s="548"/>
      <c r="IOL42" s="548"/>
      <c r="IOM42" s="548"/>
      <c r="ION42" s="548"/>
      <c r="IOO42" s="548"/>
      <c r="IOP42" s="548"/>
      <c r="IOQ42" s="548"/>
      <c r="IOR42" s="548"/>
      <c r="IOS42" s="548"/>
      <c r="IOT42" s="548"/>
      <c r="IOU42" s="548"/>
      <c r="IOV42" s="548"/>
      <c r="IOW42" s="548"/>
      <c r="IOX42" s="548"/>
      <c r="IOY42" s="548"/>
      <c r="IOZ42" s="548"/>
      <c r="IPA42" s="548"/>
      <c r="IPB42" s="548"/>
      <c r="IPC42" s="548"/>
      <c r="IPD42" s="548"/>
      <c r="IPE42" s="548"/>
      <c r="IPF42" s="548"/>
      <c r="IPG42" s="548"/>
      <c r="IPH42" s="548"/>
      <c r="IPI42" s="548"/>
      <c r="IPJ42" s="548"/>
      <c r="IPK42" s="548"/>
      <c r="IPL42" s="548"/>
      <c r="IPM42" s="548"/>
      <c r="IPN42" s="548"/>
      <c r="IPO42" s="548"/>
      <c r="IPP42" s="548"/>
      <c r="IPQ42" s="548"/>
      <c r="IPR42" s="548"/>
      <c r="IPS42" s="548"/>
      <c r="IPT42" s="548"/>
      <c r="IPU42" s="548"/>
      <c r="IPV42" s="548"/>
      <c r="IPW42" s="548"/>
      <c r="IPX42" s="548"/>
      <c r="IPY42" s="548"/>
      <c r="IPZ42" s="548"/>
      <c r="IQA42" s="548"/>
      <c r="IQB42" s="548"/>
      <c r="IQC42" s="548"/>
      <c r="IQD42" s="548"/>
      <c r="IQE42" s="548"/>
      <c r="IQF42" s="548"/>
      <c r="IQG42" s="548"/>
      <c r="IQH42" s="548"/>
      <c r="IQI42" s="548"/>
      <c r="IQJ42" s="548"/>
      <c r="IQK42" s="548"/>
      <c r="IQL42" s="548"/>
      <c r="IQM42" s="548"/>
      <c r="IQN42" s="548"/>
      <c r="IQO42" s="548"/>
      <c r="IQP42" s="548"/>
      <c r="IQQ42" s="548"/>
      <c r="IQR42" s="548"/>
      <c r="IQS42" s="548"/>
      <c r="IQT42" s="548"/>
      <c r="IQU42" s="548"/>
      <c r="IQV42" s="548"/>
      <c r="IQW42" s="548"/>
      <c r="IQX42" s="548"/>
      <c r="IQY42" s="548"/>
      <c r="IQZ42" s="548"/>
      <c r="IRA42" s="548"/>
      <c r="IRB42" s="548"/>
      <c r="IRC42" s="548"/>
      <c r="IRD42" s="548"/>
      <c r="IRE42" s="548"/>
      <c r="IRF42" s="548"/>
      <c r="IRG42" s="548"/>
      <c r="IRH42" s="548"/>
      <c r="IRI42" s="548"/>
      <c r="IRJ42" s="548"/>
      <c r="IRK42" s="548"/>
      <c r="IRL42" s="548"/>
      <c r="IRM42" s="548"/>
      <c r="IRN42" s="548"/>
      <c r="IRO42" s="548"/>
      <c r="IRP42" s="548"/>
      <c r="IRQ42" s="548"/>
      <c r="IRR42" s="548"/>
      <c r="IRS42" s="548"/>
      <c r="IRT42" s="548"/>
      <c r="IRU42" s="548"/>
      <c r="IRV42" s="548"/>
      <c r="IRW42" s="548"/>
      <c r="IRX42" s="548"/>
      <c r="IRY42" s="548"/>
      <c r="IRZ42" s="548"/>
      <c r="ISA42" s="548"/>
      <c r="ISB42" s="548"/>
      <c r="ISC42" s="548"/>
      <c r="ISD42" s="548"/>
      <c r="ISE42" s="548"/>
      <c r="ISF42" s="548"/>
      <c r="ISG42" s="548"/>
      <c r="ISH42" s="548"/>
      <c r="ISI42" s="548"/>
      <c r="ISJ42" s="548"/>
      <c r="ISK42" s="548"/>
      <c r="ISL42" s="548"/>
      <c r="ISM42" s="548"/>
      <c r="ISN42" s="548"/>
      <c r="ISO42" s="548"/>
      <c r="ISP42" s="548"/>
      <c r="ISQ42" s="548"/>
      <c r="ISR42" s="548"/>
      <c r="ISS42" s="548"/>
      <c r="IST42" s="548"/>
      <c r="ISU42" s="548"/>
      <c r="ISV42" s="548"/>
      <c r="ISW42" s="548"/>
      <c r="ISX42" s="548"/>
      <c r="ISY42" s="548"/>
      <c r="ISZ42" s="548"/>
      <c r="ITA42" s="548"/>
      <c r="ITB42" s="548"/>
      <c r="ITC42" s="548"/>
      <c r="ITD42" s="548"/>
      <c r="ITE42" s="548"/>
      <c r="ITF42" s="548"/>
      <c r="ITG42" s="548"/>
      <c r="ITH42" s="548"/>
      <c r="ITI42" s="548"/>
      <c r="ITJ42" s="548"/>
      <c r="ITK42" s="548"/>
      <c r="ITL42" s="548"/>
      <c r="ITM42" s="548"/>
      <c r="ITN42" s="548"/>
      <c r="ITO42" s="548"/>
      <c r="ITP42" s="548"/>
      <c r="ITQ42" s="548"/>
      <c r="ITR42" s="548"/>
      <c r="ITS42" s="548"/>
      <c r="ITT42" s="548"/>
      <c r="ITU42" s="548"/>
      <c r="ITV42" s="548"/>
      <c r="ITW42" s="548"/>
      <c r="ITX42" s="548"/>
      <c r="ITY42" s="548"/>
      <c r="ITZ42" s="548"/>
      <c r="IUA42" s="548"/>
      <c r="IUB42" s="548"/>
      <c r="IUC42" s="548"/>
      <c r="IUD42" s="548"/>
      <c r="IUE42" s="548"/>
      <c r="IUF42" s="548"/>
      <c r="IUG42" s="548"/>
      <c r="IUH42" s="548"/>
      <c r="IUI42" s="548"/>
      <c r="IUJ42" s="548"/>
      <c r="IUK42" s="548"/>
      <c r="IUL42" s="548"/>
      <c r="IUM42" s="548"/>
      <c r="IUN42" s="548"/>
      <c r="IUO42" s="548"/>
      <c r="IUP42" s="548"/>
      <c r="IUQ42" s="548"/>
      <c r="IUR42" s="548"/>
      <c r="IUS42" s="548"/>
      <c r="IUT42" s="548"/>
      <c r="IUU42" s="548"/>
      <c r="IUV42" s="548"/>
      <c r="IUW42" s="548"/>
      <c r="IUX42" s="548"/>
      <c r="IUY42" s="548"/>
      <c r="IUZ42" s="548"/>
      <c r="IVA42" s="548"/>
      <c r="IVB42" s="548"/>
      <c r="IVC42" s="548"/>
      <c r="IVD42" s="548"/>
      <c r="IVE42" s="548"/>
      <c r="IVF42" s="548"/>
      <c r="IVG42" s="548"/>
      <c r="IVH42" s="548"/>
      <c r="IVI42" s="548"/>
      <c r="IVJ42" s="548"/>
      <c r="IVK42" s="548"/>
      <c r="IVL42" s="548"/>
      <c r="IVM42" s="548"/>
      <c r="IVN42" s="548"/>
      <c r="IVO42" s="548"/>
      <c r="IVP42" s="548"/>
      <c r="IVQ42" s="548"/>
      <c r="IVR42" s="548"/>
      <c r="IVS42" s="548"/>
      <c r="IVT42" s="548"/>
      <c r="IVU42" s="548"/>
      <c r="IVV42" s="548"/>
      <c r="IVW42" s="548"/>
      <c r="IVX42" s="548"/>
      <c r="IVY42" s="548"/>
      <c r="IVZ42" s="548"/>
      <c r="IWA42" s="548"/>
      <c r="IWB42" s="548"/>
      <c r="IWC42" s="548"/>
      <c r="IWD42" s="548"/>
      <c r="IWE42" s="548"/>
      <c r="IWF42" s="548"/>
      <c r="IWG42" s="548"/>
      <c r="IWH42" s="548"/>
      <c r="IWI42" s="548"/>
      <c r="IWJ42" s="548"/>
      <c r="IWK42" s="548"/>
      <c r="IWL42" s="548"/>
      <c r="IWM42" s="548"/>
      <c r="IWN42" s="548"/>
      <c r="IWO42" s="548"/>
      <c r="IWP42" s="548"/>
      <c r="IWQ42" s="548"/>
      <c r="IWR42" s="548"/>
      <c r="IWS42" s="548"/>
      <c r="IWT42" s="548"/>
      <c r="IWU42" s="548"/>
      <c r="IWV42" s="548"/>
      <c r="IWW42" s="548"/>
      <c r="IWX42" s="548"/>
      <c r="IWY42" s="548"/>
      <c r="IWZ42" s="548"/>
      <c r="IXA42" s="548"/>
      <c r="IXB42" s="548"/>
      <c r="IXC42" s="548"/>
      <c r="IXD42" s="548"/>
      <c r="IXE42" s="548"/>
      <c r="IXF42" s="548"/>
      <c r="IXG42" s="548"/>
      <c r="IXH42" s="548"/>
      <c r="IXI42" s="548"/>
      <c r="IXJ42" s="548"/>
      <c r="IXK42" s="548"/>
      <c r="IXL42" s="548"/>
      <c r="IXM42" s="548"/>
      <c r="IXN42" s="548"/>
      <c r="IXO42" s="548"/>
      <c r="IXP42" s="548"/>
      <c r="IXQ42" s="548"/>
      <c r="IXR42" s="548"/>
      <c r="IXS42" s="548"/>
      <c r="IXT42" s="548"/>
      <c r="IXU42" s="548"/>
      <c r="IXV42" s="548"/>
      <c r="IXW42" s="548"/>
      <c r="IXX42" s="548"/>
      <c r="IXY42" s="548"/>
      <c r="IXZ42" s="548"/>
      <c r="IYA42" s="548"/>
      <c r="IYB42" s="548"/>
      <c r="IYC42" s="548"/>
      <c r="IYD42" s="548"/>
      <c r="IYE42" s="548"/>
      <c r="IYF42" s="548"/>
      <c r="IYG42" s="548"/>
      <c r="IYH42" s="548"/>
      <c r="IYI42" s="548"/>
      <c r="IYJ42" s="548"/>
      <c r="IYK42" s="548"/>
      <c r="IYL42" s="548"/>
      <c r="IYM42" s="548"/>
      <c r="IYN42" s="548"/>
      <c r="IYO42" s="548"/>
      <c r="IYP42" s="548"/>
      <c r="IYQ42" s="548"/>
      <c r="IYR42" s="548"/>
      <c r="IYS42" s="548"/>
      <c r="IYT42" s="548"/>
      <c r="IYU42" s="548"/>
      <c r="IYV42" s="548"/>
      <c r="IYW42" s="548"/>
      <c r="IYX42" s="548"/>
      <c r="IYY42" s="548"/>
      <c r="IYZ42" s="548"/>
      <c r="IZA42" s="548"/>
      <c r="IZB42" s="548"/>
      <c r="IZC42" s="548"/>
      <c r="IZD42" s="548"/>
      <c r="IZE42" s="548"/>
      <c r="IZF42" s="548"/>
      <c r="IZG42" s="548"/>
      <c r="IZH42" s="548"/>
      <c r="IZI42" s="548"/>
      <c r="IZJ42" s="548"/>
      <c r="IZK42" s="548"/>
      <c r="IZL42" s="548"/>
      <c r="IZM42" s="548"/>
      <c r="IZN42" s="548"/>
      <c r="IZO42" s="548"/>
      <c r="IZP42" s="548"/>
      <c r="IZQ42" s="548"/>
      <c r="IZR42" s="548"/>
      <c r="IZS42" s="548"/>
      <c r="IZT42" s="548"/>
      <c r="IZU42" s="548"/>
      <c r="IZV42" s="548"/>
      <c r="IZW42" s="548"/>
      <c r="IZX42" s="548"/>
      <c r="IZY42" s="548"/>
      <c r="IZZ42" s="548"/>
      <c r="JAA42" s="548"/>
      <c r="JAB42" s="548"/>
      <c r="JAC42" s="548"/>
      <c r="JAD42" s="548"/>
      <c r="JAE42" s="548"/>
      <c r="JAF42" s="548"/>
      <c r="JAG42" s="548"/>
      <c r="JAH42" s="548"/>
      <c r="JAI42" s="548"/>
      <c r="JAJ42" s="548"/>
      <c r="JAK42" s="548"/>
      <c r="JAL42" s="548"/>
      <c r="JAM42" s="548"/>
      <c r="JAN42" s="548"/>
      <c r="JAO42" s="548"/>
      <c r="JAP42" s="548"/>
      <c r="JAQ42" s="548"/>
      <c r="JAR42" s="548"/>
      <c r="JAS42" s="548"/>
      <c r="JAT42" s="548"/>
      <c r="JAU42" s="548"/>
      <c r="JAV42" s="548"/>
      <c r="JAW42" s="548"/>
      <c r="JAX42" s="548"/>
      <c r="JAY42" s="548"/>
      <c r="JAZ42" s="548"/>
      <c r="JBA42" s="548"/>
      <c r="JBB42" s="548"/>
      <c r="JBC42" s="548"/>
      <c r="JBD42" s="548"/>
      <c r="JBE42" s="548"/>
      <c r="JBF42" s="548"/>
      <c r="JBG42" s="548"/>
      <c r="JBH42" s="548"/>
      <c r="JBI42" s="548"/>
      <c r="JBJ42" s="548"/>
      <c r="JBK42" s="548"/>
      <c r="JBL42" s="548"/>
      <c r="JBM42" s="548"/>
      <c r="JBN42" s="548"/>
      <c r="JBO42" s="548"/>
      <c r="JBP42" s="548"/>
      <c r="JBQ42" s="548"/>
      <c r="JBR42" s="548"/>
      <c r="JBS42" s="548"/>
      <c r="JBT42" s="548"/>
      <c r="JBU42" s="548"/>
      <c r="JBV42" s="548"/>
      <c r="JBW42" s="548"/>
      <c r="JBX42" s="548"/>
      <c r="JBY42" s="548"/>
      <c r="JBZ42" s="548"/>
      <c r="JCA42" s="548"/>
      <c r="JCB42" s="548"/>
      <c r="JCC42" s="548"/>
      <c r="JCD42" s="548"/>
      <c r="JCE42" s="548"/>
      <c r="JCF42" s="548"/>
      <c r="JCG42" s="548"/>
      <c r="JCH42" s="548"/>
      <c r="JCI42" s="548"/>
      <c r="JCJ42" s="548"/>
      <c r="JCK42" s="548"/>
      <c r="JCL42" s="548"/>
      <c r="JCM42" s="548"/>
      <c r="JCN42" s="548"/>
      <c r="JCO42" s="548"/>
      <c r="JCP42" s="548"/>
      <c r="JCQ42" s="548"/>
      <c r="JCR42" s="548"/>
      <c r="JCS42" s="548"/>
      <c r="JCT42" s="548"/>
      <c r="JCU42" s="548"/>
      <c r="JCV42" s="548"/>
      <c r="JCW42" s="548"/>
      <c r="JCX42" s="548"/>
      <c r="JCY42" s="548"/>
      <c r="JCZ42" s="548"/>
      <c r="JDA42" s="548"/>
      <c r="JDB42" s="548"/>
      <c r="JDC42" s="548"/>
      <c r="JDD42" s="548"/>
      <c r="JDE42" s="548"/>
      <c r="JDF42" s="548"/>
      <c r="JDG42" s="548"/>
      <c r="JDH42" s="548"/>
      <c r="JDI42" s="548"/>
      <c r="JDJ42" s="548"/>
      <c r="JDK42" s="548"/>
      <c r="JDL42" s="548"/>
      <c r="JDM42" s="548"/>
      <c r="JDN42" s="548"/>
      <c r="JDO42" s="548"/>
      <c r="JDP42" s="548"/>
      <c r="JDQ42" s="548"/>
      <c r="JDR42" s="548"/>
      <c r="JDS42" s="548"/>
      <c r="JDT42" s="548"/>
      <c r="JDU42" s="548"/>
      <c r="JDV42" s="548"/>
      <c r="JDW42" s="548"/>
      <c r="JDX42" s="548"/>
      <c r="JDY42" s="548"/>
      <c r="JDZ42" s="548"/>
      <c r="JEA42" s="548"/>
      <c r="JEB42" s="548"/>
      <c r="JEC42" s="548"/>
      <c r="JED42" s="548"/>
      <c r="JEE42" s="548"/>
      <c r="JEF42" s="548"/>
      <c r="JEG42" s="548"/>
      <c r="JEH42" s="548"/>
      <c r="JEI42" s="548"/>
      <c r="JEJ42" s="548"/>
      <c r="JEK42" s="548"/>
      <c r="JEL42" s="548"/>
      <c r="JEM42" s="548"/>
      <c r="JEN42" s="548"/>
      <c r="JEO42" s="548"/>
      <c r="JEP42" s="548"/>
      <c r="JEQ42" s="548"/>
      <c r="JER42" s="548"/>
      <c r="JES42" s="548"/>
      <c r="JET42" s="548"/>
      <c r="JEU42" s="548"/>
      <c r="JEV42" s="548"/>
      <c r="JEW42" s="548"/>
      <c r="JEX42" s="548"/>
      <c r="JEY42" s="548"/>
      <c r="JEZ42" s="548"/>
      <c r="JFA42" s="548"/>
      <c r="JFB42" s="548"/>
      <c r="JFC42" s="548"/>
      <c r="JFD42" s="548"/>
      <c r="JFE42" s="548"/>
      <c r="JFF42" s="548"/>
      <c r="JFG42" s="548"/>
      <c r="JFH42" s="548"/>
      <c r="JFI42" s="548"/>
      <c r="JFJ42" s="548"/>
      <c r="JFK42" s="548"/>
      <c r="JFL42" s="548"/>
      <c r="JFM42" s="548"/>
      <c r="JFN42" s="548"/>
      <c r="JFO42" s="548"/>
      <c r="JFP42" s="548"/>
      <c r="JFQ42" s="548"/>
      <c r="JFR42" s="548"/>
      <c r="JFS42" s="548"/>
      <c r="JFT42" s="548"/>
      <c r="JFU42" s="548"/>
      <c r="JFV42" s="548"/>
      <c r="JFW42" s="548"/>
      <c r="JFX42" s="548"/>
      <c r="JFY42" s="548"/>
      <c r="JFZ42" s="548"/>
      <c r="JGA42" s="548"/>
      <c r="JGB42" s="548"/>
      <c r="JGC42" s="548"/>
      <c r="JGD42" s="548"/>
      <c r="JGE42" s="548"/>
      <c r="JGF42" s="548"/>
      <c r="JGG42" s="548"/>
      <c r="JGH42" s="548"/>
      <c r="JGI42" s="548"/>
      <c r="JGJ42" s="548"/>
      <c r="JGK42" s="548"/>
      <c r="JGL42" s="548"/>
      <c r="JGM42" s="548"/>
      <c r="JGN42" s="548"/>
      <c r="JGO42" s="548"/>
      <c r="JGP42" s="548"/>
      <c r="JGQ42" s="548"/>
      <c r="JGR42" s="548"/>
      <c r="JGS42" s="548"/>
      <c r="JGT42" s="548"/>
      <c r="JGU42" s="548"/>
      <c r="JGV42" s="548"/>
      <c r="JGW42" s="548"/>
      <c r="JGX42" s="548"/>
      <c r="JGY42" s="548"/>
      <c r="JGZ42" s="548"/>
      <c r="JHA42" s="548"/>
      <c r="JHB42" s="548"/>
      <c r="JHC42" s="548"/>
      <c r="JHD42" s="548"/>
      <c r="JHE42" s="548"/>
      <c r="JHF42" s="548"/>
      <c r="JHG42" s="548"/>
      <c r="JHH42" s="548"/>
      <c r="JHI42" s="548"/>
      <c r="JHJ42" s="548"/>
      <c r="JHK42" s="548"/>
      <c r="JHL42" s="548"/>
      <c r="JHM42" s="548"/>
      <c r="JHN42" s="548"/>
      <c r="JHO42" s="548"/>
      <c r="JHP42" s="548"/>
      <c r="JHQ42" s="548"/>
      <c r="JHR42" s="548"/>
      <c r="JHS42" s="548"/>
      <c r="JHT42" s="548"/>
      <c r="JHU42" s="548"/>
      <c r="JHV42" s="548"/>
      <c r="JHW42" s="548"/>
      <c r="JHX42" s="548"/>
      <c r="JHY42" s="548"/>
      <c r="JHZ42" s="548"/>
      <c r="JIA42" s="548"/>
      <c r="JIB42" s="548"/>
      <c r="JIC42" s="548"/>
      <c r="JID42" s="548"/>
      <c r="JIE42" s="548"/>
      <c r="JIF42" s="548"/>
      <c r="JIG42" s="548"/>
      <c r="JIH42" s="548"/>
      <c r="JII42" s="548"/>
      <c r="JIJ42" s="548"/>
      <c r="JIK42" s="548"/>
      <c r="JIL42" s="548"/>
      <c r="JIM42" s="548"/>
      <c r="JIN42" s="548"/>
      <c r="JIO42" s="548"/>
      <c r="JIP42" s="548"/>
      <c r="JIQ42" s="548"/>
      <c r="JIR42" s="548"/>
      <c r="JIS42" s="548"/>
      <c r="JIT42" s="548"/>
      <c r="JIU42" s="548"/>
      <c r="JIV42" s="548"/>
      <c r="JIW42" s="548"/>
      <c r="JIX42" s="548"/>
      <c r="JIY42" s="548"/>
      <c r="JIZ42" s="548"/>
      <c r="JJA42" s="548"/>
      <c r="JJB42" s="548"/>
      <c r="JJC42" s="548"/>
      <c r="JJD42" s="548"/>
      <c r="JJE42" s="548"/>
      <c r="JJF42" s="548"/>
      <c r="JJG42" s="548"/>
      <c r="JJH42" s="548"/>
      <c r="JJI42" s="548"/>
      <c r="JJJ42" s="548"/>
      <c r="JJK42" s="548"/>
      <c r="JJL42" s="548"/>
      <c r="JJM42" s="548"/>
      <c r="JJN42" s="548"/>
      <c r="JJO42" s="548"/>
      <c r="JJP42" s="548"/>
      <c r="JJQ42" s="548"/>
      <c r="JJR42" s="548"/>
      <c r="JJS42" s="548"/>
      <c r="JJT42" s="548"/>
      <c r="JJU42" s="548"/>
      <c r="JJV42" s="548"/>
      <c r="JJW42" s="548"/>
      <c r="JJX42" s="548"/>
      <c r="JJY42" s="548"/>
      <c r="JJZ42" s="548"/>
      <c r="JKA42" s="548"/>
      <c r="JKB42" s="548"/>
      <c r="JKC42" s="548"/>
      <c r="JKD42" s="548"/>
      <c r="JKE42" s="548"/>
      <c r="JKF42" s="548"/>
      <c r="JKG42" s="548"/>
      <c r="JKH42" s="548"/>
      <c r="JKI42" s="548"/>
      <c r="JKJ42" s="548"/>
      <c r="JKK42" s="548"/>
      <c r="JKL42" s="548"/>
      <c r="JKM42" s="548"/>
      <c r="JKN42" s="548"/>
      <c r="JKO42" s="548"/>
      <c r="JKP42" s="548"/>
      <c r="JKQ42" s="548"/>
      <c r="JKR42" s="548"/>
      <c r="JKS42" s="548"/>
      <c r="JKT42" s="548"/>
      <c r="JKU42" s="548"/>
      <c r="JKV42" s="548"/>
      <c r="JKW42" s="548"/>
      <c r="JKX42" s="548"/>
      <c r="JKY42" s="548"/>
      <c r="JKZ42" s="548"/>
      <c r="JLA42" s="548"/>
      <c r="JLB42" s="548"/>
      <c r="JLC42" s="548"/>
      <c r="JLD42" s="548"/>
      <c r="JLE42" s="548"/>
      <c r="JLF42" s="548"/>
      <c r="JLG42" s="548"/>
      <c r="JLH42" s="548"/>
      <c r="JLI42" s="548"/>
      <c r="JLJ42" s="548"/>
      <c r="JLK42" s="548"/>
      <c r="JLL42" s="548"/>
      <c r="JLM42" s="548"/>
      <c r="JLN42" s="548"/>
      <c r="JLO42" s="548"/>
      <c r="JLP42" s="548"/>
      <c r="JLQ42" s="548"/>
      <c r="JLR42" s="548"/>
      <c r="JLS42" s="548"/>
      <c r="JLT42" s="548"/>
      <c r="JLU42" s="548"/>
      <c r="JLV42" s="548"/>
      <c r="JLW42" s="548"/>
      <c r="JLX42" s="548"/>
      <c r="JLY42" s="548"/>
      <c r="JLZ42" s="548"/>
      <c r="JMA42" s="548"/>
      <c r="JMB42" s="548"/>
      <c r="JMC42" s="548"/>
      <c r="JMD42" s="548"/>
      <c r="JME42" s="548"/>
      <c r="JMF42" s="548"/>
      <c r="JMG42" s="548"/>
      <c r="JMH42" s="548"/>
      <c r="JMI42" s="548"/>
      <c r="JMJ42" s="548"/>
      <c r="JMK42" s="548"/>
      <c r="JML42" s="548"/>
      <c r="JMM42" s="548"/>
      <c r="JMN42" s="548"/>
      <c r="JMO42" s="548"/>
      <c r="JMP42" s="548"/>
      <c r="JMQ42" s="548"/>
      <c r="JMR42" s="548"/>
      <c r="JMS42" s="548"/>
      <c r="JMT42" s="548"/>
      <c r="JMU42" s="548"/>
      <c r="JMV42" s="548"/>
      <c r="JMW42" s="548"/>
      <c r="JMX42" s="548"/>
      <c r="JMY42" s="548"/>
      <c r="JMZ42" s="548"/>
      <c r="JNA42" s="548"/>
      <c r="JNB42" s="548"/>
      <c r="JNC42" s="548"/>
      <c r="JND42" s="548"/>
      <c r="JNE42" s="548"/>
      <c r="JNF42" s="548"/>
      <c r="JNG42" s="548"/>
      <c r="JNH42" s="548"/>
      <c r="JNI42" s="548"/>
      <c r="JNJ42" s="548"/>
      <c r="JNK42" s="548"/>
      <c r="JNL42" s="548"/>
      <c r="JNM42" s="548"/>
      <c r="JNN42" s="548"/>
      <c r="JNO42" s="548"/>
      <c r="JNP42" s="548"/>
      <c r="JNQ42" s="548"/>
      <c r="JNR42" s="548"/>
      <c r="JNS42" s="548"/>
      <c r="JNT42" s="548"/>
      <c r="JNU42" s="548"/>
      <c r="JNV42" s="548"/>
      <c r="JNW42" s="548"/>
      <c r="JNX42" s="548"/>
      <c r="JNY42" s="548"/>
      <c r="JNZ42" s="548"/>
      <c r="JOA42" s="548"/>
      <c r="JOB42" s="548"/>
      <c r="JOC42" s="548"/>
      <c r="JOD42" s="548"/>
      <c r="JOE42" s="548"/>
      <c r="JOF42" s="548"/>
      <c r="JOG42" s="548"/>
      <c r="JOH42" s="548"/>
      <c r="JOI42" s="548"/>
      <c r="JOJ42" s="548"/>
      <c r="JOK42" s="548"/>
      <c r="JOL42" s="548"/>
      <c r="JOM42" s="548"/>
      <c r="JON42" s="548"/>
      <c r="JOO42" s="548"/>
      <c r="JOP42" s="548"/>
      <c r="JOQ42" s="548"/>
      <c r="JOR42" s="548"/>
      <c r="JOS42" s="548"/>
      <c r="JOT42" s="548"/>
      <c r="JOU42" s="548"/>
      <c r="JOV42" s="548"/>
      <c r="JOW42" s="548"/>
      <c r="JOX42" s="548"/>
      <c r="JOY42" s="548"/>
      <c r="JOZ42" s="548"/>
      <c r="JPA42" s="548"/>
      <c r="JPB42" s="548"/>
      <c r="JPC42" s="548"/>
      <c r="JPD42" s="548"/>
      <c r="JPE42" s="548"/>
      <c r="JPF42" s="548"/>
      <c r="JPG42" s="548"/>
      <c r="JPH42" s="548"/>
      <c r="JPI42" s="548"/>
      <c r="JPJ42" s="548"/>
      <c r="JPK42" s="548"/>
      <c r="JPL42" s="548"/>
      <c r="JPM42" s="548"/>
      <c r="JPN42" s="548"/>
      <c r="JPO42" s="548"/>
      <c r="JPP42" s="548"/>
      <c r="JPQ42" s="548"/>
      <c r="JPR42" s="548"/>
      <c r="JPS42" s="548"/>
      <c r="JPT42" s="548"/>
      <c r="JPU42" s="548"/>
      <c r="JPV42" s="548"/>
      <c r="JPW42" s="548"/>
      <c r="JPX42" s="548"/>
      <c r="JPY42" s="548"/>
      <c r="JPZ42" s="548"/>
      <c r="JQA42" s="548"/>
      <c r="JQB42" s="548"/>
      <c r="JQC42" s="548"/>
      <c r="JQD42" s="548"/>
      <c r="JQE42" s="548"/>
      <c r="JQF42" s="548"/>
      <c r="JQG42" s="548"/>
      <c r="JQH42" s="548"/>
      <c r="JQI42" s="548"/>
      <c r="JQJ42" s="548"/>
      <c r="JQK42" s="548"/>
      <c r="JQL42" s="548"/>
      <c r="JQM42" s="548"/>
      <c r="JQN42" s="548"/>
      <c r="JQO42" s="548"/>
      <c r="JQP42" s="548"/>
      <c r="JQQ42" s="548"/>
      <c r="JQR42" s="548"/>
      <c r="JQS42" s="548"/>
      <c r="JQT42" s="548"/>
      <c r="JQU42" s="548"/>
      <c r="JQV42" s="548"/>
      <c r="JQW42" s="548"/>
      <c r="JQX42" s="548"/>
      <c r="JQY42" s="548"/>
      <c r="JQZ42" s="548"/>
      <c r="JRA42" s="548"/>
      <c r="JRB42" s="548"/>
      <c r="JRC42" s="548"/>
      <c r="JRD42" s="548"/>
      <c r="JRE42" s="548"/>
      <c r="JRF42" s="548"/>
      <c r="JRG42" s="548"/>
      <c r="JRH42" s="548"/>
      <c r="JRI42" s="548"/>
      <c r="JRJ42" s="548"/>
      <c r="JRK42" s="548"/>
      <c r="JRL42" s="548"/>
      <c r="JRM42" s="548"/>
      <c r="JRN42" s="548"/>
      <c r="JRO42" s="548"/>
      <c r="JRP42" s="548"/>
      <c r="JRQ42" s="548"/>
      <c r="JRR42" s="548"/>
      <c r="JRS42" s="548"/>
      <c r="JRT42" s="548"/>
      <c r="JRU42" s="548"/>
      <c r="JRV42" s="548"/>
      <c r="JRW42" s="548"/>
      <c r="JRX42" s="548"/>
      <c r="JRY42" s="548"/>
      <c r="JRZ42" s="548"/>
      <c r="JSA42" s="548"/>
      <c r="JSB42" s="548"/>
      <c r="JSC42" s="548"/>
      <c r="JSD42" s="548"/>
      <c r="JSE42" s="548"/>
      <c r="JSF42" s="548"/>
      <c r="JSG42" s="548"/>
      <c r="JSH42" s="548"/>
      <c r="JSI42" s="548"/>
      <c r="JSJ42" s="548"/>
      <c r="JSK42" s="548"/>
      <c r="JSL42" s="548"/>
      <c r="JSM42" s="548"/>
      <c r="JSN42" s="548"/>
      <c r="JSO42" s="548"/>
      <c r="JSP42" s="548"/>
      <c r="JSQ42" s="548"/>
      <c r="JSR42" s="548"/>
      <c r="JSS42" s="548"/>
      <c r="JST42" s="548"/>
      <c r="JSU42" s="548"/>
      <c r="JSV42" s="548"/>
      <c r="JSW42" s="548"/>
      <c r="JSX42" s="548"/>
      <c r="JSY42" s="548"/>
      <c r="JSZ42" s="548"/>
      <c r="JTA42" s="548"/>
      <c r="JTB42" s="548"/>
      <c r="JTC42" s="548"/>
      <c r="JTD42" s="548"/>
      <c r="JTE42" s="548"/>
      <c r="JTF42" s="548"/>
      <c r="JTG42" s="548"/>
      <c r="JTH42" s="548"/>
      <c r="JTI42" s="548"/>
      <c r="JTJ42" s="548"/>
      <c r="JTK42" s="548"/>
      <c r="JTL42" s="548"/>
      <c r="JTM42" s="548"/>
      <c r="JTN42" s="548"/>
      <c r="JTO42" s="548"/>
      <c r="JTP42" s="548"/>
      <c r="JTQ42" s="548"/>
      <c r="JTR42" s="548"/>
      <c r="JTS42" s="548"/>
      <c r="JTT42" s="548"/>
      <c r="JTU42" s="548"/>
      <c r="JTV42" s="548"/>
      <c r="JTW42" s="548"/>
      <c r="JTX42" s="548"/>
      <c r="JTY42" s="548"/>
      <c r="JTZ42" s="548"/>
      <c r="JUA42" s="548"/>
      <c r="JUB42" s="548"/>
      <c r="JUC42" s="548"/>
      <c r="JUD42" s="548"/>
      <c r="JUE42" s="548"/>
      <c r="JUF42" s="548"/>
      <c r="JUG42" s="548"/>
      <c r="JUH42" s="548"/>
      <c r="JUI42" s="548"/>
      <c r="JUJ42" s="548"/>
      <c r="JUK42" s="548"/>
      <c r="JUL42" s="548"/>
      <c r="JUM42" s="548"/>
      <c r="JUN42" s="548"/>
      <c r="JUO42" s="548"/>
      <c r="JUP42" s="548"/>
      <c r="JUQ42" s="548"/>
      <c r="JUR42" s="548"/>
      <c r="JUS42" s="548"/>
      <c r="JUT42" s="548"/>
      <c r="JUU42" s="548"/>
      <c r="JUV42" s="548"/>
      <c r="JUW42" s="548"/>
      <c r="JUX42" s="548"/>
      <c r="JUY42" s="548"/>
      <c r="JUZ42" s="548"/>
      <c r="JVA42" s="548"/>
      <c r="JVB42" s="548"/>
      <c r="JVC42" s="548"/>
      <c r="JVD42" s="548"/>
      <c r="JVE42" s="548"/>
      <c r="JVF42" s="548"/>
      <c r="JVG42" s="548"/>
      <c r="JVH42" s="548"/>
      <c r="JVI42" s="548"/>
      <c r="JVJ42" s="548"/>
      <c r="JVK42" s="548"/>
      <c r="JVL42" s="548"/>
      <c r="JVM42" s="548"/>
      <c r="JVN42" s="548"/>
      <c r="JVO42" s="548"/>
      <c r="JVP42" s="548"/>
      <c r="JVQ42" s="548"/>
      <c r="JVR42" s="548"/>
      <c r="JVS42" s="548"/>
      <c r="JVT42" s="548"/>
      <c r="JVU42" s="548"/>
      <c r="JVV42" s="548"/>
      <c r="JVW42" s="548"/>
      <c r="JVX42" s="548"/>
      <c r="JVY42" s="548"/>
      <c r="JVZ42" s="548"/>
      <c r="JWA42" s="548"/>
      <c r="JWB42" s="548"/>
      <c r="JWC42" s="548"/>
      <c r="JWD42" s="548"/>
      <c r="JWE42" s="548"/>
      <c r="JWF42" s="548"/>
      <c r="JWG42" s="548"/>
      <c r="JWH42" s="548"/>
      <c r="JWI42" s="548"/>
      <c r="JWJ42" s="548"/>
      <c r="JWK42" s="548"/>
      <c r="JWL42" s="548"/>
      <c r="JWM42" s="548"/>
      <c r="JWN42" s="548"/>
      <c r="JWO42" s="548"/>
      <c r="JWP42" s="548"/>
      <c r="JWQ42" s="548"/>
      <c r="JWR42" s="548"/>
      <c r="JWS42" s="548"/>
      <c r="JWT42" s="548"/>
      <c r="JWU42" s="548"/>
      <c r="JWV42" s="548"/>
      <c r="JWW42" s="548"/>
      <c r="JWX42" s="548"/>
      <c r="JWY42" s="548"/>
      <c r="JWZ42" s="548"/>
      <c r="JXA42" s="548"/>
      <c r="JXB42" s="548"/>
      <c r="JXC42" s="548"/>
      <c r="JXD42" s="548"/>
      <c r="JXE42" s="548"/>
      <c r="JXF42" s="548"/>
      <c r="JXG42" s="548"/>
      <c r="JXH42" s="548"/>
      <c r="JXI42" s="548"/>
      <c r="JXJ42" s="548"/>
      <c r="JXK42" s="548"/>
      <c r="JXL42" s="548"/>
      <c r="JXM42" s="548"/>
      <c r="JXN42" s="548"/>
      <c r="JXO42" s="548"/>
      <c r="JXP42" s="548"/>
      <c r="JXQ42" s="548"/>
      <c r="JXR42" s="548"/>
      <c r="JXS42" s="548"/>
      <c r="JXT42" s="548"/>
      <c r="JXU42" s="548"/>
      <c r="JXV42" s="548"/>
      <c r="JXW42" s="548"/>
      <c r="JXX42" s="548"/>
      <c r="JXY42" s="548"/>
      <c r="JXZ42" s="548"/>
      <c r="JYA42" s="548"/>
      <c r="JYB42" s="548"/>
      <c r="JYC42" s="548"/>
      <c r="JYD42" s="548"/>
      <c r="JYE42" s="548"/>
      <c r="JYF42" s="548"/>
      <c r="JYG42" s="548"/>
      <c r="JYH42" s="548"/>
      <c r="JYI42" s="548"/>
      <c r="JYJ42" s="548"/>
      <c r="JYK42" s="548"/>
      <c r="JYL42" s="548"/>
      <c r="JYM42" s="548"/>
      <c r="JYN42" s="548"/>
      <c r="JYO42" s="548"/>
      <c r="JYP42" s="548"/>
      <c r="JYQ42" s="548"/>
      <c r="JYR42" s="548"/>
      <c r="JYS42" s="548"/>
      <c r="JYT42" s="548"/>
      <c r="JYU42" s="548"/>
      <c r="JYV42" s="548"/>
      <c r="JYW42" s="548"/>
      <c r="JYX42" s="548"/>
      <c r="JYY42" s="548"/>
      <c r="JYZ42" s="548"/>
      <c r="JZA42" s="548"/>
      <c r="JZB42" s="548"/>
      <c r="JZC42" s="548"/>
      <c r="JZD42" s="548"/>
      <c r="JZE42" s="548"/>
      <c r="JZF42" s="548"/>
      <c r="JZG42" s="548"/>
      <c r="JZH42" s="548"/>
      <c r="JZI42" s="548"/>
      <c r="JZJ42" s="548"/>
      <c r="JZK42" s="548"/>
      <c r="JZL42" s="548"/>
      <c r="JZM42" s="548"/>
      <c r="JZN42" s="548"/>
      <c r="JZO42" s="548"/>
      <c r="JZP42" s="548"/>
      <c r="JZQ42" s="548"/>
      <c r="JZR42" s="548"/>
      <c r="JZS42" s="548"/>
      <c r="JZT42" s="548"/>
      <c r="JZU42" s="548"/>
      <c r="JZV42" s="548"/>
      <c r="JZW42" s="548"/>
      <c r="JZX42" s="548"/>
      <c r="JZY42" s="548"/>
      <c r="JZZ42" s="548"/>
      <c r="KAA42" s="548"/>
      <c r="KAB42" s="548"/>
      <c r="KAC42" s="548"/>
      <c r="KAD42" s="548"/>
      <c r="KAE42" s="548"/>
      <c r="KAF42" s="548"/>
      <c r="KAG42" s="548"/>
      <c r="KAH42" s="548"/>
      <c r="KAI42" s="548"/>
      <c r="KAJ42" s="548"/>
      <c r="KAK42" s="548"/>
      <c r="KAL42" s="548"/>
      <c r="KAM42" s="548"/>
      <c r="KAN42" s="548"/>
      <c r="KAO42" s="548"/>
      <c r="KAP42" s="548"/>
      <c r="KAQ42" s="548"/>
      <c r="KAR42" s="548"/>
      <c r="KAS42" s="548"/>
      <c r="KAT42" s="548"/>
      <c r="KAU42" s="548"/>
      <c r="KAV42" s="548"/>
      <c r="KAW42" s="548"/>
      <c r="KAX42" s="548"/>
      <c r="KAY42" s="548"/>
      <c r="KAZ42" s="548"/>
      <c r="KBA42" s="548"/>
      <c r="KBB42" s="548"/>
      <c r="KBC42" s="548"/>
      <c r="KBD42" s="548"/>
      <c r="KBE42" s="548"/>
      <c r="KBF42" s="548"/>
      <c r="KBG42" s="548"/>
      <c r="KBH42" s="548"/>
      <c r="KBI42" s="548"/>
      <c r="KBJ42" s="548"/>
      <c r="KBK42" s="548"/>
      <c r="KBL42" s="548"/>
      <c r="KBM42" s="548"/>
      <c r="KBN42" s="548"/>
      <c r="KBO42" s="548"/>
      <c r="KBP42" s="548"/>
      <c r="KBQ42" s="548"/>
      <c r="KBR42" s="548"/>
      <c r="KBS42" s="548"/>
      <c r="KBT42" s="548"/>
      <c r="KBU42" s="548"/>
      <c r="KBV42" s="548"/>
      <c r="KBW42" s="548"/>
      <c r="KBX42" s="548"/>
      <c r="KBY42" s="548"/>
      <c r="KBZ42" s="548"/>
      <c r="KCA42" s="548"/>
      <c r="KCB42" s="548"/>
      <c r="KCC42" s="548"/>
      <c r="KCD42" s="548"/>
      <c r="KCE42" s="548"/>
      <c r="KCF42" s="548"/>
      <c r="KCG42" s="548"/>
      <c r="KCH42" s="548"/>
      <c r="KCI42" s="548"/>
      <c r="KCJ42" s="548"/>
      <c r="KCK42" s="548"/>
      <c r="KCL42" s="548"/>
      <c r="KCM42" s="548"/>
      <c r="KCN42" s="548"/>
      <c r="KCO42" s="548"/>
      <c r="KCP42" s="548"/>
      <c r="KCQ42" s="548"/>
      <c r="KCR42" s="548"/>
      <c r="KCS42" s="548"/>
      <c r="KCT42" s="548"/>
      <c r="KCU42" s="548"/>
      <c r="KCV42" s="548"/>
      <c r="KCW42" s="548"/>
      <c r="KCX42" s="548"/>
      <c r="KCY42" s="548"/>
      <c r="KCZ42" s="548"/>
      <c r="KDA42" s="548"/>
      <c r="KDB42" s="548"/>
      <c r="KDC42" s="548"/>
      <c r="KDD42" s="548"/>
      <c r="KDE42" s="548"/>
      <c r="KDF42" s="548"/>
      <c r="KDG42" s="548"/>
      <c r="KDH42" s="548"/>
      <c r="KDI42" s="548"/>
      <c r="KDJ42" s="548"/>
      <c r="KDK42" s="548"/>
      <c r="KDL42" s="548"/>
      <c r="KDM42" s="548"/>
      <c r="KDN42" s="548"/>
      <c r="KDO42" s="548"/>
      <c r="KDP42" s="548"/>
      <c r="KDQ42" s="548"/>
      <c r="KDR42" s="548"/>
      <c r="KDS42" s="548"/>
      <c r="KDT42" s="548"/>
      <c r="KDU42" s="548"/>
      <c r="KDV42" s="548"/>
      <c r="KDW42" s="548"/>
      <c r="KDX42" s="548"/>
      <c r="KDY42" s="548"/>
      <c r="KDZ42" s="548"/>
      <c r="KEA42" s="548"/>
      <c r="KEB42" s="548"/>
      <c r="KEC42" s="548"/>
      <c r="KED42" s="548"/>
      <c r="KEE42" s="548"/>
      <c r="KEF42" s="548"/>
      <c r="KEG42" s="548"/>
      <c r="KEH42" s="548"/>
      <c r="KEI42" s="548"/>
      <c r="KEJ42" s="548"/>
      <c r="KEK42" s="548"/>
      <c r="KEL42" s="548"/>
      <c r="KEM42" s="548"/>
      <c r="KEN42" s="548"/>
      <c r="KEO42" s="548"/>
      <c r="KEP42" s="548"/>
      <c r="KEQ42" s="548"/>
      <c r="KER42" s="548"/>
      <c r="KES42" s="548"/>
      <c r="KET42" s="548"/>
      <c r="KEU42" s="548"/>
      <c r="KEV42" s="548"/>
      <c r="KEW42" s="548"/>
      <c r="KEX42" s="548"/>
      <c r="KEY42" s="548"/>
      <c r="KEZ42" s="548"/>
      <c r="KFA42" s="548"/>
      <c r="KFB42" s="548"/>
      <c r="KFC42" s="548"/>
      <c r="KFD42" s="548"/>
      <c r="KFE42" s="548"/>
      <c r="KFF42" s="548"/>
      <c r="KFG42" s="548"/>
      <c r="KFH42" s="548"/>
      <c r="KFI42" s="548"/>
      <c r="KFJ42" s="548"/>
      <c r="KFK42" s="548"/>
      <c r="KFL42" s="548"/>
      <c r="KFM42" s="548"/>
      <c r="KFN42" s="548"/>
      <c r="KFO42" s="548"/>
      <c r="KFP42" s="548"/>
      <c r="KFQ42" s="548"/>
      <c r="KFR42" s="548"/>
      <c r="KFS42" s="548"/>
      <c r="KFT42" s="548"/>
      <c r="KFU42" s="548"/>
      <c r="KFV42" s="548"/>
      <c r="KFW42" s="548"/>
      <c r="KFX42" s="548"/>
      <c r="KFY42" s="548"/>
      <c r="KFZ42" s="548"/>
      <c r="KGA42" s="548"/>
      <c r="KGB42" s="548"/>
      <c r="KGC42" s="548"/>
      <c r="KGD42" s="548"/>
      <c r="KGE42" s="548"/>
      <c r="KGF42" s="548"/>
      <c r="KGG42" s="548"/>
      <c r="KGH42" s="548"/>
      <c r="KGI42" s="548"/>
      <c r="KGJ42" s="548"/>
      <c r="KGK42" s="548"/>
      <c r="KGL42" s="548"/>
      <c r="KGM42" s="548"/>
      <c r="KGN42" s="548"/>
      <c r="KGO42" s="548"/>
      <c r="KGP42" s="548"/>
      <c r="KGQ42" s="548"/>
      <c r="KGR42" s="548"/>
      <c r="KGS42" s="548"/>
      <c r="KGT42" s="548"/>
      <c r="KGU42" s="548"/>
      <c r="KGV42" s="548"/>
      <c r="KGW42" s="548"/>
      <c r="KGX42" s="548"/>
      <c r="KGY42" s="548"/>
      <c r="KGZ42" s="548"/>
      <c r="KHA42" s="548"/>
      <c r="KHB42" s="548"/>
      <c r="KHC42" s="548"/>
      <c r="KHD42" s="548"/>
      <c r="KHE42" s="548"/>
      <c r="KHF42" s="548"/>
      <c r="KHG42" s="548"/>
      <c r="KHH42" s="548"/>
      <c r="KHI42" s="548"/>
      <c r="KHJ42" s="548"/>
      <c r="KHK42" s="548"/>
      <c r="KHL42" s="548"/>
      <c r="KHM42" s="548"/>
      <c r="KHN42" s="548"/>
      <c r="KHO42" s="548"/>
      <c r="KHP42" s="548"/>
      <c r="KHQ42" s="548"/>
      <c r="KHR42" s="548"/>
      <c r="KHS42" s="548"/>
      <c r="KHT42" s="548"/>
      <c r="KHU42" s="548"/>
      <c r="KHV42" s="548"/>
      <c r="KHW42" s="548"/>
      <c r="KHX42" s="548"/>
      <c r="KHY42" s="548"/>
      <c r="KHZ42" s="548"/>
      <c r="KIA42" s="548"/>
      <c r="KIB42" s="548"/>
      <c r="KIC42" s="548"/>
      <c r="KID42" s="548"/>
      <c r="KIE42" s="548"/>
      <c r="KIF42" s="548"/>
      <c r="KIG42" s="548"/>
      <c r="KIH42" s="548"/>
      <c r="KII42" s="548"/>
      <c r="KIJ42" s="548"/>
      <c r="KIK42" s="548"/>
      <c r="KIL42" s="548"/>
      <c r="KIM42" s="548"/>
      <c r="KIN42" s="548"/>
      <c r="KIO42" s="548"/>
      <c r="KIP42" s="548"/>
      <c r="KIQ42" s="548"/>
      <c r="KIR42" s="548"/>
      <c r="KIS42" s="548"/>
      <c r="KIT42" s="548"/>
      <c r="KIU42" s="548"/>
      <c r="KIV42" s="548"/>
      <c r="KIW42" s="548"/>
      <c r="KIX42" s="548"/>
      <c r="KIY42" s="548"/>
      <c r="KIZ42" s="548"/>
      <c r="KJA42" s="548"/>
      <c r="KJB42" s="548"/>
      <c r="KJC42" s="548"/>
      <c r="KJD42" s="548"/>
      <c r="KJE42" s="548"/>
      <c r="KJF42" s="548"/>
      <c r="KJG42" s="548"/>
      <c r="KJH42" s="548"/>
      <c r="KJI42" s="548"/>
      <c r="KJJ42" s="548"/>
      <c r="KJK42" s="548"/>
      <c r="KJL42" s="548"/>
      <c r="KJM42" s="548"/>
      <c r="KJN42" s="548"/>
      <c r="KJO42" s="548"/>
      <c r="KJP42" s="548"/>
      <c r="KJQ42" s="548"/>
      <c r="KJR42" s="548"/>
      <c r="KJS42" s="548"/>
      <c r="KJT42" s="548"/>
      <c r="KJU42" s="548"/>
      <c r="KJV42" s="548"/>
      <c r="KJW42" s="548"/>
      <c r="KJX42" s="548"/>
      <c r="KJY42" s="548"/>
      <c r="KJZ42" s="548"/>
      <c r="KKA42" s="548"/>
      <c r="KKB42" s="548"/>
      <c r="KKC42" s="548"/>
      <c r="KKD42" s="548"/>
      <c r="KKE42" s="548"/>
      <c r="KKF42" s="548"/>
      <c r="KKG42" s="548"/>
      <c r="KKH42" s="548"/>
      <c r="KKI42" s="548"/>
      <c r="KKJ42" s="548"/>
      <c r="KKK42" s="548"/>
      <c r="KKL42" s="548"/>
      <c r="KKM42" s="548"/>
      <c r="KKN42" s="548"/>
      <c r="KKO42" s="548"/>
      <c r="KKP42" s="548"/>
      <c r="KKQ42" s="548"/>
      <c r="KKR42" s="548"/>
      <c r="KKS42" s="548"/>
      <c r="KKT42" s="548"/>
      <c r="KKU42" s="548"/>
      <c r="KKV42" s="548"/>
      <c r="KKW42" s="548"/>
      <c r="KKX42" s="548"/>
      <c r="KKY42" s="548"/>
      <c r="KKZ42" s="548"/>
      <c r="KLA42" s="548"/>
      <c r="KLB42" s="548"/>
      <c r="KLC42" s="548"/>
      <c r="KLD42" s="548"/>
      <c r="KLE42" s="548"/>
      <c r="KLF42" s="548"/>
      <c r="KLG42" s="548"/>
      <c r="KLH42" s="548"/>
      <c r="KLI42" s="548"/>
      <c r="KLJ42" s="548"/>
      <c r="KLK42" s="548"/>
      <c r="KLL42" s="548"/>
      <c r="KLM42" s="548"/>
      <c r="KLN42" s="548"/>
      <c r="KLO42" s="548"/>
      <c r="KLP42" s="548"/>
      <c r="KLQ42" s="548"/>
      <c r="KLR42" s="548"/>
      <c r="KLS42" s="548"/>
      <c r="KLT42" s="548"/>
      <c r="KLU42" s="548"/>
      <c r="KLV42" s="548"/>
      <c r="KLW42" s="548"/>
      <c r="KLX42" s="548"/>
      <c r="KLY42" s="548"/>
      <c r="KLZ42" s="548"/>
      <c r="KMA42" s="548"/>
      <c r="KMB42" s="548"/>
      <c r="KMC42" s="548"/>
      <c r="KMD42" s="548"/>
      <c r="KME42" s="548"/>
      <c r="KMF42" s="548"/>
      <c r="KMG42" s="548"/>
      <c r="KMH42" s="548"/>
      <c r="KMI42" s="548"/>
      <c r="KMJ42" s="548"/>
      <c r="KMK42" s="548"/>
      <c r="KML42" s="548"/>
      <c r="KMM42" s="548"/>
      <c r="KMN42" s="548"/>
      <c r="KMO42" s="548"/>
      <c r="KMP42" s="548"/>
      <c r="KMQ42" s="548"/>
      <c r="KMR42" s="548"/>
      <c r="KMS42" s="548"/>
      <c r="KMT42" s="548"/>
      <c r="KMU42" s="548"/>
      <c r="KMV42" s="548"/>
      <c r="KMW42" s="548"/>
      <c r="KMX42" s="548"/>
      <c r="KMY42" s="548"/>
      <c r="KMZ42" s="548"/>
      <c r="KNA42" s="548"/>
      <c r="KNB42" s="548"/>
      <c r="KNC42" s="548"/>
      <c r="KND42" s="548"/>
      <c r="KNE42" s="548"/>
      <c r="KNF42" s="548"/>
      <c r="KNG42" s="548"/>
      <c r="KNH42" s="548"/>
      <c r="KNI42" s="548"/>
      <c r="KNJ42" s="548"/>
      <c r="KNK42" s="548"/>
      <c r="KNL42" s="548"/>
      <c r="KNM42" s="548"/>
      <c r="KNN42" s="548"/>
      <c r="KNO42" s="548"/>
      <c r="KNP42" s="548"/>
      <c r="KNQ42" s="548"/>
      <c r="KNR42" s="548"/>
      <c r="KNS42" s="548"/>
      <c r="KNT42" s="548"/>
      <c r="KNU42" s="548"/>
      <c r="KNV42" s="548"/>
      <c r="KNW42" s="548"/>
      <c r="KNX42" s="548"/>
      <c r="KNY42" s="548"/>
      <c r="KNZ42" s="548"/>
      <c r="KOA42" s="548"/>
      <c r="KOB42" s="548"/>
      <c r="KOC42" s="548"/>
      <c r="KOD42" s="548"/>
      <c r="KOE42" s="548"/>
      <c r="KOF42" s="548"/>
      <c r="KOG42" s="548"/>
      <c r="KOH42" s="548"/>
      <c r="KOI42" s="548"/>
      <c r="KOJ42" s="548"/>
      <c r="KOK42" s="548"/>
      <c r="KOL42" s="548"/>
      <c r="KOM42" s="548"/>
      <c r="KON42" s="548"/>
      <c r="KOO42" s="548"/>
      <c r="KOP42" s="548"/>
      <c r="KOQ42" s="548"/>
      <c r="KOR42" s="548"/>
      <c r="KOS42" s="548"/>
      <c r="KOT42" s="548"/>
      <c r="KOU42" s="548"/>
      <c r="KOV42" s="548"/>
      <c r="KOW42" s="548"/>
      <c r="KOX42" s="548"/>
      <c r="KOY42" s="548"/>
      <c r="KOZ42" s="548"/>
      <c r="KPA42" s="548"/>
      <c r="KPB42" s="548"/>
      <c r="KPC42" s="548"/>
      <c r="KPD42" s="548"/>
      <c r="KPE42" s="548"/>
      <c r="KPF42" s="548"/>
      <c r="KPG42" s="548"/>
      <c r="KPH42" s="548"/>
      <c r="KPI42" s="548"/>
      <c r="KPJ42" s="548"/>
      <c r="KPK42" s="548"/>
      <c r="KPL42" s="548"/>
      <c r="KPM42" s="548"/>
      <c r="KPN42" s="548"/>
      <c r="KPO42" s="548"/>
      <c r="KPP42" s="548"/>
      <c r="KPQ42" s="548"/>
      <c r="KPR42" s="548"/>
      <c r="KPS42" s="548"/>
      <c r="KPT42" s="548"/>
      <c r="KPU42" s="548"/>
      <c r="KPV42" s="548"/>
      <c r="KPW42" s="548"/>
      <c r="KPX42" s="548"/>
      <c r="KPY42" s="548"/>
      <c r="KPZ42" s="548"/>
      <c r="KQA42" s="548"/>
      <c r="KQB42" s="548"/>
      <c r="KQC42" s="548"/>
      <c r="KQD42" s="548"/>
      <c r="KQE42" s="548"/>
      <c r="KQF42" s="548"/>
      <c r="KQG42" s="548"/>
      <c r="KQH42" s="548"/>
      <c r="KQI42" s="548"/>
      <c r="KQJ42" s="548"/>
      <c r="KQK42" s="548"/>
      <c r="KQL42" s="548"/>
      <c r="KQM42" s="548"/>
      <c r="KQN42" s="548"/>
      <c r="KQO42" s="548"/>
      <c r="KQP42" s="548"/>
      <c r="KQQ42" s="548"/>
      <c r="KQR42" s="548"/>
      <c r="KQS42" s="548"/>
      <c r="KQT42" s="548"/>
      <c r="KQU42" s="548"/>
      <c r="KQV42" s="548"/>
      <c r="KQW42" s="548"/>
      <c r="KQX42" s="548"/>
      <c r="KQY42" s="548"/>
      <c r="KQZ42" s="548"/>
      <c r="KRA42" s="548"/>
      <c r="KRB42" s="548"/>
      <c r="KRC42" s="548"/>
      <c r="KRD42" s="548"/>
      <c r="KRE42" s="548"/>
      <c r="KRF42" s="548"/>
      <c r="KRG42" s="548"/>
      <c r="KRH42" s="548"/>
      <c r="KRI42" s="548"/>
      <c r="KRJ42" s="548"/>
      <c r="KRK42" s="548"/>
      <c r="KRL42" s="548"/>
      <c r="KRM42" s="548"/>
      <c r="KRN42" s="548"/>
      <c r="KRO42" s="548"/>
      <c r="KRP42" s="548"/>
      <c r="KRQ42" s="548"/>
      <c r="KRR42" s="548"/>
      <c r="KRS42" s="548"/>
      <c r="KRT42" s="548"/>
      <c r="KRU42" s="548"/>
      <c r="KRV42" s="548"/>
      <c r="KRW42" s="548"/>
      <c r="KRX42" s="548"/>
      <c r="KRY42" s="548"/>
      <c r="KRZ42" s="548"/>
      <c r="KSA42" s="548"/>
      <c r="KSB42" s="548"/>
      <c r="KSC42" s="548"/>
      <c r="KSD42" s="548"/>
      <c r="KSE42" s="548"/>
      <c r="KSF42" s="548"/>
      <c r="KSG42" s="548"/>
      <c r="KSH42" s="548"/>
      <c r="KSI42" s="548"/>
      <c r="KSJ42" s="548"/>
      <c r="KSK42" s="548"/>
      <c r="KSL42" s="548"/>
      <c r="KSM42" s="548"/>
      <c r="KSN42" s="548"/>
      <c r="KSO42" s="548"/>
      <c r="KSP42" s="548"/>
      <c r="KSQ42" s="548"/>
      <c r="KSR42" s="548"/>
      <c r="KSS42" s="548"/>
      <c r="KST42" s="548"/>
      <c r="KSU42" s="548"/>
      <c r="KSV42" s="548"/>
      <c r="KSW42" s="548"/>
      <c r="KSX42" s="548"/>
      <c r="KSY42" s="548"/>
      <c r="KSZ42" s="548"/>
      <c r="KTA42" s="548"/>
      <c r="KTB42" s="548"/>
      <c r="KTC42" s="548"/>
      <c r="KTD42" s="548"/>
      <c r="KTE42" s="548"/>
      <c r="KTF42" s="548"/>
      <c r="KTG42" s="548"/>
      <c r="KTH42" s="548"/>
      <c r="KTI42" s="548"/>
      <c r="KTJ42" s="548"/>
      <c r="KTK42" s="548"/>
      <c r="KTL42" s="548"/>
      <c r="KTM42" s="548"/>
      <c r="KTN42" s="548"/>
      <c r="KTO42" s="548"/>
      <c r="KTP42" s="548"/>
      <c r="KTQ42" s="548"/>
      <c r="KTR42" s="548"/>
      <c r="KTS42" s="548"/>
      <c r="KTT42" s="548"/>
      <c r="KTU42" s="548"/>
      <c r="KTV42" s="548"/>
      <c r="KTW42" s="548"/>
      <c r="KTX42" s="548"/>
      <c r="KTY42" s="548"/>
      <c r="KTZ42" s="548"/>
      <c r="KUA42" s="548"/>
      <c r="KUB42" s="548"/>
      <c r="KUC42" s="548"/>
      <c r="KUD42" s="548"/>
      <c r="KUE42" s="548"/>
      <c r="KUF42" s="548"/>
      <c r="KUG42" s="548"/>
      <c r="KUH42" s="548"/>
      <c r="KUI42" s="548"/>
      <c r="KUJ42" s="548"/>
      <c r="KUK42" s="548"/>
      <c r="KUL42" s="548"/>
      <c r="KUM42" s="548"/>
      <c r="KUN42" s="548"/>
      <c r="KUO42" s="548"/>
      <c r="KUP42" s="548"/>
      <c r="KUQ42" s="548"/>
      <c r="KUR42" s="548"/>
      <c r="KUS42" s="548"/>
      <c r="KUT42" s="548"/>
      <c r="KUU42" s="548"/>
      <c r="KUV42" s="548"/>
      <c r="KUW42" s="548"/>
      <c r="KUX42" s="548"/>
      <c r="KUY42" s="548"/>
      <c r="KUZ42" s="548"/>
      <c r="KVA42" s="548"/>
      <c r="KVB42" s="548"/>
      <c r="KVC42" s="548"/>
      <c r="KVD42" s="548"/>
      <c r="KVE42" s="548"/>
      <c r="KVF42" s="548"/>
      <c r="KVG42" s="548"/>
      <c r="KVH42" s="548"/>
      <c r="KVI42" s="548"/>
      <c r="KVJ42" s="548"/>
      <c r="KVK42" s="548"/>
      <c r="KVL42" s="548"/>
      <c r="KVM42" s="548"/>
      <c r="KVN42" s="548"/>
      <c r="KVO42" s="548"/>
      <c r="KVP42" s="548"/>
      <c r="KVQ42" s="548"/>
      <c r="KVR42" s="548"/>
      <c r="KVS42" s="548"/>
      <c r="KVT42" s="548"/>
      <c r="KVU42" s="548"/>
      <c r="KVV42" s="548"/>
      <c r="KVW42" s="548"/>
      <c r="KVX42" s="548"/>
      <c r="KVY42" s="548"/>
      <c r="KVZ42" s="548"/>
      <c r="KWA42" s="548"/>
      <c r="KWB42" s="548"/>
      <c r="KWC42" s="548"/>
      <c r="KWD42" s="548"/>
      <c r="KWE42" s="548"/>
      <c r="KWF42" s="548"/>
      <c r="KWG42" s="548"/>
      <c r="KWH42" s="548"/>
      <c r="KWI42" s="548"/>
      <c r="KWJ42" s="548"/>
      <c r="KWK42" s="548"/>
      <c r="KWL42" s="548"/>
      <c r="KWM42" s="548"/>
      <c r="KWN42" s="548"/>
      <c r="KWO42" s="548"/>
      <c r="KWP42" s="548"/>
      <c r="KWQ42" s="548"/>
      <c r="KWR42" s="548"/>
      <c r="KWS42" s="548"/>
      <c r="KWT42" s="548"/>
      <c r="KWU42" s="548"/>
      <c r="KWV42" s="548"/>
      <c r="KWW42" s="548"/>
      <c r="KWX42" s="548"/>
      <c r="KWY42" s="548"/>
      <c r="KWZ42" s="548"/>
      <c r="KXA42" s="548"/>
      <c r="KXB42" s="548"/>
      <c r="KXC42" s="548"/>
      <c r="KXD42" s="548"/>
      <c r="KXE42" s="548"/>
      <c r="KXF42" s="548"/>
      <c r="KXG42" s="548"/>
      <c r="KXH42" s="548"/>
      <c r="KXI42" s="548"/>
      <c r="KXJ42" s="548"/>
      <c r="KXK42" s="548"/>
      <c r="KXL42" s="548"/>
      <c r="KXM42" s="548"/>
      <c r="KXN42" s="548"/>
      <c r="KXO42" s="548"/>
      <c r="KXP42" s="548"/>
      <c r="KXQ42" s="548"/>
      <c r="KXR42" s="548"/>
      <c r="KXS42" s="548"/>
      <c r="KXT42" s="548"/>
      <c r="KXU42" s="548"/>
      <c r="KXV42" s="548"/>
      <c r="KXW42" s="548"/>
      <c r="KXX42" s="548"/>
      <c r="KXY42" s="548"/>
      <c r="KXZ42" s="548"/>
      <c r="KYA42" s="548"/>
      <c r="KYB42" s="548"/>
      <c r="KYC42" s="548"/>
      <c r="KYD42" s="548"/>
      <c r="KYE42" s="548"/>
      <c r="KYF42" s="548"/>
      <c r="KYG42" s="548"/>
      <c r="KYH42" s="548"/>
      <c r="KYI42" s="548"/>
      <c r="KYJ42" s="548"/>
      <c r="KYK42" s="548"/>
      <c r="KYL42" s="548"/>
      <c r="KYM42" s="548"/>
      <c r="KYN42" s="548"/>
      <c r="KYO42" s="548"/>
      <c r="KYP42" s="548"/>
      <c r="KYQ42" s="548"/>
      <c r="KYR42" s="548"/>
      <c r="KYS42" s="548"/>
      <c r="KYT42" s="548"/>
      <c r="KYU42" s="548"/>
      <c r="KYV42" s="548"/>
      <c r="KYW42" s="548"/>
      <c r="KYX42" s="548"/>
      <c r="KYY42" s="548"/>
      <c r="KYZ42" s="548"/>
      <c r="KZA42" s="548"/>
      <c r="KZB42" s="548"/>
      <c r="KZC42" s="548"/>
      <c r="KZD42" s="548"/>
      <c r="KZE42" s="548"/>
      <c r="KZF42" s="548"/>
      <c r="KZG42" s="548"/>
      <c r="KZH42" s="548"/>
      <c r="KZI42" s="548"/>
      <c r="KZJ42" s="548"/>
      <c r="KZK42" s="548"/>
      <c r="KZL42" s="548"/>
      <c r="KZM42" s="548"/>
      <c r="KZN42" s="548"/>
      <c r="KZO42" s="548"/>
      <c r="KZP42" s="548"/>
      <c r="KZQ42" s="548"/>
      <c r="KZR42" s="548"/>
      <c r="KZS42" s="548"/>
      <c r="KZT42" s="548"/>
      <c r="KZU42" s="548"/>
      <c r="KZV42" s="548"/>
      <c r="KZW42" s="548"/>
      <c r="KZX42" s="548"/>
      <c r="KZY42" s="548"/>
      <c r="KZZ42" s="548"/>
      <c r="LAA42" s="548"/>
      <c r="LAB42" s="548"/>
      <c r="LAC42" s="548"/>
      <c r="LAD42" s="548"/>
      <c r="LAE42" s="548"/>
      <c r="LAF42" s="548"/>
      <c r="LAG42" s="548"/>
      <c r="LAH42" s="548"/>
      <c r="LAI42" s="548"/>
      <c r="LAJ42" s="548"/>
      <c r="LAK42" s="548"/>
      <c r="LAL42" s="548"/>
      <c r="LAM42" s="548"/>
      <c r="LAN42" s="548"/>
      <c r="LAO42" s="548"/>
      <c r="LAP42" s="548"/>
      <c r="LAQ42" s="548"/>
      <c r="LAR42" s="548"/>
      <c r="LAS42" s="548"/>
      <c r="LAT42" s="548"/>
      <c r="LAU42" s="548"/>
      <c r="LAV42" s="548"/>
      <c r="LAW42" s="548"/>
      <c r="LAX42" s="548"/>
      <c r="LAY42" s="548"/>
      <c r="LAZ42" s="548"/>
      <c r="LBA42" s="548"/>
      <c r="LBB42" s="548"/>
      <c r="LBC42" s="548"/>
      <c r="LBD42" s="548"/>
      <c r="LBE42" s="548"/>
      <c r="LBF42" s="548"/>
      <c r="LBG42" s="548"/>
      <c r="LBH42" s="548"/>
      <c r="LBI42" s="548"/>
      <c r="LBJ42" s="548"/>
      <c r="LBK42" s="548"/>
      <c r="LBL42" s="548"/>
      <c r="LBM42" s="548"/>
      <c r="LBN42" s="548"/>
      <c r="LBO42" s="548"/>
      <c r="LBP42" s="548"/>
      <c r="LBQ42" s="548"/>
      <c r="LBR42" s="548"/>
      <c r="LBS42" s="548"/>
      <c r="LBT42" s="548"/>
      <c r="LBU42" s="548"/>
      <c r="LBV42" s="548"/>
      <c r="LBW42" s="548"/>
      <c r="LBX42" s="548"/>
      <c r="LBY42" s="548"/>
      <c r="LBZ42" s="548"/>
      <c r="LCA42" s="548"/>
      <c r="LCB42" s="548"/>
      <c r="LCC42" s="548"/>
      <c r="LCD42" s="548"/>
      <c r="LCE42" s="548"/>
      <c r="LCF42" s="548"/>
      <c r="LCG42" s="548"/>
      <c r="LCH42" s="548"/>
      <c r="LCI42" s="548"/>
      <c r="LCJ42" s="548"/>
      <c r="LCK42" s="548"/>
      <c r="LCL42" s="548"/>
      <c r="LCM42" s="548"/>
      <c r="LCN42" s="548"/>
      <c r="LCO42" s="548"/>
      <c r="LCP42" s="548"/>
      <c r="LCQ42" s="548"/>
      <c r="LCR42" s="548"/>
      <c r="LCS42" s="548"/>
      <c r="LCT42" s="548"/>
      <c r="LCU42" s="548"/>
      <c r="LCV42" s="548"/>
      <c r="LCW42" s="548"/>
      <c r="LCX42" s="548"/>
      <c r="LCY42" s="548"/>
      <c r="LCZ42" s="548"/>
      <c r="LDA42" s="548"/>
      <c r="LDB42" s="548"/>
      <c r="LDC42" s="548"/>
      <c r="LDD42" s="548"/>
      <c r="LDE42" s="548"/>
      <c r="LDF42" s="548"/>
      <c r="LDG42" s="548"/>
      <c r="LDH42" s="548"/>
      <c r="LDI42" s="548"/>
      <c r="LDJ42" s="548"/>
      <c r="LDK42" s="548"/>
      <c r="LDL42" s="548"/>
      <c r="LDM42" s="548"/>
      <c r="LDN42" s="548"/>
      <c r="LDO42" s="548"/>
      <c r="LDP42" s="548"/>
      <c r="LDQ42" s="548"/>
      <c r="LDR42" s="548"/>
      <c r="LDS42" s="548"/>
      <c r="LDT42" s="548"/>
      <c r="LDU42" s="548"/>
      <c r="LDV42" s="548"/>
      <c r="LDW42" s="548"/>
      <c r="LDX42" s="548"/>
      <c r="LDY42" s="548"/>
      <c r="LDZ42" s="548"/>
      <c r="LEA42" s="548"/>
      <c r="LEB42" s="548"/>
      <c r="LEC42" s="548"/>
      <c r="LED42" s="548"/>
      <c r="LEE42" s="548"/>
      <c r="LEF42" s="548"/>
      <c r="LEG42" s="548"/>
      <c r="LEH42" s="548"/>
      <c r="LEI42" s="548"/>
      <c r="LEJ42" s="548"/>
      <c r="LEK42" s="548"/>
      <c r="LEL42" s="548"/>
      <c r="LEM42" s="548"/>
      <c r="LEN42" s="548"/>
      <c r="LEO42" s="548"/>
      <c r="LEP42" s="548"/>
      <c r="LEQ42" s="548"/>
      <c r="LER42" s="548"/>
      <c r="LES42" s="548"/>
      <c r="LET42" s="548"/>
      <c r="LEU42" s="548"/>
      <c r="LEV42" s="548"/>
      <c r="LEW42" s="548"/>
      <c r="LEX42" s="548"/>
      <c r="LEY42" s="548"/>
      <c r="LEZ42" s="548"/>
      <c r="LFA42" s="548"/>
      <c r="LFB42" s="548"/>
      <c r="LFC42" s="548"/>
      <c r="LFD42" s="548"/>
      <c r="LFE42" s="548"/>
      <c r="LFF42" s="548"/>
      <c r="LFG42" s="548"/>
      <c r="LFH42" s="548"/>
      <c r="LFI42" s="548"/>
      <c r="LFJ42" s="548"/>
      <c r="LFK42" s="548"/>
      <c r="LFL42" s="548"/>
      <c r="LFM42" s="548"/>
      <c r="LFN42" s="548"/>
      <c r="LFO42" s="548"/>
      <c r="LFP42" s="548"/>
      <c r="LFQ42" s="548"/>
      <c r="LFR42" s="548"/>
      <c r="LFS42" s="548"/>
      <c r="LFT42" s="548"/>
      <c r="LFU42" s="548"/>
      <c r="LFV42" s="548"/>
      <c r="LFW42" s="548"/>
      <c r="LFX42" s="548"/>
      <c r="LFY42" s="548"/>
      <c r="LFZ42" s="548"/>
      <c r="LGA42" s="548"/>
      <c r="LGB42" s="548"/>
      <c r="LGC42" s="548"/>
      <c r="LGD42" s="548"/>
      <c r="LGE42" s="548"/>
      <c r="LGF42" s="548"/>
      <c r="LGG42" s="548"/>
      <c r="LGH42" s="548"/>
      <c r="LGI42" s="548"/>
      <c r="LGJ42" s="548"/>
      <c r="LGK42" s="548"/>
      <c r="LGL42" s="548"/>
      <c r="LGM42" s="548"/>
      <c r="LGN42" s="548"/>
      <c r="LGO42" s="548"/>
      <c r="LGP42" s="548"/>
      <c r="LGQ42" s="548"/>
      <c r="LGR42" s="548"/>
      <c r="LGS42" s="548"/>
      <c r="LGT42" s="548"/>
      <c r="LGU42" s="548"/>
      <c r="LGV42" s="548"/>
      <c r="LGW42" s="548"/>
      <c r="LGX42" s="548"/>
      <c r="LGY42" s="548"/>
      <c r="LGZ42" s="548"/>
      <c r="LHA42" s="548"/>
      <c r="LHB42" s="548"/>
      <c r="LHC42" s="548"/>
      <c r="LHD42" s="548"/>
      <c r="LHE42" s="548"/>
      <c r="LHF42" s="548"/>
      <c r="LHG42" s="548"/>
      <c r="LHH42" s="548"/>
      <c r="LHI42" s="548"/>
      <c r="LHJ42" s="548"/>
      <c r="LHK42" s="548"/>
      <c r="LHL42" s="548"/>
      <c r="LHM42" s="548"/>
      <c r="LHN42" s="548"/>
      <c r="LHO42" s="548"/>
      <c r="LHP42" s="548"/>
      <c r="LHQ42" s="548"/>
      <c r="LHR42" s="548"/>
      <c r="LHS42" s="548"/>
      <c r="LHT42" s="548"/>
      <c r="LHU42" s="548"/>
      <c r="LHV42" s="548"/>
      <c r="LHW42" s="548"/>
      <c r="LHX42" s="548"/>
      <c r="LHY42" s="548"/>
      <c r="LHZ42" s="548"/>
      <c r="LIA42" s="548"/>
      <c r="LIB42" s="548"/>
      <c r="LIC42" s="548"/>
      <c r="LID42" s="548"/>
      <c r="LIE42" s="548"/>
      <c r="LIF42" s="548"/>
      <c r="LIG42" s="548"/>
      <c r="LIH42" s="548"/>
      <c r="LII42" s="548"/>
      <c r="LIJ42" s="548"/>
      <c r="LIK42" s="548"/>
      <c r="LIL42" s="548"/>
      <c r="LIM42" s="548"/>
      <c r="LIN42" s="548"/>
      <c r="LIO42" s="548"/>
      <c r="LIP42" s="548"/>
      <c r="LIQ42" s="548"/>
      <c r="LIR42" s="548"/>
      <c r="LIS42" s="548"/>
      <c r="LIT42" s="548"/>
      <c r="LIU42" s="548"/>
      <c r="LIV42" s="548"/>
      <c r="LIW42" s="548"/>
      <c r="LIX42" s="548"/>
      <c r="LIY42" s="548"/>
      <c r="LIZ42" s="548"/>
      <c r="LJA42" s="548"/>
      <c r="LJB42" s="548"/>
      <c r="LJC42" s="548"/>
      <c r="LJD42" s="548"/>
      <c r="LJE42" s="548"/>
      <c r="LJF42" s="548"/>
      <c r="LJG42" s="548"/>
      <c r="LJH42" s="548"/>
      <c r="LJI42" s="548"/>
      <c r="LJJ42" s="548"/>
      <c r="LJK42" s="548"/>
      <c r="LJL42" s="548"/>
      <c r="LJM42" s="548"/>
      <c r="LJN42" s="548"/>
      <c r="LJO42" s="548"/>
      <c r="LJP42" s="548"/>
      <c r="LJQ42" s="548"/>
      <c r="LJR42" s="548"/>
      <c r="LJS42" s="548"/>
      <c r="LJT42" s="548"/>
      <c r="LJU42" s="548"/>
      <c r="LJV42" s="548"/>
      <c r="LJW42" s="548"/>
      <c r="LJX42" s="548"/>
      <c r="LJY42" s="548"/>
      <c r="LJZ42" s="548"/>
      <c r="LKA42" s="548"/>
      <c r="LKB42" s="548"/>
      <c r="LKC42" s="548"/>
      <c r="LKD42" s="548"/>
      <c r="LKE42" s="548"/>
      <c r="LKF42" s="548"/>
      <c r="LKG42" s="548"/>
      <c r="LKH42" s="548"/>
      <c r="LKI42" s="548"/>
      <c r="LKJ42" s="548"/>
      <c r="LKK42" s="548"/>
      <c r="LKL42" s="548"/>
      <c r="LKM42" s="548"/>
      <c r="LKN42" s="548"/>
      <c r="LKO42" s="548"/>
      <c r="LKP42" s="548"/>
      <c r="LKQ42" s="548"/>
      <c r="LKR42" s="548"/>
      <c r="LKS42" s="548"/>
      <c r="LKT42" s="548"/>
      <c r="LKU42" s="548"/>
      <c r="LKV42" s="548"/>
      <c r="LKW42" s="548"/>
      <c r="LKX42" s="548"/>
      <c r="LKY42" s="548"/>
      <c r="LKZ42" s="548"/>
      <c r="LLA42" s="548"/>
      <c r="LLB42" s="548"/>
      <c r="LLC42" s="548"/>
      <c r="LLD42" s="548"/>
      <c r="LLE42" s="548"/>
      <c r="LLF42" s="548"/>
      <c r="LLG42" s="548"/>
      <c r="LLH42" s="548"/>
      <c r="LLI42" s="548"/>
      <c r="LLJ42" s="548"/>
      <c r="LLK42" s="548"/>
      <c r="LLL42" s="548"/>
      <c r="LLM42" s="548"/>
      <c r="LLN42" s="548"/>
      <c r="LLO42" s="548"/>
      <c r="LLP42" s="548"/>
      <c r="LLQ42" s="548"/>
      <c r="LLR42" s="548"/>
      <c r="LLS42" s="548"/>
      <c r="LLT42" s="548"/>
      <c r="LLU42" s="548"/>
      <c r="LLV42" s="548"/>
      <c r="LLW42" s="548"/>
      <c r="LLX42" s="548"/>
      <c r="LLY42" s="548"/>
      <c r="LLZ42" s="548"/>
      <c r="LMA42" s="548"/>
      <c r="LMB42" s="548"/>
      <c r="LMC42" s="548"/>
      <c r="LMD42" s="548"/>
      <c r="LME42" s="548"/>
      <c r="LMF42" s="548"/>
      <c r="LMG42" s="548"/>
      <c r="LMH42" s="548"/>
      <c r="LMI42" s="548"/>
      <c r="LMJ42" s="548"/>
      <c r="LMK42" s="548"/>
      <c r="LML42" s="548"/>
      <c r="LMM42" s="548"/>
      <c r="LMN42" s="548"/>
      <c r="LMO42" s="548"/>
      <c r="LMP42" s="548"/>
      <c r="LMQ42" s="548"/>
      <c r="LMR42" s="548"/>
      <c r="LMS42" s="548"/>
      <c r="LMT42" s="548"/>
      <c r="LMU42" s="548"/>
      <c r="LMV42" s="548"/>
      <c r="LMW42" s="548"/>
      <c r="LMX42" s="548"/>
      <c r="LMY42" s="548"/>
      <c r="LMZ42" s="548"/>
      <c r="LNA42" s="548"/>
      <c r="LNB42" s="548"/>
      <c r="LNC42" s="548"/>
      <c r="LND42" s="548"/>
      <c r="LNE42" s="548"/>
      <c r="LNF42" s="548"/>
      <c r="LNG42" s="548"/>
      <c r="LNH42" s="548"/>
      <c r="LNI42" s="548"/>
      <c r="LNJ42" s="548"/>
      <c r="LNK42" s="548"/>
      <c r="LNL42" s="548"/>
      <c r="LNM42" s="548"/>
      <c r="LNN42" s="548"/>
      <c r="LNO42" s="548"/>
      <c r="LNP42" s="548"/>
      <c r="LNQ42" s="548"/>
      <c r="LNR42" s="548"/>
      <c r="LNS42" s="548"/>
      <c r="LNT42" s="548"/>
      <c r="LNU42" s="548"/>
      <c r="LNV42" s="548"/>
      <c r="LNW42" s="548"/>
      <c r="LNX42" s="548"/>
      <c r="LNY42" s="548"/>
      <c r="LNZ42" s="548"/>
      <c r="LOA42" s="548"/>
      <c r="LOB42" s="548"/>
      <c r="LOC42" s="548"/>
      <c r="LOD42" s="548"/>
      <c r="LOE42" s="548"/>
      <c r="LOF42" s="548"/>
      <c r="LOG42" s="548"/>
      <c r="LOH42" s="548"/>
      <c r="LOI42" s="548"/>
      <c r="LOJ42" s="548"/>
      <c r="LOK42" s="548"/>
      <c r="LOL42" s="548"/>
      <c r="LOM42" s="548"/>
      <c r="LON42" s="548"/>
      <c r="LOO42" s="548"/>
      <c r="LOP42" s="548"/>
      <c r="LOQ42" s="548"/>
      <c r="LOR42" s="548"/>
      <c r="LOS42" s="548"/>
      <c r="LOT42" s="548"/>
      <c r="LOU42" s="548"/>
      <c r="LOV42" s="548"/>
      <c r="LOW42" s="548"/>
      <c r="LOX42" s="548"/>
      <c r="LOY42" s="548"/>
      <c r="LOZ42" s="548"/>
      <c r="LPA42" s="548"/>
      <c r="LPB42" s="548"/>
      <c r="LPC42" s="548"/>
      <c r="LPD42" s="548"/>
      <c r="LPE42" s="548"/>
      <c r="LPF42" s="548"/>
      <c r="LPG42" s="548"/>
      <c r="LPH42" s="548"/>
      <c r="LPI42" s="548"/>
      <c r="LPJ42" s="548"/>
      <c r="LPK42" s="548"/>
      <c r="LPL42" s="548"/>
      <c r="LPM42" s="548"/>
      <c r="LPN42" s="548"/>
      <c r="LPO42" s="548"/>
      <c r="LPP42" s="548"/>
      <c r="LPQ42" s="548"/>
      <c r="LPR42" s="548"/>
      <c r="LPS42" s="548"/>
      <c r="LPT42" s="548"/>
      <c r="LPU42" s="548"/>
      <c r="LPV42" s="548"/>
      <c r="LPW42" s="548"/>
      <c r="LPX42" s="548"/>
      <c r="LPY42" s="548"/>
      <c r="LPZ42" s="548"/>
      <c r="LQA42" s="548"/>
      <c r="LQB42" s="548"/>
      <c r="LQC42" s="548"/>
      <c r="LQD42" s="548"/>
      <c r="LQE42" s="548"/>
      <c r="LQF42" s="548"/>
      <c r="LQG42" s="548"/>
      <c r="LQH42" s="548"/>
      <c r="LQI42" s="548"/>
      <c r="LQJ42" s="548"/>
      <c r="LQK42" s="548"/>
      <c r="LQL42" s="548"/>
      <c r="LQM42" s="548"/>
      <c r="LQN42" s="548"/>
      <c r="LQO42" s="548"/>
      <c r="LQP42" s="548"/>
      <c r="LQQ42" s="548"/>
      <c r="LQR42" s="548"/>
      <c r="LQS42" s="548"/>
      <c r="LQT42" s="548"/>
      <c r="LQU42" s="548"/>
      <c r="LQV42" s="548"/>
      <c r="LQW42" s="548"/>
      <c r="LQX42" s="548"/>
      <c r="LQY42" s="548"/>
      <c r="LQZ42" s="548"/>
      <c r="LRA42" s="548"/>
      <c r="LRB42" s="548"/>
      <c r="LRC42" s="548"/>
      <c r="LRD42" s="548"/>
      <c r="LRE42" s="548"/>
      <c r="LRF42" s="548"/>
      <c r="LRG42" s="548"/>
      <c r="LRH42" s="548"/>
      <c r="LRI42" s="548"/>
      <c r="LRJ42" s="548"/>
      <c r="LRK42" s="548"/>
      <c r="LRL42" s="548"/>
      <c r="LRM42" s="548"/>
      <c r="LRN42" s="548"/>
      <c r="LRO42" s="548"/>
      <c r="LRP42" s="548"/>
      <c r="LRQ42" s="548"/>
      <c r="LRR42" s="548"/>
      <c r="LRS42" s="548"/>
      <c r="LRT42" s="548"/>
      <c r="LRU42" s="548"/>
      <c r="LRV42" s="548"/>
      <c r="LRW42" s="548"/>
      <c r="LRX42" s="548"/>
      <c r="LRY42" s="548"/>
      <c r="LRZ42" s="548"/>
      <c r="LSA42" s="548"/>
      <c r="LSB42" s="548"/>
      <c r="LSC42" s="548"/>
      <c r="LSD42" s="548"/>
      <c r="LSE42" s="548"/>
      <c r="LSF42" s="548"/>
      <c r="LSG42" s="548"/>
      <c r="LSH42" s="548"/>
      <c r="LSI42" s="548"/>
      <c r="LSJ42" s="548"/>
      <c r="LSK42" s="548"/>
      <c r="LSL42" s="548"/>
      <c r="LSM42" s="548"/>
      <c r="LSN42" s="548"/>
      <c r="LSO42" s="548"/>
      <c r="LSP42" s="548"/>
      <c r="LSQ42" s="548"/>
      <c r="LSR42" s="548"/>
      <c r="LSS42" s="548"/>
      <c r="LST42" s="548"/>
      <c r="LSU42" s="548"/>
      <c r="LSV42" s="548"/>
      <c r="LSW42" s="548"/>
      <c r="LSX42" s="548"/>
      <c r="LSY42" s="548"/>
      <c r="LSZ42" s="548"/>
      <c r="LTA42" s="548"/>
      <c r="LTB42" s="548"/>
      <c r="LTC42" s="548"/>
      <c r="LTD42" s="548"/>
      <c r="LTE42" s="548"/>
      <c r="LTF42" s="548"/>
      <c r="LTG42" s="548"/>
      <c r="LTH42" s="548"/>
      <c r="LTI42" s="548"/>
      <c r="LTJ42" s="548"/>
      <c r="LTK42" s="548"/>
      <c r="LTL42" s="548"/>
      <c r="LTM42" s="548"/>
      <c r="LTN42" s="548"/>
      <c r="LTO42" s="548"/>
      <c r="LTP42" s="548"/>
      <c r="LTQ42" s="548"/>
      <c r="LTR42" s="548"/>
      <c r="LTS42" s="548"/>
      <c r="LTT42" s="548"/>
      <c r="LTU42" s="548"/>
      <c r="LTV42" s="548"/>
      <c r="LTW42" s="548"/>
      <c r="LTX42" s="548"/>
      <c r="LTY42" s="548"/>
      <c r="LTZ42" s="548"/>
      <c r="LUA42" s="548"/>
      <c r="LUB42" s="548"/>
      <c r="LUC42" s="548"/>
      <c r="LUD42" s="548"/>
      <c r="LUE42" s="548"/>
      <c r="LUF42" s="548"/>
      <c r="LUG42" s="548"/>
      <c r="LUH42" s="548"/>
      <c r="LUI42" s="548"/>
      <c r="LUJ42" s="548"/>
      <c r="LUK42" s="548"/>
      <c r="LUL42" s="548"/>
      <c r="LUM42" s="548"/>
      <c r="LUN42" s="548"/>
      <c r="LUO42" s="548"/>
      <c r="LUP42" s="548"/>
      <c r="LUQ42" s="548"/>
      <c r="LUR42" s="548"/>
      <c r="LUS42" s="548"/>
      <c r="LUT42" s="548"/>
      <c r="LUU42" s="548"/>
      <c r="LUV42" s="548"/>
      <c r="LUW42" s="548"/>
      <c r="LUX42" s="548"/>
      <c r="LUY42" s="548"/>
      <c r="LUZ42" s="548"/>
      <c r="LVA42" s="548"/>
      <c r="LVB42" s="548"/>
      <c r="LVC42" s="548"/>
      <c r="LVD42" s="548"/>
      <c r="LVE42" s="548"/>
      <c r="LVF42" s="548"/>
      <c r="LVG42" s="548"/>
      <c r="LVH42" s="548"/>
      <c r="LVI42" s="548"/>
      <c r="LVJ42" s="548"/>
      <c r="LVK42" s="548"/>
      <c r="LVL42" s="548"/>
      <c r="LVM42" s="548"/>
      <c r="LVN42" s="548"/>
      <c r="LVO42" s="548"/>
      <c r="LVP42" s="548"/>
      <c r="LVQ42" s="548"/>
      <c r="LVR42" s="548"/>
      <c r="LVS42" s="548"/>
      <c r="LVT42" s="548"/>
      <c r="LVU42" s="548"/>
      <c r="LVV42" s="548"/>
      <c r="LVW42" s="548"/>
      <c r="LVX42" s="548"/>
      <c r="LVY42" s="548"/>
      <c r="LVZ42" s="548"/>
      <c r="LWA42" s="548"/>
      <c r="LWB42" s="548"/>
      <c r="LWC42" s="548"/>
      <c r="LWD42" s="548"/>
      <c r="LWE42" s="548"/>
      <c r="LWF42" s="548"/>
      <c r="LWG42" s="548"/>
      <c r="LWH42" s="548"/>
      <c r="LWI42" s="548"/>
      <c r="LWJ42" s="548"/>
      <c r="LWK42" s="548"/>
      <c r="LWL42" s="548"/>
      <c r="LWM42" s="548"/>
      <c r="LWN42" s="548"/>
      <c r="LWO42" s="548"/>
      <c r="LWP42" s="548"/>
      <c r="LWQ42" s="548"/>
      <c r="LWR42" s="548"/>
      <c r="LWS42" s="548"/>
      <c r="LWT42" s="548"/>
      <c r="LWU42" s="548"/>
      <c r="LWV42" s="548"/>
      <c r="LWW42" s="548"/>
      <c r="LWX42" s="548"/>
      <c r="LWY42" s="548"/>
      <c r="LWZ42" s="548"/>
      <c r="LXA42" s="548"/>
      <c r="LXB42" s="548"/>
      <c r="LXC42" s="548"/>
      <c r="LXD42" s="548"/>
      <c r="LXE42" s="548"/>
      <c r="LXF42" s="548"/>
      <c r="LXG42" s="548"/>
      <c r="LXH42" s="548"/>
      <c r="LXI42" s="548"/>
      <c r="LXJ42" s="548"/>
      <c r="LXK42" s="548"/>
      <c r="LXL42" s="548"/>
      <c r="LXM42" s="548"/>
      <c r="LXN42" s="548"/>
      <c r="LXO42" s="548"/>
      <c r="LXP42" s="548"/>
      <c r="LXQ42" s="548"/>
      <c r="LXR42" s="548"/>
      <c r="LXS42" s="548"/>
      <c r="LXT42" s="548"/>
      <c r="LXU42" s="548"/>
      <c r="LXV42" s="548"/>
      <c r="LXW42" s="548"/>
      <c r="LXX42" s="548"/>
      <c r="LXY42" s="548"/>
      <c r="LXZ42" s="548"/>
      <c r="LYA42" s="548"/>
      <c r="LYB42" s="548"/>
      <c r="LYC42" s="548"/>
      <c r="LYD42" s="548"/>
      <c r="LYE42" s="548"/>
      <c r="LYF42" s="548"/>
      <c r="LYG42" s="548"/>
      <c r="LYH42" s="548"/>
      <c r="LYI42" s="548"/>
      <c r="LYJ42" s="548"/>
      <c r="LYK42" s="548"/>
      <c r="LYL42" s="548"/>
      <c r="LYM42" s="548"/>
      <c r="LYN42" s="548"/>
      <c r="LYO42" s="548"/>
      <c r="LYP42" s="548"/>
      <c r="LYQ42" s="548"/>
      <c r="LYR42" s="548"/>
      <c r="LYS42" s="548"/>
      <c r="LYT42" s="548"/>
      <c r="LYU42" s="548"/>
      <c r="LYV42" s="548"/>
      <c r="LYW42" s="548"/>
      <c r="LYX42" s="548"/>
      <c r="LYY42" s="548"/>
      <c r="LYZ42" s="548"/>
      <c r="LZA42" s="548"/>
      <c r="LZB42" s="548"/>
      <c r="LZC42" s="548"/>
      <c r="LZD42" s="548"/>
      <c r="LZE42" s="548"/>
      <c r="LZF42" s="548"/>
      <c r="LZG42" s="548"/>
      <c r="LZH42" s="548"/>
      <c r="LZI42" s="548"/>
      <c r="LZJ42" s="548"/>
      <c r="LZK42" s="548"/>
      <c r="LZL42" s="548"/>
      <c r="LZM42" s="548"/>
      <c r="LZN42" s="548"/>
      <c r="LZO42" s="548"/>
      <c r="LZP42" s="548"/>
      <c r="LZQ42" s="548"/>
      <c r="LZR42" s="548"/>
      <c r="LZS42" s="548"/>
      <c r="LZT42" s="548"/>
      <c r="LZU42" s="548"/>
      <c r="LZV42" s="548"/>
      <c r="LZW42" s="548"/>
      <c r="LZX42" s="548"/>
      <c r="LZY42" s="548"/>
      <c r="LZZ42" s="548"/>
      <c r="MAA42" s="548"/>
      <c r="MAB42" s="548"/>
      <c r="MAC42" s="548"/>
      <c r="MAD42" s="548"/>
      <c r="MAE42" s="548"/>
      <c r="MAF42" s="548"/>
      <c r="MAG42" s="548"/>
      <c r="MAH42" s="548"/>
      <c r="MAI42" s="548"/>
      <c r="MAJ42" s="548"/>
      <c r="MAK42" s="548"/>
      <c r="MAL42" s="548"/>
      <c r="MAM42" s="548"/>
      <c r="MAN42" s="548"/>
      <c r="MAO42" s="548"/>
      <c r="MAP42" s="548"/>
      <c r="MAQ42" s="548"/>
      <c r="MAR42" s="548"/>
      <c r="MAS42" s="548"/>
      <c r="MAT42" s="548"/>
      <c r="MAU42" s="548"/>
      <c r="MAV42" s="548"/>
      <c r="MAW42" s="548"/>
      <c r="MAX42" s="548"/>
      <c r="MAY42" s="548"/>
      <c r="MAZ42" s="548"/>
      <c r="MBA42" s="548"/>
      <c r="MBB42" s="548"/>
      <c r="MBC42" s="548"/>
      <c r="MBD42" s="548"/>
      <c r="MBE42" s="548"/>
      <c r="MBF42" s="548"/>
      <c r="MBG42" s="548"/>
      <c r="MBH42" s="548"/>
      <c r="MBI42" s="548"/>
      <c r="MBJ42" s="548"/>
      <c r="MBK42" s="548"/>
      <c r="MBL42" s="548"/>
      <c r="MBM42" s="548"/>
      <c r="MBN42" s="548"/>
      <c r="MBO42" s="548"/>
      <c r="MBP42" s="548"/>
      <c r="MBQ42" s="548"/>
      <c r="MBR42" s="548"/>
      <c r="MBS42" s="548"/>
      <c r="MBT42" s="548"/>
      <c r="MBU42" s="548"/>
      <c r="MBV42" s="548"/>
      <c r="MBW42" s="548"/>
      <c r="MBX42" s="548"/>
      <c r="MBY42" s="548"/>
      <c r="MBZ42" s="548"/>
      <c r="MCA42" s="548"/>
      <c r="MCB42" s="548"/>
      <c r="MCC42" s="548"/>
      <c r="MCD42" s="548"/>
      <c r="MCE42" s="548"/>
      <c r="MCF42" s="548"/>
      <c r="MCG42" s="548"/>
      <c r="MCH42" s="548"/>
      <c r="MCI42" s="548"/>
      <c r="MCJ42" s="548"/>
      <c r="MCK42" s="548"/>
      <c r="MCL42" s="548"/>
      <c r="MCM42" s="548"/>
      <c r="MCN42" s="548"/>
      <c r="MCO42" s="548"/>
      <c r="MCP42" s="548"/>
      <c r="MCQ42" s="548"/>
      <c r="MCR42" s="548"/>
      <c r="MCS42" s="548"/>
      <c r="MCT42" s="548"/>
      <c r="MCU42" s="548"/>
      <c r="MCV42" s="548"/>
      <c r="MCW42" s="548"/>
      <c r="MCX42" s="548"/>
      <c r="MCY42" s="548"/>
      <c r="MCZ42" s="548"/>
      <c r="MDA42" s="548"/>
      <c r="MDB42" s="548"/>
      <c r="MDC42" s="548"/>
      <c r="MDD42" s="548"/>
      <c r="MDE42" s="548"/>
      <c r="MDF42" s="548"/>
      <c r="MDG42" s="548"/>
      <c r="MDH42" s="548"/>
      <c r="MDI42" s="548"/>
      <c r="MDJ42" s="548"/>
      <c r="MDK42" s="548"/>
      <c r="MDL42" s="548"/>
      <c r="MDM42" s="548"/>
      <c r="MDN42" s="548"/>
      <c r="MDO42" s="548"/>
      <c r="MDP42" s="548"/>
      <c r="MDQ42" s="548"/>
      <c r="MDR42" s="548"/>
      <c r="MDS42" s="548"/>
      <c r="MDT42" s="548"/>
      <c r="MDU42" s="548"/>
      <c r="MDV42" s="548"/>
      <c r="MDW42" s="548"/>
      <c r="MDX42" s="548"/>
      <c r="MDY42" s="548"/>
      <c r="MDZ42" s="548"/>
      <c r="MEA42" s="548"/>
      <c r="MEB42" s="548"/>
      <c r="MEC42" s="548"/>
      <c r="MED42" s="548"/>
      <c r="MEE42" s="548"/>
      <c r="MEF42" s="548"/>
      <c r="MEG42" s="548"/>
      <c r="MEH42" s="548"/>
      <c r="MEI42" s="548"/>
      <c r="MEJ42" s="548"/>
      <c r="MEK42" s="548"/>
      <c r="MEL42" s="548"/>
      <c r="MEM42" s="548"/>
      <c r="MEN42" s="548"/>
      <c r="MEO42" s="548"/>
      <c r="MEP42" s="548"/>
      <c r="MEQ42" s="548"/>
      <c r="MER42" s="548"/>
      <c r="MES42" s="548"/>
      <c r="MET42" s="548"/>
      <c r="MEU42" s="548"/>
      <c r="MEV42" s="548"/>
      <c r="MEW42" s="548"/>
      <c r="MEX42" s="548"/>
      <c r="MEY42" s="548"/>
      <c r="MEZ42" s="548"/>
      <c r="MFA42" s="548"/>
      <c r="MFB42" s="548"/>
      <c r="MFC42" s="548"/>
      <c r="MFD42" s="548"/>
      <c r="MFE42" s="548"/>
      <c r="MFF42" s="548"/>
      <c r="MFG42" s="548"/>
      <c r="MFH42" s="548"/>
      <c r="MFI42" s="548"/>
      <c r="MFJ42" s="548"/>
      <c r="MFK42" s="548"/>
      <c r="MFL42" s="548"/>
      <c r="MFM42" s="548"/>
      <c r="MFN42" s="548"/>
      <c r="MFO42" s="548"/>
      <c r="MFP42" s="548"/>
      <c r="MFQ42" s="548"/>
      <c r="MFR42" s="548"/>
      <c r="MFS42" s="548"/>
      <c r="MFT42" s="548"/>
      <c r="MFU42" s="548"/>
      <c r="MFV42" s="548"/>
      <c r="MFW42" s="548"/>
      <c r="MFX42" s="548"/>
      <c r="MFY42" s="548"/>
      <c r="MFZ42" s="548"/>
      <c r="MGA42" s="548"/>
      <c r="MGB42" s="548"/>
      <c r="MGC42" s="548"/>
      <c r="MGD42" s="548"/>
      <c r="MGE42" s="548"/>
      <c r="MGF42" s="548"/>
      <c r="MGG42" s="548"/>
      <c r="MGH42" s="548"/>
      <c r="MGI42" s="548"/>
      <c r="MGJ42" s="548"/>
      <c r="MGK42" s="548"/>
      <c r="MGL42" s="548"/>
      <c r="MGM42" s="548"/>
      <c r="MGN42" s="548"/>
      <c r="MGO42" s="548"/>
      <c r="MGP42" s="548"/>
      <c r="MGQ42" s="548"/>
      <c r="MGR42" s="548"/>
      <c r="MGS42" s="548"/>
      <c r="MGT42" s="548"/>
      <c r="MGU42" s="548"/>
      <c r="MGV42" s="548"/>
      <c r="MGW42" s="548"/>
      <c r="MGX42" s="548"/>
      <c r="MGY42" s="548"/>
      <c r="MGZ42" s="548"/>
      <c r="MHA42" s="548"/>
      <c r="MHB42" s="548"/>
      <c r="MHC42" s="548"/>
      <c r="MHD42" s="548"/>
      <c r="MHE42" s="548"/>
      <c r="MHF42" s="548"/>
      <c r="MHG42" s="548"/>
      <c r="MHH42" s="548"/>
      <c r="MHI42" s="548"/>
      <c r="MHJ42" s="548"/>
      <c r="MHK42" s="548"/>
      <c r="MHL42" s="548"/>
      <c r="MHM42" s="548"/>
      <c r="MHN42" s="548"/>
      <c r="MHO42" s="548"/>
      <c r="MHP42" s="548"/>
      <c r="MHQ42" s="548"/>
      <c r="MHR42" s="548"/>
      <c r="MHS42" s="548"/>
      <c r="MHT42" s="548"/>
      <c r="MHU42" s="548"/>
      <c r="MHV42" s="548"/>
      <c r="MHW42" s="548"/>
      <c r="MHX42" s="548"/>
      <c r="MHY42" s="548"/>
      <c r="MHZ42" s="548"/>
      <c r="MIA42" s="548"/>
      <c r="MIB42" s="548"/>
      <c r="MIC42" s="548"/>
      <c r="MID42" s="548"/>
      <c r="MIE42" s="548"/>
      <c r="MIF42" s="548"/>
      <c r="MIG42" s="548"/>
      <c r="MIH42" s="548"/>
      <c r="MII42" s="548"/>
      <c r="MIJ42" s="548"/>
      <c r="MIK42" s="548"/>
      <c r="MIL42" s="548"/>
      <c r="MIM42" s="548"/>
      <c r="MIN42" s="548"/>
      <c r="MIO42" s="548"/>
      <c r="MIP42" s="548"/>
      <c r="MIQ42" s="548"/>
      <c r="MIR42" s="548"/>
      <c r="MIS42" s="548"/>
      <c r="MIT42" s="548"/>
      <c r="MIU42" s="548"/>
      <c r="MIV42" s="548"/>
      <c r="MIW42" s="548"/>
      <c r="MIX42" s="548"/>
      <c r="MIY42" s="548"/>
      <c r="MIZ42" s="548"/>
      <c r="MJA42" s="548"/>
      <c r="MJB42" s="548"/>
      <c r="MJC42" s="548"/>
      <c r="MJD42" s="548"/>
      <c r="MJE42" s="548"/>
      <c r="MJF42" s="548"/>
      <c r="MJG42" s="548"/>
      <c r="MJH42" s="548"/>
      <c r="MJI42" s="548"/>
      <c r="MJJ42" s="548"/>
      <c r="MJK42" s="548"/>
      <c r="MJL42" s="548"/>
      <c r="MJM42" s="548"/>
      <c r="MJN42" s="548"/>
      <c r="MJO42" s="548"/>
      <c r="MJP42" s="548"/>
      <c r="MJQ42" s="548"/>
      <c r="MJR42" s="548"/>
      <c r="MJS42" s="548"/>
      <c r="MJT42" s="548"/>
      <c r="MJU42" s="548"/>
      <c r="MJV42" s="548"/>
      <c r="MJW42" s="548"/>
      <c r="MJX42" s="548"/>
      <c r="MJY42" s="548"/>
      <c r="MJZ42" s="548"/>
      <c r="MKA42" s="548"/>
      <c r="MKB42" s="548"/>
      <c r="MKC42" s="548"/>
      <c r="MKD42" s="548"/>
      <c r="MKE42" s="548"/>
      <c r="MKF42" s="548"/>
      <c r="MKG42" s="548"/>
      <c r="MKH42" s="548"/>
      <c r="MKI42" s="548"/>
      <c r="MKJ42" s="548"/>
      <c r="MKK42" s="548"/>
      <c r="MKL42" s="548"/>
      <c r="MKM42" s="548"/>
      <c r="MKN42" s="548"/>
      <c r="MKO42" s="548"/>
      <c r="MKP42" s="548"/>
      <c r="MKQ42" s="548"/>
      <c r="MKR42" s="548"/>
      <c r="MKS42" s="548"/>
      <c r="MKT42" s="548"/>
      <c r="MKU42" s="548"/>
      <c r="MKV42" s="548"/>
      <c r="MKW42" s="548"/>
      <c r="MKX42" s="548"/>
      <c r="MKY42" s="548"/>
      <c r="MKZ42" s="548"/>
      <c r="MLA42" s="548"/>
      <c r="MLB42" s="548"/>
      <c r="MLC42" s="548"/>
      <c r="MLD42" s="548"/>
      <c r="MLE42" s="548"/>
      <c r="MLF42" s="548"/>
      <c r="MLG42" s="548"/>
      <c r="MLH42" s="548"/>
      <c r="MLI42" s="548"/>
      <c r="MLJ42" s="548"/>
      <c r="MLK42" s="548"/>
      <c r="MLL42" s="548"/>
      <c r="MLM42" s="548"/>
      <c r="MLN42" s="548"/>
      <c r="MLO42" s="548"/>
      <c r="MLP42" s="548"/>
      <c r="MLQ42" s="548"/>
      <c r="MLR42" s="548"/>
      <c r="MLS42" s="548"/>
      <c r="MLT42" s="548"/>
      <c r="MLU42" s="548"/>
      <c r="MLV42" s="548"/>
      <c r="MLW42" s="548"/>
      <c r="MLX42" s="548"/>
      <c r="MLY42" s="548"/>
      <c r="MLZ42" s="548"/>
      <c r="MMA42" s="548"/>
      <c r="MMB42" s="548"/>
      <c r="MMC42" s="548"/>
      <c r="MMD42" s="548"/>
      <c r="MME42" s="548"/>
      <c r="MMF42" s="548"/>
      <c r="MMG42" s="548"/>
      <c r="MMH42" s="548"/>
      <c r="MMI42" s="548"/>
      <c r="MMJ42" s="548"/>
      <c r="MMK42" s="548"/>
      <c r="MML42" s="548"/>
      <c r="MMM42" s="548"/>
      <c r="MMN42" s="548"/>
      <c r="MMO42" s="548"/>
      <c r="MMP42" s="548"/>
      <c r="MMQ42" s="548"/>
      <c r="MMR42" s="548"/>
      <c r="MMS42" s="548"/>
      <c r="MMT42" s="548"/>
      <c r="MMU42" s="548"/>
      <c r="MMV42" s="548"/>
      <c r="MMW42" s="548"/>
      <c r="MMX42" s="548"/>
      <c r="MMY42" s="548"/>
      <c r="MMZ42" s="548"/>
      <c r="MNA42" s="548"/>
      <c r="MNB42" s="548"/>
      <c r="MNC42" s="548"/>
      <c r="MND42" s="548"/>
      <c r="MNE42" s="548"/>
      <c r="MNF42" s="548"/>
      <c r="MNG42" s="548"/>
      <c r="MNH42" s="548"/>
      <c r="MNI42" s="548"/>
      <c r="MNJ42" s="548"/>
      <c r="MNK42" s="548"/>
      <c r="MNL42" s="548"/>
      <c r="MNM42" s="548"/>
      <c r="MNN42" s="548"/>
      <c r="MNO42" s="548"/>
      <c r="MNP42" s="548"/>
      <c r="MNQ42" s="548"/>
      <c r="MNR42" s="548"/>
      <c r="MNS42" s="548"/>
      <c r="MNT42" s="548"/>
      <c r="MNU42" s="548"/>
      <c r="MNV42" s="548"/>
      <c r="MNW42" s="548"/>
      <c r="MNX42" s="548"/>
      <c r="MNY42" s="548"/>
      <c r="MNZ42" s="548"/>
      <c r="MOA42" s="548"/>
      <c r="MOB42" s="548"/>
      <c r="MOC42" s="548"/>
      <c r="MOD42" s="548"/>
      <c r="MOE42" s="548"/>
      <c r="MOF42" s="548"/>
      <c r="MOG42" s="548"/>
      <c r="MOH42" s="548"/>
      <c r="MOI42" s="548"/>
      <c r="MOJ42" s="548"/>
      <c r="MOK42" s="548"/>
      <c r="MOL42" s="548"/>
      <c r="MOM42" s="548"/>
      <c r="MON42" s="548"/>
      <c r="MOO42" s="548"/>
      <c r="MOP42" s="548"/>
      <c r="MOQ42" s="548"/>
      <c r="MOR42" s="548"/>
      <c r="MOS42" s="548"/>
      <c r="MOT42" s="548"/>
      <c r="MOU42" s="548"/>
      <c r="MOV42" s="548"/>
      <c r="MOW42" s="548"/>
      <c r="MOX42" s="548"/>
      <c r="MOY42" s="548"/>
      <c r="MOZ42" s="548"/>
      <c r="MPA42" s="548"/>
      <c r="MPB42" s="548"/>
      <c r="MPC42" s="548"/>
      <c r="MPD42" s="548"/>
      <c r="MPE42" s="548"/>
      <c r="MPF42" s="548"/>
      <c r="MPG42" s="548"/>
      <c r="MPH42" s="548"/>
      <c r="MPI42" s="548"/>
      <c r="MPJ42" s="548"/>
      <c r="MPK42" s="548"/>
      <c r="MPL42" s="548"/>
      <c r="MPM42" s="548"/>
      <c r="MPN42" s="548"/>
      <c r="MPO42" s="548"/>
      <c r="MPP42" s="548"/>
      <c r="MPQ42" s="548"/>
      <c r="MPR42" s="548"/>
      <c r="MPS42" s="548"/>
      <c r="MPT42" s="548"/>
      <c r="MPU42" s="548"/>
      <c r="MPV42" s="548"/>
      <c r="MPW42" s="548"/>
      <c r="MPX42" s="548"/>
      <c r="MPY42" s="548"/>
      <c r="MPZ42" s="548"/>
      <c r="MQA42" s="548"/>
      <c r="MQB42" s="548"/>
      <c r="MQC42" s="548"/>
      <c r="MQD42" s="548"/>
      <c r="MQE42" s="548"/>
      <c r="MQF42" s="548"/>
      <c r="MQG42" s="548"/>
      <c r="MQH42" s="548"/>
      <c r="MQI42" s="548"/>
      <c r="MQJ42" s="548"/>
      <c r="MQK42" s="548"/>
      <c r="MQL42" s="548"/>
      <c r="MQM42" s="548"/>
      <c r="MQN42" s="548"/>
      <c r="MQO42" s="548"/>
      <c r="MQP42" s="548"/>
      <c r="MQQ42" s="548"/>
      <c r="MQR42" s="548"/>
      <c r="MQS42" s="548"/>
      <c r="MQT42" s="548"/>
      <c r="MQU42" s="548"/>
      <c r="MQV42" s="548"/>
      <c r="MQW42" s="548"/>
      <c r="MQX42" s="548"/>
      <c r="MQY42" s="548"/>
      <c r="MQZ42" s="548"/>
      <c r="MRA42" s="548"/>
      <c r="MRB42" s="548"/>
      <c r="MRC42" s="548"/>
      <c r="MRD42" s="548"/>
      <c r="MRE42" s="548"/>
      <c r="MRF42" s="548"/>
      <c r="MRG42" s="548"/>
      <c r="MRH42" s="548"/>
      <c r="MRI42" s="548"/>
      <c r="MRJ42" s="548"/>
      <c r="MRK42" s="548"/>
      <c r="MRL42" s="548"/>
      <c r="MRM42" s="548"/>
      <c r="MRN42" s="548"/>
      <c r="MRO42" s="548"/>
      <c r="MRP42" s="548"/>
      <c r="MRQ42" s="548"/>
      <c r="MRR42" s="548"/>
      <c r="MRS42" s="548"/>
      <c r="MRT42" s="548"/>
      <c r="MRU42" s="548"/>
      <c r="MRV42" s="548"/>
      <c r="MRW42" s="548"/>
      <c r="MRX42" s="548"/>
      <c r="MRY42" s="548"/>
      <c r="MRZ42" s="548"/>
      <c r="MSA42" s="548"/>
      <c r="MSB42" s="548"/>
      <c r="MSC42" s="548"/>
      <c r="MSD42" s="548"/>
      <c r="MSE42" s="548"/>
      <c r="MSF42" s="548"/>
      <c r="MSG42" s="548"/>
      <c r="MSH42" s="548"/>
      <c r="MSI42" s="548"/>
      <c r="MSJ42" s="548"/>
      <c r="MSK42" s="548"/>
      <c r="MSL42" s="548"/>
      <c r="MSM42" s="548"/>
      <c r="MSN42" s="548"/>
      <c r="MSO42" s="548"/>
      <c r="MSP42" s="548"/>
      <c r="MSQ42" s="548"/>
      <c r="MSR42" s="548"/>
      <c r="MSS42" s="548"/>
      <c r="MST42" s="548"/>
      <c r="MSU42" s="548"/>
      <c r="MSV42" s="548"/>
      <c r="MSW42" s="548"/>
      <c r="MSX42" s="548"/>
      <c r="MSY42" s="548"/>
      <c r="MSZ42" s="548"/>
      <c r="MTA42" s="548"/>
      <c r="MTB42" s="548"/>
      <c r="MTC42" s="548"/>
      <c r="MTD42" s="548"/>
      <c r="MTE42" s="548"/>
      <c r="MTF42" s="548"/>
      <c r="MTG42" s="548"/>
      <c r="MTH42" s="548"/>
      <c r="MTI42" s="548"/>
      <c r="MTJ42" s="548"/>
      <c r="MTK42" s="548"/>
      <c r="MTL42" s="548"/>
      <c r="MTM42" s="548"/>
      <c r="MTN42" s="548"/>
      <c r="MTO42" s="548"/>
      <c r="MTP42" s="548"/>
      <c r="MTQ42" s="548"/>
      <c r="MTR42" s="548"/>
      <c r="MTS42" s="548"/>
      <c r="MTT42" s="548"/>
      <c r="MTU42" s="548"/>
      <c r="MTV42" s="548"/>
      <c r="MTW42" s="548"/>
      <c r="MTX42" s="548"/>
      <c r="MTY42" s="548"/>
      <c r="MTZ42" s="548"/>
      <c r="MUA42" s="548"/>
      <c r="MUB42" s="548"/>
      <c r="MUC42" s="548"/>
      <c r="MUD42" s="548"/>
      <c r="MUE42" s="548"/>
      <c r="MUF42" s="548"/>
      <c r="MUG42" s="548"/>
      <c r="MUH42" s="548"/>
      <c r="MUI42" s="548"/>
      <c r="MUJ42" s="548"/>
      <c r="MUK42" s="548"/>
      <c r="MUL42" s="548"/>
      <c r="MUM42" s="548"/>
      <c r="MUN42" s="548"/>
      <c r="MUO42" s="548"/>
      <c r="MUP42" s="548"/>
      <c r="MUQ42" s="548"/>
      <c r="MUR42" s="548"/>
      <c r="MUS42" s="548"/>
      <c r="MUT42" s="548"/>
      <c r="MUU42" s="548"/>
      <c r="MUV42" s="548"/>
      <c r="MUW42" s="548"/>
      <c r="MUX42" s="548"/>
      <c r="MUY42" s="548"/>
      <c r="MUZ42" s="548"/>
      <c r="MVA42" s="548"/>
      <c r="MVB42" s="548"/>
      <c r="MVC42" s="548"/>
      <c r="MVD42" s="548"/>
      <c r="MVE42" s="548"/>
      <c r="MVF42" s="548"/>
      <c r="MVG42" s="548"/>
      <c r="MVH42" s="548"/>
      <c r="MVI42" s="548"/>
      <c r="MVJ42" s="548"/>
      <c r="MVK42" s="548"/>
      <c r="MVL42" s="548"/>
      <c r="MVM42" s="548"/>
      <c r="MVN42" s="548"/>
      <c r="MVO42" s="548"/>
      <c r="MVP42" s="548"/>
      <c r="MVQ42" s="548"/>
      <c r="MVR42" s="548"/>
      <c r="MVS42" s="548"/>
      <c r="MVT42" s="548"/>
      <c r="MVU42" s="548"/>
      <c r="MVV42" s="548"/>
      <c r="MVW42" s="548"/>
      <c r="MVX42" s="548"/>
      <c r="MVY42" s="548"/>
      <c r="MVZ42" s="548"/>
      <c r="MWA42" s="548"/>
      <c r="MWB42" s="548"/>
      <c r="MWC42" s="548"/>
      <c r="MWD42" s="548"/>
      <c r="MWE42" s="548"/>
      <c r="MWF42" s="548"/>
      <c r="MWG42" s="548"/>
      <c r="MWH42" s="548"/>
      <c r="MWI42" s="548"/>
      <c r="MWJ42" s="548"/>
      <c r="MWK42" s="548"/>
      <c r="MWL42" s="548"/>
      <c r="MWM42" s="548"/>
      <c r="MWN42" s="548"/>
      <c r="MWO42" s="548"/>
      <c r="MWP42" s="548"/>
      <c r="MWQ42" s="548"/>
      <c r="MWR42" s="548"/>
      <c r="MWS42" s="548"/>
      <c r="MWT42" s="548"/>
      <c r="MWU42" s="548"/>
      <c r="MWV42" s="548"/>
      <c r="MWW42" s="548"/>
      <c r="MWX42" s="548"/>
      <c r="MWY42" s="548"/>
      <c r="MWZ42" s="548"/>
      <c r="MXA42" s="548"/>
      <c r="MXB42" s="548"/>
      <c r="MXC42" s="548"/>
      <c r="MXD42" s="548"/>
      <c r="MXE42" s="548"/>
      <c r="MXF42" s="548"/>
      <c r="MXG42" s="548"/>
      <c r="MXH42" s="548"/>
      <c r="MXI42" s="548"/>
      <c r="MXJ42" s="548"/>
      <c r="MXK42" s="548"/>
      <c r="MXL42" s="548"/>
      <c r="MXM42" s="548"/>
      <c r="MXN42" s="548"/>
      <c r="MXO42" s="548"/>
      <c r="MXP42" s="548"/>
      <c r="MXQ42" s="548"/>
      <c r="MXR42" s="548"/>
      <c r="MXS42" s="548"/>
      <c r="MXT42" s="548"/>
      <c r="MXU42" s="548"/>
      <c r="MXV42" s="548"/>
      <c r="MXW42" s="548"/>
      <c r="MXX42" s="548"/>
      <c r="MXY42" s="548"/>
      <c r="MXZ42" s="548"/>
      <c r="MYA42" s="548"/>
      <c r="MYB42" s="548"/>
      <c r="MYC42" s="548"/>
      <c r="MYD42" s="548"/>
      <c r="MYE42" s="548"/>
      <c r="MYF42" s="548"/>
      <c r="MYG42" s="548"/>
      <c r="MYH42" s="548"/>
      <c r="MYI42" s="548"/>
      <c r="MYJ42" s="548"/>
      <c r="MYK42" s="548"/>
      <c r="MYL42" s="548"/>
      <c r="MYM42" s="548"/>
      <c r="MYN42" s="548"/>
      <c r="MYO42" s="548"/>
      <c r="MYP42" s="548"/>
      <c r="MYQ42" s="548"/>
      <c r="MYR42" s="548"/>
      <c r="MYS42" s="548"/>
      <c r="MYT42" s="548"/>
      <c r="MYU42" s="548"/>
      <c r="MYV42" s="548"/>
      <c r="MYW42" s="548"/>
      <c r="MYX42" s="548"/>
      <c r="MYY42" s="548"/>
      <c r="MYZ42" s="548"/>
      <c r="MZA42" s="548"/>
      <c r="MZB42" s="548"/>
      <c r="MZC42" s="548"/>
      <c r="MZD42" s="548"/>
      <c r="MZE42" s="548"/>
      <c r="MZF42" s="548"/>
      <c r="MZG42" s="548"/>
      <c r="MZH42" s="548"/>
      <c r="MZI42" s="548"/>
      <c r="MZJ42" s="548"/>
      <c r="MZK42" s="548"/>
      <c r="MZL42" s="548"/>
      <c r="MZM42" s="548"/>
      <c r="MZN42" s="548"/>
      <c r="MZO42" s="548"/>
      <c r="MZP42" s="548"/>
      <c r="MZQ42" s="548"/>
      <c r="MZR42" s="548"/>
      <c r="MZS42" s="548"/>
      <c r="MZT42" s="548"/>
      <c r="MZU42" s="548"/>
      <c r="MZV42" s="548"/>
      <c r="MZW42" s="548"/>
      <c r="MZX42" s="548"/>
      <c r="MZY42" s="548"/>
      <c r="MZZ42" s="548"/>
      <c r="NAA42" s="548"/>
      <c r="NAB42" s="548"/>
      <c r="NAC42" s="548"/>
      <c r="NAD42" s="548"/>
      <c r="NAE42" s="548"/>
      <c r="NAF42" s="548"/>
      <c r="NAG42" s="548"/>
      <c r="NAH42" s="548"/>
      <c r="NAI42" s="548"/>
      <c r="NAJ42" s="548"/>
      <c r="NAK42" s="548"/>
      <c r="NAL42" s="548"/>
      <c r="NAM42" s="548"/>
      <c r="NAN42" s="548"/>
      <c r="NAO42" s="548"/>
      <c r="NAP42" s="548"/>
      <c r="NAQ42" s="548"/>
      <c r="NAR42" s="548"/>
      <c r="NAS42" s="548"/>
      <c r="NAT42" s="548"/>
      <c r="NAU42" s="548"/>
      <c r="NAV42" s="548"/>
      <c r="NAW42" s="548"/>
      <c r="NAX42" s="548"/>
      <c r="NAY42" s="548"/>
      <c r="NAZ42" s="548"/>
      <c r="NBA42" s="548"/>
      <c r="NBB42" s="548"/>
      <c r="NBC42" s="548"/>
      <c r="NBD42" s="548"/>
      <c r="NBE42" s="548"/>
      <c r="NBF42" s="548"/>
      <c r="NBG42" s="548"/>
      <c r="NBH42" s="548"/>
      <c r="NBI42" s="548"/>
      <c r="NBJ42" s="548"/>
      <c r="NBK42" s="548"/>
      <c r="NBL42" s="548"/>
      <c r="NBM42" s="548"/>
      <c r="NBN42" s="548"/>
      <c r="NBO42" s="548"/>
      <c r="NBP42" s="548"/>
      <c r="NBQ42" s="548"/>
      <c r="NBR42" s="548"/>
      <c r="NBS42" s="548"/>
      <c r="NBT42" s="548"/>
      <c r="NBU42" s="548"/>
      <c r="NBV42" s="548"/>
      <c r="NBW42" s="548"/>
      <c r="NBX42" s="548"/>
      <c r="NBY42" s="548"/>
      <c r="NBZ42" s="548"/>
      <c r="NCA42" s="548"/>
      <c r="NCB42" s="548"/>
      <c r="NCC42" s="548"/>
      <c r="NCD42" s="548"/>
      <c r="NCE42" s="548"/>
      <c r="NCF42" s="548"/>
      <c r="NCG42" s="548"/>
      <c r="NCH42" s="548"/>
      <c r="NCI42" s="548"/>
      <c r="NCJ42" s="548"/>
      <c r="NCK42" s="548"/>
      <c r="NCL42" s="548"/>
      <c r="NCM42" s="548"/>
      <c r="NCN42" s="548"/>
      <c r="NCO42" s="548"/>
      <c r="NCP42" s="548"/>
      <c r="NCQ42" s="548"/>
      <c r="NCR42" s="548"/>
      <c r="NCS42" s="548"/>
      <c r="NCT42" s="548"/>
      <c r="NCU42" s="548"/>
      <c r="NCV42" s="548"/>
      <c r="NCW42" s="548"/>
      <c r="NCX42" s="548"/>
      <c r="NCY42" s="548"/>
      <c r="NCZ42" s="548"/>
      <c r="NDA42" s="548"/>
      <c r="NDB42" s="548"/>
      <c r="NDC42" s="548"/>
      <c r="NDD42" s="548"/>
      <c r="NDE42" s="548"/>
      <c r="NDF42" s="548"/>
      <c r="NDG42" s="548"/>
      <c r="NDH42" s="548"/>
      <c r="NDI42" s="548"/>
      <c r="NDJ42" s="548"/>
      <c r="NDK42" s="548"/>
      <c r="NDL42" s="548"/>
      <c r="NDM42" s="548"/>
      <c r="NDN42" s="548"/>
      <c r="NDO42" s="548"/>
      <c r="NDP42" s="548"/>
      <c r="NDQ42" s="548"/>
      <c r="NDR42" s="548"/>
      <c r="NDS42" s="548"/>
      <c r="NDT42" s="548"/>
      <c r="NDU42" s="548"/>
      <c r="NDV42" s="548"/>
      <c r="NDW42" s="548"/>
      <c r="NDX42" s="548"/>
      <c r="NDY42" s="548"/>
      <c r="NDZ42" s="548"/>
      <c r="NEA42" s="548"/>
      <c r="NEB42" s="548"/>
      <c r="NEC42" s="548"/>
      <c r="NED42" s="548"/>
      <c r="NEE42" s="548"/>
      <c r="NEF42" s="548"/>
      <c r="NEG42" s="548"/>
      <c r="NEH42" s="548"/>
      <c r="NEI42" s="548"/>
      <c r="NEJ42" s="548"/>
      <c r="NEK42" s="548"/>
      <c r="NEL42" s="548"/>
      <c r="NEM42" s="548"/>
      <c r="NEN42" s="548"/>
      <c r="NEO42" s="548"/>
      <c r="NEP42" s="548"/>
      <c r="NEQ42" s="548"/>
      <c r="NER42" s="548"/>
      <c r="NES42" s="548"/>
      <c r="NET42" s="548"/>
      <c r="NEU42" s="548"/>
      <c r="NEV42" s="548"/>
      <c r="NEW42" s="548"/>
      <c r="NEX42" s="548"/>
      <c r="NEY42" s="548"/>
      <c r="NEZ42" s="548"/>
      <c r="NFA42" s="548"/>
      <c r="NFB42" s="548"/>
      <c r="NFC42" s="548"/>
      <c r="NFD42" s="548"/>
      <c r="NFE42" s="548"/>
      <c r="NFF42" s="548"/>
      <c r="NFG42" s="548"/>
      <c r="NFH42" s="548"/>
      <c r="NFI42" s="548"/>
      <c r="NFJ42" s="548"/>
      <c r="NFK42" s="548"/>
      <c r="NFL42" s="548"/>
      <c r="NFM42" s="548"/>
      <c r="NFN42" s="548"/>
      <c r="NFO42" s="548"/>
      <c r="NFP42" s="548"/>
      <c r="NFQ42" s="548"/>
      <c r="NFR42" s="548"/>
      <c r="NFS42" s="548"/>
      <c r="NFT42" s="548"/>
      <c r="NFU42" s="548"/>
      <c r="NFV42" s="548"/>
      <c r="NFW42" s="548"/>
      <c r="NFX42" s="548"/>
      <c r="NFY42" s="548"/>
      <c r="NFZ42" s="548"/>
      <c r="NGA42" s="548"/>
      <c r="NGB42" s="548"/>
      <c r="NGC42" s="548"/>
      <c r="NGD42" s="548"/>
      <c r="NGE42" s="548"/>
      <c r="NGF42" s="548"/>
      <c r="NGG42" s="548"/>
      <c r="NGH42" s="548"/>
      <c r="NGI42" s="548"/>
      <c r="NGJ42" s="548"/>
      <c r="NGK42" s="548"/>
      <c r="NGL42" s="548"/>
      <c r="NGM42" s="548"/>
      <c r="NGN42" s="548"/>
      <c r="NGO42" s="548"/>
      <c r="NGP42" s="548"/>
      <c r="NGQ42" s="548"/>
      <c r="NGR42" s="548"/>
      <c r="NGS42" s="548"/>
      <c r="NGT42" s="548"/>
      <c r="NGU42" s="548"/>
      <c r="NGV42" s="548"/>
      <c r="NGW42" s="548"/>
      <c r="NGX42" s="548"/>
      <c r="NGY42" s="548"/>
      <c r="NGZ42" s="548"/>
      <c r="NHA42" s="548"/>
      <c r="NHB42" s="548"/>
      <c r="NHC42" s="548"/>
      <c r="NHD42" s="548"/>
      <c r="NHE42" s="548"/>
      <c r="NHF42" s="548"/>
      <c r="NHG42" s="548"/>
      <c r="NHH42" s="548"/>
      <c r="NHI42" s="548"/>
      <c r="NHJ42" s="548"/>
      <c r="NHK42" s="548"/>
      <c r="NHL42" s="548"/>
      <c r="NHM42" s="548"/>
      <c r="NHN42" s="548"/>
      <c r="NHO42" s="548"/>
      <c r="NHP42" s="548"/>
      <c r="NHQ42" s="548"/>
      <c r="NHR42" s="548"/>
      <c r="NHS42" s="548"/>
      <c r="NHT42" s="548"/>
      <c r="NHU42" s="548"/>
      <c r="NHV42" s="548"/>
      <c r="NHW42" s="548"/>
      <c r="NHX42" s="548"/>
      <c r="NHY42" s="548"/>
      <c r="NHZ42" s="548"/>
      <c r="NIA42" s="548"/>
      <c r="NIB42" s="548"/>
      <c r="NIC42" s="548"/>
      <c r="NID42" s="548"/>
      <c r="NIE42" s="548"/>
      <c r="NIF42" s="548"/>
      <c r="NIG42" s="548"/>
      <c r="NIH42" s="548"/>
      <c r="NII42" s="548"/>
      <c r="NIJ42" s="548"/>
      <c r="NIK42" s="548"/>
      <c r="NIL42" s="548"/>
      <c r="NIM42" s="548"/>
      <c r="NIN42" s="548"/>
      <c r="NIO42" s="548"/>
      <c r="NIP42" s="548"/>
      <c r="NIQ42" s="548"/>
      <c r="NIR42" s="548"/>
      <c r="NIS42" s="548"/>
      <c r="NIT42" s="548"/>
      <c r="NIU42" s="548"/>
      <c r="NIV42" s="548"/>
      <c r="NIW42" s="548"/>
      <c r="NIX42" s="548"/>
      <c r="NIY42" s="548"/>
      <c r="NIZ42" s="548"/>
      <c r="NJA42" s="548"/>
      <c r="NJB42" s="548"/>
      <c r="NJC42" s="548"/>
      <c r="NJD42" s="548"/>
      <c r="NJE42" s="548"/>
      <c r="NJF42" s="548"/>
      <c r="NJG42" s="548"/>
      <c r="NJH42" s="548"/>
      <c r="NJI42" s="548"/>
      <c r="NJJ42" s="548"/>
      <c r="NJK42" s="548"/>
      <c r="NJL42" s="548"/>
      <c r="NJM42" s="548"/>
      <c r="NJN42" s="548"/>
      <c r="NJO42" s="548"/>
      <c r="NJP42" s="548"/>
      <c r="NJQ42" s="548"/>
      <c r="NJR42" s="548"/>
      <c r="NJS42" s="548"/>
      <c r="NJT42" s="548"/>
      <c r="NJU42" s="548"/>
      <c r="NJV42" s="548"/>
      <c r="NJW42" s="548"/>
      <c r="NJX42" s="548"/>
      <c r="NJY42" s="548"/>
      <c r="NJZ42" s="548"/>
      <c r="NKA42" s="548"/>
      <c r="NKB42" s="548"/>
      <c r="NKC42" s="548"/>
      <c r="NKD42" s="548"/>
      <c r="NKE42" s="548"/>
      <c r="NKF42" s="548"/>
      <c r="NKG42" s="548"/>
      <c r="NKH42" s="548"/>
      <c r="NKI42" s="548"/>
      <c r="NKJ42" s="548"/>
      <c r="NKK42" s="548"/>
      <c r="NKL42" s="548"/>
      <c r="NKM42" s="548"/>
      <c r="NKN42" s="548"/>
      <c r="NKO42" s="548"/>
      <c r="NKP42" s="548"/>
      <c r="NKQ42" s="548"/>
      <c r="NKR42" s="548"/>
      <c r="NKS42" s="548"/>
      <c r="NKT42" s="548"/>
      <c r="NKU42" s="548"/>
      <c r="NKV42" s="548"/>
      <c r="NKW42" s="548"/>
      <c r="NKX42" s="548"/>
      <c r="NKY42" s="548"/>
      <c r="NKZ42" s="548"/>
      <c r="NLA42" s="548"/>
      <c r="NLB42" s="548"/>
      <c r="NLC42" s="548"/>
      <c r="NLD42" s="548"/>
      <c r="NLE42" s="548"/>
      <c r="NLF42" s="548"/>
      <c r="NLG42" s="548"/>
      <c r="NLH42" s="548"/>
      <c r="NLI42" s="548"/>
      <c r="NLJ42" s="548"/>
      <c r="NLK42" s="548"/>
      <c r="NLL42" s="548"/>
      <c r="NLM42" s="548"/>
      <c r="NLN42" s="548"/>
      <c r="NLO42" s="548"/>
      <c r="NLP42" s="548"/>
      <c r="NLQ42" s="548"/>
      <c r="NLR42" s="548"/>
      <c r="NLS42" s="548"/>
      <c r="NLT42" s="548"/>
      <c r="NLU42" s="548"/>
      <c r="NLV42" s="548"/>
      <c r="NLW42" s="548"/>
      <c r="NLX42" s="548"/>
      <c r="NLY42" s="548"/>
      <c r="NLZ42" s="548"/>
      <c r="NMA42" s="548"/>
      <c r="NMB42" s="548"/>
      <c r="NMC42" s="548"/>
      <c r="NMD42" s="548"/>
      <c r="NME42" s="548"/>
      <c r="NMF42" s="548"/>
      <c r="NMG42" s="548"/>
      <c r="NMH42" s="548"/>
      <c r="NMI42" s="548"/>
      <c r="NMJ42" s="548"/>
      <c r="NMK42" s="548"/>
      <c r="NML42" s="548"/>
      <c r="NMM42" s="548"/>
      <c r="NMN42" s="548"/>
      <c r="NMO42" s="548"/>
      <c r="NMP42" s="548"/>
      <c r="NMQ42" s="548"/>
      <c r="NMR42" s="548"/>
      <c r="NMS42" s="548"/>
      <c r="NMT42" s="548"/>
      <c r="NMU42" s="548"/>
      <c r="NMV42" s="548"/>
      <c r="NMW42" s="548"/>
      <c r="NMX42" s="548"/>
      <c r="NMY42" s="548"/>
      <c r="NMZ42" s="548"/>
      <c r="NNA42" s="548"/>
      <c r="NNB42" s="548"/>
      <c r="NNC42" s="548"/>
      <c r="NND42" s="548"/>
      <c r="NNE42" s="548"/>
      <c r="NNF42" s="548"/>
      <c r="NNG42" s="548"/>
      <c r="NNH42" s="548"/>
      <c r="NNI42" s="548"/>
      <c r="NNJ42" s="548"/>
      <c r="NNK42" s="548"/>
      <c r="NNL42" s="548"/>
      <c r="NNM42" s="548"/>
      <c r="NNN42" s="548"/>
      <c r="NNO42" s="548"/>
      <c r="NNP42" s="548"/>
      <c r="NNQ42" s="548"/>
      <c r="NNR42" s="548"/>
      <c r="NNS42" s="548"/>
      <c r="NNT42" s="548"/>
      <c r="NNU42" s="548"/>
      <c r="NNV42" s="548"/>
      <c r="NNW42" s="548"/>
      <c r="NNX42" s="548"/>
      <c r="NNY42" s="548"/>
      <c r="NNZ42" s="548"/>
      <c r="NOA42" s="548"/>
      <c r="NOB42" s="548"/>
      <c r="NOC42" s="548"/>
      <c r="NOD42" s="548"/>
      <c r="NOE42" s="548"/>
      <c r="NOF42" s="548"/>
      <c r="NOG42" s="548"/>
      <c r="NOH42" s="548"/>
      <c r="NOI42" s="548"/>
      <c r="NOJ42" s="548"/>
      <c r="NOK42" s="548"/>
      <c r="NOL42" s="548"/>
      <c r="NOM42" s="548"/>
      <c r="NON42" s="548"/>
      <c r="NOO42" s="548"/>
      <c r="NOP42" s="548"/>
      <c r="NOQ42" s="548"/>
      <c r="NOR42" s="548"/>
      <c r="NOS42" s="548"/>
      <c r="NOT42" s="548"/>
      <c r="NOU42" s="548"/>
      <c r="NOV42" s="548"/>
      <c r="NOW42" s="548"/>
      <c r="NOX42" s="548"/>
      <c r="NOY42" s="548"/>
      <c r="NOZ42" s="548"/>
      <c r="NPA42" s="548"/>
      <c r="NPB42" s="548"/>
      <c r="NPC42" s="548"/>
      <c r="NPD42" s="548"/>
      <c r="NPE42" s="548"/>
      <c r="NPF42" s="548"/>
      <c r="NPG42" s="548"/>
      <c r="NPH42" s="548"/>
      <c r="NPI42" s="548"/>
      <c r="NPJ42" s="548"/>
      <c r="NPK42" s="548"/>
      <c r="NPL42" s="548"/>
      <c r="NPM42" s="548"/>
      <c r="NPN42" s="548"/>
      <c r="NPO42" s="548"/>
      <c r="NPP42" s="548"/>
      <c r="NPQ42" s="548"/>
      <c r="NPR42" s="548"/>
      <c r="NPS42" s="548"/>
      <c r="NPT42" s="548"/>
      <c r="NPU42" s="548"/>
      <c r="NPV42" s="548"/>
      <c r="NPW42" s="548"/>
      <c r="NPX42" s="548"/>
      <c r="NPY42" s="548"/>
      <c r="NPZ42" s="548"/>
      <c r="NQA42" s="548"/>
      <c r="NQB42" s="548"/>
      <c r="NQC42" s="548"/>
      <c r="NQD42" s="548"/>
      <c r="NQE42" s="548"/>
      <c r="NQF42" s="548"/>
      <c r="NQG42" s="548"/>
      <c r="NQH42" s="548"/>
      <c r="NQI42" s="548"/>
      <c r="NQJ42" s="548"/>
      <c r="NQK42" s="548"/>
      <c r="NQL42" s="548"/>
      <c r="NQM42" s="548"/>
      <c r="NQN42" s="548"/>
      <c r="NQO42" s="548"/>
      <c r="NQP42" s="548"/>
      <c r="NQQ42" s="548"/>
      <c r="NQR42" s="548"/>
      <c r="NQS42" s="548"/>
      <c r="NQT42" s="548"/>
      <c r="NQU42" s="548"/>
      <c r="NQV42" s="548"/>
      <c r="NQW42" s="548"/>
      <c r="NQX42" s="548"/>
      <c r="NQY42" s="548"/>
      <c r="NQZ42" s="548"/>
      <c r="NRA42" s="548"/>
      <c r="NRB42" s="548"/>
      <c r="NRC42" s="548"/>
      <c r="NRD42" s="548"/>
      <c r="NRE42" s="548"/>
      <c r="NRF42" s="548"/>
      <c r="NRG42" s="548"/>
      <c r="NRH42" s="548"/>
      <c r="NRI42" s="548"/>
      <c r="NRJ42" s="548"/>
      <c r="NRK42" s="548"/>
      <c r="NRL42" s="548"/>
      <c r="NRM42" s="548"/>
      <c r="NRN42" s="548"/>
      <c r="NRO42" s="548"/>
      <c r="NRP42" s="548"/>
      <c r="NRQ42" s="548"/>
      <c r="NRR42" s="548"/>
      <c r="NRS42" s="548"/>
      <c r="NRT42" s="548"/>
      <c r="NRU42" s="548"/>
      <c r="NRV42" s="548"/>
      <c r="NRW42" s="548"/>
      <c r="NRX42" s="548"/>
      <c r="NRY42" s="548"/>
      <c r="NRZ42" s="548"/>
      <c r="NSA42" s="548"/>
      <c r="NSB42" s="548"/>
      <c r="NSC42" s="548"/>
      <c r="NSD42" s="548"/>
      <c r="NSE42" s="548"/>
      <c r="NSF42" s="548"/>
      <c r="NSG42" s="548"/>
      <c r="NSH42" s="548"/>
      <c r="NSI42" s="548"/>
      <c r="NSJ42" s="548"/>
      <c r="NSK42" s="548"/>
      <c r="NSL42" s="548"/>
      <c r="NSM42" s="548"/>
      <c r="NSN42" s="548"/>
      <c r="NSO42" s="548"/>
      <c r="NSP42" s="548"/>
      <c r="NSQ42" s="548"/>
      <c r="NSR42" s="548"/>
      <c r="NSS42" s="548"/>
      <c r="NST42" s="548"/>
      <c r="NSU42" s="548"/>
      <c r="NSV42" s="548"/>
      <c r="NSW42" s="548"/>
      <c r="NSX42" s="548"/>
      <c r="NSY42" s="548"/>
      <c r="NSZ42" s="548"/>
      <c r="NTA42" s="548"/>
      <c r="NTB42" s="548"/>
      <c r="NTC42" s="548"/>
      <c r="NTD42" s="548"/>
      <c r="NTE42" s="548"/>
      <c r="NTF42" s="548"/>
      <c r="NTG42" s="548"/>
      <c r="NTH42" s="548"/>
      <c r="NTI42" s="548"/>
      <c r="NTJ42" s="548"/>
      <c r="NTK42" s="548"/>
      <c r="NTL42" s="548"/>
      <c r="NTM42" s="548"/>
      <c r="NTN42" s="548"/>
      <c r="NTO42" s="548"/>
      <c r="NTP42" s="548"/>
      <c r="NTQ42" s="548"/>
      <c r="NTR42" s="548"/>
      <c r="NTS42" s="548"/>
      <c r="NTT42" s="548"/>
      <c r="NTU42" s="548"/>
      <c r="NTV42" s="548"/>
      <c r="NTW42" s="548"/>
      <c r="NTX42" s="548"/>
      <c r="NTY42" s="548"/>
      <c r="NTZ42" s="548"/>
      <c r="NUA42" s="548"/>
      <c r="NUB42" s="548"/>
      <c r="NUC42" s="548"/>
      <c r="NUD42" s="548"/>
      <c r="NUE42" s="548"/>
      <c r="NUF42" s="548"/>
      <c r="NUG42" s="548"/>
      <c r="NUH42" s="548"/>
      <c r="NUI42" s="548"/>
      <c r="NUJ42" s="548"/>
      <c r="NUK42" s="548"/>
      <c r="NUL42" s="548"/>
      <c r="NUM42" s="548"/>
      <c r="NUN42" s="548"/>
      <c r="NUO42" s="548"/>
      <c r="NUP42" s="548"/>
      <c r="NUQ42" s="548"/>
      <c r="NUR42" s="548"/>
      <c r="NUS42" s="548"/>
      <c r="NUT42" s="548"/>
      <c r="NUU42" s="548"/>
      <c r="NUV42" s="548"/>
      <c r="NUW42" s="548"/>
      <c r="NUX42" s="548"/>
      <c r="NUY42" s="548"/>
      <c r="NUZ42" s="548"/>
      <c r="NVA42" s="548"/>
      <c r="NVB42" s="548"/>
      <c r="NVC42" s="548"/>
      <c r="NVD42" s="548"/>
      <c r="NVE42" s="548"/>
      <c r="NVF42" s="548"/>
      <c r="NVG42" s="548"/>
      <c r="NVH42" s="548"/>
      <c r="NVI42" s="548"/>
      <c r="NVJ42" s="548"/>
      <c r="NVK42" s="548"/>
      <c r="NVL42" s="548"/>
      <c r="NVM42" s="548"/>
      <c r="NVN42" s="548"/>
      <c r="NVO42" s="548"/>
      <c r="NVP42" s="548"/>
      <c r="NVQ42" s="548"/>
      <c r="NVR42" s="548"/>
      <c r="NVS42" s="548"/>
      <c r="NVT42" s="548"/>
      <c r="NVU42" s="548"/>
      <c r="NVV42" s="548"/>
      <c r="NVW42" s="548"/>
      <c r="NVX42" s="548"/>
      <c r="NVY42" s="548"/>
      <c r="NVZ42" s="548"/>
      <c r="NWA42" s="548"/>
      <c r="NWB42" s="548"/>
      <c r="NWC42" s="548"/>
      <c r="NWD42" s="548"/>
      <c r="NWE42" s="548"/>
      <c r="NWF42" s="548"/>
      <c r="NWG42" s="548"/>
      <c r="NWH42" s="548"/>
      <c r="NWI42" s="548"/>
      <c r="NWJ42" s="548"/>
      <c r="NWK42" s="548"/>
      <c r="NWL42" s="548"/>
      <c r="NWM42" s="548"/>
      <c r="NWN42" s="548"/>
      <c r="NWO42" s="548"/>
      <c r="NWP42" s="548"/>
      <c r="NWQ42" s="548"/>
      <c r="NWR42" s="548"/>
      <c r="NWS42" s="548"/>
      <c r="NWT42" s="548"/>
      <c r="NWU42" s="548"/>
      <c r="NWV42" s="548"/>
      <c r="NWW42" s="548"/>
      <c r="NWX42" s="548"/>
      <c r="NWY42" s="548"/>
      <c r="NWZ42" s="548"/>
      <c r="NXA42" s="548"/>
      <c r="NXB42" s="548"/>
      <c r="NXC42" s="548"/>
      <c r="NXD42" s="548"/>
      <c r="NXE42" s="548"/>
      <c r="NXF42" s="548"/>
      <c r="NXG42" s="548"/>
      <c r="NXH42" s="548"/>
      <c r="NXI42" s="548"/>
      <c r="NXJ42" s="548"/>
      <c r="NXK42" s="548"/>
      <c r="NXL42" s="548"/>
      <c r="NXM42" s="548"/>
      <c r="NXN42" s="548"/>
      <c r="NXO42" s="548"/>
      <c r="NXP42" s="548"/>
      <c r="NXQ42" s="548"/>
      <c r="NXR42" s="548"/>
      <c r="NXS42" s="548"/>
      <c r="NXT42" s="548"/>
      <c r="NXU42" s="548"/>
      <c r="NXV42" s="548"/>
      <c r="NXW42" s="548"/>
      <c r="NXX42" s="548"/>
      <c r="NXY42" s="548"/>
      <c r="NXZ42" s="548"/>
      <c r="NYA42" s="548"/>
      <c r="NYB42" s="548"/>
      <c r="NYC42" s="548"/>
      <c r="NYD42" s="548"/>
      <c r="NYE42" s="548"/>
      <c r="NYF42" s="548"/>
      <c r="NYG42" s="548"/>
      <c r="NYH42" s="548"/>
      <c r="NYI42" s="548"/>
      <c r="NYJ42" s="548"/>
      <c r="NYK42" s="548"/>
      <c r="NYL42" s="548"/>
      <c r="NYM42" s="548"/>
      <c r="NYN42" s="548"/>
      <c r="NYO42" s="548"/>
      <c r="NYP42" s="548"/>
      <c r="NYQ42" s="548"/>
      <c r="NYR42" s="548"/>
      <c r="NYS42" s="548"/>
      <c r="NYT42" s="548"/>
      <c r="NYU42" s="548"/>
      <c r="NYV42" s="548"/>
      <c r="NYW42" s="548"/>
      <c r="NYX42" s="548"/>
      <c r="NYY42" s="548"/>
      <c r="NYZ42" s="548"/>
      <c r="NZA42" s="548"/>
      <c r="NZB42" s="548"/>
      <c r="NZC42" s="548"/>
      <c r="NZD42" s="548"/>
      <c r="NZE42" s="548"/>
      <c r="NZF42" s="548"/>
      <c r="NZG42" s="548"/>
      <c r="NZH42" s="548"/>
      <c r="NZI42" s="548"/>
      <c r="NZJ42" s="548"/>
      <c r="NZK42" s="548"/>
      <c r="NZL42" s="548"/>
      <c r="NZM42" s="548"/>
      <c r="NZN42" s="548"/>
      <c r="NZO42" s="548"/>
      <c r="NZP42" s="548"/>
      <c r="NZQ42" s="548"/>
      <c r="NZR42" s="548"/>
      <c r="NZS42" s="548"/>
      <c r="NZT42" s="548"/>
      <c r="NZU42" s="548"/>
      <c r="NZV42" s="548"/>
      <c r="NZW42" s="548"/>
      <c r="NZX42" s="548"/>
      <c r="NZY42" s="548"/>
      <c r="NZZ42" s="548"/>
      <c r="OAA42" s="548"/>
      <c r="OAB42" s="548"/>
      <c r="OAC42" s="548"/>
      <c r="OAD42" s="548"/>
      <c r="OAE42" s="548"/>
      <c r="OAF42" s="548"/>
      <c r="OAG42" s="548"/>
      <c r="OAH42" s="548"/>
      <c r="OAI42" s="548"/>
      <c r="OAJ42" s="548"/>
      <c r="OAK42" s="548"/>
      <c r="OAL42" s="548"/>
      <c r="OAM42" s="548"/>
      <c r="OAN42" s="548"/>
      <c r="OAO42" s="548"/>
      <c r="OAP42" s="548"/>
      <c r="OAQ42" s="548"/>
      <c r="OAR42" s="548"/>
      <c r="OAS42" s="548"/>
      <c r="OAT42" s="548"/>
      <c r="OAU42" s="548"/>
      <c r="OAV42" s="548"/>
      <c r="OAW42" s="548"/>
      <c r="OAX42" s="548"/>
      <c r="OAY42" s="548"/>
      <c r="OAZ42" s="548"/>
      <c r="OBA42" s="548"/>
      <c r="OBB42" s="548"/>
      <c r="OBC42" s="548"/>
      <c r="OBD42" s="548"/>
      <c r="OBE42" s="548"/>
      <c r="OBF42" s="548"/>
      <c r="OBG42" s="548"/>
      <c r="OBH42" s="548"/>
      <c r="OBI42" s="548"/>
      <c r="OBJ42" s="548"/>
      <c r="OBK42" s="548"/>
      <c r="OBL42" s="548"/>
      <c r="OBM42" s="548"/>
      <c r="OBN42" s="548"/>
      <c r="OBO42" s="548"/>
      <c r="OBP42" s="548"/>
      <c r="OBQ42" s="548"/>
      <c r="OBR42" s="548"/>
      <c r="OBS42" s="548"/>
      <c r="OBT42" s="548"/>
      <c r="OBU42" s="548"/>
      <c r="OBV42" s="548"/>
      <c r="OBW42" s="548"/>
      <c r="OBX42" s="548"/>
      <c r="OBY42" s="548"/>
      <c r="OBZ42" s="548"/>
      <c r="OCA42" s="548"/>
      <c r="OCB42" s="548"/>
      <c r="OCC42" s="548"/>
      <c r="OCD42" s="548"/>
      <c r="OCE42" s="548"/>
      <c r="OCF42" s="548"/>
      <c r="OCG42" s="548"/>
      <c r="OCH42" s="548"/>
      <c r="OCI42" s="548"/>
      <c r="OCJ42" s="548"/>
      <c r="OCK42" s="548"/>
      <c r="OCL42" s="548"/>
      <c r="OCM42" s="548"/>
      <c r="OCN42" s="548"/>
      <c r="OCO42" s="548"/>
      <c r="OCP42" s="548"/>
      <c r="OCQ42" s="548"/>
      <c r="OCR42" s="548"/>
      <c r="OCS42" s="548"/>
      <c r="OCT42" s="548"/>
      <c r="OCU42" s="548"/>
      <c r="OCV42" s="548"/>
      <c r="OCW42" s="548"/>
      <c r="OCX42" s="548"/>
      <c r="OCY42" s="548"/>
      <c r="OCZ42" s="548"/>
      <c r="ODA42" s="548"/>
      <c r="ODB42" s="548"/>
      <c r="ODC42" s="548"/>
      <c r="ODD42" s="548"/>
      <c r="ODE42" s="548"/>
      <c r="ODF42" s="548"/>
      <c r="ODG42" s="548"/>
      <c r="ODH42" s="548"/>
      <c r="ODI42" s="548"/>
      <c r="ODJ42" s="548"/>
      <c r="ODK42" s="548"/>
      <c r="ODL42" s="548"/>
      <c r="ODM42" s="548"/>
      <c r="ODN42" s="548"/>
      <c r="ODO42" s="548"/>
      <c r="ODP42" s="548"/>
      <c r="ODQ42" s="548"/>
      <c r="ODR42" s="548"/>
      <c r="ODS42" s="548"/>
      <c r="ODT42" s="548"/>
      <c r="ODU42" s="548"/>
      <c r="ODV42" s="548"/>
      <c r="ODW42" s="548"/>
      <c r="ODX42" s="548"/>
      <c r="ODY42" s="548"/>
      <c r="ODZ42" s="548"/>
      <c r="OEA42" s="548"/>
      <c r="OEB42" s="548"/>
      <c r="OEC42" s="548"/>
      <c r="OED42" s="548"/>
      <c r="OEE42" s="548"/>
      <c r="OEF42" s="548"/>
      <c r="OEG42" s="548"/>
      <c r="OEH42" s="548"/>
      <c r="OEI42" s="548"/>
      <c r="OEJ42" s="548"/>
      <c r="OEK42" s="548"/>
      <c r="OEL42" s="548"/>
      <c r="OEM42" s="548"/>
      <c r="OEN42" s="548"/>
      <c r="OEO42" s="548"/>
      <c r="OEP42" s="548"/>
      <c r="OEQ42" s="548"/>
      <c r="OER42" s="548"/>
      <c r="OES42" s="548"/>
      <c r="OET42" s="548"/>
      <c r="OEU42" s="548"/>
      <c r="OEV42" s="548"/>
      <c r="OEW42" s="548"/>
      <c r="OEX42" s="548"/>
      <c r="OEY42" s="548"/>
      <c r="OEZ42" s="548"/>
      <c r="OFA42" s="548"/>
      <c r="OFB42" s="548"/>
      <c r="OFC42" s="548"/>
      <c r="OFD42" s="548"/>
      <c r="OFE42" s="548"/>
      <c r="OFF42" s="548"/>
      <c r="OFG42" s="548"/>
      <c r="OFH42" s="548"/>
      <c r="OFI42" s="548"/>
      <c r="OFJ42" s="548"/>
      <c r="OFK42" s="548"/>
      <c r="OFL42" s="548"/>
      <c r="OFM42" s="548"/>
      <c r="OFN42" s="548"/>
      <c r="OFO42" s="548"/>
      <c r="OFP42" s="548"/>
      <c r="OFQ42" s="548"/>
      <c r="OFR42" s="548"/>
      <c r="OFS42" s="548"/>
      <c r="OFT42" s="548"/>
      <c r="OFU42" s="548"/>
      <c r="OFV42" s="548"/>
      <c r="OFW42" s="548"/>
      <c r="OFX42" s="548"/>
      <c r="OFY42" s="548"/>
      <c r="OFZ42" s="548"/>
      <c r="OGA42" s="548"/>
      <c r="OGB42" s="548"/>
      <c r="OGC42" s="548"/>
      <c r="OGD42" s="548"/>
      <c r="OGE42" s="548"/>
      <c r="OGF42" s="548"/>
      <c r="OGG42" s="548"/>
      <c r="OGH42" s="548"/>
      <c r="OGI42" s="548"/>
      <c r="OGJ42" s="548"/>
      <c r="OGK42" s="548"/>
      <c r="OGL42" s="548"/>
      <c r="OGM42" s="548"/>
      <c r="OGN42" s="548"/>
      <c r="OGO42" s="548"/>
      <c r="OGP42" s="548"/>
      <c r="OGQ42" s="548"/>
      <c r="OGR42" s="548"/>
      <c r="OGS42" s="548"/>
      <c r="OGT42" s="548"/>
      <c r="OGU42" s="548"/>
      <c r="OGV42" s="548"/>
      <c r="OGW42" s="548"/>
      <c r="OGX42" s="548"/>
      <c r="OGY42" s="548"/>
      <c r="OGZ42" s="548"/>
      <c r="OHA42" s="548"/>
      <c r="OHB42" s="548"/>
      <c r="OHC42" s="548"/>
      <c r="OHD42" s="548"/>
      <c r="OHE42" s="548"/>
      <c r="OHF42" s="548"/>
      <c r="OHG42" s="548"/>
      <c r="OHH42" s="548"/>
      <c r="OHI42" s="548"/>
      <c r="OHJ42" s="548"/>
      <c r="OHK42" s="548"/>
      <c r="OHL42" s="548"/>
      <c r="OHM42" s="548"/>
      <c r="OHN42" s="548"/>
      <c r="OHO42" s="548"/>
      <c r="OHP42" s="548"/>
      <c r="OHQ42" s="548"/>
      <c r="OHR42" s="548"/>
      <c r="OHS42" s="548"/>
      <c r="OHT42" s="548"/>
      <c r="OHU42" s="548"/>
      <c r="OHV42" s="548"/>
      <c r="OHW42" s="548"/>
      <c r="OHX42" s="548"/>
      <c r="OHY42" s="548"/>
      <c r="OHZ42" s="548"/>
      <c r="OIA42" s="548"/>
      <c r="OIB42" s="548"/>
      <c r="OIC42" s="548"/>
      <c r="OID42" s="548"/>
      <c r="OIE42" s="548"/>
      <c r="OIF42" s="548"/>
      <c r="OIG42" s="548"/>
      <c r="OIH42" s="548"/>
      <c r="OII42" s="548"/>
      <c r="OIJ42" s="548"/>
      <c r="OIK42" s="548"/>
      <c r="OIL42" s="548"/>
      <c r="OIM42" s="548"/>
      <c r="OIN42" s="548"/>
      <c r="OIO42" s="548"/>
      <c r="OIP42" s="548"/>
      <c r="OIQ42" s="548"/>
      <c r="OIR42" s="548"/>
      <c r="OIS42" s="548"/>
      <c r="OIT42" s="548"/>
      <c r="OIU42" s="548"/>
      <c r="OIV42" s="548"/>
      <c r="OIW42" s="548"/>
      <c r="OIX42" s="548"/>
      <c r="OIY42" s="548"/>
      <c r="OIZ42" s="548"/>
      <c r="OJA42" s="548"/>
      <c r="OJB42" s="548"/>
      <c r="OJC42" s="548"/>
      <c r="OJD42" s="548"/>
      <c r="OJE42" s="548"/>
      <c r="OJF42" s="548"/>
      <c r="OJG42" s="548"/>
      <c r="OJH42" s="548"/>
      <c r="OJI42" s="548"/>
      <c r="OJJ42" s="548"/>
      <c r="OJK42" s="548"/>
      <c r="OJL42" s="548"/>
      <c r="OJM42" s="548"/>
      <c r="OJN42" s="548"/>
      <c r="OJO42" s="548"/>
      <c r="OJP42" s="548"/>
      <c r="OJQ42" s="548"/>
      <c r="OJR42" s="548"/>
      <c r="OJS42" s="548"/>
      <c r="OJT42" s="548"/>
      <c r="OJU42" s="548"/>
      <c r="OJV42" s="548"/>
      <c r="OJW42" s="548"/>
      <c r="OJX42" s="548"/>
      <c r="OJY42" s="548"/>
      <c r="OJZ42" s="548"/>
      <c r="OKA42" s="548"/>
      <c r="OKB42" s="548"/>
      <c r="OKC42" s="548"/>
      <c r="OKD42" s="548"/>
      <c r="OKE42" s="548"/>
      <c r="OKF42" s="548"/>
      <c r="OKG42" s="548"/>
      <c r="OKH42" s="548"/>
      <c r="OKI42" s="548"/>
      <c r="OKJ42" s="548"/>
      <c r="OKK42" s="548"/>
      <c r="OKL42" s="548"/>
      <c r="OKM42" s="548"/>
      <c r="OKN42" s="548"/>
      <c r="OKO42" s="548"/>
      <c r="OKP42" s="548"/>
      <c r="OKQ42" s="548"/>
      <c r="OKR42" s="548"/>
      <c r="OKS42" s="548"/>
      <c r="OKT42" s="548"/>
      <c r="OKU42" s="548"/>
      <c r="OKV42" s="548"/>
      <c r="OKW42" s="548"/>
      <c r="OKX42" s="548"/>
      <c r="OKY42" s="548"/>
      <c r="OKZ42" s="548"/>
      <c r="OLA42" s="548"/>
      <c r="OLB42" s="548"/>
      <c r="OLC42" s="548"/>
      <c r="OLD42" s="548"/>
      <c r="OLE42" s="548"/>
      <c r="OLF42" s="548"/>
      <c r="OLG42" s="548"/>
      <c r="OLH42" s="548"/>
      <c r="OLI42" s="548"/>
      <c r="OLJ42" s="548"/>
      <c r="OLK42" s="548"/>
      <c r="OLL42" s="548"/>
      <c r="OLM42" s="548"/>
      <c r="OLN42" s="548"/>
      <c r="OLO42" s="548"/>
      <c r="OLP42" s="548"/>
      <c r="OLQ42" s="548"/>
      <c r="OLR42" s="548"/>
      <c r="OLS42" s="548"/>
      <c r="OLT42" s="548"/>
      <c r="OLU42" s="548"/>
      <c r="OLV42" s="548"/>
      <c r="OLW42" s="548"/>
      <c r="OLX42" s="548"/>
      <c r="OLY42" s="548"/>
      <c r="OLZ42" s="548"/>
      <c r="OMA42" s="548"/>
      <c r="OMB42" s="548"/>
      <c r="OMC42" s="548"/>
      <c r="OMD42" s="548"/>
      <c r="OME42" s="548"/>
      <c r="OMF42" s="548"/>
      <c r="OMG42" s="548"/>
      <c r="OMH42" s="548"/>
      <c r="OMI42" s="548"/>
      <c r="OMJ42" s="548"/>
      <c r="OMK42" s="548"/>
      <c r="OML42" s="548"/>
      <c r="OMM42" s="548"/>
      <c r="OMN42" s="548"/>
      <c r="OMO42" s="548"/>
      <c r="OMP42" s="548"/>
      <c r="OMQ42" s="548"/>
      <c r="OMR42" s="548"/>
      <c r="OMS42" s="548"/>
      <c r="OMT42" s="548"/>
      <c r="OMU42" s="548"/>
      <c r="OMV42" s="548"/>
      <c r="OMW42" s="548"/>
      <c r="OMX42" s="548"/>
      <c r="OMY42" s="548"/>
      <c r="OMZ42" s="548"/>
      <c r="ONA42" s="548"/>
      <c r="ONB42" s="548"/>
      <c r="ONC42" s="548"/>
      <c r="OND42" s="548"/>
      <c r="ONE42" s="548"/>
      <c r="ONF42" s="548"/>
      <c r="ONG42" s="548"/>
      <c r="ONH42" s="548"/>
      <c r="ONI42" s="548"/>
      <c r="ONJ42" s="548"/>
      <c r="ONK42" s="548"/>
      <c r="ONL42" s="548"/>
      <c r="ONM42" s="548"/>
      <c r="ONN42" s="548"/>
      <c r="ONO42" s="548"/>
      <c r="ONP42" s="548"/>
      <c r="ONQ42" s="548"/>
      <c r="ONR42" s="548"/>
      <c r="ONS42" s="548"/>
      <c r="ONT42" s="548"/>
      <c r="ONU42" s="548"/>
      <c r="ONV42" s="548"/>
      <c r="ONW42" s="548"/>
      <c r="ONX42" s="548"/>
      <c r="ONY42" s="548"/>
      <c r="ONZ42" s="548"/>
      <c r="OOA42" s="548"/>
      <c r="OOB42" s="548"/>
      <c r="OOC42" s="548"/>
      <c r="OOD42" s="548"/>
      <c r="OOE42" s="548"/>
      <c r="OOF42" s="548"/>
      <c r="OOG42" s="548"/>
      <c r="OOH42" s="548"/>
      <c r="OOI42" s="548"/>
      <c r="OOJ42" s="548"/>
      <c r="OOK42" s="548"/>
      <c r="OOL42" s="548"/>
      <c r="OOM42" s="548"/>
      <c r="OON42" s="548"/>
      <c r="OOO42" s="548"/>
      <c r="OOP42" s="548"/>
      <c r="OOQ42" s="548"/>
      <c r="OOR42" s="548"/>
      <c r="OOS42" s="548"/>
      <c r="OOT42" s="548"/>
      <c r="OOU42" s="548"/>
      <c r="OOV42" s="548"/>
      <c r="OOW42" s="548"/>
      <c r="OOX42" s="548"/>
      <c r="OOY42" s="548"/>
      <c r="OOZ42" s="548"/>
      <c r="OPA42" s="548"/>
      <c r="OPB42" s="548"/>
      <c r="OPC42" s="548"/>
      <c r="OPD42" s="548"/>
      <c r="OPE42" s="548"/>
      <c r="OPF42" s="548"/>
      <c r="OPG42" s="548"/>
      <c r="OPH42" s="548"/>
      <c r="OPI42" s="548"/>
      <c r="OPJ42" s="548"/>
      <c r="OPK42" s="548"/>
      <c r="OPL42" s="548"/>
      <c r="OPM42" s="548"/>
      <c r="OPN42" s="548"/>
      <c r="OPO42" s="548"/>
      <c r="OPP42" s="548"/>
      <c r="OPQ42" s="548"/>
      <c r="OPR42" s="548"/>
      <c r="OPS42" s="548"/>
      <c r="OPT42" s="548"/>
      <c r="OPU42" s="548"/>
      <c r="OPV42" s="548"/>
      <c r="OPW42" s="548"/>
      <c r="OPX42" s="548"/>
      <c r="OPY42" s="548"/>
      <c r="OPZ42" s="548"/>
      <c r="OQA42" s="548"/>
      <c r="OQB42" s="548"/>
      <c r="OQC42" s="548"/>
      <c r="OQD42" s="548"/>
      <c r="OQE42" s="548"/>
      <c r="OQF42" s="548"/>
      <c r="OQG42" s="548"/>
      <c r="OQH42" s="548"/>
      <c r="OQI42" s="548"/>
      <c r="OQJ42" s="548"/>
      <c r="OQK42" s="548"/>
      <c r="OQL42" s="548"/>
      <c r="OQM42" s="548"/>
      <c r="OQN42" s="548"/>
      <c r="OQO42" s="548"/>
      <c r="OQP42" s="548"/>
      <c r="OQQ42" s="548"/>
      <c r="OQR42" s="548"/>
      <c r="OQS42" s="548"/>
      <c r="OQT42" s="548"/>
      <c r="OQU42" s="548"/>
      <c r="OQV42" s="548"/>
      <c r="OQW42" s="548"/>
      <c r="OQX42" s="548"/>
      <c r="OQY42" s="548"/>
      <c r="OQZ42" s="548"/>
      <c r="ORA42" s="548"/>
      <c r="ORB42" s="548"/>
      <c r="ORC42" s="548"/>
      <c r="ORD42" s="548"/>
      <c r="ORE42" s="548"/>
      <c r="ORF42" s="548"/>
      <c r="ORG42" s="548"/>
      <c r="ORH42" s="548"/>
      <c r="ORI42" s="548"/>
      <c r="ORJ42" s="548"/>
      <c r="ORK42" s="548"/>
      <c r="ORL42" s="548"/>
      <c r="ORM42" s="548"/>
      <c r="ORN42" s="548"/>
      <c r="ORO42" s="548"/>
      <c r="ORP42" s="548"/>
      <c r="ORQ42" s="548"/>
      <c r="ORR42" s="548"/>
      <c r="ORS42" s="548"/>
      <c r="ORT42" s="548"/>
      <c r="ORU42" s="548"/>
      <c r="ORV42" s="548"/>
      <c r="ORW42" s="548"/>
      <c r="ORX42" s="548"/>
      <c r="ORY42" s="548"/>
      <c r="ORZ42" s="548"/>
      <c r="OSA42" s="548"/>
      <c r="OSB42" s="548"/>
      <c r="OSC42" s="548"/>
      <c r="OSD42" s="548"/>
      <c r="OSE42" s="548"/>
      <c r="OSF42" s="548"/>
      <c r="OSG42" s="548"/>
      <c r="OSH42" s="548"/>
      <c r="OSI42" s="548"/>
      <c r="OSJ42" s="548"/>
      <c r="OSK42" s="548"/>
      <c r="OSL42" s="548"/>
      <c r="OSM42" s="548"/>
      <c r="OSN42" s="548"/>
      <c r="OSO42" s="548"/>
      <c r="OSP42" s="548"/>
      <c r="OSQ42" s="548"/>
      <c r="OSR42" s="548"/>
      <c r="OSS42" s="548"/>
      <c r="OST42" s="548"/>
      <c r="OSU42" s="548"/>
      <c r="OSV42" s="548"/>
      <c r="OSW42" s="548"/>
      <c r="OSX42" s="548"/>
      <c r="OSY42" s="548"/>
      <c r="OSZ42" s="548"/>
      <c r="OTA42" s="548"/>
      <c r="OTB42" s="548"/>
      <c r="OTC42" s="548"/>
      <c r="OTD42" s="548"/>
      <c r="OTE42" s="548"/>
      <c r="OTF42" s="548"/>
      <c r="OTG42" s="548"/>
      <c r="OTH42" s="548"/>
      <c r="OTI42" s="548"/>
      <c r="OTJ42" s="548"/>
      <c r="OTK42" s="548"/>
      <c r="OTL42" s="548"/>
      <c r="OTM42" s="548"/>
      <c r="OTN42" s="548"/>
      <c r="OTO42" s="548"/>
      <c r="OTP42" s="548"/>
      <c r="OTQ42" s="548"/>
      <c r="OTR42" s="548"/>
      <c r="OTS42" s="548"/>
      <c r="OTT42" s="548"/>
      <c r="OTU42" s="548"/>
      <c r="OTV42" s="548"/>
      <c r="OTW42" s="548"/>
      <c r="OTX42" s="548"/>
      <c r="OTY42" s="548"/>
      <c r="OTZ42" s="548"/>
      <c r="OUA42" s="548"/>
      <c r="OUB42" s="548"/>
      <c r="OUC42" s="548"/>
      <c r="OUD42" s="548"/>
      <c r="OUE42" s="548"/>
      <c r="OUF42" s="548"/>
      <c r="OUG42" s="548"/>
      <c r="OUH42" s="548"/>
      <c r="OUI42" s="548"/>
      <c r="OUJ42" s="548"/>
      <c r="OUK42" s="548"/>
      <c r="OUL42" s="548"/>
      <c r="OUM42" s="548"/>
      <c r="OUN42" s="548"/>
      <c r="OUO42" s="548"/>
      <c r="OUP42" s="548"/>
      <c r="OUQ42" s="548"/>
      <c r="OUR42" s="548"/>
      <c r="OUS42" s="548"/>
      <c r="OUT42" s="548"/>
      <c r="OUU42" s="548"/>
      <c r="OUV42" s="548"/>
      <c r="OUW42" s="548"/>
      <c r="OUX42" s="548"/>
      <c r="OUY42" s="548"/>
      <c r="OUZ42" s="548"/>
      <c r="OVA42" s="548"/>
      <c r="OVB42" s="548"/>
      <c r="OVC42" s="548"/>
      <c r="OVD42" s="548"/>
      <c r="OVE42" s="548"/>
      <c r="OVF42" s="548"/>
      <c r="OVG42" s="548"/>
      <c r="OVH42" s="548"/>
      <c r="OVI42" s="548"/>
      <c r="OVJ42" s="548"/>
      <c r="OVK42" s="548"/>
      <c r="OVL42" s="548"/>
      <c r="OVM42" s="548"/>
      <c r="OVN42" s="548"/>
      <c r="OVO42" s="548"/>
      <c r="OVP42" s="548"/>
      <c r="OVQ42" s="548"/>
      <c r="OVR42" s="548"/>
      <c r="OVS42" s="548"/>
      <c r="OVT42" s="548"/>
      <c r="OVU42" s="548"/>
      <c r="OVV42" s="548"/>
      <c r="OVW42" s="548"/>
      <c r="OVX42" s="548"/>
      <c r="OVY42" s="548"/>
      <c r="OVZ42" s="548"/>
      <c r="OWA42" s="548"/>
      <c r="OWB42" s="548"/>
      <c r="OWC42" s="548"/>
      <c r="OWD42" s="548"/>
      <c r="OWE42" s="548"/>
      <c r="OWF42" s="548"/>
      <c r="OWG42" s="548"/>
      <c r="OWH42" s="548"/>
      <c r="OWI42" s="548"/>
      <c r="OWJ42" s="548"/>
      <c r="OWK42" s="548"/>
      <c r="OWL42" s="548"/>
      <c r="OWM42" s="548"/>
      <c r="OWN42" s="548"/>
      <c r="OWO42" s="548"/>
      <c r="OWP42" s="548"/>
      <c r="OWQ42" s="548"/>
      <c r="OWR42" s="548"/>
      <c r="OWS42" s="548"/>
      <c r="OWT42" s="548"/>
      <c r="OWU42" s="548"/>
      <c r="OWV42" s="548"/>
      <c r="OWW42" s="548"/>
      <c r="OWX42" s="548"/>
      <c r="OWY42" s="548"/>
      <c r="OWZ42" s="548"/>
      <c r="OXA42" s="548"/>
      <c r="OXB42" s="548"/>
      <c r="OXC42" s="548"/>
      <c r="OXD42" s="548"/>
      <c r="OXE42" s="548"/>
      <c r="OXF42" s="548"/>
      <c r="OXG42" s="548"/>
      <c r="OXH42" s="548"/>
      <c r="OXI42" s="548"/>
      <c r="OXJ42" s="548"/>
      <c r="OXK42" s="548"/>
      <c r="OXL42" s="548"/>
      <c r="OXM42" s="548"/>
      <c r="OXN42" s="548"/>
      <c r="OXO42" s="548"/>
      <c r="OXP42" s="548"/>
      <c r="OXQ42" s="548"/>
      <c r="OXR42" s="548"/>
      <c r="OXS42" s="548"/>
      <c r="OXT42" s="548"/>
      <c r="OXU42" s="548"/>
      <c r="OXV42" s="548"/>
      <c r="OXW42" s="548"/>
      <c r="OXX42" s="548"/>
      <c r="OXY42" s="548"/>
      <c r="OXZ42" s="548"/>
      <c r="OYA42" s="548"/>
      <c r="OYB42" s="548"/>
      <c r="OYC42" s="548"/>
      <c r="OYD42" s="548"/>
      <c r="OYE42" s="548"/>
      <c r="OYF42" s="548"/>
      <c r="OYG42" s="548"/>
      <c r="OYH42" s="548"/>
      <c r="OYI42" s="548"/>
      <c r="OYJ42" s="548"/>
      <c r="OYK42" s="548"/>
      <c r="OYL42" s="548"/>
      <c r="OYM42" s="548"/>
      <c r="OYN42" s="548"/>
      <c r="OYO42" s="548"/>
      <c r="OYP42" s="548"/>
      <c r="OYQ42" s="548"/>
      <c r="OYR42" s="548"/>
      <c r="OYS42" s="548"/>
      <c r="OYT42" s="548"/>
      <c r="OYU42" s="548"/>
      <c r="OYV42" s="548"/>
      <c r="OYW42" s="548"/>
      <c r="OYX42" s="548"/>
      <c r="OYY42" s="548"/>
      <c r="OYZ42" s="548"/>
      <c r="OZA42" s="548"/>
      <c r="OZB42" s="548"/>
      <c r="OZC42" s="548"/>
      <c r="OZD42" s="548"/>
      <c r="OZE42" s="548"/>
      <c r="OZF42" s="548"/>
      <c r="OZG42" s="548"/>
      <c r="OZH42" s="548"/>
      <c r="OZI42" s="548"/>
      <c r="OZJ42" s="548"/>
      <c r="OZK42" s="548"/>
      <c r="OZL42" s="548"/>
      <c r="OZM42" s="548"/>
      <c r="OZN42" s="548"/>
      <c r="OZO42" s="548"/>
      <c r="OZP42" s="548"/>
      <c r="OZQ42" s="548"/>
      <c r="OZR42" s="548"/>
      <c r="OZS42" s="548"/>
      <c r="OZT42" s="548"/>
      <c r="OZU42" s="548"/>
      <c r="OZV42" s="548"/>
      <c r="OZW42" s="548"/>
      <c r="OZX42" s="548"/>
      <c r="OZY42" s="548"/>
      <c r="OZZ42" s="548"/>
      <c r="PAA42" s="548"/>
      <c r="PAB42" s="548"/>
      <c r="PAC42" s="548"/>
      <c r="PAD42" s="548"/>
      <c r="PAE42" s="548"/>
      <c r="PAF42" s="548"/>
      <c r="PAG42" s="548"/>
      <c r="PAH42" s="548"/>
      <c r="PAI42" s="548"/>
      <c r="PAJ42" s="548"/>
      <c r="PAK42" s="548"/>
      <c r="PAL42" s="548"/>
      <c r="PAM42" s="548"/>
      <c r="PAN42" s="548"/>
      <c r="PAO42" s="548"/>
      <c r="PAP42" s="548"/>
      <c r="PAQ42" s="548"/>
      <c r="PAR42" s="548"/>
      <c r="PAS42" s="548"/>
      <c r="PAT42" s="548"/>
      <c r="PAU42" s="548"/>
      <c r="PAV42" s="548"/>
      <c r="PAW42" s="548"/>
      <c r="PAX42" s="548"/>
      <c r="PAY42" s="548"/>
      <c r="PAZ42" s="548"/>
      <c r="PBA42" s="548"/>
      <c r="PBB42" s="548"/>
      <c r="PBC42" s="548"/>
      <c r="PBD42" s="548"/>
      <c r="PBE42" s="548"/>
      <c r="PBF42" s="548"/>
      <c r="PBG42" s="548"/>
      <c r="PBH42" s="548"/>
      <c r="PBI42" s="548"/>
      <c r="PBJ42" s="548"/>
      <c r="PBK42" s="548"/>
      <c r="PBL42" s="548"/>
      <c r="PBM42" s="548"/>
      <c r="PBN42" s="548"/>
      <c r="PBO42" s="548"/>
      <c r="PBP42" s="548"/>
      <c r="PBQ42" s="548"/>
      <c r="PBR42" s="548"/>
      <c r="PBS42" s="548"/>
      <c r="PBT42" s="548"/>
      <c r="PBU42" s="548"/>
      <c r="PBV42" s="548"/>
      <c r="PBW42" s="548"/>
      <c r="PBX42" s="548"/>
      <c r="PBY42" s="548"/>
      <c r="PBZ42" s="548"/>
      <c r="PCA42" s="548"/>
      <c r="PCB42" s="548"/>
      <c r="PCC42" s="548"/>
      <c r="PCD42" s="548"/>
      <c r="PCE42" s="548"/>
      <c r="PCF42" s="548"/>
      <c r="PCG42" s="548"/>
      <c r="PCH42" s="548"/>
      <c r="PCI42" s="548"/>
      <c r="PCJ42" s="548"/>
      <c r="PCK42" s="548"/>
      <c r="PCL42" s="548"/>
      <c r="PCM42" s="548"/>
      <c r="PCN42" s="548"/>
      <c r="PCO42" s="548"/>
      <c r="PCP42" s="548"/>
      <c r="PCQ42" s="548"/>
      <c r="PCR42" s="548"/>
      <c r="PCS42" s="548"/>
      <c r="PCT42" s="548"/>
      <c r="PCU42" s="548"/>
      <c r="PCV42" s="548"/>
      <c r="PCW42" s="548"/>
      <c r="PCX42" s="548"/>
      <c r="PCY42" s="548"/>
      <c r="PCZ42" s="548"/>
      <c r="PDA42" s="548"/>
      <c r="PDB42" s="548"/>
      <c r="PDC42" s="548"/>
      <c r="PDD42" s="548"/>
      <c r="PDE42" s="548"/>
      <c r="PDF42" s="548"/>
      <c r="PDG42" s="548"/>
      <c r="PDH42" s="548"/>
      <c r="PDI42" s="548"/>
      <c r="PDJ42" s="548"/>
      <c r="PDK42" s="548"/>
      <c r="PDL42" s="548"/>
      <c r="PDM42" s="548"/>
      <c r="PDN42" s="548"/>
      <c r="PDO42" s="548"/>
      <c r="PDP42" s="548"/>
      <c r="PDQ42" s="548"/>
      <c r="PDR42" s="548"/>
      <c r="PDS42" s="548"/>
      <c r="PDT42" s="548"/>
      <c r="PDU42" s="548"/>
      <c r="PDV42" s="548"/>
      <c r="PDW42" s="548"/>
      <c r="PDX42" s="548"/>
      <c r="PDY42" s="548"/>
      <c r="PDZ42" s="548"/>
      <c r="PEA42" s="548"/>
      <c r="PEB42" s="548"/>
      <c r="PEC42" s="548"/>
      <c r="PED42" s="548"/>
      <c r="PEE42" s="548"/>
      <c r="PEF42" s="548"/>
      <c r="PEG42" s="548"/>
      <c r="PEH42" s="548"/>
      <c r="PEI42" s="548"/>
      <c r="PEJ42" s="548"/>
      <c r="PEK42" s="548"/>
      <c r="PEL42" s="548"/>
      <c r="PEM42" s="548"/>
      <c r="PEN42" s="548"/>
      <c r="PEO42" s="548"/>
      <c r="PEP42" s="548"/>
      <c r="PEQ42" s="548"/>
      <c r="PER42" s="548"/>
      <c r="PES42" s="548"/>
      <c r="PET42" s="548"/>
      <c r="PEU42" s="548"/>
      <c r="PEV42" s="548"/>
      <c r="PEW42" s="548"/>
      <c r="PEX42" s="548"/>
      <c r="PEY42" s="548"/>
      <c r="PEZ42" s="548"/>
      <c r="PFA42" s="548"/>
      <c r="PFB42" s="548"/>
      <c r="PFC42" s="548"/>
      <c r="PFD42" s="548"/>
      <c r="PFE42" s="548"/>
      <c r="PFF42" s="548"/>
      <c r="PFG42" s="548"/>
      <c r="PFH42" s="548"/>
      <c r="PFI42" s="548"/>
      <c r="PFJ42" s="548"/>
      <c r="PFK42" s="548"/>
      <c r="PFL42" s="548"/>
      <c r="PFM42" s="548"/>
      <c r="PFN42" s="548"/>
      <c r="PFO42" s="548"/>
      <c r="PFP42" s="548"/>
      <c r="PFQ42" s="548"/>
      <c r="PFR42" s="548"/>
      <c r="PFS42" s="548"/>
      <c r="PFT42" s="548"/>
      <c r="PFU42" s="548"/>
      <c r="PFV42" s="548"/>
      <c r="PFW42" s="548"/>
      <c r="PFX42" s="548"/>
      <c r="PFY42" s="548"/>
      <c r="PFZ42" s="548"/>
      <c r="PGA42" s="548"/>
      <c r="PGB42" s="548"/>
      <c r="PGC42" s="548"/>
      <c r="PGD42" s="548"/>
      <c r="PGE42" s="548"/>
      <c r="PGF42" s="548"/>
      <c r="PGG42" s="548"/>
      <c r="PGH42" s="548"/>
      <c r="PGI42" s="548"/>
      <c r="PGJ42" s="548"/>
      <c r="PGK42" s="548"/>
      <c r="PGL42" s="548"/>
      <c r="PGM42" s="548"/>
      <c r="PGN42" s="548"/>
      <c r="PGO42" s="548"/>
      <c r="PGP42" s="548"/>
      <c r="PGQ42" s="548"/>
      <c r="PGR42" s="548"/>
      <c r="PGS42" s="548"/>
      <c r="PGT42" s="548"/>
      <c r="PGU42" s="548"/>
      <c r="PGV42" s="548"/>
      <c r="PGW42" s="548"/>
      <c r="PGX42" s="548"/>
      <c r="PGY42" s="548"/>
      <c r="PGZ42" s="548"/>
      <c r="PHA42" s="548"/>
      <c r="PHB42" s="548"/>
      <c r="PHC42" s="548"/>
      <c r="PHD42" s="548"/>
      <c r="PHE42" s="548"/>
      <c r="PHF42" s="548"/>
      <c r="PHG42" s="548"/>
      <c r="PHH42" s="548"/>
      <c r="PHI42" s="548"/>
      <c r="PHJ42" s="548"/>
      <c r="PHK42" s="548"/>
      <c r="PHL42" s="548"/>
      <c r="PHM42" s="548"/>
      <c r="PHN42" s="548"/>
      <c r="PHO42" s="548"/>
      <c r="PHP42" s="548"/>
      <c r="PHQ42" s="548"/>
      <c r="PHR42" s="548"/>
      <c r="PHS42" s="548"/>
      <c r="PHT42" s="548"/>
      <c r="PHU42" s="548"/>
      <c r="PHV42" s="548"/>
      <c r="PHW42" s="548"/>
      <c r="PHX42" s="548"/>
      <c r="PHY42" s="548"/>
      <c r="PHZ42" s="548"/>
      <c r="PIA42" s="548"/>
      <c r="PIB42" s="548"/>
      <c r="PIC42" s="548"/>
      <c r="PID42" s="548"/>
      <c r="PIE42" s="548"/>
      <c r="PIF42" s="548"/>
      <c r="PIG42" s="548"/>
      <c r="PIH42" s="548"/>
      <c r="PII42" s="548"/>
      <c r="PIJ42" s="548"/>
      <c r="PIK42" s="548"/>
      <c r="PIL42" s="548"/>
      <c r="PIM42" s="548"/>
      <c r="PIN42" s="548"/>
      <c r="PIO42" s="548"/>
      <c r="PIP42" s="548"/>
      <c r="PIQ42" s="548"/>
      <c r="PIR42" s="548"/>
      <c r="PIS42" s="548"/>
      <c r="PIT42" s="548"/>
      <c r="PIU42" s="548"/>
      <c r="PIV42" s="548"/>
      <c r="PIW42" s="548"/>
      <c r="PIX42" s="548"/>
      <c r="PIY42" s="548"/>
      <c r="PIZ42" s="548"/>
      <c r="PJA42" s="548"/>
      <c r="PJB42" s="548"/>
      <c r="PJC42" s="548"/>
      <c r="PJD42" s="548"/>
      <c r="PJE42" s="548"/>
      <c r="PJF42" s="548"/>
      <c r="PJG42" s="548"/>
      <c r="PJH42" s="548"/>
      <c r="PJI42" s="548"/>
      <c r="PJJ42" s="548"/>
      <c r="PJK42" s="548"/>
      <c r="PJL42" s="548"/>
      <c r="PJM42" s="548"/>
      <c r="PJN42" s="548"/>
      <c r="PJO42" s="548"/>
      <c r="PJP42" s="548"/>
      <c r="PJQ42" s="548"/>
      <c r="PJR42" s="548"/>
      <c r="PJS42" s="548"/>
      <c r="PJT42" s="548"/>
      <c r="PJU42" s="548"/>
      <c r="PJV42" s="548"/>
      <c r="PJW42" s="548"/>
      <c r="PJX42" s="548"/>
      <c r="PJY42" s="548"/>
      <c r="PJZ42" s="548"/>
      <c r="PKA42" s="548"/>
      <c r="PKB42" s="548"/>
      <c r="PKC42" s="548"/>
      <c r="PKD42" s="548"/>
      <c r="PKE42" s="548"/>
      <c r="PKF42" s="548"/>
      <c r="PKG42" s="548"/>
      <c r="PKH42" s="548"/>
      <c r="PKI42" s="548"/>
      <c r="PKJ42" s="548"/>
      <c r="PKK42" s="548"/>
      <c r="PKL42" s="548"/>
      <c r="PKM42" s="548"/>
      <c r="PKN42" s="548"/>
      <c r="PKO42" s="548"/>
      <c r="PKP42" s="548"/>
      <c r="PKQ42" s="548"/>
      <c r="PKR42" s="548"/>
      <c r="PKS42" s="548"/>
      <c r="PKT42" s="548"/>
      <c r="PKU42" s="548"/>
      <c r="PKV42" s="548"/>
      <c r="PKW42" s="548"/>
      <c r="PKX42" s="548"/>
      <c r="PKY42" s="548"/>
      <c r="PKZ42" s="548"/>
      <c r="PLA42" s="548"/>
      <c r="PLB42" s="548"/>
      <c r="PLC42" s="548"/>
      <c r="PLD42" s="548"/>
      <c r="PLE42" s="548"/>
      <c r="PLF42" s="548"/>
      <c r="PLG42" s="548"/>
      <c r="PLH42" s="548"/>
      <c r="PLI42" s="548"/>
      <c r="PLJ42" s="548"/>
      <c r="PLK42" s="548"/>
      <c r="PLL42" s="548"/>
      <c r="PLM42" s="548"/>
      <c r="PLN42" s="548"/>
      <c r="PLO42" s="548"/>
      <c r="PLP42" s="548"/>
      <c r="PLQ42" s="548"/>
      <c r="PLR42" s="548"/>
      <c r="PLS42" s="548"/>
      <c r="PLT42" s="548"/>
      <c r="PLU42" s="548"/>
      <c r="PLV42" s="548"/>
      <c r="PLW42" s="548"/>
      <c r="PLX42" s="548"/>
      <c r="PLY42" s="548"/>
      <c r="PLZ42" s="548"/>
      <c r="PMA42" s="548"/>
      <c r="PMB42" s="548"/>
      <c r="PMC42" s="548"/>
      <c r="PMD42" s="548"/>
      <c r="PME42" s="548"/>
      <c r="PMF42" s="548"/>
      <c r="PMG42" s="548"/>
      <c r="PMH42" s="548"/>
      <c r="PMI42" s="548"/>
      <c r="PMJ42" s="548"/>
      <c r="PMK42" s="548"/>
      <c r="PML42" s="548"/>
      <c r="PMM42" s="548"/>
      <c r="PMN42" s="548"/>
      <c r="PMO42" s="548"/>
      <c r="PMP42" s="548"/>
      <c r="PMQ42" s="548"/>
      <c r="PMR42" s="548"/>
      <c r="PMS42" s="548"/>
      <c r="PMT42" s="548"/>
      <c r="PMU42" s="548"/>
      <c r="PMV42" s="548"/>
      <c r="PMW42" s="548"/>
      <c r="PMX42" s="548"/>
      <c r="PMY42" s="548"/>
      <c r="PMZ42" s="548"/>
      <c r="PNA42" s="548"/>
      <c r="PNB42" s="548"/>
      <c r="PNC42" s="548"/>
      <c r="PND42" s="548"/>
      <c r="PNE42" s="548"/>
      <c r="PNF42" s="548"/>
      <c r="PNG42" s="548"/>
      <c r="PNH42" s="548"/>
      <c r="PNI42" s="548"/>
      <c r="PNJ42" s="548"/>
      <c r="PNK42" s="548"/>
      <c r="PNL42" s="548"/>
      <c r="PNM42" s="548"/>
      <c r="PNN42" s="548"/>
      <c r="PNO42" s="548"/>
      <c r="PNP42" s="548"/>
      <c r="PNQ42" s="548"/>
      <c r="PNR42" s="548"/>
      <c r="PNS42" s="548"/>
      <c r="PNT42" s="548"/>
      <c r="PNU42" s="548"/>
      <c r="PNV42" s="548"/>
      <c r="PNW42" s="548"/>
      <c r="PNX42" s="548"/>
      <c r="PNY42" s="548"/>
      <c r="PNZ42" s="548"/>
      <c r="POA42" s="548"/>
      <c r="POB42" s="548"/>
      <c r="POC42" s="548"/>
      <c r="POD42" s="548"/>
      <c r="POE42" s="548"/>
      <c r="POF42" s="548"/>
      <c r="POG42" s="548"/>
      <c r="POH42" s="548"/>
      <c r="POI42" s="548"/>
      <c r="POJ42" s="548"/>
      <c r="POK42" s="548"/>
      <c r="POL42" s="548"/>
      <c r="POM42" s="548"/>
      <c r="PON42" s="548"/>
      <c r="POO42" s="548"/>
      <c r="POP42" s="548"/>
      <c r="POQ42" s="548"/>
      <c r="POR42" s="548"/>
      <c r="POS42" s="548"/>
      <c r="POT42" s="548"/>
      <c r="POU42" s="548"/>
      <c r="POV42" s="548"/>
      <c r="POW42" s="548"/>
      <c r="POX42" s="548"/>
      <c r="POY42" s="548"/>
      <c r="POZ42" s="548"/>
      <c r="PPA42" s="548"/>
      <c r="PPB42" s="548"/>
      <c r="PPC42" s="548"/>
      <c r="PPD42" s="548"/>
      <c r="PPE42" s="548"/>
      <c r="PPF42" s="548"/>
      <c r="PPG42" s="548"/>
      <c r="PPH42" s="548"/>
      <c r="PPI42" s="548"/>
      <c r="PPJ42" s="548"/>
      <c r="PPK42" s="548"/>
      <c r="PPL42" s="548"/>
      <c r="PPM42" s="548"/>
      <c r="PPN42" s="548"/>
      <c r="PPO42" s="548"/>
      <c r="PPP42" s="548"/>
      <c r="PPQ42" s="548"/>
      <c r="PPR42" s="548"/>
      <c r="PPS42" s="548"/>
      <c r="PPT42" s="548"/>
      <c r="PPU42" s="548"/>
      <c r="PPV42" s="548"/>
      <c r="PPW42" s="548"/>
      <c r="PPX42" s="548"/>
      <c r="PPY42" s="548"/>
      <c r="PPZ42" s="548"/>
      <c r="PQA42" s="548"/>
      <c r="PQB42" s="548"/>
      <c r="PQC42" s="548"/>
      <c r="PQD42" s="548"/>
      <c r="PQE42" s="548"/>
      <c r="PQF42" s="548"/>
      <c r="PQG42" s="548"/>
      <c r="PQH42" s="548"/>
      <c r="PQI42" s="548"/>
      <c r="PQJ42" s="548"/>
      <c r="PQK42" s="548"/>
      <c r="PQL42" s="548"/>
      <c r="PQM42" s="548"/>
      <c r="PQN42" s="548"/>
      <c r="PQO42" s="548"/>
      <c r="PQP42" s="548"/>
      <c r="PQQ42" s="548"/>
      <c r="PQR42" s="548"/>
      <c r="PQS42" s="548"/>
      <c r="PQT42" s="548"/>
      <c r="PQU42" s="548"/>
      <c r="PQV42" s="548"/>
      <c r="PQW42" s="548"/>
      <c r="PQX42" s="548"/>
      <c r="PQY42" s="548"/>
      <c r="PQZ42" s="548"/>
      <c r="PRA42" s="548"/>
      <c r="PRB42" s="548"/>
      <c r="PRC42" s="548"/>
      <c r="PRD42" s="548"/>
      <c r="PRE42" s="548"/>
      <c r="PRF42" s="548"/>
      <c r="PRG42" s="548"/>
      <c r="PRH42" s="548"/>
      <c r="PRI42" s="548"/>
      <c r="PRJ42" s="548"/>
      <c r="PRK42" s="548"/>
      <c r="PRL42" s="548"/>
      <c r="PRM42" s="548"/>
      <c r="PRN42" s="548"/>
      <c r="PRO42" s="548"/>
      <c r="PRP42" s="548"/>
      <c r="PRQ42" s="548"/>
      <c r="PRR42" s="548"/>
      <c r="PRS42" s="548"/>
      <c r="PRT42" s="548"/>
      <c r="PRU42" s="548"/>
      <c r="PRV42" s="548"/>
      <c r="PRW42" s="548"/>
      <c r="PRX42" s="548"/>
      <c r="PRY42" s="548"/>
      <c r="PRZ42" s="548"/>
      <c r="PSA42" s="548"/>
      <c r="PSB42" s="548"/>
      <c r="PSC42" s="548"/>
      <c r="PSD42" s="548"/>
      <c r="PSE42" s="548"/>
      <c r="PSF42" s="548"/>
      <c r="PSG42" s="548"/>
      <c r="PSH42" s="548"/>
      <c r="PSI42" s="548"/>
      <c r="PSJ42" s="548"/>
      <c r="PSK42" s="548"/>
      <c r="PSL42" s="548"/>
      <c r="PSM42" s="548"/>
      <c r="PSN42" s="548"/>
      <c r="PSO42" s="548"/>
      <c r="PSP42" s="548"/>
      <c r="PSQ42" s="548"/>
      <c r="PSR42" s="548"/>
      <c r="PSS42" s="548"/>
      <c r="PST42" s="548"/>
      <c r="PSU42" s="548"/>
      <c r="PSV42" s="548"/>
      <c r="PSW42" s="548"/>
      <c r="PSX42" s="548"/>
      <c r="PSY42" s="548"/>
      <c r="PSZ42" s="548"/>
      <c r="PTA42" s="548"/>
      <c r="PTB42" s="548"/>
      <c r="PTC42" s="548"/>
      <c r="PTD42" s="548"/>
      <c r="PTE42" s="548"/>
      <c r="PTF42" s="548"/>
      <c r="PTG42" s="548"/>
      <c r="PTH42" s="548"/>
      <c r="PTI42" s="548"/>
      <c r="PTJ42" s="548"/>
      <c r="PTK42" s="548"/>
      <c r="PTL42" s="548"/>
      <c r="PTM42" s="548"/>
      <c r="PTN42" s="548"/>
      <c r="PTO42" s="548"/>
      <c r="PTP42" s="548"/>
      <c r="PTQ42" s="548"/>
      <c r="PTR42" s="548"/>
      <c r="PTS42" s="548"/>
      <c r="PTT42" s="548"/>
      <c r="PTU42" s="548"/>
      <c r="PTV42" s="548"/>
      <c r="PTW42" s="548"/>
      <c r="PTX42" s="548"/>
      <c r="PTY42" s="548"/>
      <c r="PTZ42" s="548"/>
      <c r="PUA42" s="548"/>
      <c r="PUB42" s="548"/>
      <c r="PUC42" s="548"/>
      <c r="PUD42" s="548"/>
      <c r="PUE42" s="548"/>
      <c r="PUF42" s="548"/>
      <c r="PUG42" s="548"/>
      <c r="PUH42" s="548"/>
      <c r="PUI42" s="548"/>
      <c r="PUJ42" s="548"/>
      <c r="PUK42" s="548"/>
      <c r="PUL42" s="548"/>
      <c r="PUM42" s="548"/>
      <c r="PUN42" s="548"/>
      <c r="PUO42" s="548"/>
      <c r="PUP42" s="548"/>
      <c r="PUQ42" s="548"/>
      <c r="PUR42" s="548"/>
      <c r="PUS42" s="548"/>
      <c r="PUT42" s="548"/>
      <c r="PUU42" s="548"/>
      <c r="PUV42" s="548"/>
      <c r="PUW42" s="548"/>
      <c r="PUX42" s="548"/>
      <c r="PUY42" s="548"/>
      <c r="PUZ42" s="548"/>
      <c r="PVA42" s="548"/>
      <c r="PVB42" s="548"/>
      <c r="PVC42" s="548"/>
      <c r="PVD42" s="548"/>
      <c r="PVE42" s="548"/>
      <c r="PVF42" s="548"/>
      <c r="PVG42" s="548"/>
      <c r="PVH42" s="548"/>
      <c r="PVI42" s="548"/>
      <c r="PVJ42" s="548"/>
      <c r="PVK42" s="548"/>
      <c r="PVL42" s="548"/>
      <c r="PVM42" s="548"/>
      <c r="PVN42" s="548"/>
      <c r="PVO42" s="548"/>
      <c r="PVP42" s="548"/>
      <c r="PVQ42" s="548"/>
      <c r="PVR42" s="548"/>
      <c r="PVS42" s="548"/>
      <c r="PVT42" s="548"/>
      <c r="PVU42" s="548"/>
      <c r="PVV42" s="548"/>
      <c r="PVW42" s="548"/>
      <c r="PVX42" s="548"/>
      <c r="PVY42" s="548"/>
      <c r="PVZ42" s="548"/>
      <c r="PWA42" s="548"/>
      <c r="PWB42" s="548"/>
      <c r="PWC42" s="548"/>
      <c r="PWD42" s="548"/>
      <c r="PWE42" s="548"/>
      <c r="PWF42" s="548"/>
      <c r="PWG42" s="548"/>
      <c r="PWH42" s="548"/>
      <c r="PWI42" s="548"/>
      <c r="PWJ42" s="548"/>
      <c r="PWK42" s="548"/>
      <c r="PWL42" s="548"/>
      <c r="PWM42" s="548"/>
      <c r="PWN42" s="548"/>
      <c r="PWO42" s="548"/>
      <c r="PWP42" s="548"/>
      <c r="PWQ42" s="548"/>
      <c r="PWR42" s="548"/>
      <c r="PWS42" s="548"/>
      <c r="PWT42" s="548"/>
      <c r="PWU42" s="548"/>
      <c r="PWV42" s="548"/>
      <c r="PWW42" s="548"/>
      <c r="PWX42" s="548"/>
      <c r="PWY42" s="548"/>
      <c r="PWZ42" s="548"/>
      <c r="PXA42" s="548"/>
      <c r="PXB42" s="548"/>
      <c r="PXC42" s="548"/>
      <c r="PXD42" s="548"/>
      <c r="PXE42" s="548"/>
      <c r="PXF42" s="548"/>
      <c r="PXG42" s="548"/>
      <c r="PXH42" s="548"/>
      <c r="PXI42" s="548"/>
      <c r="PXJ42" s="548"/>
      <c r="PXK42" s="548"/>
      <c r="PXL42" s="548"/>
      <c r="PXM42" s="548"/>
      <c r="PXN42" s="548"/>
      <c r="PXO42" s="548"/>
      <c r="PXP42" s="548"/>
      <c r="PXQ42" s="548"/>
      <c r="PXR42" s="548"/>
      <c r="PXS42" s="548"/>
      <c r="PXT42" s="548"/>
      <c r="PXU42" s="548"/>
      <c r="PXV42" s="548"/>
      <c r="PXW42" s="548"/>
      <c r="PXX42" s="548"/>
      <c r="PXY42" s="548"/>
      <c r="PXZ42" s="548"/>
      <c r="PYA42" s="548"/>
      <c r="PYB42" s="548"/>
      <c r="PYC42" s="548"/>
      <c r="PYD42" s="548"/>
      <c r="PYE42" s="548"/>
      <c r="PYF42" s="548"/>
      <c r="PYG42" s="548"/>
      <c r="PYH42" s="548"/>
      <c r="PYI42" s="548"/>
      <c r="PYJ42" s="548"/>
      <c r="PYK42" s="548"/>
      <c r="PYL42" s="548"/>
      <c r="PYM42" s="548"/>
      <c r="PYN42" s="548"/>
      <c r="PYO42" s="548"/>
      <c r="PYP42" s="548"/>
      <c r="PYQ42" s="548"/>
      <c r="PYR42" s="548"/>
      <c r="PYS42" s="548"/>
      <c r="PYT42" s="548"/>
      <c r="PYU42" s="548"/>
      <c r="PYV42" s="548"/>
      <c r="PYW42" s="548"/>
      <c r="PYX42" s="548"/>
      <c r="PYY42" s="548"/>
      <c r="PYZ42" s="548"/>
      <c r="PZA42" s="548"/>
      <c r="PZB42" s="548"/>
      <c r="PZC42" s="548"/>
      <c r="PZD42" s="548"/>
      <c r="PZE42" s="548"/>
      <c r="PZF42" s="548"/>
      <c r="PZG42" s="548"/>
      <c r="PZH42" s="548"/>
      <c r="PZI42" s="548"/>
      <c r="PZJ42" s="548"/>
      <c r="PZK42" s="548"/>
      <c r="PZL42" s="548"/>
      <c r="PZM42" s="548"/>
      <c r="PZN42" s="548"/>
      <c r="PZO42" s="548"/>
      <c r="PZP42" s="548"/>
      <c r="PZQ42" s="548"/>
      <c r="PZR42" s="548"/>
      <c r="PZS42" s="548"/>
      <c r="PZT42" s="548"/>
      <c r="PZU42" s="548"/>
      <c r="PZV42" s="548"/>
      <c r="PZW42" s="548"/>
      <c r="PZX42" s="548"/>
      <c r="PZY42" s="548"/>
      <c r="PZZ42" s="548"/>
      <c r="QAA42" s="548"/>
      <c r="QAB42" s="548"/>
      <c r="QAC42" s="548"/>
      <c r="QAD42" s="548"/>
      <c r="QAE42" s="548"/>
      <c r="QAF42" s="548"/>
      <c r="QAG42" s="548"/>
      <c r="QAH42" s="548"/>
      <c r="QAI42" s="548"/>
      <c r="QAJ42" s="548"/>
      <c r="QAK42" s="548"/>
      <c r="QAL42" s="548"/>
      <c r="QAM42" s="548"/>
      <c r="QAN42" s="548"/>
      <c r="QAO42" s="548"/>
      <c r="QAP42" s="548"/>
      <c r="QAQ42" s="548"/>
      <c r="QAR42" s="548"/>
      <c r="QAS42" s="548"/>
      <c r="QAT42" s="548"/>
      <c r="QAU42" s="548"/>
      <c r="QAV42" s="548"/>
      <c r="QAW42" s="548"/>
      <c r="QAX42" s="548"/>
      <c r="QAY42" s="548"/>
      <c r="QAZ42" s="548"/>
      <c r="QBA42" s="548"/>
      <c r="QBB42" s="548"/>
      <c r="QBC42" s="548"/>
      <c r="QBD42" s="548"/>
      <c r="QBE42" s="548"/>
      <c r="QBF42" s="548"/>
      <c r="QBG42" s="548"/>
      <c r="QBH42" s="548"/>
      <c r="QBI42" s="548"/>
      <c r="QBJ42" s="548"/>
      <c r="QBK42" s="548"/>
      <c r="QBL42" s="548"/>
      <c r="QBM42" s="548"/>
      <c r="QBN42" s="548"/>
      <c r="QBO42" s="548"/>
      <c r="QBP42" s="548"/>
      <c r="QBQ42" s="548"/>
      <c r="QBR42" s="548"/>
      <c r="QBS42" s="548"/>
      <c r="QBT42" s="548"/>
      <c r="QBU42" s="548"/>
      <c r="QBV42" s="548"/>
      <c r="QBW42" s="548"/>
      <c r="QBX42" s="548"/>
      <c r="QBY42" s="548"/>
      <c r="QBZ42" s="548"/>
      <c r="QCA42" s="548"/>
      <c r="QCB42" s="548"/>
      <c r="QCC42" s="548"/>
      <c r="QCD42" s="548"/>
      <c r="QCE42" s="548"/>
      <c r="QCF42" s="548"/>
      <c r="QCG42" s="548"/>
      <c r="QCH42" s="548"/>
      <c r="QCI42" s="548"/>
      <c r="QCJ42" s="548"/>
      <c r="QCK42" s="548"/>
      <c r="QCL42" s="548"/>
      <c r="QCM42" s="548"/>
      <c r="QCN42" s="548"/>
      <c r="QCO42" s="548"/>
      <c r="QCP42" s="548"/>
      <c r="QCQ42" s="548"/>
      <c r="QCR42" s="548"/>
      <c r="QCS42" s="548"/>
      <c r="QCT42" s="548"/>
      <c r="QCU42" s="548"/>
      <c r="QCV42" s="548"/>
      <c r="QCW42" s="548"/>
      <c r="QCX42" s="548"/>
      <c r="QCY42" s="548"/>
      <c r="QCZ42" s="548"/>
      <c r="QDA42" s="548"/>
      <c r="QDB42" s="548"/>
      <c r="QDC42" s="548"/>
      <c r="QDD42" s="548"/>
      <c r="QDE42" s="548"/>
      <c r="QDF42" s="548"/>
      <c r="QDG42" s="548"/>
      <c r="QDH42" s="548"/>
      <c r="QDI42" s="548"/>
      <c r="QDJ42" s="548"/>
      <c r="QDK42" s="548"/>
      <c r="QDL42" s="548"/>
      <c r="QDM42" s="548"/>
      <c r="QDN42" s="548"/>
      <c r="QDO42" s="548"/>
      <c r="QDP42" s="548"/>
      <c r="QDQ42" s="548"/>
      <c r="QDR42" s="548"/>
      <c r="QDS42" s="548"/>
      <c r="QDT42" s="548"/>
      <c r="QDU42" s="548"/>
      <c r="QDV42" s="548"/>
      <c r="QDW42" s="548"/>
      <c r="QDX42" s="548"/>
      <c r="QDY42" s="548"/>
      <c r="QDZ42" s="548"/>
      <c r="QEA42" s="548"/>
      <c r="QEB42" s="548"/>
      <c r="QEC42" s="548"/>
      <c r="QED42" s="548"/>
      <c r="QEE42" s="548"/>
      <c r="QEF42" s="548"/>
      <c r="QEG42" s="548"/>
      <c r="QEH42" s="548"/>
      <c r="QEI42" s="548"/>
      <c r="QEJ42" s="548"/>
      <c r="QEK42" s="548"/>
      <c r="QEL42" s="548"/>
      <c r="QEM42" s="548"/>
      <c r="QEN42" s="548"/>
      <c r="QEO42" s="548"/>
      <c r="QEP42" s="548"/>
      <c r="QEQ42" s="548"/>
      <c r="QER42" s="548"/>
      <c r="QES42" s="548"/>
      <c r="QET42" s="548"/>
      <c r="QEU42" s="548"/>
      <c r="QEV42" s="548"/>
      <c r="QEW42" s="548"/>
      <c r="QEX42" s="548"/>
      <c r="QEY42" s="548"/>
      <c r="QEZ42" s="548"/>
      <c r="QFA42" s="548"/>
      <c r="QFB42" s="548"/>
      <c r="QFC42" s="548"/>
      <c r="QFD42" s="548"/>
      <c r="QFE42" s="548"/>
      <c r="QFF42" s="548"/>
      <c r="QFG42" s="548"/>
      <c r="QFH42" s="548"/>
      <c r="QFI42" s="548"/>
      <c r="QFJ42" s="548"/>
      <c r="QFK42" s="548"/>
      <c r="QFL42" s="548"/>
      <c r="QFM42" s="548"/>
      <c r="QFN42" s="548"/>
      <c r="QFO42" s="548"/>
      <c r="QFP42" s="548"/>
      <c r="QFQ42" s="548"/>
      <c r="QFR42" s="548"/>
      <c r="QFS42" s="548"/>
      <c r="QFT42" s="548"/>
      <c r="QFU42" s="548"/>
      <c r="QFV42" s="548"/>
      <c r="QFW42" s="548"/>
      <c r="QFX42" s="548"/>
      <c r="QFY42" s="548"/>
      <c r="QFZ42" s="548"/>
      <c r="QGA42" s="548"/>
      <c r="QGB42" s="548"/>
      <c r="QGC42" s="548"/>
      <c r="QGD42" s="548"/>
      <c r="QGE42" s="548"/>
      <c r="QGF42" s="548"/>
      <c r="QGG42" s="548"/>
      <c r="QGH42" s="548"/>
      <c r="QGI42" s="548"/>
      <c r="QGJ42" s="548"/>
      <c r="QGK42" s="548"/>
      <c r="QGL42" s="548"/>
      <c r="QGM42" s="548"/>
      <c r="QGN42" s="548"/>
      <c r="QGO42" s="548"/>
      <c r="QGP42" s="548"/>
      <c r="QGQ42" s="548"/>
      <c r="QGR42" s="548"/>
      <c r="QGS42" s="548"/>
      <c r="QGT42" s="548"/>
      <c r="QGU42" s="548"/>
      <c r="QGV42" s="548"/>
      <c r="QGW42" s="548"/>
      <c r="QGX42" s="548"/>
      <c r="QGY42" s="548"/>
      <c r="QGZ42" s="548"/>
      <c r="QHA42" s="548"/>
      <c r="QHB42" s="548"/>
      <c r="QHC42" s="548"/>
      <c r="QHD42" s="548"/>
      <c r="QHE42" s="548"/>
      <c r="QHF42" s="548"/>
      <c r="QHG42" s="548"/>
      <c r="QHH42" s="548"/>
      <c r="QHI42" s="548"/>
      <c r="QHJ42" s="548"/>
      <c r="QHK42" s="548"/>
      <c r="QHL42" s="548"/>
      <c r="QHM42" s="548"/>
      <c r="QHN42" s="548"/>
      <c r="QHO42" s="548"/>
      <c r="QHP42" s="548"/>
      <c r="QHQ42" s="548"/>
      <c r="QHR42" s="548"/>
      <c r="QHS42" s="548"/>
      <c r="QHT42" s="548"/>
      <c r="QHU42" s="548"/>
      <c r="QHV42" s="548"/>
      <c r="QHW42" s="548"/>
      <c r="QHX42" s="548"/>
      <c r="QHY42" s="548"/>
      <c r="QHZ42" s="548"/>
      <c r="QIA42" s="548"/>
      <c r="QIB42" s="548"/>
      <c r="QIC42" s="548"/>
      <c r="QID42" s="548"/>
      <c r="QIE42" s="548"/>
      <c r="QIF42" s="548"/>
      <c r="QIG42" s="548"/>
      <c r="QIH42" s="548"/>
      <c r="QII42" s="548"/>
      <c r="QIJ42" s="548"/>
      <c r="QIK42" s="548"/>
      <c r="QIL42" s="548"/>
      <c r="QIM42" s="548"/>
      <c r="QIN42" s="548"/>
      <c r="QIO42" s="548"/>
      <c r="QIP42" s="548"/>
      <c r="QIQ42" s="548"/>
      <c r="QIR42" s="548"/>
      <c r="QIS42" s="548"/>
      <c r="QIT42" s="548"/>
      <c r="QIU42" s="548"/>
      <c r="QIV42" s="548"/>
      <c r="QIW42" s="548"/>
      <c r="QIX42" s="548"/>
      <c r="QIY42" s="548"/>
      <c r="QIZ42" s="548"/>
      <c r="QJA42" s="548"/>
      <c r="QJB42" s="548"/>
      <c r="QJC42" s="548"/>
      <c r="QJD42" s="548"/>
      <c r="QJE42" s="548"/>
      <c r="QJF42" s="548"/>
      <c r="QJG42" s="548"/>
      <c r="QJH42" s="548"/>
      <c r="QJI42" s="548"/>
      <c r="QJJ42" s="548"/>
      <c r="QJK42" s="548"/>
      <c r="QJL42" s="548"/>
      <c r="QJM42" s="548"/>
      <c r="QJN42" s="548"/>
      <c r="QJO42" s="548"/>
      <c r="QJP42" s="548"/>
      <c r="QJQ42" s="548"/>
      <c r="QJR42" s="548"/>
      <c r="QJS42" s="548"/>
      <c r="QJT42" s="548"/>
      <c r="QJU42" s="548"/>
      <c r="QJV42" s="548"/>
      <c r="QJW42" s="548"/>
      <c r="QJX42" s="548"/>
      <c r="QJY42" s="548"/>
      <c r="QJZ42" s="548"/>
      <c r="QKA42" s="548"/>
      <c r="QKB42" s="548"/>
      <c r="QKC42" s="548"/>
      <c r="QKD42" s="548"/>
      <c r="QKE42" s="548"/>
      <c r="QKF42" s="548"/>
      <c r="QKG42" s="548"/>
      <c r="QKH42" s="548"/>
      <c r="QKI42" s="548"/>
      <c r="QKJ42" s="548"/>
      <c r="QKK42" s="548"/>
      <c r="QKL42" s="548"/>
      <c r="QKM42" s="548"/>
      <c r="QKN42" s="548"/>
      <c r="QKO42" s="548"/>
      <c r="QKP42" s="548"/>
      <c r="QKQ42" s="548"/>
      <c r="QKR42" s="548"/>
      <c r="QKS42" s="548"/>
      <c r="QKT42" s="548"/>
      <c r="QKU42" s="548"/>
      <c r="QKV42" s="548"/>
      <c r="QKW42" s="548"/>
      <c r="QKX42" s="548"/>
      <c r="QKY42" s="548"/>
      <c r="QKZ42" s="548"/>
      <c r="QLA42" s="548"/>
      <c r="QLB42" s="548"/>
      <c r="QLC42" s="548"/>
      <c r="QLD42" s="548"/>
      <c r="QLE42" s="548"/>
      <c r="QLF42" s="548"/>
      <c r="QLG42" s="548"/>
      <c r="QLH42" s="548"/>
      <c r="QLI42" s="548"/>
      <c r="QLJ42" s="548"/>
      <c r="QLK42" s="548"/>
      <c r="QLL42" s="548"/>
      <c r="QLM42" s="548"/>
      <c r="QLN42" s="548"/>
      <c r="QLO42" s="548"/>
      <c r="QLP42" s="548"/>
      <c r="QLQ42" s="548"/>
      <c r="QLR42" s="548"/>
      <c r="QLS42" s="548"/>
      <c r="QLT42" s="548"/>
      <c r="QLU42" s="548"/>
      <c r="QLV42" s="548"/>
      <c r="QLW42" s="548"/>
      <c r="QLX42" s="548"/>
      <c r="QLY42" s="548"/>
      <c r="QLZ42" s="548"/>
      <c r="QMA42" s="548"/>
      <c r="QMB42" s="548"/>
      <c r="QMC42" s="548"/>
      <c r="QMD42" s="548"/>
      <c r="QME42" s="548"/>
      <c r="QMF42" s="548"/>
      <c r="QMG42" s="548"/>
      <c r="QMH42" s="548"/>
      <c r="QMI42" s="548"/>
      <c r="QMJ42" s="548"/>
      <c r="QMK42" s="548"/>
      <c r="QML42" s="548"/>
      <c r="QMM42" s="548"/>
      <c r="QMN42" s="548"/>
      <c r="QMO42" s="548"/>
      <c r="QMP42" s="548"/>
      <c r="QMQ42" s="548"/>
      <c r="QMR42" s="548"/>
      <c r="QMS42" s="548"/>
      <c r="QMT42" s="548"/>
      <c r="QMU42" s="548"/>
      <c r="QMV42" s="548"/>
      <c r="QMW42" s="548"/>
      <c r="QMX42" s="548"/>
      <c r="QMY42" s="548"/>
      <c r="QMZ42" s="548"/>
      <c r="QNA42" s="548"/>
      <c r="QNB42" s="548"/>
      <c r="QNC42" s="548"/>
      <c r="QND42" s="548"/>
      <c r="QNE42" s="548"/>
      <c r="QNF42" s="548"/>
      <c r="QNG42" s="548"/>
      <c r="QNH42" s="548"/>
      <c r="QNI42" s="548"/>
      <c r="QNJ42" s="548"/>
      <c r="QNK42" s="548"/>
      <c r="QNL42" s="548"/>
      <c r="QNM42" s="548"/>
      <c r="QNN42" s="548"/>
      <c r="QNO42" s="548"/>
      <c r="QNP42" s="548"/>
      <c r="QNQ42" s="548"/>
      <c r="QNR42" s="548"/>
      <c r="QNS42" s="548"/>
      <c r="QNT42" s="548"/>
      <c r="QNU42" s="548"/>
      <c r="QNV42" s="548"/>
      <c r="QNW42" s="548"/>
      <c r="QNX42" s="548"/>
      <c r="QNY42" s="548"/>
      <c r="QNZ42" s="548"/>
      <c r="QOA42" s="548"/>
      <c r="QOB42" s="548"/>
      <c r="QOC42" s="548"/>
      <c r="QOD42" s="548"/>
      <c r="QOE42" s="548"/>
      <c r="QOF42" s="548"/>
      <c r="QOG42" s="548"/>
      <c r="QOH42" s="548"/>
      <c r="QOI42" s="548"/>
      <c r="QOJ42" s="548"/>
      <c r="QOK42" s="548"/>
      <c r="QOL42" s="548"/>
      <c r="QOM42" s="548"/>
      <c r="QON42" s="548"/>
      <c r="QOO42" s="548"/>
      <c r="QOP42" s="548"/>
      <c r="QOQ42" s="548"/>
      <c r="QOR42" s="548"/>
      <c r="QOS42" s="548"/>
      <c r="QOT42" s="548"/>
      <c r="QOU42" s="548"/>
      <c r="QOV42" s="548"/>
      <c r="QOW42" s="548"/>
      <c r="QOX42" s="548"/>
      <c r="QOY42" s="548"/>
      <c r="QOZ42" s="548"/>
      <c r="QPA42" s="548"/>
      <c r="QPB42" s="548"/>
      <c r="QPC42" s="548"/>
      <c r="QPD42" s="548"/>
      <c r="QPE42" s="548"/>
      <c r="QPF42" s="548"/>
      <c r="QPG42" s="548"/>
      <c r="QPH42" s="548"/>
      <c r="QPI42" s="548"/>
      <c r="QPJ42" s="548"/>
      <c r="QPK42" s="548"/>
      <c r="QPL42" s="548"/>
      <c r="QPM42" s="548"/>
      <c r="QPN42" s="548"/>
      <c r="QPO42" s="548"/>
      <c r="QPP42" s="548"/>
      <c r="QPQ42" s="548"/>
      <c r="QPR42" s="548"/>
      <c r="QPS42" s="548"/>
      <c r="QPT42" s="548"/>
      <c r="QPU42" s="548"/>
      <c r="QPV42" s="548"/>
      <c r="QPW42" s="548"/>
      <c r="QPX42" s="548"/>
      <c r="QPY42" s="548"/>
      <c r="QPZ42" s="548"/>
      <c r="QQA42" s="548"/>
      <c r="QQB42" s="548"/>
      <c r="QQC42" s="548"/>
      <c r="QQD42" s="548"/>
      <c r="QQE42" s="548"/>
      <c r="QQF42" s="548"/>
      <c r="QQG42" s="548"/>
      <c r="QQH42" s="548"/>
      <c r="QQI42" s="548"/>
      <c r="QQJ42" s="548"/>
      <c r="QQK42" s="548"/>
      <c r="QQL42" s="548"/>
      <c r="QQM42" s="548"/>
      <c r="QQN42" s="548"/>
      <c r="QQO42" s="548"/>
      <c r="QQP42" s="548"/>
      <c r="QQQ42" s="548"/>
      <c r="QQR42" s="548"/>
      <c r="QQS42" s="548"/>
      <c r="QQT42" s="548"/>
      <c r="QQU42" s="548"/>
      <c r="QQV42" s="548"/>
      <c r="QQW42" s="548"/>
      <c r="QQX42" s="548"/>
      <c r="QQY42" s="548"/>
      <c r="QQZ42" s="548"/>
      <c r="QRA42" s="548"/>
      <c r="QRB42" s="548"/>
      <c r="QRC42" s="548"/>
      <c r="QRD42" s="548"/>
      <c r="QRE42" s="548"/>
      <c r="QRF42" s="548"/>
      <c r="QRG42" s="548"/>
      <c r="QRH42" s="548"/>
      <c r="QRI42" s="548"/>
      <c r="QRJ42" s="548"/>
      <c r="QRK42" s="548"/>
      <c r="QRL42" s="548"/>
      <c r="QRM42" s="548"/>
      <c r="QRN42" s="548"/>
      <c r="QRO42" s="548"/>
      <c r="QRP42" s="548"/>
      <c r="QRQ42" s="548"/>
      <c r="QRR42" s="548"/>
      <c r="QRS42" s="548"/>
      <c r="QRT42" s="548"/>
      <c r="QRU42" s="548"/>
      <c r="QRV42" s="548"/>
      <c r="QRW42" s="548"/>
      <c r="QRX42" s="548"/>
      <c r="QRY42" s="548"/>
      <c r="QRZ42" s="548"/>
      <c r="QSA42" s="548"/>
      <c r="QSB42" s="548"/>
      <c r="QSC42" s="548"/>
      <c r="QSD42" s="548"/>
      <c r="QSE42" s="548"/>
      <c r="QSF42" s="548"/>
      <c r="QSG42" s="548"/>
      <c r="QSH42" s="548"/>
      <c r="QSI42" s="548"/>
      <c r="QSJ42" s="548"/>
      <c r="QSK42" s="548"/>
      <c r="QSL42" s="548"/>
      <c r="QSM42" s="548"/>
      <c r="QSN42" s="548"/>
      <c r="QSO42" s="548"/>
      <c r="QSP42" s="548"/>
      <c r="QSQ42" s="548"/>
      <c r="QSR42" s="548"/>
      <c r="QSS42" s="548"/>
      <c r="QST42" s="548"/>
      <c r="QSU42" s="548"/>
      <c r="QSV42" s="548"/>
      <c r="QSW42" s="548"/>
      <c r="QSX42" s="548"/>
      <c r="QSY42" s="548"/>
      <c r="QSZ42" s="548"/>
      <c r="QTA42" s="548"/>
      <c r="QTB42" s="548"/>
      <c r="QTC42" s="548"/>
      <c r="QTD42" s="548"/>
      <c r="QTE42" s="548"/>
      <c r="QTF42" s="548"/>
      <c r="QTG42" s="548"/>
      <c r="QTH42" s="548"/>
      <c r="QTI42" s="548"/>
      <c r="QTJ42" s="548"/>
      <c r="QTK42" s="548"/>
      <c r="QTL42" s="548"/>
      <c r="QTM42" s="548"/>
      <c r="QTN42" s="548"/>
      <c r="QTO42" s="548"/>
      <c r="QTP42" s="548"/>
      <c r="QTQ42" s="548"/>
      <c r="QTR42" s="548"/>
      <c r="QTS42" s="548"/>
      <c r="QTT42" s="548"/>
      <c r="QTU42" s="548"/>
      <c r="QTV42" s="548"/>
      <c r="QTW42" s="548"/>
      <c r="QTX42" s="548"/>
      <c r="QTY42" s="548"/>
      <c r="QTZ42" s="548"/>
      <c r="QUA42" s="548"/>
      <c r="QUB42" s="548"/>
      <c r="QUC42" s="548"/>
      <c r="QUD42" s="548"/>
      <c r="QUE42" s="548"/>
      <c r="QUF42" s="548"/>
      <c r="QUG42" s="548"/>
      <c r="QUH42" s="548"/>
      <c r="QUI42" s="548"/>
      <c r="QUJ42" s="548"/>
      <c r="QUK42" s="548"/>
      <c r="QUL42" s="548"/>
      <c r="QUM42" s="548"/>
      <c r="QUN42" s="548"/>
      <c r="QUO42" s="548"/>
      <c r="QUP42" s="548"/>
      <c r="QUQ42" s="548"/>
      <c r="QUR42" s="548"/>
      <c r="QUS42" s="548"/>
      <c r="QUT42" s="548"/>
      <c r="QUU42" s="548"/>
      <c r="QUV42" s="548"/>
      <c r="QUW42" s="548"/>
      <c r="QUX42" s="548"/>
      <c r="QUY42" s="548"/>
      <c r="QUZ42" s="548"/>
      <c r="QVA42" s="548"/>
      <c r="QVB42" s="548"/>
      <c r="QVC42" s="548"/>
      <c r="QVD42" s="548"/>
      <c r="QVE42" s="548"/>
      <c r="QVF42" s="548"/>
      <c r="QVG42" s="548"/>
      <c r="QVH42" s="548"/>
      <c r="QVI42" s="548"/>
      <c r="QVJ42" s="548"/>
      <c r="QVK42" s="548"/>
      <c r="QVL42" s="548"/>
      <c r="QVM42" s="548"/>
      <c r="QVN42" s="548"/>
      <c r="QVO42" s="548"/>
      <c r="QVP42" s="548"/>
      <c r="QVQ42" s="548"/>
      <c r="QVR42" s="548"/>
      <c r="QVS42" s="548"/>
      <c r="QVT42" s="548"/>
      <c r="QVU42" s="548"/>
      <c r="QVV42" s="548"/>
      <c r="QVW42" s="548"/>
      <c r="QVX42" s="548"/>
      <c r="QVY42" s="548"/>
      <c r="QVZ42" s="548"/>
      <c r="QWA42" s="548"/>
      <c r="QWB42" s="548"/>
      <c r="QWC42" s="548"/>
      <c r="QWD42" s="548"/>
      <c r="QWE42" s="548"/>
      <c r="QWF42" s="548"/>
      <c r="QWG42" s="548"/>
      <c r="QWH42" s="548"/>
      <c r="QWI42" s="548"/>
      <c r="QWJ42" s="548"/>
      <c r="QWK42" s="548"/>
      <c r="QWL42" s="548"/>
      <c r="QWM42" s="548"/>
      <c r="QWN42" s="548"/>
      <c r="QWO42" s="548"/>
      <c r="QWP42" s="548"/>
      <c r="QWQ42" s="548"/>
      <c r="QWR42" s="548"/>
      <c r="QWS42" s="548"/>
      <c r="QWT42" s="548"/>
      <c r="QWU42" s="548"/>
      <c r="QWV42" s="548"/>
      <c r="QWW42" s="548"/>
      <c r="QWX42" s="548"/>
      <c r="QWY42" s="548"/>
      <c r="QWZ42" s="548"/>
      <c r="QXA42" s="548"/>
      <c r="QXB42" s="548"/>
      <c r="QXC42" s="548"/>
      <c r="QXD42" s="548"/>
      <c r="QXE42" s="548"/>
      <c r="QXF42" s="548"/>
      <c r="QXG42" s="548"/>
      <c r="QXH42" s="548"/>
      <c r="QXI42" s="548"/>
      <c r="QXJ42" s="548"/>
      <c r="QXK42" s="548"/>
      <c r="QXL42" s="548"/>
      <c r="QXM42" s="548"/>
      <c r="QXN42" s="548"/>
      <c r="QXO42" s="548"/>
      <c r="QXP42" s="548"/>
      <c r="QXQ42" s="548"/>
      <c r="QXR42" s="548"/>
      <c r="QXS42" s="548"/>
      <c r="QXT42" s="548"/>
      <c r="QXU42" s="548"/>
      <c r="QXV42" s="548"/>
      <c r="QXW42" s="548"/>
      <c r="QXX42" s="548"/>
      <c r="QXY42" s="548"/>
      <c r="QXZ42" s="548"/>
      <c r="QYA42" s="548"/>
      <c r="QYB42" s="548"/>
      <c r="QYC42" s="548"/>
      <c r="QYD42" s="548"/>
      <c r="QYE42" s="548"/>
      <c r="QYF42" s="548"/>
      <c r="QYG42" s="548"/>
      <c r="QYH42" s="548"/>
      <c r="QYI42" s="548"/>
      <c r="QYJ42" s="548"/>
      <c r="QYK42" s="548"/>
      <c r="QYL42" s="548"/>
      <c r="QYM42" s="548"/>
      <c r="QYN42" s="548"/>
      <c r="QYO42" s="548"/>
      <c r="QYP42" s="548"/>
      <c r="QYQ42" s="548"/>
      <c r="QYR42" s="548"/>
      <c r="QYS42" s="548"/>
      <c r="QYT42" s="548"/>
      <c r="QYU42" s="548"/>
      <c r="QYV42" s="548"/>
      <c r="QYW42" s="548"/>
      <c r="QYX42" s="548"/>
      <c r="QYY42" s="548"/>
      <c r="QYZ42" s="548"/>
      <c r="QZA42" s="548"/>
      <c r="QZB42" s="548"/>
      <c r="QZC42" s="548"/>
      <c r="QZD42" s="548"/>
      <c r="QZE42" s="548"/>
      <c r="QZF42" s="548"/>
      <c r="QZG42" s="548"/>
      <c r="QZH42" s="548"/>
      <c r="QZI42" s="548"/>
      <c r="QZJ42" s="548"/>
      <c r="QZK42" s="548"/>
      <c r="QZL42" s="548"/>
      <c r="QZM42" s="548"/>
      <c r="QZN42" s="548"/>
      <c r="QZO42" s="548"/>
      <c r="QZP42" s="548"/>
      <c r="QZQ42" s="548"/>
      <c r="QZR42" s="548"/>
      <c r="QZS42" s="548"/>
      <c r="QZT42" s="548"/>
      <c r="QZU42" s="548"/>
      <c r="QZV42" s="548"/>
      <c r="QZW42" s="548"/>
      <c r="QZX42" s="548"/>
      <c r="QZY42" s="548"/>
      <c r="QZZ42" s="548"/>
      <c r="RAA42" s="548"/>
      <c r="RAB42" s="548"/>
      <c r="RAC42" s="548"/>
      <c r="RAD42" s="548"/>
      <c r="RAE42" s="548"/>
      <c r="RAF42" s="548"/>
      <c r="RAG42" s="548"/>
      <c r="RAH42" s="548"/>
      <c r="RAI42" s="548"/>
      <c r="RAJ42" s="548"/>
      <c r="RAK42" s="548"/>
      <c r="RAL42" s="548"/>
      <c r="RAM42" s="548"/>
      <c r="RAN42" s="548"/>
      <c r="RAO42" s="548"/>
      <c r="RAP42" s="548"/>
      <c r="RAQ42" s="548"/>
      <c r="RAR42" s="548"/>
      <c r="RAS42" s="548"/>
      <c r="RAT42" s="548"/>
      <c r="RAU42" s="548"/>
      <c r="RAV42" s="548"/>
      <c r="RAW42" s="548"/>
      <c r="RAX42" s="548"/>
      <c r="RAY42" s="548"/>
      <c r="RAZ42" s="548"/>
      <c r="RBA42" s="548"/>
      <c r="RBB42" s="548"/>
      <c r="RBC42" s="548"/>
      <c r="RBD42" s="548"/>
      <c r="RBE42" s="548"/>
      <c r="RBF42" s="548"/>
      <c r="RBG42" s="548"/>
      <c r="RBH42" s="548"/>
      <c r="RBI42" s="548"/>
      <c r="RBJ42" s="548"/>
      <c r="RBK42" s="548"/>
      <c r="RBL42" s="548"/>
      <c r="RBM42" s="548"/>
      <c r="RBN42" s="548"/>
      <c r="RBO42" s="548"/>
      <c r="RBP42" s="548"/>
      <c r="RBQ42" s="548"/>
      <c r="RBR42" s="548"/>
      <c r="RBS42" s="548"/>
      <c r="RBT42" s="548"/>
      <c r="RBU42" s="548"/>
      <c r="RBV42" s="548"/>
      <c r="RBW42" s="548"/>
      <c r="RBX42" s="548"/>
      <c r="RBY42" s="548"/>
      <c r="RBZ42" s="548"/>
      <c r="RCA42" s="548"/>
      <c r="RCB42" s="548"/>
      <c r="RCC42" s="548"/>
      <c r="RCD42" s="548"/>
      <c r="RCE42" s="548"/>
      <c r="RCF42" s="548"/>
      <c r="RCG42" s="548"/>
      <c r="RCH42" s="548"/>
      <c r="RCI42" s="548"/>
      <c r="RCJ42" s="548"/>
      <c r="RCK42" s="548"/>
      <c r="RCL42" s="548"/>
      <c r="RCM42" s="548"/>
      <c r="RCN42" s="548"/>
      <c r="RCO42" s="548"/>
      <c r="RCP42" s="548"/>
      <c r="RCQ42" s="548"/>
      <c r="RCR42" s="548"/>
      <c r="RCS42" s="548"/>
      <c r="RCT42" s="548"/>
      <c r="RCU42" s="548"/>
      <c r="RCV42" s="548"/>
      <c r="RCW42" s="548"/>
      <c r="RCX42" s="548"/>
      <c r="RCY42" s="548"/>
      <c r="RCZ42" s="548"/>
      <c r="RDA42" s="548"/>
      <c r="RDB42" s="548"/>
      <c r="RDC42" s="548"/>
      <c r="RDD42" s="548"/>
      <c r="RDE42" s="548"/>
      <c r="RDF42" s="548"/>
      <c r="RDG42" s="548"/>
      <c r="RDH42" s="548"/>
      <c r="RDI42" s="548"/>
      <c r="RDJ42" s="548"/>
      <c r="RDK42" s="548"/>
      <c r="RDL42" s="548"/>
      <c r="RDM42" s="548"/>
      <c r="RDN42" s="548"/>
      <c r="RDO42" s="548"/>
      <c r="RDP42" s="548"/>
      <c r="RDQ42" s="548"/>
      <c r="RDR42" s="548"/>
      <c r="RDS42" s="548"/>
      <c r="RDT42" s="548"/>
      <c r="RDU42" s="548"/>
      <c r="RDV42" s="548"/>
      <c r="RDW42" s="548"/>
      <c r="RDX42" s="548"/>
      <c r="RDY42" s="548"/>
      <c r="RDZ42" s="548"/>
      <c r="REA42" s="548"/>
      <c r="REB42" s="548"/>
      <c r="REC42" s="548"/>
      <c r="RED42" s="548"/>
      <c r="REE42" s="548"/>
      <c r="REF42" s="548"/>
      <c r="REG42" s="548"/>
      <c r="REH42" s="548"/>
      <c r="REI42" s="548"/>
      <c r="REJ42" s="548"/>
      <c r="REK42" s="548"/>
      <c r="REL42" s="548"/>
      <c r="REM42" s="548"/>
      <c r="REN42" s="548"/>
      <c r="REO42" s="548"/>
      <c r="REP42" s="548"/>
      <c r="REQ42" s="548"/>
      <c r="RER42" s="548"/>
      <c r="RES42" s="548"/>
      <c r="RET42" s="548"/>
      <c r="REU42" s="548"/>
      <c r="REV42" s="548"/>
      <c r="REW42" s="548"/>
      <c r="REX42" s="548"/>
      <c r="REY42" s="548"/>
      <c r="REZ42" s="548"/>
      <c r="RFA42" s="548"/>
      <c r="RFB42" s="548"/>
      <c r="RFC42" s="548"/>
      <c r="RFD42" s="548"/>
      <c r="RFE42" s="548"/>
      <c r="RFF42" s="548"/>
      <c r="RFG42" s="548"/>
      <c r="RFH42" s="548"/>
      <c r="RFI42" s="548"/>
      <c r="RFJ42" s="548"/>
      <c r="RFK42" s="548"/>
      <c r="RFL42" s="548"/>
      <c r="RFM42" s="548"/>
      <c r="RFN42" s="548"/>
      <c r="RFO42" s="548"/>
      <c r="RFP42" s="548"/>
      <c r="RFQ42" s="548"/>
      <c r="RFR42" s="548"/>
      <c r="RFS42" s="548"/>
      <c r="RFT42" s="548"/>
      <c r="RFU42" s="548"/>
      <c r="RFV42" s="548"/>
      <c r="RFW42" s="548"/>
      <c r="RFX42" s="548"/>
      <c r="RFY42" s="548"/>
      <c r="RFZ42" s="548"/>
      <c r="RGA42" s="548"/>
      <c r="RGB42" s="548"/>
      <c r="RGC42" s="548"/>
      <c r="RGD42" s="548"/>
      <c r="RGE42" s="548"/>
      <c r="RGF42" s="548"/>
      <c r="RGG42" s="548"/>
      <c r="RGH42" s="548"/>
      <c r="RGI42" s="548"/>
      <c r="RGJ42" s="548"/>
      <c r="RGK42" s="548"/>
      <c r="RGL42" s="548"/>
      <c r="RGM42" s="548"/>
      <c r="RGN42" s="548"/>
      <c r="RGO42" s="548"/>
      <c r="RGP42" s="548"/>
      <c r="RGQ42" s="548"/>
      <c r="RGR42" s="548"/>
      <c r="RGS42" s="548"/>
      <c r="RGT42" s="548"/>
      <c r="RGU42" s="548"/>
      <c r="RGV42" s="548"/>
      <c r="RGW42" s="548"/>
      <c r="RGX42" s="548"/>
      <c r="RGY42" s="548"/>
      <c r="RGZ42" s="548"/>
      <c r="RHA42" s="548"/>
      <c r="RHB42" s="548"/>
      <c r="RHC42" s="548"/>
      <c r="RHD42" s="548"/>
      <c r="RHE42" s="548"/>
      <c r="RHF42" s="548"/>
      <c r="RHG42" s="548"/>
      <c r="RHH42" s="548"/>
      <c r="RHI42" s="548"/>
      <c r="RHJ42" s="548"/>
      <c r="RHK42" s="548"/>
      <c r="RHL42" s="548"/>
      <c r="RHM42" s="548"/>
      <c r="RHN42" s="548"/>
      <c r="RHO42" s="548"/>
      <c r="RHP42" s="548"/>
      <c r="RHQ42" s="548"/>
      <c r="RHR42" s="548"/>
      <c r="RHS42" s="548"/>
      <c r="RHT42" s="548"/>
      <c r="RHU42" s="548"/>
      <c r="RHV42" s="548"/>
      <c r="RHW42" s="548"/>
      <c r="RHX42" s="548"/>
      <c r="RHY42" s="548"/>
      <c r="RHZ42" s="548"/>
      <c r="RIA42" s="548"/>
      <c r="RIB42" s="548"/>
      <c r="RIC42" s="548"/>
      <c r="RID42" s="548"/>
      <c r="RIE42" s="548"/>
      <c r="RIF42" s="548"/>
      <c r="RIG42" s="548"/>
      <c r="RIH42" s="548"/>
      <c r="RII42" s="548"/>
      <c r="RIJ42" s="548"/>
      <c r="RIK42" s="548"/>
      <c r="RIL42" s="548"/>
      <c r="RIM42" s="548"/>
      <c r="RIN42" s="548"/>
      <c r="RIO42" s="548"/>
      <c r="RIP42" s="548"/>
      <c r="RIQ42" s="548"/>
      <c r="RIR42" s="548"/>
      <c r="RIS42" s="548"/>
      <c r="RIT42" s="548"/>
      <c r="RIU42" s="548"/>
      <c r="RIV42" s="548"/>
      <c r="RIW42" s="548"/>
      <c r="RIX42" s="548"/>
      <c r="RIY42" s="548"/>
      <c r="RIZ42" s="548"/>
      <c r="RJA42" s="548"/>
      <c r="RJB42" s="548"/>
      <c r="RJC42" s="548"/>
      <c r="RJD42" s="548"/>
      <c r="RJE42" s="548"/>
      <c r="RJF42" s="548"/>
      <c r="RJG42" s="548"/>
      <c r="RJH42" s="548"/>
      <c r="RJI42" s="548"/>
      <c r="RJJ42" s="548"/>
      <c r="RJK42" s="548"/>
      <c r="RJL42" s="548"/>
      <c r="RJM42" s="548"/>
      <c r="RJN42" s="548"/>
      <c r="RJO42" s="548"/>
      <c r="RJP42" s="548"/>
      <c r="RJQ42" s="548"/>
      <c r="RJR42" s="548"/>
      <c r="RJS42" s="548"/>
      <c r="RJT42" s="548"/>
      <c r="RJU42" s="548"/>
      <c r="RJV42" s="548"/>
      <c r="RJW42" s="548"/>
      <c r="RJX42" s="548"/>
      <c r="RJY42" s="548"/>
      <c r="RJZ42" s="548"/>
      <c r="RKA42" s="548"/>
      <c r="RKB42" s="548"/>
      <c r="RKC42" s="548"/>
      <c r="RKD42" s="548"/>
      <c r="RKE42" s="548"/>
      <c r="RKF42" s="548"/>
      <c r="RKG42" s="548"/>
      <c r="RKH42" s="548"/>
      <c r="RKI42" s="548"/>
      <c r="RKJ42" s="548"/>
      <c r="RKK42" s="548"/>
      <c r="RKL42" s="548"/>
      <c r="RKM42" s="548"/>
      <c r="RKN42" s="548"/>
      <c r="RKO42" s="548"/>
      <c r="RKP42" s="548"/>
      <c r="RKQ42" s="548"/>
      <c r="RKR42" s="548"/>
      <c r="RKS42" s="548"/>
      <c r="RKT42" s="548"/>
      <c r="RKU42" s="548"/>
      <c r="RKV42" s="548"/>
      <c r="RKW42" s="548"/>
      <c r="RKX42" s="548"/>
      <c r="RKY42" s="548"/>
      <c r="RKZ42" s="548"/>
      <c r="RLA42" s="548"/>
      <c r="RLB42" s="548"/>
      <c r="RLC42" s="548"/>
      <c r="RLD42" s="548"/>
      <c r="RLE42" s="548"/>
      <c r="RLF42" s="548"/>
      <c r="RLG42" s="548"/>
      <c r="RLH42" s="548"/>
      <c r="RLI42" s="548"/>
      <c r="RLJ42" s="548"/>
      <c r="RLK42" s="548"/>
      <c r="RLL42" s="548"/>
      <c r="RLM42" s="548"/>
      <c r="RLN42" s="548"/>
      <c r="RLO42" s="548"/>
      <c r="RLP42" s="548"/>
      <c r="RLQ42" s="548"/>
      <c r="RLR42" s="548"/>
      <c r="RLS42" s="548"/>
      <c r="RLT42" s="548"/>
      <c r="RLU42" s="548"/>
      <c r="RLV42" s="548"/>
      <c r="RLW42" s="548"/>
      <c r="RLX42" s="548"/>
      <c r="RLY42" s="548"/>
      <c r="RLZ42" s="548"/>
      <c r="RMA42" s="548"/>
      <c r="RMB42" s="548"/>
      <c r="RMC42" s="548"/>
      <c r="RMD42" s="548"/>
      <c r="RME42" s="548"/>
      <c r="RMF42" s="548"/>
      <c r="RMG42" s="548"/>
      <c r="RMH42" s="548"/>
      <c r="RMI42" s="548"/>
      <c r="RMJ42" s="548"/>
      <c r="RMK42" s="548"/>
      <c r="RML42" s="548"/>
      <c r="RMM42" s="548"/>
      <c r="RMN42" s="548"/>
      <c r="RMO42" s="548"/>
      <c r="RMP42" s="548"/>
      <c r="RMQ42" s="548"/>
      <c r="RMR42" s="548"/>
      <c r="RMS42" s="548"/>
      <c r="RMT42" s="548"/>
      <c r="RMU42" s="548"/>
      <c r="RMV42" s="548"/>
      <c r="RMW42" s="548"/>
      <c r="RMX42" s="548"/>
      <c r="RMY42" s="548"/>
      <c r="RMZ42" s="548"/>
      <c r="RNA42" s="548"/>
      <c r="RNB42" s="548"/>
      <c r="RNC42" s="548"/>
      <c r="RND42" s="548"/>
      <c r="RNE42" s="548"/>
      <c r="RNF42" s="548"/>
      <c r="RNG42" s="548"/>
      <c r="RNH42" s="548"/>
      <c r="RNI42" s="548"/>
      <c r="RNJ42" s="548"/>
      <c r="RNK42" s="548"/>
      <c r="RNL42" s="548"/>
      <c r="RNM42" s="548"/>
      <c r="RNN42" s="548"/>
      <c r="RNO42" s="548"/>
      <c r="RNP42" s="548"/>
      <c r="RNQ42" s="548"/>
      <c r="RNR42" s="548"/>
      <c r="RNS42" s="548"/>
      <c r="RNT42" s="548"/>
      <c r="RNU42" s="548"/>
      <c r="RNV42" s="548"/>
      <c r="RNW42" s="548"/>
      <c r="RNX42" s="548"/>
      <c r="RNY42" s="548"/>
      <c r="RNZ42" s="548"/>
      <c r="ROA42" s="548"/>
      <c r="ROB42" s="548"/>
      <c r="ROC42" s="548"/>
      <c r="ROD42" s="548"/>
      <c r="ROE42" s="548"/>
      <c r="ROF42" s="548"/>
      <c r="ROG42" s="548"/>
      <c r="ROH42" s="548"/>
      <c r="ROI42" s="548"/>
      <c r="ROJ42" s="548"/>
      <c r="ROK42" s="548"/>
      <c r="ROL42" s="548"/>
      <c r="ROM42" s="548"/>
      <c r="RON42" s="548"/>
      <c r="ROO42" s="548"/>
      <c r="ROP42" s="548"/>
      <c r="ROQ42" s="548"/>
      <c r="ROR42" s="548"/>
      <c r="ROS42" s="548"/>
      <c r="ROT42" s="548"/>
      <c r="ROU42" s="548"/>
      <c r="ROV42" s="548"/>
      <c r="ROW42" s="548"/>
      <c r="ROX42" s="548"/>
      <c r="ROY42" s="548"/>
      <c r="ROZ42" s="548"/>
      <c r="RPA42" s="548"/>
      <c r="RPB42" s="548"/>
      <c r="RPC42" s="548"/>
      <c r="RPD42" s="548"/>
      <c r="RPE42" s="548"/>
      <c r="RPF42" s="548"/>
      <c r="RPG42" s="548"/>
      <c r="RPH42" s="548"/>
      <c r="RPI42" s="548"/>
      <c r="RPJ42" s="548"/>
      <c r="RPK42" s="548"/>
      <c r="RPL42" s="548"/>
      <c r="RPM42" s="548"/>
      <c r="RPN42" s="548"/>
      <c r="RPO42" s="548"/>
      <c r="RPP42" s="548"/>
      <c r="RPQ42" s="548"/>
      <c r="RPR42" s="548"/>
      <c r="RPS42" s="548"/>
      <c r="RPT42" s="548"/>
      <c r="RPU42" s="548"/>
      <c r="RPV42" s="548"/>
      <c r="RPW42" s="548"/>
      <c r="RPX42" s="548"/>
      <c r="RPY42" s="548"/>
      <c r="RPZ42" s="548"/>
      <c r="RQA42" s="548"/>
      <c r="RQB42" s="548"/>
      <c r="RQC42" s="548"/>
      <c r="RQD42" s="548"/>
      <c r="RQE42" s="548"/>
      <c r="RQF42" s="548"/>
      <c r="RQG42" s="548"/>
      <c r="RQH42" s="548"/>
      <c r="RQI42" s="548"/>
      <c r="RQJ42" s="548"/>
      <c r="RQK42" s="548"/>
      <c r="RQL42" s="548"/>
      <c r="RQM42" s="548"/>
      <c r="RQN42" s="548"/>
      <c r="RQO42" s="548"/>
      <c r="RQP42" s="548"/>
      <c r="RQQ42" s="548"/>
      <c r="RQR42" s="548"/>
      <c r="RQS42" s="548"/>
      <c r="RQT42" s="548"/>
      <c r="RQU42" s="548"/>
      <c r="RQV42" s="548"/>
      <c r="RQW42" s="548"/>
      <c r="RQX42" s="548"/>
      <c r="RQY42" s="548"/>
      <c r="RQZ42" s="548"/>
      <c r="RRA42" s="548"/>
      <c r="RRB42" s="548"/>
      <c r="RRC42" s="548"/>
      <c r="RRD42" s="548"/>
      <c r="RRE42" s="548"/>
      <c r="RRF42" s="548"/>
      <c r="RRG42" s="548"/>
      <c r="RRH42" s="548"/>
      <c r="RRI42" s="548"/>
      <c r="RRJ42" s="548"/>
      <c r="RRK42" s="548"/>
      <c r="RRL42" s="548"/>
      <c r="RRM42" s="548"/>
      <c r="RRN42" s="548"/>
      <c r="RRO42" s="548"/>
      <c r="RRP42" s="548"/>
      <c r="RRQ42" s="548"/>
      <c r="RRR42" s="548"/>
      <c r="RRS42" s="548"/>
      <c r="RRT42" s="548"/>
      <c r="RRU42" s="548"/>
      <c r="RRV42" s="548"/>
      <c r="RRW42" s="548"/>
      <c r="RRX42" s="548"/>
      <c r="RRY42" s="548"/>
      <c r="RRZ42" s="548"/>
      <c r="RSA42" s="548"/>
      <c r="RSB42" s="548"/>
      <c r="RSC42" s="548"/>
      <c r="RSD42" s="548"/>
      <c r="RSE42" s="548"/>
      <c r="RSF42" s="548"/>
      <c r="RSG42" s="548"/>
      <c r="RSH42" s="548"/>
      <c r="RSI42" s="548"/>
      <c r="RSJ42" s="548"/>
      <c r="RSK42" s="548"/>
      <c r="RSL42" s="548"/>
      <c r="RSM42" s="548"/>
      <c r="RSN42" s="548"/>
      <c r="RSO42" s="548"/>
      <c r="RSP42" s="548"/>
      <c r="RSQ42" s="548"/>
      <c r="RSR42" s="548"/>
      <c r="RSS42" s="548"/>
      <c r="RST42" s="548"/>
      <c r="RSU42" s="548"/>
      <c r="RSV42" s="548"/>
      <c r="RSW42" s="548"/>
      <c r="RSX42" s="548"/>
      <c r="RSY42" s="548"/>
      <c r="RSZ42" s="548"/>
      <c r="RTA42" s="548"/>
      <c r="RTB42" s="548"/>
      <c r="RTC42" s="548"/>
      <c r="RTD42" s="548"/>
      <c r="RTE42" s="548"/>
      <c r="RTF42" s="548"/>
      <c r="RTG42" s="548"/>
      <c r="RTH42" s="548"/>
      <c r="RTI42" s="548"/>
      <c r="RTJ42" s="548"/>
      <c r="RTK42" s="548"/>
      <c r="RTL42" s="548"/>
      <c r="RTM42" s="548"/>
      <c r="RTN42" s="548"/>
      <c r="RTO42" s="548"/>
      <c r="RTP42" s="548"/>
      <c r="RTQ42" s="548"/>
      <c r="RTR42" s="548"/>
      <c r="RTS42" s="548"/>
      <c r="RTT42" s="548"/>
      <c r="RTU42" s="548"/>
      <c r="RTV42" s="548"/>
      <c r="RTW42" s="548"/>
      <c r="RTX42" s="548"/>
      <c r="RTY42" s="548"/>
      <c r="RTZ42" s="548"/>
      <c r="RUA42" s="548"/>
      <c r="RUB42" s="548"/>
      <c r="RUC42" s="548"/>
      <c r="RUD42" s="548"/>
      <c r="RUE42" s="548"/>
      <c r="RUF42" s="548"/>
      <c r="RUG42" s="548"/>
      <c r="RUH42" s="548"/>
      <c r="RUI42" s="548"/>
      <c r="RUJ42" s="548"/>
      <c r="RUK42" s="548"/>
      <c r="RUL42" s="548"/>
      <c r="RUM42" s="548"/>
      <c r="RUN42" s="548"/>
      <c r="RUO42" s="548"/>
      <c r="RUP42" s="548"/>
      <c r="RUQ42" s="548"/>
      <c r="RUR42" s="548"/>
      <c r="RUS42" s="548"/>
      <c r="RUT42" s="548"/>
      <c r="RUU42" s="548"/>
      <c r="RUV42" s="548"/>
      <c r="RUW42" s="548"/>
      <c r="RUX42" s="548"/>
      <c r="RUY42" s="548"/>
      <c r="RUZ42" s="548"/>
      <c r="RVA42" s="548"/>
      <c r="RVB42" s="548"/>
      <c r="RVC42" s="548"/>
      <c r="RVD42" s="548"/>
      <c r="RVE42" s="548"/>
      <c r="RVF42" s="548"/>
      <c r="RVG42" s="548"/>
      <c r="RVH42" s="548"/>
      <c r="RVI42" s="548"/>
      <c r="RVJ42" s="548"/>
      <c r="RVK42" s="548"/>
      <c r="RVL42" s="548"/>
      <c r="RVM42" s="548"/>
      <c r="RVN42" s="548"/>
      <c r="RVO42" s="548"/>
      <c r="RVP42" s="548"/>
      <c r="RVQ42" s="548"/>
      <c r="RVR42" s="548"/>
      <c r="RVS42" s="548"/>
      <c r="RVT42" s="548"/>
      <c r="RVU42" s="548"/>
      <c r="RVV42" s="548"/>
      <c r="RVW42" s="548"/>
      <c r="RVX42" s="548"/>
      <c r="RVY42" s="548"/>
      <c r="RVZ42" s="548"/>
      <c r="RWA42" s="548"/>
      <c r="RWB42" s="548"/>
      <c r="RWC42" s="548"/>
      <c r="RWD42" s="548"/>
      <c r="RWE42" s="548"/>
      <c r="RWF42" s="548"/>
      <c r="RWG42" s="548"/>
      <c r="RWH42" s="548"/>
      <c r="RWI42" s="548"/>
      <c r="RWJ42" s="548"/>
      <c r="RWK42" s="548"/>
      <c r="RWL42" s="548"/>
      <c r="RWM42" s="548"/>
      <c r="RWN42" s="548"/>
      <c r="RWO42" s="548"/>
      <c r="RWP42" s="548"/>
      <c r="RWQ42" s="548"/>
      <c r="RWR42" s="548"/>
      <c r="RWS42" s="548"/>
      <c r="RWT42" s="548"/>
      <c r="RWU42" s="548"/>
      <c r="RWV42" s="548"/>
      <c r="RWW42" s="548"/>
      <c r="RWX42" s="548"/>
      <c r="RWY42" s="548"/>
      <c r="RWZ42" s="548"/>
      <c r="RXA42" s="548"/>
      <c r="RXB42" s="548"/>
      <c r="RXC42" s="548"/>
      <c r="RXD42" s="548"/>
      <c r="RXE42" s="548"/>
      <c r="RXF42" s="548"/>
      <c r="RXG42" s="548"/>
      <c r="RXH42" s="548"/>
      <c r="RXI42" s="548"/>
      <c r="RXJ42" s="548"/>
      <c r="RXK42" s="548"/>
      <c r="RXL42" s="548"/>
      <c r="RXM42" s="548"/>
      <c r="RXN42" s="548"/>
      <c r="RXO42" s="548"/>
      <c r="RXP42" s="548"/>
      <c r="RXQ42" s="548"/>
      <c r="RXR42" s="548"/>
      <c r="RXS42" s="548"/>
      <c r="RXT42" s="548"/>
      <c r="RXU42" s="548"/>
      <c r="RXV42" s="548"/>
      <c r="RXW42" s="548"/>
      <c r="RXX42" s="548"/>
      <c r="RXY42" s="548"/>
      <c r="RXZ42" s="548"/>
      <c r="RYA42" s="548"/>
      <c r="RYB42" s="548"/>
      <c r="RYC42" s="548"/>
      <c r="RYD42" s="548"/>
      <c r="RYE42" s="548"/>
      <c r="RYF42" s="548"/>
      <c r="RYG42" s="548"/>
      <c r="RYH42" s="548"/>
      <c r="RYI42" s="548"/>
      <c r="RYJ42" s="548"/>
      <c r="RYK42" s="548"/>
      <c r="RYL42" s="548"/>
      <c r="RYM42" s="548"/>
      <c r="RYN42" s="548"/>
      <c r="RYO42" s="548"/>
      <c r="RYP42" s="548"/>
      <c r="RYQ42" s="548"/>
      <c r="RYR42" s="548"/>
      <c r="RYS42" s="548"/>
      <c r="RYT42" s="548"/>
      <c r="RYU42" s="548"/>
      <c r="RYV42" s="548"/>
      <c r="RYW42" s="548"/>
      <c r="RYX42" s="548"/>
      <c r="RYY42" s="548"/>
      <c r="RYZ42" s="548"/>
      <c r="RZA42" s="548"/>
      <c r="RZB42" s="548"/>
      <c r="RZC42" s="548"/>
      <c r="RZD42" s="548"/>
      <c r="RZE42" s="548"/>
      <c r="RZF42" s="548"/>
      <c r="RZG42" s="548"/>
      <c r="RZH42" s="548"/>
      <c r="RZI42" s="548"/>
      <c r="RZJ42" s="548"/>
      <c r="RZK42" s="548"/>
      <c r="RZL42" s="548"/>
      <c r="RZM42" s="548"/>
      <c r="RZN42" s="548"/>
      <c r="RZO42" s="548"/>
      <c r="RZP42" s="548"/>
      <c r="RZQ42" s="548"/>
      <c r="RZR42" s="548"/>
      <c r="RZS42" s="548"/>
      <c r="RZT42" s="548"/>
      <c r="RZU42" s="548"/>
      <c r="RZV42" s="548"/>
      <c r="RZW42" s="548"/>
      <c r="RZX42" s="548"/>
      <c r="RZY42" s="548"/>
      <c r="RZZ42" s="548"/>
      <c r="SAA42" s="548"/>
      <c r="SAB42" s="548"/>
      <c r="SAC42" s="548"/>
      <c r="SAD42" s="548"/>
      <c r="SAE42" s="548"/>
      <c r="SAF42" s="548"/>
      <c r="SAG42" s="548"/>
      <c r="SAH42" s="548"/>
      <c r="SAI42" s="548"/>
      <c r="SAJ42" s="548"/>
      <c r="SAK42" s="548"/>
      <c r="SAL42" s="548"/>
      <c r="SAM42" s="548"/>
      <c r="SAN42" s="548"/>
      <c r="SAO42" s="548"/>
      <c r="SAP42" s="548"/>
      <c r="SAQ42" s="548"/>
      <c r="SAR42" s="548"/>
      <c r="SAS42" s="548"/>
      <c r="SAT42" s="548"/>
      <c r="SAU42" s="548"/>
      <c r="SAV42" s="548"/>
      <c r="SAW42" s="548"/>
      <c r="SAX42" s="548"/>
      <c r="SAY42" s="548"/>
      <c r="SAZ42" s="548"/>
      <c r="SBA42" s="548"/>
      <c r="SBB42" s="548"/>
      <c r="SBC42" s="548"/>
      <c r="SBD42" s="548"/>
      <c r="SBE42" s="548"/>
      <c r="SBF42" s="548"/>
      <c r="SBG42" s="548"/>
      <c r="SBH42" s="548"/>
      <c r="SBI42" s="548"/>
      <c r="SBJ42" s="548"/>
      <c r="SBK42" s="548"/>
      <c r="SBL42" s="548"/>
      <c r="SBM42" s="548"/>
      <c r="SBN42" s="548"/>
      <c r="SBO42" s="548"/>
      <c r="SBP42" s="548"/>
      <c r="SBQ42" s="548"/>
      <c r="SBR42" s="548"/>
      <c r="SBS42" s="548"/>
      <c r="SBT42" s="548"/>
      <c r="SBU42" s="548"/>
      <c r="SBV42" s="548"/>
      <c r="SBW42" s="548"/>
      <c r="SBX42" s="548"/>
      <c r="SBY42" s="548"/>
      <c r="SBZ42" s="548"/>
      <c r="SCA42" s="548"/>
      <c r="SCB42" s="548"/>
      <c r="SCC42" s="548"/>
      <c r="SCD42" s="548"/>
      <c r="SCE42" s="548"/>
      <c r="SCF42" s="548"/>
      <c r="SCG42" s="548"/>
      <c r="SCH42" s="548"/>
      <c r="SCI42" s="548"/>
      <c r="SCJ42" s="548"/>
      <c r="SCK42" s="548"/>
      <c r="SCL42" s="548"/>
      <c r="SCM42" s="548"/>
      <c r="SCN42" s="548"/>
      <c r="SCO42" s="548"/>
      <c r="SCP42" s="548"/>
      <c r="SCQ42" s="548"/>
      <c r="SCR42" s="548"/>
      <c r="SCS42" s="548"/>
      <c r="SCT42" s="548"/>
      <c r="SCU42" s="548"/>
      <c r="SCV42" s="548"/>
      <c r="SCW42" s="548"/>
      <c r="SCX42" s="548"/>
      <c r="SCY42" s="548"/>
      <c r="SCZ42" s="548"/>
      <c r="SDA42" s="548"/>
      <c r="SDB42" s="548"/>
      <c r="SDC42" s="548"/>
      <c r="SDD42" s="548"/>
      <c r="SDE42" s="548"/>
      <c r="SDF42" s="548"/>
      <c r="SDG42" s="548"/>
      <c r="SDH42" s="548"/>
      <c r="SDI42" s="548"/>
      <c r="SDJ42" s="548"/>
      <c r="SDK42" s="548"/>
      <c r="SDL42" s="548"/>
      <c r="SDM42" s="548"/>
      <c r="SDN42" s="548"/>
      <c r="SDO42" s="548"/>
      <c r="SDP42" s="548"/>
      <c r="SDQ42" s="548"/>
      <c r="SDR42" s="548"/>
      <c r="SDS42" s="548"/>
      <c r="SDT42" s="548"/>
      <c r="SDU42" s="548"/>
      <c r="SDV42" s="548"/>
      <c r="SDW42" s="548"/>
      <c r="SDX42" s="548"/>
      <c r="SDY42" s="548"/>
      <c r="SDZ42" s="548"/>
      <c r="SEA42" s="548"/>
      <c r="SEB42" s="548"/>
      <c r="SEC42" s="548"/>
      <c r="SED42" s="548"/>
      <c r="SEE42" s="548"/>
      <c r="SEF42" s="548"/>
      <c r="SEG42" s="548"/>
      <c r="SEH42" s="548"/>
      <c r="SEI42" s="548"/>
      <c r="SEJ42" s="548"/>
      <c r="SEK42" s="548"/>
      <c r="SEL42" s="548"/>
      <c r="SEM42" s="548"/>
      <c r="SEN42" s="548"/>
      <c r="SEO42" s="548"/>
      <c r="SEP42" s="548"/>
      <c r="SEQ42" s="548"/>
      <c r="SER42" s="548"/>
      <c r="SES42" s="548"/>
      <c r="SET42" s="548"/>
      <c r="SEU42" s="548"/>
      <c r="SEV42" s="548"/>
      <c r="SEW42" s="548"/>
      <c r="SEX42" s="548"/>
      <c r="SEY42" s="548"/>
      <c r="SEZ42" s="548"/>
      <c r="SFA42" s="548"/>
      <c r="SFB42" s="548"/>
      <c r="SFC42" s="548"/>
      <c r="SFD42" s="548"/>
      <c r="SFE42" s="548"/>
      <c r="SFF42" s="548"/>
      <c r="SFG42" s="548"/>
      <c r="SFH42" s="548"/>
      <c r="SFI42" s="548"/>
      <c r="SFJ42" s="548"/>
      <c r="SFK42" s="548"/>
      <c r="SFL42" s="548"/>
      <c r="SFM42" s="548"/>
      <c r="SFN42" s="548"/>
      <c r="SFO42" s="548"/>
      <c r="SFP42" s="548"/>
      <c r="SFQ42" s="548"/>
      <c r="SFR42" s="548"/>
      <c r="SFS42" s="548"/>
      <c r="SFT42" s="548"/>
      <c r="SFU42" s="548"/>
      <c r="SFV42" s="548"/>
      <c r="SFW42" s="548"/>
      <c r="SFX42" s="548"/>
      <c r="SFY42" s="548"/>
      <c r="SFZ42" s="548"/>
      <c r="SGA42" s="548"/>
      <c r="SGB42" s="548"/>
      <c r="SGC42" s="548"/>
      <c r="SGD42" s="548"/>
      <c r="SGE42" s="548"/>
      <c r="SGF42" s="548"/>
      <c r="SGG42" s="548"/>
      <c r="SGH42" s="548"/>
      <c r="SGI42" s="548"/>
      <c r="SGJ42" s="548"/>
      <c r="SGK42" s="548"/>
      <c r="SGL42" s="548"/>
      <c r="SGM42" s="548"/>
      <c r="SGN42" s="548"/>
      <c r="SGO42" s="548"/>
      <c r="SGP42" s="548"/>
      <c r="SGQ42" s="548"/>
      <c r="SGR42" s="548"/>
      <c r="SGS42" s="548"/>
      <c r="SGT42" s="548"/>
      <c r="SGU42" s="548"/>
      <c r="SGV42" s="548"/>
      <c r="SGW42" s="548"/>
      <c r="SGX42" s="548"/>
      <c r="SGY42" s="548"/>
      <c r="SGZ42" s="548"/>
      <c r="SHA42" s="548"/>
      <c r="SHB42" s="548"/>
      <c r="SHC42" s="548"/>
      <c r="SHD42" s="548"/>
      <c r="SHE42" s="548"/>
      <c r="SHF42" s="548"/>
      <c r="SHG42" s="548"/>
      <c r="SHH42" s="548"/>
      <c r="SHI42" s="548"/>
      <c r="SHJ42" s="548"/>
      <c r="SHK42" s="548"/>
      <c r="SHL42" s="548"/>
      <c r="SHM42" s="548"/>
      <c r="SHN42" s="548"/>
      <c r="SHO42" s="548"/>
      <c r="SHP42" s="548"/>
      <c r="SHQ42" s="548"/>
      <c r="SHR42" s="548"/>
      <c r="SHS42" s="548"/>
      <c r="SHT42" s="548"/>
      <c r="SHU42" s="548"/>
      <c r="SHV42" s="548"/>
      <c r="SHW42" s="548"/>
      <c r="SHX42" s="548"/>
      <c r="SHY42" s="548"/>
      <c r="SHZ42" s="548"/>
      <c r="SIA42" s="548"/>
      <c r="SIB42" s="548"/>
      <c r="SIC42" s="548"/>
      <c r="SID42" s="548"/>
      <c r="SIE42" s="548"/>
      <c r="SIF42" s="548"/>
      <c r="SIG42" s="548"/>
      <c r="SIH42" s="548"/>
      <c r="SII42" s="548"/>
      <c r="SIJ42" s="548"/>
      <c r="SIK42" s="548"/>
      <c r="SIL42" s="548"/>
      <c r="SIM42" s="548"/>
      <c r="SIN42" s="548"/>
      <c r="SIO42" s="548"/>
      <c r="SIP42" s="548"/>
      <c r="SIQ42" s="548"/>
      <c r="SIR42" s="548"/>
      <c r="SIS42" s="548"/>
      <c r="SIT42" s="548"/>
      <c r="SIU42" s="548"/>
      <c r="SIV42" s="548"/>
      <c r="SIW42" s="548"/>
      <c r="SIX42" s="548"/>
      <c r="SIY42" s="548"/>
      <c r="SIZ42" s="548"/>
      <c r="SJA42" s="548"/>
      <c r="SJB42" s="548"/>
      <c r="SJC42" s="548"/>
      <c r="SJD42" s="548"/>
      <c r="SJE42" s="548"/>
      <c r="SJF42" s="548"/>
      <c r="SJG42" s="548"/>
      <c r="SJH42" s="548"/>
      <c r="SJI42" s="548"/>
      <c r="SJJ42" s="548"/>
      <c r="SJK42" s="548"/>
      <c r="SJL42" s="548"/>
      <c r="SJM42" s="548"/>
      <c r="SJN42" s="548"/>
      <c r="SJO42" s="548"/>
      <c r="SJP42" s="548"/>
      <c r="SJQ42" s="548"/>
      <c r="SJR42" s="548"/>
      <c r="SJS42" s="548"/>
      <c r="SJT42" s="548"/>
      <c r="SJU42" s="548"/>
      <c r="SJV42" s="548"/>
      <c r="SJW42" s="548"/>
      <c r="SJX42" s="548"/>
      <c r="SJY42" s="548"/>
      <c r="SJZ42" s="548"/>
      <c r="SKA42" s="548"/>
      <c r="SKB42" s="548"/>
      <c r="SKC42" s="548"/>
      <c r="SKD42" s="548"/>
      <c r="SKE42" s="548"/>
      <c r="SKF42" s="548"/>
      <c r="SKG42" s="548"/>
      <c r="SKH42" s="548"/>
      <c r="SKI42" s="548"/>
      <c r="SKJ42" s="548"/>
      <c r="SKK42" s="548"/>
      <c r="SKL42" s="548"/>
      <c r="SKM42" s="548"/>
      <c r="SKN42" s="548"/>
      <c r="SKO42" s="548"/>
      <c r="SKP42" s="548"/>
      <c r="SKQ42" s="548"/>
      <c r="SKR42" s="548"/>
      <c r="SKS42" s="548"/>
      <c r="SKT42" s="548"/>
      <c r="SKU42" s="548"/>
      <c r="SKV42" s="548"/>
      <c r="SKW42" s="548"/>
      <c r="SKX42" s="548"/>
      <c r="SKY42" s="548"/>
      <c r="SKZ42" s="548"/>
      <c r="SLA42" s="548"/>
      <c r="SLB42" s="548"/>
      <c r="SLC42" s="548"/>
      <c r="SLD42" s="548"/>
      <c r="SLE42" s="548"/>
      <c r="SLF42" s="548"/>
      <c r="SLG42" s="548"/>
      <c r="SLH42" s="548"/>
      <c r="SLI42" s="548"/>
      <c r="SLJ42" s="548"/>
      <c r="SLK42" s="548"/>
      <c r="SLL42" s="548"/>
      <c r="SLM42" s="548"/>
      <c r="SLN42" s="548"/>
      <c r="SLO42" s="548"/>
      <c r="SLP42" s="548"/>
      <c r="SLQ42" s="548"/>
      <c r="SLR42" s="548"/>
      <c r="SLS42" s="548"/>
      <c r="SLT42" s="548"/>
      <c r="SLU42" s="548"/>
      <c r="SLV42" s="548"/>
      <c r="SLW42" s="548"/>
      <c r="SLX42" s="548"/>
      <c r="SLY42" s="548"/>
      <c r="SLZ42" s="548"/>
      <c r="SMA42" s="548"/>
      <c r="SMB42" s="548"/>
      <c r="SMC42" s="548"/>
      <c r="SMD42" s="548"/>
      <c r="SME42" s="548"/>
      <c r="SMF42" s="548"/>
      <c r="SMG42" s="548"/>
      <c r="SMH42" s="548"/>
      <c r="SMI42" s="548"/>
      <c r="SMJ42" s="548"/>
      <c r="SMK42" s="548"/>
      <c r="SML42" s="548"/>
      <c r="SMM42" s="548"/>
      <c r="SMN42" s="548"/>
      <c r="SMO42" s="548"/>
      <c r="SMP42" s="548"/>
      <c r="SMQ42" s="548"/>
      <c r="SMR42" s="548"/>
      <c r="SMS42" s="548"/>
      <c r="SMT42" s="548"/>
      <c r="SMU42" s="548"/>
      <c r="SMV42" s="548"/>
      <c r="SMW42" s="548"/>
      <c r="SMX42" s="548"/>
      <c r="SMY42" s="548"/>
      <c r="SMZ42" s="548"/>
      <c r="SNA42" s="548"/>
      <c r="SNB42" s="548"/>
      <c r="SNC42" s="548"/>
      <c r="SND42" s="548"/>
      <c r="SNE42" s="548"/>
      <c r="SNF42" s="548"/>
      <c r="SNG42" s="548"/>
      <c r="SNH42" s="548"/>
      <c r="SNI42" s="548"/>
      <c r="SNJ42" s="548"/>
      <c r="SNK42" s="548"/>
      <c r="SNL42" s="548"/>
      <c r="SNM42" s="548"/>
      <c r="SNN42" s="548"/>
      <c r="SNO42" s="548"/>
      <c r="SNP42" s="548"/>
      <c r="SNQ42" s="548"/>
      <c r="SNR42" s="548"/>
      <c r="SNS42" s="548"/>
      <c r="SNT42" s="548"/>
      <c r="SNU42" s="548"/>
      <c r="SNV42" s="548"/>
      <c r="SNW42" s="548"/>
      <c r="SNX42" s="548"/>
      <c r="SNY42" s="548"/>
      <c r="SNZ42" s="548"/>
      <c r="SOA42" s="548"/>
      <c r="SOB42" s="548"/>
      <c r="SOC42" s="548"/>
      <c r="SOD42" s="548"/>
      <c r="SOE42" s="548"/>
      <c r="SOF42" s="548"/>
      <c r="SOG42" s="548"/>
      <c r="SOH42" s="548"/>
      <c r="SOI42" s="548"/>
      <c r="SOJ42" s="548"/>
      <c r="SOK42" s="548"/>
      <c r="SOL42" s="548"/>
      <c r="SOM42" s="548"/>
      <c r="SON42" s="548"/>
      <c r="SOO42" s="548"/>
      <c r="SOP42" s="548"/>
      <c r="SOQ42" s="548"/>
      <c r="SOR42" s="548"/>
      <c r="SOS42" s="548"/>
      <c r="SOT42" s="548"/>
      <c r="SOU42" s="548"/>
      <c r="SOV42" s="548"/>
      <c r="SOW42" s="548"/>
      <c r="SOX42" s="548"/>
      <c r="SOY42" s="548"/>
      <c r="SOZ42" s="548"/>
      <c r="SPA42" s="548"/>
      <c r="SPB42" s="548"/>
      <c r="SPC42" s="548"/>
      <c r="SPD42" s="548"/>
      <c r="SPE42" s="548"/>
      <c r="SPF42" s="548"/>
      <c r="SPG42" s="548"/>
      <c r="SPH42" s="548"/>
      <c r="SPI42" s="548"/>
      <c r="SPJ42" s="548"/>
      <c r="SPK42" s="548"/>
      <c r="SPL42" s="548"/>
      <c r="SPM42" s="548"/>
      <c r="SPN42" s="548"/>
      <c r="SPO42" s="548"/>
      <c r="SPP42" s="548"/>
      <c r="SPQ42" s="548"/>
      <c r="SPR42" s="548"/>
      <c r="SPS42" s="548"/>
      <c r="SPT42" s="548"/>
      <c r="SPU42" s="548"/>
      <c r="SPV42" s="548"/>
      <c r="SPW42" s="548"/>
      <c r="SPX42" s="548"/>
      <c r="SPY42" s="548"/>
      <c r="SPZ42" s="548"/>
      <c r="SQA42" s="548"/>
      <c r="SQB42" s="548"/>
      <c r="SQC42" s="548"/>
      <c r="SQD42" s="548"/>
      <c r="SQE42" s="548"/>
      <c r="SQF42" s="548"/>
      <c r="SQG42" s="548"/>
      <c r="SQH42" s="548"/>
      <c r="SQI42" s="548"/>
      <c r="SQJ42" s="548"/>
      <c r="SQK42" s="548"/>
      <c r="SQL42" s="548"/>
      <c r="SQM42" s="548"/>
      <c r="SQN42" s="548"/>
      <c r="SQO42" s="548"/>
      <c r="SQP42" s="548"/>
      <c r="SQQ42" s="548"/>
      <c r="SQR42" s="548"/>
      <c r="SQS42" s="548"/>
      <c r="SQT42" s="548"/>
      <c r="SQU42" s="548"/>
      <c r="SQV42" s="548"/>
      <c r="SQW42" s="548"/>
      <c r="SQX42" s="548"/>
      <c r="SQY42" s="548"/>
      <c r="SQZ42" s="548"/>
      <c r="SRA42" s="548"/>
      <c r="SRB42" s="548"/>
      <c r="SRC42" s="548"/>
      <c r="SRD42" s="548"/>
      <c r="SRE42" s="548"/>
      <c r="SRF42" s="548"/>
      <c r="SRG42" s="548"/>
      <c r="SRH42" s="548"/>
      <c r="SRI42" s="548"/>
      <c r="SRJ42" s="548"/>
      <c r="SRK42" s="548"/>
      <c r="SRL42" s="548"/>
      <c r="SRM42" s="548"/>
      <c r="SRN42" s="548"/>
      <c r="SRO42" s="548"/>
      <c r="SRP42" s="548"/>
      <c r="SRQ42" s="548"/>
      <c r="SRR42" s="548"/>
      <c r="SRS42" s="548"/>
      <c r="SRT42" s="548"/>
      <c r="SRU42" s="548"/>
      <c r="SRV42" s="548"/>
      <c r="SRW42" s="548"/>
      <c r="SRX42" s="548"/>
      <c r="SRY42" s="548"/>
      <c r="SRZ42" s="548"/>
      <c r="SSA42" s="548"/>
      <c r="SSB42" s="548"/>
      <c r="SSC42" s="548"/>
      <c r="SSD42" s="548"/>
      <c r="SSE42" s="548"/>
      <c r="SSF42" s="548"/>
      <c r="SSG42" s="548"/>
      <c r="SSH42" s="548"/>
      <c r="SSI42" s="548"/>
      <c r="SSJ42" s="548"/>
      <c r="SSK42" s="548"/>
      <c r="SSL42" s="548"/>
      <c r="SSM42" s="548"/>
      <c r="SSN42" s="548"/>
      <c r="SSO42" s="548"/>
      <c r="SSP42" s="548"/>
      <c r="SSQ42" s="548"/>
      <c r="SSR42" s="548"/>
      <c r="SSS42" s="548"/>
      <c r="SST42" s="548"/>
      <c r="SSU42" s="548"/>
      <c r="SSV42" s="548"/>
      <c r="SSW42" s="548"/>
      <c r="SSX42" s="548"/>
      <c r="SSY42" s="548"/>
      <c r="SSZ42" s="548"/>
      <c r="STA42" s="548"/>
      <c r="STB42" s="548"/>
      <c r="STC42" s="548"/>
      <c r="STD42" s="548"/>
      <c r="STE42" s="548"/>
      <c r="STF42" s="548"/>
      <c r="STG42" s="548"/>
      <c r="STH42" s="548"/>
      <c r="STI42" s="548"/>
      <c r="STJ42" s="548"/>
      <c r="STK42" s="548"/>
      <c r="STL42" s="548"/>
      <c r="STM42" s="548"/>
      <c r="STN42" s="548"/>
      <c r="STO42" s="548"/>
      <c r="STP42" s="548"/>
      <c r="STQ42" s="548"/>
      <c r="STR42" s="548"/>
      <c r="STS42" s="548"/>
      <c r="STT42" s="548"/>
      <c r="STU42" s="548"/>
      <c r="STV42" s="548"/>
      <c r="STW42" s="548"/>
      <c r="STX42" s="548"/>
      <c r="STY42" s="548"/>
      <c r="STZ42" s="548"/>
      <c r="SUA42" s="548"/>
      <c r="SUB42" s="548"/>
      <c r="SUC42" s="548"/>
      <c r="SUD42" s="548"/>
      <c r="SUE42" s="548"/>
      <c r="SUF42" s="548"/>
      <c r="SUG42" s="548"/>
      <c r="SUH42" s="548"/>
      <c r="SUI42" s="548"/>
      <c r="SUJ42" s="548"/>
      <c r="SUK42" s="548"/>
      <c r="SUL42" s="548"/>
      <c r="SUM42" s="548"/>
      <c r="SUN42" s="548"/>
      <c r="SUO42" s="548"/>
      <c r="SUP42" s="548"/>
      <c r="SUQ42" s="548"/>
      <c r="SUR42" s="548"/>
      <c r="SUS42" s="548"/>
      <c r="SUT42" s="548"/>
      <c r="SUU42" s="548"/>
      <c r="SUV42" s="548"/>
      <c r="SUW42" s="548"/>
      <c r="SUX42" s="548"/>
      <c r="SUY42" s="548"/>
      <c r="SUZ42" s="548"/>
      <c r="SVA42" s="548"/>
      <c r="SVB42" s="548"/>
      <c r="SVC42" s="548"/>
      <c r="SVD42" s="548"/>
      <c r="SVE42" s="548"/>
      <c r="SVF42" s="548"/>
      <c r="SVG42" s="548"/>
      <c r="SVH42" s="548"/>
      <c r="SVI42" s="548"/>
      <c r="SVJ42" s="548"/>
      <c r="SVK42" s="548"/>
      <c r="SVL42" s="548"/>
      <c r="SVM42" s="548"/>
      <c r="SVN42" s="548"/>
      <c r="SVO42" s="548"/>
      <c r="SVP42" s="548"/>
      <c r="SVQ42" s="548"/>
      <c r="SVR42" s="548"/>
      <c r="SVS42" s="548"/>
      <c r="SVT42" s="548"/>
      <c r="SVU42" s="548"/>
      <c r="SVV42" s="548"/>
      <c r="SVW42" s="548"/>
      <c r="SVX42" s="548"/>
      <c r="SVY42" s="548"/>
      <c r="SVZ42" s="548"/>
      <c r="SWA42" s="548"/>
      <c r="SWB42" s="548"/>
      <c r="SWC42" s="548"/>
      <c r="SWD42" s="548"/>
      <c r="SWE42" s="548"/>
      <c r="SWF42" s="548"/>
      <c r="SWG42" s="548"/>
      <c r="SWH42" s="548"/>
      <c r="SWI42" s="548"/>
      <c r="SWJ42" s="548"/>
      <c r="SWK42" s="548"/>
      <c r="SWL42" s="548"/>
      <c r="SWM42" s="548"/>
      <c r="SWN42" s="548"/>
      <c r="SWO42" s="548"/>
      <c r="SWP42" s="548"/>
      <c r="SWQ42" s="548"/>
      <c r="SWR42" s="548"/>
      <c r="SWS42" s="548"/>
      <c r="SWT42" s="548"/>
      <c r="SWU42" s="548"/>
      <c r="SWV42" s="548"/>
      <c r="SWW42" s="548"/>
      <c r="SWX42" s="548"/>
      <c r="SWY42" s="548"/>
      <c r="SWZ42" s="548"/>
      <c r="SXA42" s="548"/>
      <c r="SXB42" s="548"/>
      <c r="SXC42" s="548"/>
      <c r="SXD42" s="548"/>
      <c r="SXE42" s="548"/>
      <c r="SXF42" s="548"/>
      <c r="SXG42" s="548"/>
      <c r="SXH42" s="548"/>
      <c r="SXI42" s="548"/>
      <c r="SXJ42" s="548"/>
      <c r="SXK42" s="548"/>
      <c r="SXL42" s="548"/>
      <c r="SXM42" s="548"/>
      <c r="SXN42" s="548"/>
      <c r="SXO42" s="548"/>
      <c r="SXP42" s="548"/>
      <c r="SXQ42" s="548"/>
      <c r="SXR42" s="548"/>
      <c r="SXS42" s="548"/>
      <c r="SXT42" s="548"/>
      <c r="SXU42" s="548"/>
      <c r="SXV42" s="548"/>
      <c r="SXW42" s="548"/>
      <c r="SXX42" s="548"/>
      <c r="SXY42" s="548"/>
      <c r="SXZ42" s="548"/>
      <c r="SYA42" s="548"/>
      <c r="SYB42" s="548"/>
      <c r="SYC42" s="548"/>
      <c r="SYD42" s="548"/>
      <c r="SYE42" s="548"/>
      <c r="SYF42" s="548"/>
      <c r="SYG42" s="548"/>
      <c r="SYH42" s="548"/>
      <c r="SYI42" s="548"/>
      <c r="SYJ42" s="548"/>
      <c r="SYK42" s="548"/>
      <c r="SYL42" s="548"/>
      <c r="SYM42" s="548"/>
      <c r="SYN42" s="548"/>
      <c r="SYO42" s="548"/>
      <c r="SYP42" s="548"/>
      <c r="SYQ42" s="548"/>
      <c r="SYR42" s="548"/>
      <c r="SYS42" s="548"/>
      <c r="SYT42" s="548"/>
      <c r="SYU42" s="548"/>
      <c r="SYV42" s="548"/>
      <c r="SYW42" s="548"/>
      <c r="SYX42" s="548"/>
      <c r="SYY42" s="548"/>
      <c r="SYZ42" s="548"/>
      <c r="SZA42" s="548"/>
      <c r="SZB42" s="548"/>
      <c r="SZC42" s="548"/>
      <c r="SZD42" s="548"/>
      <c r="SZE42" s="548"/>
      <c r="SZF42" s="548"/>
      <c r="SZG42" s="548"/>
      <c r="SZH42" s="548"/>
      <c r="SZI42" s="548"/>
      <c r="SZJ42" s="548"/>
      <c r="SZK42" s="548"/>
      <c r="SZL42" s="548"/>
      <c r="SZM42" s="548"/>
      <c r="SZN42" s="548"/>
      <c r="SZO42" s="548"/>
      <c r="SZP42" s="548"/>
      <c r="SZQ42" s="548"/>
      <c r="SZR42" s="548"/>
      <c r="SZS42" s="548"/>
      <c r="SZT42" s="548"/>
      <c r="SZU42" s="548"/>
      <c r="SZV42" s="548"/>
      <c r="SZW42" s="548"/>
      <c r="SZX42" s="548"/>
      <c r="SZY42" s="548"/>
      <c r="SZZ42" s="548"/>
      <c r="TAA42" s="548"/>
      <c r="TAB42" s="548"/>
      <c r="TAC42" s="548"/>
      <c r="TAD42" s="548"/>
      <c r="TAE42" s="548"/>
      <c r="TAF42" s="548"/>
      <c r="TAG42" s="548"/>
      <c r="TAH42" s="548"/>
      <c r="TAI42" s="548"/>
      <c r="TAJ42" s="548"/>
      <c r="TAK42" s="548"/>
      <c r="TAL42" s="548"/>
      <c r="TAM42" s="548"/>
      <c r="TAN42" s="548"/>
      <c r="TAO42" s="548"/>
      <c r="TAP42" s="548"/>
      <c r="TAQ42" s="548"/>
      <c r="TAR42" s="548"/>
      <c r="TAS42" s="548"/>
      <c r="TAT42" s="548"/>
      <c r="TAU42" s="548"/>
      <c r="TAV42" s="548"/>
      <c r="TAW42" s="548"/>
      <c r="TAX42" s="548"/>
      <c r="TAY42" s="548"/>
      <c r="TAZ42" s="548"/>
      <c r="TBA42" s="548"/>
      <c r="TBB42" s="548"/>
      <c r="TBC42" s="548"/>
      <c r="TBD42" s="548"/>
      <c r="TBE42" s="548"/>
      <c r="TBF42" s="548"/>
      <c r="TBG42" s="548"/>
      <c r="TBH42" s="548"/>
      <c r="TBI42" s="548"/>
      <c r="TBJ42" s="548"/>
      <c r="TBK42" s="548"/>
      <c r="TBL42" s="548"/>
      <c r="TBM42" s="548"/>
      <c r="TBN42" s="548"/>
      <c r="TBO42" s="548"/>
      <c r="TBP42" s="548"/>
      <c r="TBQ42" s="548"/>
      <c r="TBR42" s="548"/>
      <c r="TBS42" s="548"/>
      <c r="TBT42" s="548"/>
      <c r="TBU42" s="548"/>
      <c r="TBV42" s="548"/>
      <c r="TBW42" s="548"/>
      <c r="TBX42" s="548"/>
      <c r="TBY42" s="548"/>
      <c r="TBZ42" s="548"/>
      <c r="TCA42" s="548"/>
      <c r="TCB42" s="548"/>
      <c r="TCC42" s="548"/>
      <c r="TCD42" s="548"/>
      <c r="TCE42" s="548"/>
      <c r="TCF42" s="548"/>
      <c r="TCG42" s="548"/>
      <c r="TCH42" s="548"/>
      <c r="TCI42" s="548"/>
      <c r="TCJ42" s="548"/>
      <c r="TCK42" s="548"/>
      <c r="TCL42" s="548"/>
      <c r="TCM42" s="548"/>
      <c r="TCN42" s="548"/>
      <c r="TCO42" s="548"/>
      <c r="TCP42" s="548"/>
      <c r="TCQ42" s="548"/>
      <c r="TCR42" s="548"/>
      <c r="TCS42" s="548"/>
      <c r="TCT42" s="548"/>
      <c r="TCU42" s="548"/>
      <c r="TCV42" s="548"/>
      <c r="TCW42" s="548"/>
      <c r="TCX42" s="548"/>
      <c r="TCY42" s="548"/>
      <c r="TCZ42" s="548"/>
      <c r="TDA42" s="548"/>
      <c r="TDB42" s="548"/>
      <c r="TDC42" s="548"/>
      <c r="TDD42" s="548"/>
      <c r="TDE42" s="548"/>
      <c r="TDF42" s="548"/>
      <c r="TDG42" s="548"/>
      <c r="TDH42" s="548"/>
      <c r="TDI42" s="548"/>
      <c r="TDJ42" s="548"/>
      <c r="TDK42" s="548"/>
      <c r="TDL42" s="548"/>
      <c r="TDM42" s="548"/>
      <c r="TDN42" s="548"/>
      <c r="TDO42" s="548"/>
      <c r="TDP42" s="548"/>
      <c r="TDQ42" s="548"/>
      <c r="TDR42" s="548"/>
      <c r="TDS42" s="548"/>
      <c r="TDT42" s="548"/>
      <c r="TDU42" s="548"/>
      <c r="TDV42" s="548"/>
      <c r="TDW42" s="548"/>
      <c r="TDX42" s="548"/>
      <c r="TDY42" s="548"/>
      <c r="TDZ42" s="548"/>
      <c r="TEA42" s="548"/>
      <c r="TEB42" s="548"/>
      <c r="TEC42" s="548"/>
      <c r="TED42" s="548"/>
      <c r="TEE42" s="548"/>
      <c r="TEF42" s="548"/>
      <c r="TEG42" s="548"/>
      <c r="TEH42" s="548"/>
      <c r="TEI42" s="548"/>
      <c r="TEJ42" s="548"/>
      <c r="TEK42" s="548"/>
      <c r="TEL42" s="548"/>
      <c r="TEM42" s="548"/>
      <c r="TEN42" s="548"/>
      <c r="TEO42" s="548"/>
      <c r="TEP42" s="548"/>
      <c r="TEQ42" s="548"/>
      <c r="TER42" s="548"/>
      <c r="TES42" s="548"/>
      <c r="TET42" s="548"/>
      <c r="TEU42" s="548"/>
      <c r="TEV42" s="548"/>
      <c r="TEW42" s="548"/>
      <c r="TEX42" s="548"/>
      <c r="TEY42" s="548"/>
      <c r="TEZ42" s="548"/>
      <c r="TFA42" s="548"/>
      <c r="TFB42" s="548"/>
      <c r="TFC42" s="548"/>
      <c r="TFD42" s="548"/>
      <c r="TFE42" s="548"/>
      <c r="TFF42" s="548"/>
      <c r="TFG42" s="548"/>
      <c r="TFH42" s="548"/>
      <c r="TFI42" s="548"/>
      <c r="TFJ42" s="548"/>
      <c r="TFK42" s="548"/>
      <c r="TFL42" s="548"/>
      <c r="TFM42" s="548"/>
      <c r="TFN42" s="548"/>
      <c r="TFO42" s="548"/>
      <c r="TFP42" s="548"/>
      <c r="TFQ42" s="548"/>
      <c r="TFR42" s="548"/>
      <c r="TFS42" s="548"/>
      <c r="TFT42" s="548"/>
      <c r="TFU42" s="548"/>
      <c r="TFV42" s="548"/>
      <c r="TFW42" s="548"/>
      <c r="TFX42" s="548"/>
      <c r="TFY42" s="548"/>
      <c r="TFZ42" s="548"/>
      <c r="TGA42" s="548"/>
      <c r="TGB42" s="548"/>
      <c r="TGC42" s="548"/>
      <c r="TGD42" s="548"/>
      <c r="TGE42" s="548"/>
      <c r="TGF42" s="548"/>
      <c r="TGG42" s="548"/>
      <c r="TGH42" s="548"/>
      <c r="TGI42" s="548"/>
      <c r="TGJ42" s="548"/>
      <c r="TGK42" s="548"/>
      <c r="TGL42" s="548"/>
      <c r="TGM42" s="548"/>
      <c r="TGN42" s="548"/>
      <c r="TGO42" s="548"/>
      <c r="TGP42" s="548"/>
      <c r="TGQ42" s="548"/>
      <c r="TGR42" s="548"/>
      <c r="TGS42" s="548"/>
      <c r="TGT42" s="548"/>
      <c r="TGU42" s="548"/>
      <c r="TGV42" s="548"/>
      <c r="TGW42" s="548"/>
      <c r="TGX42" s="548"/>
      <c r="TGY42" s="548"/>
      <c r="TGZ42" s="548"/>
      <c r="THA42" s="548"/>
      <c r="THB42" s="548"/>
      <c r="THC42" s="548"/>
      <c r="THD42" s="548"/>
      <c r="THE42" s="548"/>
      <c r="THF42" s="548"/>
      <c r="THG42" s="548"/>
      <c r="THH42" s="548"/>
      <c r="THI42" s="548"/>
      <c r="THJ42" s="548"/>
      <c r="THK42" s="548"/>
      <c r="THL42" s="548"/>
      <c r="THM42" s="548"/>
      <c r="THN42" s="548"/>
      <c r="THO42" s="548"/>
      <c r="THP42" s="548"/>
      <c r="THQ42" s="548"/>
      <c r="THR42" s="548"/>
      <c r="THS42" s="548"/>
      <c r="THT42" s="548"/>
      <c r="THU42" s="548"/>
      <c r="THV42" s="548"/>
      <c r="THW42" s="548"/>
      <c r="THX42" s="548"/>
      <c r="THY42" s="548"/>
      <c r="THZ42" s="548"/>
      <c r="TIA42" s="548"/>
      <c r="TIB42" s="548"/>
      <c r="TIC42" s="548"/>
      <c r="TID42" s="548"/>
      <c r="TIE42" s="548"/>
      <c r="TIF42" s="548"/>
      <c r="TIG42" s="548"/>
      <c r="TIH42" s="548"/>
      <c r="TII42" s="548"/>
      <c r="TIJ42" s="548"/>
      <c r="TIK42" s="548"/>
      <c r="TIL42" s="548"/>
      <c r="TIM42" s="548"/>
      <c r="TIN42" s="548"/>
      <c r="TIO42" s="548"/>
      <c r="TIP42" s="548"/>
      <c r="TIQ42" s="548"/>
      <c r="TIR42" s="548"/>
      <c r="TIS42" s="548"/>
      <c r="TIT42" s="548"/>
      <c r="TIU42" s="548"/>
      <c r="TIV42" s="548"/>
      <c r="TIW42" s="548"/>
      <c r="TIX42" s="548"/>
      <c r="TIY42" s="548"/>
      <c r="TIZ42" s="548"/>
      <c r="TJA42" s="548"/>
      <c r="TJB42" s="548"/>
      <c r="TJC42" s="548"/>
      <c r="TJD42" s="548"/>
      <c r="TJE42" s="548"/>
      <c r="TJF42" s="548"/>
      <c r="TJG42" s="548"/>
      <c r="TJH42" s="548"/>
      <c r="TJI42" s="548"/>
      <c r="TJJ42" s="548"/>
      <c r="TJK42" s="548"/>
      <c r="TJL42" s="548"/>
      <c r="TJM42" s="548"/>
      <c r="TJN42" s="548"/>
      <c r="TJO42" s="548"/>
      <c r="TJP42" s="548"/>
      <c r="TJQ42" s="548"/>
      <c r="TJR42" s="548"/>
      <c r="TJS42" s="548"/>
      <c r="TJT42" s="548"/>
      <c r="TJU42" s="548"/>
      <c r="TJV42" s="548"/>
      <c r="TJW42" s="548"/>
      <c r="TJX42" s="548"/>
      <c r="TJY42" s="548"/>
      <c r="TJZ42" s="548"/>
      <c r="TKA42" s="548"/>
      <c r="TKB42" s="548"/>
      <c r="TKC42" s="548"/>
      <c r="TKD42" s="548"/>
      <c r="TKE42" s="548"/>
      <c r="TKF42" s="548"/>
      <c r="TKG42" s="548"/>
      <c r="TKH42" s="548"/>
      <c r="TKI42" s="548"/>
      <c r="TKJ42" s="548"/>
      <c r="TKK42" s="548"/>
      <c r="TKL42" s="548"/>
      <c r="TKM42" s="548"/>
      <c r="TKN42" s="548"/>
      <c r="TKO42" s="548"/>
      <c r="TKP42" s="548"/>
      <c r="TKQ42" s="548"/>
      <c r="TKR42" s="548"/>
      <c r="TKS42" s="548"/>
      <c r="TKT42" s="548"/>
      <c r="TKU42" s="548"/>
      <c r="TKV42" s="548"/>
      <c r="TKW42" s="548"/>
      <c r="TKX42" s="548"/>
      <c r="TKY42" s="548"/>
      <c r="TKZ42" s="548"/>
      <c r="TLA42" s="548"/>
      <c r="TLB42" s="548"/>
      <c r="TLC42" s="548"/>
      <c r="TLD42" s="548"/>
      <c r="TLE42" s="548"/>
      <c r="TLF42" s="548"/>
      <c r="TLG42" s="548"/>
      <c r="TLH42" s="548"/>
      <c r="TLI42" s="548"/>
      <c r="TLJ42" s="548"/>
      <c r="TLK42" s="548"/>
      <c r="TLL42" s="548"/>
      <c r="TLM42" s="548"/>
      <c r="TLN42" s="548"/>
      <c r="TLO42" s="548"/>
      <c r="TLP42" s="548"/>
      <c r="TLQ42" s="548"/>
      <c r="TLR42" s="548"/>
      <c r="TLS42" s="548"/>
      <c r="TLT42" s="548"/>
      <c r="TLU42" s="548"/>
      <c r="TLV42" s="548"/>
      <c r="TLW42" s="548"/>
      <c r="TLX42" s="548"/>
      <c r="TLY42" s="548"/>
      <c r="TLZ42" s="548"/>
      <c r="TMA42" s="548"/>
      <c r="TMB42" s="548"/>
      <c r="TMC42" s="548"/>
      <c r="TMD42" s="548"/>
      <c r="TME42" s="548"/>
      <c r="TMF42" s="548"/>
      <c r="TMG42" s="548"/>
      <c r="TMH42" s="548"/>
      <c r="TMI42" s="548"/>
      <c r="TMJ42" s="548"/>
      <c r="TMK42" s="548"/>
      <c r="TML42" s="548"/>
      <c r="TMM42" s="548"/>
      <c r="TMN42" s="548"/>
      <c r="TMO42" s="548"/>
      <c r="TMP42" s="548"/>
      <c r="TMQ42" s="548"/>
      <c r="TMR42" s="548"/>
      <c r="TMS42" s="548"/>
      <c r="TMT42" s="548"/>
      <c r="TMU42" s="548"/>
      <c r="TMV42" s="548"/>
      <c r="TMW42" s="548"/>
      <c r="TMX42" s="548"/>
      <c r="TMY42" s="548"/>
      <c r="TMZ42" s="548"/>
      <c r="TNA42" s="548"/>
      <c r="TNB42" s="548"/>
      <c r="TNC42" s="548"/>
      <c r="TND42" s="548"/>
      <c r="TNE42" s="548"/>
      <c r="TNF42" s="548"/>
      <c r="TNG42" s="548"/>
      <c r="TNH42" s="548"/>
      <c r="TNI42" s="548"/>
      <c r="TNJ42" s="548"/>
      <c r="TNK42" s="548"/>
      <c r="TNL42" s="548"/>
      <c r="TNM42" s="548"/>
      <c r="TNN42" s="548"/>
      <c r="TNO42" s="548"/>
      <c r="TNP42" s="548"/>
      <c r="TNQ42" s="548"/>
      <c r="TNR42" s="548"/>
      <c r="TNS42" s="548"/>
      <c r="TNT42" s="548"/>
      <c r="TNU42" s="548"/>
      <c r="TNV42" s="548"/>
      <c r="TNW42" s="548"/>
      <c r="TNX42" s="548"/>
      <c r="TNY42" s="548"/>
      <c r="TNZ42" s="548"/>
      <c r="TOA42" s="548"/>
      <c r="TOB42" s="548"/>
      <c r="TOC42" s="548"/>
      <c r="TOD42" s="548"/>
      <c r="TOE42" s="548"/>
      <c r="TOF42" s="548"/>
      <c r="TOG42" s="548"/>
      <c r="TOH42" s="548"/>
      <c r="TOI42" s="548"/>
      <c r="TOJ42" s="548"/>
      <c r="TOK42" s="548"/>
      <c r="TOL42" s="548"/>
      <c r="TOM42" s="548"/>
      <c r="TON42" s="548"/>
      <c r="TOO42" s="548"/>
      <c r="TOP42" s="548"/>
      <c r="TOQ42" s="548"/>
      <c r="TOR42" s="548"/>
      <c r="TOS42" s="548"/>
      <c r="TOT42" s="548"/>
      <c r="TOU42" s="548"/>
      <c r="TOV42" s="548"/>
      <c r="TOW42" s="548"/>
      <c r="TOX42" s="548"/>
      <c r="TOY42" s="548"/>
      <c r="TOZ42" s="548"/>
      <c r="TPA42" s="548"/>
      <c r="TPB42" s="548"/>
      <c r="TPC42" s="548"/>
      <c r="TPD42" s="548"/>
      <c r="TPE42" s="548"/>
      <c r="TPF42" s="548"/>
      <c r="TPG42" s="548"/>
      <c r="TPH42" s="548"/>
      <c r="TPI42" s="548"/>
      <c r="TPJ42" s="548"/>
      <c r="TPK42" s="548"/>
      <c r="TPL42" s="548"/>
      <c r="TPM42" s="548"/>
      <c r="TPN42" s="548"/>
      <c r="TPO42" s="548"/>
      <c r="TPP42" s="548"/>
      <c r="TPQ42" s="548"/>
      <c r="TPR42" s="548"/>
      <c r="TPS42" s="548"/>
      <c r="TPT42" s="548"/>
      <c r="TPU42" s="548"/>
      <c r="TPV42" s="548"/>
      <c r="TPW42" s="548"/>
      <c r="TPX42" s="548"/>
      <c r="TPY42" s="548"/>
      <c r="TPZ42" s="548"/>
      <c r="TQA42" s="548"/>
      <c r="TQB42" s="548"/>
      <c r="TQC42" s="548"/>
      <c r="TQD42" s="548"/>
      <c r="TQE42" s="548"/>
      <c r="TQF42" s="548"/>
      <c r="TQG42" s="548"/>
      <c r="TQH42" s="548"/>
      <c r="TQI42" s="548"/>
      <c r="TQJ42" s="548"/>
      <c r="TQK42" s="548"/>
      <c r="TQL42" s="548"/>
      <c r="TQM42" s="548"/>
      <c r="TQN42" s="548"/>
      <c r="TQO42" s="548"/>
      <c r="TQP42" s="548"/>
      <c r="TQQ42" s="548"/>
      <c r="TQR42" s="548"/>
      <c r="TQS42" s="548"/>
      <c r="TQT42" s="548"/>
      <c r="TQU42" s="548"/>
      <c r="TQV42" s="548"/>
      <c r="TQW42" s="548"/>
      <c r="TQX42" s="548"/>
      <c r="TQY42" s="548"/>
      <c r="TQZ42" s="548"/>
      <c r="TRA42" s="548"/>
      <c r="TRB42" s="548"/>
      <c r="TRC42" s="548"/>
      <c r="TRD42" s="548"/>
      <c r="TRE42" s="548"/>
      <c r="TRF42" s="548"/>
      <c r="TRG42" s="548"/>
      <c r="TRH42" s="548"/>
      <c r="TRI42" s="548"/>
      <c r="TRJ42" s="548"/>
      <c r="TRK42" s="548"/>
      <c r="TRL42" s="548"/>
      <c r="TRM42" s="548"/>
      <c r="TRN42" s="548"/>
      <c r="TRO42" s="548"/>
      <c r="TRP42" s="548"/>
      <c r="TRQ42" s="548"/>
      <c r="TRR42" s="548"/>
      <c r="TRS42" s="548"/>
      <c r="TRT42" s="548"/>
      <c r="TRU42" s="548"/>
      <c r="TRV42" s="548"/>
      <c r="TRW42" s="548"/>
      <c r="TRX42" s="548"/>
      <c r="TRY42" s="548"/>
      <c r="TRZ42" s="548"/>
      <c r="TSA42" s="548"/>
      <c r="TSB42" s="548"/>
      <c r="TSC42" s="548"/>
      <c r="TSD42" s="548"/>
      <c r="TSE42" s="548"/>
      <c r="TSF42" s="548"/>
      <c r="TSG42" s="548"/>
      <c r="TSH42" s="548"/>
      <c r="TSI42" s="548"/>
      <c r="TSJ42" s="548"/>
      <c r="TSK42" s="548"/>
      <c r="TSL42" s="548"/>
      <c r="TSM42" s="548"/>
      <c r="TSN42" s="548"/>
      <c r="TSO42" s="548"/>
      <c r="TSP42" s="548"/>
      <c r="TSQ42" s="548"/>
      <c r="TSR42" s="548"/>
      <c r="TSS42" s="548"/>
      <c r="TST42" s="548"/>
      <c r="TSU42" s="548"/>
      <c r="TSV42" s="548"/>
      <c r="TSW42" s="548"/>
      <c r="TSX42" s="548"/>
      <c r="TSY42" s="548"/>
      <c r="TSZ42" s="548"/>
      <c r="TTA42" s="548"/>
      <c r="TTB42" s="548"/>
      <c r="TTC42" s="548"/>
      <c r="TTD42" s="548"/>
      <c r="TTE42" s="548"/>
      <c r="TTF42" s="548"/>
      <c r="TTG42" s="548"/>
      <c r="TTH42" s="548"/>
      <c r="TTI42" s="548"/>
      <c r="TTJ42" s="548"/>
      <c r="TTK42" s="548"/>
      <c r="TTL42" s="548"/>
      <c r="TTM42" s="548"/>
      <c r="TTN42" s="548"/>
      <c r="TTO42" s="548"/>
      <c r="TTP42" s="548"/>
      <c r="TTQ42" s="548"/>
      <c r="TTR42" s="548"/>
      <c r="TTS42" s="548"/>
      <c r="TTT42" s="548"/>
      <c r="TTU42" s="548"/>
      <c r="TTV42" s="548"/>
      <c r="TTW42" s="548"/>
      <c r="TTX42" s="548"/>
      <c r="TTY42" s="548"/>
      <c r="TTZ42" s="548"/>
      <c r="TUA42" s="548"/>
      <c r="TUB42" s="548"/>
      <c r="TUC42" s="548"/>
      <c r="TUD42" s="548"/>
      <c r="TUE42" s="548"/>
      <c r="TUF42" s="548"/>
      <c r="TUG42" s="548"/>
      <c r="TUH42" s="548"/>
      <c r="TUI42" s="548"/>
      <c r="TUJ42" s="548"/>
      <c r="TUK42" s="548"/>
      <c r="TUL42" s="548"/>
      <c r="TUM42" s="548"/>
      <c r="TUN42" s="548"/>
      <c r="TUO42" s="548"/>
      <c r="TUP42" s="548"/>
      <c r="TUQ42" s="548"/>
      <c r="TUR42" s="548"/>
      <c r="TUS42" s="548"/>
      <c r="TUT42" s="548"/>
      <c r="TUU42" s="548"/>
      <c r="TUV42" s="548"/>
      <c r="TUW42" s="548"/>
      <c r="TUX42" s="548"/>
      <c r="TUY42" s="548"/>
      <c r="TUZ42" s="548"/>
      <c r="TVA42" s="548"/>
      <c r="TVB42" s="548"/>
      <c r="TVC42" s="548"/>
      <c r="TVD42" s="548"/>
      <c r="TVE42" s="548"/>
      <c r="TVF42" s="548"/>
      <c r="TVG42" s="548"/>
      <c r="TVH42" s="548"/>
      <c r="TVI42" s="548"/>
      <c r="TVJ42" s="548"/>
      <c r="TVK42" s="548"/>
      <c r="TVL42" s="548"/>
      <c r="TVM42" s="548"/>
      <c r="TVN42" s="548"/>
      <c r="TVO42" s="548"/>
      <c r="TVP42" s="548"/>
      <c r="TVQ42" s="548"/>
      <c r="TVR42" s="548"/>
      <c r="TVS42" s="548"/>
      <c r="TVT42" s="548"/>
      <c r="TVU42" s="548"/>
      <c r="TVV42" s="548"/>
      <c r="TVW42" s="548"/>
      <c r="TVX42" s="548"/>
      <c r="TVY42" s="548"/>
      <c r="TVZ42" s="548"/>
      <c r="TWA42" s="548"/>
      <c r="TWB42" s="548"/>
      <c r="TWC42" s="548"/>
      <c r="TWD42" s="548"/>
      <c r="TWE42" s="548"/>
      <c r="TWF42" s="548"/>
      <c r="TWG42" s="548"/>
      <c r="TWH42" s="548"/>
      <c r="TWI42" s="548"/>
      <c r="TWJ42" s="548"/>
      <c r="TWK42" s="548"/>
      <c r="TWL42" s="548"/>
      <c r="TWM42" s="548"/>
      <c r="TWN42" s="548"/>
      <c r="TWO42" s="548"/>
      <c r="TWP42" s="548"/>
      <c r="TWQ42" s="548"/>
      <c r="TWR42" s="548"/>
      <c r="TWS42" s="548"/>
      <c r="TWT42" s="548"/>
      <c r="TWU42" s="548"/>
      <c r="TWV42" s="548"/>
      <c r="TWW42" s="548"/>
      <c r="TWX42" s="548"/>
      <c r="TWY42" s="548"/>
      <c r="TWZ42" s="548"/>
      <c r="TXA42" s="548"/>
      <c r="TXB42" s="548"/>
      <c r="TXC42" s="548"/>
      <c r="TXD42" s="548"/>
      <c r="TXE42" s="548"/>
      <c r="TXF42" s="548"/>
      <c r="TXG42" s="548"/>
      <c r="TXH42" s="548"/>
      <c r="TXI42" s="548"/>
      <c r="TXJ42" s="548"/>
      <c r="TXK42" s="548"/>
      <c r="TXL42" s="548"/>
      <c r="TXM42" s="548"/>
      <c r="TXN42" s="548"/>
      <c r="TXO42" s="548"/>
      <c r="TXP42" s="548"/>
      <c r="TXQ42" s="548"/>
      <c r="TXR42" s="548"/>
      <c r="TXS42" s="548"/>
      <c r="TXT42" s="548"/>
      <c r="TXU42" s="548"/>
      <c r="TXV42" s="548"/>
      <c r="TXW42" s="548"/>
      <c r="TXX42" s="548"/>
      <c r="TXY42" s="548"/>
      <c r="TXZ42" s="548"/>
      <c r="TYA42" s="548"/>
      <c r="TYB42" s="548"/>
      <c r="TYC42" s="548"/>
      <c r="TYD42" s="548"/>
      <c r="TYE42" s="548"/>
      <c r="TYF42" s="548"/>
      <c r="TYG42" s="548"/>
      <c r="TYH42" s="548"/>
      <c r="TYI42" s="548"/>
      <c r="TYJ42" s="548"/>
      <c r="TYK42" s="548"/>
      <c r="TYL42" s="548"/>
      <c r="TYM42" s="548"/>
      <c r="TYN42" s="548"/>
      <c r="TYO42" s="548"/>
      <c r="TYP42" s="548"/>
      <c r="TYQ42" s="548"/>
      <c r="TYR42" s="548"/>
      <c r="TYS42" s="548"/>
      <c r="TYT42" s="548"/>
      <c r="TYU42" s="548"/>
      <c r="TYV42" s="548"/>
      <c r="TYW42" s="548"/>
      <c r="TYX42" s="548"/>
      <c r="TYY42" s="548"/>
      <c r="TYZ42" s="548"/>
      <c r="TZA42" s="548"/>
      <c r="TZB42" s="548"/>
      <c r="TZC42" s="548"/>
      <c r="TZD42" s="548"/>
      <c r="TZE42" s="548"/>
      <c r="TZF42" s="548"/>
      <c r="TZG42" s="548"/>
      <c r="TZH42" s="548"/>
      <c r="TZI42" s="548"/>
      <c r="TZJ42" s="548"/>
      <c r="TZK42" s="548"/>
      <c r="TZL42" s="548"/>
      <c r="TZM42" s="548"/>
      <c r="TZN42" s="548"/>
      <c r="TZO42" s="548"/>
      <c r="TZP42" s="548"/>
      <c r="TZQ42" s="548"/>
      <c r="TZR42" s="548"/>
      <c r="TZS42" s="548"/>
      <c r="TZT42" s="548"/>
      <c r="TZU42" s="548"/>
      <c r="TZV42" s="548"/>
      <c r="TZW42" s="548"/>
      <c r="TZX42" s="548"/>
      <c r="TZY42" s="548"/>
      <c r="TZZ42" s="548"/>
      <c r="UAA42" s="548"/>
      <c r="UAB42" s="548"/>
      <c r="UAC42" s="548"/>
      <c r="UAD42" s="548"/>
      <c r="UAE42" s="548"/>
      <c r="UAF42" s="548"/>
      <c r="UAG42" s="548"/>
      <c r="UAH42" s="548"/>
      <c r="UAI42" s="548"/>
      <c r="UAJ42" s="548"/>
      <c r="UAK42" s="548"/>
      <c r="UAL42" s="548"/>
      <c r="UAM42" s="548"/>
      <c r="UAN42" s="548"/>
      <c r="UAO42" s="548"/>
      <c r="UAP42" s="548"/>
      <c r="UAQ42" s="548"/>
      <c r="UAR42" s="548"/>
      <c r="UAS42" s="548"/>
      <c r="UAT42" s="548"/>
      <c r="UAU42" s="548"/>
      <c r="UAV42" s="548"/>
      <c r="UAW42" s="548"/>
      <c r="UAX42" s="548"/>
      <c r="UAY42" s="548"/>
      <c r="UAZ42" s="548"/>
      <c r="UBA42" s="548"/>
      <c r="UBB42" s="548"/>
      <c r="UBC42" s="548"/>
      <c r="UBD42" s="548"/>
      <c r="UBE42" s="548"/>
      <c r="UBF42" s="548"/>
      <c r="UBG42" s="548"/>
      <c r="UBH42" s="548"/>
      <c r="UBI42" s="548"/>
      <c r="UBJ42" s="548"/>
      <c r="UBK42" s="548"/>
      <c r="UBL42" s="548"/>
      <c r="UBM42" s="548"/>
      <c r="UBN42" s="548"/>
      <c r="UBO42" s="548"/>
      <c r="UBP42" s="548"/>
      <c r="UBQ42" s="548"/>
      <c r="UBR42" s="548"/>
      <c r="UBS42" s="548"/>
      <c r="UBT42" s="548"/>
      <c r="UBU42" s="548"/>
      <c r="UBV42" s="548"/>
      <c r="UBW42" s="548"/>
      <c r="UBX42" s="548"/>
      <c r="UBY42" s="548"/>
      <c r="UBZ42" s="548"/>
      <c r="UCA42" s="548"/>
      <c r="UCB42" s="548"/>
      <c r="UCC42" s="548"/>
      <c r="UCD42" s="548"/>
      <c r="UCE42" s="548"/>
      <c r="UCF42" s="548"/>
      <c r="UCG42" s="548"/>
      <c r="UCH42" s="548"/>
      <c r="UCI42" s="548"/>
      <c r="UCJ42" s="548"/>
      <c r="UCK42" s="548"/>
      <c r="UCL42" s="548"/>
      <c r="UCM42" s="548"/>
      <c r="UCN42" s="548"/>
      <c r="UCO42" s="548"/>
      <c r="UCP42" s="548"/>
      <c r="UCQ42" s="548"/>
      <c r="UCR42" s="548"/>
      <c r="UCS42" s="548"/>
      <c r="UCT42" s="548"/>
      <c r="UCU42" s="548"/>
      <c r="UCV42" s="548"/>
      <c r="UCW42" s="548"/>
      <c r="UCX42" s="548"/>
      <c r="UCY42" s="548"/>
      <c r="UCZ42" s="548"/>
      <c r="UDA42" s="548"/>
      <c r="UDB42" s="548"/>
      <c r="UDC42" s="548"/>
      <c r="UDD42" s="548"/>
      <c r="UDE42" s="548"/>
      <c r="UDF42" s="548"/>
      <c r="UDG42" s="548"/>
      <c r="UDH42" s="548"/>
      <c r="UDI42" s="548"/>
      <c r="UDJ42" s="548"/>
      <c r="UDK42" s="548"/>
      <c r="UDL42" s="548"/>
      <c r="UDM42" s="548"/>
      <c r="UDN42" s="548"/>
      <c r="UDO42" s="548"/>
      <c r="UDP42" s="548"/>
      <c r="UDQ42" s="548"/>
      <c r="UDR42" s="548"/>
      <c r="UDS42" s="548"/>
      <c r="UDT42" s="548"/>
      <c r="UDU42" s="548"/>
      <c r="UDV42" s="548"/>
      <c r="UDW42" s="548"/>
      <c r="UDX42" s="548"/>
      <c r="UDY42" s="548"/>
      <c r="UDZ42" s="548"/>
      <c r="UEA42" s="548"/>
      <c r="UEB42" s="548"/>
      <c r="UEC42" s="548"/>
      <c r="UED42" s="548"/>
      <c r="UEE42" s="548"/>
      <c r="UEF42" s="548"/>
      <c r="UEG42" s="548"/>
      <c r="UEH42" s="548"/>
      <c r="UEI42" s="548"/>
      <c r="UEJ42" s="548"/>
      <c r="UEK42" s="548"/>
      <c r="UEL42" s="548"/>
      <c r="UEM42" s="548"/>
      <c r="UEN42" s="548"/>
      <c r="UEO42" s="548"/>
      <c r="UEP42" s="548"/>
      <c r="UEQ42" s="548"/>
      <c r="UER42" s="548"/>
      <c r="UES42" s="548"/>
      <c r="UET42" s="548"/>
      <c r="UEU42" s="548"/>
      <c r="UEV42" s="548"/>
      <c r="UEW42" s="548"/>
      <c r="UEX42" s="548"/>
      <c r="UEY42" s="548"/>
      <c r="UEZ42" s="548"/>
      <c r="UFA42" s="548"/>
      <c r="UFB42" s="548"/>
      <c r="UFC42" s="548"/>
      <c r="UFD42" s="548"/>
      <c r="UFE42" s="548"/>
      <c r="UFF42" s="548"/>
      <c r="UFG42" s="548"/>
      <c r="UFH42" s="548"/>
      <c r="UFI42" s="548"/>
      <c r="UFJ42" s="548"/>
      <c r="UFK42" s="548"/>
      <c r="UFL42" s="548"/>
      <c r="UFM42" s="548"/>
      <c r="UFN42" s="548"/>
      <c r="UFO42" s="548"/>
      <c r="UFP42" s="548"/>
      <c r="UFQ42" s="548"/>
      <c r="UFR42" s="548"/>
      <c r="UFS42" s="548"/>
      <c r="UFT42" s="548"/>
      <c r="UFU42" s="548"/>
      <c r="UFV42" s="548"/>
      <c r="UFW42" s="548"/>
      <c r="UFX42" s="548"/>
      <c r="UFY42" s="548"/>
      <c r="UFZ42" s="548"/>
      <c r="UGA42" s="548"/>
      <c r="UGB42" s="548"/>
      <c r="UGC42" s="548"/>
      <c r="UGD42" s="548"/>
      <c r="UGE42" s="548"/>
      <c r="UGF42" s="548"/>
      <c r="UGG42" s="548"/>
      <c r="UGH42" s="548"/>
      <c r="UGI42" s="548"/>
      <c r="UGJ42" s="548"/>
      <c r="UGK42" s="548"/>
      <c r="UGL42" s="548"/>
      <c r="UGM42" s="548"/>
      <c r="UGN42" s="548"/>
      <c r="UGO42" s="548"/>
      <c r="UGP42" s="548"/>
      <c r="UGQ42" s="548"/>
      <c r="UGR42" s="548"/>
      <c r="UGS42" s="548"/>
      <c r="UGT42" s="548"/>
      <c r="UGU42" s="548"/>
      <c r="UGV42" s="548"/>
      <c r="UGW42" s="548"/>
      <c r="UGX42" s="548"/>
      <c r="UGY42" s="548"/>
      <c r="UGZ42" s="548"/>
      <c r="UHA42" s="548"/>
      <c r="UHB42" s="548"/>
      <c r="UHC42" s="548"/>
      <c r="UHD42" s="548"/>
      <c r="UHE42" s="548"/>
      <c r="UHF42" s="548"/>
      <c r="UHG42" s="548"/>
      <c r="UHH42" s="548"/>
      <c r="UHI42" s="548"/>
      <c r="UHJ42" s="548"/>
      <c r="UHK42" s="548"/>
      <c r="UHL42" s="548"/>
      <c r="UHM42" s="548"/>
      <c r="UHN42" s="548"/>
      <c r="UHO42" s="548"/>
      <c r="UHP42" s="548"/>
      <c r="UHQ42" s="548"/>
      <c r="UHR42" s="548"/>
      <c r="UHS42" s="548"/>
      <c r="UHT42" s="548"/>
      <c r="UHU42" s="548"/>
      <c r="UHV42" s="548"/>
      <c r="UHW42" s="548"/>
      <c r="UHX42" s="548"/>
      <c r="UHY42" s="548"/>
      <c r="UHZ42" s="548"/>
      <c r="UIA42" s="548"/>
      <c r="UIB42" s="548"/>
      <c r="UIC42" s="548"/>
      <c r="UID42" s="548"/>
      <c r="UIE42" s="548"/>
      <c r="UIF42" s="548"/>
      <c r="UIG42" s="548"/>
      <c r="UIH42" s="548"/>
      <c r="UII42" s="548"/>
      <c r="UIJ42" s="548"/>
      <c r="UIK42" s="548"/>
      <c r="UIL42" s="548"/>
      <c r="UIM42" s="548"/>
      <c r="UIN42" s="548"/>
      <c r="UIO42" s="548"/>
      <c r="UIP42" s="548"/>
      <c r="UIQ42" s="548"/>
      <c r="UIR42" s="548"/>
      <c r="UIS42" s="548"/>
      <c r="UIT42" s="548"/>
      <c r="UIU42" s="548"/>
      <c r="UIV42" s="548"/>
      <c r="UIW42" s="548"/>
      <c r="UIX42" s="548"/>
      <c r="UIY42" s="548"/>
      <c r="UIZ42" s="548"/>
      <c r="UJA42" s="548"/>
      <c r="UJB42" s="548"/>
      <c r="UJC42" s="548"/>
      <c r="UJD42" s="548"/>
      <c r="UJE42" s="548"/>
      <c r="UJF42" s="548"/>
      <c r="UJG42" s="548"/>
      <c r="UJH42" s="548"/>
      <c r="UJI42" s="548"/>
      <c r="UJJ42" s="548"/>
      <c r="UJK42" s="548"/>
      <c r="UJL42" s="548"/>
      <c r="UJM42" s="548"/>
      <c r="UJN42" s="548"/>
      <c r="UJO42" s="548"/>
      <c r="UJP42" s="548"/>
      <c r="UJQ42" s="548"/>
      <c r="UJR42" s="548"/>
      <c r="UJS42" s="548"/>
      <c r="UJT42" s="548"/>
      <c r="UJU42" s="548"/>
      <c r="UJV42" s="548"/>
      <c r="UJW42" s="548"/>
      <c r="UJX42" s="548"/>
      <c r="UJY42" s="548"/>
      <c r="UJZ42" s="548"/>
      <c r="UKA42" s="548"/>
      <c r="UKB42" s="548"/>
      <c r="UKC42" s="548"/>
      <c r="UKD42" s="548"/>
      <c r="UKE42" s="548"/>
      <c r="UKF42" s="548"/>
      <c r="UKG42" s="548"/>
      <c r="UKH42" s="548"/>
      <c r="UKI42" s="548"/>
      <c r="UKJ42" s="548"/>
      <c r="UKK42" s="548"/>
      <c r="UKL42" s="548"/>
      <c r="UKM42" s="548"/>
      <c r="UKN42" s="548"/>
      <c r="UKO42" s="548"/>
      <c r="UKP42" s="548"/>
      <c r="UKQ42" s="548"/>
      <c r="UKR42" s="548"/>
      <c r="UKS42" s="548"/>
      <c r="UKT42" s="548"/>
      <c r="UKU42" s="548"/>
      <c r="UKV42" s="548"/>
      <c r="UKW42" s="548"/>
      <c r="UKX42" s="548"/>
      <c r="UKY42" s="548"/>
      <c r="UKZ42" s="548"/>
      <c r="ULA42" s="548"/>
      <c r="ULB42" s="548"/>
      <c r="ULC42" s="548"/>
      <c r="ULD42" s="548"/>
      <c r="ULE42" s="548"/>
      <c r="ULF42" s="548"/>
      <c r="ULG42" s="548"/>
      <c r="ULH42" s="548"/>
      <c r="ULI42" s="548"/>
      <c r="ULJ42" s="548"/>
      <c r="ULK42" s="548"/>
      <c r="ULL42" s="548"/>
      <c r="ULM42" s="548"/>
      <c r="ULN42" s="548"/>
      <c r="ULO42" s="548"/>
      <c r="ULP42" s="548"/>
      <c r="ULQ42" s="548"/>
      <c r="ULR42" s="548"/>
      <c r="ULS42" s="548"/>
      <c r="ULT42" s="548"/>
      <c r="ULU42" s="548"/>
      <c r="ULV42" s="548"/>
      <c r="ULW42" s="548"/>
      <c r="ULX42" s="548"/>
      <c r="ULY42" s="548"/>
      <c r="ULZ42" s="548"/>
      <c r="UMA42" s="548"/>
      <c r="UMB42" s="548"/>
      <c r="UMC42" s="548"/>
      <c r="UMD42" s="548"/>
      <c r="UME42" s="548"/>
      <c r="UMF42" s="548"/>
      <c r="UMG42" s="548"/>
      <c r="UMH42" s="548"/>
      <c r="UMI42" s="548"/>
      <c r="UMJ42" s="548"/>
      <c r="UMK42" s="548"/>
      <c r="UML42" s="548"/>
      <c r="UMM42" s="548"/>
      <c r="UMN42" s="548"/>
      <c r="UMO42" s="548"/>
      <c r="UMP42" s="548"/>
      <c r="UMQ42" s="548"/>
      <c r="UMR42" s="548"/>
      <c r="UMS42" s="548"/>
      <c r="UMT42" s="548"/>
      <c r="UMU42" s="548"/>
      <c r="UMV42" s="548"/>
      <c r="UMW42" s="548"/>
      <c r="UMX42" s="548"/>
      <c r="UMY42" s="548"/>
      <c r="UMZ42" s="548"/>
      <c r="UNA42" s="548"/>
      <c r="UNB42" s="548"/>
      <c r="UNC42" s="548"/>
      <c r="UND42" s="548"/>
      <c r="UNE42" s="548"/>
      <c r="UNF42" s="548"/>
      <c r="UNG42" s="548"/>
      <c r="UNH42" s="548"/>
      <c r="UNI42" s="548"/>
      <c r="UNJ42" s="548"/>
      <c r="UNK42" s="548"/>
      <c r="UNL42" s="548"/>
      <c r="UNM42" s="548"/>
      <c r="UNN42" s="548"/>
      <c r="UNO42" s="548"/>
      <c r="UNP42" s="548"/>
      <c r="UNQ42" s="548"/>
      <c r="UNR42" s="548"/>
      <c r="UNS42" s="548"/>
      <c r="UNT42" s="548"/>
      <c r="UNU42" s="548"/>
      <c r="UNV42" s="548"/>
      <c r="UNW42" s="548"/>
      <c r="UNX42" s="548"/>
      <c r="UNY42" s="548"/>
      <c r="UNZ42" s="548"/>
      <c r="UOA42" s="548"/>
      <c r="UOB42" s="548"/>
      <c r="UOC42" s="548"/>
      <c r="UOD42" s="548"/>
      <c r="UOE42" s="548"/>
      <c r="UOF42" s="548"/>
      <c r="UOG42" s="548"/>
      <c r="UOH42" s="548"/>
      <c r="UOI42" s="548"/>
      <c r="UOJ42" s="548"/>
      <c r="UOK42" s="548"/>
      <c r="UOL42" s="548"/>
      <c r="UOM42" s="548"/>
      <c r="UON42" s="548"/>
      <c r="UOO42" s="548"/>
      <c r="UOP42" s="548"/>
      <c r="UOQ42" s="548"/>
      <c r="UOR42" s="548"/>
      <c r="UOS42" s="548"/>
      <c r="UOT42" s="548"/>
      <c r="UOU42" s="548"/>
      <c r="UOV42" s="548"/>
      <c r="UOW42" s="548"/>
      <c r="UOX42" s="548"/>
      <c r="UOY42" s="548"/>
      <c r="UOZ42" s="548"/>
      <c r="UPA42" s="548"/>
      <c r="UPB42" s="548"/>
      <c r="UPC42" s="548"/>
      <c r="UPD42" s="548"/>
      <c r="UPE42" s="548"/>
      <c r="UPF42" s="548"/>
      <c r="UPG42" s="548"/>
      <c r="UPH42" s="548"/>
      <c r="UPI42" s="548"/>
      <c r="UPJ42" s="548"/>
      <c r="UPK42" s="548"/>
      <c r="UPL42" s="548"/>
      <c r="UPM42" s="548"/>
      <c r="UPN42" s="548"/>
      <c r="UPO42" s="548"/>
      <c r="UPP42" s="548"/>
      <c r="UPQ42" s="548"/>
      <c r="UPR42" s="548"/>
      <c r="UPS42" s="548"/>
      <c r="UPT42" s="548"/>
      <c r="UPU42" s="548"/>
      <c r="UPV42" s="548"/>
      <c r="UPW42" s="548"/>
      <c r="UPX42" s="548"/>
      <c r="UPY42" s="548"/>
      <c r="UPZ42" s="548"/>
      <c r="UQA42" s="548"/>
      <c r="UQB42" s="548"/>
      <c r="UQC42" s="548"/>
      <c r="UQD42" s="548"/>
      <c r="UQE42" s="548"/>
      <c r="UQF42" s="548"/>
      <c r="UQG42" s="548"/>
      <c r="UQH42" s="548"/>
      <c r="UQI42" s="548"/>
      <c r="UQJ42" s="548"/>
      <c r="UQK42" s="548"/>
      <c r="UQL42" s="548"/>
      <c r="UQM42" s="548"/>
      <c r="UQN42" s="548"/>
      <c r="UQO42" s="548"/>
      <c r="UQP42" s="548"/>
      <c r="UQQ42" s="548"/>
      <c r="UQR42" s="548"/>
      <c r="UQS42" s="548"/>
      <c r="UQT42" s="548"/>
      <c r="UQU42" s="548"/>
      <c r="UQV42" s="548"/>
      <c r="UQW42" s="548"/>
      <c r="UQX42" s="548"/>
      <c r="UQY42" s="548"/>
      <c r="UQZ42" s="548"/>
      <c r="URA42" s="548"/>
      <c r="URB42" s="548"/>
      <c r="URC42" s="548"/>
      <c r="URD42" s="548"/>
      <c r="URE42" s="548"/>
      <c r="URF42" s="548"/>
      <c r="URG42" s="548"/>
      <c r="URH42" s="548"/>
      <c r="URI42" s="548"/>
      <c r="URJ42" s="548"/>
      <c r="URK42" s="548"/>
      <c r="URL42" s="548"/>
      <c r="URM42" s="548"/>
      <c r="URN42" s="548"/>
      <c r="URO42" s="548"/>
      <c r="URP42" s="548"/>
      <c r="URQ42" s="548"/>
      <c r="URR42" s="548"/>
      <c r="URS42" s="548"/>
      <c r="URT42" s="548"/>
      <c r="URU42" s="548"/>
      <c r="URV42" s="548"/>
      <c r="URW42" s="548"/>
      <c r="URX42" s="548"/>
      <c r="URY42" s="548"/>
      <c r="URZ42" s="548"/>
      <c r="USA42" s="548"/>
      <c r="USB42" s="548"/>
      <c r="USC42" s="548"/>
      <c r="USD42" s="548"/>
      <c r="USE42" s="548"/>
      <c r="USF42" s="548"/>
      <c r="USG42" s="548"/>
      <c r="USH42" s="548"/>
      <c r="USI42" s="548"/>
      <c r="USJ42" s="548"/>
      <c r="USK42" s="548"/>
      <c r="USL42" s="548"/>
      <c r="USM42" s="548"/>
      <c r="USN42" s="548"/>
      <c r="USO42" s="548"/>
      <c r="USP42" s="548"/>
      <c r="USQ42" s="548"/>
      <c r="USR42" s="548"/>
      <c r="USS42" s="548"/>
      <c r="UST42" s="548"/>
      <c r="USU42" s="548"/>
      <c r="USV42" s="548"/>
      <c r="USW42" s="548"/>
      <c r="USX42" s="548"/>
      <c r="USY42" s="548"/>
      <c r="USZ42" s="548"/>
      <c r="UTA42" s="548"/>
      <c r="UTB42" s="548"/>
      <c r="UTC42" s="548"/>
      <c r="UTD42" s="548"/>
      <c r="UTE42" s="548"/>
      <c r="UTF42" s="548"/>
      <c r="UTG42" s="548"/>
      <c r="UTH42" s="548"/>
      <c r="UTI42" s="548"/>
      <c r="UTJ42" s="548"/>
      <c r="UTK42" s="548"/>
      <c r="UTL42" s="548"/>
      <c r="UTM42" s="548"/>
      <c r="UTN42" s="548"/>
      <c r="UTO42" s="548"/>
      <c r="UTP42" s="548"/>
      <c r="UTQ42" s="548"/>
      <c r="UTR42" s="548"/>
      <c r="UTS42" s="548"/>
      <c r="UTT42" s="548"/>
      <c r="UTU42" s="548"/>
      <c r="UTV42" s="548"/>
      <c r="UTW42" s="548"/>
      <c r="UTX42" s="548"/>
      <c r="UTY42" s="548"/>
      <c r="UTZ42" s="548"/>
      <c r="UUA42" s="548"/>
      <c r="UUB42" s="548"/>
      <c r="UUC42" s="548"/>
      <c r="UUD42" s="548"/>
      <c r="UUE42" s="548"/>
      <c r="UUF42" s="548"/>
      <c r="UUG42" s="548"/>
      <c r="UUH42" s="548"/>
      <c r="UUI42" s="548"/>
      <c r="UUJ42" s="548"/>
      <c r="UUK42" s="548"/>
      <c r="UUL42" s="548"/>
      <c r="UUM42" s="548"/>
      <c r="UUN42" s="548"/>
      <c r="UUO42" s="548"/>
      <c r="UUP42" s="548"/>
      <c r="UUQ42" s="548"/>
      <c r="UUR42" s="548"/>
      <c r="UUS42" s="548"/>
      <c r="UUT42" s="548"/>
      <c r="UUU42" s="548"/>
      <c r="UUV42" s="548"/>
      <c r="UUW42" s="548"/>
      <c r="UUX42" s="548"/>
      <c r="UUY42" s="548"/>
      <c r="UUZ42" s="548"/>
      <c r="UVA42" s="548"/>
      <c r="UVB42" s="548"/>
      <c r="UVC42" s="548"/>
      <c r="UVD42" s="548"/>
      <c r="UVE42" s="548"/>
      <c r="UVF42" s="548"/>
      <c r="UVG42" s="548"/>
      <c r="UVH42" s="548"/>
      <c r="UVI42" s="548"/>
      <c r="UVJ42" s="548"/>
      <c r="UVK42" s="548"/>
      <c r="UVL42" s="548"/>
      <c r="UVM42" s="548"/>
      <c r="UVN42" s="548"/>
      <c r="UVO42" s="548"/>
      <c r="UVP42" s="548"/>
      <c r="UVQ42" s="548"/>
      <c r="UVR42" s="548"/>
      <c r="UVS42" s="548"/>
      <c r="UVT42" s="548"/>
      <c r="UVU42" s="548"/>
      <c r="UVV42" s="548"/>
      <c r="UVW42" s="548"/>
      <c r="UVX42" s="548"/>
      <c r="UVY42" s="548"/>
      <c r="UVZ42" s="548"/>
      <c r="UWA42" s="548"/>
      <c r="UWB42" s="548"/>
      <c r="UWC42" s="548"/>
      <c r="UWD42" s="548"/>
      <c r="UWE42" s="548"/>
      <c r="UWF42" s="548"/>
      <c r="UWG42" s="548"/>
      <c r="UWH42" s="548"/>
      <c r="UWI42" s="548"/>
      <c r="UWJ42" s="548"/>
      <c r="UWK42" s="548"/>
      <c r="UWL42" s="548"/>
      <c r="UWM42" s="548"/>
      <c r="UWN42" s="548"/>
      <c r="UWO42" s="548"/>
      <c r="UWP42" s="548"/>
      <c r="UWQ42" s="548"/>
      <c r="UWR42" s="548"/>
      <c r="UWS42" s="548"/>
      <c r="UWT42" s="548"/>
      <c r="UWU42" s="548"/>
      <c r="UWV42" s="548"/>
      <c r="UWW42" s="548"/>
      <c r="UWX42" s="548"/>
      <c r="UWY42" s="548"/>
      <c r="UWZ42" s="548"/>
      <c r="UXA42" s="548"/>
      <c r="UXB42" s="548"/>
      <c r="UXC42" s="548"/>
      <c r="UXD42" s="548"/>
      <c r="UXE42" s="548"/>
      <c r="UXF42" s="548"/>
      <c r="UXG42" s="548"/>
      <c r="UXH42" s="548"/>
      <c r="UXI42" s="548"/>
      <c r="UXJ42" s="548"/>
      <c r="UXK42" s="548"/>
      <c r="UXL42" s="548"/>
      <c r="UXM42" s="548"/>
      <c r="UXN42" s="548"/>
      <c r="UXO42" s="548"/>
      <c r="UXP42" s="548"/>
      <c r="UXQ42" s="548"/>
      <c r="UXR42" s="548"/>
      <c r="UXS42" s="548"/>
      <c r="UXT42" s="548"/>
      <c r="UXU42" s="548"/>
      <c r="UXV42" s="548"/>
      <c r="UXW42" s="548"/>
      <c r="UXX42" s="548"/>
      <c r="UXY42" s="548"/>
      <c r="UXZ42" s="548"/>
      <c r="UYA42" s="548"/>
      <c r="UYB42" s="548"/>
      <c r="UYC42" s="548"/>
      <c r="UYD42" s="548"/>
      <c r="UYE42" s="548"/>
      <c r="UYF42" s="548"/>
      <c r="UYG42" s="548"/>
      <c r="UYH42" s="548"/>
      <c r="UYI42" s="548"/>
      <c r="UYJ42" s="548"/>
      <c r="UYK42" s="548"/>
      <c r="UYL42" s="548"/>
      <c r="UYM42" s="548"/>
      <c r="UYN42" s="548"/>
      <c r="UYO42" s="548"/>
      <c r="UYP42" s="548"/>
      <c r="UYQ42" s="548"/>
      <c r="UYR42" s="548"/>
      <c r="UYS42" s="548"/>
      <c r="UYT42" s="548"/>
      <c r="UYU42" s="548"/>
      <c r="UYV42" s="548"/>
      <c r="UYW42" s="548"/>
      <c r="UYX42" s="548"/>
      <c r="UYY42" s="548"/>
      <c r="UYZ42" s="548"/>
      <c r="UZA42" s="548"/>
      <c r="UZB42" s="548"/>
      <c r="UZC42" s="548"/>
      <c r="UZD42" s="548"/>
      <c r="UZE42" s="548"/>
      <c r="UZF42" s="548"/>
      <c r="UZG42" s="548"/>
      <c r="UZH42" s="548"/>
      <c r="UZI42" s="548"/>
      <c r="UZJ42" s="548"/>
      <c r="UZK42" s="548"/>
      <c r="UZL42" s="548"/>
      <c r="UZM42" s="548"/>
      <c r="UZN42" s="548"/>
      <c r="UZO42" s="548"/>
      <c r="UZP42" s="548"/>
      <c r="UZQ42" s="548"/>
      <c r="UZR42" s="548"/>
      <c r="UZS42" s="548"/>
      <c r="UZT42" s="548"/>
      <c r="UZU42" s="548"/>
      <c r="UZV42" s="548"/>
      <c r="UZW42" s="548"/>
      <c r="UZX42" s="548"/>
      <c r="UZY42" s="548"/>
      <c r="UZZ42" s="548"/>
      <c r="VAA42" s="548"/>
      <c r="VAB42" s="548"/>
      <c r="VAC42" s="548"/>
      <c r="VAD42" s="548"/>
      <c r="VAE42" s="548"/>
      <c r="VAF42" s="548"/>
      <c r="VAG42" s="548"/>
      <c r="VAH42" s="548"/>
      <c r="VAI42" s="548"/>
      <c r="VAJ42" s="548"/>
      <c r="VAK42" s="548"/>
      <c r="VAL42" s="548"/>
      <c r="VAM42" s="548"/>
      <c r="VAN42" s="548"/>
      <c r="VAO42" s="548"/>
      <c r="VAP42" s="548"/>
      <c r="VAQ42" s="548"/>
      <c r="VAR42" s="548"/>
      <c r="VAS42" s="548"/>
      <c r="VAT42" s="548"/>
      <c r="VAU42" s="548"/>
      <c r="VAV42" s="548"/>
      <c r="VAW42" s="548"/>
      <c r="VAX42" s="548"/>
      <c r="VAY42" s="548"/>
      <c r="VAZ42" s="548"/>
      <c r="VBA42" s="548"/>
      <c r="VBB42" s="548"/>
      <c r="VBC42" s="548"/>
      <c r="VBD42" s="548"/>
      <c r="VBE42" s="548"/>
      <c r="VBF42" s="548"/>
      <c r="VBG42" s="548"/>
      <c r="VBH42" s="548"/>
      <c r="VBI42" s="548"/>
      <c r="VBJ42" s="548"/>
      <c r="VBK42" s="548"/>
      <c r="VBL42" s="548"/>
      <c r="VBM42" s="548"/>
      <c r="VBN42" s="548"/>
      <c r="VBO42" s="548"/>
      <c r="VBP42" s="548"/>
      <c r="VBQ42" s="548"/>
      <c r="VBR42" s="548"/>
      <c r="VBS42" s="548"/>
      <c r="VBT42" s="548"/>
      <c r="VBU42" s="548"/>
      <c r="VBV42" s="548"/>
      <c r="VBW42" s="548"/>
      <c r="VBX42" s="548"/>
      <c r="VBY42" s="548"/>
      <c r="VBZ42" s="548"/>
      <c r="VCA42" s="548"/>
      <c r="VCB42" s="548"/>
      <c r="VCC42" s="548"/>
      <c r="VCD42" s="548"/>
      <c r="VCE42" s="548"/>
      <c r="VCF42" s="548"/>
      <c r="VCG42" s="548"/>
      <c r="VCH42" s="548"/>
      <c r="VCI42" s="548"/>
      <c r="VCJ42" s="548"/>
      <c r="VCK42" s="548"/>
      <c r="VCL42" s="548"/>
      <c r="VCM42" s="548"/>
      <c r="VCN42" s="548"/>
      <c r="VCO42" s="548"/>
      <c r="VCP42" s="548"/>
      <c r="VCQ42" s="548"/>
      <c r="VCR42" s="548"/>
      <c r="VCS42" s="548"/>
      <c r="VCT42" s="548"/>
      <c r="VCU42" s="548"/>
      <c r="VCV42" s="548"/>
      <c r="VCW42" s="548"/>
      <c r="VCX42" s="548"/>
      <c r="VCY42" s="548"/>
      <c r="VCZ42" s="548"/>
      <c r="VDA42" s="548"/>
      <c r="VDB42" s="548"/>
      <c r="VDC42" s="548"/>
      <c r="VDD42" s="548"/>
      <c r="VDE42" s="548"/>
      <c r="VDF42" s="548"/>
      <c r="VDG42" s="548"/>
      <c r="VDH42" s="548"/>
      <c r="VDI42" s="548"/>
      <c r="VDJ42" s="548"/>
      <c r="VDK42" s="548"/>
      <c r="VDL42" s="548"/>
      <c r="VDM42" s="548"/>
      <c r="VDN42" s="548"/>
      <c r="VDO42" s="548"/>
      <c r="VDP42" s="548"/>
      <c r="VDQ42" s="548"/>
      <c r="VDR42" s="548"/>
      <c r="VDS42" s="548"/>
      <c r="VDT42" s="548"/>
      <c r="VDU42" s="548"/>
      <c r="VDV42" s="548"/>
      <c r="VDW42" s="548"/>
      <c r="VDX42" s="548"/>
      <c r="VDY42" s="548"/>
      <c r="VDZ42" s="548"/>
      <c r="VEA42" s="548"/>
      <c r="VEB42" s="548"/>
      <c r="VEC42" s="548"/>
      <c r="VED42" s="548"/>
      <c r="VEE42" s="548"/>
      <c r="VEF42" s="548"/>
      <c r="VEG42" s="548"/>
      <c r="VEH42" s="548"/>
      <c r="VEI42" s="548"/>
      <c r="VEJ42" s="548"/>
      <c r="VEK42" s="548"/>
      <c r="VEL42" s="548"/>
      <c r="VEM42" s="548"/>
      <c r="VEN42" s="548"/>
      <c r="VEO42" s="548"/>
      <c r="VEP42" s="548"/>
      <c r="VEQ42" s="548"/>
      <c r="VER42" s="548"/>
      <c r="VES42" s="548"/>
      <c r="VET42" s="548"/>
      <c r="VEU42" s="548"/>
      <c r="VEV42" s="548"/>
      <c r="VEW42" s="548"/>
      <c r="VEX42" s="548"/>
      <c r="VEY42" s="548"/>
      <c r="VEZ42" s="548"/>
      <c r="VFA42" s="548"/>
      <c r="VFB42" s="548"/>
      <c r="VFC42" s="548"/>
      <c r="VFD42" s="548"/>
      <c r="VFE42" s="548"/>
      <c r="VFF42" s="548"/>
      <c r="VFG42" s="548"/>
      <c r="VFH42" s="548"/>
      <c r="VFI42" s="548"/>
      <c r="VFJ42" s="548"/>
      <c r="VFK42" s="548"/>
      <c r="VFL42" s="548"/>
      <c r="VFM42" s="548"/>
      <c r="VFN42" s="548"/>
      <c r="VFO42" s="548"/>
      <c r="VFP42" s="548"/>
      <c r="VFQ42" s="548"/>
      <c r="VFR42" s="548"/>
      <c r="VFS42" s="548"/>
      <c r="VFT42" s="548"/>
      <c r="VFU42" s="548"/>
      <c r="VFV42" s="548"/>
      <c r="VFW42" s="548"/>
      <c r="VFX42" s="548"/>
      <c r="VFY42" s="548"/>
      <c r="VFZ42" s="548"/>
      <c r="VGA42" s="548"/>
      <c r="VGB42" s="548"/>
      <c r="VGC42" s="548"/>
      <c r="VGD42" s="548"/>
      <c r="VGE42" s="548"/>
      <c r="VGF42" s="548"/>
      <c r="VGG42" s="548"/>
      <c r="VGH42" s="548"/>
      <c r="VGI42" s="548"/>
      <c r="VGJ42" s="548"/>
      <c r="VGK42" s="548"/>
      <c r="VGL42" s="548"/>
      <c r="VGM42" s="548"/>
      <c r="VGN42" s="548"/>
      <c r="VGO42" s="548"/>
      <c r="VGP42" s="548"/>
      <c r="VGQ42" s="548"/>
      <c r="VGR42" s="548"/>
      <c r="VGS42" s="548"/>
      <c r="VGT42" s="548"/>
      <c r="VGU42" s="548"/>
      <c r="VGV42" s="548"/>
      <c r="VGW42" s="548"/>
      <c r="VGX42" s="548"/>
      <c r="VGY42" s="548"/>
      <c r="VGZ42" s="548"/>
      <c r="VHA42" s="548"/>
      <c r="VHB42" s="548"/>
      <c r="VHC42" s="548"/>
      <c r="VHD42" s="548"/>
      <c r="VHE42" s="548"/>
      <c r="VHF42" s="548"/>
      <c r="VHG42" s="548"/>
      <c r="VHH42" s="548"/>
      <c r="VHI42" s="548"/>
      <c r="VHJ42" s="548"/>
      <c r="VHK42" s="548"/>
      <c r="VHL42" s="548"/>
      <c r="VHM42" s="548"/>
      <c r="VHN42" s="548"/>
      <c r="VHO42" s="548"/>
      <c r="VHP42" s="548"/>
      <c r="VHQ42" s="548"/>
      <c r="VHR42" s="548"/>
      <c r="VHS42" s="548"/>
      <c r="VHT42" s="548"/>
      <c r="VHU42" s="548"/>
      <c r="VHV42" s="548"/>
      <c r="VHW42" s="548"/>
      <c r="VHX42" s="548"/>
      <c r="VHY42" s="548"/>
      <c r="VHZ42" s="548"/>
      <c r="VIA42" s="548"/>
      <c r="VIB42" s="548"/>
      <c r="VIC42" s="548"/>
      <c r="VID42" s="548"/>
      <c r="VIE42" s="548"/>
      <c r="VIF42" s="548"/>
      <c r="VIG42" s="548"/>
      <c r="VIH42" s="548"/>
      <c r="VII42" s="548"/>
      <c r="VIJ42" s="548"/>
      <c r="VIK42" s="548"/>
      <c r="VIL42" s="548"/>
      <c r="VIM42" s="548"/>
      <c r="VIN42" s="548"/>
      <c r="VIO42" s="548"/>
      <c r="VIP42" s="548"/>
      <c r="VIQ42" s="548"/>
      <c r="VIR42" s="548"/>
      <c r="VIS42" s="548"/>
      <c r="VIT42" s="548"/>
      <c r="VIU42" s="548"/>
      <c r="VIV42" s="548"/>
      <c r="VIW42" s="548"/>
      <c r="VIX42" s="548"/>
      <c r="VIY42" s="548"/>
      <c r="VIZ42" s="548"/>
      <c r="VJA42" s="548"/>
      <c r="VJB42" s="548"/>
      <c r="VJC42" s="548"/>
      <c r="VJD42" s="548"/>
      <c r="VJE42" s="548"/>
      <c r="VJF42" s="548"/>
      <c r="VJG42" s="548"/>
      <c r="VJH42" s="548"/>
      <c r="VJI42" s="548"/>
      <c r="VJJ42" s="548"/>
      <c r="VJK42" s="548"/>
      <c r="VJL42" s="548"/>
      <c r="VJM42" s="548"/>
      <c r="VJN42" s="548"/>
      <c r="VJO42" s="548"/>
      <c r="VJP42" s="548"/>
      <c r="VJQ42" s="548"/>
      <c r="VJR42" s="548"/>
      <c r="VJS42" s="548"/>
      <c r="VJT42" s="548"/>
      <c r="VJU42" s="548"/>
      <c r="VJV42" s="548"/>
      <c r="VJW42" s="548"/>
      <c r="VJX42" s="548"/>
      <c r="VJY42" s="548"/>
      <c r="VJZ42" s="548"/>
      <c r="VKA42" s="548"/>
      <c r="VKB42" s="548"/>
      <c r="VKC42" s="548"/>
      <c r="VKD42" s="548"/>
      <c r="VKE42" s="548"/>
      <c r="VKF42" s="548"/>
      <c r="VKG42" s="548"/>
      <c r="VKH42" s="548"/>
      <c r="VKI42" s="548"/>
      <c r="VKJ42" s="548"/>
      <c r="VKK42" s="548"/>
      <c r="VKL42" s="548"/>
      <c r="VKM42" s="548"/>
      <c r="VKN42" s="548"/>
      <c r="VKO42" s="548"/>
      <c r="VKP42" s="548"/>
      <c r="VKQ42" s="548"/>
      <c r="VKR42" s="548"/>
      <c r="VKS42" s="548"/>
      <c r="VKT42" s="548"/>
      <c r="VKU42" s="548"/>
      <c r="VKV42" s="548"/>
      <c r="VKW42" s="548"/>
      <c r="VKX42" s="548"/>
      <c r="VKY42" s="548"/>
      <c r="VKZ42" s="548"/>
      <c r="VLA42" s="548"/>
      <c r="VLB42" s="548"/>
      <c r="VLC42" s="548"/>
      <c r="VLD42" s="548"/>
      <c r="VLE42" s="548"/>
      <c r="VLF42" s="548"/>
      <c r="VLG42" s="548"/>
      <c r="VLH42" s="548"/>
      <c r="VLI42" s="548"/>
      <c r="VLJ42" s="548"/>
      <c r="VLK42" s="548"/>
      <c r="VLL42" s="548"/>
      <c r="VLM42" s="548"/>
      <c r="VLN42" s="548"/>
      <c r="VLO42" s="548"/>
      <c r="VLP42" s="548"/>
      <c r="VLQ42" s="548"/>
      <c r="VLR42" s="548"/>
      <c r="VLS42" s="548"/>
      <c r="VLT42" s="548"/>
      <c r="VLU42" s="548"/>
      <c r="VLV42" s="548"/>
      <c r="VLW42" s="548"/>
      <c r="VLX42" s="548"/>
      <c r="VLY42" s="548"/>
      <c r="VLZ42" s="548"/>
      <c r="VMA42" s="548"/>
      <c r="VMB42" s="548"/>
      <c r="VMC42" s="548"/>
      <c r="VMD42" s="548"/>
      <c r="VME42" s="548"/>
      <c r="VMF42" s="548"/>
      <c r="VMG42" s="548"/>
      <c r="VMH42" s="548"/>
      <c r="VMI42" s="548"/>
      <c r="VMJ42" s="548"/>
      <c r="VMK42" s="548"/>
      <c r="VML42" s="548"/>
      <c r="VMM42" s="548"/>
      <c r="VMN42" s="548"/>
      <c r="VMO42" s="548"/>
      <c r="VMP42" s="548"/>
      <c r="VMQ42" s="548"/>
      <c r="VMR42" s="548"/>
      <c r="VMS42" s="548"/>
      <c r="VMT42" s="548"/>
      <c r="VMU42" s="548"/>
      <c r="VMV42" s="548"/>
      <c r="VMW42" s="548"/>
      <c r="VMX42" s="548"/>
      <c r="VMY42" s="548"/>
      <c r="VMZ42" s="548"/>
      <c r="VNA42" s="548"/>
      <c r="VNB42" s="548"/>
      <c r="VNC42" s="548"/>
      <c r="VND42" s="548"/>
      <c r="VNE42" s="548"/>
      <c r="VNF42" s="548"/>
      <c r="VNG42" s="548"/>
      <c r="VNH42" s="548"/>
      <c r="VNI42" s="548"/>
      <c r="VNJ42" s="548"/>
      <c r="VNK42" s="548"/>
      <c r="VNL42" s="548"/>
      <c r="VNM42" s="548"/>
      <c r="VNN42" s="548"/>
      <c r="VNO42" s="548"/>
      <c r="VNP42" s="548"/>
      <c r="VNQ42" s="548"/>
      <c r="VNR42" s="548"/>
      <c r="VNS42" s="548"/>
      <c r="VNT42" s="548"/>
      <c r="VNU42" s="548"/>
      <c r="VNV42" s="548"/>
      <c r="VNW42" s="548"/>
      <c r="VNX42" s="548"/>
      <c r="VNY42" s="548"/>
      <c r="VNZ42" s="548"/>
      <c r="VOA42" s="548"/>
      <c r="VOB42" s="548"/>
      <c r="VOC42" s="548"/>
      <c r="VOD42" s="548"/>
      <c r="VOE42" s="548"/>
      <c r="VOF42" s="548"/>
      <c r="VOG42" s="548"/>
      <c r="VOH42" s="548"/>
      <c r="VOI42" s="548"/>
      <c r="VOJ42" s="548"/>
      <c r="VOK42" s="548"/>
      <c r="VOL42" s="548"/>
      <c r="VOM42" s="548"/>
      <c r="VON42" s="548"/>
      <c r="VOO42" s="548"/>
      <c r="VOP42" s="548"/>
      <c r="VOQ42" s="548"/>
      <c r="VOR42" s="548"/>
      <c r="VOS42" s="548"/>
      <c r="VOT42" s="548"/>
      <c r="VOU42" s="548"/>
      <c r="VOV42" s="548"/>
      <c r="VOW42" s="548"/>
      <c r="VOX42" s="548"/>
      <c r="VOY42" s="548"/>
      <c r="VOZ42" s="548"/>
      <c r="VPA42" s="548"/>
      <c r="VPB42" s="548"/>
      <c r="VPC42" s="548"/>
      <c r="VPD42" s="548"/>
      <c r="VPE42" s="548"/>
      <c r="VPF42" s="548"/>
      <c r="VPG42" s="548"/>
      <c r="VPH42" s="548"/>
      <c r="VPI42" s="548"/>
      <c r="VPJ42" s="548"/>
      <c r="VPK42" s="548"/>
      <c r="VPL42" s="548"/>
      <c r="VPM42" s="548"/>
      <c r="VPN42" s="548"/>
      <c r="VPO42" s="548"/>
      <c r="VPP42" s="548"/>
      <c r="VPQ42" s="548"/>
      <c r="VPR42" s="548"/>
      <c r="VPS42" s="548"/>
      <c r="VPT42" s="548"/>
      <c r="VPU42" s="548"/>
      <c r="VPV42" s="548"/>
      <c r="VPW42" s="548"/>
      <c r="VPX42" s="548"/>
      <c r="VPY42" s="548"/>
      <c r="VPZ42" s="548"/>
      <c r="VQA42" s="548"/>
      <c r="VQB42" s="548"/>
      <c r="VQC42" s="548"/>
      <c r="VQD42" s="548"/>
      <c r="VQE42" s="548"/>
      <c r="VQF42" s="548"/>
      <c r="VQG42" s="548"/>
      <c r="VQH42" s="548"/>
      <c r="VQI42" s="548"/>
      <c r="VQJ42" s="548"/>
      <c r="VQK42" s="548"/>
      <c r="VQL42" s="548"/>
      <c r="VQM42" s="548"/>
      <c r="VQN42" s="548"/>
      <c r="VQO42" s="548"/>
      <c r="VQP42" s="548"/>
      <c r="VQQ42" s="548"/>
      <c r="VQR42" s="548"/>
      <c r="VQS42" s="548"/>
      <c r="VQT42" s="548"/>
      <c r="VQU42" s="548"/>
      <c r="VQV42" s="548"/>
      <c r="VQW42" s="548"/>
      <c r="VQX42" s="548"/>
      <c r="VQY42" s="548"/>
      <c r="VQZ42" s="548"/>
      <c r="VRA42" s="548"/>
      <c r="VRB42" s="548"/>
      <c r="VRC42" s="548"/>
      <c r="VRD42" s="548"/>
      <c r="VRE42" s="548"/>
      <c r="VRF42" s="548"/>
      <c r="VRG42" s="548"/>
      <c r="VRH42" s="548"/>
      <c r="VRI42" s="548"/>
      <c r="VRJ42" s="548"/>
      <c r="VRK42" s="548"/>
      <c r="VRL42" s="548"/>
      <c r="VRM42" s="548"/>
      <c r="VRN42" s="548"/>
      <c r="VRO42" s="548"/>
      <c r="VRP42" s="548"/>
      <c r="VRQ42" s="548"/>
      <c r="VRR42" s="548"/>
      <c r="VRS42" s="548"/>
      <c r="VRT42" s="548"/>
      <c r="VRU42" s="548"/>
      <c r="VRV42" s="548"/>
      <c r="VRW42" s="548"/>
      <c r="VRX42" s="548"/>
      <c r="VRY42" s="548"/>
      <c r="VRZ42" s="548"/>
      <c r="VSA42" s="548"/>
      <c r="VSB42" s="548"/>
      <c r="VSC42" s="548"/>
      <c r="VSD42" s="548"/>
      <c r="VSE42" s="548"/>
      <c r="VSF42" s="548"/>
      <c r="VSG42" s="548"/>
      <c r="VSH42" s="548"/>
      <c r="VSI42" s="548"/>
      <c r="VSJ42" s="548"/>
      <c r="VSK42" s="548"/>
      <c r="VSL42" s="548"/>
      <c r="VSM42" s="548"/>
      <c r="VSN42" s="548"/>
      <c r="VSO42" s="548"/>
      <c r="VSP42" s="548"/>
      <c r="VSQ42" s="548"/>
      <c r="VSR42" s="548"/>
      <c r="VSS42" s="548"/>
      <c r="VST42" s="548"/>
      <c r="VSU42" s="548"/>
      <c r="VSV42" s="548"/>
      <c r="VSW42" s="548"/>
      <c r="VSX42" s="548"/>
      <c r="VSY42" s="548"/>
      <c r="VSZ42" s="548"/>
      <c r="VTA42" s="548"/>
      <c r="VTB42" s="548"/>
      <c r="VTC42" s="548"/>
      <c r="VTD42" s="548"/>
      <c r="VTE42" s="548"/>
      <c r="VTF42" s="548"/>
      <c r="VTG42" s="548"/>
      <c r="VTH42" s="548"/>
      <c r="VTI42" s="548"/>
      <c r="VTJ42" s="548"/>
      <c r="VTK42" s="548"/>
      <c r="VTL42" s="548"/>
      <c r="VTM42" s="548"/>
      <c r="VTN42" s="548"/>
      <c r="VTO42" s="548"/>
      <c r="VTP42" s="548"/>
      <c r="VTQ42" s="548"/>
      <c r="VTR42" s="548"/>
      <c r="VTS42" s="548"/>
      <c r="VTT42" s="548"/>
      <c r="VTU42" s="548"/>
      <c r="VTV42" s="548"/>
      <c r="VTW42" s="548"/>
      <c r="VTX42" s="548"/>
      <c r="VTY42" s="548"/>
      <c r="VTZ42" s="548"/>
      <c r="VUA42" s="548"/>
      <c r="VUB42" s="548"/>
      <c r="VUC42" s="548"/>
      <c r="VUD42" s="548"/>
      <c r="VUE42" s="548"/>
      <c r="VUF42" s="548"/>
      <c r="VUG42" s="548"/>
      <c r="VUH42" s="548"/>
      <c r="VUI42" s="548"/>
      <c r="VUJ42" s="548"/>
      <c r="VUK42" s="548"/>
      <c r="VUL42" s="548"/>
      <c r="VUM42" s="548"/>
      <c r="VUN42" s="548"/>
      <c r="VUO42" s="548"/>
      <c r="VUP42" s="548"/>
      <c r="VUQ42" s="548"/>
      <c r="VUR42" s="548"/>
      <c r="VUS42" s="548"/>
      <c r="VUT42" s="548"/>
      <c r="VUU42" s="548"/>
      <c r="VUV42" s="548"/>
      <c r="VUW42" s="548"/>
      <c r="VUX42" s="548"/>
      <c r="VUY42" s="548"/>
      <c r="VUZ42" s="548"/>
      <c r="VVA42" s="548"/>
      <c r="VVB42" s="548"/>
      <c r="VVC42" s="548"/>
      <c r="VVD42" s="548"/>
      <c r="VVE42" s="548"/>
      <c r="VVF42" s="548"/>
      <c r="VVG42" s="548"/>
      <c r="VVH42" s="548"/>
      <c r="VVI42" s="548"/>
      <c r="VVJ42" s="548"/>
      <c r="VVK42" s="548"/>
      <c r="VVL42" s="548"/>
      <c r="VVM42" s="548"/>
      <c r="VVN42" s="548"/>
      <c r="VVO42" s="548"/>
      <c r="VVP42" s="548"/>
      <c r="VVQ42" s="548"/>
      <c r="VVR42" s="548"/>
      <c r="VVS42" s="548"/>
      <c r="VVT42" s="548"/>
      <c r="VVU42" s="548"/>
      <c r="VVV42" s="548"/>
      <c r="VVW42" s="548"/>
      <c r="VVX42" s="548"/>
      <c r="VVY42" s="548"/>
      <c r="VVZ42" s="548"/>
      <c r="VWA42" s="548"/>
      <c r="VWB42" s="548"/>
      <c r="VWC42" s="548"/>
      <c r="VWD42" s="548"/>
      <c r="VWE42" s="548"/>
      <c r="VWF42" s="548"/>
      <c r="VWG42" s="548"/>
      <c r="VWH42" s="548"/>
      <c r="VWI42" s="548"/>
      <c r="VWJ42" s="548"/>
      <c r="VWK42" s="548"/>
      <c r="VWL42" s="548"/>
      <c r="VWM42" s="548"/>
      <c r="VWN42" s="548"/>
      <c r="VWO42" s="548"/>
      <c r="VWP42" s="548"/>
      <c r="VWQ42" s="548"/>
      <c r="VWR42" s="548"/>
      <c r="VWS42" s="548"/>
      <c r="VWT42" s="548"/>
      <c r="VWU42" s="548"/>
      <c r="VWV42" s="548"/>
      <c r="VWW42" s="548"/>
      <c r="VWX42" s="548"/>
      <c r="VWY42" s="548"/>
      <c r="VWZ42" s="548"/>
      <c r="VXA42" s="548"/>
      <c r="VXB42" s="548"/>
      <c r="VXC42" s="548"/>
      <c r="VXD42" s="548"/>
      <c r="VXE42" s="548"/>
      <c r="VXF42" s="548"/>
      <c r="VXG42" s="548"/>
      <c r="VXH42" s="548"/>
      <c r="VXI42" s="548"/>
      <c r="VXJ42" s="548"/>
      <c r="VXK42" s="548"/>
      <c r="VXL42" s="548"/>
      <c r="VXM42" s="548"/>
      <c r="VXN42" s="548"/>
      <c r="VXO42" s="548"/>
      <c r="VXP42" s="548"/>
      <c r="VXQ42" s="548"/>
      <c r="VXR42" s="548"/>
      <c r="VXS42" s="548"/>
      <c r="VXT42" s="548"/>
      <c r="VXU42" s="548"/>
      <c r="VXV42" s="548"/>
      <c r="VXW42" s="548"/>
      <c r="VXX42" s="548"/>
      <c r="VXY42" s="548"/>
      <c r="VXZ42" s="548"/>
      <c r="VYA42" s="548"/>
      <c r="VYB42" s="548"/>
      <c r="VYC42" s="548"/>
      <c r="VYD42" s="548"/>
      <c r="VYE42" s="548"/>
      <c r="VYF42" s="548"/>
      <c r="VYG42" s="548"/>
      <c r="VYH42" s="548"/>
      <c r="VYI42" s="548"/>
      <c r="VYJ42" s="548"/>
      <c r="VYK42" s="548"/>
      <c r="VYL42" s="548"/>
      <c r="VYM42" s="548"/>
      <c r="VYN42" s="548"/>
      <c r="VYO42" s="548"/>
      <c r="VYP42" s="548"/>
      <c r="VYQ42" s="548"/>
      <c r="VYR42" s="548"/>
      <c r="VYS42" s="548"/>
      <c r="VYT42" s="548"/>
      <c r="VYU42" s="548"/>
      <c r="VYV42" s="548"/>
      <c r="VYW42" s="548"/>
      <c r="VYX42" s="548"/>
      <c r="VYY42" s="548"/>
      <c r="VYZ42" s="548"/>
      <c r="VZA42" s="548"/>
      <c r="VZB42" s="548"/>
      <c r="VZC42" s="548"/>
      <c r="VZD42" s="548"/>
      <c r="VZE42" s="548"/>
      <c r="VZF42" s="548"/>
      <c r="VZG42" s="548"/>
      <c r="VZH42" s="548"/>
      <c r="VZI42" s="548"/>
      <c r="VZJ42" s="548"/>
      <c r="VZK42" s="548"/>
      <c r="VZL42" s="548"/>
      <c r="VZM42" s="548"/>
      <c r="VZN42" s="548"/>
      <c r="VZO42" s="548"/>
      <c r="VZP42" s="548"/>
      <c r="VZQ42" s="548"/>
      <c r="VZR42" s="548"/>
      <c r="VZS42" s="548"/>
      <c r="VZT42" s="548"/>
      <c r="VZU42" s="548"/>
      <c r="VZV42" s="548"/>
      <c r="VZW42" s="548"/>
      <c r="VZX42" s="548"/>
      <c r="VZY42" s="548"/>
      <c r="VZZ42" s="548"/>
      <c r="WAA42" s="548"/>
      <c r="WAB42" s="548"/>
      <c r="WAC42" s="548"/>
      <c r="WAD42" s="548"/>
      <c r="WAE42" s="548"/>
      <c r="WAF42" s="548"/>
      <c r="WAG42" s="548"/>
      <c r="WAH42" s="548"/>
      <c r="WAI42" s="548"/>
      <c r="WAJ42" s="548"/>
      <c r="WAK42" s="548"/>
      <c r="WAL42" s="548"/>
      <c r="WAM42" s="548"/>
      <c r="WAN42" s="548"/>
      <c r="WAO42" s="548"/>
      <c r="WAP42" s="548"/>
      <c r="WAQ42" s="548"/>
      <c r="WAR42" s="548"/>
      <c r="WAS42" s="548"/>
      <c r="WAT42" s="548"/>
      <c r="WAU42" s="548"/>
      <c r="WAV42" s="548"/>
      <c r="WAW42" s="548"/>
      <c r="WAX42" s="548"/>
      <c r="WAY42" s="548"/>
      <c r="WAZ42" s="548"/>
      <c r="WBA42" s="548"/>
      <c r="WBB42" s="548"/>
      <c r="WBC42" s="548"/>
      <c r="WBD42" s="548"/>
      <c r="WBE42" s="548"/>
      <c r="WBF42" s="548"/>
      <c r="WBG42" s="548"/>
      <c r="WBH42" s="548"/>
      <c r="WBI42" s="548"/>
      <c r="WBJ42" s="548"/>
      <c r="WBK42" s="548"/>
      <c r="WBL42" s="548"/>
      <c r="WBM42" s="548"/>
      <c r="WBN42" s="548"/>
      <c r="WBO42" s="548"/>
      <c r="WBP42" s="548"/>
      <c r="WBQ42" s="548"/>
      <c r="WBR42" s="548"/>
      <c r="WBS42" s="548"/>
      <c r="WBT42" s="548"/>
      <c r="WBU42" s="548"/>
      <c r="WBV42" s="548"/>
      <c r="WBW42" s="548"/>
      <c r="WBX42" s="548"/>
      <c r="WBY42" s="548"/>
      <c r="WBZ42" s="548"/>
      <c r="WCA42" s="548"/>
      <c r="WCB42" s="548"/>
      <c r="WCC42" s="548"/>
      <c r="WCD42" s="548"/>
      <c r="WCE42" s="548"/>
      <c r="WCF42" s="548"/>
      <c r="WCG42" s="548"/>
      <c r="WCH42" s="548"/>
      <c r="WCI42" s="548"/>
      <c r="WCJ42" s="548"/>
      <c r="WCK42" s="548"/>
      <c r="WCL42" s="548"/>
      <c r="WCM42" s="548"/>
      <c r="WCN42" s="548"/>
      <c r="WCO42" s="548"/>
      <c r="WCP42" s="548"/>
      <c r="WCQ42" s="548"/>
      <c r="WCR42" s="548"/>
      <c r="WCS42" s="548"/>
      <c r="WCT42" s="548"/>
      <c r="WCU42" s="548"/>
      <c r="WCV42" s="548"/>
      <c r="WCW42" s="548"/>
      <c r="WCX42" s="548"/>
      <c r="WCY42" s="548"/>
      <c r="WCZ42" s="548"/>
      <c r="WDA42" s="548"/>
      <c r="WDB42" s="548"/>
      <c r="WDC42" s="548"/>
      <c r="WDD42" s="548"/>
      <c r="WDE42" s="548"/>
      <c r="WDF42" s="548"/>
      <c r="WDG42" s="548"/>
      <c r="WDH42" s="548"/>
      <c r="WDI42" s="548"/>
      <c r="WDJ42" s="548"/>
      <c r="WDK42" s="548"/>
      <c r="WDL42" s="548"/>
      <c r="WDM42" s="548"/>
      <c r="WDN42" s="548"/>
      <c r="WDO42" s="548"/>
      <c r="WDP42" s="548"/>
      <c r="WDQ42" s="548"/>
      <c r="WDR42" s="548"/>
      <c r="WDS42" s="548"/>
      <c r="WDT42" s="548"/>
      <c r="WDU42" s="548"/>
      <c r="WDV42" s="548"/>
      <c r="WDW42" s="548"/>
      <c r="WDX42" s="548"/>
      <c r="WDY42" s="548"/>
      <c r="WDZ42" s="548"/>
      <c r="WEA42" s="548"/>
      <c r="WEB42" s="548"/>
      <c r="WEC42" s="548"/>
      <c r="WED42" s="548"/>
      <c r="WEE42" s="548"/>
      <c r="WEF42" s="548"/>
      <c r="WEG42" s="548"/>
      <c r="WEH42" s="548"/>
      <c r="WEI42" s="548"/>
      <c r="WEJ42" s="548"/>
      <c r="WEK42" s="548"/>
      <c r="WEL42" s="548"/>
      <c r="WEM42" s="548"/>
      <c r="WEN42" s="548"/>
      <c r="WEO42" s="548"/>
      <c r="WEP42" s="548"/>
      <c r="WEQ42" s="548"/>
      <c r="WER42" s="548"/>
      <c r="WES42" s="548"/>
      <c r="WET42" s="548"/>
      <c r="WEU42" s="548"/>
      <c r="WEV42" s="548"/>
      <c r="WEW42" s="548"/>
      <c r="WEX42" s="548"/>
      <c r="WEY42" s="548"/>
      <c r="WEZ42" s="548"/>
      <c r="WFA42" s="548"/>
      <c r="WFB42" s="548"/>
      <c r="WFC42" s="548"/>
      <c r="WFD42" s="548"/>
      <c r="WFE42" s="548"/>
      <c r="WFF42" s="548"/>
      <c r="WFG42" s="548"/>
      <c r="WFH42" s="548"/>
      <c r="WFI42" s="548"/>
      <c r="WFJ42" s="548"/>
      <c r="WFK42" s="548"/>
      <c r="WFL42" s="548"/>
      <c r="WFM42" s="548"/>
      <c r="WFN42" s="548"/>
      <c r="WFO42" s="548"/>
      <c r="WFP42" s="548"/>
      <c r="WFQ42" s="548"/>
      <c r="WFR42" s="548"/>
      <c r="WFS42" s="548"/>
      <c r="WFT42" s="548"/>
      <c r="WFU42" s="548"/>
      <c r="WFV42" s="548"/>
      <c r="WFW42" s="548"/>
      <c r="WFX42" s="548"/>
      <c r="WFY42" s="548"/>
      <c r="WFZ42" s="548"/>
      <c r="WGA42" s="548"/>
      <c r="WGB42" s="548"/>
      <c r="WGC42" s="548"/>
      <c r="WGD42" s="548"/>
      <c r="WGE42" s="548"/>
      <c r="WGF42" s="548"/>
      <c r="WGG42" s="548"/>
      <c r="WGH42" s="548"/>
      <c r="WGI42" s="548"/>
      <c r="WGJ42" s="548"/>
      <c r="WGK42" s="548"/>
      <c r="WGL42" s="548"/>
      <c r="WGM42" s="548"/>
      <c r="WGN42" s="548"/>
      <c r="WGO42" s="548"/>
      <c r="WGP42" s="548"/>
      <c r="WGQ42" s="548"/>
      <c r="WGR42" s="548"/>
      <c r="WGS42" s="548"/>
      <c r="WGT42" s="548"/>
      <c r="WGU42" s="548"/>
      <c r="WGV42" s="548"/>
      <c r="WGW42" s="548"/>
      <c r="WGX42" s="548"/>
      <c r="WGY42" s="548"/>
      <c r="WGZ42" s="548"/>
      <c r="WHA42" s="548"/>
      <c r="WHB42" s="548"/>
      <c r="WHC42" s="548"/>
      <c r="WHD42" s="548"/>
      <c r="WHE42" s="548"/>
      <c r="WHF42" s="548"/>
      <c r="WHG42" s="548"/>
      <c r="WHH42" s="548"/>
      <c r="WHI42" s="548"/>
      <c r="WHJ42" s="548"/>
      <c r="WHK42" s="548"/>
      <c r="WHL42" s="548"/>
      <c r="WHM42" s="548"/>
      <c r="WHN42" s="548"/>
      <c r="WHO42" s="548"/>
      <c r="WHP42" s="548"/>
      <c r="WHQ42" s="548"/>
      <c r="WHR42" s="548"/>
      <c r="WHS42" s="548"/>
      <c r="WHT42" s="548"/>
      <c r="WHU42" s="548"/>
      <c r="WHV42" s="548"/>
      <c r="WHW42" s="548"/>
      <c r="WHX42" s="548"/>
      <c r="WHY42" s="548"/>
      <c r="WHZ42" s="548"/>
      <c r="WIA42" s="548"/>
      <c r="WIB42" s="548"/>
      <c r="WIC42" s="548"/>
      <c r="WID42" s="548"/>
      <c r="WIE42" s="548"/>
      <c r="WIF42" s="548"/>
      <c r="WIG42" s="548"/>
      <c r="WIH42" s="548"/>
      <c r="WII42" s="548"/>
      <c r="WIJ42" s="548"/>
      <c r="WIK42" s="548"/>
      <c r="WIL42" s="548"/>
      <c r="WIM42" s="548"/>
      <c r="WIN42" s="548"/>
      <c r="WIO42" s="548"/>
      <c r="WIP42" s="548"/>
      <c r="WIQ42" s="548"/>
      <c r="WIR42" s="548"/>
      <c r="WIS42" s="548"/>
      <c r="WIT42" s="548"/>
      <c r="WIU42" s="548"/>
      <c r="WIV42" s="548"/>
      <c r="WIW42" s="548"/>
      <c r="WIX42" s="548"/>
      <c r="WIY42" s="548"/>
      <c r="WIZ42" s="548"/>
      <c r="WJA42" s="548"/>
      <c r="WJB42" s="548"/>
      <c r="WJC42" s="548"/>
      <c r="WJD42" s="548"/>
      <c r="WJE42" s="548"/>
      <c r="WJF42" s="548"/>
      <c r="WJG42" s="548"/>
      <c r="WJH42" s="548"/>
      <c r="WJI42" s="548"/>
      <c r="WJJ42" s="548"/>
      <c r="WJK42" s="548"/>
      <c r="WJL42" s="548"/>
      <c r="WJM42" s="548"/>
      <c r="WJN42" s="548"/>
      <c r="WJO42" s="548"/>
      <c r="WJP42" s="548"/>
      <c r="WJQ42" s="548"/>
      <c r="WJR42" s="548"/>
      <c r="WJS42" s="548"/>
      <c r="WJT42" s="548"/>
      <c r="WJU42" s="548"/>
      <c r="WJV42" s="548"/>
      <c r="WJW42" s="548"/>
      <c r="WJX42" s="548"/>
      <c r="WJY42" s="548"/>
      <c r="WJZ42" s="548"/>
      <c r="WKA42" s="548"/>
      <c r="WKB42" s="548"/>
      <c r="WKC42" s="548"/>
      <c r="WKD42" s="548"/>
      <c r="WKE42" s="548"/>
      <c r="WKF42" s="548"/>
      <c r="WKG42" s="548"/>
      <c r="WKH42" s="548"/>
      <c r="WKI42" s="548"/>
      <c r="WKJ42" s="548"/>
      <c r="WKK42" s="548"/>
      <c r="WKL42" s="548"/>
      <c r="WKM42" s="548"/>
      <c r="WKN42" s="548"/>
      <c r="WKO42" s="548"/>
      <c r="WKP42" s="548"/>
      <c r="WKQ42" s="548"/>
      <c r="WKR42" s="548"/>
      <c r="WKS42" s="548"/>
      <c r="WKT42" s="548"/>
      <c r="WKU42" s="548"/>
      <c r="WKV42" s="548"/>
      <c r="WKW42" s="548"/>
      <c r="WKX42" s="548"/>
      <c r="WKY42" s="548"/>
      <c r="WKZ42" s="548"/>
      <c r="WLA42" s="548"/>
      <c r="WLB42" s="548"/>
      <c r="WLC42" s="548"/>
      <c r="WLD42" s="548"/>
      <c r="WLE42" s="548"/>
      <c r="WLF42" s="548"/>
      <c r="WLG42" s="548"/>
      <c r="WLH42" s="548"/>
      <c r="WLI42" s="548"/>
      <c r="WLJ42" s="548"/>
      <c r="WLK42" s="548"/>
      <c r="WLL42" s="548"/>
      <c r="WLM42" s="548"/>
      <c r="WLN42" s="548"/>
      <c r="WLO42" s="548"/>
      <c r="WLP42" s="548"/>
      <c r="WLQ42" s="548"/>
      <c r="WLR42" s="548"/>
      <c r="WLS42" s="548"/>
      <c r="WLT42" s="548"/>
      <c r="WLU42" s="548"/>
      <c r="WLV42" s="548"/>
      <c r="WLW42" s="548"/>
      <c r="WLX42" s="548"/>
      <c r="WLY42" s="548"/>
      <c r="WLZ42" s="548"/>
      <c r="WMA42" s="548"/>
      <c r="WMB42" s="548"/>
      <c r="WMC42" s="548"/>
      <c r="WMD42" s="548"/>
      <c r="WME42" s="548"/>
      <c r="WMF42" s="548"/>
      <c r="WMG42" s="548"/>
      <c r="WMH42" s="548"/>
      <c r="WMI42" s="548"/>
      <c r="WMJ42" s="548"/>
      <c r="WMK42" s="548"/>
      <c r="WML42" s="548"/>
      <c r="WMM42" s="548"/>
      <c r="WMN42" s="548"/>
      <c r="WMO42" s="548"/>
      <c r="WMP42" s="548"/>
      <c r="WMQ42" s="548"/>
      <c r="WMR42" s="548"/>
      <c r="WMS42" s="548"/>
      <c r="WMT42" s="548"/>
      <c r="WMU42" s="548"/>
      <c r="WMV42" s="548"/>
      <c r="WMW42" s="548"/>
      <c r="WMX42" s="548"/>
      <c r="WMY42" s="548"/>
      <c r="WMZ42" s="548"/>
      <c r="WNA42" s="548"/>
      <c r="WNB42" s="548"/>
      <c r="WNC42" s="548"/>
      <c r="WND42" s="548"/>
      <c r="WNE42" s="548"/>
      <c r="WNF42" s="548"/>
      <c r="WNG42" s="548"/>
      <c r="WNH42" s="548"/>
      <c r="WNI42" s="548"/>
      <c r="WNJ42" s="548"/>
      <c r="WNK42" s="548"/>
      <c r="WNL42" s="548"/>
      <c r="WNM42" s="548"/>
      <c r="WNN42" s="548"/>
      <c r="WNO42" s="548"/>
      <c r="WNP42" s="548"/>
      <c r="WNQ42" s="548"/>
      <c r="WNR42" s="548"/>
      <c r="WNS42" s="548"/>
      <c r="WNT42" s="548"/>
      <c r="WNU42" s="548"/>
      <c r="WNV42" s="548"/>
      <c r="WNW42" s="548"/>
      <c r="WNX42" s="548"/>
      <c r="WNY42" s="548"/>
      <c r="WNZ42" s="548"/>
      <c r="WOA42" s="548"/>
      <c r="WOB42" s="548"/>
      <c r="WOC42" s="548"/>
      <c r="WOD42" s="548"/>
      <c r="WOE42" s="548"/>
      <c r="WOF42" s="548"/>
      <c r="WOG42" s="548"/>
      <c r="WOH42" s="548"/>
      <c r="WOI42" s="548"/>
      <c r="WOJ42" s="548"/>
      <c r="WOK42" s="548"/>
      <c r="WOL42" s="548"/>
      <c r="WOM42" s="548"/>
      <c r="WON42" s="548"/>
      <c r="WOO42" s="548"/>
      <c r="WOP42" s="548"/>
      <c r="WOQ42" s="548"/>
      <c r="WOR42" s="548"/>
      <c r="WOS42" s="548"/>
      <c r="WOT42" s="548"/>
      <c r="WOU42" s="548"/>
      <c r="WOV42" s="548"/>
      <c r="WOW42" s="548"/>
      <c r="WOX42" s="548"/>
      <c r="WOY42" s="548"/>
      <c r="WOZ42" s="548"/>
      <c r="WPA42" s="548"/>
      <c r="WPB42" s="548"/>
      <c r="WPC42" s="548"/>
      <c r="WPD42" s="548"/>
      <c r="WPE42" s="548"/>
      <c r="WPF42" s="548"/>
      <c r="WPG42" s="548"/>
      <c r="WPH42" s="548"/>
      <c r="WPI42" s="548"/>
      <c r="WPJ42" s="548"/>
      <c r="WPK42" s="548"/>
      <c r="WPL42" s="548"/>
      <c r="WPM42" s="548"/>
      <c r="WPN42" s="548"/>
      <c r="WPO42" s="548"/>
      <c r="WPP42" s="548"/>
      <c r="WPQ42" s="548"/>
      <c r="WPR42" s="548"/>
      <c r="WPS42" s="548"/>
      <c r="WPT42" s="548"/>
      <c r="WPU42" s="548"/>
      <c r="WPV42" s="548"/>
      <c r="WPW42" s="548"/>
      <c r="WPX42" s="548"/>
      <c r="WPY42" s="548"/>
      <c r="WPZ42" s="548"/>
      <c r="WQA42" s="548"/>
      <c r="WQB42" s="548"/>
      <c r="WQC42" s="548"/>
      <c r="WQD42" s="548"/>
      <c r="WQE42" s="548"/>
      <c r="WQF42" s="548"/>
      <c r="WQG42" s="548"/>
      <c r="WQH42" s="548"/>
      <c r="WQI42" s="548"/>
      <c r="WQJ42" s="548"/>
      <c r="WQK42" s="548"/>
      <c r="WQL42" s="548"/>
      <c r="WQM42" s="548"/>
      <c r="WQN42" s="548"/>
      <c r="WQO42" s="548"/>
      <c r="WQP42" s="548"/>
      <c r="WQQ42" s="548"/>
      <c r="WQR42" s="548"/>
      <c r="WQS42" s="548"/>
      <c r="WQT42" s="548"/>
      <c r="WQU42" s="548"/>
      <c r="WQV42" s="548"/>
      <c r="WQW42" s="548"/>
      <c r="WQX42" s="548"/>
      <c r="WQY42" s="548"/>
      <c r="WQZ42" s="548"/>
      <c r="WRA42" s="548"/>
      <c r="WRB42" s="548"/>
      <c r="WRC42" s="548"/>
      <c r="WRD42" s="548"/>
      <c r="WRE42" s="548"/>
      <c r="WRF42" s="548"/>
      <c r="WRG42" s="548"/>
      <c r="WRH42" s="548"/>
      <c r="WRI42" s="548"/>
      <c r="WRJ42" s="548"/>
      <c r="WRK42" s="548"/>
      <c r="WRL42" s="548"/>
      <c r="WRM42" s="548"/>
      <c r="WRN42" s="548"/>
      <c r="WRO42" s="548"/>
      <c r="WRP42" s="548"/>
      <c r="WRQ42" s="548"/>
      <c r="WRR42" s="548"/>
      <c r="WRS42" s="548"/>
      <c r="WRT42" s="548"/>
      <c r="WRU42" s="548"/>
      <c r="WRV42" s="548"/>
      <c r="WRW42" s="548"/>
      <c r="WRX42" s="548"/>
      <c r="WRY42" s="548"/>
      <c r="WRZ42" s="548"/>
      <c r="WSA42" s="548"/>
      <c r="WSB42" s="548"/>
      <c r="WSC42" s="548"/>
      <c r="WSD42" s="548"/>
      <c r="WSE42" s="548"/>
      <c r="WSF42" s="548"/>
      <c r="WSG42" s="548"/>
      <c r="WSH42" s="548"/>
      <c r="WSI42" s="548"/>
      <c r="WSJ42" s="548"/>
      <c r="WSK42" s="548"/>
      <c r="WSL42" s="548"/>
      <c r="WSM42" s="548"/>
      <c r="WSN42" s="548"/>
      <c r="WSO42" s="548"/>
      <c r="WSP42" s="548"/>
      <c r="WSQ42" s="548"/>
      <c r="WSR42" s="548"/>
      <c r="WSS42" s="548"/>
      <c r="WST42" s="548"/>
      <c r="WSU42" s="548"/>
      <c r="WSV42" s="548"/>
      <c r="WSW42" s="548"/>
      <c r="WSX42" s="548"/>
      <c r="WSY42" s="548"/>
      <c r="WSZ42" s="548"/>
      <c r="WTA42" s="548"/>
      <c r="WTB42" s="548"/>
      <c r="WTC42" s="548"/>
      <c r="WTD42" s="548"/>
      <c r="WTE42" s="548"/>
      <c r="WTF42" s="548"/>
      <c r="WTG42" s="548"/>
      <c r="WTH42" s="548"/>
      <c r="WTI42" s="548"/>
      <c r="WTJ42" s="548"/>
      <c r="WTK42" s="548"/>
      <c r="WTL42" s="548"/>
      <c r="WTM42" s="548"/>
      <c r="WTN42" s="548"/>
      <c r="WTO42" s="548"/>
      <c r="WTP42" s="548"/>
      <c r="WTQ42" s="548"/>
      <c r="WTR42" s="548"/>
      <c r="WTS42" s="548"/>
      <c r="WTT42" s="548"/>
      <c r="WTU42" s="548"/>
      <c r="WTV42" s="548"/>
      <c r="WTW42" s="548"/>
      <c r="WTX42" s="548"/>
      <c r="WTY42" s="548"/>
      <c r="WTZ42" s="548"/>
      <c r="WUA42" s="548"/>
      <c r="WUB42" s="548"/>
      <c r="WUC42" s="548"/>
      <c r="WUD42" s="548"/>
      <c r="WUE42" s="548"/>
      <c r="WUF42" s="548"/>
      <c r="WUG42" s="548"/>
      <c r="WUH42" s="548"/>
      <c r="WUI42" s="548"/>
      <c r="WUJ42" s="548"/>
      <c r="WUK42" s="548"/>
      <c r="WUL42" s="548"/>
      <c r="WUM42" s="548"/>
      <c r="WUN42" s="548"/>
      <c r="WUO42" s="548"/>
      <c r="WUP42" s="548"/>
      <c r="WUQ42" s="548"/>
      <c r="WUR42" s="548"/>
      <c r="WUS42" s="548"/>
      <c r="WUT42" s="548"/>
      <c r="WUU42" s="548"/>
      <c r="WUV42" s="548"/>
      <c r="WUW42" s="548"/>
      <c r="WUX42" s="548"/>
      <c r="WUY42" s="548"/>
      <c r="WUZ42" s="548"/>
      <c r="WVA42" s="548"/>
      <c r="WVB42" s="548"/>
      <c r="WVC42" s="548"/>
      <c r="WVD42" s="548"/>
      <c r="WVE42" s="548"/>
      <c r="WVF42" s="548"/>
      <c r="WVG42" s="548"/>
      <c r="WVH42" s="548"/>
      <c r="WVI42" s="548"/>
      <c r="WVJ42" s="548"/>
      <c r="WVK42" s="548"/>
      <c r="WVL42" s="548"/>
      <c r="WVM42" s="548"/>
      <c r="WVN42" s="548"/>
      <c r="WVO42" s="548"/>
      <c r="WVP42" s="548"/>
      <c r="WVQ42" s="548"/>
      <c r="WVR42" s="548"/>
      <c r="WVS42" s="548"/>
      <c r="WVT42" s="548"/>
      <c r="WVU42" s="548"/>
      <c r="WVV42" s="548"/>
    </row>
    <row r="43" spans="1:16142" ht="17">
      <c r="C43" s="577" t="s">
        <v>331</v>
      </c>
      <c r="D43" s="571"/>
      <c r="E43" s="569"/>
      <c r="F43" s="569"/>
      <c r="G43" s="569"/>
      <c r="H43" s="569"/>
      <c r="I43" s="569"/>
      <c r="J43" s="569"/>
      <c r="K43" s="569"/>
      <c r="L43" s="569"/>
      <c r="M43" s="569"/>
      <c r="N43" s="569"/>
      <c r="O43" s="569"/>
      <c r="P43" s="569"/>
      <c r="Q43" s="569"/>
      <c r="R43" s="569"/>
    </row>
    <row r="44" spans="1:16142" ht="17">
      <c r="C44" s="567" t="s">
        <v>332</v>
      </c>
      <c r="D44" s="571"/>
      <c r="E44" s="572"/>
      <c r="F44" s="572"/>
      <c r="G44" s="605"/>
      <c r="H44" s="605"/>
      <c r="I44" s="572"/>
      <c r="J44" s="572"/>
      <c r="K44" s="572"/>
      <c r="L44" s="572"/>
      <c r="M44" s="572"/>
      <c r="N44" s="572"/>
      <c r="O44" s="572"/>
      <c r="P44" s="572"/>
      <c r="Q44" s="572"/>
      <c r="R44" s="573">
        <f>SUM(E44:Q44)</f>
        <v>0</v>
      </c>
    </row>
    <row r="45" spans="1:16142" ht="17">
      <c r="C45" s="567" t="s">
        <v>333</v>
      </c>
      <c r="D45" s="571"/>
      <c r="E45" s="578"/>
      <c r="F45" s="578"/>
      <c r="G45" s="578"/>
      <c r="H45" s="578"/>
      <c r="I45" s="578"/>
      <c r="J45" s="578"/>
      <c r="K45" s="578"/>
      <c r="L45" s="578"/>
      <c r="M45" s="578"/>
      <c r="N45" s="578"/>
      <c r="O45" s="578"/>
      <c r="P45" s="578"/>
      <c r="Q45" s="578"/>
      <c r="R45" s="566">
        <f>SUM(E45:Q45)</f>
        <v>0</v>
      </c>
    </row>
    <row r="46" spans="1:16142" s="557" customFormat="1" ht="17">
      <c r="A46" s="548"/>
      <c r="B46" s="548"/>
      <c r="C46" s="580" t="s">
        <v>334</v>
      </c>
      <c r="D46" s="581"/>
      <c r="E46" s="582">
        <f>+E44-E45</f>
        <v>0</v>
      </c>
      <c r="F46" s="582">
        <f t="shared" ref="F46:Q46" si="5">+F44-F45</f>
        <v>0</v>
      </c>
      <c r="G46" s="582">
        <f t="shared" si="5"/>
        <v>0</v>
      </c>
      <c r="H46" s="582">
        <f t="shared" si="5"/>
        <v>0</v>
      </c>
      <c r="I46" s="582">
        <f t="shared" si="5"/>
        <v>0</v>
      </c>
      <c r="J46" s="582">
        <f t="shared" si="5"/>
        <v>0</v>
      </c>
      <c r="K46" s="582">
        <f t="shared" si="5"/>
        <v>0</v>
      </c>
      <c r="L46" s="582">
        <f t="shared" si="5"/>
        <v>0</v>
      </c>
      <c r="M46" s="582">
        <f t="shared" si="5"/>
        <v>0</v>
      </c>
      <c r="N46" s="582">
        <f t="shared" si="5"/>
        <v>0</v>
      </c>
      <c r="O46" s="582">
        <f t="shared" si="5"/>
        <v>0</v>
      </c>
      <c r="P46" s="582">
        <f t="shared" si="5"/>
        <v>0</v>
      </c>
      <c r="Q46" s="582">
        <f t="shared" si="5"/>
        <v>0</v>
      </c>
      <c r="R46" s="582">
        <f>SUM(E46:Q46)</f>
        <v>0</v>
      </c>
      <c r="S46" s="548"/>
      <c r="T46" s="548"/>
      <c r="U46" s="548"/>
      <c r="V46" s="548"/>
      <c r="W46" s="548"/>
      <c r="X46" s="548"/>
      <c r="Y46" s="548"/>
      <c r="Z46" s="548"/>
      <c r="AA46" s="548"/>
      <c r="AB46" s="548"/>
      <c r="AC46" s="548"/>
      <c r="AD46" s="548"/>
      <c r="AE46" s="548"/>
      <c r="AF46" s="548"/>
      <c r="AG46" s="548"/>
      <c r="AH46" s="548"/>
      <c r="AI46" s="548"/>
      <c r="AJ46" s="548"/>
      <c r="AK46" s="548"/>
      <c r="AL46" s="548"/>
      <c r="AM46" s="548"/>
      <c r="AN46" s="548"/>
      <c r="AO46" s="548"/>
      <c r="AP46" s="548"/>
      <c r="AQ46" s="548"/>
      <c r="AR46" s="548"/>
      <c r="AS46" s="548"/>
      <c r="AT46" s="548"/>
      <c r="AU46" s="548"/>
      <c r="AV46" s="548"/>
      <c r="AW46" s="548"/>
      <c r="AX46" s="548"/>
      <c r="AY46" s="548"/>
      <c r="AZ46" s="548"/>
      <c r="BA46" s="548"/>
      <c r="BB46" s="548"/>
      <c r="BC46" s="548"/>
      <c r="BD46" s="548"/>
      <c r="BE46" s="548"/>
      <c r="BF46" s="548"/>
      <c r="BG46" s="548"/>
      <c r="BH46" s="548"/>
      <c r="BI46" s="548"/>
      <c r="BJ46" s="548"/>
      <c r="BK46" s="548"/>
      <c r="BL46" s="548"/>
      <c r="BM46" s="548"/>
      <c r="BN46" s="548"/>
      <c r="BO46" s="548"/>
      <c r="BP46" s="548"/>
      <c r="BQ46" s="548"/>
      <c r="BR46" s="548"/>
      <c r="BS46" s="548"/>
      <c r="BT46" s="548"/>
      <c r="BU46" s="548"/>
      <c r="BV46" s="548"/>
      <c r="BW46" s="548"/>
      <c r="BX46" s="548"/>
      <c r="BY46" s="548"/>
      <c r="BZ46" s="548"/>
      <c r="CA46" s="548"/>
      <c r="CB46" s="548"/>
      <c r="CC46" s="548"/>
      <c r="CD46" s="548"/>
      <c r="CE46" s="548"/>
      <c r="CF46" s="548"/>
      <c r="CG46" s="548"/>
      <c r="CH46" s="548"/>
      <c r="CI46" s="548"/>
      <c r="CJ46" s="548"/>
      <c r="CK46" s="548"/>
      <c r="CL46" s="548"/>
      <c r="CM46" s="548"/>
      <c r="CN46" s="548"/>
      <c r="CO46" s="548"/>
      <c r="CP46" s="548"/>
      <c r="CQ46" s="548"/>
      <c r="CR46" s="548"/>
      <c r="CS46" s="548"/>
      <c r="CT46" s="548"/>
      <c r="CU46" s="548"/>
      <c r="CV46" s="548"/>
      <c r="CW46" s="548"/>
      <c r="CX46" s="548"/>
      <c r="CY46" s="548"/>
      <c r="CZ46" s="548"/>
      <c r="DA46" s="548"/>
      <c r="DB46" s="548"/>
      <c r="DC46" s="548"/>
      <c r="DD46" s="548"/>
      <c r="DE46" s="548"/>
      <c r="DF46" s="548"/>
      <c r="DG46" s="548"/>
      <c r="DH46" s="548"/>
      <c r="DI46" s="548"/>
      <c r="DJ46" s="548"/>
      <c r="DK46" s="548"/>
      <c r="DL46" s="548"/>
      <c r="DM46" s="548"/>
      <c r="DN46" s="548"/>
      <c r="DO46" s="548"/>
      <c r="DP46" s="548"/>
      <c r="DQ46" s="548"/>
      <c r="DR46" s="548"/>
      <c r="DS46" s="548"/>
      <c r="DT46" s="548"/>
      <c r="DU46" s="548"/>
      <c r="DV46" s="548"/>
      <c r="DW46" s="548"/>
      <c r="DX46" s="548"/>
      <c r="DY46" s="548"/>
      <c r="DZ46" s="548"/>
      <c r="EA46" s="548"/>
      <c r="EB46" s="548"/>
      <c r="EC46" s="548"/>
      <c r="ED46" s="548"/>
      <c r="EE46" s="548"/>
      <c r="EF46" s="548"/>
      <c r="EG46" s="548"/>
      <c r="EH46" s="548"/>
      <c r="EI46" s="548"/>
      <c r="EJ46" s="548"/>
      <c r="EK46" s="548"/>
      <c r="EL46" s="548"/>
      <c r="EM46" s="548"/>
      <c r="EN46" s="548"/>
      <c r="EO46" s="548"/>
      <c r="EP46" s="548"/>
      <c r="EQ46" s="548"/>
      <c r="ER46" s="548"/>
      <c r="ES46" s="548"/>
      <c r="ET46" s="548"/>
      <c r="EU46" s="548"/>
      <c r="EV46" s="548"/>
      <c r="EW46" s="548"/>
      <c r="EX46" s="548"/>
      <c r="EY46" s="548"/>
      <c r="EZ46" s="548"/>
      <c r="FA46" s="548"/>
      <c r="FB46" s="548"/>
      <c r="FC46" s="548"/>
      <c r="FD46" s="548"/>
      <c r="FE46" s="548"/>
      <c r="FF46" s="548"/>
      <c r="FG46" s="548"/>
      <c r="FH46" s="548"/>
      <c r="FI46" s="548"/>
      <c r="FJ46" s="548"/>
      <c r="FK46" s="548"/>
      <c r="FL46" s="548"/>
      <c r="FM46" s="548"/>
      <c r="FN46" s="548"/>
      <c r="FO46" s="548"/>
      <c r="FP46" s="548"/>
      <c r="FQ46" s="548"/>
      <c r="FR46" s="548"/>
      <c r="FS46" s="548"/>
      <c r="FT46" s="548"/>
      <c r="FU46" s="548"/>
      <c r="FV46" s="548"/>
      <c r="FW46" s="548"/>
      <c r="FX46" s="548"/>
      <c r="FY46" s="548"/>
      <c r="FZ46" s="548"/>
      <c r="GA46" s="548"/>
      <c r="GB46" s="548"/>
      <c r="GC46" s="548"/>
      <c r="GD46" s="548"/>
      <c r="GE46" s="548"/>
      <c r="GF46" s="548"/>
      <c r="GG46" s="548"/>
      <c r="GH46" s="548"/>
      <c r="GI46" s="548"/>
      <c r="GJ46" s="548"/>
      <c r="GK46" s="548"/>
      <c r="GL46" s="548"/>
      <c r="GM46" s="548"/>
      <c r="GN46" s="548"/>
      <c r="GO46" s="548"/>
      <c r="GP46" s="548"/>
      <c r="GQ46" s="548"/>
      <c r="GR46" s="548"/>
      <c r="GS46" s="548"/>
      <c r="GT46" s="548"/>
      <c r="GU46" s="548"/>
      <c r="GV46" s="548"/>
      <c r="GW46" s="548"/>
      <c r="GX46" s="548"/>
      <c r="GY46" s="548"/>
      <c r="GZ46" s="548"/>
      <c r="HA46" s="548"/>
      <c r="HB46" s="548"/>
      <c r="HC46" s="548"/>
      <c r="HD46" s="548"/>
      <c r="HE46" s="548"/>
      <c r="HF46" s="548"/>
      <c r="HG46" s="548"/>
      <c r="HH46" s="548"/>
      <c r="HI46" s="548"/>
      <c r="HJ46" s="548"/>
      <c r="HK46" s="548"/>
      <c r="HL46" s="548"/>
      <c r="HM46" s="548"/>
      <c r="HN46" s="548"/>
      <c r="HO46" s="548"/>
      <c r="HP46" s="548"/>
      <c r="HQ46" s="548"/>
      <c r="HR46" s="548"/>
      <c r="HS46" s="548"/>
      <c r="HT46" s="548"/>
      <c r="HU46" s="548"/>
      <c r="HV46" s="548"/>
      <c r="HW46" s="548"/>
      <c r="HX46" s="548"/>
      <c r="HY46" s="548"/>
      <c r="HZ46" s="548"/>
      <c r="IA46" s="548"/>
      <c r="IB46" s="548"/>
      <c r="IC46" s="548"/>
      <c r="ID46" s="548"/>
      <c r="IE46" s="548"/>
      <c r="IF46" s="548"/>
      <c r="IG46" s="548"/>
      <c r="IH46" s="548"/>
      <c r="II46" s="548"/>
      <c r="IJ46" s="548"/>
      <c r="IK46" s="548"/>
      <c r="IL46" s="548"/>
      <c r="IM46" s="548"/>
      <c r="IN46" s="548"/>
      <c r="IO46" s="548"/>
      <c r="IP46" s="548"/>
      <c r="IQ46" s="548"/>
      <c r="IR46" s="548"/>
      <c r="IS46" s="548"/>
      <c r="IT46" s="548"/>
      <c r="IU46" s="548"/>
      <c r="IV46" s="548"/>
      <c r="IW46" s="548"/>
      <c r="IX46" s="548"/>
      <c r="IY46" s="548"/>
      <c r="IZ46" s="548"/>
      <c r="JA46" s="548"/>
      <c r="JB46" s="548"/>
      <c r="JC46" s="548"/>
      <c r="JD46" s="548"/>
      <c r="JE46" s="548"/>
      <c r="JF46" s="548"/>
      <c r="JG46" s="548"/>
      <c r="JH46" s="548"/>
      <c r="JI46" s="548"/>
      <c r="JJ46" s="548"/>
      <c r="JK46" s="548"/>
      <c r="JL46" s="548"/>
      <c r="JM46" s="548"/>
      <c r="JN46" s="548"/>
      <c r="JO46" s="548"/>
      <c r="JP46" s="548"/>
      <c r="JQ46" s="548"/>
      <c r="JR46" s="548"/>
      <c r="JS46" s="548"/>
      <c r="JT46" s="548"/>
      <c r="JU46" s="548"/>
      <c r="JV46" s="548"/>
      <c r="JW46" s="548"/>
      <c r="JX46" s="548"/>
      <c r="JY46" s="548"/>
      <c r="JZ46" s="548"/>
      <c r="KA46" s="548"/>
      <c r="KB46" s="548"/>
      <c r="KC46" s="548"/>
      <c r="KD46" s="548"/>
      <c r="KE46" s="548"/>
      <c r="KF46" s="548"/>
      <c r="KG46" s="548"/>
      <c r="KH46" s="548"/>
      <c r="KI46" s="548"/>
      <c r="KJ46" s="548"/>
      <c r="KK46" s="548"/>
      <c r="KL46" s="548"/>
      <c r="KM46" s="548"/>
      <c r="KN46" s="548"/>
      <c r="KO46" s="548"/>
      <c r="KP46" s="548"/>
      <c r="KQ46" s="548"/>
      <c r="KR46" s="548"/>
      <c r="KS46" s="548"/>
      <c r="KT46" s="548"/>
      <c r="KU46" s="548"/>
      <c r="KV46" s="548"/>
      <c r="KW46" s="548"/>
      <c r="KX46" s="548"/>
      <c r="KY46" s="548"/>
      <c r="KZ46" s="548"/>
      <c r="LA46" s="548"/>
      <c r="LB46" s="548"/>
      <c r="LC46" s="548"/>
      <c r="LD46" s="548"/>
      <c r="LE46" s="548"/>
      <c r="LF46" s="548"/>
      <c r="LG46" s="548"/>
      <c r="LH46" s="548"/>
      <c r="LI46" s="548"/>
      <c r="LJ46" s="548"/>
      <c r="LK46" s="548"/>
      <c r="LL46" s="548"/>
      <c r="LM46" s="548"/>
      <c r="LN46" s="548"/>
      <c r="LO46" s="548"/>
      <c r="LP46" s="548"/>
      <c r="LQ46" s="548"/>
      <c r="LR46" s="548"/>
      <c r="LS46" s="548"/>
      <c r="LT46" s="548"/>
      <c r="LU46" s="548"/>
      <c r="LV46" s="548"/>
      <c r="LW46" s="548"/>
      <c r="LX46" s="548"/>
      <c r="LY46" s="548"/>
      <c r="LZ46" s="548"/>
      <c r="MA46" s="548"/>
      <c r="MB46" s="548"/>
      <c r="MC46" s="548"/>
      <c r="MD46" s="548"/>
      <c r="ME46" s="548"/>
      <c r="MF46" s="548"/>
      <c r="MG46" s="548"/>
      <c r="MH46" s="548"/>
      <c r="MI46" s="548"/>
      <c r="MJ46" s="548"/>
      <c r="MK46" s="548"/>
      <c r="ML46" s="548"/>
      <c r="MM46" s="548"/>
      <c r="MN46" s="548"/>
      <c r="MO46" s="548"/>
      <c r="MP46" s="548"/>
      <c r="MQ46" s="548"/>
      <c r="MR46" s="548"/>
      <c r="MS46" s="548"/>
      <c r="MT46" s="548"/>
      <c r="MU46" s="548"/>
      <c r="MV46" s="548"/>
      <c r="MW46" s="548"/>
      <c r="MX46" s="548"/>
      <c r="MY46" s="548"/>
      <c r="MZ46" s="548"/>
      <c r="NA46" s="548"/>
      <c r="NB46" s="548"/>
      <c r="NC46" s="548"/>
      <c r="ND46" s="548"/>
      <c r="NE46" s="548"/>
      <c r="NF46" s="548"/>
      <c r="NG46" s="548"/>
      <c r="NH46" s="548"/>
      <c r="NI46" s="548"/>
      <c r="NJ46" s="548"/>
      <c r="NK46" s="548"/>
      <c r="NL46" s="548"/>
      <c r="NM46" s="548"/>
      <c r="NN46" s="548"/>
      <c r="NO46" s="548"/>
      <c r="NP46" s="548"/>
      <c r="NQ46" s="548"/>
      <c r="NR46" s="548"/>
      <c r="NS46" s="548"/>
      <c r="NT46" s="548"/>
      <c r="NU46" s="548"/>
      <c r="NV46" s="548"/>
      <c r="NW46" s="548"/>
      <c r="NX46" s="548"/>
      <c r="NY46" s="548"/>
      <c r="NZ46" s="548"/>
      <c r="OA46" s="548"/>
      <c r="OB46" s="548"/>
      <c r="OC46" s="548"/>
      <c r="OD46" s="548"/>
      <c r="OE46" s="548"/>
      <c r="OF46" s="548"/>
      <c r="OG46" s="548"/>
      <c r="OH46" s="548"/>
      <c r="OI46" s="548"/>
      <c r="OJ46" s="548"/>
      <c r="OK46" s="548"/>
      <c r="OL46" s="548"/>
      <c r="OM46" s="548"/>
      <c r="ON46" s="548"/>
      <c r="OO46" s="548"/>
      <c r="OP46" s="548"/>
      <c r="OQ46" s="548"/>
      <c r="OR46" s="548"/>
      <c r="OS46" s="548"/>
      <c r="OT46" s="548"/>
      <c r="OU46" s="548"/>
      <c r="OV46" s="548"/>
      <c r="OW46" s="548"/>
      <c r="OX46" s="548"/>
      <c r="OY46" s="548"/>
      <c r="OZ46" s="548"/>
      <c r="PA46" s="548"/>
      <c r="PB46" s="548"/>
      <c r="PC46" s="548"/>
      <c r="PD46" s="548"/>
      <c r="PE46" s="548"/>
      <c r="PF46" s="548"/>
      <c r="PG46" s="548"/>
      <c r="PH46" s="548"/>
      <c r="PI46" s="548"/>
      <c r="PJ46" s="548"/>
      <c r="PK46" s="548"/>
      <c r="PL46" s="548"/>
      <c r="PM46" s="548"/>
      <c r="PN46" s="548"/>
      <c r="PO46" s="548"/>
      <c r="PP46" s="548"/>
      <c r="PQ46" s="548"/>
      <c r="PR46" s="548"/>
      <c r="PS46" s="548"/>
      <c r="PT46" s="548"/>
      <c r="PU46" s="548"/>
      <c r="PV46" s="548"/>
      <c r="PW46" s="548"/>
      <c r="PX46" s="548"/>
      <c r="PY46" s="548"/>
      <c r="PZ46" s="548"/>
      <c r="QA46" s="548"/>
      <c r="QB46" s="548"/>
      <c r="QC46" s="548"/>
      <c r="QD46" s="548"/>
      <c r="QE46" s="548"/>
      <c r="QF46" s="548"/>
      <c r="QG46" s="548"/>
      <c r="QH46" s="548"/>
      <c r="QI46" s="548"/>
      <c r="QJ46" s="548"/>
      <c r="QK46" s="548"/>
      <c r="QL46" s="548"/>
      <c r="QM46" s="548"/>
      <c r="QN46" s="548"/>
      <c r="QO46" s="548"/>
      <c r="QP46" s="548"/>
      <c r="QQ46" s="548"/>
      <c r="QR46" s="548"/>
      <c r="QS46" s="548"/>
      <c r="QT46" s="548"/>
      <c r="QU46" s="548"/>
      <c r="QV46" s="548"/>
      <c r="QW46" s="548"/>
      <c r="QX46" s="548"/>
      <c r="QY46" s="548"/>
      <c r="QZ46" s="548"/>
      <c r="RA46" s="548"/>
      <c r="RB46" s="548"/>
      <c r="RC46" s="548"/>
      <c r="RD46" s="548"/>
      <c r="RE46" s="548"/>
      <c r="RF46" s="548"/>
      <c r="RG46" s="548"/>
      <c r="RH46" s="548"/>
      <c r="RI46" s="548"/>
      <c r="RJ46" s="548"/>
      <c r="RK46" s="548"/>
      <c r="RL46" s="548"/>
      <c r="RM46" s="548"/>
      <c r="RN46" s="548"/>
      <c r="RO46" s="548"/>
      <c r="RP46" s="548"/>
      <c r="RQ46" s="548"/>
      <c r="RR46" s="548"/>
      <c r="RS46" s="548"/>
      <c r="RT46" s="548"/>
      <c r="RU46" s="548"/>
      <c r="RV46" s="548"/>
      <c r="RW46" s="548"/>
      <c r="RX46" s="548"/>
      <c r="RY46" s="548"/>
      <c r="RZ46" s="548"/>
      <c r="SA46" s="548"/>
      <c r="SB46" s="548"/>
      <c r="SC46" s="548"/>
      <c r="SD46" s="548"/>
      <c r="SE46" s="548"/>
      <c r="SF46" s="548"/>
      <c r="SG46" s="548"/>
      <c r="SH46" s="548"/>
      <c r="SI46" s="548"/>
      <c r="SJ46" s="548"/>
      <c r="SK46" s="548"/>
      <c r="SL46" s="548"/>
      <c r="SM46" s="548"/>
      <c r="SN46" s="548"/>
      <c r="SO46" s="548"/>
      <c r="SP46" s="548"/>
      <c r="SQ46" s="548"/>
      <c r="SR46" s="548"/>
      <c r="SS46" s="548"/>
      <c r="ST46" s="548"/>
      <c r="SU46" s="548"/>
      <c r="SV46" s="548"/>
      <c r="SW46" s="548"/>
      <c r="SX46" s="548"/>
      <c r="SY46" s="548"/>
      <c r="SZ46" s="548"/>
      <c r="TA46" s="548"/>
      <c r="TB46" s="548"/>
      <c r="TC46" s="548"/>
      <c r="TD46" s="548"/>
      <c r="TE46" s="548"/>
      <c r="TF46" s="548"/>
      <c r="TG46" s="548"/>
      <c r="TH46" s="548"/>
      <c r="TI46" s="548"/>
      <c r="TJ46" s="548"/>
      <c r="TK46" s="548"/>
      <c r="TL46" s="548"/>
      <c r="TM46" s="548"/>
      <c r="TN46" s="548"/>
      <c r="TO46" s="548"/>
      <c r="TP46" s="548"/>
      <c r="TQ46" s="548"/>
      <c r="TR46" s="548"/>
      <c r="TS46" s="548"/>
      <c r="TT46" s="548"/>
      <c r="TU46" s="548"/>
      <c r="TV46" s="548"/>
      <c r="TW46" s="548"/>
      <c r="TX46" s="548"/>
      <c r="TY46" s="548"/>
      <c r="TZ46" s="548"/>
      <c r="UA46" s="548"/>
      <c r="UB46" s="548"/>
      <c r="UC46" s="548"/>
      <c r="UD46" s="548"/>
      <c r="UE46" s="548"/>
      <c r="UF46" s="548"/>
      <c r="UG46" s="548"/>
      <c r="UH46" s="548"/>
      <c r="UI46" s="548"/>
      <c r="UJ46" s="548"/>
      <c r="UK46" s="548"/>
      <c r="UL46" s="548"/>
      <c r="UM46" s="548"/>
      <c r="UN46" s="548"/>
      <c r="UO46" s="548"/>
      <c r="UP46" s="548"/>
      <c r="UQ46" s="548"/>
      <c r="UR46" s="548"/>
      <c r="US46" s="548"/>
      <c r="UT46" s="548"/>
      <c r="UU46" s="548"/>
      <c r="UV46" s="548"/>
      <c r="UW46" s="548"/>
      <c r="UX46" s="548"/>
      <c r="UY46" s="548"/>
      <c r="UZ46" s="548"/>
      <c r="VA46" s="548"/>
      <c r="VB46" s="548"/>
      <c r="VC46" s="548"/>
      <c r="VD46" s="548"/>
      <c r="VE46" s="548"/>
      <c r="VF46" s="548"/>
      <c r="VG46" s="548"/>
      <c r="VH46" s="548"/>
      <c r="VI46" s="548"/>
      <c r="VJ46" s="548"/>
      <c r="VK46" s="548"/>
      <c r="VL46" s="548"/>
      <c r="VM46" s="548"/>
      <c r="VN46" s="548"/>
      <c r="VO46" s="548"/>
      <c r="VP46" s="548"/>
      <c r="VQ46" s="548"/>
      <c r="VR46" s="548"/>
      <c r="VS46" s="548"/>
      <c r="VT46" s="548"/>
      <c r="VU46" s="548"/>
      <c r="VV46" s="548"/>
      <c r="VW46" s="548"/>
      <c r="VX46" s="548"/>
      <c r="VY46" s="548"/>
      <c r="VZ46" s="548"/>
      <c r="WA46" s="548"/>
      <c r="WB46" s="548"/>
      <c r="WC46" s="548"/>
      <c r="WD46" s="548"/>
      <c r="WE46" s="548"/>
      <c r="WF46" s="548"/>
      <c r="WG46" s="548"/>
      <c r="WH46" s="548"/>
      <c r="WI46" s="548"/>
      <c r="WJ46" s="548"/>
      <c r="WK46" s="548"/>
      <c r="WL46" s="548"/>
      <c r="WM46" s="548"/>
      <c r="WN46" s="548"/>
      <c r="WO46" s="548"/>
      <c r="WP46" s="548"/>
      <c r="WQ46" s="548"/>
      <c r="WR46" s="548"/>
      <c r="WS46" s="548"/>
      <c r="WT46" s="548"/>
      <c r="WU46" s="548"/>
      <c r="WV46" s="548"/>
      <c r="WW46" s="548"/>
      <c r="WX46" s="548"/>
      <c r="WY46" s="548"/>
      <c r="WZ46" s="548"/>
      <c r="XA46" s="548"/>
      <c r="XB46" s="548"/>
      <c r="XC46" s="548"/>
      <c r="XD46" s="548"/>
      <c r="XE46" s="548"/>
      <c r="XF46" s="548"/>
      <c r="XG46" s="548"/>
      <c r="XH46" s="548"/>
      <c r="XI46" s="548"/>
      <c r="XJ46" s="548"/>
      <c r="XK46" s="548"/>
      <c r="XL46" s="548"/>
      <c r="XM46" s="548"/>
      <c r="XN46" s="548"/>
      <c r="XO46" s="548"/>
      <c r="XP46" s="548"/>
      <c r="XQ46" s="548"/>
      <c r="XR46" s="548"/>
      <c r="XS46" s="548"/>
      <c r="XT46" s="548"/>
      <c r="XU46" s="548"/>
      <c r="XV46" s="548"/>
      <c r="XW46" s="548"/>
      <c r="XX46" s="548"/>
      <c r="XY46" s="548"/>
      <c r="XZ46" s="548"/>
      <c r="YA46" s="548"/>
      <c r="YB46" s="548"/>
      <c r="YC46" s="548"/>
      <c r="YD46" s="548"/>
      <c r="YE46" s="548"/>
      <c r="YF46" s="548"/>
      <c r="YG46" s="548"/>
      <c r="YH46" s="548"/>
      <c r="YI46" s="548"/>
      <c r="YJ46" s="548"/>
      <c r="YK46" s="548"/>
      <c r="YL46" s="548"/>
      <c r="YM46" s="548"/>
      <c r="YN46" s="548"/>
      <c r="YO46" s="548"/>
      <c r="YP46" s="548"/>
      <c r="YQ46" s="548"/>
      <c r="YR46" s="548"/>
      <c r="YS46" s="548"/>
      <c r="YT46" s="548"/>
      <c r="YU46" s="548"/>
      <c r="YV46" s="548"/>
      <c r="YW46" s="548"/>
      <c r="YX46" s="548"/>
      <c r="YY46" s="548"/>
      <c r="YZ46" s="548"/>
      <c r="ZA46" s="548"/>
      <c r="ZB46" s="548"/>
      <c r="ZC46" s="548"/>
      <c r="ZD46" s="548"/>
      <c r="ZE46" s="548"/>
      <c r="ZF46" s="548"/>
      <c r="ZG46" s="548"/>
      <c r="ZH46" s="548"/>
      <c r="ZI46" s="548"/>
      <c r="ZJ46" s="548"/>
      <c r="ZK46" s="548"/>
      <c r="ZL46" s="548"/>
      <c r="ZM46" s="548"/>
      <c r="ZN46" s="548"/>
      <c r="ZO46" s="548"/>
      <c r="ZP46" s="548"/>
      <c r="ZQ46" s="548"/>
      <c r="ZR46" s="548"/>
      <c r="ZS46" s="548"/>
      <c r="ZT46" s="548"/>
      <c r="ZU46" s="548"/>
      <c r="ZV46" s="548"/>
      <c r="ZW46" s="548"/>
      <c r="ZX46" s="548"/>
      <c r="ZY46" s="548"/>
      <c r="ZZ46" s="548"/>
      <c r="AAA46" s="548"/>
      <c r="AAB46" s="548"/>
      <c r="AAC46" s="548"/>
      <c r="AAD46" s="548"/>
      <c r="AAE46" s="548"/>
      <c r="AAF46" s="548"/>
      <c r="AAG46" s="548"/>
      <c r="AAH46" s="548"/>
      <c r="AAI46" s="548"/>
      <c r="AAJ46" s="548"/>
      <c r="AAK46" s="548"/>
      <c r="AAL46" s="548"/>
      <c r="AAM46" s="548"/>
      <c r="AAN46" s="548"/>
      <c r="AAO46" s="548"/>
      <c r="AAP46" s="548"/>
      <c r="AAQ46" s="548"/>
      <c r="AAR46" s="548"/>
      <c r="AAS46" s="548"/>
      <c r="AAT46" s="548"/>
      <c r="AAU46" s="548"/>
      <c r="AAV46" s="548"/>
      <c r="AAW46" s="548"/>
      <c r="AAX46" s="548"/>
      <c r="AAY46" s="548"/>
      <c r="AAZ46" s="548"/>
      <c r="ABA46" s="548"/>
      <c r="ABB46" s="548"/>
      <c r="ABC46" s="548"/>
      <c r="ABD46" s="548"/>
      <c r="ABE46" s="548"/>
      <c r="ABF46" s="548"/>
      <c r="ABG46" s="548"/>
      <c r="ABH46" s="548"/>
      <c r="ABI46" s="548"/>
      <c r="ABJ46" s="548"/>
      <c r="ABK46" s="548"/>
      <c r="ABL46" s="548"/>
      <c r="ABM46" s="548"/>
      <c r="ABN46" s="548"/>
      <c r="ABO46" s="548"/>
      <c r="ABP46" s="548"/>
      <c r="ABQ46" s="548"/>
      <c r="ABR46" s="548"/>
      <c r="ABS46" s="548"/>
      <c r="ABT46" s="548"/>
      <c r="ABU46" s="548"/>
      <c r="ABV46" s="548"/>
      <c r="ABW46" s="548"/>
      <c r="ABX46" s="548"/>
      <c r="ABY46" s="548"/>
      <c r="ABZ46" s="548"/>
      <c r="ACA46" s="548"/>
      <c r="ACB46" s="548"/>
      <c r="ACC46" s="548"/>
      <c r="ACD46" s="548"/>
      <c r="ACE46" s="548"/>
      <c r="ACF46" s="548"/>
      <c r="ACG46" s="548"/>
      <c r="ACH46" s="548"/>
      <c r="ACI46" s="548"/>
      <c r="ACJ46" s="548"/>
      <c r="ACK46" s="548"/>
      <c r="ACL46" s="548"/>
      <c r="ACM46" s="548"/>
      <c r="ACN46" s="548"/>
      <c r="ACO46" s="548"/>
      <c r="ACP46" s="548"/>
      <c r="ACQ46" s="548"/>
      <c r="ACR46" s="548"/>
      <c r="ACS46" s="548"/>
      <c r="ACT46" s="548"/>
      <c r="ACU46" s="548"/>
      <c r="ACV46" s="548"/>
      <c r="ACW46" s="548"/>
      <c r="ACX46" s="548"/>
      <c r="ACY46" s="548"/>
      <c r="ACZ46" s="548"/>
      <c r="ADA46" s="548"/>
      <c r="ADB46" s="548"/>
      <c r="ADC46" s="548"/>
      <c r="ADD46" s="548"/>
      <c r="ADE46" s="548"/>
      <c r="ADF46" s="548"/>
      <c r="ADG46" s="548"/>
      <c r="ADH46" s="548"/>
      <c r="ADI46" s="548"/>
      <c r="ADJ46" s="548"/>
      <c r="ADK46" s="548"/>
      <c r="ADL46" s="548"/>
      <c r="ADM46" s="548"/>
      <c r="ADN46" s="548"/>
      <c r="ADO46" s="548"/>
      <c r="ADP46" s="548"/>
      <c r="ADQ46" s="548"/>
      <c r="ADR46" s="548"/>
      <c r="ADS46" s="548"/>
      <c r="ADT46" s="548"/>
      <c r="ADU46" s="548"/>
      <c r="ADV46" s="548"/>
      <c r="ADW46" s="548"/>
      <c r="ADX46" s="548"/>
      <c r="ADY46" s="548"/>
      <c r="ADZ46" s="548"/>
      <c r="AEA46" s="548"/>
      <c r="AEB46" s="548"/>
      <c r="AEC46" s="548"/>
      <c r="AED46" s="548"/>
      <c r="AEE46" s="548"/>
      <c r="AEF46" s="548"/>
      <c r="AEG46" s="548"/>
      <c r="AEH46" s="548"/>
      <c r="AEI46" s="548"/>
      <c r="AEJ46" s="548"/>
      <c r="AEK46" s="548"/>
      <c r="AEL46" s="548"/>
      <c r="AEM46" s="548"/>
      <c r="AEN46" s="548"/>
      <c r="AEO46" s="548"/>
      <c r="AEP46" s="548"/>
      <c r="AEQ46" s="548"/>
      <c r="AER46" s="548"/>
      <c r="AES46" s="548"/>
      <c r="AET46" s="548"/>
      <c r="AEU46" s="548"/>
      <c r="AEV46" s="548"/>
      <c r="AEW46" s="548"/>
      <c r="AEX46" s="548"/>
      <c r="AEY46" s="548"/>
      <c r="AEZ46" s="548"/>
      <c r="AFA46" s="548"/>
      <c r="AFB46" s="548"/>
      <c r="AFC46" s="548"/>
      <c r="AFD46" s="548"/>
      <c r="AFE46" s="548"/>
      <c r="AFF46" s="548"/>
      <c r="AFG46" s="548"/>
      <c r="AFH46" s="548"/>
      <c r="AFI46" s="548"/>
      <c r="AFJ46" s="548"/>
      <c r="AFK46" s="548"/>
      <c r="AFL46" s="548"/>
      <c r="AFM46" s="548"/>
      <c r="AFN46" s="548"/>
      <c r="AFO46" s="548"/>
      <c r="AFP46" s="548"/>
      <c r="AFQ46" s="548"/>
      <c r="AFR46" s="548"/>
      <c r="AFS46" s="548"/>
      <c r="AFT46" s="548"/>
      <c r="AFU46" s="548"/>
      <c r="AFV46" s="548"/>
      <c r="AFW46" s="548"/>
      <c r="AFX46" s="548"/>
      <c r="AFY46" s="548"/>
      <c r="AFZ46" s="548"/>
      <c r="AGA46" s="548"/>
      <c r="AGB46" s="548"/>
      <c r="AGC46" s="548"/>
      <c r="AGD46" s="548"/>
      <c r="AGE46" s="548"/>
      <c r="AGF46" s="548"/>
      <c r="AGG46" s="548"/>
      <c r="AGH46" s="548"/>
      <c r="AGI46" s="548"/>
      <c r="AGJ46" s="548"/>
      <c r="AGK46" s="548"/>
      <c r="AGL46" s="548"/>
      <c r="AGM46" s="548"/>
      <c r="AGN46" s="548"/>
      <c r="AGO46" s="548"/>
      <c r="AGP46" s="548"/>
      <c r="AGQ46" s="548"/>
      <c r="AGR46" s="548"/>
      <c r="AGS46" s="548"/>
      <c r="AGT46" s="548"/>
      <c r="AGU46" s="548"/>
      <c r="AGV46" s="548"/>
      <c r="AGW46" s="548"/>
      <c r="AGX46" s="548"/>
      <c r="AGY46" s="548"/>
      <c r="AGZ46" s="548"/>
      <c r="AHA46" s="548"/>
      <c r="AHB46" s="548"/>
      <c r="AHC46" s="548"/>
      <c r="AHD46" s="548"/>
      <c r="AHE46" s="548"/>
      <c r="AHF46" s="548"/>
      <c r="AHG46" s="548"/>
      <c r="AHH46" s="548"/>
      <c r="AHI46" s="548"/>
      <c r="AHJ46" s="548"/>
      <c r="AHK46" s="548"/>
      <c r="AHL46" s="548"/>
      <c r="AHM46" s="548"/>
      <c r="AHN46" s="548"/>
      <c r="AHO46" s="548"/>
      <c r="AHP46" s="548"/>
      <c r="AHQ46" s="548"/>
      <c r="AHR46" s="548"/>
      <c r="AHS46" s="548"/>
      <c r="AHT46" s="548"/>
      <c r="AHU46" s="548"/>
      <c r="AHV46" s="548"/>
      <c r="AHW46" s="548"/>
      <c r="AHX46" s="548"/>
      <c r="AHY46" s="548"/>
      <c r="AHZ46" s="548"/>
      <c r="AIA46" s="548"/>
      <c r="AIB46" s="548"/>
      <c r="AIC46" s="548"/>
      <c r="AID46" s="548"/>
      <c r="AIE46" s="548"/>
      <c r="AIF46" s="548"/>
      <c r="AIG46" s="548"/>
      <c r="AIH46" s="548"/>
      <c r="AII46" s="548"/>
      <c r="AIJ46" s="548"/>
      <c r="AIK46" s="548"/>
      <c r="AIL46" s="548"/>
      <c r="AIM46" s="548"/>
      <c r="AIN46" s="548"/>
      <c r="AIO46" s="548"/>
      <c r="AIP46" s="548"/>
      <c r="AIQ46" s="548"/>
      <c r="AIR46" s="548"/>
      <c r="AIS46" s="548"/>
      <c r="AIT46" s="548"/>
      <c r="AIU46" s="548"/>
      <c r="AIV46" s="548"/>
      <c r="AIW46" s="548"/>
      <c r="AIX46" s="548"/>
      <c r="AIY46" s="548"/>
      <c r="AIZ46" s="548"/>
      <c r="AJA46" s="548"/>
      <c r="AJB46" s="548"/>
      <c r="AJC46" s="548"/>
      <c r="AJD46" s="548"/>
      <c r="AJE46" s="548"/>
      <c r="AJF46" s="548"/>
      <c r="AJG46" s="548"/>
      <c r="AJH46" s="548"/>
      <c r="AJI46" s="548"/>
      <c r="AJJ46" s="548"/>
      <c r="AJK46" s="548"/>
      <c r="AJL46" s="548"/>
      <c r="AJM46" s="548"/>
      <c r="AJN46" s="548"/>
      <c r="AJO46" s="548"/>
      <c r="AJP46" s="548"/>
      <c r="AJQ46" s="548"/>
      <c r="AJR46" s="548"/>
      <c r="AJS46" s="548"/>
      <c r="AJT46" s="548"/>
      <c r="AJU46" s="548"/>
      <c r="AJV46" s="548"/>
      <c r="AJW46" s="548"/>
      <c r="AJX46" s="548"/>
      <c r="AJY46" s="548"/>
      <c r="AJZ46" s="548"/>
      <c r="AKA46" s="548"/>
      <c r="AKB46" s="548"/>
      <c r="AKC46" s="548"/>
      <c r="AKD46" s="548"/>
      <c r="AKE46" s="548"/>
      <c r="AKF46" s="548"/>
      <c r="AKG46" s="548"/>
      <c r="AKH46" s="548"/>
      <c r="AKI46" s="548"/>
      <c r="AKJ46" s="548"/>
      <c r="AKK46" s="548"/>
      <c r="AKL46" s="548"/>
      <c r="AKM46" s="548"/>
      <c r="AKN46" s="548"/>
      <c r="AKO46" s="548"/>
      <c r="AKP46" s="548"/>
      <c r="AKQ46" s="548"/>
      <c r="AKR46" s="548"/>
      <c r="AKS46" s="548"/>
      <c r="AKT46" s="548"/>
      <c r="AKU46" s="548"/>
      <c r="AKV46" s="548"/>
      <c r="AKW46" s="548"/>
      <c r="AKX46" s="548"/>
      <c r="AKY46" s="548"/>
      <c r="AKZ46" s="548"/>
      <c r="ALA46" s="548"/>
      <c r="ALB46" s="548"/>
      <c r="ALC46" s="548"/>
      <c r="ALD46" s="548"/>
      <c r="ALE46" s="548"/>
      <c r="ALF46" s="548"/>
      <c r="ALG46" s="548"/>
      <c r="ALH46" s="548"/>
      <c r="ALI46" s="548"/>
      <c r="ALJ46" s="548"/>
      <c r="ALK46" s="548"/>
      <c r="ALL46" s="548"/>
      <c r="ALM46" s="548"/>
      <c r="ALN46" s="548"/>
      <c r="ALO46" s="548"/>
      <c r="ALP46" s="548"/>
      <c r="ALQ46" s="548"/>
      <c r="ALR46" s="548"/>
      <c r="ALS46" s="548"/>
      <c r="ALT46" s="548"/>
      <c r="ALU46" s="548"/>
      <c r="ALV46" s="548"/>
      <c r="ALW46" s="548"/>
      <c r="ALX46" s="548"/>
      <c r="ALY46" s="548"/>
      <c r="ALZ46" s="548"/>
      <c r="AMA46" s="548"/>
      <c r="AMB46" s="548"/>
      <c r="AMC46" s="548"/>
      <c r="AMD46" s="548"/>
      <c r="AME46" s="548"/>
      <c r="AMF46" s="548"/>
      <c r="AMG46" s="548"/>
      <c r="AMH46" s="548"/>
      <c r="AMI46" s="548"/>
      <c r="AMJ46" s="548"/>
      <c r="AMK46" s="548"/>
      <c r="AML46" s="548"/>
      <c r="AMM46" s="548"/>
      <c r="AMN46" s="548"/>
      <c r="AMO46" s="548"/>
      <c r="AMP46" s="548"/>
      <c r="AMQ46" s="548"/>
      <c r="AMR46" s="548"/>
      <c r="AMS46" s="548"/>
      <c r="AMT46" s="548"/>
      <c r="AMU46" s="548"/>
      <c r="AMV46" s="548"/>
      <c r="AMW46" s="548"/>
      <c r="AMX46" s="548"/>
      <c r="AMY46" s="548"/>
      <c r="AMZ46" s="548"/>
      <c r="ANA46" s="548"/>
      <c r="ANB46" s="548"/>
      <c r="ANC46" s="548"/>
      <c r="AND46" s="548"/>
      <c r="ANE46" s="548"/>
      <c r="ANF46" s="548"/>
      <c r="ANG46" s="548"/>
      <c r="ANH46" s="548"/>
      <c r="ANI46" s="548"/>
      <c r="ANJ46" s="548"/>
      <c r="ANK46" s="548"/>
      <c r="ANL46" s="548"/>
      <c r="ANM46" s="548"/>
      <c r="ANN46" s="548"/>
      <c r="ANO46" s="548"/>
      <c r="ANP46" s="548"/>
      <c r="ANQ46" s="548"/>
      <c r="ANR46" s="548"/>
      <c r="ANS46" s="548"/>
      <c r="ANT46" s="548"/>
      <c r="ANU46" s="548"/>
      <c r="ANV46" s="548"/>
      <c r="ANW46" s="548"/>
      <c r="ANX46" s="548"/>
      <c r="ANY46" s="548"/>
      <c r="ANZ46" s="548"/>
      <c r="AOA46" s="548"/>
      <c r="AOB46" s="548"/>
      <c r="AOC46" s="548"/>
      <c r="AOD46" s="548"/>
      <c r="AOE46" s="548"/>
      <c r="AOF46" s="548"/>
      <c r="AOG46" s="548"/>
      <c r="AOH46" s="548"/>
      <c r="AOI46" s="548"/>
      <c r="AOJ46" s="548"/>
      <c r="AOK46" s="548"/>
      <c r="AOL46" s="548"/>
      <c r="AOM46" s="548"/>
      <c r="AON46" s="548"/>
      <c r="AOO46" s="548"/>
      <c r="AOP46" s="548"/>
      <c r="AOQ46" s="548"/>
      <c r="AOR46" s="548"/>
      <c r="AOS46" s="548"/>
      <c r="AOT46" s="548"/>
      <c r="AOU46" s="548"/>
      <c r="AOV46" s="548"/>
      <c r="AOW46" s="548"/>
      <c r="AOX46" s="548"/>
      <c r="AOY46" s="548"/>
      <c r="AOZ46" s="548"/>
      <c r="APA46" s="548"/>
      <c r="APB46" s="548"/>
      <c r="APC46" s="548"/>
      <c r="APD46" s="548"/>
      <c r="APE46" s="548"/>
      <c r="APF46" s="548"/>
      <c r="APG46" s="548"/>
      <c r="APH46" s="548"/>
      <c r="API46" s="548"/>
      <c r="APJ46" s="548"/>
      <c r="APK46" s="548"/>
      <c r="APL46" s="548"/>
      <c r="APM46" s="548"/>
      <c r="APN46" s="548"/>
      <c r="APO46" s="548"/>
      <c r="APP46" s="548"/>
      <c r="APQ46" s="548"/>
      <c r="APR46" s="548"/>
      <c r="APS46" s="548"/>
      <c r="APT46" s="548"/>
      <c r="APU46" s="548"/>
      <c r="APV46" s="548"/>
      <c r="APW46" s="548"/>
      <c r="APX46" s="548"/>
      <c r="APY46" s="548"/>
      <c r="APZ46" s="548"/>
      <c r="AQA46" s="548"/>
      <c r="AQB46" s="548"/>
      <c r="AQC46" s="548"/>
      <c r="AQD46" s="548"/>
      <c r="AQE46" s="548"/>
      <c r="AQF46" s="548"/>
      <c r="AQG46" s="548"/>
      <c r="AQH46" s="548"/>
      <c r="AQI46" s="548"/>
      <c r="AQJ46" s="548"/>
      <c r="AQK46" s="548"/>
      <c r="AQL46" s="548"/>
      <c r="AQM46" s="548"/>
      <c r="AQN46" s="548"/>
      <c r="AQO46" s="548"/>
      <c r="AQP46" s="548"/>
      <c r="AQQ46" s="548"/>
      <c r="AQR46" s="548"/>
      <c r="AQS46" s="548"/>
      <c r="AQT46" s="548"/>
      <c r="AQU46" s="548"/>
      <c r="AQV46" s="548"/>
      <c r="AQW46" s="548"/>
      <c r="AQX46" s="548"/>
      <c r="AQY46" s="548"/>
      <c r="AQZ46" s="548"/>
      <c r="ARA46" s="548"/>
      <c r="ARB46" s="548"/>
      <c r="ARC46" s="548"/>
      <c r="ARD46" s="548"/>
      <c r="ARE46" s="548"/>
      <c r="ARF46" s="548"/>
      <c r="ARG46" s="548"/>
      <c r="ARH46" s="548"/>
      <c r="ARI46" s="548"/>
      <c r="ARJ46" s="548"/>
      <c r="ARK46" s="548"/>
      <c r="ARL46" s="548"/>
      <c r="ARM46" s="548"/>
      <c r="ARN46" s="548"/>
      <c r="ARO46" s="548"/>
      <c r="ARP46" s="548"/>
      <c r="ARQ46" s="548"/>
      <c r="ARR46" s="548"/>
      <c r="ARS46" s="548"/>
      <c r="ART46" s="548"/>
      <c r="ARU46" s="548"/>
      <c r="ARV46" s="548"/>
      <c r="ARW46" s="548"/>
      <c r="ARX46" s="548"/>
      <c r="ARY46" s="548"/>
      <c r="ARZ46" s="548"/>
      <c r="ASA46" s="548"/>
      <c r="ASB46" s="548"/>
      <c r="ASC46" s="548"/>
      <c r="ASD46" s="548"/>
      <c r="ASE46" s="548"/>
      <c r="ASF46" s="548"/>
      <c r="ASG46" s="548"/>
      <c r="ASH46" s="548"/>
      <c r="ASI46" s="548"/>
      <c r="ASJ46" s="548"/>
      <c r="ASK46" s="548"/>
      <c r="ASL46" s="548"/>
      <c r="ASM46" s="548"/>
      <c r="ASN46" s="548"/>
      <c r="ASO46" s="548"/>
      <c r="ASP46" s="548"/>
      <c r="ASQ46" s="548"/>
      <c r="ASR46" s="548"/>
      <c r="ASS46" s="548"/>
      <c r="AST46" s="548"/>
      <c r="ASU46" s="548"/>
      <c r="ASV46" s="548"/>
      <c r="ASW46" s="548"/>
      <c r="ASX46" s="548"/>
      <c r="ASY46" s="548"/>
      <c r="ASZ46" s="548"/>
      <c r="ATA46" s="548"/>
      <c r="ATB46" s="548"/>
      <c r="ATC46" s="548"/>
      <c r="ATD46" s="548"/>
      <c r="ATE46" s="548"/>
      <c r="ATF46" s="548"/>
      <c r="ATG46" s="548"/>
      <c r="ATH46" s="548"/>
      <c r="ATI46" s="548"/>
      <c r="ATJ46" s="548"/>
      <c r="ATK46" s="548"/>
      <c r="ATL46" s="548"/>
      <c r="ATM46" s="548"/>
      <c r="ATN46" s="548"/>
      <c r="ATO46" s="548"/>
      <c r="ATP46" s="548"/>
      <c r="ATQ46" s="548"/>
      <c r="ATR46" s="548"/>
      <c r="ATS46" s="548"/>
      <c r="ATT46" s="548"/>
      <c r="ATU46" s="548"/>
      <c r="ATV46" s="548"/>
      <c r="ATW46" s="548"/>
      <c r="ATX46" s="548"/>
      <c r="ATY46" s="548"/>
      <c r="ATZ46" s="548"/>
      <c r="AUA46" s="548"/>
      <c r="AUB46" s="548"/>
      <c r="AUC46" s="548"/>
      <c r="AUD46" s="548"/>
      <c r="AUE46" s="548"/>
      <c r="AUF46" s="548"/>
      <c r="AUG46" s="548"/>
      <c r="AUH46" s="548"/>
      <c r="AUI46" s="548"/>
      <c r="AUJ46" s="548"/>
      <c r="AUK46" s="548"/>
      <c r="AUL46" s="548"/>
      <c r="AUM46" s="548"/>
      <c r="AUN46" s="548"/>
      <c r="AUO46" s="548"/>
      <c r="AUP46" s="548"/>
      <c r="AUQ46" s="548"/>
      <c r="AUR46" s="548"/>
      <c r="AUS46" s="548"/>
      <c r="AUT46" s="548"/>
      <c r="AUU46" s="548"/>
      <c r="AUV46" s="548"/>
      <c r="AUW46" s="548"/>
      <c r="AUX46" s="548"/>
      <c r="AUY46" s="548"/>
      <c r="AUZ46" s="548"/>
      <c r="AVA46" s="548"/>
      <c r="AVB46" s="548"/>
      <c r="AVC46" s="548"/>
      <c r="AVD46" s="548"/>
      <c r="AVE46" s="548"/>
      <c r="AVF46" s="548"/>
      <c r="AVG46" s="548"/>
      <c r="AVH46" s="548"/>
      <c r="AVI46" s="548"/>
      <c r="AVJ46" s="548"/>
      <c r="AVK46" s="548"/>
      <c r="AVL46" s="548"/>
      <c r="AVM46" s="548"/>
      <c r="AVN46" s="548"/>
      <c r="AVO46" s="548"/>
      <c r="AVP46" s="548"/>
      <c r="AVQ46" s="548"/>
      <c r="AVR46" s="548"/>
      <c r="AVS46" s="548"/>
      <c r="AVT46" s="548"/>
      <c r="AVU46" s="548"/>
      <c r="AVV46" s="548"/>
      <c r="AVW46" s="548"/>
      <c r="AVX46" s="548"/>
      <c r="AVY46" s="548"/>
      <c r="AVZ46" s="548"/>
      <c r="AWA46" s="548"/>
      <c r="AWB46" s="548"/>
      <c r="AWC46" s="548"/>
      <c r="AWD46" s="548"/>
      <c r="AWE46" s="548"/>
      <c r="AWF46" s="548"/>
      <c r="AWG46" s="548"/>
      <c r="AWH46" s="548"/>
      <c r="AWI46" s="548"/>
      <c r="AWJ46" s="548"/>
      <c r="AWK46" s="548"/>
      <c r="AWL46" s="548"/>
      <c r="AWM46" s="548"/>
      <c r="AWN46" s="548"/>
      <c r="AWO46" s="548"/>
      <c r="AWP46" s="548"/>
      <c r="AWQ46" s="548"/>
      <c r="AWR46" s="548"/>
      <c r="AWS46" s="548"/>
      <c r="AWT46" s="548"/>
      <c r="AWU46" s="548"/>
      <c r="AWV46" s="548"/>
      <c r="AWW46" s="548"/>
      <c r="AWX46" s="548"/>
      <c r="AWY46" s="548"/>
      <c r="AWZ46" s="548"/>
      <c r="AXA46" s="548"/>
      <c r="AXB46" s="548"/>
      <c r="AXC46" s="548"/>
      <c r="AXD46" s="548"/>
      <c r="AXE46" s="548"/>
      <c r="AXF46" s="548"/>
      <c r="AXG46" s="548"/>
      <c r="AXH46" s="548"/>
      <c r="AXI46" s="548"/>
      <c r="AXJ46" s="548"/>
      <c r="AXK46" s="548"/>
      <c r="AXL46" s="548"/>
      <c r="AXM46" s="548"/>
      <c r="AXN46" s="548"/>
      <c r="AXO46" s="548"/>
      <c r="AXP46" s="548"/>
      <c r="AXQ46" s="548"/>
      <c r="AXR46" s="548"/>
      <c r="AXS46" s="548"/>
      <c r="AXT46" s="548"/>
      <c r="AXU46" s="548"/>
      <c r="AXV46" s="548"/>
      <c r="AXW46" s="548"/>
      <c r="AXX46" s="548"/>
      <c r="AXY46" s="548"/>
      <c r="AXZ46" s="548"/>
      <c r="AYA46" s="548"/>
      <c r="AYB46" s="548"/>
      <c r="AYC46" s="548"/>
      <c r="AYD46" s="548"/>
      <c r="AYE46" s="548"/>
      <c r="AYF46" s="548"/>
      <c r="AYG46" s="548"/>
      <c r="AYH46" s="548"/>
      <c r="AYI46" s="548"/>
      <c r="AYJ46" s="548"/>
      <c r="AYK46" s="548"/>
      <c r="AYL46" s="548"/>
      <c r="AYM46" s="548"/>
      <c r="AYN46" s="548"/>
      <c r="AYO46" s="548"/>
      <c r="AYP46" s="548"/>
      <c r="AYQ46" s="548"/>
      <c r="AYR46" s="548"/>
      <c r="AYS46" s="548"/>
      <c r="AYT46" s="548"/>
      <c r="AYU46" s="548"/>
      <c r="AYV46" s="548"/>
      <c r="AYW46" s="548"/>
      <c r="AYX46" s="548"/>
      <c r="AYY46" s="548"/>
      <c r="AYZ46" s="548"/>
      <c r="AZA46" s="548"/>
      <c r="AZB46" s="548"/>
      <c r="AZC46" s="548"/>
      <c r="AZD46" s="548"/>
      <c r="AZE46" s="548"/>
      <c r="AZF46" s="548"/>
      <c r="AZG46" s="548"/>
      <c r="AZH46" s="548"/>
      <c r="AZI46" s="548"/>
      <c r="AZJ46" s="548"/>
      <c r="AZK46" s="548"/>
      <c r="AZL46" s="548"/>
      <c r="AZM46" s="548"/>
      <c r="AZN46" s="548"/>
      <c r="AZO46" s="548"/>
      <c r="AZP46" s="548"/>
      <c r="AZQ46" s="548"/>
      <c r="AZR46" s="548"/>
      <c r="AZS46" s="548"/>
      <c r="AZT46" s="548"/>
      <c r="AZU46" s="548"/>
      <c r="AZV46" s="548"/>
      <c r="AZW46" s="548"/>
      <c r="AZX46" s="548"/>
      <c r="AZY46" s="548"/>
      <c r="AZZ46" s="548"/>
      <c r="BAA46" s="548"/>
      <c r="BAB46" s="548"/>
      <c r="BAC46" s="548"/>
      <c r="BAD46" s="548"/>
      <c r="BAE46" s="548"/>
      <c r="BAF46" s="548"/>
      <c r="BAG46" s="548"/>
      <c r="BAH46" s="548"/>
      <c r="BAI46" s="548"/>
      <c r="BAJ46" s="548"/>
      <c r="BAK46" s="548"/>
      <c r="BAL46" s="548"/>
      <c r="BAM46" s="548"/>
      <c r="BAN46" s="548"/>
      <c r="BAO46" s="548"/>
      <c r="BAP46" s="548"/>
      <c r="BAQ46" s="548"/>
      <c r="BAR46" s="548"/>
      <c r="BAS46" s="548"/>
      <c r="BAT46" s="548"/>
      <c r="BAU46" s="548"/>
      <c r="BAV46" s="548"/>
      <c r="BAW46" s="548"/>
      <c r="BAX46" s="548"/>
      <c r="BAY46" s="548"/>
      <c r="BAZ46" s="548"/>
      <c r="BBA46" s="548"/>
      <c r="BBB46" s="548"/>
      <c r="BBC46" s="548"/>
      <c r="BBD46" s="548"/>
      <c r="BBE46" s="548"/>
      <c r="BBF46" s="548"/>
      <c r="BBG46" s="548"/>
      <c r="BBH46" s="548"/>
      <c r="BBI46" s="548"/>
      <c r="BBJ46" s="548"/>
      <c r="BBK46" s="548"/>
      <c r="BBL46" s="548"/>
      <c r="BBM46" s="548"/>
      <c r="BBN46" s="548"/>
      <c r="BBO46" s="548"/>
      <c r="BBP46" s="548"/>
      <c r="BBQ46" s="548"/>
      <c r="BBR46" s="548"/>
      <c r="BBS46" s="548"/>
      <c r="BBT46" s="548"/>
      <c r="BBU46" s="548"/>
      <c r="BBV46" s="548"/>
      <c r="BBW46" s="548"/>
      <c r="BBX46" s="548"/>
      <c r="BBY46" s="548"/>
      <c r="BBZ46" s="548"/>
      <c r="BCA46" s="548"/>
      <c r="BCB46" s="548"/>
      <c r="BCC46" s="548"/>
      <c r="BCD46" s="548"/>
      <c r="BCE46" s="548"/>
      <c r="BCF46" s="548"/>
      <c r="BCG46" s="548"/>
      <c r="BCH46" s="548"/>
      <c r="BCI46" s="548"/>
      <c r="BCJ46" s="548"/>
      <c r="BCK46" s="548"/>
      <c r="BCL46" s="548"/>
      <c r="BCM46" s="548"/>
      <c r="BCN46" s="548"/>
      <c r="BCO46" s="548"/>
      <c r="BCP46" s="548"/>
      <c r="BCQ46" s="548"/>
      <c r="BCR46" s="548"/>
      <c r="BCS46" s="548"/>
      <c r="BCT46" s="548"/>
      <c r="BCU46" s="548"/>
      <c r="BCV46" s="548"/>
      <c r="BCW46" s="548"/>
      <c r="BCX46" s="548"/>
      <c r="BCY46" s="548"/>
      <c r="BCZ46" s="548"/>
      <c r="BDA46" s="548"/>
      <c r="BDB46" s="548"/>
      <c r="BDC46" s="548"/>
      <c r="BDD46" s="548"/>
      <c r="BDE46" s="548"/>
      <c r="BDF46" s="548"/>
      <c r="BDG46" s="548"/>
      <c r="BDH46" s="548"/>
      <c r="BDI46" s="548"/>
      <c r="BDJ46" s="548"/>
      <c r="BDK46" s="548"/>
      <c r="BDL46" s="548"/>
      <c r="BDM46" s="548"/>
      <c r="BDN46" s="548"/>
      <c r="BDO46" s="548"/>
      <c r="BDP46" s="548"/>
      <c r="BDQ46" s="548"/>
      <c r="BDR46" s="548"/>
      <c r="BDS46" s="548"/>
      <c r="BDT46" s="548"/>
      <c r="BDU46" s="548"/>
      <c r="BDV46" s="548"/>
      <c r="BDW46" s="548"/>
      <c r="BDX46" s="548"/>
      <c r="BDY46" s="548"/>
      <c r="BDZ46" s="548"/>
      <c r="BEA46" s="548"/>
      <c r="BEB46" s="548"/>
      <c r="BEC46" s="548"/>
      <c r="BED46" s="548"/>
      <c r="BEE46" s="548"/>
      <c r="BEF46" s="548"/>
      <c r="BEG46" s="548"/>
      <c r="BEH46" s="548"/>
      <c r="BEI46" s="548"/>
      <c r="BEJ46" s="548"/>
      <c r="BEK46" s="548"/>
      <c r="BEL46" s="548"/>
      <c r="BEM46" s="548"/>
      <c r="BEN46" s="548"/>
      <c r="BEO46" s="548"/>
      <c r="BEP46" s="548"/>
      <c r="BEQ46" s="548"/>
      <c r="BER46" s="548"/>
      <c r="BES46" s="548"/>
      <c r="BET46" s="548"/>
      <c r="BEU46" s="548"/>
      <c r="BEV46" s="548"/>
      <c r="BEW46" s="548"/>
      <c r="BEX46" s="548"/>
      <c r="BEY46" s="548"/>
      <c r="BEZ46" s="548"/>
      <c r="BFA46" s="548"/>
      <c r="BFB46" s="548"/>
      <c r="BFC46" s="548"/>
      <c r="BFD46" s="548"/>
      <c r="BFE46" s="548"/>
      <c r="BFF46" s="548"/>
      <c r="BFG46" s="548"/>
      <c r="BFH46" s="548"/>
      <c r="BFI46" s="548"/>
      <c r="BFJ46" s="548"/>
      <c r="BFK46" s="548"/>
      <c r="BFL46" s="548"/>
      <c r="BFM46" s="548"/>
      <c r="BFN46" s="548"/>
      <c r="BFO46" s="548"/>
      <c r="BFP46" s="548"/>
      <c r="BFQ46" s="548"/>
      <c r="BFR46" s="548"/>
      <c r="BFS46" s="548"/>
      <c r="BFT46" s="548"/>
      <c r="BFU46" s="548"/>
      <c r="BFV46" s="548"/>
      <c r="BFW46" s="548"/>
      <c r="BFX46" s="548"/>
      <c r="BFY46" s="548"/>
      <c r="BFZ46" s="548"/>
      <c r="BGA46" s="548"/>
      <c r="BGB46" s="548"/>
      <c r="BGC46" s="548"/>
      <c r="BGD46" s="548"/>
      <c r="BGE46" s="548"/>
      <c r="BGF46" s="548"/>
      <c r="BGG46" s="548"/>
      <c r="BGH46" s="548"/>
      <c r="BGI46" s="548"/>
      <c r="BGJ46" s="548"/>
      <c r="BGK46" s="548"/>
      <c r="BGL46" s="548"/>
      <c r="BGM46" s="548"/>
      <c r="BGN46" s="548"/>
      <c r="BGO46" s="548"/>
      <c r="BGP46" s="548"/>
      <c r="BGQ46" s="548"/>
      <c r="BGR46" s="548"/>
      <c r="BGS46" s="548"/>
      <c r="BGT46" s="548"/>
      <c r="BGU46" s="548"/>
      <c r="BGV46" s="548"/>
      <c r="BGW46" s="548"/>
      <c r="BGX46" s="548"/>
      <c r="BGY46" s="548"/>
      <c r="BGZ46" s="548"/>
      <c r="BHA46" s="548"/>
      <c r="BHB46" s="548"/>
      <c r="BHC46" s="548"/>
      <c r="BHD46" s="548"/>
      <c r="BHE46" s="548"/>
      <c r="BHF46" s="548"/>
      <c r="BHG46" s="548"/>
      <c r="BHH46" s="548"/>
      <c r="BHI46" s="548"/>
      <c r="BHJ46" s="548"/>
      <c r="BHK46" s="548"/>
      <c r="BHL46" s="548"/>
      <c r="BHM46" s="548"/>
      <c r="BHN46" s="548"/>
      <c r="BHO46" s="548"/>
      <c r="BHP46" s="548"/>
      <c r="BHQ46" s="548"/>
      <c r="BHR46" s="548"/>
      <c r="BHS46" s="548"/>
      <c r="BHT46" s="548"/>
      <c r="BHU46" s="548"/>
      <c r="BHV46" s="548"/>
      <c r="BHW46" s="548"/>
      <c r="BHX46" s="548"/>
      <c r="BHY46" s="548"/>
      <c r="BHZ46" s="548"/>
      <c r="BIA46" s="548"/>
      <c r="BIB46" s="548"/>
      <c r="BIC46" s="548"/>
      <c r="BID46" s="548"/>
      <c r="BIE46" s="548"/>
      <c r="BIF46" s="548"/>
      <c r="BIG46" s="548"/>
      <c r="BIH46" s="548"/>
      <c r="BII46" s="548"/>
      <c r="BIJ46" s="548"/>
      <c r="BIK46" s="548"/>
      <c r="BIL46" s="548"/>
      <c r="BIM46" s="548"/>
      <c r="BIN46" s="548"/>
      <c r="BIO46" s="548"/>
      <c r="BIP46" s="548"/>
      <c r="BIQ46" s="548"/>
      <c r="BIR46" s="548"/>
      <c r="BIS46" s="548"/>
      <c r="BIT46" s="548"/>
      <c r="BIU46" s="548"/>
      <c r="BIV46" s="548"/>
      <c r="BIW46" s="548"/>
      <c r="BIX46" s="548"/>
      <c r="BIY46" s="548"/>
      <c r="BIZ46" s="548"/>
      <c r="BJA46" s="548"/>
      <c r="BJB46" s="548"/>
      <c r="BJC46" s="548"/>
      <c r="BJD46" s="548"/>
      <c r="BJE46" s="548"/>
      <c r="BJF46" s="548"/>
      <c r="BJG46" s="548"/>
      <c r="BJH46" s="548"/>
      <c r="BJI46" s="548"/>
      <c r="BJJ46" s="548"/>
      <c r="BJK46" s="548"/>
      <c r="BJL46" s="548"/>
      <c r="BJM46" s="548"/>
      <c r="BJN46" s="548"/>
      <c r="BJO46" s="548"/>
      <c r="BJP46" s="548"/>
      <c r="BJQ46" s="548"/>
      <c r="BJR46" s="548"/>
      <c r="BJS46" s="548"/>
      <c r="BJT46" s="548"/>
      <c r="BJU46" s="548"/>
      <c r="BJV46" s="548"/>
      <c r="BJW46" s="548"/>
      <c r="BJX46" s="548"/>
      <c r="BJY46" s="548"/>
      <c r="BJZ46" s="548"/>
      <c r="BKA46" s="548"/>
      <c r="BKB46" s="548"/>
      <c r="BKC46" s="548"/>
      <c r="BKD46" s="548"/>
      <c r="BKE46" s="548"/>
      <c r="BKF46" s="548"/>
      <c r="BKG46" s="548"/>
      <c r="BKH46" s="548"/>
      <c r="BKI46" s="548"/>
      <c r="BKJ46" s="548"/>
      <c r="BKK46" s="548"/>
      <c r="BKL46" s="548"/>
      <c r="BKM46" s="548"/>
      <c r="BKN46" s="548"/>
      <c r="BKO46" s="548"/>
      <c r="BKP46" s="548"/>
      <c r="BKQ46" s="548"/>
      <c r="BKR46" s="548"/>
      <c r="BKS46" s="548"/>
      <c r="BKT46" s="548"/>
      <c r="BKU46" s="548"/>
      <c r="BKV46" s="548"/>
      <c r="BKW46" s="548"/>
      <c r="BKX46" s="548"/>
      <c r="BKY46" s="548"/>
      <c r="BKZ46" s="548"/>
      <c r="BLA46" s="548"/>
      <c r="BLB46" s="548"/>
      <c r="BLC46" s="548"/>
      <c r="BLD46" s="548"/>
      <c r="BLE46" s="548"/>
      <c r="BLF46" s="548"/>
      <c r="BLG46" s="548"/>
      <c r="BLH46" s="548"/>
      <c r="BLI46" s="548"/>
      <c r="BLJ46" s="548"/>
      <c r="BLK46" s="548"/>
      <c r="BLL46" s="548"/>
      <c r="BLM46" s="548"/>
      <c r="BLN46" s="548"/>
      <c r="BLO46" s="548"/>
      <c r="BLP46" s="548"/>
      <c r="BLQ46" s="548"/>
      <c r="BLR46" s="548"/>
      <c r="BLS46" s="548"/>
      <c r="BLT46" s="548"/>
      <c r="BLU46" s="548"/>
      <c r="BLV46" s="548"/>
      <c r="BLW46" s="548"/>
      <c r="BLX46" s="548"/>
      <c r="BLY46" s="548"/>
      <c r="BLZ46" s="548"/>
      <c r="BMA46" s="548"/>
      <c r="BMB46" s="548"/>
      <c r="BMC46" s="548"/>
      <c r="BMD46" s="548"/>
      <c r="BME46" s="548"/>
      <c r="BMF46" s="548"/>
      <c r="BMG46" s="548"/>
      <c r="BMH46" s="548"/>
      <c r="BMI46" s="548"/>
      <c r="BMJ46" s="548"/>
      <c r="BMK46" s="548"/>
      <c r="BML46" s="548"/>
      <c r="BMM46" s="548"/>
      <c r="BMN46" s="548"/>
      <c r="BMO46" s="548"/>
      <c r="BMP46" s="548"/>
      <c r="BMQ46" s="548"/>
      <c r="BMR46" s="548"/>
      <c r="BMS46" s="548"/>
      <c r="BMT46" s="548"/>
      <c r="BMU46" s="548"/>
      <c r="BMV46" s="548"/>
      <c r="BMW46" s="548"/>
      <c r="BMX46" s="548"/>
      <c r="BMY46" s="548"/>
      <c r="BMZ46" s="548"/>
      <c r="BNA46" s="548"/>
      <c r="BNB46" s="548"/>
      <c r="BNC46" s="548"/>
      <c r="BND46" s="548"/>
      <c r="BNE46" s="548"/>
      <c r="BNF46" s="548"/>
      <c r="BNG46" s="548"/>
      <c r="BNH46" s="548"/>
      <c r="BNI46" s="548"/>
      <c r="BNJ46" s="548"/>
      <c r="BNK46" s="548"/>
      <c r="BNL46" s="548"/>
      <c r="BNM46" s="548"/>
      <c r="BNN46" s="548"/>
      <c r="BNO46" s="548"/>
      <c r="BNP46" s="548"/>
      <c r="BNQ46" s="548"/>
      <c r="BNR46" s="548"/>
      <c r="BNS46" s="548"/>
      <c r="BNT46" s="548"/>
      <c r="BNU46" s="548"/>
      <c r="BNV46" s="548"/>
      <c r="BNW46" s="548"/>
      <c r="BNX46" s="548"/>
      <c r="BNY46" s="548"/>
      <c r="BNZ46" s="548"/>
      <c r="BOA46" s="548"/>
      <c r="BOB46" s="548"/>
      <c r="BOC46" s="548"/>
      <c r="BOD46" s="548"/>
      <c r="BOE46" s="548"/>
      <c r="BOF46" s="548"/>
      <c r="BOG46" s="548"/>
      <c r="BOH46" s="548"/>
      <c r="BOI46" s="548"/>
      <c r="BOJ46" s="548"/>
      <c r="BOK46" s="548"/>
      <c r="BOL46" s="548"/>
      <c r="BOM46" s="548"/>
      <c r="BON46" s="548"/>
      <c r="BOO46" s="548"/>
      <c r="BOP46" s="548"/>
      <c r="BOQ46" s="548"/>
      <c r="BOR46" s="548"/>
      <c r="BOS46" s="548"/>
      <c r="BOT46" s="548"/>
      <c r="BOU46" s="548"/>
      <c r="BOV46" s="548"/>
      <c r="BOW46" s="548"/>
      <c r="BOX46" s="548"/>
      <c r="BOY46" s="548"/>
      <c r="BOZ46" s="548"/>
      <c r="BPA46" s="548"/>
      <c r="BPB46" s="548"/>
      <c r="BPC46" s="548"/>
      <c r="BPD46" s="548"/>
      <c r="BPE46" s="548"/>
      <c r="BPF46" s="548"/>
      <c r="BPG46" s="548"/>
      <c r="BPH46" s="548"/>
      <c r="BPI46" s="548"/>
      <c r="BPJ46" s="548"/>
      <c r="BPK46" s="548"/>
      <c r="BPL46" s="548"/>
      <c r="BPM46" s="548"/>
      <c r="BPN46" s="548"/>
      <c r="BPO46" s="548"/>
      <c r="BPP46" s="548"/>
      <c r="BPQ46" s="548"/>
      <c r="BPR46" s="548"/>
      <c r="BPS46" s="548"/>
      <c r="BPT46" s="548"/>
      <c r="BPU46" s="548"/>
      <c r="BPV46" s="548"/>
      <c r="BPW46" s="548"/>
      <c r="BPX46" s="548"/>
      <c r="BPY46" s="548"/>
      <c r="BPZ46" s="548"/>
      <c r="BQA46" s="548"/>
      <c r="BQB46" s="548"/>
      <c r="BQC46" s="548"/>
      <c r="BQD46" s="548"/>
      <c r="BQE46" s="548"/>
      <c r="BQF46" s="548"/>
      <c r="BQG46" s="548"/>
      <c r="BQH46" s="548"/>
      <c r="BQI46" s="548"/>
      <c r="BQJ46" s="548"/>
      <c r="BQK46" s="548"/>
      <c r="BQL46" s="548"/>
      <c r="BQM46" s="548"/>
      <c r="BQN46" s="548"/>
      <c r="BQO46" s="548"/>
      <c r="BQP46" s="548"/>
      <c r="BQQ46" s="548"/>
      <c r="BQR46" s="548"/>
      <c r="BQS46" s="548"/>
      <c r="BQT46" s="548"/>
      <c r="BQU46" s="548"/>
      <c r="BQV46" s="548"/>
      <c r="BQW46" s="548"/>
      <c r="BQX46" s="548"/>
      <c r="BQY46" s="548"/>
      <c r="BQZ46" s="548"/>
      <c r="BRA46" s="548"/>
      <c r="BRB46" s="548"/>
      <c r="BRC46" s="548"/>
      <c r="BRD46" s="548"/>
      <c r="BRE46" s="548"/>
      <c r="BRF46" s="548"/>
      <c r="BRG46" s="548"/>
      <c r="BRH46" s="548"/>
      <c r="BRI46" s="548"/>
      <c r="BRJ46" s="548"/>
      <c r="BRK46" s="548"/>
      <c r="BRL46" s="548"/>
      <c r="BRM46" s="548"/>
      <c r="BRN46" s="548"/>
      <c r="BRO46" s="548"/>
      <c r="BRP46" s="548"/>
      <c r="BRQ46" s="548"/>
      <c r="BRR46" s="548"/>
      <c r="BRS46" s="548"/>
      <c r="BRT46" s="548"/>
      <c r="BRU46" s="548"/>
      <c r="BRV46" s="548"/>
      <c r="BRW46" s="548"/>
      <c r="BRX46" s="548"/>
      <c r="BRY46" s="548"/>
      <c r="BRZ46" s="548"/>
      <c r="BSA46" s="548"/>
      <c r="BSB46" s="548"/>
      <c r="BSC46" s="548"/>
      <c r="BSD46" s="548"/>
      <c r="BSE46" s="548"/>
      <c r="BSF46" s="548"/>
      <c r="BSG46" s="548"/>
      <c r="BSH46" s="548"/>
      <c r="BSI46" s="548"/>
      <c r="BSJ46" s="548"/>
      <c r="BSK46" s="548"/>
      <c r="BSL46" s="548"/>
      <c r="BSM46" s="548"/>
      <c r="BSN46" s="548"/>
      <c r="BSO46" s="548"/>
      <c r="BSP46" s="548"/>
      <c r="BSQ46" s="548"/>
      <c r="BSR46" s="548"/>
      <c r="BSS46" s="548"/>
      <c r="BST46" s="548"/>
      <c r="BSU46" s="548"/>
      <c r="BSV46" s="548"/>
      <c r="BSW46" s="548"/>
      <c r="BSX46" s="548"/>
      <c r="BSY46" s="548"/>
      <c r="BSZ46" s="548"/>
      <c r="BTA46" s="548"/>
      <c r="BTB46" s="548"/>
      <c r="BTC46" s="548"/>
      <c r="BTD46" s="548"/>
      <c r="BTE46" s="548"/>
      <c r="BTF46" s="548"/>
      <c r="BTG46" s="548"/>
      <c r="BTH46" s="548"/>
      <c r="BTI46" s="548"/>
      <c r="BTJ46" s="548"/>
      <c r="BTK46" s="548"/>
      <c r="BTL46" s="548"/>
      <c r="BTM46" s="548"/>
      <c r="BTN46" s="548"/>
      <c r="BTO46" s="548"/>
      <c r="BTP46" s="548"/>
      <c r="BTQ46" s="548"/>
      <c r="BTR46" s="548"/>
      <c r="BTS46" s="548"/>
      <c r="BTT46" s="548"/>
      <c r="BTU46" s="548"/>
      <c r="BTV46" s="548"/>
      <c r="BTW46" s="548"/>
      <c r="BTX46" s="548"/>
      <c r="BTY46" s="548"/>
      <c r="BTZ46" s="548"/>
      <c r="BUA46" s="548"/>
      <c r="BUB46" s="548"/>
      <c r="BUC46" s="548"/>
      <c r="BUD46" s="548"/>
      <c r="BUE46" s="548"/>
      <c r="BUF46" s="548"/>
      <c r="BUG46" s="548"/>
      <c r="BUH46" s="548"/>
      <c r="BUI46" s="548"/>
      <c r="BUJ46" s="548"/>
      <c r="BUK46" s="548"/>
      <c r="BUL46" s="548"/>
      <c r="BUM46" s="548"/>
      <c r="BUN46" s="548"/>
      <c r="BUO46" s="548"/>
      <c r="BUP46" s="548"/>
      <c r="BUQ46" s="548"/>
      <c r="BUR46" s="548"/>
      <c r="BUS46" s="548"/>
      <c r="BUT46" s="548"/>
      <c r="BUU46" s="548"/>
      <c r="BUV46" s="548"/>
      <c r="BUW46" s="548"/>
      <c r="BUX46" s="548"/>
      <c r="BUY46" s="548"/>
      <c r="BUZ46" s="548"/>
      <c r="BVA46" s="548"/>
      <c r="BVB46" s="548"/>
      <c r="BVC46" s="548"/>
      <c r="BVD46" s="548"/>
      <c r="BVE46" s="548"/>
      <c r="BVF46" s="548"/>
      <c r="BVG46" s="548"/>
      <c r="BVH46" s="548"/>
      <c r="BVI46" s="548"/>
      <c r="BVJ46" s="548"/>
      <c r="BVK46" s="548"/>
      <c r="BVL46" s="548"/>
      <c r="BVM46" s="548"/>
      <c r="BVN46" s="548"/>
      <c r="BVO46" s="548"/>
      <c r="BVP46" s="548"/>
      <c r="BVQ46" s="548"/>
      <c r="BVR46" s="548"/>
      <c r="BVS46" s="548"/>
      <c r="BVT46" s="548"/>
      <c r="BVU46" s="548"/>
      <c r="BVV46" s="548"/>
      <c r="BVW46" s="548"/>
      <c r="BVX46" s="548"/>
      <c r="BVY46" s="548"/>
      <c r="BVZ46" s="548"/>
      <c r="BWA46" s="548"/>
      <c r="BWB46" s="548"/>
      <c r="BWC46" s="548"/>
      <c r="BWD46" s="548"/>
      <c r="BWE46" s="548"/>
      <c r="BWF46" s="548"/>
      <c r="BWG46" s="548"/>
      <c r="BWH46" s="548"/>
      <c r="BWI46" s="548"/>
      <c r="BWJ46" s="548"/>
      <c r="BWK46" s="548"/>
      <c r="BWL46" s="548"/>
      <c r="BWM46" s="548"/>
      <c r="BWN46" s="548"/>
      <c r="BWO46" s="548"/>
      <c r="BWP46" s="548"/>
      <c r="BWQ46" s="548"/>
      <c r="BWR46" s="548"/>
      <c r="BWS46" s="548"/>
      <c r="BWT46" s="548"/>
      <c r="BWU46" s="548"/>
      <c r="BWV46" s="548"/>
      <c r="BWW46" s="548"/>
      <c r="BWX46" s="548"/>
      <c r="BWY46" s="548"/>
      <c r="BWZ46" s="548"/>
      <c r="BXA46" s="548"/>
      <c r="BXB46" s="548"/>
      <c r="BXC46" s="548"/>
      <c r="BXD46" s="548"/>
      <c r="BXE46" s="548"/>
      <c r="BXF46" s="548"/>
      <c r="BXG46" s="548"/>
      <c r="BXH46" s="548"/>
      <c r="BXI46" s="548"/>
      <c r="BXJ46" s="548"/>
      <c r="BXK46" s="548"/>
      <c r="BXL46" s="548"/>
      <c r="BXM46" s="548"/>
      <c r="BXN46" s="548"/>
      <c r="BXO46" s="548"/>
      <c r="BXP46" s="548"/>
      <c r="BXQ46" s="548"/>
      <c r="BXR46" s="548"/>
      <c r="BXS46" s="548"/>
      <c r="BXT46" s="548"/>
      <c r="BXU46" s="548"/>
      <c r="BXV46" s="548"/>
      <c r="BXW46" s="548"/>
      <c r="BXX46" s="548"/>
      <c r="BXY46" s="548"/>
      <c r="BXZ46" s="548"/>
      <c r="BYA46" s="548"/>
      <c r="BYB46" s="548"/>
      <c r="BYC46" s="548"/>
      <c r="BYD46" s="548"/>
      <c r="BYE46" s="548"/>
      <c r="BYF46" s="548"/>
      <c r="BYG46" s="548"/>
      <c r="BYH46" s="548"/>
      <c r="BYI46" s="548"/>
      <c r="BYJ46" s="548"/>
      <c r="BYK46" s="548"/>
      <c r="BYL46" s="548"/>
      <c r="BYM46" s="548"/>
      <c r="BYN46" s="548"/>
      <c r="BYO46" s="548"/>
      <c r="BYP46" s="548"/>
      <c r="BYQ46" s="548"/>
      <c r="BYR46" s="548"/>
      <c r="BYS46" s="548"/>
      <c r="BYT46" s="548"/>
      <c r="BYU46" s="548"/>
      <c r="BYV46" s="548"/>
      <c r="BYW46" s="548"/>
      <c r="BYX46" s="548"/>
      <c r="BYY46" s="548"/>
      <c r="BYZ46" s="548"/>
      <c r="BZA46" s="548"/>
      <c r="BZB46" s="548"/>
      <c r="BZC46" s="548"/>
      <c r="BZD46" s="548"/>
      <c r="BZE46" s="548"/>
      <c r="BZF46" s="548"/>
      <c r="BZG46" s="548"/>
      <c r="BZH46" s="548"/>
      <c r="BZI46" s="548"/>
      <c r="BZJ46" s="548"/>
      <c r="BZK46" s="548"/>
      <c r="BZL46" s="548"/>
      <c r="BZM46" s="548"/>
      <c r="BZN46" s="548"/>
      <c r="BZO46" s="548"/>
      <c r="BZP46" s="548"/>
      <c r="BZQ46" s="548"/>
      <c r="BZR46" s="548"/>
      <c r="BZS46" s="548"/>
      <c r="BZT46" s="548"/>
      <c r="BZU46" s="548"/>
      <c r="BZV46" s="548"/>
      <c r="BZW46" s="548"/>
      <c r="BZX46" s="548"/>
      <c r="BZY46" s="548"/>
      <c r="BZZ46" s="548"/>
      <c r="CAA46" s="548"/>
      <c r="CAB46" s="548"/>
      <c r="CAC46" s="548"/>
      <c r="CAD46" s="548"/>
      <c r="CAE46" s="548"/>
      <c r="CAF46" s="548"/>
      <c r="CAG46" s="548"/>
      <c r="CAH46" s="548"/>
      <c r="CAI46" s="548"/>
      <c r="CAJ46" s="548"/>
      <c r="CAK46" s="548"/>
      <c r="CAL46" s="548"/>
      <c r="CAM46" s="548"/>
      <c r="CAN46" s="548"/>
      <c r="CAO46" s="548"/>
      <c r="CAP46" s="548"/>
      <c r="CAQ46" s="548"/>
      <c r="CAR46" s="548"/>
      <c r="CAS46" s="548"/>
      <c r="CAT46" s="548"/>
      <c r="CAU46" s="548"/>
      <c r="CAV46" s="548"/>
      <c r="CAW46" s="548"/>
      <c r="CAX46" s="548"/>
      <c r="CAY46" s="548"/>
      <c r="CAZ46" s="548"/>
      <c r="CBA46" s="548"/>
      <c r="CBB46" s="548"/>
      <c r="CBC46" s="548"/>
      <c r="CBD46" s="548"/>
      <c r="CBE46" s="548"/>
      <c r="CBF46" s="548"/>
      <c r="CBG46" s="548"/>
      <c r="CBH46" s="548"/>
      <c r="CBI46" s="548"/>
      <c r="CBJ46" s="548"/>
      <c r="CBK46" s="548"/>
      <c r="CBL46" s="548"/>
      <c r="CBM46" s="548"/>
      <c r="CBN46" s="548"/>
      <c r="CBO46" s="548"/>
      <c r="CBP46" s="548"/>
      <c r="CBQ46" s="548"/>
      <c r="CBR46" s="548"/>
      <c r="CBS46" s="548"/>
      <c r="CBT46" s="548"/>
      <c r="CBU46" s="548"/>
      <c r="CBV46" s="548"/>
      <c r="CBW46" s="548"/>
      <c r="CBX46" s="548"/>
      <c r="CBY46" s="548"/>
      <c r="CBZ46" s="548"/>
      <c r="CCA46" s="548"/>
      <c r="CCB46" s="548"/>
      <c r="CCC46" s="548"/>
      <c r="CCD46" s="548"/>
      <c r="CCE46" s="548"/>
      <c r="CCF46" s="548"/>
      <c r="CCG46" s="548"/>
      <c r="CCH46" s="548"/>
      <c r="CCI46" s="548"/>
      <c r="CCJ46" s="548"/>
      <c r="CCK46" s="548"/>
      <c r="CCL46" s="548"/>
      <c r="CCM46" s="548"/>
      <c r="CCN46" s="548"/>
      <c r="CCO46" s="548"/>
      <c r="CCP46" s="548"/>
      <c r="CCQ46" s="548"/>
      <c r="CCR46" s="548"/>
      <c r="CCS46" s="548"/>
      <c r="CCT46" s="548"/>
      <c r="CCU46" s="548"/>
      <c r="CCV46" s="548"/>
      <c r="CCW46" s="548"/>
      <c r="CCX46" s="548"/>
      <c r="CCY46" s="548"/>
      <c r="CCZ46" s="548"/>
      <c r="CDA46" s="548"/>
      <c r="CDB46" s="548"/>
      <c r="CDC46" s="548"/>
      <c r="CDD46" s="548"/>
      <c r="CDE46" s="548"/>
      <c r="CDF46" s="548"/>
      <c r="CDG46" s="548"/>
      <c r="CDH46" s="548"/>
      <c r="CDI46" s="548"/>
      <c r="CDJ46" s="548"/>
      <c r="CDK46" s="548"/>
      <c r="CDL46" s="548"/>
      <c r="CDM46" s="548"/>
      <c r="CDN46" s="548"/>
      <c r="CDO46" s="548"/>
      <c r="CDP46" s="548"/>
      <c r="CDQ46" s="548"/>
      <c r="CDR46" s="548"/>
      <c r="CDS46" s="548"/>
      <c r="CDT46" s="548"/>
      <c r="CDU46" s="548"/>
      <c r="CDV46" s="548"/>
      <c r="CDW46" s="548"/>
      <c r="CDX46" s="548"/>
      <c r="CDY46" s="548"/>
      <c r="CDZ46" s="548"/>
      <c r="CEA46" s="548"/>
      <c r="CEB46" s="548"/>
      <c r="CEC46" s="548"/>
      <c r="CED46" s="548"/>
      <c r="CEE46" s="548"/>
      <c r="CEF46" s="548"/>
      <c r="CEG46" s="548"/>
      <c r="CEH46" s="548"/>
      <c r="CEI46" s="548"/>
      <c r="CEJ46" s="548"/>
      <c r="CEK46" s="548"/>
      <c r="CEL46" s="548"/>
      <c r="CEM46" s="548"/>
      <c r="CEN46" s="548"/>
      <c r="CEO46" s="548"/>
      <c r="CEP46" s="548"/>
      <c r="CEQ46" s="548"/>
      <c r="CER46" s="548"/>
      <c r="CES46" s="548"/>
      <c r="CET46" s="548"/>
      <c r="CEU46" s="548"/>
      <c r="CEV46" s="548"/>
      <c r="CEW46" s="548"/>
      <c r="CEX46" s="548"/>
      <c r="CEY46" s="548"/>
      <c r="CEZ46" s="548"/>
      <c r="CFA46" s="548"/>
      <c r="CFB46" s="548"/>
      <c r="CFC46" s="548"/>
      <c r="CFD46" s="548"/>
      <c r="CFE46" s="548"/>
      <c r="CFF46" s="548"/>
      <c r="CFG46" s="548"/>
      <c r="CFH46" s="548"/>
      <c r="CFI46" s="548"/>
      <c r="CFJ46" s="548"/>
      <c r="CFK46" s="548"/>
      <c r="CFL46" s="548"/>
      <c r="CFM46" s="548"/>
      <c r="CFN46" s="548"/>
      <c r="CFO46" s="548"/>
      <c r="CFP46" s="548"/>
      <c r="CFQ46" s="548"/>
      <c r="CFR46" s="548"/>
      <c r="CFS46" s="548"/>
      <c r="CFT46" s="548"/>
      <c r="CFU46" s="548"/>
      <c r="CFV46" s="548"/>
      <c r="CFW46" s="548"/>
      <c r="CFX46" s="548"/>
      <c r="CFY46" s="548"/>
      <c r="CFZ46" s="548"/>
      <c r="CGA46" s="548"/>
      <c r="CGB46" s="548"/>
      <c r="CGC46" s="548"/>
      <c r="CGD46" s="548"/>
      <c r="CGE46" s="548"/>
      <c r="CGF46" s="548"/>
      <c r="CGG46" s="548"/>
      <c r="CGH46" s="548"/>
      <c r="CGI46" s="548"/>
      <c r="CGJ46" s="548"/>
      <c r="CGK46" s="548"/>
      <c r="CGL46" s="548"/>
      <c r="CGM46" s="548"/>
      <c r="CGN46" s="548"/>
      <c r="CGO46" s="548"/>
      <c r="CGP46" s="548"/>
      <c r="CGQ46" s="548"/>
      <c r="CGR46" s="548"/>
      <c r="CGS46" s="548"/>
      <c r="CGT46" s="548"/>
      <c r="CGU46" s="548"/>
      <c r="CGV46" s="548"/>
      <c r="CGW46" s="548"/>
      <c r="CGX46" s="548"/>
      <c r="CGY46" s="548"/>
      <c r="CGZ46" s="548"/>
      <c r="CHA46" s="548"/>
      <c r="CHB46" s="548"/>
      <c r="CHC46" s="548"/>
      <c r="CHD46" s="548"/>
      <c r="CHE46" s="548"/>
      <c r="CHF46" s="548"/>
      <c r="CHG46" s="548"/>
      <c r="CHH46" s="548"/>
      <c r="CHI46" s="548"/>
      <c r="CHJ46" s="548"/>
      <c r="CHK46" s="548"/>
      <c r="CHL46" s="548"/>
      <c r="CHM46" s="548"/>
      <c r="CHN46" s="548"/>
      <c r="CHO46" s="548"/>
      <c r="CHP46" s="548"/>
      <c r="CHQ46" s="548"/>
      <c r="CHR46" s="548"/>
      <c r="CHS46" s="548"/>
      <c r="CHT46" s="548"/>
      <c r="CHU46" s="548"/>
      <c r="CHV46" s="548"/>
      <c r="CHW46" s="548"/>
      <c r="CHX46" s="548"/>
      <c r="CHY46" s="548"/>
      <c r="CHZ46" s="548"/>
      <c r="CIA46" s="548"/>
      <c r="CIB46" s="548"/>
      <c r="CIC46" s="548"/>
      <c r="CID46" s="548"/>
      <c r="CIE46" s="548"/>
      <c r="CIF46" s="548"/>
      <c r="CIG46" s="548"/>
      <c r="CIH46" s="548"/>
      <c r="CII46" s="548"/>
      <c r="CIJ46" s="548"/>
      <c r="CIK46" s="548"/>
      <c r="CIL46" s="548"/>
      <c r="CIM46" s="548"/>
      <c r="CIN46" s="548"/>
      <c r="CIO46" s="548"/>
      <c r="CIP46" s="548"/>
      <c r="CIQ46" s="548"/>
      <c r="CIR46" s="548"/>
      <c r="CIS46" s="548"/>
      <c r="CIT46" s="548"/>
      <c r="CIU46" s="548"/>
      <c r="CIV46" s="548"/>
      <c r="CIW46" s="548"/>
      <c r="CIX46" s="548"/>
      <c r="CIY46" s="548"/>
      <c r="CIZ46" s="548"/>
      <c r="CJA46" s="548"/>
      <c r="CJB46" s="548"/>
      <c r="CJC46" s="548"/>
      <c r="CJD46" s="548"/>
      <c r="CJE46" s="548"/>
      <c r="CJF46" s="548"/>
      <c r="CJG46" s="548"/>
      <c r="CJH46" s="548"/>
      <c r="CJI46" s="548"/>
      <c r="CJJ46" s="548"/>
      <c r="CJK46" s="548"/>
      <c r="CJL46" s="548"/>
      <c r="CJM46" s="548"/>
      <c r="CJN46" s="548"/>
      <c r="CJO46" s="548"/>
      <c r="CJP46" s="548"/>
      <c r="CJQ46" s="548"/>
      <c r="CJR46" s="548"/>
      <c r="CJS46" s="548"/>
      <c r="CJT46" s="548"/>
      <c r="CJU46" s="548"/>
      <c r="CJV46" s="548"/>
      <c r="CJW46" s="548"/>
      <c r="CJX46" s="548"/>
      <c r="CJY46" s="548"/>
      <c r="CJZ46" s="548"/>
      <c r="CKA46" s="548"/>
      <c r="CKB46" s="548"/>
      <c r="CKC46" s="548"/>
      <c r="CKD46" s="548"/>
      <c r="CKE46" s="548"/>
      <c r="CKF46" s="548"/>
      <c r="CKG46" s="548"/>
      <c r="CKH46" s="548"/>
      <c r="CKI46" s="548"/>
      <c r="CKJ46" s="548"/>
      <c r="CKK46" s="548"/>
      <c r="CKL46" s="548"/>
      <c r="CKM46" s="548"/>
      <c r="CKN46" s="548"/>
      <c r="CKO46" s="548"/>
      <c r="CKP46" s="548"/>
      <c r="CKQ46" s="548"/>
      <c r="CKR46" s="548"/>
      <c r="CKS46" s="548"/>
      <c r="CKT46" s="548"/>
      <c r="CKU46" s="548"/>
      <c r="CKV46" s="548"/>
      <c r="CKW46" s="548"/>
      <c r="CKX46" s="548"/>
      <c r="CKY46" s="548"/>
      <c r="CKZ46" s="548"/>
      <c r="CLA46" s="548"/>
      <c r="CLB46" s="548"/>
      <c r="CLC46" s="548"/>
      <c r="CLD46" s="548"/>
      <c r="CLE46" s="548"/>
      <c r="CLF46" s="548"/>
      <c r="CLG46" s="548"/>
      <c r="CLH46" s="548"/>
      <c r="CLI46" s="548"/>
      <c r="CLJ46" s="548"/>
      <c r="CLK46" s="548"/>
      <c r="CLL46" s="548"/>
      <c r="CLM46" s="548"/>
      <c r="CLN46" s="548"/>
      <c r="CLO46" s="548"/>
      <c r="CLP46" s="548"/>
      <c r="CLQ46" s="548"/>
      <c r="CLR46" s="548"/>
      <c r="CLS46" s="548"/>
      <c r="CLT46" s="548"/>
      <c r="CLU46" s="548"/>
      <c r="CLV46" s="548"/>
      <c r="CLW46" s="548"/>
      <c r="CLX46" s="548"/>
      <c r="CLY46" s="548"/>
      <c r="CLZ46" s="548"/>
      <c r="CMA46" s="548"/>
      <c r="CMB46" s="548"/>
      <c r="CMC46" s="548"/>
      <c r="CMD46" s="548"/>
      <c r="CME46" s="548"/>
      <c r="CMF46" s="548"/>
      <c r="CMG46" s="548"/>
      <c r="CMH46" s="548"/>
      <c r="CMI46" s="548"/>
      <c r="CMJ46" s="548"/>
      <c r="CMK46" s="548"/>
      <c r="CML46" s="548"/>
      <c r="CMM46" s="548"/>
      <c r="CMN46" s="548"/>
      <c r="CMO46" s="548"/>
      <c r="CMP46" s="548"/>
      <c r="CMQ46" s="548"/>
      <c r="CMR46" s="548"/>
      <c r="CMS46" s="548"/>
      <c r="CMT46" s="548"/>
      <c r="CMU46" s="548"/>
      <c r="CMV46" s="548"/>
      <c r="CMW46" s="548"/>
      <c r="CMX46" s="548"/>
      <c r="CMY46" s="548"/>
      <c r="CMZ46" s="548"/>
      <c r="CNA46" s="548"/>
      <c r="CNB46" s="548"/>
      <c r="CNC46" s="548"/>
      <c r="CND46" s="548"/>
      <c r="CNE46" s="548"/>
      <c r="CNF46" s="548"/>
      <c r="CNG46" s="548"/>
      <c r="CNH46" s="548"/>
      <c r="CNI46" s="548"/>
      <c r="CNJ46" s="548"/>
      <c r="CNK46" s="548"/>
      <c r="CNL46" s="548"/>
      <c r="CNM46" s="548"/>
      <c r="CNN46" s="548"/>
      <c r="CNO46" s="548"/>
      <c r="CNP46" s="548"/>
      <c r="CNQ46" s="548"/>
      <c r="CNR46" s="548"/>
      <c r="CNS46" s="548"/>
      <c r="CNT46" s="548"/>
      <c r="CNU46" s="548"/>
      <c r="CNV46" s="548"/>
      <c r="CNW46" s="548"/>
      <c r="CNX46" s="548"/>
      <c r="CNY46" s="548"/>
      <c r="CNZ46" s="548"/>
      <c r="COA46" s="548"/>
      <c r="COB46" s="548"/>
      <c r="COC46" s="548"/>
      <c r="COD46" s="548"/>
      <c r="COE46" s="548"/>
      <c r="COF46" s="548"/>
      <c r="COG46" s="548"/>
      <c r="COH46" s="548"/>
      <c r="COI46" s="548"/>
      <c r="COJ46" s="548"/>
      <c r="COK46" s="548"/>
      <c r="COL46" s="548"/>
      <c r="COM46" s="548"/>
      <c r="CON46" s="548"/>
      <c r="COO46" s="548"/>
      <c r="COP46" s="548"/>
      <c r="COQ46" s="548"/>
      <c r="COR46" s="548"/>
      <c r="COS46" s="548"/>
      <c r="COT46" s="548"/>
      <c r="COU46" s="548"/>
      <c r="COV46" s="548"/>
      <c r="COW46" s="548"/>
      <c r="COX46" s="548"/>
      <c r="COY46" s="548"/>
      <c r="COZ46" s="548"/>
      <c r="CPA46" s="548"/>
      <c r="CPB46" s="548"/>
      <c r="CPC46" s="548"/>
      <c r="CPD46" s="548"/>
      <c r="CPE46" s="548"/>
      <c r="CPF46" s="548"/>
      <c r="CPG46" s="548"/>
      <c r="CPH46" s="548"/>
      <c r="CPI46" s="548"/>
      <c r="CPJ46" s="548"/>
      <c r="CPK46" s="548"/>
      <c r="CPL46" s="548"/>
      <c r="CPM46" s="548"/>
      <c r="CPN46" s="548"/>
      <c r="CPO46" s="548"/>
      <c r="CPP46" s="548"/>
      <c r="CPQ46" s="548"/>
      <c r="CPR46" s="548"/>
      <c r="CPS46" s="548"/>
      <c r="CPT46" s="548"/>
      <c r="CPU46" s="548"/>
      <c r="CPV46" s="548"/>
      <c r="CPW46" s="548"/>
      <c r="CPX46" s="548"/>
      <c r="CPY46" s="548"/>
      <c r="CPZ46" s="548"/>
      <c r="CQA46" s="548"/>
      <c r="CQB46" s="548"/>
      <c r="CQC46" s="548"/>
      <c r="CQD46" s="548"/>
      <c r="CQE46" s="548"/>
      <c r="CQF46" s="548"/>
      <c r="CQG46" s="548"/>
      <c r="CQH46" s="548"/>
      <c r="CQI46" s="548"/>
      <c r="CQJ46" s="548"/>
      <c r="CQK46" s="548"/>
      <c r="CQL46" s="548"/>
      <c r="CQM46" s="548"/>
      <c r="CQN46" s="548"/>
      <c r="CQO46" s="548"/>
      <c r="CQP46" s="548"/>
      <c r="CQQ46" s="548"/>
      <c r="CQR46" s="548"/>
      <c r="CQS46" s="548"/>
      <c r="CQT46" s="548"/>
      <c r="CQU46" s="548"/>
      <c r="CQV46" s="548"/>
      <c r="CQW46" s="548"/>
      <c r="CQX46" s="548"/>
      <c r="CQY46" s="548"/>
      <c r="CQZ46" s="548"/>
      <c r="CRA46" s="548"/>
      <c r="CRB46" s="548"/>
      <c r="CRC46" s="548"/>
      <c r="CRD46" s="548"/>
      <c r="CRE46" s="548"/>
      <c r="CRF46" s="548"/>
      <c r="CRG46" s="548"/>
      <c r="CRH46" s="548"/>
      <c r="CRI46" s="548"/>
      <c r="CRJ46" s="548"/>
      <c r="CRK46" s="548"/>
      <c r="CRL46" s="548"/>
      <c r="CRM46" s="548"/>
      <c r="CRN46" s="548"/>
      <c r="CRO46" s="548"/>
      <c r="CRP46" s="548"/>
      <c r="CRQ46" s="548"/>
      <c r="CRR46" s="548"/>
      <c r="CRS46" s="548"/>
      <c r="CRT46" s="548"/>
      <c r="CRU46" s="548"/>
      <c r="CRV46" s="548"/>
      <c r="CRW46" s="548"/>
      <c r="CRX46" s="548"/>
      <c r="CRY46" s="548"/>
      <c r="CRZ46" s="548"/>
      <c r="CSA46" s="548"/>
      <c r="CSB46" s="548"/>
      <c r="CSC46" s="548"/>
      <c r="CSD46" s="548"/>
      <c r="CSE46" s="548"/>
      <c r="CSF46" s="548"/>
      <c r="CSG46" s="548"/>
      <c r="CSH46" s="548"/>
      <c r="CSI46" s="548"/>
      <c r="CSJ46" s="548"/>
      <c r="CSK46" s="548"/>
      <c r="CSL46" s="548"/>
      <c r="CSM46" s="548"/>
      <c r="CSN46" s="548"/>
      <c r="CSO46" s="548"/>
      <c r="CSP46" s="548"/>
      <c r="CSQ46" s="548"/>
      <c r="CSR46" s="548"/>
      <c r="CSS46" s="548"/>
      <c r="CST46" s="548"/>
      <c r="CSU46" s="548"/>
      <c r="CSV46" s="548"/>
      <c r="CSW46" s="548"/>
      <c r="CSX46" s="548"/>
      <c r="CSY46" s="548"/>
      <c r="CSZ46" s="548"/>
      <c r="CTA46" s="548"/>
      <c r="CTB46" s="548"/>
      <c r="CTC46" s="548"/>
      <c r="CTD46" s="548"/>
      <c r="CTE46" s="548"/>
      <c r="CTF46" s="548"/>
      <c r="CTG46" s="548"/>
      <c r="CTH46" s="548"/>
      <c r="CTI46" s="548"/>
      <c r="CTJ46" s="548"/>
      <c r="CTK46" s="548"/>
      <c r="CTL46" s="548"/>
      <c r="CTM46" s="548"/>
      <c r="CTN46" s="548"/>
      <c r="CTO46" s="548"/>
      <c r="CTP46" s="548"/>
      <c r="CTQ46" s="548"/>
      <c r="CTR46" s="548"/>
      <c r="CTS46" s="548"/>
      <c r="CTT46" s="548"/>
      <c r="CTU46" s="548"/>
      <c r="CTV46" s="548"/>
      <c r="CTW46" s="548"/>
      <c r="CTX46" s="548"/>
      <c r="CTY46" s="548"/>
      <c r="CTZ46" s="548"/>
      <c r="CUA46" s="548"/>
      <c r="CUB46" s="548"/>
      <c r="CUC46" s="548"/>
      <c r="CUD46" s="548"/>
      <c r="CUE46" s="548"/>
      <c r="CUF46" s="548"/>
      <c r="CUG46" s="548"/>
      <c r="CUH46" s="548"/>
      <c r="CUI46" s="548"/>
      <c r="CUJ46" s="548"/>
      <c r="CUK46" s="548"/>
      <c r="CUL46" s="548"/>
      <c r="CUM46" s="548"/>
      <c r="CUN46" s="548"/>
      <c r="CUO46" s="548"/>
      <c r="CUP46" s="548"/>
      <c r="CUQ46" s="548"/>
      <c r="CUR46" s="548"/>
      <c r="CUS46" s="548"/>
      <c r="CUT46" s="548"/>
      <c r="CUU46" s="548"/>
      <c r="CUV46" s="548"/>
      <c r="CUW46" s="548"/>
      <c r="CUX46" s="548"/>
      <c r="CUY46" s="548"/>
      <c r="CUZ46" s="548"/>
      <c r="CVA46" s="548"/>
      <c r="CVB46" s="548"/>
      <c r="CVC46" s="548"/>
      <c r="CVD46" s="548"/>
      <c r="CVE46" s="548"/>
      <c r="CVF46" s="548"/>
      <c r="CVG46" s="548"/>
      <c r="CVH46" s="548"/>
      <c r="CVI46" s="548"/>
      <c r="CVJ46" s="548"/>
      <c r="CVK46" s="548"/>
      <c r="CVL46" s="548"/>
      <c r="CVM46" s="548"/>
      <c r="CVN46" s="548"/>
      <c r="CVO46" s="548"/>
      <c r="CVP46" s="548"/>
      <c r="CVQ46" s="548"/>
      <c r="CVR46" s="548"/>
      <c r="CVS46" s="548"/>
      <c r="CVT46" s="548"/>
      <c r="CVU46" s="548"/>
      <c r="CVV46" s="548"/>
      <c r="CVW46" s="548"/>
      <c r="CVX46" s="548"/>
      <c r="CVY46" s="548"/>
      <c r="CVZ46" s="548"/>
      <c r="CWA46" s="548"/>
      <c r="CWB46" s="548"/>
      <c r="CWC46" s="548"/>
      <c r="CWD46" s="548"/>
      <c r="CWE46" s="548"/>
      <c r="CWF46" s="548"/>
      <c r="CWG46" s="548"/>
      <c r="CWH46" s="548"/>
      <c r="CWI46" s="548"/>
      <c r="CWJ46" s="548"/>
      <c r="CWK46" s="548"/>
      <c r="CWL46" s="548"/>
      <c r="CWM46" s="548"/>
      <c r="CWN46" s="548"/>
      <c r="CWO46" s="548"/>
      <c r="CWP46" s="548"/>
      <c r="CWQ46" s="548"/>
      <c r="CWR46" s="548"/>
      <c r="CWS46" s="548"/>
      <c r="CWT46" s="548"/>
      <c r="CWU46" s="548"/>
      <c r="CWV46" s="548"/>
      <c r="CWW46" s="548"/>
      <c r="CWX46" s="548"/>
      <c r="CWY46" s="548"/>
      <c r="CWZ46" s="548"/>
      <c r="CXA46" s="548"/>
      <c r="CXB46" s="548"/>
      <c r="CXC46" s="548"/>
      <c r="CXD46" s="548"/>
      <c r="CXE46" s="548"/>
      <c r="CXF46" s="548"/>
      <c r="CXG46" s="548"/>
      <c r="CXH46" s="548"/>
      <c r="CXI46" s="548"/>
      <c r="CXJ46" s="548"/>
      <c r="CXK46" s="548"/>
      <c r="CXL46" s="548"/>
      <c r="CXM46" s="548"/>
      <c r="CXN46" s="548"/>
      <c r="CXO46" s="548"/>
      <c r="CXP46" s="548"/>
      <c r="CXQ46" s="548"/>
      <c r="CXR46" s="548"/>
      <c r="CXS46" s="548"/>
      <c r="CXT46" s="548"/>
      <c r="CXU46" s="548"/>
      <c r="CXV46" s="548"/>
      <c r="CXW46" s="548"/>
      <c r="CXX46" s="548"/>
      <c r="CXY46" s="548"/>
      <c r="CXZ46" s="548"/>
      <c r="CYA46" s="548"/>
      <c r="CYB46" s="548"/>
      <c r="CYC46" s="548"/>
      <c r="CYD46" s="548"/>
      <c r="CYE46" s="548"/>
      <c r="CYF46" s="548"/>
      <c r="CYG46" s="548"/>
      <c r="CYH46" s="548"/>
      <c r="CYI46" s="548"/>
      <c r="CYJ46" s="548"/>
      <c r="CYK46" s="548"/>
      <c r="CYL46" s="548"/>
      <c r="CYM46" s="548"/>
      <c r="CYN46" s="548"/>
      <c r="CYO46" s="548"/>
      <c r="CYP46" s="548"/>
      <c r="CYQ46" s="548"/>
      <c r="CYR46" s="548"/>
      <c r="CYS46" s="548"/>
      <c r="CYT46" s="548"/>
      <c r="CYU46" s="548"/>
      <c r="CYV46" s="548"/>
      <c r="CYW46" s="548"/>
      <c r="CYX46" s="548"/>
      <c r="CYY46" s="548"/>
      <c r="CYZ46" s="548"/>
      <c r="CZA46" s="548"/>
      <c r="CZB46" s="548"/>
      <c r="CZC46" s="548"/>
      <c r="CZD46" s="548"/>
      <c r="CZE46" s="548"/>
      <c r="CZF46" s="548"/>
      <c r="CZG46" s="548"/>
      <c r="CZH46" s="548"/>
      <c r="CZI46" s="548"/>
      <c r="CZJ46" s="548"/>
      <c r="CZK46" s="548"/>
      <c r="CZL46" s="548"/>
      <c r="CZM46" s="548"/>
      <c r="CZN46" s="548"/>
      <c r="CZO46" s="548"/>
      <c r="CZP46" s="548"/>
      <c r="CZQ46" s="548"/>
      <c r="CZR46" s="548"/>
      <c r="CZS46" s="548"/>
      <c r="CZT46" s="548"/>
      <c r="CZU46" s="548"/>
      <c r="CZV46" s="548"/>
      <c r="CZW46" s="548"/>
      <c r="CZX46" s="548"/>
      <c r="CZY46" s="548"/>
      <c r="CZZ46" s="548"/>
      <c r="DAA46" s="548"/>
      <c r="DAB46" s="548"/>
      <c r="DAC46" s="548"/>
      <c r="DAD46" s="548"/>
      <c r="DAE46" s="548"/>
      <c r="DAF46" s="548"/>
      <c r="DAG46" s="548"/>
      <c r="DAH46" s="548"/>
      <c r="DAI46" s="548"/>
      <c r="DAJ46" s="548"/>
      <c r="DAK46" s="548"/>
      <c r="DAL46" s="548"/>
      <c r="DAM46" s="548"/>
      <c r="DAN46" s="548"/>
      <c r="DAO46" s="548"/>
      <c r="DAP46" s="548"/>
      <c r="DAQ46" s="548"/>
      <c r="DAR46" s="548"/>
      <c r="DAS46" s="548"/>
      <c r="DAT46" s="548"/>
      <c r="DAU46" s="548"/>
      <c r="DAV46" s="548"/>
      <c r="DAW46" s="548"/>
      <c r="DAX46" s="548"/>
      <c r="DAY46" s="548"/>
      <c r="DAZ46" s="548"/>
      <c r="DBA46" s="548"/>
      <c r="DBB46" s="548"/>
      <c r="DBC46" s="548"/>
      <c r="DBD46" s="548"/>
      <c r="DBE46" s="548"/>
      <c r="DBF46" s="548"/>
      <c r="DBG46" s="548"/>
      <c r="DBH46" s="548"/>
      <c r="DBI46" s="548"/>
      <c r="DBJ46" s="548"/>
      <c r="DBK46" s="548"/>
      <c r="DBL46" s="548"/>
      <c r="DBM46" s="548"/>
      <c r="DBN46" s="548"/>
      <c r="DBO46" s="548"/>
      <c r="DBP46" s="548"/>
      <c r="DBQ46" s="548"/>
      <c r="DBR46" s="548"/>
      <c r="DBS46" s="548"/>
      <c r="DBT46" s="548"/>
      <c r="DBU46" s="548"/>
      <c r="DBV46" s="548"/>
      <c r="DBW46" s="548"/>
      <c r="DBX46" s="548"/>
      <c r="DBY46" s="548"/>
      <c r="DBZ46" s="548"/>
      <c r="DCA46" s="548"/>
      <c r="DCB46" s="548"/>
      <c r="DCC46" s="548"/>
      <c r="DCD46" s="548"/>
      <c r="DCE46" s="548"/>
      <c r="DCF46" s="548"/>
      <c r="DCG46" s="548"/>
      <c r="DCH46" s="548"/>
      <c r="DCI46" s="548"/>
      <c r="DCJ46" s="548"/>
      <c r="DCK46" s="548"/>
      <c r="DCL46" s="548"/>
      <c r="DCM46" s="548"/>
      <c r="DCN46" s="548"/>
      <c r="DCO46" s="548"/>
      <c r="DCP46" s="548"/>
      <c r="DCQ46" s="548"/>
      <c r="DCR46" s="548"/>
      <c r="DCS46" s="548"/>
      <c r="DCT46" s="548"/>
      <c r="DCU46" s="548"/>
      <c r="DCV46" s="548"/>
      <c r="DCW46" s="548"/>
      <c r="DCX46" s="548"/>
      <c r="DCY46" s="548"/>
      <c r="DCZ46" s="548"/>
      <c r="DDA46" s="548"/>
      <c r="DDB46" s="548"/>
      <c r="DDC46" s="548"/>
      <c r="DDD46" s="548"/>
      <c r="DDE46" s="548"/>
      <c r="DDF46" s="548"/>
      <c r="DDG46" s="548"/>
      <c r="DDH46" s="548"/>
      <c r="DDI46" s="548"/>
      <c r="DDJ46" s="548"/>
      <c r="DDK46" s="548"/>
      <c r="DDL46" s="548"/>
      <c r="DDM46" s="548"/>
      <c r="DDN46" s="548"/>
      <c r="DDO46" s="548"/>
      <c r="DDP46" s="548"/>
      <c r="DDQ46" s="548"/>
      <c r="DDR46" s="548"/>
      <c r="DDS46" s="548"/>
      <c r="DDT46" s="548"/>
      <c r="DDU46" s="548"/>
      <c r="DDV46" s="548"/>
      <c r="DDW46" s="548"/>
      <c r="DDX46" s="548"/>
      <c r="DDY46" s="548"/>
      <c r="DDZ46" s="548"/>
      <c r="DEA46" s="548"/>
      <c r="DEB46" s="548"/>
      <c r="DEC46" s="548"/>
      <c r="DED46" s="548"/>
      <c r="DEE46" s="548"/>
      <c r="DEF46" s="548"/>
      <c r="DEG46" s="548"/>
      <c r="DEH46" s="548"/>
      <c r="DEI46" s="548"/>
      <c r="DEJ46" s="548"/>
      <c r="DEK46" s="548"/>
      <c r="DEL46" s="548"/>
      <c r="DEM46" s="548"/>
      <c r="DEN46" s="548"/>
      <c r="DEO46" s="548"/>
      <c r="DEP46" s="548"/>
      <c r="DEQ46" s="548"/>
      <c r="DER46" s="548"/>
      <c r="DES46" s="548"/>
      <c r="DET46" s="548"/>
      <c r="DEU46" s="548"/>
      <c r="DEV46" s="548"/>
      <c r="DEW46" s="548"/>
      <c r="DEX46" s="548"/>
      <c r="DEY46" s="548"/>
      <c r="DEZ46" s="548"/>
      <c r="DFA46" s="548"/>
      <c r="DFB46" s="548"/>
      <c r="DFC46" s="548"/>
      <c r="DFD46" s="548"/>
      <c r="DFE46" s="548"/>
      <c r="DFF46" s="548"/>
      <c r="DFG46" s="548"/>
      <c r="DFH46" s="548"/>
      <c r="DFI46" s="548"/>
      <c r="DFJ46" s="548"/>
      <c r="DFK46" s="548"/>
      <c r="DFL46" s="548"/>
      <c r="DFM46" s="548"/>
      <c r="DFN46" s="548"/>
      <c r="DFO46" s="548"/>
      <c r="DFP46" s="548"/>
      <c r="DFQ46" s="548"/>
      <c r="DFR46" s="548"/>
      <c r="DFS46" s="548"/>
      <c r="DFT46" s="548"/>
      <c r="DFU46" s="548"/>
      <c r="DFV46" s="548"/>
      <c r="DFW46" s="548"/>
      <c r="DFX46" s="548"/>
      <c r="DFY46" s="548"/>
      <c r="DFZ46" s="548"/>
      <c r="DGA46" s="548"/>
      <c r="DGB46" s="548"/>
      <c r="DGC46" s="548"/>
      <c r="DGD46" s="548"/>
      <c r="DGE46" s="548"/>
      <c r="DGF46" s="548"/>
      <c r="DGG46" s="548"/>
      <c r="DGH46" s="548"/>
      <c r="DGI46" s="548"/>
      <c r="DGJ46" s="548"/>
      <c r="DGK46" s="548"/>
      <c r="DGL46" s="548"/>
      <c r="DGM46" s="548"/>
      <c r="DGN46" s="548"/>
      <c r="DGO46" s="548"/>
      <c r="DGP46" s="548"/>
      <c r="DGQ46" s="548"/>
      <c r="DGR46" s="548"/>
      <c r="DGS46" s="548"/>
      <c r="DGT46" s="548"/>
      <c r="DGU46" s="548"/>
      <c r="DGV46" s="548"/>
      <c r="DGW46" s="548"/>
      <c r="DGX46" s="548"/>
      <c r="DGY46" s="548"/>
      <c r="DGZ46" s="548"/>
      <c r="DHA46" s="548"/>
      <c r="DHB46" s="548"/>
      <c r="DHC46" s="548"/>
      <c r="DHD46" s="548"/>
      <c r="DHE46" s="548"/>
      <c r="DHF46" s="548"/>
      <c r="DHG46" s="548"/>
      <c r="DHH46" s="548"/>
      <c r="DHI46" s="548"/>
      <c r="DHJ46" s="548"/>
      <c r="DHK46" s="548"/>
      <c r="DHL46" s="548"/>
      <c r="DHM46" s="548"/>
      <c r="DHN46" s="548"/>
      <c r="DHO46" s="548"/>
      <c r="DHP46" s="548"/>
      <c r="DHQ46" s="548"/>
      <c r="DHR46" s="548"/>
      <c r="DHS46" s="548"/>
      <c r="DHT46" s="548"/>
      <c r="DHU46" s="548"/>
      <c r="DHV46" s="548"/>
      <c r="DHW46" s="548"/>
      <c r="DHX46" s="548"/>
      <c r="DHY46" s="548"/>
      <c r="DHZ46" s="548"/>
      <c r="DIA46" s="548"/>
      <c r="DIB46" s="548"/>
      <c r="DIC46" s="548"/>
      <c r="DID46" s="548"/>
      <c r="DIE46" s="548"/>
      <c r="DIF46" s="548"/>
      <c r="DIG46" s="548"/>
      <c r="DIH46" s="548"/>
      <c r="DII46" s="548"/>
      <c r="DIJ46" s="548"/>
      <c r="DIK46" s="548"/>
      <c r="DIL46" s="548"/>
      <c r="DIM46" s="548"/>
      <c r="DIN46" s="548"/>
      <c r="DIO46" s="548"/>
      <c r="DIP46" s="548"/>
      <c r="DIQ46" s="548"/>
      <c r="DIR46" s="548"/>
      <c r="DIS46" s="548"/>
      <c r="DIT46" s="548"/>
      <c r="DIU46" s="548"/>
      <c r="DIV46" s="548"/>
      <c r="DIW46" s="548"/>
      <c r="DIX46" s="548"/>
      <c r="DIY46" s="548"/>
      <c r="DIZ46" s="548"/>
      <c r="DJA46" s="548"/>
      <c r="DJB46" s="548"/>
      <c r="DJC46" s="548"/>
      <c r="DJD46" s="548"/>
      <c r="DJE46" s="548"/>
      <c r="DJF46" s="548"/>
      <c r="DJG46" s="548"/>
      <c r="DJH46" s="548"/>
      <c r="DJI46" s="548"/>
      <c r="DJJ46" s="548"/>
      <c r="DJK46" s="548"/>
      <c r="DJL46" s="548"/>
      <c r="DJM46" s="548"/>
      <c r="DJN46" s="548"/>
      <c r="DJO46" s="548"/>
      <c r="DJP46" s="548"/>
      <c r="DJQ46" s="548"/>
      <c r="DJR46" s="548"/>
      <c r="DJS46" s="548"/>
      <c r="DJT46" s="548"/>
      <c r="DJU46" s="548"/>
      <c r="DJV46" s="548"/>
      <c r="DJW46" s="548"/>
      <c r="DJX46" s="548"/>
      <c r="DJY46" s="548"/>
      <c r="DJZ46" s="548"/>
      <c r="DKA46" s="548"/>
      <c r="DKB46" s="548"/>
      <c r="DKC46" s="548"/>
      <c r="DKD46" s="548"/>
      <c r="DKE46" s="548"/>
      <c r="DKF46" s="548"/>
      <c r="DKG46" s="548"/>
      <c r="DKH46" s="548"/>
      <c r="DKI46" s="548"/>
      <c r="DKJ46" s="548"/>
      <c r="DKK46" s="548"/>
      <c r="DKL46" s="548"/>
      <c r="DKM46" s="548"/>
      <c r="DKN46" s="548"/>
      <c r="DKO46" s="548"/>
      <c r="DKP46" s="548"/>
      <c r="DKQ46" s="548"/>
      <c r="DKR46" s="548"/>
      <c r="DKS46" s="548"/>
      <c r="DKT46" s="548"/>
      <c r="DKU46" s="548"/>
      <c r="DKV46" s="548"/>
      <c r="DKW46" s="548"/>
      <c r="DKX46" s="548"/>
      <c r="DKY46" s="548"/>
      <c r="DKZ46" s="548"/>
      <c r="DLA46" s="548"/>
      <c r="DLB46" s="548"/>
      <c r="DLC46" s="548"/>
      <c r="DLD46" s="548"/>
      <c r="DLE46" s="548"/>
      <c r="DLF46" s="548"/>
      <c r="DLG46" s="548"/>
      <c r="DLH46" s="548"/>
      <c r="DLI46" s="548"/>
      <c r="DLJ46" s="548"/>
      <c r="DLK46" s="548"/>
      <c r="DLL46" s="548"/>
      <c r="DLM46" s="548"/>
      <c r="DLN46" s="548"/>
      <c r="DLO46" s="548"/>
      <c r="DLP46" s="548"/>
      <c r="DLQ46" s="548"/>
      <c r="DLR46" s="548"/>
      <c r="DLS46" s="548"/>
      <c r="DLT46" s="548"/>
      <c r="DLU46" s="548"/>
      <c r="DLV46" s="548"/>
      <c r="DLW46" s="548"/>
      <c r="DLX46" s="548"/>
      <c r="DLY46" s="548"/>
      <c r="DLZ46" s="548"/>
      <c r="DMA46" s="548"/>
      <c r="DMB46" s="548"/>
      <c r="DMC46" s="548"/>
      <c r="DMD46" s="548"/>
      <c r="DME46" s="548"/>
      <c r="DMF46" s="548"/>
      <c r="DMG46" s="548"/>
      <c r="DMH46" s="548"/>
      <c r="DMI46" s="548"/>
      <c r="DMJ46" s="548"/>
      <c r="DMK46" s="548"/>
      <c r="DML46" s="548"/>
      <c r="DMM46" s="548"/>
      <c r="DMN46" s="548"/>
      <c r="DMO46" s="548"/>
      <c r="DMP46" s="548"/>
      <c r="DMQ46" s="548"/>
      <c r="DMR46" s="548"/>
      <c r="DMS46" s="548"/>
      <c r="DMT46" s="548"/>
      <c r="DMU46" s="548"/>
      <c r="DMV46" s="548"/>
      <c r="DMW46" s="548"/>
      <c r="DMX46" s="548"/>
      <c r="DMY46" s="548"/>
      <c r="DMZ46" s="548"/>
      <c r="DNA46" s="548"/>
      <c r="DNB46" s="548"/>
      <c r="DNC46" s="548"/>
      <c r="DND46" s="548"/>
      <c r="DNE46" s="548"/>
      <c r="DNF46" s="548"/>
      <c r="DNG46" s="548"/>
      <c r="DNH46" s="548"/>
      <c r="DNI46" s="548"/>
      <c r="DNJ46" s="548"/>
      <c r="DNK46" s="548"/>
      <c r="DNL46" s="548"/>
      <c r="DNM46" s="548"/>
      <c r="DNN46" s="548"/>
      <c r="DNO46" s="548"/>
      <c r="DNP46" s="548"/>
      <c r="DNQ46" s="548"/>
      <c r="DNR46" s="548"/>
      <c r="DNS46" s="548"/>
      <c r="DNT46" s="548"/>
      <c r="DNU46" s="548"/>
      <c r="DNV46" s="548"/>
      <c r="DNW46" s="548"/>
      <c r="DNX46" s="548"/>
      <c r="DNY46" s="548"/>
      <c r="DNZ46" s="548"/>
      <c r="DOA46" s="548"/>
      <c r="DOB46" s="548"/>
      <c r="DOC46" s="548"/>
      <c r="DOD46" s="548"/>
      <c r="DOE46" s="548"/>
      <c r="DOF46" s="548"/>
      <c r="DOG46" s="548"/>
      <c r="DOH46" s="548"/>
      <c r="DOI46" s="548"/>
      <c r="DOJ46" s="548"/>
      <c r="DOK46" s="548"/>
      <c r="DOL46" s="548"/>
      <c r="DOM46" s="548"/>
      <c r="DON46" s="548"/>
      <c r="DOO46" s="548"/>
      <c r="DOP46" s="548"/>
      <c r="DOQ46" s="548"/>
      <c r="DOR46" s="548"/>
      <c r="DOS46" s="548"/>
      <c r="DOT46" s="548"/>
      <c r="DOU46" s="548"/>
      <c r="DOV46" s="548"/>
      <c r="DOW46" s="548"/>
      <c r="DOX46" s="548"/>
      <c r="DOY46" s="548"/>
      <c r="DOZ46" s="548"/>
      <c r="DPA46" s="548"/>
      <c r="DPB46" s="548"/>
      <c r="DPC46" s="548"/>
      <c r="DPD46" s="548"/>
      <c r="DPE46" s="548"/>
      <c r="DPF46" s="548"/>
      <c r="DPG46" s="548"/>
      <c r="DPH46" s="548"/>
      <c r="DPI46" s="548"/>
      <c r="DPJ46" s="548"/>
      <c r="DPK46" s="548"/>
      <c r="DPL46" s="548"/>
      <c r="DPM46" s="548"/>
      <c r="DPN46" s="548"/>
      <c r="DPO46" s="548"/>
      <c r="DPP46" s="548"/>
      <c r="DPQ46" s="548"/>
      <c r="DPR46" s="548"/>
      <c r="DPS46" s="548"/>
      <c r="DPT46" s="548"/>
      <c r="DPU46" s="548"/>
      <c r="DPV46" s="548"/>
      <c r="DPW46" s="548"/>
      <c r="DPX46" s="548"/>
      <c r="DPY46" s="548"/>
      <c r="DPZ46" s="548"/>
      <c r="DQA46" s="548"/>
      <c r="DQB46" s="548"/>
      <c r="DQC46" s="548"/>
      <c r="DQD46" s="548"/>
      <c r="DQE46" s="548"/>
      <c r="DQF46" s="548"/>
      <c r="DQG46" s="548"/>
      <c r="DQH46" s="548"/>
      <c r="DQI46" s="548"/>
      <c r="DQJ46" s="548"/>
      <c r="DQK46" s="548"/>
      <c r="DQL46" s="548"/>
      <c r="DQM46" s="548"/>
      <c r="DQN46" s="548"/>
      <c r="DQO46" s="548"/>
      <c r="DQP46" s="548"/>
      <c r="DQQ46" s="548"/>
      <c r="DQR46" s="548"/>
      <c r="DQS46" s="548"/>
      <c r="DQT46" s="548"/>
      <c r="DQU46" s="548"/>
      <c r="DQV46" s="548"/>
      <c r="DQW46" s="548"/>
      <c r="DQX46" s="548"/>
      <c r="DQY46" s="548"/>
      <c r="DQZ46" s="548"/>
      <c r="DRA46" s="548"/>
      <c r="DRB46" s="548"/>
      <c r="DRC46" s="548"/>
      <c r="DRD46" s="548"/>
      <c r="DRE46" s="548"/>
      <c r="DRF46" s="548"/>
      <c r="DRG46" s="548"/>
      <c r="DRH46" s="548"/>
      <c r="DRI46" s="548"/>
      <c r="DRJ46" s="548"/>
      <c r="DRK46" s="548"/>
      <c r="DRL46" s="548"/>
      <c r="DRM46" s="548"/>
      <c r="DRN46" s="548"/>
      <c r="DRO46" s="548"/>
      <c r="DRP46" s="548"/>
      <c r="DRQ46" s="548"/>
      <c r="DRR46" s="548"/>
      <c r="DRS46" s="548"/>
      <c r="DRT46" s="548"/>
      <c r="DRU46" s="548"/>
      <c r="DRV46" s="548"/>
      <c r="DRW46" s="548"/>
      <c r="DRX46" s="548"/>
      <c r="DRY46" s="548"/>
      <c r="DRZ46" s="548"/>
      <c r="DSA46" s="548"/>
      <c r="DSB46" s="548"/>
      <c r="DSC46" s="548"/>
      <c r="DSD46" s="548"/>
      <c r="DSE46" s="548"/>
      <c r="DSF46" s="548"/>
      <c r="DSG46" s="548"/>
      <c r="DSH46" s="548"/>
      <c r="DSI46" s="548"/>
      <c r="DSJ46" s="548"/>
      <c r="DSK46" s="548"/>
      <c r="DSL46" s="548"/>
      <c r="DSM46" s="548"/>
      <c r="DSN46" s="548"/>
      <c r="DSO46" s="548"/>
      <c r="DSP46" s="548"/>
      <c r="DSQ46" s="548"/>
      <c r="DSR46" s="548"/>
      <c r="DSS46" s="548"/>
      <c r="DST46" s="548"/>
      <c r="DSU46" s="548"/>
      <c r="DSV46" s="548"/>
      <c r="DSW46" s="548"/>
      <c r="DSX46" s="548"/>
      <c r="DSY46" s="548"/>
      <c r="DSZ46" s="548"/>
      <c r="DTA46" s="548"/>
      <c r="DTB46" s="548"/>
      <c r="DTC46" s="548"/>
      <c r="DTD46" s="548"/>
      <c r="DTE46" s="548"/>
      <c r="DTF46" s="548"/>
      <c r="DTG46" s="548"/>
      <c r="DTH46" s="548"/>
      <c r="DTI46" s="548"/>
      <c r="DTJ46" s="548"/>
      <c r="DTK46" s="548"/>
      <c r="DTL46" s="548"/>
      <c r="DTM46" s="548"/>
      <c r="DTN46" s="548"/>
      <c r="DTO46" s="548"/>
      <c r="DTP46" s="548"/>
      <c r="DTQ46" s="548"/>
      <c r="DTR46" s="548"/>
      <c r="DTS46" s="548"/>
      <c r="DTT46" s="548"/>
      <c r="DTU46" s="548"/>
      <c r="DTV46" s="548"/>
      <c r="DTW46" s="548"/>
      <c r="DTX46" s="548"/>
      <c r="DTY46" s="548"/>
      <c r="DTZ46" s="548"/>
      <c r="DUA46" s="548"/>
      <c r="DUB46" s="548"/>
      <c r="DUC46" s="548"/>
      <c r="DUD46" s="548"/>
      <c r="DUE46" s="548"/>
      <c r="DUF46" s="548"/>
      <c r="DUG46" s="548"/>
      <c r="DUH46" s="548"/>
      <c r="DUI46" s="548"/>
      <c r="DUJ46" s="548"/>
      <c r="DUK46" s="548"/>
      <c r="DUL46" s="548"/>
      <c r="DUM46" s="548"/>
      <c r="DUN46" s="548"/>
      <c r="DUO46" s="548"/>
      <c r="DUP46" s="548"/>
      <c r="DUQ46" s="548"/>
      <c r="DUR46" s="548"/>
      <c r="DUS46" s="548"/>
      <c r="DUT46" s="548"/>
      <c r="DUU46" s="548"/>
      <c r="DUV46" s="548"/>
      <c r="DUW46" s="548"/>
      <c r="DUX46" s="548"/>
      <c r="DUY46" s="548"/>
      <c r="DUZ46" s="548"/>
      <c r="DVA46" s="548"/>
      <c r="DVB46" s="548"/>
      <c r="DVC46" s="548"/>
      <c r="DVD46" s="548"/>
      <c r="DVE46" s="548"/>
      <c r="DVF46" s="548"/>
      <c r="DVG46" s="548"/>
      <c r="DVH46" s="548"/>
      <c r="DVI46" s="548"/>
      <c r="DVJ46" s="548"/>
      <c r="DVK46" s="548"/>
      <c r="DVL46" s="548"/>
      <c r="DVM46" s="548"/>
      <c r="DVN46" s="548"/>
      <c r="DVO46" s="548"/>
      <c r="DVP46" s="548"/>
      <c r="DVQ46" s="548"/>
      <c r="DVR46" s="548"/>
      <c r="DVS46" s="548"/>
      <c r="DVT46" s="548"/>
      <c r="DVU46" s="548"/>
      <c r="DVV46" s="548"/>
      <c r="DVW46" s="548"/>
      <c r="DVX46" s="548"/>
      <c r="DVY46" s="548"/>
      <c r="DVZ46" s="548"/>
      <c r="DWA46" s="548"/>
      <c r="DWB46" s="548"/>
      <c r="DWC46" s="548"/>
      <c r="DWD46" s="548"/>
      <c r="DWE46" s="548"/>
      <c r="DWF46" s="548"/>
      <c r="DWG46" s="548"/>
      <c r="DWH46" s="548"/>
      <c r="DWI46" s="548"/>
      <c r="DWJ46" s="548"/>
      <c r="DWK46" s="548"/>
      <c r="DWL46" s="548"/>
      <c r="DWM46" s="548"/>
      <c r="DWN46" s="548"/>
      <c r="DWO46" s="548"/>
      <c r="DWP46" s="548"/>
      <c r="DWQ46" s="548"/>
      <c r="DWR46" s="548"/>
      <c r="DWS46" s="548"/>
      <c r="DWT46" s="548"/>
      <c r="DWU46" s="548"/>
      <c r="DWV46" s="548"/>
      <c r="DWW46" s="548"/>
      <c r="DWX46" s="548"/>
      <c r="DWY46" s="548"/>
      <c r="DWZ46" s="548"/>
      <c r="DXA46" s="548"/>
      <c r="DXB46" s="548"/>
      <c r="DXC46" s="548"/>
      <c r="DXD46" s="548"/>
      <c r="DXE46" s="548"/>
      <c r="DXF46" s="548"/>
      <c r="DXG46" s="548"/>
      <c r="DXH46" s="548"/>
      <c r="DXI46" s="548"/>
      <c r="DXJ46" s="548"/>
      <c r="DXK46" s="548"/>
      <c r="DXL46" s="548"/>
      <c r="DXM46" s="548"/>
      <c r="DXN46" s="548"/>
      <c r="DXO46" s="548"/>
      <c r="DXP46" s="548"/>
      <c r="DXQ46" s="548"/>
      <c r="DXR46" s="548"/>
      <c r="DXS46" s="548"/>
      <c r="DXT46" s="548"/>
      <c r="DXU46" s="548"/>
      <c r="DXV46" s="548"/>
      <c r="DXW46" s="548"/>
      <c r="DXX46" s="548"/>
      <c r="DXY46" s="548"/>
      <c r="DXZ46" s="548"/>
      <c r="DYA46" s="548"/>
      <c r="DYB46" s="548"/>
      <c r="DYC46" s="548"/>
      <c r="DYD46" s="548"/>
      <c r="DYE46" s="548"/>
      <c r="DYF46" s="548"/>
      <c r="DYG46" s="548"/>
      <c r="DYH46" s="548"/>
      <c r="DYI46" s="548"/>
      <c r="DYJ46" s="548"/>
      <c r="DYK46" s="548"/>
      <c r="DYL46" s="548"/>
      <c r="DYM46" s="548"/>
      <c r="DYN46" s="548"/>
      <c r="DYO46" s="548"/>
      <c r="DYP46" s="548"/>
      <c r="DYQ46" s="548"/>
      <c r="DYR46" s="548"/>
      <c r="DYS46" s="548"/>
      <c r="DYT46" s="548"/>
      <c r="DYU46" s="548"/>
      <c r="DYV46" s="548"/>
      <c r="DYW46" s="548"/>
      <c r="DYX46" s="548"/>
      <c r="DYY46" s="548"/>
      <c r="DYZ46" s="548"/>
      <c r="DZA46" s="548"/>
      <c r="DZB46" s="548"/>
      <c r="DZC46" s="548"/>
      <c r="DZD46" s="548"/>
      <c r="DZE46" s="548"/>
      <c r="DZF46" s="548"/>
      <c r="DZG46" s="548"/>
      <c r="DZH46" s="548"/>
      <c r="DZI46" s="548"/>
      <c r="DZJ46" s="548"/>
      <c r="DZK46" s="548"/>
      <c r="DZL46" s="548"/>
      <c r="DZM46" s="548"/>
      <c r="DZN46" s="548"/>
      <c r="DZO46" s="548"/>
      <c r="DZP46" s="548"/>
      <c r="DZQ46" s="548"/>
      <c r="DZR46" s="548"/>
      <c r="DZS46" s="548"/>
      <c r="DZT46" s="548"/>
      <c r="DZU46" s="548"/>
      <c r="DZV46" s="548"/>
      <c r="DZW46" s="548"/>
      <c r="DZX46" s="548"/>
      <c r="DZY46" s="548"/>
      <c r="DZZ46" s="548"/>
      <c r="EAA46" s="548"/>
      <c r="EAB46" s="548"/>
      <c r="EAC46" s="548"/>
      <c r="EAD46" s="548"/>
      <c r="EAE46" s="548"/>
      <c r="EAF46" s="548"/>
      <c r="EAG46" s="548"/>
      <c r="EAH46" s="548"/>
      <c r="EAI46" s="548"/>
      <c r="EAJ46" s="548"/>
      <c r="EAK46" s="548"/>
      <c r="EAL46" s="548"/>
      <c r="EAM46" s="548"/>
      <c r="EAN46" s="548"/>
      <c r="EAO46" s="548"/>
      <c r="EAP46" s="548"/>
      <c r="EAQ46" s="548"/>
      <c r="EAR46" s="548"/>
      <c r="EAS46" s="548"/>
      <c r="EAT46" s="548"/>
      <c r="EAU46" s="548"/>
      <c r="EAV46" s="548"/>
      <c r="EAW46" s="548"/>
      <c r="EAX46" s="548"/>
      <c r="EAY46" s="548"/>
      <c r="EAZ46" s="548"/>
      <c r="EBA46" s="548"/>
      <c r="EBB46" s="548"/>
      <c r="EBC46" s="548"/>
      <c r="EBD46" s="548"/>
      <c r="EBE46" s="548"/>
      <c r="EBF46" s="548"/>
      <c r="EBG46" s="548"/>
      <c r="EBH46" s="548"/>
      <c r="EBI46" s="548"/>
      <c r="EBJ46" s="548"/>
      <c r="EBK46" s="548"/>
      <c r="EBL46" s="548"/>
      <c r="EBM46" s="548"/>
      <c r="EBN46" s="548"/>
      <c r="EBO46" s="548"/>
      <c r="EBP46" s="548"/>
      <c r="EBQ46" s="548"/>
      <c r="EBR46" s="548"/>
      <c r="EBS46" s="548"/>
      <c r="EBT46" s="548"/>
      <c r="EBU46" s="548"/>
      <c r="EBV46" s="548"/>
      <c r="EBW46" s="548"/>
      <c r="EBX46" s="548"/>
      <c r="EBY46" s="548"/>
      <c r="EBZ46" s="548"/>
      <c r="ECA46" s="548"/>
      <c r="ECB46" s="548"/>
      <c r="ECC46" s="548"/>
      <c r="ECD46" s="548"/>
      <c r="ECE46" s="548"/>
      <c r="ECF46" s="548"/>
      <c r="ECG46" s="548"/>
      <c r="ECH46" s="548"/>
      <c r="ECI46" s="548"/>
      <c r="ECJ46" s="548"/>
      <c r="ECK46" s="548"/>
      <c r="ECL46" s="548"/>
      <c r="ECM46" s="548"/>
      <c r="ECN46" s="548"/>
      <c r="ECO46" s="548"/>
      <c r="ECP46" s="548"/>
      <c r="ECQ46" s="548"/>
      <c r="ECR46" s="548"/>
      <c r="ECS46" s="548"/>
      <c r="ECT46" s="548"/>
      <c r="ECU46" s="548"/>
      <c r="ECV46" s="548"/>
      <c r="ECW46" s="548"/>
      <c r="ECX46" s="548"/>
      <c r="ECY46" s="548"/>
      <c r="ECZ46" s="548"/>
      <c r="EDA46" s="548"/>
      <c r="EDB46" s="548"/>
      <c r="EDC46" s="548"/>
      <c r="EDD46" s="548"/>
      <c r="EDE46" s="548"/>
      <c r="EDF46" s="548"/>
      <c r="EDG46" s="548"/>
      <c r="EDH46" s="548"/>
      <c r="EDI46" s="548"/>
      <c r="EDJ46" s="548"/>
      <c r="EDK46" s="548"/>
      <c r="EDL46" s="548"/>
      <c r="EDM46" s="548"/>
      <c r="EDN46" s="548"/>
      <c r="EDO46" s="548"/>
      <c r="EDP46" s="548"/>
      <c r="EDQ46" s="548"/>
      <c r="EDR46" s="548"/>
      <c r="EDS46" s="548"/>
      <c r="EDT46" s="548"/>
      <c r="EDU46" s="548"/>
      <c r="EDV46" s="548"/>
      <c r="EDW46" s="548"/>
      <c r="EDX46" s="548"/>
      <c r="EDY46" s="548"/>
      <c r="EDZ46" s="548"/>
      <c r="EEA46" s="548"/>
      <c r="EEB46" s="548"/>
      <c r="EEC46" s="548"/>
      <c r="EED46" s="548"/>
      <c r="EEE46" s="548"/>
      <c r="EEF46" s="548"/>
      <c r="EEG46" s="548"/>
      <c r="EEH46" s="548"/>
      <c r="EEI46" s="548"/>
      <c r="EEJ46" s="548"/>
      <c r="EEK46" s="548"/>
      <c r="EEL46" s="548"/>
      <c r="EEM46" s="548"/>
      <c r="EEN46" s="548"/>
      <c r="EEO46" s="548"/>
      <c r="EEP46" s="548"/>
      <c r="EEQ46" s="548"/>
      <c r="EER46" s="548"/>
      <c r="EES46" s="548"/>
      <c r="EET46" s="548"/>
      <c r="EEU46" s="548"/>
      <c r="EEV46" s="548"/>
      <c r="EEW46" s="548"/>
      <c r="EEX46" s="548"/>
      <c r="EEY46" s="548"/>
      <c r="EEZ46" s="548"/>
      <c r="EFA46" s="548"/>
      <c r="EFB46" s="548"/>
      <c r="EFC46" s="548"/>
      <c r="EFD46" s="548"/>
      <c r="EFE46" s="548"/>
      <c r="EFF46" s="548"/>
      <c r="EFG46" s="548"/>
      <c r="EFH46" s="548"/>
      <c r="EFI46" s="548"/>
      <c r="EFJ46" s="548"/>
      <c r="EFK46" s="548"/>
      <c r="EFL46" s="548"/>
      <c r="EFM46" s="548"/>
      <c r="EFN46" s="548"/>
      <c r="EFO46" s="548"/>
      <c r="EFP46" s="548"/>
      <c r="EFQ46" s="548"/>
      <c r="EFR46" s="548"/>
      <c r="EFS46" s="548"/>
      <c r="EFT46" s="548"/>
      <c r="EFU46" s="548"/>
      <c r="EFV46" s="548"/>
      <c r="EFW46" s="548"/>
      <c r="EFX46" s="548"/>
      <c r="EFY46" s="548"/>
      <c r="EFZ46" s="548"/>
      <c r="EGA46" s="548"/>
      <c r="EGB46" s="548"/>
      <c r="EGC46" s="548"/>
      <c r="EGD46" s="548"/>
      <c r="EGE46" s="548"/>
      <c r="EGF46" s="548"/>
      <c r="EGG46" s="548"/>
      <c r="EGH46" s="548"/>
      <c r="EGI46" s="548"/>
      <c r="EGJ46" s="548"/>
      <c r="EGK46" s="548"/>
      <c r="EGL46" s="548"/>
      <c r="EGM46" s="548"/>
      <c r="EGN46" s="548"/>
      <c r="EGO46" s="548"/>
      <c r="EGP46" s="548"/>
      <c r="EGQ46" s="548"/>
      <c r="EGR46" s="548"/>
      <c r="EGS46" s="548"/>
      <c r="EGT46" s="548"/>
      <c r="EGU46" s="548"/>
      <c r="EGV46" s="548"/>
      <c r="EGW46" s="548"/>
      <c r="EGX46" s="548"/>
      <c r="EGY46" s="548"/>
      <c r="EGZ46" s="548"/>
      <c r="EHA46" s="548"/>
      <c r="EHB46" s="548"/>
      <c r="EHC46" s="548"/>
      <c r="EHD46" s="548"/>
      <c r="EHE46" s="548"/>
      <c r="EHF46" s="548"/>
      <c r="EHG46" s="548"/>
      <c r="EHH46" s="548"/>
      <c r="EHI46" s="548"/>
      <c r="EHJ46" s="548"/>
      <c r="EHK46" s="548"/>
      <c r="EHL46" s="548"/>
      <c r="EHM46" s="548"/>
      <c r="EHN46" s="548"/>
      <c r="EHO46" s="548"/>
      <c r="EHP46" s="548"/>
      <c r="EHQ46" s="548"/>
      <c r="EHR46" s="548"/>
      <c r="EHS46" s="548"/>
      <c r="EHT46" s="548"/>
      <c r="EHU46" s="548"/>
      <c r="EHV46" s="548"/>
      <c r="EHW46" s="548"/>
      <c r="EHX46" s="548"/>
      <c r="EHY46" s="548"/>
      <c r="EHZ46" s="548"/>
      <c r="EIA46" s="548"/>
      <c r="EIB46" s="548"/>
      <c r="EIC46" s="548"/>
      <c r="EID46" s="548"/>
      <c r="EIE46" s="548"/>
      <c r="EIF46" s="548"/>
      <c r="EIG46" s="548"/>
      <c r="EIH46" s="548"/>
      <c r="EII46" s="548"/>
      <c r="EIJ46" s="548"/>
      <c r="EIK46" s="548"/>
      <c r="EIL46" s="548"/>
      <c r="EIM46" s="548"/>
      <c r="EIN46" s="548"/>
      <c r="EIO46" s="548"/>
      <c r="EIP46" s="548"/>
      <c r="EIQ46" s="548"/>
      <c r="EIR46" s="548"/>
      <c r="EIS46" s="548"/>
      <c r="EIT46" s="548"/>
      <c r="EIU46" s="548"/>
      <c r="EIV46" s="548"/>
      <c r="EIW46" s="548"/>
      <c r="EIX46" s="548"/>
      <c r="EIY46" s="548"/>
      <c r="EIZ46" s="548"/>
      <c r="EJA46" s="548"/>
      <c r="EJB46" s="548"/>
      <c r="EJC46" s="548"/>
      <c r="EJD46" s="548"/>
      <c r="EJE46" s="548"/>
      <c r="EJF46" s="548"/>
      <c r="EJG46" s="548"/>
      <c r="EJH46" s="548"/>
      <c r="EJI46" s="548"/>
      <c r="EJJ46" s="548"/>
      <c r="EJK46" s="548"/>
      <c r="EJL46" s="548"/>
      <c r="EJM46" s="548"/>
      <c r="EJN46" s="548"/>
      <c r="EJO46" s="548"/>
      <c r="EJP46" s="548"/>
      <c r="EJQ46" s="548"/>
      <c r="EJR46" s="548"/>
      <c r="EJS46" s="548"/>
      <c r="EJT46" s="548"/>
      <c r="EJU46" s="548"/>
      <c r="EJV46" s="548"/>
      <c r="EJW46" s="548"/>
      <c r="EJX46" s="548"/>
      <c r="EJY46" s="548"/>
      <c r="EJZ46" s="548"/>
      <c r="EKA46" s="548"/>
      <c r="EKB46" s="548"/>
      <c r="EKC46" s="548"/>
      <c r="EKD46" s="548"/>
      <c r="EKE46" s="548"/>
      <c r="EKF46" s="548"/>
      <c r="EKG46" s="548"/>
      <c r="EKH46" s="548"/>
      <c r="EKI46" s="548"/>
      <c r="EKJ46" s="548"/>
      <c r="EKK46" s="548"/>
      <c r="EKL46" s="548"/>
      <c r="EKM46" s="548"/>
      <c r="EKN46" s="548"/>
      <c r="EKO46" s="548"/>
      <c r="EKP46" s="548"/>
      <c r="EKQ46" s="548"/>
      <c r="EKR46" s="548"/>
      <c r="EKS46" s="548"/>
      <c r="EKT46" s="548"/>
      <c r="EKU46" s="548"/>
      <c r="EKV46" s="548"/>
      <c r="EKW46" s="548"/>
      <c r="EKX46" s="548"/>
      <c r="EKY46" s="548"/>
      <c r="EKZ46" s="548"/>
      <c r="ELA46" s="548"/>
      <c r="ELB46" s="548"/>
      <c r="ELC46" s="548"/>
      <c r="ELD46" s="548"/>
      <c r="ELE46" s="548"/>
      <c r="ELF46" s="548"/>
      <c r="ELG46" s="548"/>
      <c r="ELH46" s="548"/>
      <c r="ELI46" s="548"/>
      <c r="ELJ46" s="548"/>
      <c r="ELK46" s="548"/>
      <c r="ELL46" s="548"/>
      <c r="ELM46" s="548"/>
      <c r="ELN46" s="548"/>
      <c r="ELO46" s="548"/>
      <c r="ELP46" s="548"/>
      <c r="ELQ46" s="548"/>
      <c r="ELR46" s="548"/>
      <c r="ELS46" s="548"/>
      <c r="ELT46" s="548"/>
      <c r="ELU46" s="548"/>
      <c r="ELV46" s="548"/>
      <c r="ELW46" s="548"/>
      <c r="ELX46" s="548"/>
      <c r="ELY46" s="548"/>
      <c r="ELZ46" s="548"/>
      <c r="EMA46" s="548"/>
      <c r="EMB46" s="548"/>
      <c r="EMC46" s="548"/>
      <c r="EMD46" s="548"/>
      <c r="EME46" s="548"/>
      <c r="EMF46" s="548"/>
      <c r="EMG46" s="548"/>
      <c r="EMH46" s="548"/>
      <c r="EMI46" s="548"/>
      <c r="EMJ46" s="548"/>
      <c r="EMK46" s="548"/>
      <c r="EML46" s="548"/>
      <c r="EMM46" s="548"/>
      <c r="EMN46" s="548"/>
      <c r="EMO46" s="548"/>
      <c r="EMP46" s="548"/>
      <c r="EMQ46" s="548"/>
      <c r="EMR46" s="548"/>
      <c r="EMS46" s="548"/>
      <c r="EMT46" s="548"/>
      <c r="EMU46" s="548"/>
      <c r="EMV46" s="548"/>
      <c r="EMW46" s="548"/>
      <c r="EMX46" s="548"/>
      <c r="EMY46" s="548"/>
      <c r="EMZ46" s="548"/>
      <c r="ENA46" s="548"/>
      <c r="ENB46" s="548"/>
      <c r="ENC46" s="548"/>
      <c r="END46" s="548"/>
      <c r="ENE46" s="548"/>
      <c r="ENF46" s="548"/>
      <c r="ENG46" s="548"/>
      <c r="ENH46" s="548"/>
      <c r="ENI46" s="548"/>
      <c r="ENJ46" s="548"/>
      <c r="ENK46" s="548"/>
      <c r="ENL46" s="548"/>
      <c r="ENM46" s="548"/>
      <c r="ENN46" s="548"/>
      <c r="ENO46" s="548"/>
      <c r="ENP46" s="548"/>
      <c r="ENQ46" s="548"/>
      <c r="ENR46" s="548"/>
      <c r="ENS46" s="548"/>
      <c r="ENT46" s="548"/>
      <c r="ENU46" s="548"/>
      <c r="ENV46" s="548"/>
      <c r="ENW46" s="548"/>
      <c r="ENX46" s="548"/>
      <c r="ENY46" s="548"/>
      <c r="ENZ46" s="548"/>
      <c r="EOA46" s="548"/>
      <c r="EOB46" s="548"/>
      <c r="EOC46" s="548"/>
      <c r="EOD46" s="548"/>
      <c r="EOE46" s="548"/>
      <c r="EOF46" s="548"/>
      <c r="EOG46" s="548"/>
      <c r="EOH46" s="548"/>
      <c r="EOI46" s="548"/>
      <c r="EOJ46" s="548"/>
      <c r="EOK46" s="548"/>
      <c r="EOL46" s="548"/>
      <c r="EOM46" s="548"/>
      <c r="EON46" s="548"/>
      <c r="EOO46" s="548"/>
      <c r="EOP46" s="548"/>
      <c r="EOQ46" s="548"/>
      <c r="EOR46" s="548"/>
      <c r="EOS46" s="548"/>
      <c r="EOT46" s="548"/>
      <c r="EOU46" s="548"/>
      <c r="EOV46" s="548"/>
      <c r="EOW46" s="548"/>
      <c r="EOX46" s="548"/>
      <c r="EOY46" s="548"/>
      <c r="EOZ46" s="548"/>
      <c r="EPA46" s="548"/>
      <c r="EPB46" s="548"/>
      <c r="EPC46" s="548"/>
      <c r="EPD46" s="548"/>
      <c r="EPE46" s="548"/>
      <c r="EPF46" s="548"/>
      <c r="EPG46" s="548"/>
      <c r="EPH46" s="548"/>
      <c r="EPI46" s="548"/>
      <c r="EPJ46" s="548"/>
      <c r="EPK46" s="548"/>
      <c r="EPL46" s="548"/>
      <c r="EPM46" s="548"/>
      <c r="EPN46" s="548"/>
      <c r="EPO46" s="548"/>
      <c r="EPP46" s="548"/>
      <c r="EPQ46" s="548"/>
      <c r="EPR46" s="548"/>
      <c r="EPS46" s="548"/>
      <c r="EPT46" s="548"/>
      <c r="EPU46" s="548"/>
      <c r="EPV46" s="548"/>
      <c r="EPW46" s="548"/>
      <c r="EPX46" s="548"/>
      <c r="EPY46" s="548"/>
      <c r="EPZ46" s="548"/>
      <c r="EQA46" s="548"/>
      <c r="EQB46" s="548"/>
      <c r="EQC46" s="548"/>
      <c r="EQD46" s="548"/>
      <c r="EQE46" s="548"/>
      <c r="EQF46" s="548"/>
      <c r="EQG46" s="548"/>
      <c r="EQH46" s="548"/>
      <c r="EQI46" s="548"/>
      <c r="EQJ46" s="548"/>
      <c r="EQK46" s="548"/>
      <c r="EQL46" s="548"/>
      <c r="EQM46" s="548"/>
      <c r="EQN46" s="548"/>
      <c r="EQO46" s="548"/>
      <c r="EQP46" s="548"/>
      <c r="EQQ46" s="548"/>
      <c r="EQR46" s="548"/>
      <c r="EQS46" s="548"/>
      <c r="EQT46" s="548"/>
      <c r="EQU46" s="548"/>
      <c r="EQV46" s="548"/>
      <c r="EQW46" s="548"/>
      <c r="EQX46" s="548"/>
      <c r="EQY46" s="548"/>
      <c r="EQZ46" s="548"/>
      <c r="ERA46" s="548"/>
      <c r="ERB46" s="548"/>
      <c r="ERC46" s="548"/>
      <c r="ERD46" s="548"/>
      <c r="ERE46" s="548"/>
      <c r="ERF46" s="548"/>
      <c r="ERG46" s="548"/>
      <c r="ERH46" s="548"/>
      <c r="ERI46" s="548"/>
      <c r="ERJ46" s="548"/>
      <c r="ERK46" s="548"/>
      <c r="ERL46" s="548"/>
      <c r="ERM46" s="548"/>
      <c r="ERN46" s="548"/>
      <c r="ERO46" s="548"/>
      <c r="ERP46" s="548"/>
      <c r="ERQ46" s="548"/>
      <c r="ERR46" s="548"/>
      <c r="ERS46" s="548"/>
      <c r="ERT46" s="548"/>
      <c r="ERU46" s="548"/>
      <c r="ERV46" s="548"/>
      <c r="ERW46" s="548"/>
      <c r="ERX46" s="548"/>
      <c r="ERY46" s="548"/>
      <c r="ERZ46" s="548"/>
      <c r="ESA46" s="548"/>
      <c r="ESB46" s="548"/>
      <c r="ESC46" s="548"/>
      <c r="ESD46" s="548"/>
      <c r="ESE46" s="548"/>
      <c r="ESF46" s="548"/>
      <c r="ESG46" s="548"/>
      <c r="ESH46" s="548"/>
      <c r="ESI46" s="548"/>
      <c r="ESJ46" s="548"/>
      <c r="ESK46" s="548"/>
      <c r="ESL46" s="548"/>
      <c r="ESM46" s="548"/>
      <c r="ESN46" s="548"/>
      <c r="ESO46" s="548"/>
      <c r="ESP46" s="548"/>
      <c r="ESQ46" s="548"/>
      <c r="ESR46" s="548"/>
      <c r="ESS46" s="548"/>
      <c r="EST46" s="548"/>
      <c r="ESU46" s="548"/>
      <c r="ESV46" s="548"/>
      <c r="ESW46" s="548"/>
      <c r="ESX46" s="548"/>
      <c r="ESY46" s="548"/>
      <c r="ESZ46" s="548"/>
      <c r="ETA46" s="548"/>
      <c r="ETB46" s="548"/>
      <c r="ETC46" s="548"/>
      <c r="ETD46" s="548"/>
      <c r="ETE46" s="548"/>
      <c r="ETF46" s="548"/>
      <c r="ETG46" s="548"/>
      <c r="ETH46" s="548"/>
      <c r="ETI46" s="548"/>
      <c r="ETJ46" s="548"/>
      <c r="ETK46" s="548"/>
      <c r="ETL46" s="548"/>
      <c r="ETM46" s="548"/>
      <c r="ETN46" s="548"/>
      <c r="ETO46" s="548"/>
      <c r="ETP46" s="548"/>
      <c r="ETQ46" s="548"/>
      <c r="ETR46" s="548"/>
      <c r="ETS46" s="548"/>
      <c r="ETT46" s="548"/>
      <c r="ETU46" s="548"/>
      <c r="ETV46" s="548"/>
      <c r="ETW46" s="548"/>
      <c r="ETX46" s="548"/>
      <c r="ETY46" s="548"/>
      <c r="ETZ46" s="548"/>
      <c r="EUA46" s="548"/>
      <c r="EUB46" s="548"/>
      <c r="EUC46" s="548"/>
      <c r="EUD46" s="548"/>
      <c r="EUE46" s="548"/>
      <c r="EUF46" s="548"/>
      <c r="EUG46" s="548"/>
      <c r="EUH46" s="548"/>
      <c r="EUI46" s="548"/>
      <c r="EUJ46" s="548"/>
      <c r="EUK46" s="548"/>
      <c r="EUL46" s="548"/>
      <c r="EUM46" s="548"/>
      <c r="EUN46" s="548"/>
      <c r="EUO46" s="548"/>
      <c r="EUP46" s="548"/>
      <c r="EUQ46" s="548"/>
      <c r="EUR46" s="548"/>
      <c r="EUS46" s="548"/>
      <c r="EUT46" s="548"/>
      <c r="EUU46" s="548"/>
      <c r="EUV46" s="548"/>
      <c r="EUW46" s="548"/>
      <c r="EUX46" s="548"/>
      <c r="EUY46" s="548"/>
      <c r="EUZ46" s="548"/>
      <c r="EVA46" s="548"/>
      <c r="EVB46" s="548"/>
      <c r="EVC46" s="548"/>
      <c r="EVD46" s="548"/>
      <c r="EVE46" s="548"/>
      <c r="EVF46" s="548"/>
      <c r="EVG46" s="548"/>
      <c r="EVH46" s="548"/>
      <c r="EVI46" s="548"/>
      <c r="EVJ46" s="548"/>
      <c r="EVK46" s="548"/>
      <c r="EVL46" s="548"/>
      <c r="EVM46" s="548"/>
      <c r="EVN46" s="548"/>
      <c r="EVO46" s="548"/>
      <c r="EVP46" s="548"/>
      <c r="EVQ46" s="548"/>
      <c r="EVR46" s="548"/>
      <c r="EVS46" s="548"/>
      <c r="EVT46" s="548"/>
      <c r="EVU46" s="548"/>
      <c r="EVV46" s="548"/>
      <c r="EVW46" s="548"/>
      <c r="EVX46" s="548"/>
      <c r="EVY46" s="548"/>
      <c r="EVZ46" s="548"/>
      <c r="EWA46" s="548"/>
      <c r="EWB46" s="548"/>
      <c r="EWC46" s="548"/>
      <c r="EWD46" s="548"/>
      <c r="EWE46" s="548"/>
      <c r="EWF46" s="548"/>
      <c r="EWG46" s="548"/>
      <c r="EWH46" s="548"/>
      <c r="EWI46" s="548"/>
      <c r="EWJ46" s="548"/>
      <c r="EWK46" s="548"/>
      <c r="EWL46" s="548"/>
      <c r="EWM46" s="548"/>
      <c r="EWN46" s="548"/>
      <c r="EWO46" s="548"/>
      <c r="EWP46" s="548"/>
      <c r="EWQ46" s="548"/>
      <c r="EWR46" s="548"/>
      <c r="EWS46" s="548"/>
      <c r="EWT46" s="548"/>
      <c r="EWU46" s="548"/>
      <c r="EWV46" s="548"/>
      <c r="EWW46" s="548"/>
      <c r="EWX46" s="548"/>
      <c r="EWY46" s="548"/>
      <c r="EWZ46" s="548"/>
      <c r="EXA46" s="548"/>
      <c r="EXB46" s="548"/>
      <c r="EXC46" s="548"/>
      <c r="EXD46" s="548"/>
      <c r="EXE46" s="548"/>
      <c r="EXF46" s="548"/>
      <c r="EXG46" s="548"/>
      <c r="EXH46" s="548"/>
      <c r="EXI46" s="548"/>
      <c r="EXJ46" s="548"/>
      <c r="EXK46" s="548"/>
      <c r="EXL46" s="548"/>
      <c r="EXM46" s="548"/>
      <c r="EXN46" s="548"/>
      <c r="EXO46" s="548"/>
      <c r="EXP46" s="548"/>
      <c r="EXQ46" s="548"/>
      <c r="EXR46" s="548"/>
      <c r="EXS46" s="548"/>
      <c r="EXT46" s="548"/>
      <c r="EXU46" s="548"/>
      <c r="EXV46" s="548"/>
      <c r="EXW46" s="548"/>
      <c r="EXX46" s="548"/>
      <c r="EXY46" s="548"/>
      <c r="EXZ46" s="548"/>
      <c r="EYA46" s="548"/>
      <c r="EYB46" s="548"/>
      <c r="EYC46" s="548"/>
      <c r="EYD46" s="548"/>
      <c r="EYE46" s="548"/>
      <c r="EYF46" s="548"/>
      <c r="EYG46" s="548"/>
      <c r="EYH46" s="548"/>
      <c r="EYI46" s="548"/>
      <c r="EYJ46" s="548"/>
      <c r="EYK46" s="548"/>
      <c r="EYL46" s="548"/>
      <c r="EYM46" s="548"/>
      <c r="EYN46" s="548"/>
      <c r="EYO46" s="548"/>
      <c r="EYP46" s="548"/>
      <c r="EYQ46" s="548"/>
      <c r="EYR46" s="548"/>
      <c r="EYS46" s="548"/>
      <c r="EYT46" s="548"/>
      <c r="EYU46" s="548"/>
      <c r="EYV46" s="548"/>
      <c r="EYW46" s="548"/>
      <c r="EYX46" s="548"/>
      <c r="EYY46" s="548"/>
      <c r="EYZ46" s="548"/>
      <c r="EZA46" s="548"/>
      <c r="EZB46" s="548"/>
      <c r="EZC46" s="548"/>
      <c r="EZD46" s="548"/>
      <c r="EZE46" s="548"/>
      <c r="EZF46" s="548"/>
      <c r="EZG46" s="548"/>
      <c r="EZH46" s="548"/>
      <c r="EZI46" s="548"/>
      <c r="EZJ46" s="548"/>
      <c r="EZK46" s="548"/>
      <c r="EZL46" s="548"/>
      <c r="EZM46" s="548"/>
      <c r="EZN46" s="548"/>
      <c r="EZO46" s="548"/>
      <c r="EZP46" s="548"/>
      <c r="EZQ46" s="548"/>
      <c r="EZR46" s="548"/>
      <c r="EZS46" s="548"/>
      <c r="EZT46" s="548"/>
      <c r="EZU46" s="548"/>
      <c r="EZV46" s="548"/>
      <c r="EZW46" s="548"/>
      <c r="EZX46" s="548"/>
      <c r="EZY46" s="548"/>
      <c r="EZZ46" s="548"/>
      <c r="FAA46" s="548"/>
      <c r="FAB46" s="548"/>
      <c r="FAC46" s="548"/>
      <c r="FAD46" s="548"/>
      <c r="FAE46" s="548"/>
      <c r="FAF46" s="548"/>
      <c r="FAG46" s="548"/>
      <c r="FAH46" s="548"/>
      <c r="FAI46" s="548"/>
      <c r="FAJ46" s="548"/>
      <c r="FAK46" s="548"/>
      <c r="FAL46" s="548"/>
      <c r="FAM46" s="548"/>
      <c r="FAN46" s="548"/>
      <c r="FAO46" s="548"/>
      <c r="FAP46" s="548"/>
      <c r="FAQ46" s="548"/>
      <c r="FAR46" s="548"/>
      <c r="FAS46" s="548"/>
      <c r="FAT46" s="548"/>
      <c r="FAU46" s="548"/>
      <c r="FAV46" s="548"/>
      <c r="FAW46" s="548"/>
      <c r="FAX46" s="548"/>
      <c r="FAY46" s="548"/>
      <c r="FAZ46" s="548"/>
      <c r="FBA46" s="548"/>
      <c r="FBB46" s="548"/>
      <c r="FBC46" s="548"/>
      <c r="FBD46" s="548"/>
      <c r="FBE46" s="548"/>
      <c r="FBF46" s="548"/>
      <c r="FBG46" s="548"/>
      <c r="FBH46" s="548"/>
      <c r="FBI46" s="548"/>
      <c r="FBJ46" s="548"/>
      <c r="FBK46" s="548"/>
      <c r="FBL46" s="548"/>
      <c r="FBM46" s="548"/>
      <c r="FBN46" s="548"/>
      <c r="FBO46" s="548"/>
      <c r="FBP46" s="548"/>
      <c r="FBQ46" s="548"/>
      <c r="FBR46" s="548"/>
      <c r="FBS46" s="548"/>
      <c r="FBT46" s="548"/>
      <c r="FBU46" s="548"/>
      <c r="FBV46" s="548"/>
      <c r="FBW46" s="548"/>
      <c r="FBX46" s="548"/>
      <c r="FBY46" s="548"/>
      <c r="FBZ46" s="548"/>
      <c r="FCA46" s="548"/>
      <c r="FCB46" s="548"/>
      <c r="FCC46" s="548"/>
      <c r="FCD46" s="548"/>
      <c r="FCE46" s="548"/>
      <c r="FCF46" s="548"/>
      <c r="FCG46" s="548"/>
      <c r="FCH46" s="548"/>
      <c r="FCI46" s="548"/>
      <c r="FCJ46" s="548"/>
      <c r="FCK46" s="548"/>
      <c r="FCL46" s="548"/>
      <c r="FCM46" s="548"/>
      <c r="FCN46" s="548"/>
      <c r="FCO46" s="548"/>
      <c r="FCP46" s="548"/>
      <c r="FCQ46" s="548"/>
      <c r="FCR46" s="548"/>
      <c r="FCS46" s="548"/>
      <c r="FCT46" s="548"/>
      <c r="FCU46" s="548"/>
      <c r="FCV46" s="548"/>
      <c r="FCW46" s="548"/>
      <c r="FCX46" s="548"/>
      <c r="FCY46" s="548"/>
      <c r="FCZ46" s="548"/>
      <c r="FDA46" s="548"/>
      <c r="FDB46" s="548"/>
      <c r="FDC46" s="548"/>
      <c r="FDD46" s="548"/>
      <c r="FDE46" s="548"/>
      <c r="FDF46" s="548"/>
      <c r="FDG46" s="548"/>
      <c r="FDH46" s="548"/>
      <c r="FDI46" s="548"/>
      <c r="FDJ46" s="548"/>
      <c r="FDK46" s="548"/>
      <c r="FDL46" s="548"/>
      <c r="FDM46" s="548"/>
      <c r="FDN46" s="548"/>
      <c r="FDO46" s="548"/>
      <c r="FDP46" s="548"/>
      <c r="FDQ46" s="548"/>
      <c r="FDR46" s="548"/>
      <c r="FDS46" s="548"/>
      <c r="FDT46" s="548"/>
      <c r="FDU46" s="548"/>
      <c r="FDV46" s="548"/>
      <c r="FDW46" s="548"/>
      <c r="FDX46" s="548"/>
      <c r="FDY46" s="548"/>
      <c r="FDZ46" s="548"/>
      <c r="FEA46" s="548"/>
      <c r="FEB46" s="548"/>
      <c r="FEC46" s="548"/>
      <c r="FED46" s="548"/>
      <c r="FEE46" s="548"/>
      <c r="FEF46" s="548"/>
      <c r="FEG46" s="548"/>
      <c r="FEH46" s="548"/>
      <c r="FEI46" s="548"/>
      <c r="FEJ46" s="548"/>
      <c r="FEK46" s="548"/>
      <c r="FEL46" s="548"/>
      <c r="FEM46" s="548"/>
      <c r="FEN46" s="548"/>
      <c r="FEO46" s="548"/>
      <c r="FEP46" s="548"/>
      <c r="FEQ46" s="548"/>
      <c r="FER46" s="548"/>
      <c r="FES46" s="548"/>
      <c r="FET46" s="548"/>
      <c r="FEU46" s="548"/>
      <c r="FEV46" s="548"/>
      <c r="FEW46" s="548"/>
      <c r="FEX46" s="548"/>
      <c r="FEY46" s="548"/>
      <c r="FEZ46" s="548"/>
      <c r="FFA46" s="548"/>
      <c r="FFB46" s="548"/>
      <c r="FFC46" s="548"/>
      <c r="FFD46" s="548"/>
      <c r="FFE46" s="548"/>
      <c r="FFF46" s="548"/>
      <c r="FFG46" s="548"/>
      <c r="FFH46" s="548"/>
      <c r="FFI46" s="548"/>
      <c r="FFJ46" s="548"/>
      <c r="FFK46" s="548"/>
      <c r="FFL46" s="548"/>
      <c r="FFM46" s="548"/>
      <c r="FFN46" s="548"/>
      <c r="FFO46" s="548"/>
      <c r="FFP46" s="548"/>
      <c r="FFQ46" s="548"/>
      <c r="FFR46" s="548"/>
      <c r="FFS46" s="548"/>
      <c r="FFT46" s="548"/>
      <c r="FFU46" s="548"/>
      <c r="FFV46" s="548"/>
      <c r="FFW46" s="548"/>
      <c r="FFX46" s="548"/>
      <c r="FFY46" s="548"/>
      <c r="FFZ46" s="548"/>
      <c r="FGA46" s="548"/>
      <c r="FGB46" s="548"/>
      <c r="FGC46" s="548"/>
      <c r="FGD46" s="548"/>
      <c r="FGE46" s="548"/>
      <c r="FGF46" s="548"/>
      <c r="FGG46" s="548"/>
      <c r="FGH46" s="548"/>
      <c r="FGI46" s="548"/>
      <c r="FGJ46" s="548"/>
      <c r="FGK46" s="548"/>
      <c r="FGL46" s="548"/>
      <c r="FGM46" s="548"/>
      <c r="FGN46" s="548"/>
      <c r="FGO46" s="548"/>
      <c r="FGP46" s="548"/>
      <c r="FGQ46" s="548"/>
      <c r="FGR46" s="548"/>
      <c r="FGS46" s="548"/>
      <c r="FGT46" s="548"/>
      <c r="FGU46" s="548"/>
      <c r="FGV46" s="548"/>
      <c r="FGW46" s="548"/>
      <c r="FGX46" s="548"/>
      <c r="FGY46" s="548"/>
      <c r="FGZ46" s="548"/>
      <c r="FHA46" s="548"/>
      <c r="FHB46" s="548"/>
      <c r="FHC46" s="548"/>
      <c r="FHD46" s="548"/>
      <c r="FHE46" s="548"/>
      <c r="FHF46" s="548"/>
      <c r="FHG46" s="548"/>
      <c r="FHH46" s="548"/>
      <c r="FHI46" s="548"/>
      <c r="FHJ46" s="548"/>
      <c r="FHK46" s="548"/>
      <c r="FHL46" s="548"/>
      <c r="FHM46" s="548"/>
      <c r="FHN46" s="548"/>
      <c r="FHO46" s="548"/>
      <c r="FHP46" s="548"/>
      <c r="FHQ46" s="548"/>
      <c r="FHR46" s="548"/>
      <c r="FHS46" s="548"/>
      <c r="FHT46" s="548"/>
      <c r="FHU46" s="548"/>
      <c r="FHV46" s="548"/>
      <c r="FHW46" s="548"/>
      <c r="FHX46" s="548"/>
      <c r="FHY46" s="548"/>
      <c r="FHZ46" s="548"/>
      <c r="FIA46" s="548"/>
      <c r="FIB46" s="548"/>
      <c r="FIC46" s="548"/>
      <c r="FID46" s="548"/>
      <c r="FIE46" s="548"/>
      <c r="FIF46" s="548"/>
      <c r="FIG46" s="548"/>
      <c r="FIH46" s="548"/>
      <c r="FII46" s="548"/>
      <c r="FIJ46" s="548"/>
      <c r="FIK46" s="548"/>
      <c r="FIL46" s="548"/>
      <c r="FIM46" s="548"/>
      <c r="FIN46" s="548"/>
      <c r="FIO46" s="548"/>
      <c r="FIP46" s="548"/>
      <c r="FIQ46" s="548"/>
      <c r="FIR46" s="548"/>
      <c r="FIS46" s="548"/>
      <c r="FIT46" s="548"/>
      <c r="FIU46" s="548"/>
      <c r="FIV46" s="548"/>
      <c r="FIW46" s="548"/>
      <c r="FIX46" s="548"/>
      <c r="FIY46" s="548"/>
      <c r="FIZ46" s="548"/>
      <c r="FJA46" s="548"/>
      <c r="FJB46" s="548"/>
      <c r="FJC46" s="548"/>
      <c r="FJD46" s="548"/>
      <c r="FJE46" s="548"/>
      <c r="FJF46" s="548"/>
      <c r="FJG46" s="548"/>
      <c r="FJH46" s="548"/>
      <c r="FJI46" s="548"/>
      <c r="FJJ46" s="548"/>
      <c r="FJK46" s="548"/>
      <c r="FJL46" s="548"/>
      <c r="FJM46" s="548"/>
      <c r="FJN46" s="548"/>
      <c r="FJO46" s="548"/>
      <c r="FJP46" s="548"/>
      <c r="FJQ46" s="548"/>
      <c r="FJR46" s="548"/>
      <c r="FJS46" s="548"/>
      <c r="FJT46" s="548"/>
      <c r="FJU46" s="548"/>
      <c r="FJV46" s="548"/>
      <c r="FJW46" s="548"/>
      <c r="FJX46" s="548"/>
      <c r="FJY46" s="548"/>
      <c r="FJZ46" s="548"/>
      <c r="FKA46" s="548"/>
      <c r="FKB46" s="548"/>
      <c r="FKC46" s="548"/>
      <c r="FKD46" s="548"/>
      <c r="FKE46" s="548"/>
      <c r="FKF46" s="548"/>
      <c r="FKG46" s="548"/>
      <c r="FKH46" s="548"/>
      <c r="FKI46" s="548"/>
      <c r="FKJ46" s="548"/>
      <c r="FKK46" s="548"/>
      <c r="FKL46" s="548"/>
      <c r="FKM46" s="548"/>
      <c r="FKN46" s="548"/>
      <c r="FKO46" s="548"/>
      <c r="FKP46" s="548"/>
      <c r="FKQ46" s="548"/>
      <c r="FKR46" s="548"/>
      <c r="FKS46" s="548"/>
      <c r="FKT46" s="548"/>
      <c r="FKU46" s="548"/>
      <c r="FKV46" s="548"/>
      <c r="FKW46" s="548"/>
      <c r="FKX46" s="548"/>
      <c r="FKY46" s="548"/>
      <c r="FKZ46" s="548"/>
      <c r="FLA46" s="548"/>
      <c r="FLB46" s="548"/>
      <c r="FLC46" s="548"/>
      <c r="FLD46" s="548"/>
      <c r="FLE46" s="548"/>
      <c r="FLF46" s="548"/>
      <c r="FLG46" s="548"/>
      <c r="FLH46" s="548"/>
      <c r="FLI46" s="548"/>
      <c r="FLJ46" s="548"/>
      <c r="FLK46" s="548"/>
      <c r="FLL46" s="548"/>
      <c r="FLM46" s="548"/>
      <c r="FLN46" s="548"/>
      <c r="FLO46" s="548"/>
      <c r="FLP46" s="548"/>
      <c r="FLQ46" s="548"/>
      <c r="FLR46" s="548"/>
      <c r="FLS46" s="548"/>
      <c r="FLT46" s="548"/>
      <c r="FLU46" s="548"/>
      <c r="FLV46" s="548"/>
      <c r="FLW46" s="548"/>
      <c r="FLX46" s="548"/>
      <c r="FLY46" s="548"/>
      <c r="FLZ46" s="548"/>
      <c r="FMA46" s="548"/>
      <c r="FMB46" s="548"/>
      <c r="FMC46" s="548"/>
      <c r="FMD46" s="548"/>
      <c r="FME46" s="548"/>
      <c r="FMF46" s="548"/>
      <c r="FMG46" s="548"/>
      <c r="FMH46" s="548"/>
      <c r="FMI46" s="548"/>
      <c r="FMJ46" s="548"/>
      <c r="FMK46" s="548"/>
      <c r="FML46" s="548"/>
      <c r="FMM46" s="548"/>
      <c r="FMN46" s="548"/>
      <c r="FMO46" s="548"/>
      <c r="FMP46" s="548"/>
      <c r="FMQ46" s="548"/>
      <c r="FMR46" s="548"/>
      <c r="FMS46" s="548"/>
      <c r="FMT46" s="548"/>
      <c r="FMU46" s="548"/>
      <c r="FMV46" s="548"/>
      <c r="FMW46" s="548"/>
      <c r="FMX46" s="548"/>
      <c r="FMY46" s="548"/>
      <c r="FMZ46" s="548"/>
      <c r="FNA46" s="548"/>
      <c r="FNB46" s="548"/>
      <c r="FNC46" s="548"/>
      <c r="FND46" s="548"/>
      <c r="FNE46" s="548"/>
      <c r="FNF46" s="548"/>
      <c r="FNG46" s="548"/>
      <c r="FNH46" s="548"/>
      <c r="FNI46" s="548"/>
      <c r="FNJ46" s="548"/>
      <c r="FNK46" s="548"/>
      <c r="FNL46" s="548"/>
      <c r="FNM46" s="548"/>
      <c r="FNN46" s="548"/>
      <c r="FNO46" s="548"/>
      <c r="FNP46" s="548"/>
      <c r="FNQ46" s="548"/>
      <c r="FNR46" s="548"/>
      <c r="FNS46" s="548"/>
      <c r="FNT46" s="548"/>
      <c r="FNU46" s="548"/>
      <c r="FNV46" s="548"/>
      <c r="FNW46" s="548"/>
      <c r="FNX46" s="548"/>
      <c r="FNY46" s="548"/>
      <c r="FNZ46" s="548"/>
      <c r="FOA46" s="548"/>
      <c r="FOB46" s="548"/>
      <c r="FOC46" s="548"/>
      <c r="FOD46" s="548"/>
      <c r="FOE46" s="548"/>
      <c r="FOF46" s="548"/>
      <c r="FOG46" s="548"/>
      <c r="FOH46" s="548"/>
      <c r="FOI46" s="548"/>
      <c r="FOJ46" s="548"/>
      <c r="FOK46" s="548"/>
      <c r="FOL46" s="548"/>
      <c r="FOM46" s="548"/>
      <c r="FON46" s="548"/>
      <c r="FOO46" s="548"/>
      <c r="FOP46" s="548"/>
      <c r="FOQ46" s="548"/>
      <c r="FOR46" s="548"/>
      <c r="FOS46" s="548"/>
      <c r="FOT46" s="548"/>
      <c r="FOU46" s="548"/>
      <c r="FOV46" s="548"/>
      <c r="FOW46" s="548"/>
      <c r="FOX46" s="548"/>
      <c r="FOY46" s="548"/>
      <c r="FOZ46" s="548"/>
      <c r="FPA46" s="548"/>
      <c r="FPB46" s="548"/>
      <c r="FPC46" s="548"/>
      <c r="FPD46" s="548"/>
      <c r="FPE46" s="548"/>
      <c r="FPF46" s="548"/>
      <c r="FPG46" s="548"/>
      <c r="FPH46" s="548"/>
      <c r="FPI46" s="548"/>
      <c r="FPJ46" s="548"/>
      <c r="FPK46" s="548"/>
      <c r="FPL46" s="548"/>
      <c r="FPM46" s="548"/>
      <c r="FPN46" s="548"/>
      <c r="FPO46" s="548"/>
      <c r="FPP46" s="548"/>
      <c r="FPQ46" s="548"/>
      <c r="FPR46" s="548"/>
      <c r="FPS46" s="548"/>
      <c r="FPT46" s="548"/>
      <c r="FPU46" s="548"/>
      <c r="FPV46" s="548"/>
      <c r="FPW46" s="548"/>
      <c r="FPX46" s="548"/>
      <c r="FPY46" s="548"/>
      <c r="FPZ46" s="548"/>
      <c r="FQA46" s="548"/>
      <c r="FQB46" s="548"/>
      <c r="FQC46" s="548"/>
      <c r="FQD46" s="548"/>
      <c r="FQE46" s="548"/>
      <c r="FQF46" s="548"/>
      <c r="FQG46" s="548"/>
      <c r="FQH46" s="548"/>
      <c r="FQI46" s="548"/>
      <c r="FQJ46" s="548"/>
      <c r="FQK46" s="548"/>
      <c r="FQL46" s="548"/>
      <c r="FQM46" s="548"/>
      <c r="FQN46" s="548"/>
      <c r="FQO46" s="548"/>
      <c r="FQP46" s="548"/>
      <c r="FQQ46" s="548"/>
      <c r="FQR46" s="548"/>
      <c r="FQS46" s="548"/>
      <c r="FQT46" s="548"/>
      <c r="FQU46" s="548"/>
      <c r="FQV46" s="548"/>
      <c r="FQW46" s="548"/>
      <c r="FQX46" s="548"/>
      <c r="FQY46" s="548"/>
      <c r="FQZ46" s="548"/>
      <c r="FRA46" s="548"/>
      <c r="FRB46" s="548"/>
      <c r="FRC46" s="548"/>
      <c r="FRD46" s="548"/>
      <c r="FRE46" s="548"/>
      <c r="FRF46" s="548"/>
      <c r="FRG46" s="548"/>
      <c r="FRH46" s="548"/>
      <c r="FRI46" s="548"/>
      <c r="FRJ46" s="548"/>
      <c r="FRK46" s="548"/>
      <c r="FRL46" s="548"/>
      <c r="FRM46" s="548"/>
      <c r="FRN46" s="548"/>
      <c r="FRO46" s="548"/>
      <c r="FRP46" s="548"/>
      <c r="FRQ46" s="548"/>
      <c r="FRR46" s="548"/>
      <c r="FRS46" s="548"/>
      <c r="FRT46" s="548"/>
      <c r="FRU46" s="548"/>
      <c r="FRV46" s="548"/>
      <c r="FRW46" s="548"/>
      <c r="FRX46" s="548"/>
      <c r="FRY46" s="548"/>
      <c r="FRZ46" s="548"/>
      <c r="FSA46" s="548"/>
      <c r="FSB46" s="548"/>
      <c r="FSC46" s="548"/>
      <c r="FSD46" s="548"/>
      <c r="FSE46" s="548"/>
      <c r="FSF46" s="548"/>
      <c r="FSG46" s="548"/>
      <c r="FSH46" s="548"/>
      <c r="FSI46" s="548"/>
      <c r="FSJ46" s="548"/>
      <c r="FSK46" s="548"/>
      <c r="FSL46" s="548"/>
      <c r="FSM46" s="548"/>
      <c r="FSN46" s="548"/>
      <c r="FSO46" s="548"/>
      <c r="FSP46" s="548"/>
      <c r="FSQ46" s="548"/>
      <c r="FSR46" s="548"/>
      <c r="FSS46" s="548"/>
      <c r="FST46" s="548"/>
      <c r="FSU46" s="548"/>
      <c r="FSV46" s="548"/>
      <c r="FSW46" s="548"/>
      <c r="FSX46" s="548"/>
      <c r="FSY46" s="548"/>
      <c r="FSZ46" s="548"/>
      <c r="FTA46" s="548"/>
      <c r="FTB46" s="548"/>
      <c r="FTC46" s="548"/>
      <c r="FTD46" s="548"/>
      <c r="FTE46" s="548"/>
      <c r="FTF46" s="548"/>
      <c r="FTG46" s="548"/>
      <c r="FTH46" s="548"/>
      <c r="FTI46" s="548"/>
      <c r="FTJ46" s="548"/>
      <c r="FTK46" s="548"/>
      <c r="FTL46" s="548"/>
      <c r="FTM46" s="548"/>
      <c r="FTN46" s="548"/>
      <c r="FTO46" s="548"/>
      <c r="FTP46" s="548"/>
      <c r="FTQ46" s="548"/>
      <c r="FTR46" s="548"/>
      <c r="FTS46" s="548"/>
      <c r="FTT46" s="548"/>
      <c r="FTU46" s="548"/>
      <c r="FTV46" s="548"/>
      <c r="FTW46" s="548"/>
      <c r="FTX46" s="548"/>
      <c r="FTY46" s="548"/>
      <c r="FTZ46" s="548"/>
      <c r="FUA46" s="548"/>
      <c r="FUB46" s="548"/>
      <c r="FUC46" s="548"/>
      <c r="FUD46" s="548"/>
      <c r="FUE46" s="548"/>
      <c r="FUF46" s="548"/>
      <c r="FUG46" s="548"/>
      <c r="FUH46" s="548"/>
      <c r="FUI46" s="548"/>
      <c r="FUJ46" s="548"/>
      <c r="FUK46" s="548"/>
      <c r="FUL46" s="548"/>
      <c r="FUM46" s="548"/>
      <c r="FUN46" s="548"/>
      <c r="FUO46" s="548"/>
      <c r="FUP46" s="548"/>
      <c r="FUQ46" s="548"/>
      <c r="FUR46" s="548"/>
      <c r="FUS46" s="548"/>
      <c r="FUT46" s="548"/>
      <c r="FUU46" s="548"/>
      <c r="FUV46" s="548"/>
      <c r="FUW46" s="548"/>
      <c r="FUX46" s="548"/>
      <c r="FUY46" s="548"/>
      <c r="FUZ46" s="548"/>
      <c r="FVA46" s="548"/>
      <c r="FVB46" s="548"/>
      <c r="FVC46" s="548"/>
      <c r="FVD46" s="548"/>
      <c r="FVE46" s="548"/>
      <c r="FVF46" s="548"/>
      <c r="FVG46" s="548"/>
      <c r="FVH46" s="548"/>
      <c r="FVI46" s="548"/>
      <c r="FVJ46" s="548"/>
      <c r="FVK46" s="548"/>
      <c r="FVL46" s="548"/>
      <c r="FVM46" s="548"/>
      <c r="FVN46" s="548"/>
      <c r="FVO46" s="548"/>
      <c r="FVP46" s="548"/>
      <c r="FVQ46" s="548"/>
      <c r="FVR46" s="548"/>
      <c r="FVS46" s="548"/>
      <c r="FVT46" s="548"/>
      <c r="FVU46" s="548"/>
      <c r="FVV46" s="548"/>
      <c r="FVW46" s="548"/>
      <c r="FVX46" s="548"/>
      <c r="FVY46" s="548"/>
      <c r="FVZ46" s="548"/>
      <c r="FWA46" s="548"/>
      <c r="FWB46" s="548"/>
      <c r="FWC46" s="548"/>
      <c r="FWD46" s="548"/>
      <c r="FWE46" s="548"/>
      <c r="FWF46" s="548"/>
      <c r="FWG46" s="548"/>
      <c r="FWH46" s="548"/>
      <c r="FWI46" s="548"/>
      <c r="FWJ46" s="548"/>
      <c r="FWK46" s="548"/>
      <c r="FWL46" s="548"/>
      <c r="FWM46" s="548"/>
      <c r="FWN46" s="548"/>
      <c r="FWO46" s="548"/>
      <c r="FWP46" s="548"/>
      <c r="FWQ46" s="548"/>
      <c r="FWR46" s="548"/>
      <c r="FWS46" s="548"/>
      <c r="FWT46" s="548"/>
      <c r="FWU46" s="548"/>
      <c r="FWV46" s="548"/>
      <c r="FWW46" s="548"/>
      <c r="FWX46" s="548"/>
      <c r="FWY46" s="548"/>
      <c r="FWZ46" s="548"/>
      <c r="FXA46" s="548"/>
      <c r="FXB46" s="548"/>
      <c r="FXC46" s="548"/>
      <c r="FXD46" s="548"/>
      <c r="FXE46" s="548"/>
      <c r="FXF46" s="548"/>
      <c r="FXG46" s="548"/>
      <c r="FXH46" s="548"/>
      <c r="FXI46" s="548"/>
      <c r="FXJ46" s="548"/>
      <c r="FXK46" s="548"/>
      <c r="FXL46" s="548"/>
      <c r="FXM46" s="548"/>
      <c r="FXN46" s="548"/>
      <c r="FXO46" s="548"/>
      <c r="FXP46" s="548"/>
      <c r="FXQ46" s="548"/>
      <c r="FXR46" s="548"/>
      <c r="FXS46" s="548"/>
      <c r="FXT46" s="548"/>
      <c r="FXU46" s="548"/>
      <c r="FXV46" s="548"/>
      <c r="FXW46" s="548"/>
      <c r="FXX46" s="548"/>
      <c r="FXY46" s="548"/>
      <c r="FXZ46" s="548"/>
      <c r="FYA46" s="548"/>
      <c r="FYB46" s="548"/>
      <c r="FYC46" s="548"/>
      <c r="FYD46" s="548"/>
      <c r="FYE46" s="548"/>
      <c r="FYF46" s="548"/>
      <c r="FYG46" s="548"/>
      <c r="FYH46" s="548"/>
      <c r="FYI46" s="548"/>
      <c r="FYJ46" s="548"/>
      <c r="FYK46" s="548"/>
      <c r="FYL46" s="548"/>
      <c r="FYM46" s="548"/>
      <c r="FYN46" s="548"/>
      <c r="FYO46" s="548"/>
      <c r="FYP46" s="548"/>
      <c r="FYQ46" s="548"/>
      <c r="FYR46" s="548"/>
      <c r="FYS46" s="548"/>
      <c r="FYT46" s="548"/>
      <c r="FYU46" s="548"/>
      <c r="FYV46" s="548"/>
      <c r="FYW46" s="548"/>
      <c r="FYX46" s="548"/>
      <c r="FYY46" s="548"/>
      <c r="FYZ46" s="548"/>
      <c r="FZA46" s="548"/>
      <c r="FZB46" s="548"/>
      <c r="FZC46" s="548"/>
      <c r="FZD46" s="548"/>
      <c r="FZE46" s="548"/>
      <c r="FZF46" s="548"/>
      <c r="FZG46" s="548"/>
      <c r="FZH46" s="548"/>
      <c r="FZI46" s="548"/>
      <c r="FZJ46" s="548"/>
      <c r="FZK46" s="548"/>
      <c r="FZL46" s="548"/>
      <c r="FZM46" s="548"/>
      <c r="FZN46" s="548"/>
      <c r="FZO46" s="548"/>
      <c r="FZP46" s="548"/>
      <c r="FZQ46" s="548"/>
      <c r="FZR46" s="548"/>
      <c r="FZS46" s="548"/>
      <c r="FZT46" s="548"/>
      <c r="FZU46" s="548"/>
      <c r="FZV46" s="548"/>
      <c r="FZW46" s="548"/>
      <c r="FZX46" s="548"/>
      <c r="FZY46" s="548"/>
      <c r="FZZ46" s="548"/>
      <c r="GAA46" s="548"/>
      <c r="GAB46" s="548"/>
      <c r="GAC46" s="548"/>
      <c r="GAD46" s="548"/>
      <c r="GAE46" s="548"/>
      <c r="GAF46" s="548"/>
      <c r="GAG46" s="548"/>
      <c r="GAH46" s="548"/>
      <c r="GAI46" s="548"/>
      <c r="GAJ46" s="548"/>
      <c r="GAK46" s="548"/>
      <c r="GAL46" s="548"/>
      <c r="GAM46" s="548"/>
      <c r="GAN46" s="548"/>
      <c r="GAO46" s="548"/>
      <c r="GAP46" s="548"/>
      <c r="GAQ46" s="548"/>
      <c r="GAR46" s="548"/>
      <c r="GAS46" s="548"/>
      <c r="GAT46" s="548"/>
      <c r="GAU46" s="548"/>
      <c r="GAV46" s="548"/>
      <c r="GAW46" s="548"/>
      <c r="GAX46" s="548"/>
      <c r="GAY46" s="548"/>
      <c r="GAZ46" s="548"/>
      <c r="GBA46" s="548"/>
      <c r="GBB46" s="548"/>
      <c r="GBC46" s="548"/>
      <c r="GBD46" s="548"/>
      <c r="GBE46" s="548"/>
      <c r="GBF46" s="548"/>
      <c r="GBG46" s="548"/>
      <c r="GBH46" s="548"/>
      <c r="GBI46" s="548"/>
      <c r="GBJ46" s="548"/>
      <c r="GBK46" s="548"/>
      <c r="GBL46" s="548"/>
      <c r="GBM46" s="548"/>
      <c r="GBN46" s="548"/>
      <c r="GBO46" s="548"/>
      <c r="GBP46" s="548"/>
      <c r="GBQ46" s="548"/>
      <c r="GBR46" s="548"/>
      <c r="GBS46" s="548"/>
      <c r="GBT46" s="548"/>
      <c r="GBU46" s="548"/>
      <c r="GBV46" s="548"/>
      <c r="GBW46" s="548"/>
      <c r="GBX46" s="548"/>
      <c r="GBY46" s="548"/>
      <c r="GBZ46" s="548"/>
      <c r="GCA46" s="548"/>
      <c r="GCB46" s="548"/>
      <c r="GCC46" s="548"/>
      <c r="GCD46" s="548"/>
      <c r="GCE46" s="548"/>
      <c r="GCF46" s="548"/>
      <c r="GCG46" s="548"/>
      <c r="GCH46" s="548"/>
      <c r="GCI46" s="548"/>
      <c r="GCJ46" s="548"/>
      <c r="GCK46" s="548"/>
      <c r="GCL46" s="548"/>
      <c r="GCM46" s="548"/>
      <c r="GCN46" s="548"/>
      <c r="GCO46" s="548"/>
      <c r="GCP46" s="548"/>
      <c r="GCQ46" s="548"/>
      <c r="GCR46" s="548"/>
      <c r="GCS46" s="548"/>
      <c r="GCT46" s="548"/>
      <c r="GCU46" s="548"/>
      <c r="GCV46" s="548"/>
      <c r="GCW46" s="548"/>
      <c r="GCX46" s="548"/>
      <c r="GCY46" s="548"/>
      <c r="GCZ46" s="548"/>
      <c r="GDA46" s="548"/>
      <c r="GDB46" s="548"/>
      <c r="GDC46" s="548"/>
      <c r="GDD46" s="548"/>
      <c r="GDE46" s="548"/>
      <c r="GDF46" s="548"/>
      <c r="GDG46" s="548"/>
      <c r="GDH46" s="548"/>
      <c r="GDI46" s="548"/>
      <c r="GDJ46" s="548"/>
      <c r="GDK46" s="548"/>
      <c r="GDL46" s="548"/>
      <c r="GDM46" s="548"/>
      <c r="GDN46" s="548"/>
      <c r="GDO46" s="548"/>
      <c r="GDP46" s="548"/>
      <c r="GDQ46" s="548"/>
      <c r="GDR46" s="548"/>
      <c r="GDS46" s="548"/>
      <c r="GDT46" s="548"/>
      <c r="GDU46" s="548"/>
      <c r="GDV46" s="548"/>
      <c r="GDW46" s="548"/>
      <c r="GDX46" s="548"/>
      <c r="GDY46" s="548"/>
      <c r="GDZ46" s="548"/>
      <c r="GEA46" s="548"/>
      <c r="GEB46" s="548"/>
      <c r="GEC46" s="548"/>
      <c r="GED46" s="548"/>
      <c r="GEE46" s="548"/>
      <c r="GEF46" s="548"/>
      <c r="GEG46" s="548"/>
      <c r="GEH46" s="548"/>
      <c r="GEI46" s="548"/>
      <c r="GEJ46" s="548"/>
      <c r="GEK46" s="548"/>
      <c r="GEL46" s="548"/>
      <c r="GEM46" s="548"/>
      <c r="GEN46" s="548"/>
      <c r="GEO46" s="548"/>
      <c r="GEP46" s="548"/>
      <c r="GEQ46" s="548"/>
      <c r="GER46" s="548"/>
      <c r="GES46" s="548"/>
      <c r="GET46" s="548"/>
      <c r="GEU46" s="548"/>
      <c r="GEV46" s="548"/>
      <c r="GEW46" s="548"/>
      <c r="GEX46" s="548"/>
      <c r="GEY46" s="548"/>
      <c r="GEZ46" s="548"/>
      <c r="GFA46" s="548"/>
      <c r="GFB46" s="548"/>
      <c r="GFC46" s="548"/>
      <c r="GFD46" s="548"/>
      <c r="GFE46" s="548"/>
      <c r="GFF46" s="548"/>
      <c r="GFG46" s="548"/>
      <c r="GFH46" s="548"/>
      <c r="GFI46" s="548"/>
      <c r="GFJ46" s="548"/>
      <c r="GFK46" s="548"/>
      <c r="GFL46" s="548"/>
      <c r="GFM46" s="548"/>
      <c r="GFN46" s="548"/>
      <c r="GFO46" s="548"/>
      <c r="GFP46" s="548"/>
      <c r="GFQ46" s="548"/>
      <c r="GFR46" s="548"/>
      <c r="GFS46" s="548"/>
      <c r="GFT46" s="548"/>
      <c r="GFU46" s="548"/>
      <c r="GFV46" s="548"/>
      <c r="GFW46" s="548"/>
      <c r="GFX46" s="548"/>
      <c r="GFY46" s="548"/>
      <c r="GFZ46" s="548"/>
      <c r="GGA46" s="548"/>
      <c r="GGB46" s="548"/>
      <c r="GGC46" s="548"/>
      <c r="GGD46" s="548"/>
      <c r="GGE46" s="548"/>
      <c r="GGF46" s="548"/>
      <c r="GGG46" s="548"/>
      <c r="GGH46" s="548"/>
      <c r="GGI46" s="548"/>
      <c r="GGJ46" s="548"/>
      <c r="GGK46" s="548"/>
      <c r="GGL46" s="548"/>
      <c r="GGM46" s="548"/>
      <c r="GGN46" s="548"/>
      <c r="GGO46" s="548"/>
      <c r="GGP46" s="548"/>
      <c r="GGQ46" s="548"/>
      <c r="GGR46" s="548"/>
      <c r="GGS46" s="548"/>
      <c r="GGT46" s="548"/>
      <c r="GGU46" s="548"/>
      <c r="GGV46" s="548"/>
      <c r="GGW46" s="548"/>
      <c r="GGX46" s="548"/>
      <c r="GGY46" s="548"/>
      <c r="GGZ46" s="548"/>
      <c r="GHA46" s="548"/>
      <c r="GHB46" s="548"/>
      <c r="GHC46" s="548"/>
      <c r="GHD46" s="548"/>
      <c r="GHE46" s="548"/>
      <c r="GHF46" s="548"/>
      <c r="GHG46" s="548"/>
      <c r="GHH46" s="548"/>
      <c r="GHI46" s="548"/>
      <c r="GHJ46" s="548"/>
      <c r="GHK46" s="548"/>
      <c r="GHL46" s="548"/>
      <c r="GHM46" s="548"/>
      <c r="GHN46" s="548"/>
      <c r="GHO46" s="548"/>
      <c r="GHP46" s="548"/>
      <c r="GHQ46" s="548"/>
      <c r="GHR46" s="548"/>
      <c r="GHS46" s="548"/>
      <c r="GHT46" s="548"/>
      <c r="GHU46" s="548"/>
      <c r="GHV46" s="548"/>
      <c r="GHW46" s="548"/>
      <c r="GHX46" s="548"/>
      <c r="GHY46" s="548"/>
      <c r="GHZ46" s="548"/>
      <c r="GIA46" s="548"/>
      <c r="GIB46" s="548"/>
      <c r="GIC46" s="548"/>
      <c r="GID46" s="548"/>
      <c r="GIE46" s="548"/>
      <c r="GIF46" s="548"/>
      <c r="GIG46" s="548"/>
      <c r="GIH46" s="548"/>
      <c r="GII46" s="548"/>
      <c r="GIJ46" s="548"/>
      <c r="GIK46" s="548"/>
      <c r="GIL46" s="548"/>
      <c r="GIM46" s="548"/>
      <c r="GIN46" s="548"/>
      <c r="GIO46" s="548"/>
      <c r="GIP46" s="548"/>
      <c r="GIQ46" s="548"/>
      <c r="GIR46" s="548"/>
      <c r="GIS46" s="548"/>
      <c r="GIT46" s="548"/>
      <c r="GIU46" s="548"/>
      <c r="GIV46" s="548"/>
      <c r="GIW46" s="548"/>
      <c r="GIX46" s="548"/>
      <c r="GIY46" s="548"/>
      <c r="GIZ46" s="548"/>
      <c r="GJA46" s="548"/>
      <c r="GJB46" s="548"/>
      <c r="GJC46" s="548"/>
      <c r="GJD46" s="548"/>
      <c r="GJE46" s="548"/>
      <c r="GJF46" s="548"/>
      <c r="GJG46" s="548"/>
      <c r="GJH46" s="548"/>
      <c r="GJI46" s="548"/>
      <c r="GJJ46" s="548"/>
      <c r="GJK46" s="548"/>
      <c r="GJL46" s="548"/>
      <c r="GJM46" s="548"/>
      <c r="GJN46" s="548"/>
      <c r="GJO46" s="548"/>
      <c r="GJP46" s="548"/>
      <c r="GJQ46" s="548"/>
      <c r="GJR46" s="548"/>
      <c r="GJS46" s="548"/>
      <c r="GJT46" s="548"/>
      <c r="GJU46" s="548"/>
      <c r="GJV46" s="548"/>
      <c r="GJW46" s="548"/>
      <c r="GJX46" s="548"/>
      <c r="GJY46" s="548"/>
      <c r="GJZ46" s="548"/>
      <c r="GKA46" s="548"/>
      <c r="GKB46" s="548"/>
      <c r="GKC46" s="548"/>
      <c r="GKD46" s="548"/>
      <c r="GKE46" s="548"/>
      <c r="GKF46" s="548"/>
      <c r="GKG46" s="548"/>
      <c r="GKH46" s="548"/>
      <c r="GKI46" s="548"/>
      <c r="GKJ46" s="548"/>
      <c r="GKK46" s="548"/>
      <c r="GKL46" s="548"/>
      <c r="GKM46" s="548"/>
      <c r="GKN46" s="548"/>
      <c r="GKO46" s="548"/>
      <c r="GKP46" s="548"/>
      <c r="GKQ46" s="548"/>
      <c r="GKR46" s="548"/>
      <c r="GKS46" s="548"/>
      <c r="GKT46" s="548"/>
      <c r="GKU46" s="548"/>
      <c r="GKV46" s="548"/>
      <c r="GKW46" s="548"/>
      <c r="GKX46" s="548"/>
      <c r="GKY46" s="548"/>
      <c r="GKZ46" s="548"/>
      <c r="GLA46" s="548"/>
      <c r="GLB46" s="548"/>
      <c r="GLC46" s="548"/>
      <c r="GLD46" s="548"/>
      <c r="GLE46" s="548"/>
      <c r="GLF46" s="548"/>
      <c r="GLG46" s="548"/>
      <c r="GLH46" s="548"/>
      <c r="GLI46" s="548"/>
      <c r="GLJ46" s="548"/>
      <c r="GLK46" s="548"/>
      <c r="GLL46" s="548"/>
      <c r="GLM46" s="548"/>
      <c r="GLN46" s="548"/>
      <c r="GLO46" s="548"/>
      <c r="GLP46" s="548"/>
      <c r="GLQ46" s="548"/>
      <c r="GLR46" s="548"/>
      <c r="GLS46" s="548"/>
      <c r="GLT46" s="548"/>
      <c r="GLU46" s="548"/>
      <c r="GLV46" s="548"/>
      <c r="GLW46" s="548"/>
      <c r="GLX46" s="548"/>
      <c r="GLY46" s="548"/>
      <c r="GLZ46" s="548"/>
      <c r="GMA46" s="548"/>
      <c r="GMB46" s="548"/>
      <c r="GMC46" s="548"/>
      <c r="GMD46" s="548"/>
      <c r="GME46" s="548"/>
      <c r="GMF46" s="548"/>
      <c r="GMG46" s="548"/>
      <c r="GMH46" s="548"/>
      <c r="GMI46" s="548"/>
      <c r="GMJ46" s="548"/>
      <c r="GMK46" s="548"/>
      <c r="GML46" s="548"/>
      <c r="GMM46" s="548"/>
      <c r="GMN46" s="548"/>
      <c r="GMO46" s="548"/>
      <c r="GMP46" s="548"/>
      <c r="GMQ46" s="548"/>
      <c r="GMR46" s="548"/>
      <c r="GMS46" s="548"/>
      <c r="GMT46" s="548"/>
      <c r="GMU46" s="548"/>
      <c r="GMV46" s="548"/>
      <c r="GMW46" s="548"/>
      <c r="GMX46" s="548"/>
      <c r="GMY46" s="548"/>
      <c r="GMZ46" s="548"/>
      <c r="GNA46" s="548"/>
      <c r="GNB46" s="548"/>
      <c r="GNC46" s="548"/>
      <c r="GND46" s="548"/>
      <c r="GNE46" s="548"/>
      <c r="GNF46" s="548"/>
      <c r="GNG46" s="548"/>
      <c r="GNH46" s="548"/>
      <c r="GNI46" s="548"/>
      <c r="GNJ46" s="548"/>
      <c r="GNK46" s="548"/>
      <c r="GNL46" s="548"/>
      <c r="GNM46" s="548"/>
      <c r="GNN46" s="548"/>
      <c r="GNO46" s="548"/>
      <c r="GNP46" s="548"/>
      <c r="GNQ46" s="548"/>
      <c r="GNR46" s="548"/>
      <c r="GNS46" s="548"/>
      <c r="GNT46" s="548"/>
      <c r="GNU46" s="548"/>
      <c r="GNV46" s="548"/>
      <c r="GNW46" s="548"/>
      <c r="GNX46" s="548"/>
      <c r="GNY46" s="548"/>
      <c r="GNZ46" s="548"/>
      <c r="GOA46" s="548"/>
      <c r="GOB46" s="548"/>
      <c r="GOC46" s="548"/>
      <c r="GOD46" s="548"/>
      <c r="GOE46" s="548"/>
      <c r="GOF46" s="548"/>
      <c r="GOG46" s="548"/>
      <c r="GOH46" s="548"/>
      <c r="GOI46" s="548"/>
      <c r="GOJ46" s="548"/>
      <c r="GOK46" s="548"/>
      <c r="GOL46" s="548"/>
      <c r="GOM46" s="548"/>
      <c r="GON46" s="548"/>
      <c r="GOO46" s="548"/>
      <c r="GOP46" s="548"/>
      <c r="GOQ46" s="548"/>
      <c r="GOR46" s="548"/>
      <c r="GOS46" s="548"/>
      <c r="GOT46" s="548"/>
      <c r="GOU46" s="548"/>
      <c r="GOV46" s="548"/>
      <c r="GOW46" s="548"/>
      <c r="GOX46" s="548"/>
      <c r="GOY46" s="548"/>
      <c r="GOZ46" s="548"/>
      <c r="GPA46" s="548"/>
      <c r="GPB46" s="548"/>
      <c r="GPC46" s="548"/>
      <c r="GPD46" s="548"/>
      <c r="GPE46" s="548"/>
      <c r="GPF46" s="548"/>
      <c r="GPG46" s="548"/>
      <c r="GPH46" s="548"/>
      <c r="GPI46" s="548"/>
      <c r="GPJ46" s="548"/>
      <c r="GPK46" s="548"/>
      <c r="GPL46" s="548"/>
      <c r="GPM46" s="548"/>
      <c r="GPN46" s="548"/>
      <c r="GPO46" s="548"/>
      <c r="GPP46" s="548"/>
      <c r="GPQ46" s="548"/>
      <c r="GPR46" s="548"/>
      <c r="GPS46" s="548"/>
      <c r="GPT46" s="548"/>
      <c r="GPU46" s="548"/>
      <c r="GPV46" s="548"/>
      <c r="GPW46" s="548"/>
      <c r="GPX46" s="548"/>
      <c r="GPY46" s="548"/>
      <c r="GPZ46" s="548"/>
      <c r="GQA46" s="548"/>
      <c r="GQB46" s="548"/>
      <c r="GQC46" s="548"/>
      <c r="GQD46" s="548"/>
      <c r="GQE46" s="548"/>
      <c r="GQF46" s="548"/>
      <c r="GQG46" s="548"/>
      <c r="GQH46" s="548"/>
      <c r="GQI46" s="548"/>
      <c r="GQJ46" s="548"/>
      <c r="GQK46" s="548"/>
      <c r="GQL46" s="548"/>
      <c r="GQM46" s="548"/>
      <c r="GQN46" s="548"/>
      <c r="GQO46" s="548"/>
      <c r="GQP46" s="548"/>
      <c r="GQQ46" s="548"/>
      <c r="GQR46" s="548"/>
      <c r="GQS46" s="548"/>
      <c r="GQT46" s="548"/>
      <c r="GQU46" s="548"/>
      <c r="GQV46" s="548"/>
      <c r="GQW46" s="548"/>
      <c r="GQX46" s="548"/>
      <c r="GQY46" s="548"/>
      <c r="GQZ46" s="548"/>
      <c r="GRA46" s="548"/>
      <c r="GRB46" s="548"/>
      <c r="GRC46" s="548"/>
      <c r="GRD46" s="548"/>
      <c r="GRE46" s="548"/>
      <c r="GRF46" s="548"/>
      <c r="GRG46" s="548"/>
      <c r="GRH46" s="548"/>
      <c r="GRI46" s="548"/>
      <c r="GRJ46" s="548"/>
      <c r="GRK46" s="548"/>
      <c r="GRL46" s="548"/>
      <c r="GRM46" s="548"/>
      <c r="GRN46" s="548"/>
      <c r="GRO46" s="548"/>
      <c r="GRP46" s="548"/>
      <c r="GRQ46" s="548"/>
      <c r="GRR46" s="548"/>
      <c r="GRS46" s="548"/>
      <c r="GRT46" s="548"/>
      <c r="GRU46" s="548"/>
      <c r="GRV46" s="548"/>
      <c r="GRW46" s="548"/>
      <c r="GRX46" s="548"/>
      <c r="GRY46" s="548"/>
      <c r="GRZ46" s="548"/>
      <c r="GSA46" s="548"/>
      <c r="GSB46" s="548"/>
      <c r="GSC46" s="548"/>
      <c r="GSD46" s="548"/>
      <c r="GSE46" s="548"/>
      <c r="GSF46" s="548"/>
      <c r="GSG46" s="548"/>
      <c r="GSH46" s="548"/>
      <c r="GSI46" s="548"/>
      <c r="GSJ46" s="548"/>
      <c r="GSK46" s="548"/>
      <c r="GSL46" s="548"/>
      <c r="GSM46" s="548"/>
      <c r="GSN46" s="548"/>
      <c r="GSO46" s="548"/>
      <c r="GSP46" s="548"/>
      <c r="GSQ46" s="548"/>
      <c r="GSR46" s="548"/>
      <c r="GSS46" s="548"/>
      <c r="GST46" s="548"/>
      <c r="GSU46" s="548"/>
      <c r="GSV46" s="548"/>
      <c r="GSW46" s="548"/>
      <c r="GSX46" s="548"/>
      <c r="GSY46" s="548"/>
      <c r="GSZ46" s="548"/>
      <c r="GTA46" s="548"/>
      <c r="GTB46" s="548"/>
      <c r="GTC46" s="548"/>
      <c r="GTD46" s="548"/>
      <c r="GTE46" s="548"/>
      <c r="GTF46" s="548"/>
      <c r="GTG46" s="548"/>
      <c r="GTH46" s="548"/>
      <c r="GTI46" s="548"/>
      <c r="GTJ46" s="548"/>
      <c r="GTK46" s="548"/>
      <c r="GTL46" s="548"/>
      <c r="GTM46" s="548"/>
      <c r="GTN46" s="548"/>
      <c r="GTO46" s="548"/>
      <c r="GTP46" s="548"/>
      <c r="GTQ46" s="548"/>
      <c r="GTR46" s="548"/>
      <c r="GTS46" s="548"/>
      <c r="GTT46" s="548"/>
      <c r="GTU46" s="548"/>
      <c r="GTV46" s="548"/>
      <c r="GTW46" s="548"/>
      <c r="GTX46" s="548"/>
      <c r="GTY46" s="548"/>
      <c r="GTZ46" s="548"/>
      <c r="GUA46" s="548"/>
      <c r="GUB46" s="548"/>
      <c r="GUC46" s="548"/>
      <c r="GUD46" s="548"/>
      <c r="GUE46" s="548"/>
      <c r="GUF46" s="548"/>
      <c r="GUG46" s="548"/>
      <c r="GUH46" s="548"/>
      <c r="GUI46" s="548"/>
      <c r="GUJ46" s="548"/>
      <c r="GUK46" s="548"/>
      <c r="GUL46" s="548"/>
      <c r="GUM46" s="548"/>
      <c r="GUN46" s="548"/>
      <c r="GUO46" s="548"/>
      <c r="GUP46" s="548"/>
      <c r="GUQ46" s="548"/>
      <c r="GUR46" s="548"/>
      <c r="GUS46" s="548"/>
      <c r="GUT46" s="548"/>
      <c r="GUU46" s="548"/>
      <c r="GUV46" s="548"/>
      <c r="GUW46" s="548"/>
      <c r="GUX46" s="548"/>
      <c r="GUY46" s="548"/>
      <c r="GUZ46" s="548"/>
      <c r="GVA46" s="548"/>
      <c r="GVB46" s="548"/>
      <c r="GVC46" s="548"/>
      <c r="GVD46" s="548"/>
      <c r="GVE46" s="548"/>
      <c r="GVF46" s="548"/>
      <c r="GVG46" s="548"/>
      <c r="GVH46" s="548"/>
      <c r="GVI46" s="548"/>
      <c r="GVJ46" s="548"/>
      <c r="GVK46" s="548"/>
      <c r="GVL46" s="548"/>
      <c r="GVM46" s="548"/>
      <c r="GVN46" s="548"/>
      <c r="GVO46" s="548"/>
      <c r="GVP46" s="548"/>
      <c r="GVQ46" s="548"/>
      <c r="GVR46" s="548"/>
      <c r="GVS46" s="548"/>
      <c r="GVT46" s="548"/>
      <c r="GVU46" s="548"/>
      <c r="GVV46" s="548"/>
      <c r="GVW46" s="548"/>
      <c r="GVX46" s="548"/>
      <c r="GVY46" s="548"/>
      <c r="GVZ46" s="548"/>
      <c r="GWA46" s="548"/>
      <c r="GWB46" s="548"/>
      <c r="GWC46" s="548"/>
      <c r="GWD46" s="548"/>
      <c r="GWE46" s="548"/>
      <c r="GWF46" s="548"/>
      <c r="GWG46" s="548"/>
      <c r="GWH46" s="548"/>
      <c r="GWI46" s="548"/>
      <c r="GWJ46" s="548"/>
      <c r="GWK46" s="548"/>
      <c r="GWL46" s="548"/>
      <c r="GWM46" s="548"/>
      <c r="GWN46" s="548"/>
      <c r="GWO46" s="548"/>
      <c r="GWP46" s="548"/>
      <c r="GWQ46" s="548"/>
      <c r="GWR46" s="548"/>
      <c r="GWS46" s="548"/>
      <c r="GWT46" s="548"/>
      <c r="GWU46" s="548"/>
      <c r="GWV46" s="548"/>
      <c r="GWW46" s="548"/>
      <c r="GWX46" s="548"/>
      <c r="GWY46" s="548"/>
      <c r="GWZ46" s="548"/>
      <c r="GXA46" s="548"/>
      <c r="GXB46" s="548"/>
      <c r="GXC46" s="548"/>
      <c r="GXD46" s="548"/>
      <c r="GXE46" s="548"/>
      <c r="GXF46" s="548"/>
      <c r="GXG46" s="548"/>
      <c r="GXH46" s="548"/>
      <c r="GXI46" s="548"/>
      <c r="GXJ46" s="548"/>
      <c r="GXK46" s="548"/>
      <c r="GXL46" s="548"/>
      <c r="GXM46" s="548"/>
      <c r="GXN46" s="548"/>
      <c r="GXO46" s="548"/>
      <c r="GXP46" s="548"/>
      <c r="GXQ46" s="548"/>
      <c r="GXR46" s="548"/>
      <c r="GXS46" s="548"/>
      <c r="GXT46" s="548"/>
      <c r="GXU46" s="548"/>
      <c r="GXV46" s="548"/>
      <c r="GXW46" s="548"/>
      <c r="GXX46" s="548"/>
      <c r="GXY46" s="548"/>
      <c r="GXZ46" s="548"/>
      <c r="GYA46" s="548"/>
      <c r="GYB46" s="548"/>
      <c r="GYC46" s="548"/>
      <c r="GYD46" s="548"/>
      <c r="GYE46" s="548"/>
      <c r="GYF46" s="548"/>
      <c r="GYG46" s="548"/>
      <c r="GYH46" s="548"/>
      <c r="GYI46" s="548"/>
      <c r="GYJ46" s="548"/>
      <c r="GYK46" s="548"/>
      <c r="GYL46" s="548"/>
      <c r="GYM46" s="548"/>
      <c r="GYN46" s="548"/>
      <c r="GYO46" s="548"/>
      <c r="GYP46" s="548"/>
      <c r="GYQ46" s="548"/>
      <c r="GYR46" s="548"/>
      <c r="GYS46" s="548"/>
      <c r="GYT46" s="548"/>
      <c r="GYU46" s="548"/>
      <c r="GYV46" s="548"/>
      <c r="GYW46" s="548"/>
      <c r="GYX46" s="548"/>
      <c r="GYY46" s="548"/>
      <c r="GYZ46" s="548"/>
      <c r="GZA46" s="548"/>
      <c r="GZB46" s="548"/>
      <c r="GZC46" s="548"/>
      <c r="GZD46" s="548"/>
      <c r="GZE46" s="548"/>
      <c r="GZF46" s="548"/>
      <c r="GZG46" s="548"/>
      <c r="GZH46" s="548"/>
      <c r="GZI46" s="548"/>
      <c r="GZJ46" s="548"/>
      <c r="GZK46" s="548"/>
      <c r="GZL46" s="548"/>
      <c r="GZM46" s="548"/>
      <c r="GZN46" s="548"/>
      <c r="GZO46" s="548"/>
      <c r="GZP46" s="548"/>
      <c r="GZQ46" s="548"/>
      <c r="GZR46" s="548"/>
      <c r="GZS46" s="548"/>
      <c r="GZT46" s="548"/>
      <c r="GZU46" s="548"/>
      <c r="GZV46" s="548"/>
      <c r="GZW46" s="548"/>
      <c r="GZX46" s="548"/>
      <c r="GZY46" s="548"/>
      <c r="GZZ46" s="548"/>
      <c r="HAA46" s="548"/>
      <c r="HAB46" s="548"/>
      <c r="HAC46" s="548"/>
      <c r="HAD46" s="548"/>
      <c r="HAE46" s="548"/>
      <c r="HAF46" s="548"/>
      <c r="HAG46" s="548"/>
      <c r="HAH46" s="548"/>
      <c r="HAI46" s="548"/>
      <c r="HAJ46" s="548"/>
      <c r="HAK46" s="548"/>
      <c r="HAL46" s="548"/>
      <c r="HAM46" s="548"/>
      <c r="HAN46" s="548"/>
      <c r="HAO46" s="548"/>
      <c r="HAP46" s="548"/>
      <c r="HAQ46" s="548"/>
      <c r="HAR46" s="548"/>
      <c r="HAS46" s="548"/>
      <c r="HAT46" s="548"/>
      <c r="HAU46" s="548"/>
      <c r="HAV46" s="548"/>
      <c r="HAW46" s="548"/>
      <c r="HAX46" s="548"/>
      <c r="HAY46" s="548"/>
      <c r="HAZ46" s="548"/>
      <c r="HBA46" s="548"/>
      <c r="HBB46" s="548"/>
      <c r="HBC46" s="548"/>
      <c r="HBD46" s="548"/>
      <c r="HBE46" s="548"/>
      <c r="HBF46" s="548"/>
      <c r="HBG46" s="548"/>
      <c r="HBH46" s="548"/>
      <c r="HBI46" s="548"/>
      <c r="HBJ46" s="548"/>
      <c r="HBK46" s="548"/>
      <c r="HBL46" s="548"/>
      <c r="HBM46" s="548"/>
      <c r="HBN46" s="548"/>
      <c r="HBO46" s="548"/>
      <c r="HBP46" s="548"/>
      <c r="HBQ46" s="548"/>
      <c r="HBR46" s="548"/>
      <c r="HBS46" s="548"/>
      <c r="HBT46" s="548"/>
      <c r="HBU46" s="548"/>
      <c r="HBV46" s="548"/>
      <c r="HBW46" s="548"/>
      <c r="HBX46" s="548"/>
      <c r="HBY46" s="548"/>
      <c r="HBZ46" s="548"/>
      <c r="HCA46" s="548"/>
      <c r="HCB46" s="548"/>
      <c r="HCC46" s="548"/>
      <c r="HCD46" s="548"/>
      <c r="HCE46" s="548"/>
      <c r="HCF46" s="548"/>
      <c r="HCG46" s="548"/>
      <c r="HCH46" s="548"/>
      <c r="HCI46" s="548"/>
      <c r="HCJ46" s="548"/>
      <c r="HCK46" s="548"/>
      <c r="HCL46" s="548"/>
      <c r="HCM46" s="548"/>
      <c r="HCN46" s="548"/>
      <c r="HCO46" s="548"/>
      <c r="HCP46" s="548"/>
      <c r="HCQ46" s="548"/>
      <c r="HCR46" s="548"/>
      <c r="HCS46" s="548"/>
      <c r="HCT46" s="548"/>
      <c r="HCU46" s="548"/>
      <c r="HCV46" s="548"/>
      <c r="HCW46" s="548"/>
      <c r="HCX46" s="548"/>
      <c r="HCY46" s="548"/>
      <c r="HCZ46" s="548"/>
      <c r="HDA46" s="548"/>
      <c r="HDB46" s="548"/>
      <c r="HDC46" s="548"/>
      <c r="HDD46" s="548"/>
      <c r="HDE46" s="548"/>
      <c r="HDF46" s="548"/>
      <c r="HDG46" s="548"/>
      <c r="HDH46" s="548"/>
      <c r="HDI46" s="548"/>
      <c r="HDJ46" s="548"/>
      <c r="HDK46" s="548"/>
      <c r="HDL46" s="548"/>
      <c r="HDM46" s="548"/>
      <c r="HDN46" s="548"/>
      <c r="HDO46" s="548"/>
      <c r="HDP46" s="548"/>
      <c r="HDQ46" s="548"/>
      <c r="HDR46" s="548"/>
      <c r="HDS46" s="548"/>
      <c r="HDT46" s="548"/>
      <c r="HDU46" s="548"/>
      <c r="HDV46" s="548"/>
      <c r="HDW46" s="548"/>
      <c r="HDX46" s="548"/>
      <c r="HDY46" s="548"/>
      <c r="HDZ46" s="548"/>
      <c r="HEA46" s="548"/>
      <c r="HEB46" s="548"/>
      <c r="HEC46" s="548"/>
      <c r="HED46" s="548"/>
      <c r="HEE46" s="548"/>
      <c r="HEF46" s="548"/>
      <c r="HEG46" s="548"/>
      <c r="HEH46" s="548"/>
      <c r="HEI46" s="548"/>
      <c r="HEJ46" s="548"/>
      <c r="HEK46" s="548"/>
      <c r="HEL46" s="548"/>
      <c r="HEM46" s="548"/>
      <c r="HEN46" s="548"/>
      <c r="HEO46" s="548"/>
      <c r="HEP46" s="548"/>
      <c r="HEQ46" s="548"/>
      <c r="HER46" s="548"/>
      <c r="HES46" s="548"/>
      <c r="HET46" s="548"/>
      <c r="HEU46" s="548"/>
      <c r="HEV46" s="548"/>
      <c r="HEW46" s="548"/>
      <c r="HEX46" s="548"/>
      <c r="HEY46" s="548"/>
      <c r="HEZ46" s="548"/>
      <c r="HFA46" s="548"/>
      <c r="HFB46" s="548"/>
      <c r="HFC46" s="548"/>
      <c r="HFD46" s="548"/>
      <c r="HFE46" s="548"/>
      <c r="HFF46" s="548"/>
      <c r="HFG46" s="548"/>
      <c r="HFH46" s="548"/>
      <c r="HFI46" s="548"/>
      <c r="HFJ46" s="548"/>
      <c r="HFK46" s="548"/>
      <c r="HFL46" s="548"/>
      <c r="HFM46" s="548"/>
      <c r="HFN46" s="548"/>
      <c r="HFO46" s="548"/>
      <c r="HFP46" s="548"/>
      <c r="HFQ46" s="548"/>
      <c r="HFR46" s="548"/>
      <c r="HFS46" s="548"/>
      <c r="HFT46" s="548"/>
      <c r="HFU46" s="548"/>
      <c r="HFV46" s="548"/>
      <c r="HFW46" s="548"/>
      <c r="HFX46" s="548"/>
      <c r="HFY46" s="548"/>
      <c r="HFZ46" s="548"/>
      <c r="HGA46" s="548"/>
      <c r="HGB46" s="548"/>
      <c r="HGC46" s="548"/>
      <c r="HGD46" s="548"/>
      <c r="HGE46" s="548"/>
      <c r="HGF46" s="548"/>
      <c r="HGG46" s="548"/>
      <c r="HGH46" s="548"/>
      <c r="HGI46" s="548"/>
      <c r="HGJ46" s="548"/>
      <c r="HGK46" s="548"/>
      <c r="HGL46" s="548"/>
      <c r="HGM46" s="548"/>
      <c r="HGN46" s="548"/>
      <c r="HGO46" s="548"/>
      <c r="HGP46" s="548"/>
      <c r="HGQ46" s="548"/>
      <c r="HGR46" s="548"/>
      <c r="HGS46" s="548"/>
      <c r="HGT46" s="548"/>
      <c r="HGU46" s="548"/>
      <c r="HGV46" s="548"/>
      <c r="HGW46" s="548"/>
      <c r="HGX46" s="548"/>
      <c r="HGY46" s="548"/>
      <c r="HGZ46" s="548"/>
      <c r="HHA46" s="548"/>
      <c r="HHB46" s="548"/>
      <c r="HHC46" s="548"/>
      <c r="HHD46" s="548"/>
      <c r="HHE46" s="548"/>
      <c r="HHF46" s="548"/>
      <c r="HHG46" s="548"/>
      <c r="HHH46" s="548"/>
      <c r="HHI46" s="548"/>
      <c r="HHJ46" s="548"/>
      <c r="HHK46" s="548"/>
      <c r="HHL46" s="548"/>
      <c r="HHM46" s="548"/>
      <c r="HHN46" s="548"/>
      <c r="HHO46" s="548"/>
      <c r="HHP46" s="548"/>
      <c r="HHQ46" s="548"/>
      <c r="HHR46" s="548"/>
      <c r="HHS46" s="548"/>
      <c r="HHT46" s="548"/>
      <c r="HHU46" s="548"/>
      <c r="HHV46" s="548"/>
      <c r="HHW46" s="548"/>
      <c r="HHX46" s="548"/>
      <c r="HHY46" s="548"/>
      <c r="HHZ46" s="548"/>
      <c r="HIA46" s="548"/>
      <c r="HIB46" s="548"/>
      <c r="HIC46" s="548"/>
      <c r="HID46" s="548"/>
      <c r="HIE46" s="548"/>
      <c r="HIF46" s="548"/>
      <c r="HIG46" s="548"/>
      <c r="HIH46" s="548"/>
      <c r="HII46" s="548"/>
      <c r="HIJ46" s="548"/>
      <c r="HIK46" s="548"/>
      <c r="HIL46" s="548"/>
      <c r="HIM46" s="548"/>
      <c r="HIN46" s="548"/>
      <c r="HIO46" s="548"/>
      <c r="HIP46" s="548"/>
      <c r="HIQ46" s="548"/>
      <c r="HIR46" s="548"/>
      <c r="HIS46" s="548"/>
      <c r="HIT46" s="548"/>
      <c r="HIU46" s="548"/>
      <c r="HIV46" s="548"/>
      <c r="HIW46" s="548"/>
      <c r="HIX46" s="548"/>
      <c r="HIY46" s="548"/>
      <c r="HIZ46" s="548"/>
      <c r="HJA46" s="548"/>
      <c r="HJB46" s="548"/>
      <c r="HJC46" s="548"/>
      <c r="HJD46" s="548"/>
      <c r="HJE46" s="548"/>
      <c r="HJF46" s="548"/>
      <c r="HJG46" s="548"/>
      <c r="HJH46" s="548"/>
      <c r="HJI46" s="548"/>
      <c r="HJJ46" s="548"/>
      <c r="HJK46" s="548"/>
      <c r="HJL46" s="548"/>
      <c r="HJM46" s="548"/>
      <c r="HJN46" s="548"/>
      <c r="HJO46" s="548"/>
      <c r="HJP46" s="548"/>
      <c r="HJQ46" s="548"/>
      <c r="HJR46" s="548"/>
      <c r="HJS46" s="548"/>
      <c r="HJT46" s="548"/>
      <c r="HJU46" s="548"/>
      <c r="HJV46" s="548"/>
      <c r="HJW46" s="548"/>
      <c r="HJX46" s="548"/>
      <c r="HJY46" s="548"/>
      <c r="HJZ46" s="548"/>
      <c r="HKA46" s="548"/>
      <c r="HKB46" s="548"/>
      <c r="HKC46" s="548"/>
      <c r="HKD46" s="548"/>
      <c r="HKE46" s="548"/>
      <c r="HKF46" s="548"/>
      <c r="HKG46" s="548"/>
      <c r="HKH46" s="548"/>
      <c r="HKI46" s="548"/>
      <c r="HKJ46" s="548"/>
      <c r="HKK46" s="548"/>
      <c r="HKL46" s="548"/>
      <c r="HKM46" s="548"/>
      <c r="HKN46" s="548"/>
      <c r="HKO46" s="548"/>
      <c r="HKP46" s="548"/>
      <c r="HKQ46" s="548"/>
      <c r="HKR46" s="548"/>
      <c r="HKS46" s="548"/>
      <c r="HKT46" s="548"/>
      <c r="HKU46" s="548"/>
      <c r="HKV46" s="548"/>
      <c r="HKW46" s="548"/>
      <c r="HKX46" s="548"/>
      <c r="HKY46" s="548"/>
      <c r="HKZ46" s="548"/>
      <c r="HLA46" s="548"/>
      <c r="HLB46" s="548"/>
      <c r="HLC46" s="548"/>
      <c r="HLD46" s="548"/>
      <c r="HLE46" s="548"/>
      <c r="HLF46" s="548"/>
      <c r="HLG46" s="548"/>
      <c r="HLH46" s="548"/>
      <c r="HLI46" s="548"/>
      <c r="HLJ46" s="548"/>
      <c r="HLK46" s="548"/>
      <c r="HLL46" s="548"/>
      <c r="HLM46" s="548"/>
      <c r="HLN46" s="548"/>
      <c r="HLO46" s="548"/>
      <c r="HLP46" s="548"/>
      <c r="HLQ46" s="548"/>
      <c r="HLR46" s="548"/>
      <c r="HLS46" s="548"/>
      <c r="HLT46" s="548"/>
      <c r="HLU46" s="548"/>
      <c r="HLV46" s="548"/>
      <c r="HLW46" s="548"/>
      <c r="HLX46" s="548"/>
      <c r="HLY46" s="548"/>
      <c r="HLZ46" s="548"/>
      <c r="HMA46" s="548"/>
      <c r="HMB46" s="548"/>
      <c r="HMC46" s="548"/>
      <c r="HMD46" s="548"/>
      <c r="HME46" s="548"/>
      <c r="HMF46" s="548"/>
      <c r="HMG46" s="548"/>
      <c r="HMH46" s="548"/>
      <c r="HMI46" s="548"/>
      <c r="HMJ46" s="548"/>
      <c r="HMK46" s="548"/>
      <c r="HML46" s="548"/>
      <c r="HMM46" s="548"/>
      <c r="HMN46" s="548"/>
      <c r="HMO46" s="548"/>
      <c r="HMP46" s="548"/>
      <c r="HMQ46" s="548"/>
      <c r="HMR46" s="548"/>
      <c r="HMS46" s="548"/>
      <c r="HMT46" s="548"/>
      <c r="HMU46" s="548"/>
      <c r="HMV46" s="548"/>
      <c r="HMW46" s="548"/>
      <c r="HMX46" s="548"/>
      <c r="HMY46" s="548"/>
      <c r="HMZ46" s="548"/>
      <c r="HNA46" s="548"/>
      <c r="HNB46" s="548"/>
      <c r="HNC46" s="548"/>
      <c r="HND46" s="548"/>
      <c r="HNE46" s="548"/>
      <c r="HNF46" s="548"/>
      <c r="HNG46" s="548"/>
      <c r="HNH46" s="548"/>
      <c r="HNI46" s="548"/>
      <c r="HNJ46" s="548"/>
      <c r="HNK46" s="548"/>
      <c r="HNL46" s="548"/>
      <c r="HNM46" s="548"/>
      <c r="HNN46" s="548"/>
      <c r="HNO46" s="548"/>
      <c r="HNP46" s="548"/>
      <c r="HNQ46" s="548"/>
      <c r="HNR46" s="548"/>
      <c r="HNS46" s="548"/>
      <c r="HNT46" s="548"/>
      <c r="HNU46" s="548"/>
      <c r="HNV46" s="548"/>
      <c r="HNW46" s="548"/>
      <c r="HNX46" s="548"/>
      <c r="HNY46" s="548"/>
      <c r="HNZ46" s="548"/>
      <c r="HOA46" s="548"/>
      <c r="HOB46" s="548"/>
      <c r="HOC46" s="548"/>
      <c r="HOD46" s="548"/>
      <c r="HOE46" s="548"/>
      <c r="HOF46" s="548"/>
      <c r="HOG46" s="548"/>
      <c r="HOH46" s="548"/>
      <c r="HOI46" s="548"/>
      <c r="HOJ46" s="548"/>
      <c r="HOK46" s="548"/>
      <c r="HOL46" s="548"/>
      <c r="HOM46" s="548"/>
      <c r="HON46" s="548"/>
      <c r="HOO46" s="548"/>
      <c r="HOP46" s="548"/>
      <c r="HOQ46" s="548"/>
      <c r="HOR46" s="548"/>
      <c r="HOS46" s="548"/>
      <c r="HOT46" s="548"/>
      <c r="HOU46" s="548"/>
      <c r="HOV46" s="548"/>
      <c r="HOW46" s="548"/>
      <c r="HOX46" s="548"/>
      <c r="HOY46" s="548"/>
      <c r="HOZ46" s="548"/>
      <c r="HPA46" s="548"/>
      <c r="HPB46" s="548"/>
      <c r="HPC46" s="548"/>
      <c r="HPD46" s="548"/>
      <c r="HPE46" s="548"/>
      <c r="HPF46" s="548"/>
      <c r="HPG46" s="548"/>
      <c r="HPH46" s="548"/>
      <c r="HPI46" s="548"/>
      <c r="HPJ46" s="548"/>
      <c r="HPK46" s="548"/>
      <c r="HPL46" s="548"/>
      <c r="HPM46" s="548"/>
      <c r="HPN46" s="548"/>
      <c r="HPO46" s="548"/>
      <c r="HPP46" s="548"/>
      <c r="HPQ46" s="548"/>
      <c r="HPR46" s="548"/>
      <c r="HPS46" s="548"/>
      <c r="HPT46" s="548"/>
      <c r="HPU46" s="548"/>
      <c r="HPV46" s="548"/>
      <c r="HPW46" s="548"/>
      <c r="HPX46" s="548"/>
      <c r="HPY46" s="548"/>
      <c r="HPZ46" s="548"/>
      <c r="HQA46" s="548"/>
      <c r="HQB46" s="548"/>
      <c r="HQC46" s="548"/>
      <c r="HQD46" s="548"/>
      <c r="HQE46" s="548"/>
      <c r="HQF46" s="548"/>
      <c r="HQG46" s="548"/>
      <c r="HQH46" s="548"/>
      <c r="HQI46" s="548"/>
      <c r="HQJ46" s="548"/>
      <c r="HQK46" s="548"/>
      <c r="HQL46" s="548"/>
      <c r="HQM46" s="548"/>
      <c r="HQN46" s="548"/>
      <c r="HQO46" s="548"/>
      <c r="HQP46" s="548"/>
      <c r="HQQ46" s="548"/>
      <c r="HQR46" s="548"/>
      <c r="HQS46" s="548"/>
      <c r="HQT46" s="548"/>
      <c r="HQU46" s="548"/>
      <c r="HQV46" s="548"/>
      <c r="HQW46" s="548"/>
      <c r="HQX46" s="548"/>
      <c r="HQY46" s="548"/>
      <c r="HQZ46" s="548"/>
      <c r="HRA46" s="548"/>
      <c r="HRB46" s="548"/>
      <c r="HRC46" s="548"/>
      <c r="HRD46" s="548"/>
      <c r="HRE46" s="548"/>
      <c r="HRF46" s="548"/>
      <c r="HRG46" s="548"/>
      <c r="HRH46" s="548"/>
      <c r="HRI46" s="548"/>
      <c r="HRJ46" s="548"/>
      <c r="HRK46" s="548"/>
      <c r="HRL46" s="548"/>
      <c r="HRM46" s="548"/>
      <c r="HRN46" s="548"/>
      <c r="HRO46" s="548"/>
      <c r="HRP46" s="548"/>
      <c r="HRQ46" s="548"/>
      <c r="HRR46" s="548"/>
      <c r="HRS46" s="548"/>
      <c r="HRT46" s="548"/>
      <c r="HRU46" s="548"/>
      <c r="HRV46" s="548"/>
      <c r="HRW46" s="548"/>
      <c r="HRX46" s="548"/>
      <c r="HRY46" s="548"/>
      <c r="HRZ46" s="548"/>
      <c r="HSA46" s="548"/>
      <c r="HSB46" s="548"/>
      <c r="HSC46" s="548"/>
      <c r="HSD46" s="548"/>
      <c r="HSE46" s="548"/>
      <c r="HSF46" s="548"/>
      <c r="HSG46" s="548"/>
      <c r="HSH46" s="548"/>
      <c r="HSI46" s="548"/>
      <c r="HSJ46" s="548"/>
      <c r="HSK46" s="548"/>
      <c r="HSL46" s="548"/>
      <c r="HSM46" s="548"/>
      <c r="HSN46" s="548"/>
      <c r="HSO46" s="548"/>
      <c r="HSP46" s="548"/>
      <c r="HSQ46" s="548"/>
      <c r="HSR46" s="548"/>
      <c r="HSS46" s="548"/>
      <c r="HST46" s="548"/>
      <c r="HSU46" s="548"/>
      <c r="HSV46" s="548"/>
      <c r="HSW46" s="548"/>
      <c r="HSX46" s="548"/>
      <c r="HSY46" s="548"/>
      <c r="HSZ46" s="548"/>
      <c r="HTA46" s="548"/>
      <c r="HTB46" s="548"/>
      <c r="HTC46" s="548"/>
      <c r="HTD46" s="548"/>
      <c r="HTE46" s="548"/>
      <c r="HTF46" s="548"/>
      <c r="HTG46" s="548"/>
      <c r="HTH46" s="548"/>
      <c r="HTI46" s="548"/>
      <c r="HTJ46" s="548"/>
      <c r="HTK46" s="548"/>
      <c r="HTL46" s="548"/>
      <c r="HTM46" s="548"/>
      <c r="HTN46" s="548"/>
      <c r="HTO46" s="548"/>
      <c r="HTP46" s="548"/>
      <c r="HTQ46" s="548"/>
      <c r="HTR46" s="548"/>
      <c r="HTS46" s="548"/>
      <c r="HTT46" s="548"/>
      <c r="HTU46" s="548"/>
      <c r="HTV46" s="548"/>
      <c r="HTW46" s="548"/>
      <c r="HTX46" s="548"/>
      <c r="HTY46" s="548"/>
      <c r="HTZ46" s="548"/>
      <c r="HUA46" s="548"/>
      <c r="HUB46" s="548"/>
      <c r="HUC46" s="548"/>
      <c r="HUD46" s="548"/>
      <c r="HUE46" s="548"/>
      <c r="HUF46" s="548"/>
      <c r="HUG46" s="548"/>
      <c r="HUH46" s="548"/>
      <c r="HUI46" s="548"/>
      <c r="HUJ46" s="548"/>
      <c r="HUK46" s="548"/>
      <c r="HUL46" s="548"/>
      <c r="HUM46" s="548"/>
      <c r="HUN46" s="548"/>
      <c r="HUO46" s="548"/>
      <c r="HUP46" s="548"/>
      <c r="HUQ46" s="548"/>
      <c r="HUR46" s="548"/>
      <c r="HUS46" s="548"/>
      <c r="HUT46" s="548"/>
      <c r="HUU46" s="548"/>
      <c r="HUV46" s="548"/>
      <c r="HUW46" s="548"/>
      <c r="HUX46" s="548"/>
      <c r="HUY46" s="548"/>
      <c r="HUZ46" s="548"/>
      <c r="HVA46" s="548"/>
      <c r="HVB46" s="548"/>
      <c r="HVC46" s="548"/>
      <c r="HVD46" s="548"/>
      <c r="HVE46" s="548"/>
      <c r="HVF46" s="548"/>
      <c r="HVG46" s="548"/>
      <c r="HVH46" s="548"/>
      <c r="HVI46" s="548"/>
      <c r="HVJ46" s="548"/>
      <c r="HVK46" s="548"/>
      <c r="HVL46" s="548"/>
      <c r="HVM46" s="548"/>
      <c r="HVN46" s="548"/>
      <c r="HVO46" s="548"/>
      <c r="HVP46" s="548"/>
      <c r="HVQ46" s="548"/>
      <c r="HVR46" s="548"/>
      <c r="HVS46" s="548"/>
      <c r="HVT46" s="548"/>
      <c r="HVU46" s="548"/>
      <c r="HVV46" s="548"/>
      <c r="HVW46" s="548"/>
      <c r="HVX46" s="548"/>
      <c r="HVY46" s="548"/>
      <c r="HVZ46" s="548"/>
      <c r="HWA46" s="548"/>
      <c r="HWB46" s="548"/>
      <c r="HWC46" s="548"/>
      <c r="HWD46" s="548"/>
      <c r="HWE46" s="548"/>
      <c r="HWF46" s="548"/>
      <c r="HWG46" s="548"/>
      <c r="HWH46" s="548"/>
      <c r="HWI46" s="548"/>
      <c r="HWJ46" s="548"/>
      <c r="HWK46" s="548"/>
      <c r="HWL46" s="548"/>
      <c r="HWM46" s="548"/>
      <c r="HWN46" s="548"/>
      <c r="HWO46" s="548"/>
      <c r="HWP46" s="548"/>
      <c r="HWQ46" s="548"/>
      <c r="HWR46" s="548"/>
      <c r="HWS46" s="548"/>
      <c r="HWT46" s="548"/>
      <c r="HWU46" s="548"/>
      <c r="HWV46" s="548"/>
      <c r="HWW46" s="548"/>
      <c r="HWX46" s="548"/>
      <c r="HWY46" s="548"/>
      <c r="HWZ46" s="548"/>
      <c r="HXA46" s="548"/>
      <c r="HXB46" s="548"/>
      <c r="HXC46" s="548"/>
      <c r="HXD46" s="548"/>
      <c r="HXE46" s="548"/>
      <c r="HXF46" s="548"/>
      <c r="HXG46" s="548"/>
      <c r="HXH46" s="548"/>
      <c r="HXI46" s="548"/>
      <c r="HXJ46" s="548"/>
      <c r="HXK46" s="548"/>
      <c r="HXL46" s="548"/>
      <c r="HXM46" s="548"/>
      <c r="HXN46" s="548"/>
      <c r="HXO46" s="548"/>
      <c r="HXP46" s="548"/>
      <c r="HXQ46" s="548"/>
      <c r="HXR46" s="548"/>
      <c r="HXS46" s="548"/>
      <c r="HXT46" s="548"/>
      <c r="HXU46" s="548"/>
      <c r="HXV46" s="548"/>
      <c r="HXW46" s="548"/>
      <c r="HXX46" s="548"/>
      <c r="HXY46" s="548"/>
      <c r="HXZ46" s="548"/>
      <c r="HYA46" s="548"/>
      <c r="HYB46" s="548"/>
      <c r="HYC46" s="548"/>
      <c r="HYD46" s="548"/>
      <c r="HYE46" s="548"/>
      <c r="HYF46" s="548"/>
      <c r="HYG46" s="548"/>
      <c r="HYH46" s="548"/>
      <c r="HYI46" s="548"/>
      <c r="HYJ46" s="548"/>
      <c r="HYK46" s="548"/>
      <c r="HYL46" s="548"/>
      <c r="HYM46" s="548"/>
      <c r="HYN46" s="548"/>
      <c r="HYO46" s="548"/>
      <c r="HYP46" s="548"/>
      <c r="HYQ46" s="548"/>
      <c r="HYR46" s="548"/>
      <c r="HYS46" s="548"/>
      <c r="HYT46" s="548"/>
      <c r="HYU46" s="548"/>
      <c r="HYV46" s="548"/>
      <c r="HYW46" s="548"/>
      <c r="HYX46" s="548"/>
      <c r="HYY46" s="548"/>
      <c r="HYZ46" s="548"/>
      <c r="HZA46" s="548"/>
      <c r="HZB46" s="548"/>
      <c r="HZC46" s="548"/>
      <c r="HZD46" s="548"/>
      <c r="HZE46" s="548"/>
      <c r="HZF46" s="548"/>
      <c r="HZG46" s="548"/>
      <c r="HZH46" s="548"/>
      <c r="HZI46" s="548"/>
      <c r="HZJ46" s="548"/>
      <c r="HZK46" s="548"/>
      <c r="HZL46" s="548"/>
      <c r="HZM46" s="548"/>
      <c r="HZN46" s="548"/>
      <c r="HZO46" s="548"/>
      <c r="HZP46" s="548"/>
      <c r="HZQ46" s="548"/>
      <c r="HZR46" s="548"/>
      <c r="HZS46" s="548"/>
      <c r="HZT46" s="548"/>
      <c r="HZU46" s="548"/>
      <c r="HZV46" s="548"/>
      <c r="HZW46" s="548"/>
      <c r="HZX46" s="548"/>
      <c r="HZY46" s="548"/>
      <c r="HZZ46" s="548"/>
      <c r="IAA46" s="548"/>
      <c r="IAB46" s="548"/>
      <c r="IAC46" s="548"/>
      <c r="IAD46" s="548"/>
      <c r="IAE46" s="548"/>
      <c r="IAF46" s="548"/>
      <c r="IAG46" s="548"/>
      <c r="IAH46" s="548"/>
      <c r="IAI46" s="548"/>
      <c r="IAJ46" s="548"/>
      <c r="IAK46" s="548"/>
      <c r="IAL46" s="548"/>
      <c r="IAM46" s="548"/>
      <c r="IAN46" s="548"/>
      <c r="IAO46" s="548"/>
      <c r="IAP46" s="548"/>
      <c r="IAQ46" s="548"/>
      <c r="IAR46" s="548"/>
      <c r="IAS46" s="548"/>
      <c r="IAT46" s="548"/>
      <c r="IAU46" s="548"/>
      <c r="IAV46" s="548"/>
      <c r="IAW46" s="548"/>
      <c r="IAX46" s="548"/>
      <c r="IAY46" s="548"/>
      <c r="IAZ46" s="548"/>
      <c r="IBA46" s="548"/>
      <c r="IBB46" s="548"/>
      <c r="IBC46" s="548"/>
      <c r="IBD46" s="548"/>
      <c r="IBE46" s="548"/>
      <c r="IBF46" s="548"/>
      <c r="IBG46" s="548"/>
      <c r="IBH46" s="548"/>
      <c r="IBI46" s="548"/>
      <c r="IBJ46" s="548"/>
      <c r="IBK46" s="548"/>
      <c r="IBL46" s="548"/>
      <c r="IBM46" s="548"/>
      <c r="IBN46" s="548"/>
      <c r="IBO46" s="548"/>
      <c r="IBP46" s="548"/>
      <c r="IBQ46" s="548"/>
      <c r="IBR46" s="548"/>
      <c r="IBS46" s="548"/>
      <c r="IBT46" s="548"/>
      <c r="IBU46" s="548"/>
      <c r="IBV46" s="548"/>
      <c r="IBW46" s="548"/>
      <c r="IBX46" s="548"/>
      <c r="IBY46" s="548"/>
      <c r="IBZ46" s="548"/>
      <c r="ICA46" s="548"/>
      <c r="ICB46" s="548"/>
      <c r="ICC46" s="548"/>
      <c r="ICD46" s="548"/>
      <c r="ICE46" s="548"/>
      <c r="ICF46" s="548"/>
      <c r="ICG46" s="548"/>
      <c r="ICH46" s="548"/>
      <c r="ICI46" s="548"/>
      <c r="ICJ46" s="548"/>
      <c r="ICK46" s="548"/>
      <c r="ICL46" s="548"/>
      <c r="ICM46" s="548"/>
      <c r="ICN46" s="548"/>
      <c r="ICO46" s="548"/>
      <c r="ICP46" s="548"/>
      <c r="ICQ46" s="548"/>
      <c r="ICR46" s="548"/>
      <c r="ICS46" s="548"/>
      <c r="ICT46" s="548"/>
      <c r="ICU46" s="548"/>
      <c r="ICV46" s="548"/>
      <c r="ICW46" s="548"/>
      <c r="ICX46" s="548"/>
      <c r="ICY46" s="548"/>
      <c r="ICZ46" s="548"/>
      <c r="IDA46" s="548"/>
      <c r="IDB46" s="548"/>
      <c r="IDC46" s="548"/>
      <c r="IDD46" s="548"/>
      <c r="IDE46" s="548"/>
      <c r="IDF46" s="548"/>
      <c r="IDG46" s="548"/>
      <c r="IDH46" s="548"/>
      <c r="IDI46" s="548"/>
      <c r="IDJ46" s="548"/>
      <c r="IDK46" s="548"/>
      <c r="IDL46" s="548"/>
      <c r="IDM46" s="548"/>
      <c r="IDN46" s="548"/>
      <c r="IDO46" s="548"/>
      <c r="IDP46" s="548"/>
      <c r="IDQ46" s="548"/>
      <c r="IDR46" s="548"/>
      <c r="IDS46" s="548"/>
      <c r="IDT46" s="548"/>
      <c r="IDU46" s="548"/>
      <c r="IDV46" s="548"/>
      <c r="IDW46" s="548"/>
      <c r="IDX46" s="548"/>
      <c r="IDY46" s="548"/>
      <c r="IDZ46" s="548"/>
      <c r="IEA46" s="548"/>
      <c r="IEB46" s="548"/>
      <c r="IEC46" s="548"/>
      <c r="IED46" s="548"/>
      <c r="IEE46" s="548"/>
      <c r="IEF46" s="548"/>
      <c r="IEG46" s="548"/>
      <c r="IEH46" s="548"/>
      <c r="IEI46" s="548"/>
      <c r="IEJ46" s="548"/>
      <c r="IEK46" s="548"/>
      <c r="IEL46" s="548"/>
      <c r="IEM46" s="548"/>
      <c r="IEN46" s="548"/>
      <c r="IEO46" s="548"/>
      <c r="IEP46" s="548"/>
      <c r="IEQ46" s="548"/>
      <c r="IER46" s="548"/>
      <c r="IES46" s="548"/>
      <c r="IET46" s="548"/>
      <c r="IEU46" s="548"/>
      <c r="IEV46" s="548"/>
      <c r="IEW46" s="548"/>
      <c r="IEX46" s="548"/>
      <c r="IEY46" s="548"/>
      <c r="IEZ46" s="548"/>
      <c r="IFA46" s="548"/>
      <c r="IFB46" s="548"/>
      <c r="IFC46" s="548"/>
      <c r="IFD46" s="548"/>
      <c r="IFE46" s="548"/>
      <c r="IFF46" s="548"/>
      <c r="IFG46" s="548"/>
      <c r="IFH46" s="548"/>
      <c r="IFI46" s="548"/>
      <c r="IFJ46" s="548"/>
      <c r="IFK46" s="548"/>
      <c r="IFL46" s="548"/>
      <c r="IFM46" s="548"/>
      <c r="IFN46" s="548"/>
      <c r="IFO46" s="548"/>
      <c r="IFP46" s="548"/>
      <c r="IFQ46" s="548"/>
      <c r="IFR46" s="548"/>
      <c r="IFS46" s="548"/>
      <c r="IFT46" s="548"/>
      <c r="IFU46" s="548"/>
      <c r="IFV46" s="548"/>
      <c r="IFW46" s="548"/>
      <c r="IFX46" s="548"/>
      <c r="IFY46" s="548"/>
      <c r="IFZ46" s="548"/>
      <c r="IGA46" s="548"/>
      <c r="IGB46" s="548"/>
      <c r="IGC46" s="548"/>
      <c r="IGD46" s="548"/>
      <c r="IGE46" s="548"/>
      <c r="IGF46" s="548"/>
      <c r="IGG46" s="548"/>
      <c r="IGH46" s="548"/>
      <c r="IGI46" s="548"/>
      <c r="IGJ46" s="548"/>
      <c r="IGK46" s="548"/>
      <c r="IGL46" s="548"/>
      <c r="IGM46" s="548"/>
      <c r="IGN46" s="548"/>
      <c r="IGO46" s="548"/>
      <c r="IGP46" s="548"/>
      <c r="IGQ46" s="548"/>
      <c r="IGR46" s="548"/>
      <c r="IGS46" s="548"/>
      <c r="IGT46" s="548"/>
      <c r="IGU46" s="548"/>
      <c r="IGV46" s="548"/>
      <c r="IGW46" s="548"/>
      <c r="IGX46" s="548"/>
      <c r="IGY46" s="548"/>
      <c r="IGZ46" s="548"/>
      <c r="IHA46" s="548"/>
      <c r="IHB46" s="548"/>
      <c r="IHC46" s="548"/>
      <c r="IHD46" s="548"/>
      <c r="IHE46" s="548"/>
      <c r="IHF46" s="548"/>
      <c r="IHG46" s="548"/>
      <c r="IHH46" s="548"/>
      <c r="IHI46" s="548"/>
      <c r="IHJ46" s="548"/>
      <c r="IHK46" s="548"/>
      <c r="IHL46" s="548"/>
      <c r="IHM46" s="548"/>
      <c r="IHN46" s="548"/>
      <c r="IHO46" s="548"/>
      <c r="IHP46" s="548"/>
      <c r="IHQ46" s="548"/>
      <c r="IHR46" s="548"/>
      <c r="IHS46" s="548"/>
      <c r="IHT46" s="548"/>
      <c r="IHU46" s="548"/>
      <c r="IHV46" s="548"/>
      <c r="IHW46" s="548"/>
      <c r="IHX46" s="548"/>
      <c r="IHY46" s="548"/>
      <c r="IHZ46" s="548"/>
      <c r="IIA46" s="548"/>
      <c r="IIB46" s="548"/>
      <c r="IIC46" s="548"/>
      <c r="IID46" s="548"/>
      <c r="IIE46" s="548"/>
      <c r="IIF46" s="548"/>
      <c r="IIG46" s="548"/>
      <c r="IIH46" s="548"/>
      <c r="III46" s="548"/>
      <c r="IIJ46" s="548"/>
      <c r="IIK46" s="548"/>
      <c r="IIL46" s="548"/>
      <c r="IIM46" s="548"/>
      <c r="IIN46" s="548"/>
      <c r="IIO46" s="548"/>
      <c r="IIP46" s="548"/>
      <c r="IIQ46" s="548"/>
      <c r="IIR46" s="548"/>
      <c r="IIS46" s="548"/>
      <c r="IIT46" s="548"/>
      <c r="IIU46" s="548"/>
      <c r="IIV46" s="548"/>
      <c r="IIW46" s="548"/>
      <c r="IIX46" s="548"/>
      <c r="IIY46" s="548"/>
      <c r="IIZ46" s="548"/>
      <c r="IJA46" s="548"/>
      <c r="IJB46" s="548"/>
      <c r="IJC46" s="548"/>
      <c r="IJD46" s="548"/>
      <c r="IJE46" s="548"/>
      <c r="IJF46" s="548"/>
      <c r="IJG46" s="548"/>
      <c r="IJH46" s="548"/>
      <c r="IJI46" s="548"/>
      <c r="IJJ46" s="548"/>
      <c r="IJK46" s="548"/>
      <c r="IJL46" s="548"/>
      <c r="IJM46" s="548"/>
      <c r="IJN46" s="548"/>
      <c r="IJO46" s="548"/>
      <c r="IJP46" s="548"/>
      <c r="IJQ46" s="548"/>
      <c r="IJR46" s="548"/>
      <c r="IJS46" s="548"/>
      <c r="IJT46" s="548"/>
      <c r="IJU46" s="548"/>
      <c r="IJV46" s="548"/>
      <c r="IJW46" s="548"/>
      <c r="IJX46" s="548"/>
      <c r="IJY46" s="548"/>
      <c r="IJZ46" s="548"/>
      <c r="IKA46" s="548"/>
      <c r="IKB46" s="548"/>
      <c r="IKC46" s="548"/>
      <c r="IKD46" s="548"/>
      <c r="IKE46" s="548"/>
      <c r="IKF46" s="548"/>
      <c r="IKG46" s="548"/>
      <c r="IKH46" s="548"/>
      <c r="IKI46" s="548"/>
      <c r="IKJ46" s="548"/>
      <c r="IKK46" s="548"/>
      <c r="IKL46" s="548"/>
      <c r="IKM46" s="548"/>
      <c r="IKN46" s="548"/>
      <c r="IKO46" s="548"/>
      <c r="IKP46" s="548"/>
      <c r="IKQ46" s="548"/>
      <c r="IKR46" s="548"/>
      <c r="IKS46" s="548"/>
      <c r="IKT46" s="548"/>
      <c r="IKU46" s="548"/>
      <c r="IKV46" s="548"/>
      <c r="IKW46" s="548"/>
      <c r="IKX46" s="548"/>
      <c r="IKY46" s="548"/>
      <c r="IKZ46" s="548"/>
      <c r="ILA46" s="548"/>
      <c r="ILB46" s="548"/>
      <c r="ILC46" s="548"/>
      <c r="ILD46" s="548"/>
      <c r="ILE46" s="548"/>
      <c r="ILF46" s="548"/>
      <c r="ILG46" s="548"/>
      <c r="ILH46" s="548"/>
      <c r="ILI46" s="548"/>
      <c r="ILJ46" s="548"/>
      <c r="ILK46" s="548"/>
      <c r="ILL46" s="548"/>
      <c r="ILM46" s="548"/>
      <c r="ILN46" s="548"/>
      <c r="ILO46" s="548"/>
      <c r="ILP46" s="548"/>
      <c r="ILQ46" s="548"/>
      <c r="ILR46" s="548"/>
      <c r="ILS46" s="548"/>
      <c r="ILT46" s="548"/>
      <c r="ILU46" s="548"/>
      <c r="ILV46" s="548"/>
      <c r="ILW46" s="548"/>
      <c r="ILX46" s="548"/>
      <c r="ILY46" s="548"/>
      <c r="ILZ46" s="548"/>
      <c r="IMA46" s="548"/>
      <c r="IMB46" s="548"/>
      <c r="IMC46" s="548"/>
      <c r="IMD46" s="548"/>
      <c r="IME46" s="548"/>
      <c r="IMF46" s="548"/>
      <c r="IMG46" s="548"/>
      <c r="IMH46" s="548"/>
      <c r="IMI46" s="548"/>
      <c r="IMJ46" s="548"/>
      <c r="IMK46" s="548"/>
      <c r="IML46" s="548"/>
      <c r="IMM46" s="548"/>
      <c r="IMN46" s="548"/>
      <c r="IMO46" s="548"/>
      <c r="IMP46" s="548"/>
      <c r="IMQ46" s="548"/>
      <c r="IMR46" s="548"/>
      <c r="IMS46" s="548"/>
      <c r="IMT46" s="548"/>
      <c r="IMU46" s="548"/>
      <c r="IMV46" s="548"/>
      <c r="IMW46" s="548"/>
      <c r="IMX46" s="548"/>
      <c r="IMY46" s="548"/>
      <c r="IMZ46" s="548"/>
      <c r="INA46" s="548"/>
      <c r="INB46" s="548"/>
      <c r="INC46" s="548"/>
      <c r="IND46" s="548"/>
      <c r="INE46" s="548"/>
      <c r="INF46" s="548"/>
      <c r="ING46" s="548"/>
      <c r="INH46" s="548"/>
      <c r="INI46" s="548"/>
      <c r="INJ46" s="548"/>
      <c r="INK46" s="548"/>
      <c r="INL46" s="548"/>
      <c r="INM46" s="548"/>
      <c r="INN46" s="548"/>
      <c r="INO46" s="548"/>
      <c r="INP46" s="548"/>
      <c r="INQ46" s="548"/>
      <c r="INR46" s="548"/>
      <c r="INS46" s="548"/>
      <c r="INT46" s="548"/>
      <c r="INU46" s="548"/>
      <c r="INV46" s="548"/>
      <c r="INW46" s="548"/>
      <c r="INX46" s="548"/>
      <c r="INY46" s="548"/>
      <c r="INZ46" s="548"/>
      <c r="IOA46" s="548"/>
      <c r="IOB46" s="548"/>
      <c r="IOC46" s="548"/>
      <c r="IOD46" s="548"/>
      <c r="IOE46" s="548"/>
      <c r="IOF46" s="548"/>
      <c r="IOG46" s="548"/>
      <c r="IOH46" s="548"/>
      <c r="IOI46" s="548"/>
      <c r="IOJ46" s="548"/>
      <c r="IOK46" s="548"/>
      <c r="IOL46" s="548"/>
      <c r="IOM46" s="548"/>
      <c r="ION46" s="548"/>
      <c r="IOO46" s="548"/>
      <c r="IOP46" s="548"/>
      <c r="IOQ46" s="548"/>
      <c r="IOR46" s="548"/>
      <c r="IOS46" s="548"/>
      <c r="IOT46" s="548"/>
      <c r="IOU46" s="548"/>
      <c r="IOV46" s="548"/>
      <c r="IOW46" s="548"/>
      <c r="IOX46" s="548"/>
      <c r="IOY46" s="548"/>
      <c r="IOZ46" s="548"/>
      <c r="IPA46" s="548"/>
      <c r="IPB46" s="548"/>
      <c r="IPC46" s="548"/>
      <c r="IPD46" s="548"/>
      <c r="IPE46" s="548"/>
      <c r="IPF46" s="548"/>
      <c r="IPG46" s="548"/>
      <c r="IPH46" s="548"/>
      <c r="IPI46" s="548"/>
      <c r="IPJ46" s="548"/>
      <c r="IPK46" s="548"/>
      <c r="IPL46" s="548"/>
      <c r="IPM46" s="548"/>
      <c r="IPN46" s="548"/>
      <c r="IPO46" s="548"/>
      <c r="IPP46" s="548"/>
      <c r="IPQ46" s="548"/>
      <c r="IPR46" s="548"/>
      <c r="IPS46" s="548"/>
      <c r="IPT46" s="548"/>
      <c r="IPU46" s="548"/>
      <c r="IPV46" s="548"/>
      <c r="IPW46" s="548"/>
      <c r="IPX46" s="548"/>
      <c r="IPY46" s="548"/>
      <c r="IPZ46" s="548"/>
      <c r="IQA46" s="548"/>
      <c r="IQB46" s="548"/>
      <c r="IQC46" s="548"/>
      <c r="IQD46" s="548"/>
      <c r="IQE46" s="548"/>
      <c r="IQF46" s="548"/>
      <c r="IQG46" s="548"/>
      <c r="IQH46" s="548"/>
      <c r="IQI46" s="548"/>
      <c r="IQJ46" s="548"/>
      <c r="IQK46" s="548"/>
      <c r="IQL46" s="548"/>
      <c r="IQM46" s="548"/>
      <c r="IQN46" s="548"/>
      <c r="IQO46" s="548"/>
      <c r="IQP46" s="548"/>
      <c r="IQQ46" s="548"/>
      <c r="IQR46" s="548"/>
      <c r="IQS46" s="548"/>
      <c r="IQT46" s="548"/>
      <c r="IQU46" s="548"/>
      <c r="IQV46" s="548"/>
      <c r="IQW46" s="548"/>
      <c r="IQX46" s="548"/>
      <c r="IQY46" s="548"/>
      <c r="IQZ46" s="548"/>
      <c r="IRA46" s="548"/>
      <c r="IRB46" s="548"/>
      <c r="IRC46" s="548"/>
      <c r="IRD46" s="548"/>
      <c r="IRE46" s="548"/>
      <c r="IRF46" s="548"/>
      <c r="IRG46" s="548"/>
      <c r="IRH46" s="548"/>
      <c r="IRI46" s="548"/>
      <c r="IRJ46" s="548"/>
      <c r="IRK46" s="548"/>
      <c r="IRL46" s="548"/>
      <c r="IRM46" s="548"/>
      <c r="IRN46" s="548"/>
      <c r="IRO46" s="548"/>
      <c r="IRP46" s="548"/>
      <c r="IRQ46" s="548"/>
      <c r="IRR46" s="548"/>
      <c r="IRS46" s="548"/>
      <c r="IRT46" s="548"/>
      <c r="IRU46" s="548"/>
      <c r="IRV46" s="548"/>
      <c r="IRW46" s="548"/>
      <c r="IRX46" s="548"/>
      <c r="IRY46" s="548"/>
      <c r="IRZ46" s="548"/>
      <c r="ISA46" s="548"/>
      <c r="ISB46" s="548"/>
      <c r="ISC46" s="548"/>
      <c r="ISD46" s="548"/>
      <c r="ISE46" s="548"/>
      <c r="ISF46" s="548"/>
      <c r="ISG46" s="548"/>
      <c r="ISH46" s="548"/>
      <c r="ISI46" s="548"/>
      <c r="ISJ46" s="548"/>
      <c r="ISK46" s="548"/>
      <c r="ISL46" s="548"/>
      <c r="ISM46" s="548"/>
      <c r="ISN46" s="548"/>
      <c r="ISO46" s="548"/>
      <c r="ISP46" s="548"/>
      <c r="ISQ46" s="548"/>
      <c r="ISR46" s="548"/>
      <c r="ISS46" s="548"/>
      <c r="IST46" s="548"/>
      <c r="ISU46" s="548"/>
      <c r="ISV46" s="548"/>
      <c r="ISW46" s="548"/>
      <c r="ISX46" s="548"/>
      <c r="ISY46" s="548"/>
      <c r="ISZ46" s="548"/>
      <c r="ITA46" s="548"/>
      <c r="ITB46" s="548"/>
      <c r="ITC46" s="548"/>
      <c r="ITD46" s="548"/>
      <c r="ITE46" s="548"/>
      <c r="ITF46" s="548"/>
      <c r="ITG46" s="548"/>
      <c r="ITH46" s="548"/>
      <c r="ITI46" s="548"/>
      <c r="ITJ46" s="548"/>
      <c r="ITK46" s="548"/>
      <c r="ITL46" s="548"/>
      <c r="ITM46" s="548"/>
      <c r="ITN46" s="548"/>
      <c r="ITO46" s="548"/>
      <c r="ITP46" s="548"/>
      <c r="ITQ46" s="548"/>
      <c r="ITR46" s="548"/>
      <c r="ITS46" s="548"/>
      <c r="ITT46" s="548"/>
      <c r="ITU46" s="548"/>
      <c r="ITV46" s="548"/>
      <c r="ITW46" s="548"/>
      <c r="ITX46" s="548"/>
      <c r="ITY46" s="548"/>
      <c r="ITZ46" s="548"/>
      <c r="IUA46" s="548"/>
      <c r="IUB46" s="548"/>
      <c r="IUC46" s="548"/>
      <c r="IUD46" s="548"/>
      <c r="IUE46" s="548"/>
      <c r="IUF46" s="548"/>
      <c r="IUG46" s="548"/>
      <c r="IUH46" s="548"/>
      <c r="IUI46" s="548"/>
      <c r="IUJ46" s="548"/>
      <c r="IUK46" s="548"/>
      <c r="IUL46" s="548"/>
      <c r="IUM46" s="548"/>
      <c r="IUN46" s="548"/>
      <c r="IUO46" s="548"/>
      <c r="IUP46" s="548"/>
      <c r="IUQ46" s="548"/>
      <c r="IUR46" s="548"/>
      <c r="IUS46" s="548"/>
      <c r="IUT46" s="548"/>
      <c r="IUU46" s="548"/>
      <c r="IUV46" s="548"/>
      <c r="IUW46" s="548"/>
      <c r="IUX46" s="548"/>
      <c r="IUY46" s="548"/>
      <c r="IUZ46" s="548"/>
      <c r="IVA46" s="548"/>
      <c r="IVB46" s="548"/>
      <c r="IVC46" s="548"/>
      <c r="IVD46" s="548"/>
      <c r="IVE46" s="548"/>
      <c r="IVF46" s="548"/>
      <c r="IVG46" s="548"/>
      <c r="IVH46" s="548"/>
      <c r="IVI46" s="548"/>
      <c r="IVJ46" s="548"/>
      <c r="IVK46" s="548"/>
      <c r="IVL46" s="548"/>
      <c r="IVM46" s="548"/>
      <c r="IVN46" s="548"/>
      <c r="IVO46" s="548"/>
      <c r="IVP46" s="548"/>
      <c r="IVQ46" s="548"/>
      <c r="IVR46" s="548"/>
      <c r="IVS46" s="548"/>
      <c r="IVT46" s="548"/>
      <c r="IVU46" s="548"/>
      <c r="IVV46" s="548"/>
      <c r="IVW46" s="548"/>
      <c r="IVX46" s="548"/>
      <c r="IVY46" s="548"/>
      <c r="IVZ46" s="548"/>
      <c r="IWA46" s="548"/>
      <c r="IWB46" s="548"/>
      <c r="IWC46" s="548"/>
      <c r="IWD46" s="548"/>
      <c r="IWE46" s="548"/>
      <c r="IWF46" s="548"/>
      <c r="IWG46" s="548"/>
      <c r="IWH46" s="548"/>
      <c r="IWI46" s="548"/>
      <c r="IWJ46" s="548"/>
      <c r="IWK46" s="548"/>
      <c r="IWL46" s="548"/>
      <c r="IWM46" s="548"/>
      <c r="IWN46" s="548"/>
      <c r="IWO46" s="548"/>
      <c r="IWP46" s="548"/>
      <c r="IWQ46" s="548"/>
      <c r="IWR46" s="548"/>
      <c r="IWS46" s="548"/>
      <c r="IWT46" s="548"/>
      <c r="IWU46" s="548"/>
      <c r="IWV46" s="548"/>
      <c r="IWW46" s="548"/>
      <c r="IWX46" s="548"/>
      <c r="IWY46" s="548"/>
      <c r="IWZ46" s="548"/>
      <c r="IXA46" s="548"/>
      <c r="IXB46" s="548"/>
      <c r="IXC46" s="548"/>
      <c r="IXD46" s="548"/>
      <c r="IXE46" s="548"/>
      <c r="IXF46" s="548"/>
      <c r="IXG46" s="548"/>
      <c r="IXH46" s="548"/>
      <c r="IXI46" s="548"/>
      <c r="IXJ46" s="548"/>
      <c r="IXK46" s="548"/>
      <c r="IXL46" s="548"/>
      <c r="IXM46" s="548"/>
      <c r="IXN46" s="548"/>
      <c r="IXO46" s="548"/>
      <c r="IXP46" s="548"/>
      <c r="IXQ46" s="548"/>
      <c r="IXR46" s="548"/>
      <c r="IXS46" s="548"/>
      <c r="IXT46" s="548"/>
      <c r="IXU46" s="548"/>
      <c r="IXV46" s="548"/>
      <c r="IXW46" s="548"/>
      <c r="IXX46" s="548"/>
      <c r="IXY46" s="548"/>
      <c r="IXZ46" s="548"/>
      <c r="IYA46" s="548"/>
      <c r="IYB46" s="548"/>
      <c r="IYC46" s="548"/>
      <c r="IYD46" s="548"/>
      <c r="IYE46" s="548"/>
      <c r="IYF46" s="548"/>
      <c r="IYG46" s="548"/>
      <c r="IYH46" s="548"/>
      <c r="IYI46" s="548"/>
      <c r="IYJ46" s="548"/>
      <c r="IYK46" s="548"/>
      <c r="IYL46" s="548"/>
      <c r="IYM46" s="548"/>
      <c r="IYN46" s="548"/>
      <c r="IYO46" s="548"/>
      <c r="IYP46" s="548"/>
      <c r="IYQ46" s="548"/>
      <c r="IYR46" s="548"/>
      <c r="IYS46" s="548"/>
      <c r="IYT46" s="548"/>
      <c r="IYU46" s="548"/>
      <c r="IYV46" s="548"/>
      <c r="IYW46" s="548"/>
      <c r="IYX46" s="548"/>
      <c r="IYY46" s="548"/>
      <c r="IYZ46" s="548"/>
      <c r="IZA46" s="548"/>
      <c r="IZB46" s="548"/>
      <c r="IZC46" s="548"/>
      <c r="IZD46" s="548"/>
      <c r="IZE46" s="548"/>
      <c r="IZF46" s="548"/>
      <c r="IZG46" s="548"/>
      <c r="IZH46" s="548"/>
      <c r="IZI46" s="548"/>
      <c r="IZJ46" s="548"/>
      <c r="IZK46" s="548"/>
      <c r="IZL46" s="548"/>
      <c r="IZM46" s="548"/>
      <c r="IZN46" s="548"/>
      <c r="IZO46" s="548"/>
      <c r="IZP46" s="548"/>
      <c r="IZQ46" s="548"/>
      <c r="IZR46" s="548"/>
      <c r="IZS46" s="548"/>
      <c r="IZT46" s="548"/>
      <c r="IZU46" s="548"/>
      <c r="IZV46" s="548"/>
      <c r="IZW46" s="548"/>
      <c r="IZX46" s="548"/>
      <c r="IZY46" s="548"/>
      <c r="IZZ46" s="548"/>
      <c r="JAA46" s="548"/>
      <c r="JAB46" s="548"/>
      <c r="JAC46" s="548"/>
      <c r="JAD46" s="548"/>
      <c r="JAE46" s="548"/>
      <c r="JAF46" s="548"/>
      <c r="JAG46" s="548"/>
      <c r="JAH46" s="548"/>
      <c r="JAI46" s="548"/>
      <c r="JAJ46" s="548"/>
      <c r="JAK46" s="548"/>
      <c r="JAL46" s="548"/>
      <c r="JAM46" s="548"/>
      <c r="JAN46" s="548"/>
      <c r="JAO46" s="548"/>
      <c r="JAP46" s="548"/>
      <c r="JAQ46" s="548"/>
      <c r="JAR46" s="548"/>
      <c r="JAS46" s="548"/>
      <c r="JAT46" s="548"/>
      <c r="JAU46" s="548"/>
      <c r="JAV46" s="548"/>
      <c r="JAW46" s="548"/>
      <c r="JAX46" s="548"/>
      <c r="JAY46" s="548"/>
      <c r="JAZ46" s="548"/>
      <c r="JBA46" s="548"/>
      <c r="JBB46" s="548"/>
      <c r="JBC46" s="548"/>
      <c r="JBD46" s="548"/>
      <c r="JBE46" s="548"/>
      <c r="JBF46" s="548"/>
      <c r="JBG46" s="548"/>
      <c r="JBH46" s="548"/>
      <c r="JBI46" s="548"/>
      <c r="JBJ46" s="548"/>
      <c r="JBK46" s="548"/>
      <c r="JBL46" s="548"/>
      <c r="JBM46" s="548"/>
      <c r="JBN46" s="548"/>
      <c r="JBO46" s="548"/>
      <c r="JBP46" s="548"/>
      <c r="JBQ46" s="548"/>
      <c r="JBR46" s="548"/>
      <c r="JBS46" s="548"/>
      <c r="JBT46" s="548"/>
      <c r="JBU46" s="548"/>
      <c r="JBV46" s="548"/>
      <c r="JBW46" s="548"/>
      <c r="JBX46" s="548"/>
      <c r="JBY46" s="548"/>
      <c r="JBZ46" s="548"/>
      <c r="JCA46" s="548"/>
      <c r="JCB46" s="548"/>
      <c r="JCC46" s="548"/>
      <c r="JCD46" s="548"/>
      <c r="JCE46" s="548"/>
      <c r="JCF46" s="548"/>
      <c r="JCG46" s="548"/>
      <c r="JCH46" s="548"/>
      <c r="JCI46" s="548"/>
      <c r="JCJ46" s="548"/>
      <c r="JCK46" s="548"/>
      <c r="JCL46" s="548"/>
      <c r="JCM46" s="548"/>
      <c r="JCN46" s="548"/>
      <c r="JCO46" s="548"/>
      <c r="JCP46" s="548"/>
      <c r="JCQ46" s="548"/>
      <c r="JCR46" s="548"/>
      <c r="JCS46" s="548"/>
      <c r="JCT46" s="548"/>
      <c r="JCU46" s="548"/>
      <c r="JCV46" s="548"/>
      <c r="JCW46" s="548"/>
      <c r="JCX46" s="548"/>
      <c r="JCY46" s="548"/>
      <c r="JCZ46" s="548"/>
      <c r="JDA46" s="548"/>
      <c r="JDB46" s="548"/>
      <c r="JDC46" s="548"/>
      <c r="JDD46" s="548"/>
      <c r="JDE46" s="548"/>
      <c r="JDF46" s="548"/>
      <c r="JDG46" s="548"/>
      <c r="JDH46" s="548"/>
      <c r="JDI46" s="548"/>
      <c r="JDJ46" s="548"/>
      <c r="JDK46" s="548"/>
      <c r="JDL46" s="548"/>
      <c r="JDM46" s="548"/>
      <c r="JDN46" s="548"/>
      <c r="JDO46" s="548"/>
      <c r="JDP46" s="548"/>
      <c r="JDQ46" s="548"/>
      <c r="JDR46" s="548"/>
      <c r="JDS46" s="548"/>
      <c r="JDT46" s="548"/>
      <c r="JDU46" s="548"/>
      <c r="JDV46" s="548"/>
      <c r="JDW46" s="548"/>
      <c r="JDX46" s="548"/>
      <c r="JDY46" s="548"/>
      <c r="JDZ46" s="548"/>
      <c r="JEA46" s="548"/>
      <c r="JEB46" s="548"/>
      <c r="JEC46" s="548"/>
      <c r="JED46" s="548"/>
      <c r="JEE46" s="548"/>
      <c r="JEF46" s="548"/>
      <c r="JEG46" s="548"/>
      <c r="JEH46" s="548"/>
      <c r="JEI46" s="548"/>
      <c r="JEJ46" s="548"/>
      <c r="JEK46" s="548"/>
      <c r="JEL46" s="548"/>
      <c r="JEM46" s="548"/>
      <c r="JEN46" s="548"/>
      <c r="JEO46" s="548"/>
      <c r="JEP46" s="548"/>
      <c r="JEQ46" s="548"/>
      <c r="JER46" s="548"/>
      <c r="JES46" s="548"/>
      <c r="JET46" s="548"/>
      <c r="JEU46" s="548"/>
      <c r="JEV46" s="548"/>
      <c r="JEW46" s="548"/>
      <c r="JEX46" s="548"/>
      <c r="JEY46" s="548"/>
      <c r="JEZ46" s="548"/>
      <c r="JFA46" s="548"/>
      <c r="JFB46" s="548"/>
      <c r="JFC46" s="548"/>
      <c r="JFD46" s="548"/>
      <c r="JFE46" s="548"/>
      <c r="JFF46" s="548"/>
      <c r="JFG46" s="548"/>
      <c r="JFH46" s="548"/>
      <c r="JFI46" s="548"/>
      <c r="JFJ46" s="548"/>
      <c r="JFK46" s="548"/>
      <c r="JFL46" s="548"/>
      <c r="JFM46" s="548"/>
      <c r="JFN46" s="548"/>
      <c r="JFO46" s="548"/>
      <c r="JFP46" s="548"/>
      <c r="JFQ46" s="548"/>
      <c r="JFR46" s="548"/>
      <c r="JFS46" s="548"/>
      <c r="JFT46" s="548"/>
      <c r="JFU46" s="548"/>
      <c r="JFV46" s="548"/>
      <c r="JFW46" s="548"/>
      <c r="JFX46" s="548"/>
      <c r="JFY46" s="548"/>
      <c r="JFZ46" s="548"/>
      <c r="JGA46" s="548"/>
      <c r="JGB46" s="548"/>
      <c r="JGC46" s="548"/>
      <c r="JGD46" s="548"/>
      <c r="JGE46" s="548"/>
      <c r="JGF46" s="548"/>
      <c r="JGG46" s="548"/>
      <c r="JGH46" s="548"/>
      <c r="JGI46" s="548"/>
      <c r="JGJ46" s="548"/>
      <c r="JGK46" s="548"/>
      <c r="JGL46" s="548"/>
      <c r="JGM46" s="548"/>
      <c r="JGN46" s="548"/>
      <c r="JGO46" s="548"/>
      <c r="JGP46" s="548"/>
      <c r="JGQ46" s="548"/>
      <c r="JGR46" s="548"/>
      <c r="JGS46" s="548"/>
      <c r="JGT46" s="548"/>
      <c r="JGU46" s="548"/>
      <c r="JGV46" s="548"/>
      <c r="JGW46" s="548"/>
      <c r="JGX46" s="548"/>
      <c r="JGY46" s="548"/>
      <c r="JGZ46" s="548"/>
      <c r="JHA46" s="548"/>
      <c r="JHB46" s="548"/>
      <c r="JHC46" s="548"/>
      <c r="JHD46" s="548"/>
      <c r="JHE46" s="548"/>
      <c r="JHF46" s="548"/>
      <c r="JHG46" s="548"/>
      <c r="JHH46" s="548"/>
      <c r="JHI46" s="548"/>
      <c r="JHJ46" s="548"/>
      <c r="JHK46" s="548"/>
      <c r="JHL46" s="548"/>
      <c r="JHM46" s="548"/>
      <c r="JHN46" s="548"/>
      <c r="JHO46" s="548"/>
      <c r="JHP46" s="548"/>
      <c r="JHQ46" s="548"/>
      <c r="JHR46" s="548"/>
      <c r="JHS46" s="548"/>
      <c r="JHT46" s="548"/>
      <c r="JHU46" s="548"/>
      <c r="JHV46" s="548"/>
      <c r="JHW46" s="548"/>
      <c r="JHX46" s="548"/>
      <c r="JHY46" s="548"/>
      <c r="JHZ46" s="548"/>
      <c r="JIA46" s="548"/>
      <c r="JIB46" s="548"/>
      <c r="JIC46" s="548"/>
      <c r="JID46" s="548"/>
      <c r="JIE46" s="548"/>
      <c r="JIF46" s="548"/>
      <c r="JIG46" s="548"/>
      <c r="JIH46" s="548"/>
      <c r="JII46" s="548"/>
      <c r="JIJ46" s="548"/>
      <c r="JIK46" s="548"/>
      <c r="JIL46" s="548"/>
      <c r="JIM46" s="548"/>
      <c r="JIN46" s="548"/>
      <c r="JIO46" s="548"/>
      <c r="JIP46" s="548"/>
      <c r="JIQ46" s="548"/>
      <c r="JIR46" s="548"/>
      <c r="JIS46" s="548"/>
      <c r="JIT46" s="548"/>
      <c r="JIU46" s="548"/>
      <c r="JIV46" s="548"/>
      <c r="JIW46" s="548"/>
      <c r="JIX46" s="548"/>
      <c r="JIY46" s="548"/>
      <c r="JIZ46" s="548"/>
      <c r="JJA46" s="548"/>
      <c r="JJB46" s="548"/>
      <c r="JJC46" s="548"/>
      <c r="JJD46" s="548"/>
      <c r="JJE46" s="548"/>
      <c r="JJF46" s="548"/>
      <c r="JJG46" s="548"/>
      <c r="JJH46" s="548"/>
      <c r="JJI46" s="548"/>
      <c r="JJJ46" s="548"/>
      <c r="JJK46" s="548"/>
      <c r="JJL46" s="548"/>
      <c r="JJM46" s="548"/>
      <c r="JJN46" s="548"/>
      <c r="JJO46" s="548"/>
      <c r="JJP46" s="548"/>
      <c r="JJQ46" s="548"/>
      <c r="JJR46" s="548"/>
      <c r="JJS46" s="548"/>
      <c r="JJT46" s="548"/>
      <c r="JJU46" s="548"/>
      <c r="JJV46" s="548"/>
      <c r="JJW46" s="548"/>
      <c r="JJX46" s="548"/>
      <c r="JJY46" s="548"/>
      <c r="JJZ46" s="548"/>
      <c r="JKA46" s="548"/>
      <c r="JKB46" s="548"/>
      <c r="JKC46" s="548"/>
      <c r="JKD46" s="548"/>
      <c r="JKE46" s="548"/>
      <c r="JKF46" s="548"/>
      <c r="JKG46" s="548"/>
      <c r="JKH46" s="548"/>
      <c r="JKI46" s="548"/>
      <c r="JKJ46" s="548"/>
      <c r="JKK46" s="548"/>
      <c r="JKL46" s="548"/>
      <c r="JKM46" s="548"/>
      <c r="JKN46" s="548"/>
      <c r="JKO46" s="548"/>
      <c r="JKP46" s="548"/>
      <c r="JKQ46" s="548"/>
      <c r="JKR46" s="548"/>
      <c r="JKS46" s="548"/>
      <c r="JKT46" s="548"/>
      <c r="JKU46" s="548"/>
      <c r="JKV46" s="548"/>
      <c r="JKW46" s="548"/>
      <c r="JKX46" s="548"/>
      <c r="JKY46" s="548"/>
      <c r="JKZ46" s="548"/>
      <c r="JLA46" s="548"/>
      <c r="JLB46" s="548"/>
      <c r="JLC46" s="548"/>
      <c r="JLD46" s="548"/>
      <c r="JLE46" s="548"/>
      <c r="JLF46" s="548"/>
      <c r="JLG46" s="548"/>
      <c r="JLH46" s="548"/>
      <c r="JLI46" s="548"/>
      <c r="JLJ46" s="548"/>
      <c r="JLK46" s="548"/>
      <c r="JLL46" s="548"/>
      <c r="JLM46" s="548"/>
      <c r="JLN46" s="548"/>
      <c r="JLO46" s="548"/>
      <c r="JLP46" s="548"/>
      <c r="JLQ46" s="548"/>
      <c r="JLR46" s="548"/>
      <c r="JLS46" s="548"/>
      <c r="JLT46" s="548"/>
      <c r="JLU46" s="548"/>
      <c r="JLV46" s="548"/>
      <c r="JLW46" s="548"/>
      <c r="JLX46" s="548"/>
      <c r="JLY46" s="548"/>
      <c r="JLZ46" s="548"/>
      <c r="JMA46" s="548"/>
      <c r="JMB46" s="548"/>
      <c r="JMC46" s="548"/>
      <c r="JMD46" s="548"/>
      <c r="JME46" s="548"/>
      <c r="JMF46" s="548"/>
      <c r="JMG46" s="548"/>
      <c r="JMH46" s="548"/>
      <c r="JMI46" s="548"/>
      <c r="JMJ46" s="548"/>
      <c r="JMK46" s="548"/>
      <c r="JML46" s="548"/>
      <c r="JMM46" s="548"/>
      <c r="JMN46" s="548"/>
      <c r="JMO46" s="548"/>
      <c r="JMP46" s="548"/>
      <c r="JMQ46" s="548"/>
      <c r="JMR46" s="548"/>
      <c r="JMS46" s="548"/>
      <c r="JMT46" s="548"/>
      <c r="JMU46" s="548"/>
      <c r="JMV46" s="548"/>
      <c r="JMW46" s="548"/>
      <c r="JMX46" s="548"/>
      <c r="JMY46" s="548"/>
      <c r="JMZ46" s="548"/>
      <c r="JNA46" s="548"/>
      <c r="JNB46" s="548"/>
      <c r="JNC46" s="548"/>
      <c r="JND46" s="548"/>
      <c r="JNE46" s="548"/>
      <c r="JNF46" s="548"/>
      <c r="JNG46" s="548"/>
      <c r="JNH46" s="548"/>
      <c r="JNI46" s="548"/>
      <c r="JNJ46" s="548"/>
      <c r="JNK46" s="548"/>
      <c r="JNL46" s="548"/>
      <c r="JNM46" s="548"/>
      <c r="JNN46" s="548"/>
      <c r="JNO46" s="548"/>
      <c r="JNP46" s="548"/>
      <c r="JNQ46" s="548"/>
      <c r="JNR46" s="548"/>
      <c r="JNS46" s="548"/>
      <c r="JNT46" s="548"/>
      <c r="JNU46" s="548"/>
      <c r="JNV46" s="548"/>
      <c r="JNW46" s="548"/>
      <c r="JNX46" s="548"/>
      <c r="JNY46" s="548"/>
      <c r="JNZ46" s="548"/>
      <c r="JOA46" s="548"/>
      <c r="JOB46" s="548"/>
      <c r="JOC46" s="548"/>
      <c r="JOD46" s="548"/>
      <c r="JOE46" s="548"/>
      <c r="JOF46" s="548"/>
      <c r="JOG46" s="548"/>
      <c r="JOH46" s="548"/>
      <c r="JOI46" s="548"/>
      <c r="JOJ46" s="548"/>
      <c r="JOK46" s="548"/>
      <c r="JOL46" s="548"/>
      <c r="JOM46" s="548"/>
      <c r="JON46" s="548"/>
      <c r="JOO46" s="548"/>
      <c r="JOP46" s="548"/>
      <c r="JOQ46" s="548"/>
      <c r="JOR46" s="548"/>
      <c r="JOS46" s="548"/>
      <c r="JOT46" s="548"/>
      <c r="JOU46" s="548"/>
      <c r="JOV46" s="548"/>
      <c r="JOW46" s="548"/>
      <c r="JOX46" s="548"/>
      <c r="JOY46" s="548"/>
      <c r="JOZ46" s="548"/>
      <c r="JPA46" s="548"/>
      <c r="JPB46" s="548"/>
      <c r="JPC46" s="548"/>
      <c r="JPD46" s="548"/>
      <c r="JPE46" s="548"/>
      <c r="JPF46" s="548"/>
      <c r="JPG46" s="548"/>
      <c r="JPH46" s="548"/>
      <c r="JPI46" s="548"/>
      <c r="JPJ46" s="548"/>
      <c r="JPK46" s="548"/>
      <c r="JPL46" s="548"/>
      <c r="JPM46" s="548"/>
      <c r="JPN46" s="548"/>
      <c r="JPO46" s="548"/>
      <c r="JPP46" s="548"/>
      <c r="JPQ46" s="548"/>
      <c r="JPR46" s="548"/>
      <c r="JPS46" s="548"/>
      <c r="JPT46" s="548"/>
      <c r="JPU46" s="548"/>
      <c r="JPV46" s="548"/>
      <c r="JPW46" s="548"/>
      <c r="JPX46" s="548"/>
      <c r="JPY46" s="548"/>
      <c r="JPZ46" s="548"/>
      <c r="JQA46" s="548"/>
      <c r="JQB46" s="548"/>
      <c r="JQC46" s="548"/>
      <c r="JQD46" s="548"/>
      <c r="JQE46" s="548"/>
      <c r="JQF46" s="548"/>
      <c r="JQG46" s="548"/>
      <c r="JQH46" s="548"/>
      <c r="JQI46" s="548"/>
      <c r="JQJ46" s="548"/>
      <c r="JQK46" s="548"/>
      <c r="JQL46" s="548"/>
      <c r="JQM46" s="548"/>
      <c r="JQN46" s="548"/>
      <c r="JQO46" s="548"/>
      <c r="JQP46" s="548"/>
      <c r="JQQ46" s="548"/>
      <c r="JQR46" s="548"/>
      <c r="JQS46" s="548"/>
      <c r="JQT46" s="548"/>
      <c r="JQU46" s="548"/>
      <c r="JQV46" s="548"/>
      <c r="JQW46" s="548"/>
      <c r="JQX46" s="548"/>
      <c r="JQY46" s="548"/>
      <c r="JQZ46" s="548"/>
      <c r="JRA46" s="548"/>
      <c r="JRB46" s="548"/>
      <c r="JRC46" s="548"/>
      <c r="JRD46" s="548"/>
      <c r="JRE46" s="548"/>
      <c r="JRF46" s="548"/>
      <c r="JRG46" s="548"/>
      <c r="JRH46" s="548"/>
      <c r="JRI46" s="548"/>
      <c r="JRJ46" s="548"/>
      <c r="JRK46" s="548"/>
      <c r="JRL46" s="548"/>
      <c r="JRM46" s="548"/>
      <c r="JRN46" s="548"/>
      <c r="JRO46" s="548"/>
      <c r="JRP46" s="548"/>
      <c r="JRQ46" s="548"/>
      <c r="JRR46" s="548"/>
      <c r="JRS46" s="548"/>
      <c r="JRT46" s="548"/>
      <c r="JRU46" s="548"/>
      <c r="JRV46" s="548"/>
      <c r="JRW46" s="548"/>
      <c r="JRX46" s="548"/>
      <c r="JRY46" s="548"/>
      <c r="JRZ46" s="548"/>
      <c r="JSA46" s="548"/>
      <c r="JSB46" s="548"/>
      <c r="JSC46" s="548"/>
      <c r="JSD46" s="548"/>
      <c r="JSE46" s="548"/>
      <c r="JSF46" s="548"/>
      <c r="JSG46" s="548"/>
      <c r="JSH46" s="548"/>
      <c r="JSI46" s="548"/>
      <c r="JSJ46" s="548"/>
      <c r="JSK46" s="548"/>
      <c r="JSL46" s="548"/>
      <c r="JSM46" s="548"/>
      <c r="JSN46" s="548"/>
      <c r="JSO46" s="548"/>
      <c r="JSP46" s="548"/>
      <c r="JSQ46" s="548"/>
      <c r="JSR46" s="548"/>
      <c r="JSS46" s="548"/>
      <c r="JST46" s="548"/>
      <c r="JSU46" s="548"/>
      <c r="JSV46" s="548"/>
      <c r="JSW46" s="548"/>
      <c r="JSX46" s="548"/>
      <c r="JSY46" s="548"/>
      <c r="JSZ46" s="548"/>
      <c r="JTA46" s="548"/>
      <c r="JTB46" s="548"/>
      <c r="JTC46" s="548"/>
      <c r="JTD46" s="548"/>
      <c r="JTE46" s="548"/>
      <c r="JTF46" s="548"/>
      <c r="JTG46" s="548"/>
      <c r="JTH46" s="548"/>
      <c r="JTI46" s="548"/>
      <c r="JTJ46" s="548"/>
      <c r="JTK46" s="548"/>
      <c r="JTL46" s="548"/>
      <c r="JTM46" s="548"/>
      <c r="JTN46" s="548"/>
      <c r="JTO46" s="548"/>
      <c r="JTP46" s="548"/>
      <c r="JTQ46" s="548"/>
      <c r="JTR46" s="548"/>
      <c r="JTS46" s="548"/>
      <c r="JTT46" s="548"/>
      <c r="JTU46" s="548"/>
      <c r="JTV46" s="548"/>
      <c r="JTW46" s="548"/>
      <c r="JTX46" s="548"/>
      <c r="JTY46" s="548"/>
      <c r="JTZ46" s="548"/>
      <c r="JUA46" s="548"/>
      <c r="JUB46" s="548"/>
      <c r="JUC46" s="548"/>
      <c r="JUD46" s="548"/>
      <c r="JUE46" s="548"/>
      <c r="JUF46" s="548"/>
      <c r="JUG46" s="548"/>
      <c r="JUH46" s="548"/>
      <c r="JUI46" s="548"/>
      <c r="JUJ46" s="548"/>
      <c r="JUK46" s="548"/>
      <c r="JUL46" s="548"/>
      <c r="JUM46" s="548"/>
      <c r="JUN46" s="548"/>
      <c r="JUO46" s="548"/>
      <c r="JUP46" s="548"/>
      <c r="JUQ46" s="548"/>
      <c r="JUR46" s="548"/>
      <c r="JUS46" s="548"/>
      <c r="JUT46" s="548"/>
      <c r="JUU46" s="548"/>
      <c r="JUV46" s="548"/>
      <c r="JUW46" s="548"/>
      <c r="JUX46" s="548"/>
      <c r="JUY46" s="548"/>
      <c r="JUZ46" s="548"/>
      <c r="JVA46" s="548"/>
      <c r="JVB46" s="548"/>
      <c r="JVC46" s="548"/>
      <c r="JVD46" s="548"/>
      <c r="JVE46" s="548"/>
      <c r="JVF46" s="548"/>
      <c r="JVG46" s="548"/>
      <c r="JVH46" s="548"/>
      <c r="JVI46" s="548"/>
      <c r="JVJ46" s="548"/>
      <c r="JVK46" s="548"/>
      <c r="JVL46" s="548"/>
      <c r="JVM46" s="548"/>
      <c r="JVN46" s="548"/>
      <c r="JVO46" s="548"/>
      <c r="JVP46" s="548"/>
      <c r="JVQ46" s="548"/>
      <c r="JVR46" s="548"/>
      <c r="JVS46" s="548"/>
      <c r="JVT46" s="548"/>
      <c r="JVU46" s="548"/>
      <c r="JVV46" s="548"/>
      <c r="JVW46" s="548"/>
      <c r="JVX46" s="548"/>
      <c r="JVY46" s="548"/>
      <c r="JVZ46" s="548"/>
      <c r="JWA46" s="548"/>
      <c r="JWB46" s="548"/>
      <c r="JWC46" s="548"/>
      <c r="JWD46" s="548"/>
      <c r="JWE46" s="548"/>
      <c r="JWF46" s="548"/>
      <c r="JWG46" s="548"/>
      <c r="JWH46" s="548"/>
      <c r="JWI46" s="548"/>
      <c r="JWJ46" s="548"/>
      <c r="JWK46" s="548"/>
      <c r="JWL46" s="548"/>
      <c r="JWM46" s="548"/>
      <c r="JWN46" s="548"/>
      <c r="JWO46" s="548"/>
      <c r="JWP46" s="548"/>
      <c r="JWQ46" s="548"/>
      <c r="JWR46" s="548"/>
      <c r="JWS46" s="548"/>
      <c r="JWT46" s="548"/>
      <c r="JWU46" s="548"/>
      <c r="JWV46" s="548"/>
      <c r="JWW46" s="548"/>
      <c r="JWX46" s="548"/>
      <c r="JWY46" s="548"/>
      <c r="JWZ46" s="548"/>
      <c r="JXA46" s="548"/>
      <c r="JXB46" s="548"/>
      <c r="JXC46" s="548"/>
      <c r="JXD46" s="548"/>
      <c r="JXE46" s="548"/>
      <c r="JXF46" s="548"/>
      <c r="JXG46" s="548"/>
      <c r="JXH46" s="548"/>
      <c r="JXI46" s="548"/>
      <c r="JXJ46" s="548"/>
      <c r="JXK46" s="548"/>
      <c r="JXL46" s="548"/>
      <c r="JXM46" s="548"/>
      <c r="JXN46" s="548"/>
      <c r="JXO46" s="548"/>
      <c r="JXP46" s="548"/>
      <c r="JXQ46" s="548"/>
      <c r="JXR46" s="548"/>
      <c r="JXS46" s="548"/>
      <c r="JXT46" s="548"/>
      <c r="JXU46" s="548"/>
      <c r="JXV46" s="548"/>
      <c r="JXW46" s="548"/>
      <c r="JXX46" s="548"/>
      <c r="JXY46" s="548"/>
      <c r="JXZ46" s="548"/>
      <c r="JYA46" s="548"/>
      <c r="JYB46" s="548"/>
      <c r="JYC46" s="548"/>
      <c r="JYD46" s="548"/>
      <c r="JYE46" s="548"/>
      <c r="JYF46" s="548"/>
      <c r="JYG46" s="548"/>
      <c r="JYH46" s="548"/>
      <c r="JYI46" s="548"/>
      <c r="JYJ46" s="548"/>
      <c r="JYK46" s="548"/>
      <c r="JYL46" s="548"/>
      <c r="JYM46" s="548"/>
      <c r="JYN46" s="548"/>
      <c r="JYO46" s="548"/>
      <c r="JYP46" s="548"/>
      <c r="JYQ46" s="548"/>
      <c r="JYR46" s="548"/>
      <c r="JYS46" s="548"/>
      <c r="JYT46" s="548"/>
      <c r="JYU46" s="548"/>
      <c r="JYV46" s="548"/>
      <c r="JYW46" s="548"/>
      <c r="JYX46" s="548"/>
      <c r="JYY46" s="548"/>
      <c r="JYZ46" s="548"/>
      <c r="JZA46" s="548"/>
      <c r="JZB46" s="548"/>
      <c r="JZC46" s="548"/>
      <c r="JZD46" s="548"/>
      <c r="JZE46" s="548"/>
      <c r="JZF46" s="548"/>
      <c r="JZG46" s="548"/>
      <c r="JZH46" s="548"/>
      <c r="JZI46" s="548"/>
      <c r="JZJ46" s="548"/>
      <c r="JZK46" s="548"/>
      <c r="JZL46" s="548"/>
      <c r="JZM46" s="548"/>
      <c r="JZN46" s="548"/>
      <c r="JZO46" s="548"/>
      <c r="JZP46" s="548"/>
      <c r="JZQ46" s="548"/>
      <c r="JZR46" s="548"/>
      <c r="JZS46" s="548"/>
      <c r="JZT46" s="548"/>
      <c r="JZU46" s="548"/>
      <c r="JZV46" s="548"/>
      <c r="JZW46" s="548"/>
      <c r="JZX46" s="548"/>
      <c r="JZY46" s="548"/>
      <c r="JZZ46" s="548"/>
      <c r="KAA46" s="548"/>
      <c r="KAB46" s="548"/>
      <c r="KAC46" s="548"/>
      <c r="KAD46" s="548"/>
      <c r="KAE46" s="548"/>
      <c r="KAF46" s="548"/>
      <c r="KAG46" s="548"/>
      <c r="KAH46" s="548"/>
      <c r="KAI46" s="548"/>
      <c r="KAJ46" s="548"/>
      <c r="KAK46" s="548"/>
      <c r="KAL46" s="548"/>
      <c r="KAM46" s="548"/>
      <c r="KAN46" s="548"/>
      <c r="KAO46" s="548"/>
      <c r="KAP46" s="548"/>
      <c r="KAQ46" s="548"/>
      <c r="KAR46" s="548"/>
      <c r="KAS46" s="548"/>
      <c r="KAT46" s="548"/>
      <c r="KAU46" s="548"/>
      <c r="KAV46" s="548"/>
      <c r="KAW46" s="548"/>
      <c r="KAX46" s="548"/>
      <c r="KAY46" s="548"/>
      <c r="KAZ46" s="548"/>
      <c r="KBA46" s="548"/>
      <c r="KBB46" s="548"/>
      <c r="KBC46" s="548"/>
      <c r="KBD46" s="548"/>
      <c r="KBE46" s="548"/>
      <c r="KBF46" s="548"/>
      <c r="KBG46" s="548"/>
      <c r="KBH46" s="548"/>
      <c r="KBI46" s="548"/>
      <c r="KBJ46" s="548"/>
      <c r="KBK46" s="548"/>
      <c r="KBL46" s="548"/>
      <c r="KBM46" s="548"/>
      <c r="KBN46" s="548"/>
      <c r="KBO46" s="548"/>
      <c r="KBP46" s="548"/>
      <c r="KBQ46" s="548"/>
      <c r="KBR46" s="548"/>
      <c r="KBS46" s="548"/>
      <c r="KBT46" s="548"/>
      <c r="KBU46" s="548"/>
      <c r="KBV46" s="548"/>
      <c r="KBW46" s="548"/>
      <c r="KBX46" s="548"/>
      <c r="KBY46" s="548"/>
      <c r="KBZ46" s="548"/>
      <c r="KCA46" s="548"/>
      <c r="KCB46" s="548"/>
      <c r="KCC46" s="548"/>
      <c r="KCD46" s="548"/>
      <c r="KCE46" s="548"/>
      <c r="KCF46" s="548"/>
      <c r="KCG46" s="548"/>
      <c r="KCH46" s="548"/>
      <c r="KCI46" s="548"/>
      <c r="KCJ46" s="548"/>
      <c r="KCK46" s="548"/>
      <c r="KCL46" s="548"/>
      <c r="KCM46" s="548"/>
      <c r="KCN46" s="548"/>
      <c r="KCO46" s="548"/>
      <c r="KCP46" s="548"/>
      <c r="KCQ46" s="548"/>
      <c r="KCR46" s="548"/>
      <c r="KCS46" s="548"/>
      <c r="KCT46" s="548"/>
      <c r="KCU46" s="548"/>
      <c r="KCV46" s="548"/>
      <c r="KCW46" s="548"/>
      <c r="KCX46" s="548"/>
      <c r="KCY46" s="548"/>
      <c r="KCZ46" s="548"/>
      <c r="KDA46" s="548"/>
      <c r="KDB46" s="548"/>
      <c r="KDC46" s="548"/>
      <c r="KDD46" s="548"/>
      <c r="KDE46" s="548"/>
      <c r="KDF46" s="548"/>
      <c r="KDG46" s="548"/>
      <c r="KDH46" s="548"/>
      <c r="KDI46" s="548"/>
      <c r="KDJ46" s="548"/>
      <c r="KDK46" s="548"/>
      <c r="KDL46" s="548"/>
      <c r="KDM46" s="548"/>
      <c r="KDN46" s="548"/>
      <c r="KDO46" s="548"/>
      <c r="KDP46" s="548"/>
      <c r="KDQ46" s="548"/>
      <c r="KDR46" s="548"/>
      <c r="KDS46" s="548"/>
      <c r="KDT46" s="548"/>
      <c r="KDU46" s="548"/>
      <c r="KDV46" s="548"/>
      <c r="KDW46" s="548"/>
      <c r="KDX46" s="548"/>
      <c r="KDY46" s="548"/>
      <c r="KDZ46" s="548"/>
      <c r="KEA46" s="548"/>
      <c r="KEB46" s="548"/>
      <c r="KEC46" s="548"/>
      <c r="KED46" s="548"/>
      <c r="KEE46" s="548"/>
      <c r="KEF46" s="548"/>
      <c r="KEG46" s="548"/>
      <c r="KEH46" s="548"/>
      <c r="KEI46" s="548"/>
      <c r="KEJ46" s="548"/>
      <c r="KEK46" s="548"/>
      <c r="KEL46" s="548"/>
      <c r="KEM46" s="548"/>
      <c r="KEN46" s="548"/>
      <c r="KEO46" s="548"/>
      <c r="KEP46" s="548"/>
      <c r="KEQ46" s="548"/>
      <c r="KER46" s="548"/>
      <c r="KES46" s="548"/>
      <c r="KET46" s="548"/>
      <c r="KEU46" s="548"/>
      <c r="KEV46" s="548"/>
      <c r="KEW46" s="548"/>
      <c r="KEX46" s="548"/>
      <c r="KEY46" s="548"/>
      <c r="KEZ46" s="548"/>
      <c r="KFA46" s="548"/>
      <c r="KFB46" s="548"/>
      <c r="KFC46" s="548"/>
      <c r="KFD46" s="548"/>
      <c r="KFE46" s="548"/>
      <c r="KFF46" s="548"/>
      <c r="KFG46" s="548"/>
      <c r="KFH46" s="548"/>
      <c r="KFI46" s="548"/>
      <c r="KFJ46" s="548"/>
      <c r="KFK46" s="548"/>
      <c r="KFL46" s="548"/>
      <c r="KFM46" s="548"/>
      <c r="KFN46" s="548"/>
      <c r="KFO46" s="548"/>
      <c r="KFP46" s="548"/>
      <c r="KFQ46" s="548"/>
      <c r="KFR46" s="548"/>
      <c r="KFS46" s="548"/>
      <c r="KFT46" s="548"/>
      <c r="KFU46" s="548"/>
      <c r="KFV46" s="548"/>
      <c r="KFW46" s="548"/>
      <c r="KFX46" s="548"/>
      <c r="KFY46" s="548"/>
      <c r="KFZ46" s="548"/>
      <c r="KGA46" s="548"/>
      <c r="KGB46" s="548"/>
      <c r="KGC46" s="548"/>
      <c r="KGD46" s="548"/>
      <c r="KGE46" s="548"/>
      <c r="KGF46" s="548"/>
      <c r="KGG46" s="548"/>
      <c r="KGH46" s="548"/>
      <c r="KGI46" s="548"/>
      <c r="KGJ46" s="548"/>
      <c r="KGK46" s="548"/>
      <c r="KGL46" s="548"/>
      <c r="KGM46" s="548"/>
      <c r="KGN46" s="548"/>
      <c r="KGO46" s="548"/>
      <c r="KGP46" s="548"/>
      <c r="KGQ46" s="548"/>
      <c r="KGR46" s="548"/>
      <c r="KGS46" s="548"/>
      <c r="KGT46" s="548"/>
      <c r="KGU46" s="548"/>
      <c r="KGV46" s="548"/>
      <c r="KGW46" s="548"/>
      <c r="KGX46" s="548"/>
      <c r="KGY46" s="548"/>
      <c r="KGZ46" s="548"/>
      <c r="KHA46" s="548"/>
      <c r="KHB46" s="548"/>
      <c r="KHC46" s="548"/>
      <c r="KHD46" s="548"/>
      <c r="KHE46" s="548"/>
      <c r="KHF46" s="548"/>
      <c r="KHG46" s="548"/>
      <c r="KHH46" s="548"/>
      <c r="KHI46" s="548"/>
      <c r="KHJ46" s="548"/>
      <c r="KHK46" s="548"/>
      <c r="KHL46" s="548"/>
      <c r="KHM46" s="548"/>
      <c r="KHN46" s="548"/>
      <c r="KHO46" s="548"/>
      <c r="KHP46" s="548"/>
      <c r="KHQ46" s="548"/>
      <c r="KHR46" s="548"/>
      <c r="KHS46" s="548"/>
      <c r="KHT46" s="548"/>
      <c r="KHU46" s="548"/>
      <c r="KHV46" s="548"/>
      <c r="KHW46" s="548"/>
      <c r="KHX46" s="548"/>
      <c r="KHY46" s="548"/>
      <c r="KHZ46" s="548"/>
      <c r="KIA46" s="548"/>
      <c r="KIB46" s="548"/>
      <c r="KIC46" s="548"/>
      <c r="KID46" s="548"/>
      <c r="KIE46" s="548"/>
      <c r="KIF46" s="548"/>
      <c r="KIG46" s="548"/>
      <c r="KIH46" s="548"/>
      <c r="KII46" s="548"/>
      <c r="KIJ46" s="548"/>
      <c r="KIK46" s="548"/>
      <c r="KIL46" s="548"/>
      <c r="KIM46" s="548"/>
      <c r="KIN46" s="548"/>
      <c r="KIO46" s="548"/>
      <c r="KIP46" s="548"/>
      <c r="KIQ46" s="548"/>
      <c r="KIR46" s="548"/>
      <c r="KIS46" s="548"/>
      <c r="KIT46" s="548"/>
      <c r="KIU46" s="548"/>
      <c r="KIV46" s="548"/>
      <c r="KIW46" s="548"/>
      <c r="KIX46" s="548"/>
      <c r="KIY46" s="548"/>
      <c r="KIZ46" s="548"/>
      <c r="KJA46" s="548"/>
      <c r="KJB46" s="548"/>
      <c r="KJC46" s="548"/>
      <c r="KJD46" s="548"/>
      <c r="KJE46" s="548"/>
      <c r="KJF46" s="548"/>
      <c r="KJG46" s="548"/>
      <c r="KJH46" s="548"/>
      <c r="KJI46" s="548"/>
      <c r="KJJ46" s="548"/>
      <c r="KJK46" s="548"/>
      <c r="KJL46" s="548"/>
      <c r="KJM46" s="548"/>
      <c r="KJN46" s="548"/>
      <c r="KJO46" s="548"/>
      <c r="KJP46" s="548"/>
      <c r="KJQ46" s="548"/>
      <c r="KJR46" s="548"/>
      <c r="KJS46" s="548"/>
      <c r="KJT46" s="548"/>
      <c r="KJU46" s="548"/>
      <c r="KJV46" s="548"/>
      <c r="KJW46" s="548"/>
      <c r="KJX46" s="548"/>
      <c r="KJY46" s="548"/>
      <c r="KJZ46" s="548"/>
      <c r="KKA46" s="548"/>
      <c r="KKB46" s="548"/>
      <c r="KKC46" s="548"/>
      <c r="KKD46" s="548"/>
      <c r="KKE46" s="548"/>
      <c r="KKF46" s="548"/>
      <c r="KKG46" s="548"/>
      <c r="KKH46" s="548"/>
      <c r="KKI46" s="548"/>
      <c r="KKJ46" s="548"/>
      <c r="KKK46" s="548"/>
      <c r="KKL46" s="548"/>
      <c r="KKM46" s="548"/>
      <c r="KKN46" s="548"/>
      <c r="KKO46" s="548"/>
      <c r="KKP46" s="548"/>
      <c r="KKQ46" s="548"/>
      <c r="KKR46" s="548"/>
      <c r="KKS46" s="548"/>
      <c r="KKT46" s="548"/>
      <c r="KKU46" s="548"/>
      <c r="KKV46" s="548"/>
      <c r="KKW46" s="548"/>
      <c r="KKX46" s="548"/>
      <c r="KKY46" s="548"/>
      <c r="KKZ46" s="548"/>
      <c r="KLA46" s="548"/>
      <c r="KLB46" s="548"/>
      <c r="KLC46" s="548"/>
      <c r="KLD46" s="548"/>
      <c r="KLE46" s="548"/>
      <c r="KLF46" s="548"/>
      <c r="KLG46" s="548"/>
      <c r="KLH46" s="548"/>
      <c r="KLI46" s="548"/>
      <c r="KLJ46" s="548"/>
      <c r="KLK46" s="548"/>
      <c r="KLL46" s="548"/>
      <c r="KLM46" s="548"/>
      <c r="KLN46" s="548"/>
      <c r="KLO46" s="548"/>
      <c r="KLP46" s="548"/>
      <c r="KLQ46" s="548"/>
      <c r="KLR46" s="548"/>
      <c r="KLS46" s="548"/>
      <c r="KLT46" s="548"/>
      <c r="KLU46" s="548"/>
      <c r="KLV46" s="548"/>
      <c r="KLW46" s="548"/>
      <c r="KLX46" s="548"/>
      <c r="KLY46" s="548"/>
      <c r="KLZ46" s="548"/>
      <c r="KMA46" s="548"/>
      <c r="KMB46" s="548"/>
      <c r="KMC46" s="548"/>
      <c r="KMD46" s="548"/>
      <c r="KME46" s="548"/>
      <c r="KMF46" s="548"/>
      <c r="KMG46" s="548"/>
      <c r="KMH46" s="548"/>
      <c r="KMI46" s="548"/>
      <c r="KMJ46" s="548"/>
      <c r="KMK46" s="548"/>
      <c r="KML46" s="548"/>
      <c r="KMM46" s="548"/>
      <c r="KMN46" s="548"/>
      <c r="KMO46" s="548"/>
      <c r="KMP46" s="548"/>
      <c r="KMQ46" s="548"/>
      <c r="KMR46" s="548"/>
      <c r="KMS46" s="548"/>
      <c r="KMT46" s="548"/>
      <c r="KMU46" s="548"/>
      <c r="KMV46" s="548"/>
      <c r="KMW46" s="548"/>
      <c r="KMX46" s="548"/>
      <c r="KMY46" s="548"/>
      <c r="KMZ46" s="548"/>
      <c r="KNA46" s="548"/>
      <c r="KNB46" s="548"/>
      <c r="KNC46" s="548"/>
      <c r="KND46" s="548"/>
      <c r="KNE46" s="548"/>
      <c r="KNF46" s="548"/>
      <c r="KNG46" s="548"/>
      <c r="KNH46" s="548"/>
      <c r="KNI46" s="548"/>
      <c r="KNJ46" s="548"/>
      <c r="KNK46" s="548"/>
      <c r="KNL46" s="548"/>
      <c r="KNM46" s="548"/>
      <c r="KNN46" s="548"/>
      <c r="KNO46" s="548"/>
      <c r="KNP46" s="548"/>
      <c r="KNQ46" s="548"/>
      <c r="KNR46" s="548"/>
      <c r="KNS46" s="548"/>
      <c r="KNT46" s="548"/>
      <c r="KNU46" s="548"/>
      <c r="KNV46" s="548"/>
      <c r="KNW46" s="548"/>
      <c r="KNX46" s="548"/>
      <c r="KNY46" s="548"/>
      <c r="KNZ46" s="548"/>
      <c r="KOA46" s="548"/>
      <c r="KOB46" s="548"/>
      <c r="KOC46" s="548"/>
      <c r="KOD46" s="548"/>
      <c r="KOE46" s="548"/>
      <c r="KOF46" s="548"/>
      <c r="KOG46" s="548"/>
      <c r="KOH46" s="548"/>
      <c r="KOI46" s="548"/>
      <c r="KOJ46" s="548"/>
      <c r="KOK46" s="548"/>
      <c r="KOL46" s="548"/>
      <c r="KOM46" s="548"/>
      <c r="KON46" s="548"/>
      <c r="KOO46" s="548"/>
      <c r="KOP46" s="548"/>
      <c r="KOQ46" s="548"/>
      <c r="KOR46" s="548"/>
      <c r="KOS46" s="548"/>
      <c r="KOT46" s="548"/>
      <c r="KOU46" s="548"/>
      <c r="KOV46" s="548"/>
      <c r="KOW46" s="548"/>
      <c r="KOX46" s="548"/>
      <c r="KOY46" s="548"/>
      <c r="KOZ46" s="548"/>
      <c r="KPA46" s="548"/>
      <c r="KPB46" s="548"/>
      <c r="KPC46" s="548"/>
      <c r="KPD46" s="548"/>
      <c r="KPE46" s="548"/>
      <c r="KPF46" s="548"/>
      <c r="KPG46" s="548"/>
      <c r="KPH46" s="548"/>
      <c r="KPI46" s="548"/>
      <c r="KPJ46" s="548"/>
      <c r="KPK46" s="548"/>
      <c r="KPL46" s="548"/>
      <c r="KPM46" s="548"/>
      <c r="KPN46" s="548"/>
      <c r="KPO46" s="548"/>
      <c r="KPP46" s="548"/>
      <c r="KPQ46" s="548"/>
      <c r="KPR46" s="548"/>
      <c r="KPS46" s="548"/>
      <c r="KPT46" s="548"/>
      <c r="KPU46" s="548"/>
      <c r="KPV46" s="548"/>
      <c r="KPW46" s="548"/>
      <c r="KPX46" s="548"/>
      <c r="KPY46" s="548"/>
      <c r="KPZ46" s="548"/>
      <c r="KQA46" s="548"/>
      <c r="KQB46" s="548"/>
      <c r="KQC46" s="548"/>
      <c r="KQD46" s="548"/>
      <c r="KQE46" s="548"/>
      <c r="KQF46" s="548"/>
      <c r="KQG46" s="548"/>
      <c r="KQH46" s="548"/>
      <c r="KQI46" s="548"/>
      <c r="KQJ46" s="548"/>
      <c r="KQK46" s="548"/>
      <c r="KQL46" s="548"/>
      <c r="KQM46" s="548"/>
      <c r="KQN46" s="548"/>
      <c r="KQO46" s="548"/>
      <c r="KQP46" s="548"/>
      <c r="KQQ46" s="548"/>
      <c r="KQR46" s="548"/>
      <c r="KQS46" s="548"/>
      <c r="KQT46" s="548"/>
      <c r="KQU46" s="548"/>
      <c r="KQV46" s="548"/>
      <c r="KQW46" s="548"/>
      <c r="KQX46" s="548"/>
      <c r="KQY46" s="548"/>
      <c r="KQZ46" s="548"/>
      <c r="KRA46" s="548"/>
      <c r="KRB46" s="548"/>
      <c r="KRC46" s="548"/>
      <c r="KRD46" s="548"/>
      <c r="KRE46" s="548"/>
      <c r="KRF46" s="548"/>
      <c r="KRG46" s="548"/>
      <c r="KRH46" s="548"/>
      <c r="KRI46" s="548"/>
      <c r="KRJ46" s="548"/>
      <c r="KRK46" s="548"/>
      <c r="KRL46" s="548"/>
      <c r="KRM46" s="548"/>
      <c r="KRN46" s="548"/>
      <c r="KRO46" s="548"/>
      <c r="KRP46" s="548"/>
      <c r="KRQ46" s="548"/>
      <c r="KRR46" s="548"/>
      <c r="KRS46" s="548"/>
      <c r="KRT46" s="548"/>
      <c r="KRU46" s="548"/>
      <c r="KRV46" s="548"/>
      <c r="KRW46" s="548"/>
      <c r="KRX46" s="548"/>
      <c r="KRY46" s="548"/>
      <c r="KRZ46" s="548"/>
      <c r="KSA46" s="548"/>
      <c r="KSB46" s="548"/>
      <c r="KSC46" s="548"/>
      <c r="KSD46" s="548"/>
      <c r="KSE46" s="548"/>
      <c r="KSF46" s="548"/>
      <c r="KSG46" s="548"/>
      <c r="KSH46" s="548"/>
      <c r="KSI46" s="548"/>
      <c r="KSJ46" s="548"/>
      <c r="KSK46" s="548"/>
      <c r="KSL46" s="548"/>
      <c r="KSM46" s="548"/>
      <c r="KSN46" s="548"/>
      <c r="KSO46" s="548"/>
      <c r="KSP46" s="548"/>
      <c r="KSQ46" s="548"/>
      <c r="KSR46" s="548"/>
      <c r="KSS46" s="548"/>
      <c r="KST46" s="548"/>
      <c r="KSU46" s="548"/>
      <c r="KSV46" s="548"/>
      <c r="KSW46" s="548"/>
      <c r="KSX46" s="548"/>
      <c r="KSY46" s="548"/>
      <c r="KSZ46" s="548"/>
      <c r="KTA46" s="548"/>
      <c r="KTB46" s="548"/>
      <c r="KTC46" s="548"/>
      <c r="KTD46" s="548"/>
      <c r="KTE46" s="548"/>
      <c r="KTF46" s="548"/>
      <c r="KTG46" s="548"/>
      <c r="KTH46" s="548"/>
      <c r="KTI46" s="548"/>
      <c r="KTJ46" s="548"/>
      <c r="KTK46" s="548"/>
      <c r="KTL46" s="548"/>
      <c r="KTM46" s="548"/>
      <c r="KTN46" s="548"/>
      <c r="KTO46" s="548"/>
      <c r="KTP46" s="548"/>
      <c r="KTQ46" s="548"/>
      <c r="KTR46" s="548"/>
      <c r="KTS46" s="548"/>
      <c r="KTT46" s="548"/>
      <c r="KTU46" s="548"/>
      <c r="KTV46" s="548"/>
      <c r="KTW46" s="548"/>
      <c r="KTX46" s="548"/>
      <c r="KTY46" s="548"/>
      <c r="KTZ46" s="548"/>
      <c r="KUA46" s="548"/>
      <c r="KUB46" s="548"/>
      <c r="KUC46" s="548"/>
      <c r="KUD46" s="548"/>
      <c r="KUE46" s="548"/>
      <c r="KUF46" s="548"/>
      <c r="KUG46" s="548"/>
      <c r="KUH46" s="548"/>
      <c r="KUI46" s="548"/>
      <c r="KUJ46" s="548"/>
      <c r="KUK46" s="548"/>
      <c r="KUL46" s="548"/>
      <c r="KUM46" s="548"/>
      <c r="KUN46" s="548"/>
      <c r="KUO46" s="548"/>
      <c r="KUP46" s="548"/>
      <c r="KUQ46" s="548"/>
      <c r="KUR46" s="548"/>
      <c r="KUS46" s="548"/>
      <c r="KUT46" s="548"/>
      <c r="KUU46" s="548"/>
      <c r="KUV46" s="548"/>
      <c r="KUW46" s="548"/>
      <c r="KUX46" s="548"/>
      <c r="KUY46" s="548"/>
      <c r="KUZ46" s="548"/>
      <c r="KVA46" s="548"/>
      <c r="KVB46" s="548"/>
      <c r="KVC46" s="548"/>
      <c r="KVD46" s="548"/>
      <c r="KVE46" s="548"/>
      <c r="KVF46" s="548"/>
      <c r="KVG46" s="548"/>
      <c r="KVH46" s="548"/>
      <c r="KVI46" s="548"/>
      <c r="KVJ46" s="548"/>
      <c r="KVK46" s="548"/>
      <c r="KVL46" s="548"/>
      <c r="KVM46" s="548"/>
      <c r="KVN46" s="548"/>
      <c r="KVO46" s="548"/>
      <c r="KVP46" s="548"/>
      <c r="KVQ46" s="548"/>
      <c r="KVR46" s="548"/>
      <c r="KVS46" s="548"/>
      <c r="KVT46" s="548"/>
      <c r="KVU46" s="548"/>
      <c r="KVV46" s="548"/>
      <c r="KVW46" s="548"/>
      <c r="KVX46" s="548"/>
      <c r="KVY46" s="548"/>
      <c r="KVZ46" s="548"/>
      <c r="KWA46" s="548"/>
      <c r="KWB46" s="548"/>
      <c r="KWC46" s="548"/>
      <c r="KWD46" s="548"/>
      <c r="KWE46" s="548"/>
      <c r="KWF46" s="548"/>
      <c r="KWG46" s="548"/>
      <c r="KWH46" s="548"/>
      <c r="KWI46" s="548"/>
      <c r="KWJ46" s="548"/>
      <c r="KWK46" s="548"/>
      <c r="KWL46" s="548"/>
      <c r="KWM46" s="548"/>
      <c r="KWN46" s="548"/>
      <c r="KWO46" s="548"/>
      <c r="KWP46" s="548"/>
      <c r="KWQ46" s="548"/>
      <c r="KWR46" s="548"/>
      <c r="KWS46" s="548"/>
      <c r="KWT46" s="548"/>
      <c r="KWU46" s="548"/>
      <c r="KWV46" s="548"/>
      <c r="KWW46" s="548"/>
      <c r="KWX46" s="548"/>
      <c r="KWY46" s="548"/>
      <c r="KWZ46" s="548"/>
      <c r="KXA46" s="548"/>
      <c r="KXB46" s="548"/>
      <c r="KXC46" s="548"/>
      <c r="KXD46" s="548"/>
      <c r="KXE46" s="548"/>
      <c r="KXF46" s="548"/>
      <c r="KXG46" s="548"/>
      <c r="KXH46" s="548"/>
      <c r="KXI46" s="548"/>
      <c r="KXJ46" s="548"/>
      <c r="KXK46" s="548"/>
      <c r="KXL46" s="548"/>
      <c r="KXM46" s="548"/>
      <c r="KXN46" s="548"/>
      <c r="KXO46" s="548"/>
      <c r="KXP46" s="548"/>
      <c r="KXQ46" s="548"/>
      <c r="KXR46" s="548"/>
      <c r="KXS46" s="548"/>
      <c r="KXT46" s="548"/>
      <c r="KXU46" s="548"/>
      <c r="KXV46" s="548"/>
      <c r="KXW46" s="548"/>
      <c r="KXX46" s="548"/>
      <c r="KXY46" s="548"/>
      <c r="KXZ46" s="548"/>
      <c r="KYA46" s="548"/>
      <c r="KYB46" s="548"/>
      <c r="KYC46" s="548"/>
      <c r="KYD46" s="548"/>
      <c r="KYE46" s="548"/>
      <c r="KYF46" s="548"/>
      <c r="KYG46" s="548"/>
      <c r="KYH46" s="548"/>
      <c r="KYI46" s="548"/>
      <c r="KYJ46" s="548"/>
      <c r="KYK46" s="548"/>
      <c r="KYL46" s="548"/>
      <c r="KYM46" s="548"/>
      <c r="KYN46" s="548"/>
      <c r="KYO46" s="548"/>
      <c r="KYP46" s="548"/>
      <c r="KYQ46" s="548"/>
      <c r="KYR46" s="548"/>
      <c r="KYS46" s="548"/>
      <c r="KYT46" s="548"/>
      <c r="KYU46" s="548"/>
      <c r="KYV46" s="548"/>
      <c r="KYW46" s="548"/>
      <c r="KYX46" s="548"/>
      <c r="KYY46" s="548"/>
      <c r="KYZ46" s="548"/>
      <c r="KZA46" s="548"/>
      <c r="KZB46" s="548"/>
      <c r="KZC46" s="548"/>
      <c r="KZD46" s="548"/>
      <c r="KZE46" s="548"/>
      <c r="KZF46" s="548"/>
      <c r="KZG46" s="548"/>
      <c r="KZH46" s="548"/>
      <c r="KZI46" s="548"/>
      <c r="KZJ46" s="548"/>
      <c r="KZK46" s="548"/>
      <c r="KZL46" s="548"/>
      <c r="KZM46" s="548"/>
      <c r="KZN46" s="548"/>
      <c r="KZO46" s="548"/>
      <c r="KZP46" s="548"/>
      <c r="KZQ46" s="548"/>
      <c r="KZR46" s="548"/>
      <c r="KZS46" s="548"/>
      <c r="KZT46" s="548"/>
      <c r="KZU46" s="548"/>
      <c r="KZV46" s="548"/>
      <c r="KZW46" s="548"/>
      <c r="KZX46" s="548"/>
      <c r="KZY46" s="548"/>
      <c r="KZZ46" s="548"/>
      <c r="LAA46" s="548"/>
      <c r="LAB46" s="548"/>
      <c r="LAC46" s="548"/>
      <c r="LAD46" s="548"/>
      <c r="LAE46" s="548"/>
      <c r="LAF46" s="548"/>
      <c r="LAG46" s="548"/>
      <c r="LAH46" s="548"/>
      <c r="LAI46" s="548"/>
      <c r="LAJ46" s="548"/>
      <c r="LAK46" s="548"/>
      <c r="LAL46" s="548"/>
      <c r="LAM46" s="548"/>
      <c r="LAN46" s="548"/>
      <c r="LAO46" s="548"/>
      <c r="LAP46" s="548"/>
      <c r="LAQ46" s="548"/>
      <c r="LAR46" s="548"/>
      <c r="LAS46" s="548"/>
      <c r="LAT46" s="548"/>
      <c r="LAU46" s="548"/>
      <c r="LAV46" s="548"/>
      <c r="LAW46" s="548"/>
      <c r="LAX46" s="548"/>
      <c r="LAY46" s="548"/>
      <c r="LAZ46" s="548"/>
      <c r="LBA46" s="548"/>
      <c r="LBB46" s="548"/>
      <c r="LBC46" s="548"/>
      <c r="LBD46" s="548"/>
      <c r="LBE46" s="548"/>
      <c r="LBF46" s="548"/>
      <c r="LBG46" s="548"/>
      <c r="LBH46" s="548"/>
      <c r="LBI46" s="548"/>
      <c r="LBJ46" s="548"/>
      <c r="LBK46" s="548"/>
      <c r="LBL46" s="548"/>
      <c r="LBM46" s="548"/>
      <c r="LBN46" s="548"/>
      <c r="LBO46" s="548"/>
      <c r="LBP46" s="548"/>
      <c r="LBQ46" s="548"/>
      <c r="LBR46" s="548"/>
      <c r="LBS46" s="548"/>
      <c r="LBT46" s="548"/>
      <c r="LBU46" s="548"/>
      <c r="LBV46" s="548"/>
      <c r="LBW46" s="548"/>
      <c r="LBX46" s="548"/>
      <c r="LBY46" s="548"/>
      <c r="LBZ46" s="548"/>
      <c r="LCA46" s="548"/>
      <c r="LCB46" s="548"/>
      <c r="LCC46" s="548"/>
      <c r="LCD46" s="548"/>
      <c r="LCE46" s="548"/>
      <c r="LCF46" s="548"/>
      <c r="LCG46" s="548"/>
      <c r="LCH46" s="548"/>
      <c r="LCI46" s="548"/>
      <c r="LCJ46" s="548"/>
      <c r="LCK46" s="548"/>
      <c r="LCL46" s="548"/>
      <c r="LCM46" s="548"/>
      <c r="LCN46" s="548"/>
      <c r="LCO46" s="548"/>
      <c r="LCP46" s="548"/>
      <c r="LCQ46" s="548"/>
      <c r="LCR46" s="548"/>
      <c r="LCS46" s="548"/>
      <c r="LCT46" s="548"/>
      <c r="LCU46" s="548"/>
      <c r="LCV46" s="548"/>
      <c r="LCW46" s="548"/>
      <c r="LCX46" s="548"/>
      <c r="LCY46" s="548"/>
      <c r="LCZ46" s="548"/>
      <c r="LDA46" s="548"/>
      <c r="LDB46" s="548"/>
      <c r="LDC46" s="548"/>
      <c r="LDD46" s="548"/>
      <c r="LDE46" s="548"/>
      <c r="LDF46" s="548"/>
      <c r="LDG46" s="548"/>
      <c r="LDH46" s="548"/>
      <c r="LDI46" s="548"/>
      <c r="LDJ46" s="548"/>
      <c r="LDK46" s="548"/>
      <c r="LDL46" s="548"/>
      <c r="LDM46" s="548"/>
      <c r="LDN46" s="548"/>
      <c r="LDO46" s="548"/>
      <c r="LDP46" s="548"/>
      <c r="LDQ46" s="548"/>
      <c r="LDR46" s="548"/>
      <c r="LDS46" s="548"/>
      <c r="LDT46" s="548"/>
      <c r="LDU46" s="548"/>
      <c r="LDV46" s="548"/>
      <c r="LDW46" s="548"/>
      <c r="LDX46" s="548"/>
      <c r="LDY46" s="548"/>
      <c r="LDZ46" s="548"/>
      <c r="LEA46" s="548"/>
      <c r="LEB46" s="548"/>
      <c r="LEC46" s="548"/>
      <c r="LED46" s="548"/>
      <c r="LEE46" s="548"/>
      <c r="LEF46" s="548"/>
      <c r="LEG46" s="548"/>
      <c r="LEH46" s="548"/>
      <c r="LEI46" s="548"/>
      <c r="LEJ46" s="548"/>
      <c r="LEK46" s="548"/>
      <c r="LEL46" s="548"/>
      <c r="LEM46" s="548"/>
      <c r="LEN46" s="548"/>
      <c r="LEO46" s="548"/>
      <c r="LEP46" s="548"/>
      <c r="LEQ46" s="548"/>
      <c r="LER46" s="548"/>
      <c r="LES46" s="548"/>
      <c r="LET46" s="548"/>
      <c r="LEU46" s="548"/>
      <c r="LEV46" s="548"/>
      <c r="LEW46" s="548"/>
      <c r="LEX46" s="548"/>
      <c r="LEY46" s="548"/>
      <c r="LEZ46" s="548"/>
      <c r="LFA46" s="548"/>
      <c r="LFB46" s="548"/>
      <c r="LFC46" s="548"/>
      <c r="LFD46" s="548"/>
      <c r="LFE46" s="548"/>
      <c r="LFF46" s="548"/>
      <c r="LFG46" s="548"/>
      <c r="LFH46" s="548"/>
      <c r="LFI46" s="548"/>
      <c r="LFJ46" s="548"/>
      <c r="LFK46" s="548"/>
      <c r="LFL46" s="548"/>
      <c r="LFM46" s="548"/>
      <c r="LFN46" s="548"/>
      <c r="LFO46" s="548"/>
      <c r="LFP46" s="548"/>
      <c r="LFQ46" s="548"/>
      <c r="LFR46" s="548"/>
      <c r="LFS46" s="548"/>
      <c r="LFT46" s="548"/>
      <c r="LFU46" s="548"/>
      <c r="LFV46" s="548"/>
      <c r="LFW46" s="548"/>
      <c r="LFX46" s="548"/>
      <c r="LFY46" s="548"/>
      <c r="LFZ46" s="548"/>
      <c r="LGA46" s="548"/>
      <c r="LGB46" s="548"/>
      <c r="LGC46" s="548"/>
      <c r="LGD46" s="548"/>
      <c r="LGE46" s="548"/>
      <c r="LGF46" s="548"/>
      <c r="LGG46" s="548"/>
      <c r="LGH46" s="548"/>
      <c r="LGI46" s="548"/>
      <c r="LGJ46" s="548"/>
      <c r="LGK46" s="548"/>
      <c r="LGL46" s="548"/>
      <c r="LGM46" s="548"/>
      <c r="LGN46" s="548"/>
      <c r="LGO46" s="548"/>
      <c r="LGP46" s="548"/>
      <c r="LGQ46" s="548"/>
      <c r="LGR46" s="548"/>
      <c r="LGS46" s="548"/>
      <c r="LGT46" s="548"/>
      <c r="LGU46" s="548"/>
      <c r="LGV46" s="548"/>
      <c r="LGW46" s="548"/>
      <c r="LGX46" s="548"/>
      <c r="LGY46" s="548"/>
      <c r="LGZ46" s="548"/>
      <c r="LHA46" s="548"/>
      <c r="LHB46" s="548"/>
      <c r="LHC46" s="548"/>
      <c r="LHD46" s="548"/>
      <c r="LHE46" s="548"/>
      <c r="LHF46" s="548"/>
      <c r="LHG46" s="548"/>
      <c r="LHH46" s="548"/>
      <c r="LHI46" s="548"/>
      <c r="LHJ46" s="548"/>
      <c r="LHK46" s="548"/>
      <c r="LHL46" s="548"/>
      <c r="LHM46" s="548"/>
      <c r="LHN46" s="548"/>
      <c r="LHO46" s="548"/>
      <c r="LHP46" s="548"/>
      <c r="LHQ46" s="548"/>
      <c r="LHR46" s="548"/>
      <c r="LHS46" s="548"/>
      <c r="LHT46" s="548"/>
      <c r="LHU46" s="548"/>
      <c r="LHV46" s="548"/>
      <c r="LHW46" s="548"/>
      <c r="LHX46" s="548"/>
      <c r="LHY46" s="548"/>
      <c r="LHZ46" s="548"/>
      <c r="LIA46" s="548"/>
      <c r="LIB46" s="548"/>
      <c r="LIC46" s="548"/>
      <c r="LID46" s="548"/>
      <c r="LIE46" s="548"/>
      <c r="LIF46" s="548"/>
      <c r="LIG46" s="548"/>
      <c r="LIH46" s="548"/>
      <c r="LII46" s="548"/>
      <c r="LIJ46" s="548"/>
      <c r="LIK46" s="548"/>
      <c r="LIL46" s="548"/>
      <c r="LIM46" s="548"/>
      <c r="LIN46" s="548"/>
      <c r="LIO46" s="548"/>
      <c r="LIP46" s="548"/>
      <c r="LIQ46" s="548"/>
      <c r="LIR46" s="548"/>
      <c r="LIS46" s="548"/>
      <c r="LIT46" s="548"/>
      <c r="LIU46" s="548"/>
      <c r="LIV46" s="548"/>
      <c r="LIW46" s="548"/>
      <c r="LIX46" s="548"/>
      <c r="LIY46" s="548"/>
      <c r="LIZ46" s="548"/>
      <c r="LJA46" s="548"/>
      <c r="LJB46" s="548"/>
      <c r="LJC46" s="548"/>
      <c r="LJD46" s="548"/>
      <c r="LJE46" s="548"/>
      <c r="LJF46" s="548"/>
      <c r="LJG46" s="548"/>
      <c r="LJH46" s="548"/>
      <c r="LJI46" s="548"/>
      <c r="LJJ46" s="548"/>
      <c r="LJK46" s="548"/>
      <c r="LJL46" s="548"/>
      <c r="LJM46" s="548"/>
      <c r="LJN46" s="548"/>
      <c r="LJO46" s="548"/>
      <c r="LJP46" s="548"/>
      <c r="LJQ46" s="548"/>
      <c r="LJR46" s="548"/>
      <c r="LJS46" s="548"/>
      <c r="LJT46" s="548"/>
      <c r="LJU46" s="548"/>
      <c r="LJV46" s="548"/>
      <c r="LJW46" s="548"/>
      <c r="LJX46" s="548"/>
      <c r="LJY46" s="548"/>
      <c r="LJZ46" s="548"/>
      <c r="LKA46" s="548"/>
      <c r="LKB46" s="548"/>
      <c r="LKC46" s="548"/>
      <c r="LKD46" s="548"/>
      <c r="LKE46" s="548"/>
      <c r="LKF46" s="548"/>
      <c r="LKG46" s="548"/>
      <c r="LKH46" s="548"/>
      <c r="LKI46" s="548"/>
      <c r="LKJ46" s="548"/>
      <c r="LKK46" s="548"/>
      <c r="LKL46" s="548"/>
      <c r="LKM46" s="548"/>
      <c r="LKN46" s="548"/>
      <c r="LKO46" s="548"/>
      <c r="LKP46" s="548"/>
      <c r="LKQ46" s="548"/>
      <c r="LKR46" s="548"/>
      <c r="LKS46" s="548"/>
      <c r="LKT46" s="548"/>
      <c r="LKU46" s="548"/>
      <c r="LKV46" s="548"/>
      <c r="LKW46" s="548"/>
      <c r="LKX46" s="548"/>
      <c r="LKY46" s="548"/>
      <c r="LKZ46" s="548"/>
      <c r="LLA46" s="548"/>
      <c r="LLB46" s="548"/>
      <c r="LLC46" s="548"/>
      <c r="LLD46" s="548"/>
      <c r="LLE46" s="548"/>
      <c r="LLF46" s="548"/>
      <c r="LLG46" s="548"/>
      <c r="LLH46" s="548"/>
      <c r="LLI46" s="548"/>
      <c r="LLJ46" s="548"/>
      <c r="LLK46" s="548"/>
      <c r="LLL46" s="548"/>
      <c r="LLM46" s="548"/>
      <c r="LLN46" s="548"/>
      <c r="LLO46" s="548"/>
      <c r="LLP46" s="548"/>
      <c r="LLQ46" s="548"/>
      <c r="LLR46" s="548"/>
      <c r="LLS46" s="548"/>
      <c r="LLT46" s="548"/>
      <c r="LLU46" s="548"/>
      <c r="LLV46" s="548"/>
      <c r="LLW46" s="548"/>
      <c r="LLX46" s="548"/>
      <c r="LLY46" s="548"/>
      <c r="LLZ46" s="548"/>
      <c r="LMA46" s="548"/>
      <c r="LMB46" s="548"/>
      <c r="LMC46" s="548"/>
      <c r="LMD46" s="548"/>
      <c r="LME46" s="548"/>
      <c r="LMF46" s="548"/>
      <c r="LMG46" s="548"/>
      <c r="LMH46" s="548"/>
      <c r="LMI46" s="548"/>
      <c r="LMJ46" s="548"/>
      <c r="LMK46" s="548"/>
      <c r="LML46" s="548"/>
      <c r="LMM46" s="548"/>
      <c r="LMN46" s="548"/>
      <c r="LMO46" s="548"/>
      <c r="LMP46" s="548"/>
      <c r="LMQ46" s="548"/>
      <c r="LMR46" s="548"/>
      <c r="LMS46" s="548"/>
      <c r="LMT46" s="548"/>
      <c r="LMU46" s="548"/>
      <c r="LMV46" s="548"/>
      <c r="LMW46" s="548"/>
      <c r="LMX46" s="548"/>
      <c r="LMY46" s="548"/>
      <c r="LMZ46" s="548"/>
      <c r="LNA46" s="548"/>
      <c r="LNB46" s="548"/>
      <c r="LNC46" s="548"/>
      <c r="LND46" s="548"/>
      <c r="LNE46" s="548"/>
      <c r="LNF46" s="548"/>
      <c r="LNG46" s="548"/>
      <c r="LNH46" s="548"/>
      <c r="LNI46" s="548"/>
      <c r="LNJ46" s="548"/>
      <c r="LNK46" s="548"/>
      <c r="LNL46" s="548"/>
      <c r="LNM46" s="548"/>
      <c r="LNN46" s="548"/>
      <c r="LNO46" s="548"/>
      <c r="LNP46" s="548"/>
      <c r="LNQ46" s="548"/>
      <c r="LNR46" s="548"/>
      <c r="LNS46" s="548"/>
      <c r="LNT46" s="548"/>
      <c r="LNU46" s="548"/>
      <c r="LNV46" s="548"/>
      <c r="LNW46" s="548"/>
      <c r="LNX46" s="548"/>
      <c r="LNY46" s="548"/>
      <c r="LNZ46" s="548"/>
      <c r="LOA46" s="548"/>
      <c r="LOB46" s="548"/>
      <c r="LOC46" s="548"/>
      <c r="LOD46" s="548"/>
      <c r="LOE46" s="548"/>
      <c r="LOF46" s="548"/>
      <c r="LOG46" s="548"/>
      <c r="LOH46" s="548"/>
      <c r="LOI46" s="548"/>
      <c r="LOJ46" s="548"/>
      <c r="LOK46" s="548"/>
      <c r="LOL46" s="548"/>
      <c r="LOM46" s="548"/>
      <c r="LON46" s="548"/>
      <c r="LOO46" s="548"/>
      <c r="LOP46" s="548"/>
      <c r="LOQ46" s="548"/>
      <c r="LOR46" s="548"/>
      <c r="LOS46" s="548"/>
      <c r="LOT46" s="548"/>
      <c r="LOU46" s="548"/>
      <c r="LOV46" s="548"/>
      <c r="LOW46" s="548"/>
      <c r="LOX46" s="548"/>
      <c r="LOY46" s="548"/>
      <c r="LOZ46" s="548"/>
      <c r="LPA46" s="548"/>
      <c r="LPB46" s="548"/>
      <c r="LPC46" s="548"/>
      <c r="LPD46" s="548"/>
      <c r="LPE46" s="548"/>
      <c r="LPF46" s="548"/>
      <c r="LPG46" s="548"/>
      <c r="LPH46" s="548"/>
      <c r="LPI46" s="548"/>
      <c r="LPJ46" s="548"/>
      <c r="LPK46" s="548"/>
      <c r="LPL46" s="548"/>
      <c r="LPM46" s="548"/>
      <c r="LPN46" s="548"/>
      <c r="LPO46" s="548"/>
      <c r="LPP46" s="548"/>
      <c r="LPQ46" s="548"/>
      <c r="LPR46" s="548"/>
      <c r="LPS46" s="548"/>
      <c r="LPT46" s="548"/>
      <c r="LPU46" s="548"/>
      <c r="LPV46" s="548"/>
      <c r="LPW46" s="548"/>
      <c r="LPX46" s="548"/>
      <c r="LPY46" s="548"/>
      <c r="LPZ46" s="548"/>
      <c r="LQA46" s="548"/>
      <c r="LQB46" s="548"/>
      <c r="LQC46" s="548"/>
      <c r="LQD46" s="548"/>
      <c r="LQE46" s="548"/>
      <c r="LQF46" s="548"/>
      <c r="LQG46" s="548"/>
      <c r="LQH46" s="548"/>
      <c r="LQI46" s="548"/>
      <c r="LQJ46" s="548"/>
      <c r="LQK46" s="548"/>
      <c r="LQL46" s="548"/>
      <c r="LQM46" s="548"/>
      <c r="LQN46" s="548"/>
      <c r="LQO46" s="548"/>
      <c r="LQP46" s="548"/>
      <c r="LQQ46" s="548"/>
      <c r="LQR46" s="548"/>
      <c r="LQS46" s="548"/>
      <c r="LQT46" s="548"/>
      <c r="LQU46" s="548"/>
      <c r="LQV46" s="548"/>
      <c r="LQW46" s="548"/>
      <c r="LQX46" s="548"/>
      <c r="LQY46" s="548"/>
      <c r="LQZ46" s="548"/>
      <c r="LRA46" s="548"/>
      <c r="LRB46" s="548"/>
      <c r="LRC46" s="548"/>
      <c r="LRD46" s="548"/>
      <c r="LRE46" s="548"/>
      <c r="LRF46" s="548"/>
      <c r="LRG46" s="548"/>
      <c r="LRH46" s="548"/>
      <c r="LRI46" s="548"/>
      <c r="LRJ46" s="548"/>
      <c r="LRK46" s="548"/>
      <c r="LRL46" s="548"/>
      <c r="LRM46" s="548"/>
      <c r="LRN46" s="548"/>
      <c r="LRO46" s="548"/>
      <c r="LRP46" s="548"/>
      <c r="LRQ46" s="548"/>
      <c r="LRR46" s="548"/>
      <c r="LRS46" s="548"/>
      <c r="LRT46" s="548"/>
      <c r="LRU46" s="548"/>
      <c r="LRV46" s="548"/>
      <c r="LRW46" s="548"/>
      <c r="LRX46" s="548"/>
      <c r="LRY46" s="548"/>
      <c r="LRZ46" s="548"/>
      <c r="LSA46" s="548"/>
      <c r="LSB46" s="548"/>
      <c r="LSC46" s="548"/>
      <c r="LSD46" s="548"/>
      <c r="LSE46" s="548"/>
      <c r="LSF46" s="548"/>
      <c r="LSG46" s="548"/>
      <c r="LSH46" s="548"/>
      <c r="LSI46" s="548"/>
      <c r="LSJ46" s="548"/>
      <c r="LSK46" s="548"/>
      <c r="LSL46" s="548"/>
      <c r="LSM46" s="548"/>
      <c r="LSN46" s="548"/>
      <c r="LSO46" s="548"/>
      <c r="LSP46" s="548"/>
      <c r="LSQ46" s="548"/>
      <c r="LSR46" s="548"/>
      <c r="LSS46" s="548"/>
      <c r="LST46" s="548"/>
      <c r="LSU46" s="548"/>
      <c r="LSV46" s="548"/>
      <c r="LSW46" s="548"/>
      <c r="LSX46" s="548"/>
      <c r="LSY46" s="548"/>
      <c r="LSZ46" s="548"/>
      <c r="LTA46" s="548"/>
      <c r="LTB46" s="548"/>
      <c r="LTC46" s="548"/>
      <c r="LTD46" s="548"/>
      <c r="LTE46" s="548"/>
      <c r="LTF46" s="548"/>
      <c r="LTG46" s="548"/>
      <c r="LTH46" s="548"/>
      <c r="LTI46" s="548"/>
      <c r="LTJ46" s="548"/>
      <c r="LTK46" s="548"/>
      <c r="LTL46" s="548"/>
      <c r="LTM46" s="548"/>
      <c r="LTN46" s="548"/>
      <c r="LTO46" s="548"/>
      <c r="LTP46" s="548"/>
      <c r="LTQ46" s="548"/>
      <c r="LTR46" s="548"/>
      <c r="LTS46" s="548"/>
      <c r="LTT46" s="548"/>
      <c r="LTU46" s="548"/>
      <c r="LTV46" s="548"/>
      <c r="LTW46" s="548"/>
      <c r="LTX46" s="548"/>
      <c r="LTY46" s="548"/>
      <c r="LTZ46" s="548"/>
      <c r="LUA46" s="548"/>
      <c r="LUB46" s="548"/>
      <c r="LUC46" s="548"/>
      <c r="LUD46" s="548"/>
      <c r="LUE46" s="548"/>
      <c r="LUF46" s="548"/>
      <c r="LUG46" s="548"/>
      <c r="LUH46" s="548"/>
      <c r="LUI46" s="548"/>
      <c r="LUJ46" s="548"/>
      <c r="LUK46" s="548"/>
      <c r="LUL46" s="548"/>
      <c r="LUM46" s="548"/>
      <c r="LUN46" s="548"/>
      <c r="LUO46" s="548"/>
      <c r="LUP46" s="548"/>
      <c r="LUQ46" s="548"/>
      <c r="LUR46" s="548"/>
      <c r="LUS46" s="548"/>
      <c r="LUT46" s="548"/>
      <c r="LUU46" s="548"/>
      <c r="LUV46" s="548"/>
      <c r="LUW46" s="548"/>
      <c r="LUX46" s="548"/>
      <c r="LUY46" s="548"/>
      <c r="LUZ46" s="548"/>
      <c r="LVA46" s="548"/>
      <c r="LVB46" s="548"/>
      <c r="LVC46" s="548"/>
      <c r="LVD46" s="548"/>
      <c r="LVE46" s="548"/>
      <c r="LVF46" s="548"/>
      <c r="LVG46" s="548"/>
      <c r="LVH46" s="548"/>
      <c r="LVI46" s="548"/>
      <c r="LVJ46" s="548"/>
      <c r="LVK46" s="548"/>
      <c r="LVL46" s="548"/>
      <c r="LVM46" s="548"/>
      <c r="LVN46" s="548"/>
      <c r="LVO46" s="548"/>
      <c r="LVP46" s="548"/>
      <c r="LVQ46" s="548"/>
      <c r="LVR46" s="548"/>
      <c r="LVS46" s="548"/>
      <c r="LVT46" s="548"/>
      <c r="LVU46" s="548"/>
      <c r="LVV46" s="548"/>
      <c r="LVW46" s="548"/>
      <c r="LVX46" s="548"/>
      <c r="LVY46" s="548"/>
      <c r="LVZ46" s="548"/>
      <c r="LWA46" s="548"/>
      <c r="LWB46" s="548"/>
      <c r="LWC46" s="548"/>
      <c r="LWD46" s="548"/>
      <c r="LWE46" s="548"/>
      <c r="LWF46" s="548"/>
      <c r="LWG46" s="548"/>
      <c r="LWH46" s="548"/>
      <c r="LWI46" s="548"/>
      <c r="LWJ46" s="548"/>
      <c r="LWK46" s="548"/>
      <c r="LWL46" s="548"/>
      <c r="LWM46" s="548"/>
      <c r="LWN46" s="548"/>
      <c r="LWO46" s="548"/>
      <c r="LWP46" s="548"/>
      <c r="LWQ46" s="548"/>
      <c r="LWR46" s="548"/>
      <c r="LWS46" s="548"/>
      <c r="LWT46" s="548"/>
      <c r="LWU46" s="548"/>
      <c r="LWV46" s="548"/>
      <c r="LWW46" s="548"/>
      <c r="LWX46" s="548"/>
      <c r="LWY46" s="548"/>
      <c r="LWZ46" s="548"/>
      <c r="LXA46" s="548"/>
      <c r="LXB46" s="548"/>
      <c r="LXC46" s="548"/>
      <c r="LXD46" s="548"/>
      <c r="LXE46" s="548"/>
      <c r="LXF46" s="548"/>
      <c r="LXG46" s="548"/>
      <c r="LXH46" s="548"/>
      <c r="LXI46" s="548"/>
      <c r="LXJ46" s="548"/>
      <c r="LXK46" s="548"/>
      <c r="LXL46" s="548"/>
      <c r="LXM46" s="548"/>
      <c r="LXN46" s="548"/>
      <c r="LXO46" s="548"/>
      <c r="LXP46" s="548"/>
      <c r="LXQ46" s="548"/>
      <c r="LXR46" s="548"/>
      <c r="LXS46" s="548"/>
      <c r="LXT46" s="548"/>
      <c r="LXU46" s="548"/>
      <c r="LXV46" s="548"/>
      <c r="LXW46" s="548"/>
      <c r="LXX46" s="548"/>
      <c r="LXY46" s="548"/>
      <c r="LXZ46" s="548"/>
      <c r="LYA46" s="548"/>
      <c r="LYB46" s="548"/>
      <c r="LYC46" s="548"/>
      <c r="LYD46" s="548"/>
      <c r="LYE46" s="548"/>
      <c r="LYF46" s="548"/>
      <c r="LYG46" s="548"/>
      <c r="LYH46" s="548"/>
      <c r="LYI46" s="548"/>
      <c r="LYJ46" s="548"/>
      <c r="LYK46" s="548"/>
      <c r="LYL46" s="548"/>
      <c r="LYM46" s="548"/>
      <c r="LYN46" s="548"/>
      <c r="LYO46" s="548"/>
      <c r="LYP46" s="548"/>
      <c r="LYQ46" s="548"/>
      <c r="LYR46" s="548"/>
      <c r="LYS46" s="548"/>
      <c r="LYT46" s="548"/>
      <c r="LYU46" s="548"/>
      <c r="LYV46" s="548"/>
      <c r="LYW46" s="548"/>
      <c r="LYX46" s="548"/>
      <c r="LYY46" s="548"/>
      <c r="LYZ46" s="548"/>
      <c r="LZA46" s="548"/>
      <c r="LZB46" s="548"/>
      <c r="LZC46" s="548"/>
      <c r="LZD46" s="548"/>
      <c r="LZE46" s="548"/>
      <c r="LZF46" s="548"/>
      <c r="LZG46" s="548"/>
      <c r="LZH46" s="548"/>
      <c r="LZI46" s="548"/>
      <c r="LZJ46" s="548"/>
      <c r="LZK46" s="548"/>
      <c r="LZL46" s="548"/>
      <c r="LZM46" s="548"/>
      <c r="LZN46" s="548"/>
      <c r="LZO46" s="548"/>
      <c r="LZP46" s="548"/>
      <c r="LZQ46" s="548"/>
      <c r="LZR46" s="548"/>
      <c r="LZS46" s="548"/>
      <c r="LZT46" s="548"/>
      <c r="LZU46" s="548"/>
      <c r="LZV46" s="548"/>
      <c r="LZW46" s="548"/>
      <c r="LZX46" s="548"/>
      <c r="LZY46" s="548"/>
      <c r="LZZ46" s="548"/>
      <c r="MAA46" s="548"/>
      <c r="MAB46" s="548"/>
      <c r="MAC46" s="548"/>
      <c r="MAD46" s="548"/>
      <c r="MAE46" s="548"/>
      <c r="MAF46" s="548"/>
      <c r="MAG46" s="548"/>
      <c r="MAH46" s="548"/>
      <c r="MAI46" s="548"/>
      <c r="MAJ46" s="548"/>
      <c r="MAK46" s="548"/>
      <c r="MAL46" s="548"/>
      <c r="MAM46" s="548"/>
      <c r="MAN46" s="548"/>
      <c r="MAO46" s="548"/>
      <c r="MAP46" s="548"/>
      <c r="MAQ46" s="548"/>
      <c r="MAR46" s="548"/>
      <c r="MAS46" s="548"/>
      <c r="MAT46" s="548"/>
      <c r="MAU46" s="548"/>
      <c r="MAV46" s="548"/>
      <c r="MAW46" s="548"/>
      <c r="MAX46" s="548"/>
      <c r="MAY46" s="548"/>
      <c r="MAZ46" s="548"/>
      <c r="MBA46" s="548"/>
      <c r="MBB46" s="548"/>
      <c r="MBC46" s="548"/>
      <c r="MBD46" s="548"/>
      <c r="MBE46" s="548"/>
      <c r="MBF46" s="548"/>
      <c r="MBG46" s="548"/>
      <c r="MBH46" s="548"/>
      <c r="MBI46" s="548"/>
      <c r="MBJ46" s="548"/>
      <c r="MBK46" s="548"/>
      <c r="MBL46" s="548"/>
      <c r="MBM46" s="548"/>
      <c r="MBN46" s="548"/>
      <c r="MBO46" s="548"/>
      <c r="MBP46" s="548"/>
      <c r="MBQ46" s="548"/>
      <c r="MBR46" s="548"/>
      <c r="MBS46" s="548"/>
      <c r="MBT46" s="548"/>
      <c r="MBU46" s="548"/>
      <c r="MBV46" s="548"/>
      <c r="MBW46" s="548"/>
      <c r="MBX46" s="548"/>
      <c r="MBY46" s="548"/>
      <c r="MBZ46" s="548"/>
      <c r="MCA46" s="548"/>
      <c r="MCB46" s="548"/>
      <c r="MCC46" s="548"/>
      <c r="MCD46" s="548"/>
      <c r="MCE46" s="548"/>
      <c r="MCF46" s="548"/>
      <c r="MCG46" s="548"/>
      <c r="MCH46" s="548"/>
      <c r="MCI46" s="548"/>
      <c r="MCJ46" s="548"/>
      <c r="MCK46" s="548"/>
      <c r="MCL46" s="548"/>
      <c r="MCM46" s="548"/>
      <c r="MCN46" s="548"/>
      <c r="MCO46" s="548"/>
      <c r="MCP46" s="548"/>
      <c r="MCQ46" s="548"/>
      <c r="MCR46" s="548"/>
      <c r="MCS46" s="548"/>
      <c r="MCT46" s="548"/>
      <c r="MCU46" s="548"/>
      <c r="MCV46" s="548"/>
      <c r="MCW46" s="548"/>
      <c r="MCX46" s="548"/>
      <c r="MCY46" s="548"/>
      <c r="MCZ46" s="548"/>
      <c r="MDA46" s="548"/>
      <c r="MDB46" s="548"/>
      <c r="MDC46" s="548"/>
      <c r="MDD46" s="548"/>
      <c r="MDE46" s="548"/>
      <c r="MDF46" s="548"/>
      <c r="MDG46" s="548"/>
      <c r="MDH46" s="548"/>
      <c r="MDI46" s="548"/>
      <c r="MDJ46" s="548"/>
      <c r="MDK46" s="548"/>
      <c r="MDL46" s="548"/>
      <c r="MDM46" s="548"/>
      <c r="MDN46" s="548"/>
      <c r="MDO46" s="548"/>
      <c r="MDP46" s="548"/>
      <c r="MDQ46" s="548"/>
      <c r="MDR46" s="548"/>
      <c r="MDS46" s="548"/>
      <c r="MDT46" s="548"/>
      <c r="MDU46" s="548"/>
      <c r="MDV46" s="548"/>
      <c r="MDW46" s="548"/>
      <c r="MDX46" s="548"/>
      <c r="MDY46" s="548"/>
      <c r="MDZ46" s="548"/>
      <c r="MEA46" s="548"/>
      <c r="MEB46" s="548"/>
      <c r="MEC46" s="548"/>
      <c r="MED46" s="548"/>
      <c r="MEE46" s="548"/>
      <c r="MEF46" s="548"/>
      <c r="MEG46" s="548"/>
      <c r="MEH46" s="548"/>
      <c r="MEI46" s="548"/>
      <c r="MEJ46" s="548"/>
      <c r="MEK46" s="548"/>
      <c r="MEL46" s="548"/>
      <c r="MEM46" s="548"/>
      <c r="MEN46" s="548"/>
      <c r="MEO46" s="548"/>
      <c r="MEP46" s="548"/>
      <c r="MEQ46" s="548"/>
      <c r="MER46" s="548"/>
      <c r="MES46" s="548"/>
      <c r="MET46" s="548"/>
      <c r="MEU46" s="548"/>
      <c r="MEV46" s="548"/>
      <c r="MEW46" s="548"/>
      <c r="MEX46" s="548"/>
      <c r="MEY46" s="548"/>
      <c r="MEZ46" s="548"/>
      <c r="MFA46" s="548"/>
      <c r="MFB46" s="548"/>
      <c r="MFC46" s="548"/>
      <c r="MFD46" s="548"/>
      <c r="MFE46" s="548"/>
      <c r="MFF46" s="548"/>
      <c r="MFG46" s="548"/>
      <c r="MFH46" s="548"/>
      <c r="MFI46" s="548"/>
      <c r="MFJ46" s="548"/>
      <c r="MFK46" s="548"/>
      <c r="MFL46" s="548"/>
      <c r="MFM46" s="548"/>
      <c r="MFN46" s="548"/>
      <c r="MFO46" s="548"/>
      <c r="MFP46" s="548"/>
      <c r="MFQ46" s="548"/>
      <c r="MFR46" s="548"/>
      <c r="MFS46" s="548"/>
      <c r="MFT46" s="548"/>
      <c r="MFU46" s="548"/>
      <c r="MFV46" s="548"/>
      <c r="MFW46" s="548"/>
      <c r="MFX46" s="548"/>
      <c r="MFY46" s="548"/>
      <c r="MFZ46" s="548"/>
      <c r="MGA46" s="548"/>
      <c r="MGB46" s="548"/>
      <c r="MGC46" s="548"/>
      <c r="MGD46" s="548"/>
      <c r="MGE46" s="548"/>
      <c r="MGF46" s="548"/>
      <c r="MGG46" s="548"/>
      <c r="MGH46" s="548"/>
      <c r="MGI46" s="548"/>
      <c r="MGJ46" s="548"/>
      <c r="MGK46" s="548"/>
      <c r="MGL46" s="548"/>
      <c r="MGM46" s="548"/>
      <c r="MGN46" s="548"/>
      <c r="MGO46" s="548"/>
      <c r="MGP46" s="548"/>
      <c r="MGQ46" s="548"/>
      <c r="MGR46" s="548"/>
      <c r="MGS46" s="548"/>
      <c r="MGT46" s="548"/>
      <c r="MGU46" s="548"/>
      <c r="MGV46" s="548"/>
      <c r="MGW46" s="548"/>
      <c r="MGX46" s="548"/>
      <c r="MGY46" s="548"/>
      <c r="MGZ46" s="548"/>
      <c r="MHA46" s="548"/>
      <c r="MHB46" s="548"/>
      <c r="MHC46" s="548"/>
      <c r="MHD46" s="548"/>
      <c r="MHE46" s="548"/>
      <c r="MHF46" s="548"/>
      <c r="MHG46" s="548"/>
      <c r="MHH46" s="548"/>
      <c r="MHI46" s="548"/>
      <c r="MHJ46" s="548"/>
      <c r="MHK46" s="548"/>
      <c r="MHL46" s="548"/>
      <c r="MHM46" s="548"/>
      <c r="MHN46" s="548"/>
      <c r="MHO46" s="548"/>
      <c r="MHP46" s="548"/>
      <c r="MHQ46" s="548"/>
      <c r="MHR46" s="548"/>
      <c r="MHS46" s="548"/>
      <c r="MHT46" s="548"/>
      <c r="MHU46" s="548"/>
      <c r="MHV46" s="548"/>
      <c r="MHW46" s="548"/>
      <c r="MHX46" s="548"/>
      <c r="MHY46" s="548"/>
      <c r="MHZ46" s="548"/>
      <c r="MIA46" s="548"/>
      <c r="MIB46" s="548"/>
      <c r="MIC46" s="548"/>
      <c r="MID46" s="548"/>
      <c r="MIE46" s="548"/>
      <c r="MIF46" s="548"/>
      <c r="MIG46" s="548"/>
      <c r="MIH46" s="548"/>
      <c r="MII46" s="548"/>
      <c r="MIJ46" s="548"/>
      <c r="MIK46" s="548"/>
      <c r="MIL46" s="548"/>
      <c r="MIM46" s="548"/>
      <c r="MIN46" s="548"/>
      <c r="MIO46" s="548"/>
      <c r="MIP46" s="548"/>
      <c r="MIQ46" s="548"/>
      <c r="MIR46" s="548"/>
      <c r="MIS46" s="548"/>
      <c r="MIT46" s="548"/>
      <c r="MIU46" s="548"/>
      <c r="MIV46" s="548"/>
      <c r="MIW46" s="548"/>
      <c r="MIX46" s="548"/>
      <c r="MIY46" s="548"/>
      <c r="MIZ46" s="548"/>
      <c r="MJA46" s="548"/>
      <c r="MJB46" s="548"/>
      <c r="MJC46" s="548"/>
      <c r="MJD46" s="548"/>
      <c r="MJE46" s="548"/>
      <c r="MJF46" s="548"/>
      <c r="MJG46" s="548"/>
      <c r="MJH46" s="548"/>
      <c r="MJI46" s="548"/>
      <c r="MJJ46" s="548"/>
      <c r="MJK46" s="548"/>
      <c r="MJL46" s="548"/>
      <c r="MJM46" s="548"/>
      <c r="MJN46" s="548"/>
      <c r="MJO46" s="548"/>
      <c r="MJP46" s="548"/>
      <c r="MJQ46" s="548"/>
      <c r="MJR46" s="548"/>
      <c r="MJS46" s="548"/>
      <c r="MJT46" s="548"/>
      <c r="MJU46" s="548"/>
      <c r="MJV46" s="548"/>
      <c r="MJW46" s="548"/>
      <c r="MJX46" s="548"/>
      <c r="MJY46" s="548"/>
      <c r="MJZ46" s="548"/>
      <c r="MKA46" s="548"/>
      <c r="MKB46" s="548"/>
      <c r="MKC46" s="548"/>
      <c r="MKD46" s="548"/>
      <c r="MKE46" s="548"/>
      <c r="MKF46" s="548"/>
      <c r="MKG46" s="548"/>
      <c r="MKH46" s="548"/>
      <c r="MKI46" s="548"/>
      <c r="MKJ46" s="548"/>
      <c r="MKK46" s="548"/>
      <c r="MKL46" s="548"/>
      <c r="MKM46" s="548"/>
      <c r="MKN46" s="548"/>
      <c r="MKO46" s="548"/>
      <c r="MKP46" s="548"/>
      <c r="MKQ46" s="548"/>
      <c r="MKR46" s="548"/>
      <c r="MKS46" s="548"/>
      <c r="MKT46" s="548"/>
      <c r="MKU46" s="548"/>
      <c r="MKV46" s="548"/>
      <c r="MKW46" s="548"/>
      <c r="MKX46" s="548"/>
      <c r="MKY46" s="548"/>
      <c r="MKZ46" s="548"/>
      <c r="MLA46" s="548"/>
      <c r="MLB46" s="548"/>
      <c r="MLC46" s="548"/>
      <c r="MLD46" s="548"/>
      <c r="MLE46" s="548"/>
      <c r="MLF46" s="548"/>
      <c r="MLG46" s="548"/>
      <c r="MLH46" s="548"/>
      <c r="MLI46" s="548"/>
      <c r="MLJ46" s="548"/>
      <c r="MLK46" s="548"/>
      <c r="MLL46" s="548"/>
      <c r="MLM46" s="548"/>
      <c r="MLN46" s="548"/>
      <c r="MLO46" s="548"/>
      <c r="MLP46" s="548"/>
      <c r="MLQ46" s="548"/>
      <c r="MLR46" s="548"/>
      <c r="MLS46" s="548"/>
      <c r="MLT46" s="548"/>
      <c r="MLU46" s="548"/>
      <c r="MLV46" s="548"/>
      <c r="MLW46" s="548"/>
      <c r="MLX46" s="548"/>
      <c r="MLY46" s="548"/>
      <c r="MLZ46" s="548"/>
      <c r="MMA46" s="548"/>
      <c r="MMB46" s="548"/>
      <c r="MMC46" s="548"/>
      <c r="MMD46" s="548"/>
      <c r="MME46" s="548"/>
      <c r="MMF46" s="548"/>
      <c r="MMG46" s="548"/>
      <c r="MMH46" s="548"/>
      <c r="MMI46" s="548"/>
      <c r="MMJ46" s="548"/>
      <c r="MMK46" s="548"/>
      <c r="MML46" s="548"/>
      <c r="MMM46" s="548"/>
      <c r="MMN46" s="548"/>
      <c r="MMO46" s="548"/>
      <c r="MMP46" s="548"/>
      <c r="MMQ46" s="548"/>
      <c r="MMR46" s="548"/>
      <c r="MMS46" s="548"/>
      <c r="MMT46" s="548"/>
      <c r="MMU46" s="548"/>
      <c r="MMV46" s="548"/>
      <c r="MMW46" s="548"/>
      <c r="MMX46" s="548"/>
      <c r="MMY46" s="548"/>
      <c r="MMZ46" s="548"/>
      <c r="MNA46" s="548"/>
      <c r="MNB46" s="548"/>
      <c r="MNC46" s="548"/>
      <c r="MND46" s="548"/>
      <c r="MNE46" s="548"/>
      <c r="MNF46" s="548"/>
      <c r="MNG46" s="548"/>
      <c r="MNH46" s="548"/>
      <c r="MNI46" s="548"/>
      <c r="MNJ46" s="548"/>
      <c r="MNK46" s="548"/>
      <c r="MNL46" s="548"/>
      <c r="MNM46" s="548"/>
      <c r="MNN46" s="548"/>
      <c r="MNO46" s="548"/>
      <c r="MNP46" s="548"/>
      <c r="MNQ46" s="548"/>
      <c r="MNR46" s="548"/>
      <c r="MNS46" s="548"/>
      <c r="MNT46" s="548"/>
      <c r="MNU46" s="548"/>
      <c r="MNV46" s="548"/>
      <c r="MNW46" s="548"/>
      <c r="MNX46" s="548"/>
      <c r="MNY46" s="548"/>
      <c r="MNZ46" s="548"/>
      <c r="MOA46" s="548"/>
      <c r="MOB46" s="548"/>
      <c r="MOC46" s="548"/>
      <c r="MOD46" s="548"/>
      <c r="MOE46" s="548"/>
      <c r="MOF46" s="548"/>
      <c r="MOG46" s="548"/>
      <c r="MOH46" s="548"/>
      <c r="MOI46" s="548"/>
      <c r="MOJ46" s="548"/>
      <c r="MOK46" s="548"/>
      <c r="MOL46" s="548"/>
      <c r="MOM46" s="548"/>
      <c r="MON46" s="548"/>
      <c r="MOO46" s="548"/>
      <c r="MOP46" s="548"/>
      <c r="MOQ46" s="548"/>
      <c r="MOR46" s="548"/>
      <c r="MOS46" s="548"/>
      <c r="MOT46" s="548"/>
      <c r="MOU46" s="548"/>
      <c r="MOV46" s="548"/>
      <c r="MOW46" s="548"/>
      <c r="MOX46" s="548"/>
      <c r="MOY46" s="548"/>
      <c r="MOZ46" s="548"/>
      <c r="MPA46" s="548"/>
      <c r="MPB46" s="548"/>
      <c r="MPC46" s="548"/>
      <c r="MPD46" s="548"/>
      <c r="MPE46" s="548"/>
      <c r="MPF46" s="548"/>
      <c r="MPG46" s="548"/>
      <c r="MPH46" s="548"/>
      <c r="MPI46" s="548"/>
      <c r="MPJ46" s="548"/>
      <c r="MPK46" s="548"/>
      <c r="MPL46" s="548"/>
      <c r="MPM46" s="548"/>
      <c r="MPN46" s="548"/>
      <c r="MPO46" s="548"/>
      <c r="MPP46" s="548"/>
      <c r="MPQ46" s="548"/>
      <c r="MPR46" s="548"/>
      <c r="MPS46" s="548"/>
      <c r="MPT46" s="548"/>
      <c r="MPU46" s="548"/>
      <c r="MPV46" s="548"/>
      <c r="MPW46" s="548"/>
      <c r="MPX46" s="548"/>
      <c r="MPY46" s="548"/>
      <c r="MPZ46" s="548"/>
      <c r="MQA46" s="548"/>
      <c r="MQB46" s="548"/>
      <c r="MQC46" s="548"/>
      <c r="MQD46" s="548"/>
      <c r="MQE46" s="548"/>
      <c r="MQF46" s="548"/>
      <c r="MQG46" s="548"/>
      <c r="MQH46" s="548"/>
      <c r="MQI46" s="548"/>
      <c r="MQJ46" s="548"/>
      <c r="MQK46" s="548"/>
      <c r="MQL46" s="548"/>
      <c r="MQM46" s="548"/>
      <c r="MQN46" s="548"/>
      <c r="MQO46" s="548"/>
      <c r="MQP46" s="548"/>
      <c r="MQQ46" s="548"/>
      <c r="MQR46" s="548"/>
      <c r="MQS46" s="548"/>
      <c r="MQT46" s="548"/>
      <c r="MQU46" s="548"/>
      <c r="MQV46" s="548"/>
      <c r="MQW46" s="548"/>
      <c r="MQX46" s="548"/>
      <c r="MQY46" s="548"/>
      <c r="MQZ46" s="548"/>
      <c r="MRA46" s="548"/>
      <c r="MRB46" s="548"/>
      <c r="MRC46" s="548"/>
      <c r="MRD46" s="548"/>
      <c r="MRE46" s="548"/>
      <c r="MRF46" s="548"/>
      <c r="MRG46" s="548"/>
      <c r="MRH46" s="548"/>
      <c r="MRI46" s="548"/>
      <c r="MRJ46" s="548"/>
      <c r="MRK46" s="548"/>
      <c r="MRL46" s="548"/>
      <c r="MRM46" s="548"/>
      <c r="MRN46" s="548"/>
      <c r="MRO46" s="548"/>
      <c r="MRP46" s="548"/>
      <c r="MRQ46" s="548"/>
      <c r="MRR46" s="548"/>
      <c r="MRS46" s="548"/>
      <c r="MRT46" s="548"/>
      <c r="MRU46" s="548"/>
      <c r="MRV46" s="548"/>
      <c r="MRW46" s="548"/>
      <c r="MRX46" s="548"/>
      <c r="MRY46" s="548"/>
      <c r="MRZ46" s="548"/>
      <c r="MSA46" s="548"/>
      <c r="MSB46" s="548"/>
      <c r="MSC46" s="548"/>
      <c r="MSD46" s="548"/>
      <c r="MSE46" s="548"/>
      <c r="MSF46" s="548"/>
      <c r="MSG46" s="548"/>
      <c r="MSH46" s="548"/>
      <c r="MSI46" s="548"/>
      <c r="MSJ46" s="548"/>
      <c r="MSK46" s="548"/>
      <c r="MSL46" s="548"/>
      <c r="MSM46" s="548"/>
      <c r="MSN46" s="548"/>
      <c r="MSO46" s="548"/>
      <c r="MSP46" s="548"/>
      <c r="MSQ46" s="548"/>
      <c r="MSR46" s="548"/>
      <c r="MSS46" s="548"/>
      <c r="MST46" s="548"/>
      <c r="MSU46" s="548"/>
      <c r="MSV46" s="548"/>
      <c r="MSW46" s="548"/>
      <c r="MSX46" s="548"/>
      <c r="MSY46" s="548"/>
      <c r="MSZ46" s="548"/>
      <c r="MTA46" s="548"/>
      <c r="MTB46" s="548"/>
      <c r="MTC46" s="548"/>
      <c r="MTD46" s="548"/>
      <c r="MTE46" s="548"/>
      <c r="MTF46" s="548"/>
      <c r="MTG46" s="548"/>
      <c r="MTH46" s="548"/>
      <c r="MTI46" s="548"/>
      <c r="MTJ46" s="548"/>
      <c r="MTK46" s="548"/>
      <c r="MTL46" s="548"/>
      <c r="MTM46" s="548"/>
      <c r="MTN46" s="548"/>
      <c r="MTO46" s="548"/>
      <c r="MTP46" s="548"/>
      <c r="MTQ46" s="548"/>
      <c r="MTR46" s="548"/>
      <c r="MTS46" s="548"/>
      <c r="MTT46" s="548"/>
      <c r="MTU46" s="548"/>
      <c r="MTV46" s="548"/>
      <c r="MTW46" s="548"/>
      <c r="MTX46" s="548"/>
      <c r="MTY46" s="548"/>
      <c r="MTZ46" s="548"/>
      <c r="MUA46" s="548"/>
      <c r="MUB46" s="548"/>
      <c r="MUC46" s="548"/>
      <c r="MUD46" s="548"/>
      <c r="MUE46" s="548"/>
      <c r="MUF46" s="548"/>
      <c r="MUG46" s="548"/>
      <c r="MUH46" s="548"/>
      <c r="MUI46" s="548"/>
      <c r="MUJ46" s="548"/>
      <c r="MUK46" s="548"/>
      <c r="MUL46" s="548"/>
      <c r="MUM46" s="548"/>
      <c r="MUN46" s="548"/>
      <c r="MUO46" s="548"/>
      <c r="MUP46" s="548"/>
      <c r="MUQ46" s="548"/>
      <c r="MUR46" s="548"/>
      <c r="MUS46" s="548"/>
      <c r="MUT46" s="548"/>
      <c r="MUU46" s="548"/>
      <c r="MUV46" s="548"/>
      <c r="MUW46" s="548"/>
      <c r="MUX46" s="548"/>
      <c r="MUY46" s="548"/>
      <c r="MUZ46" s="548"/>
      <c r="MVA46" s="548"/>
      <c r="MVB46" s="548"/>
      <c r="MVC46" s="548"/>
      <c r="MVD46" s="548"/>
      <c r="MVE46" s="548"/>
      <c r="MVF46" s="548"/>
      <c r="MVG46" s="548"/>
      <c r="MVH46" s="548"/>
      <c r="MVI46" s="548"/>
      <c r="MVJ46" s="548"/>
      <c r="MVK46" s="548"/>
      <c r="MVL46" s="548"/>
      <c r="MVM46" s="548"/>
      <c r="MVN46" s="548"/>
      <c r="MVO46" s="548"/>
      <c r="MVP46" s="548"/>
      <c r="MVQ46" s="548"/>
      <c r="MVR46" s="548"/>
      <c r="MVS46" s="548"/>
      <c r="MVT46" s="548"/>
      <c r="MVU46" s="548"/>
      <c r="MVV46" s="548"/>
      <c r="MVW46" s="548"/>
      <c r="MVX46" s="548"/>
      <c r="MVY46" s="548"/>
      <c r="MVZ46" s="548"/>
      <c r="MWA46" s="548"/>
      <c r="MWB46" s="548"/>
      <c r="MWC46" s="548"/>
      <c r="MWD46" s="548"/>
      <c r="MWE46" s="548"/>
      <c r="MWF46" s="548"/>
      <c r="MWG46" s="548"/>
      <c r="MWH46" s="548"/>
      <c r="MWI46" s="548"/>
      <c r="MWJ46" s="548"/>
      <c r="MWK46" s="548"/>
      <c r="MWL46" s="548"/>
      <c r="MWM46" s="548"/>
      <c r="MWN46" s="548"/>
      <c r="MWO46" s="548"/>
      <c r="MWP46" s="548"/>
      <c r="MWQ46" s="548"/>
      <c r="MWR46" s="548"/>
      <c r="MWS46" s="548"/>
      <c r="MWT46" s="548"/>
      <c r="MWU46" s="548"/>
      <c r="MWV46" s="548"/>
      <c r="MWW46" s="548"/>
      <c r="MWX46" s="548"/>
      <c r="MWY46" s="548"/>
      <c r="MWZ46" s="548"/>
      <c r="MXA46" s="548"/>
      <c r="MXB46" s="548"/>
      <c r="MXC46" s="548"/>
      <c r="MXD46" s="548"/>
      <c r="MXE46" s="548"/>
      <c r="MXF46" s="548"/>
      <c r="MXG46" s="548"/>
      <c r="MXH46" s="548"/>
      <c r="MXI46" s="548"/>
      <c r="MXJ46" s="548"/>
      <c r="MXK46" s="548"/>
      <c r="MXL46" s="548"/>
      <c r="MXM46" s="548"/>
      <c r="MXN46" s="548"/>
      <c r="MXO46" s="548"/>
      <c r="MXP46" s="548"/>
      <c r="MXQ46" s="548"/>
      <c r="MXR46" s="548"/>
      <c r="MXS46" s="548"/>
      <c r="MXT46" s="548"/>
      <c r="MXU46" s="548"/>
      <c r="MXV46" s="548"/>
      <c r="MXW46" s="548"/>
      <c r="MXX46" s="548"/>
      <c r="MXY46" s="548"/>
      <c r="MXZ46" s="548"/>
      <c r="MYA46" s="548"/>
      <c r="MYB46" s="548"/>
      <c r="MYC46" s="548"/>
      <c r="MYD46" s="548"/>
      <c r="MYE46" s="548"/>
      <c r="MYF46" s="548"/>
      <c r="MYG46" s="548"/>
      <c r="MYH46" s="548"/>
      <c r="MYI46" s="548"/>
      <c r="MYJ46" s="548"/>
      <c r="MYK46" s="548"/>
      <c r="MYL46" s="548"/>
      <c r="MYM46" s="548"/>
      <c r="MYN46" s="548"/>
      <c r="MYO46" s="548"/>
      <c r="MYP46" s="548"/>
      <c r="MYQ46" s="548"/>
      <c r="MYR46" s="548"/>
      <c r="MYS46" s="548"/>
      <c r="MYT46" s="548"/>
      <c r="MYU46" s="548"/>
      <c r="MYV46" s="548"/>
      <c r="MYW46" s="548"/>
      <c r="MYX46" s="548"/>
      <c r="MYY46" s="548"/>
      <c r="MYZ46" s="548"/>
      <c r="MZA46" s="548"/>
      <c r="MZB46" s="548"/>
      <c r="MZC46" s="548"/>
      <c r="MZD46" s="548"/>
      <c r="MZE46" s="548"/>
      <c r="MZF46" s="548"/>
      <c r="MZG46" s="548"/>
      <c r="MZH46" s="548"/>
      <c r="MZI46" s="548"/>
      <c r="MZJ46" s="548"/>
      <c r="MZK46" s="548"/>
      <c r="MZL46" s="548"/>
      <c r="MZM46" s="548"/>
      <c r="MZN46" s="548"/>
      <c r="MZO46" s="548"/>
      <c r="MZP46" s="548"/>
      <c r="MZQ46" s="548"/>
      <c r="MZR46" s="548"/>
      <c r="MZS46" s="548"/>
      <c r="MZT46" s="548"/>
      <c r="MZU46" s="548"/>
      <c r="MZV46" s="548"/>
      <c r="MZW46" s="548"/>
      <c r="MZX46" s="548"/>
      <c r="MZY46" s="548"/>
      <c r="MZZ46" s="548"/>
      <c r="NAA46" s="548"/>
      <c r="NAB46" s="548"/>
      <c r="NAC46" s="548"/>
      <c r="NAD46" s="548"/>
      <c r="NAE46" s="548"/>
      <c r="NAF46" s="548"/>
      <c r="NAG46" s="548"/>
      <c r="NAH46" s="548"/>
      <c r="NAI46" s="548"/>
      <c r="NAJ46" s="548"/>
      <c r="NAK46" s="548"/>
      <c r="NAL46" s="548"/>
      <c r="NAM46" s="548"/>
      <c r="NAN46" s="548"/>
      <c r="NAO46" s="548"/>
      <c r="NAP46" s="548"/>
      <c r="NAQ46" s="548"/>
      <c r="NAR46" s="548"/>
      <c r="NAS46" s="548"/>
      <c r="NAT46" s="548"/>
      <c r="NAU46" s="548"/>
      <c r="NAV46" s="548"/>
      <c r="NAW46" s="548"/>
      <c r="NAX46" s="548"/>
      <c r="NAY46" s="548"/>
      <c r="NAZ46" s="548"/>
      <c r="NBA46" s="548"/>
      <c r="NBB46" s="548"/>
      <c r="NBC46" s="548"/>
      <c r="NBD46" s="548"/>
      <c r="NBE46" s="548"/>
      <c r="NBF46" s="548"/>
      <c r="NBG46" s="548"/>
      <c r="NBH46" s="548"/>
      <c r="NBI46" s="548"/>
      <c r="NBJ46" s="548"/>
      <c r="NBK46" s="548"/>
      <c r="NBL46" s="548"/>
      <c r="NBM46" s="548"/>
      <c r="NBN46" s="548"/>
      <c r="NBO46" s="548"/>
      <c r="NBP46" s="548"/>
      <c r="NBQ46" s="548"/>
      <c r="NBR46" s="548"/>
      <c r="NBS46" s="548"/>
      <c r="NBT46" s="548"/>
      <c r="NBU46" s="548"/>
      <c r="NBV46" s="548"/>
      <c r="NBW46" s="548"/>
      <c r="NBX46" s="548"/>
      <c r="NBY46" s="548"/>
      <c r="NBZ46" s="548"/>
      <c r="NCA46" s="548"/>
      <c r="NCB46" s="548"/>
      <c r="NCC46" s="548"/>
      <c r="NCD46" s="548"/>
      <c r="NCE46" s="548"/>
      <c r="NCF46" s="548"/>
      <c r="NCG46" s="548"/>
      <c r="NCH46" s="548"/>
      <c r="NCI46" s="548"/>
      <c r="NCJ46" s="548"/>
      <c r="NCK46" s="548"/>
      <c r="NCL46" s="548"/>
      <c r="NCM46" s="548"/>
      <c r="NCN46" s="548"/>
      <c r="NCO46" s="548"/>
      <c r="NCP46" s="548"/>
      <c r="NCQ46" s="548"/>
      <c r="NCR46" s="548"/>
      <c r="NCS46" s="548"/>
      <c r="NCT46" s="548"/>
      <c r="NCU46" s="548"/>
      <c r="NCV46" s="548"/>
      <c r="NCW46" s="548"/>
      <c r="NCX46" s="548"/>
      <c r="NCY46" s="548"/>
      <c r="NCZ46" s="548"/>
      <c r="NDA46" s="548"/>
      <c r="NDB46" s="548"/>
      <c r="NDC46" s="548"/>
      <c r="NDD46" s="548"/>
      <c r="NDE46" s="548"/>
      <c r="NDF46" s="548"/>
      <c r="NDG46" s="548"/>
      <c r="NDH46" s="548"/>
      <c r="NDI46" s="548"/>
      <c r="NDJ46" s="548"/>
      <c r="NDK46" s="548"/>
      <c r="NDL46" s="548"/>
      <c r="NDM46" s="548"/>
      <c r="NDN46" s="548"/>
      <c r="NDO46" s="548"/>
      <c r="NDP46" s="548"/>
      <c r="NDQ46" s="548"/>
      <c r="NDR46" s="548"/>
      <c r="NDS46" s="548"/>
      <c r="NDT46" s="548"/>
      <c r="NDU46" s="548"/>
      <c r="NDV46" s="548"/>
      <c r="NDW46" s="548"/>
      <c r="NDX46" s="548"/>
      <c r="NDY46" s="548"/>
      <c r="NDZ46" s="548"/>
      <c r="NEA46" s="548"/>
      <c r="NEB46" s="548"/>
      <c r="NEC46" s="548"/>
      <c r="NED46" s="548"/>
      <c r="NEE46" s="548"/>
      <c r="NEF46" s="548"/>
      <c r="NEG46" s="548"/>
      <c r="NEH46" s="548"/>
      <c r="NEI46" s="548"/>
      <c r="NEJ46" s="548"/>
      <c r="NEK46" s="548"/>
      <c r="NEL46" s="548"/>
      <c r="NEM46" s="548"/>
      <c r="NEN46" s="548"/>
      <c r="NEO46" s="548"/>
      <c r="NEP46" s="548"/>
      <c r="NEQ46" s="548"/>
      <c r="NER46" s="548"/>
      <c r="NES46" s="548"/>
      <c r="NET46" s="548"/>
      <c r="NEU46" s="548"/>
      <c r="NEV46" s="548"/>
      <c r="NEW46" s="548"/>
      <c r="NEX46" s="548"/>
      <c r="NEY46" s="548"/>
      <c r="NEZ46" s="548"/>
      <c r="NFA46" s="548"/>
      <c r="NFB46" s="548"/>
      <c r="NFC46" s="548"/>
      <c r="NFD46" s="548"/>
      <c r="NFE46" s="548"/>
      <c r="NFF46" s="548"/>
      <c r="NFG46" s="548"/>
      <c r="NFH46" s="548"/>
      <c r="NFI46" s="548"/>
      <c r="NFJ46" s="548"/>
      <c r="NFK46" s="548"/>
      <c r="NFL46" s="548"/>
      <c r="NFM46" s="548"/>
      <c r="NFN46" s="548"/>
      <c r="NFO46" s="548"/>
      <c r="NFP46" s="548"/>
      <c r="NFQ46" s="548"/>
      <c r="NFR46" s="548"/>
      <c r="NFS46" s="548"/>
      <c r="NFT46" s="548"/>
      <c r="NFU46" s="548"/>
      <c r="NFV46" s="548"/>
      <c r="NFW46" s="548"/>
      <c r="NFX46" s="548"/>
      <c r="NFY46" s="548"/>
      <c r="NFZ46" s="548"/>
      <c r="NGA46" s="548"/>
      <c r="NGB46" s="548"/>
      <c r="NGC46" s="548"/>
      <c r="NGD46" s="548"/>
      <c r="NGE46" s="548"/>
      <c r="NGF46" s="548"/>
      <c r="NGG46" s="548"/>
      <c r="NGH46" s="548"/>
      <c r="NGI46" s="548"/>
      <c r="NGJ46" s="548"/>
      <c r="NGK46" s="548"/>
      <c r="NGL46" s="548"/>
      <c r="NGM46" s="548"/>
      <c r="NGN46" s="548"/>
      <c r="NGO46" s="548"/>
      <c r="NGP46" s="548"/>
      <c r="NGQ46" s="548"/>
      <c r="NGR46" s="548"/>
      <c r="NGS46" s="548"/>
      <c r="NGT46" s="548"/>
      <c r="NGU46" s="548"/>
      <c r="NGV46" s="548"/>
      <c r="NGW46" s="548"/>
      <c r="NGX46" s="548"/>
      <c r="NGY46" s="548"/>
      <c r="NGZ46" s="548"/>
      <c r="NHA46" s="548"/>
      <c r="NHB46" s="548"/>
      <c r="NHC46" s="548"/>
      <c r="NHD46" s="548"/>
      <c r="NHE46" s="548"/>
      <c r="NHF46" s="548"/>
      <c r="NHG46" s="548"/>
      <c r="NHH46" s="548"/>
      <c r="NHI46" s="548"/>
      <c r="NHJ46" s="548"/>
      <c r="NHK46" s="548"/>
      <c r="NHL46" s="548"/>
      <c r="NHM46" s="548"/>
      <c r="NHN46" s="548"/>
      <c r="NHO46" s="548"/>
      <c r="NHP46" s="548"/>
      <c r="NHQ46" s="548"/>
      <c r="NHR46" s="548"/>
      <c r="NHS46" s="548"/>
      <c r="NHT46" s="548"/>
      <c r="NHU46" s="548"/>
      <c r="NHV46" s="548"/>
      <c r="NHW46" s="548"/>
      <c r="NHX46" s="548"/>
      <c r="NHY46" s="548"/>
      <c r="NHZ46" s="548"/>
      <c r="NIA46" s="548"/>
      <c r="NIB46" s="548"/>
      <c r="NIC46" s="548"/>
      <c r="NID46" s="548"/>
      <c r="NIE46" s="548"/>
      <c r="NIF46" s="548"/>
      <c r="NIG46" s="548"/>
      <c r="NIH46" s="548"/>
      <c r="NII46" s="548"/>
      <c r="NIJ46" s="548"/>
      <c r="NIK46" s="548"/>
      <c r="NIL46" s="548"/>
      <c r="NIM46" s="548"/>
      <c r="NIN46" s="548"/>
      <c r="NIO46" s="548"/>
      <c r="NIP46" s="548"/>
      <c r="NIQ46" s="548"/>
      <c r="NIR46" s="548"/>
      <c r="NIS46" s="548"/>
      <c r="NIT46" s="548"/>
      <c r="NIU46" s="548"/>
      <c r="NIV46" s="548"/>
      <c r="NIW46" s="548"/>
      <c r="NIX46" s="548"/>
      <c r="NIY46" s="548"/>
      <c r="NIZ46" s="548"/>
      <c r="NJA46" s="548"/>
      <c r="NJB46" s="548"/>
      <c r="NJC46" s="548"/>
      <c r="NJD46" s="548"/>
      <c r="NJE46" s="548"/>
      <c r="NJF46" s="548"/>
      <c r="NJG46" s="548"/>
      <c r="NJH46" s="548"/>
      <c r="NJI46" s="548"/>
      <c r="NJJ46" s="548"/>
      <c r="NJK46" s="548"/>
      <c r="NJL46" s="548"/>
      <c r="NJM46" s="548"/>
      <c r="NJN46" s="548"/>
      <c r="NJO46" s="548"/>
      <c r="NJP46" s="548"/>
      <c r="NJQ46" s="548"/>
      <c r="NJR46" s="548"/>
      <c r="NJS46" s="548"/>
      <c r="NJT46" s="548"/>
      <c r="NJU46" s="548"/>
      <c r="NJV46" s="548"/>
      <c r="NJW46" s="548"/>
      <c r="NJX46" s="548"/>
      <c r="NJY46" s="548"/>
      <c r="NJZ46" s="548"/>
      <c r="NKA46" s="548"/>
      <c r="NKB46" s="548"/>
      <c r="NKC46" s="548"/>
      <c r="NKD46" s="548"/>
      <c r="NKE46" s="548"/>
      <c r="NKF46" s="548"/>
      <c r="NKG46" s="548"/>
      <c r="NKH46" s="548"/>
      <c r="NKI46" s="548"/>
      <c r="NKJ46" s="548"/>
      <c r="NKK46" s="548"/>
      <c r="NKL46" s="548"/>
      <c r="NKM46" s="548"/>
      <c r="NKN46" s="548"/>
      <c r="NKO46" s="548"/>
      <c r="NKP46" s="548"/>
      <c r="NKQ46" s="548"/>
      <c r="NKR46" s="548"/>
      <c r="NKS46" s="548"/>
      <c r="NKT46" s="548"/>
      <c r="NKU46" s="548"/>
      <c r="NKV46" s="548"/>
      <c r="NKW46" s="548"/>
      <c r="NKX46" s="548"/>
      <c r="NKY46" s="548"/>
      <c r="NKZ46" s="548"/>
      <c r="NLA46" s="548"/>
      <c r="NLB46" s="548"/>
      <c r="NLC46" s="548"/>
      <c r="NLD46" s="548"/>
      <c r="NLE46" s="548"/>
      <c r="NLF46" s="548"/>
      <c r="NLG46" s="548"/>
      <c r="NLH46" s="548"/>
      <c r="NLI46" s="548"/>
      <c r="NLJ46" s="548"/>
      <c r="NLK46" s="548"/>
      <c r="NLL46" s="548"/>
      <c r="NLM46" s="548"/>
      <c r="NLN46" s="548"/>
      <c r="NLO46" s="548"/>
      <c r="NLP46" s="548"/>
      <c r="NLQ46" s="548"/>
      <c r="NLR46" s="548"/>
      <c r="NLS46" s="548"/>
      <c r="NLT46" s="548"/>
      <c r="NLU46" s="548"/>
      <c r="NLV46" s="548"/>
      <c r="NLW46" s="548"/>
      <c r="NLX46" s="548"/>
      <c r="NLY46" s="548"/>
      <c r="NLZ46" s="548"/>
      <c r="NMA46" s="548"/>
      <c r="NMB46" s="548"/>
      <c r="NMC46" s="548"/>
      <c r="NMD46" s="548"/>
      <c r="NME46" s="548"/>
      <c r="NMF46" s="548"/>
      <c r="NMG46" s="548"/>
      <c r="NMH46" s="548"/>
      <c r="NMI46" s="548"/>
      <c r="NMJ46" s="548"/>
      <c r="NMK46" s="548"/>
      <c r="NML46" s="548"/>
      <c r="NMM46" s="548"/>
      <c r="NMN46" s="548"/>
      <c r="NMO46" s="548"/>
      <c r="NMP46" s="548"/>
      <c r="NMQ46" s="548"/>
      <c r="NMR46" s="548"/>
      <c r="NMS46" s="548"/>
      <c r="NMT46" s="548"/>
      <c r="NMU46" s="548"/>
      <c r="NMV46" s="548"/>
      <c r="NMW46" s="548"/>
      <c r="NMX46" s="548"/>
      <c r="NMY46" s="548"/>
      <c r="NMZ46" s="548"/>
      <c r="NNA46" s="548"/>
      <c r="NNB46" s="548"/>
      <c r="NNC46" s="548"/>
      <c r="NND46" s="548"/>
      <c r="NNE46" s="548"/>
      <c r="NNF46" s="548"/>
      <c r="NNG46" s="548"/>
      <c r="NNH46" s="548"/>
      <c r="NNI46" s="548"/>
      <c r="NNJ46" s="548"/>
      <c r="NNK46" s="548"/>
      <c r="NNL46" s="548"/>
      <c r="NNM46" s="548"/>
      <c r="NNN46" s="548"/>
      <c r="NNO46" s="548"/>
      <c r="NNP46" s="548"/>
      <c r="NNQ46" s="548"/>
      <c r="NNR46" s="548"/>
      <c r="NNS46" s="548"/>
      <c r="NNT46" s="548"/>
      <c r="NNU46" s="548"/>
      <c r="NNV46" s="548"/>
      <c r="NNW46" s="548"/>
      <c r="NNX46" s="548"/>
      <c r="NNY46" s="548"/>
      <c r="NNZ46" s="548"/>
      <c r="NOA46" s="548"/>
      <c r="NOB46" s="548"/>
      <c r="NOC46" s="548"/>
      <c r="NOD46" s="548"/>
      <c r="NOE46" s="548"/>
      <c r="NOF46" s="548"/>
      <c r="NOG46" s="548"/>
      <c r="NOH46" s="548"/>
      <c r="NOI46" s="548"/>
      <c r="NOJ46" s="548"/>
      <c r="NOK46" s="548"/>
      <c r="NOL46" s="548"/>
      <c r="NOM46" s="548"/>
      <c r="NON46" s="548"/>
      <c r="NOO46" s="548"/>
      <c r="NOP46" s="548"/>
      <c r="NOQ46" s="548"/>
      <c r="NOR46" s="548"/>
      <c r="NOS46" s="548"/>
      <c r="NOT46" s="548"/>
      <c r="NOU46" s="548"/>
      <c r="NOV46" s="548"/>
      <c r="NOW46" s="548"/>
      <c r="NOX46" s="548"/>
      <c r="NOY46" s="548"/>
      <c r="NOZ46" s="548"/>
      <c r="NPA46" s="548"/>
      <c r="NPB46" s="548"/>
      <c r="NPC46" s="548"/>
      <c r="NPD46" s="548"/>
      <c r="NPE46" s="548"/>
      <c r="NPF46" s="548"/>
      <c r="NPG46" s="548"/>
      <c r="NPH46" s="548"/>
      <c r="NPI46" s="548"/>
      <c r="NPJ46" s="548"/>
      <c r="NPK46" s="548"/>
      <c r="NPL46" s="548"/>
      <c r="NPM46" s="548"/>
      <c r="NPN46" s="548"/>
      <c r="NPO46" s="548"/>
      <c r="NPP46" s="548"/>
      <c r="NPQ46" s="548"/>
      <c r="NPR46" s="548"/>
      <c r="NPS46" s="548"/>
      <c r="NPT46" s="548"/>
      <c r="NPU46" s="548"/>
      <c r="NPV46" s="548"/>
      <c r="NPW46" s="548"/>
      <c r="NPX46" s="548"/>
      <c r="NPY46" s="548"/>
      <c r="NPZ46" s="548"/>
      <c r="NQA46" s="548"/>
      <c r="NQB46" s="548"/>
      <c r="NQC46" s="548"/>
      <c r="NQD46" s="548"/>
      <c r="NQE46" s="548"/>
      <c r="NQF46" s="548"/>
      <c r="NQG46" s="548"/>
      <c r="NQH46" s="548"/>
      <c r="NQI46" s="548"/>
      <c r="NQJ46" s="548"/>
      <c r="NQK46" s="548"/>
      <c r="NQL46" s="548"/>
      <c r="NQM46" s="548"/>
      <c r="NQN46" s="548"/>
      <c r="NQO46" s="548"/>
      <c r="NQP46" s="548"/>
      <c r="NQQ46" s="548"/>
      <c r="NQR46" s="548"/>
      <c r="NQS46" s="548"/>
      <c r="NQT46" s="548"/>
      <c r="NQU46" s="548"/>
      <c r="NQV46" s="548"/>
      <c r="NQW46" s="548"/>
      <c r="NQX46" s="548"/>
      <c r="NQY46" s="548"/>
      <c r="NQZ46" s="548"/>
      <c r="NRA46" s="548"/>
      <c r="NRB46" s="548"/>
      <c r="NRC46" s="548"/>
      <c r="NRD46" s="548"/>
      <c r="NRE46" s="548"/>
      <c r="NRF46" s="548"/>
      <c r="NRG46" s="548"/>
      <c r="NRH46" s="548"/>
      <c r="NRI46" s="548"/>
      <c r="NRJ46" s="548"/>
      <c r="NRK46" s="548"/>
      <c r="NRL46" s="548"/>
      <c r="NRM46" s="548"/>
      <c r="NRN46" s="548"/>
      <c r="NRO46" s="548"/>
      <c r="NRP46" s="548"/>
      <c r="NRQ46" s="548"/>
      <c r="NRR46" s="548"/>
      <c r="NRS46" s="548"/>
      <c r="NRT46" s="548"/>
      <c r="NRU46" s="548"/>
      <c r="NRV46" s="548"/>
      <c r="NRW46" s="548"/>
      <c r="NRX46" s="548"/>
      <c r="NRY46" s="548"/>
      <c r="NRZ46" s="548"/>
      <c r="NSA46" s="548"/>
      <c r="NSB46" s="548"/>
      <c r="NSC46" s="548"/>
      <c r="NSD46" s="548"/>
      <c r="NSE46" s="548"/>
      <c r="NSF46" s="548"/>
      <c r="NSG46" s="548"/>
      <c r="NSH46" s="548"/>
      <c r="NSI46" s="548"/>
      <c r="NSJ46" s="548"/>
      <c r="NSK46" s="548"/>
      <c r="NSL46" s="548"/>
      <c r="NSM46" s="548"/>
      <c r="NSN46" s="548"/>
      <c r="NSO46" s="548"/>
      <c r="NSP46" s="548"/>
      <c r="NSQ46" s="548"/>
      <c r="NSR46" s="548"/>
      <c r="NSS46" s="548"/>
      <c r="NST46" s="548"/>
      <c r="NSU46" s="548"/>
      <c r="NSV46" s="548"/>
      <c r="NSW46" s="548"/>
      <c r="NSX46" s="548"/>
      <c r="NSY46" s="548"/>
      <c r="NSZ46" s="548"/>
      <c r="NTA46" s="548"/>
      <c r="NTB46" s="548"/>
      <c r="NTC46" s="548"/>
      <c r="NTD46" s="548"/>
      <c r="NTE46" s="548"/>
      <c r="NTF46" s="548"/>
      <c r="NTG46" s="548"/>
      <c r="NTH46" s="548"/>
      <c r="NTI46" s="548"/>
      <c r="NTJ46" s="548"/>
      <c r="NTK46" s="548"/>
      <c r="NTL46" s="548"/>
      <c r="NTM46" s="548"/>
      <c r="NTN46" s="548"/>
      <c r="NTO46" s="548"/>
      <c r="NTP46" s="548"/>
      <c r="NTQ46" s="548"/>
      <c r="NTR46" s="548"/>
      <c r="NTS46" s="548"/>
      <c r="NTT46" s="548"/>
      <c r="NTU46" s="548"/>
      <c r="NTV46" s="548"/>
      <c r="NTW46" s="548"/>
      <c r="NTX46" s="548"/>
      <c r="NTY46" s="548"/>
      <c r="NTZ46" s="548"/>
      <c r="NUA46" s="548"/>
      <c r="NUB46" s="548"/>
      <c r="NUC46" s="548"/>
      <c r="NUD46" s="548"/>
      <c r="NUE46" s="548"/>
      <c r="NUF46" s="548"/>
      <c r="NUG46" s="548"/>
      <c r="NUH46" s="548"/>
      <c r="NUI46" s="548"/>
      <c r="NUJ46" s="548"/>
      <c r="NUK46" s="548"/>
      <c r="NUL46" s="548"/>
      <c r="NUM46" s="548"/>
      <c r="NUN46" s="548"/>
      <c r="NUO46" s="548"/>
      <c r="NUP46" s="548"/>
      <c r="NUQ46" s="548"/>
      <c r="NUR46" s="548"/>
      <c r="NUS46" s="548"/>
      <c r="NUT46" s="548"/>
      <c r="NUU46" s="548"/>
      <c r="NUV46" s="548"/>
      <c r="NUW46" s="548"/>
      <c r="NUX46" s="548"/>
      <c r="NUY46" s="548"/>
      <c r="NUZ46" s="548"/>
      <c r="NVA46" s="548"/>
      <c r="NVB46" s="548"/>
      <c r="NVC46" s="548"/>
      <c r="NVD46" s="548"/>
      <c r="NVE46" s="548"/>
      <c r="NVF46" s="548"/>
      <c r="NVG46" s="548"/>
      <c r="NVH46" s="548"/>
      <c r="NVI46" s="548"/>
      <c r="NVJ46" s="548"/>
      <c r="NVK46" s="548"/>
      <c r="NVL46" s="548"/>
      <c r="NVM46" s="548"/>
      <c r="NVN46" s="548"/>
      <c r="NVO46" s="548"/>
      <c r="NVP46" s="548"/>
      <c r="NVQ46" s="548"/>
      <c r="NVR46" s="548"/>
      <c r="NVS46" s="548"/>
      <c r="NVT46" s="548"/>
      <c r="NVU46" s="548"/>
      <c r="NVV46" s="548"/>
      <c r="NVW46" s="548"/>
      <c r="NVX46" s="548"/>
      <c r="NVY46" s="548"/>
      <c r="NVZ46" s="548"/>
      <c r="NWA46" s="548"/>
      <c r="NWB46" s="548"/>
      <c r="NWC46" s="548"/>
      <c r="NWD46" s="548"/>
      <c r="NWE46" s="548"/>
      <c r="NWF46" s="548"/>
      <c r="NWG46" s="548"/>
      <c r="NWH46" s="548"/>
      <c r="NWI46" s="548"/>
      <c r="NWJ46" s="548"/>
      <c r="NWK46" s="548"/>
      <c r="NWL46" s="548"/>
      <c r="NWM46" s="548"/>
      <c r="NWN46" s="548"/>
      <c r="NWO46" s="548"/>
      <c r="NWP46" s="548"/>
      <c r="NWQ46" s="548"/>
      <c r="NWR46" s="548"/>
      <c r="NWS46" s="548"/>
      <c r="NWT46" s="548"/>
      <c r="NWU46" s="548"/>
      <c r="NWV46" s="548"/>
      <c r="NWW46" s="548"/>
      <c r="NWX46" s="548"/>
      <c r="NWY46" s="548"/>
      <c r="NWZ46" s="548"/>
      <c r="NXA46" s="548"/>
      <c r="NXB46" s="548"/>
      <c r="NXC46" s="548"/>
      <c r="NXD46" s="548"/>
      <c r="NXE46" s="548"/>
      <c r="NXF46" s="548"/>
      <c r="NXG46" s="548"/>
      <c r="NXH46" s="548"/>
      <c r="NXI46" s="548"/>
      <c r="NXJ46" s="548"/>
      <c r="NXK46" s="548"/>
      <c r="NXL46" s="548"/>
      <c r="NXM46" s="548"/>
      <c r="NXN46" s="548"/>
      <c r="NXO46" s="548"/>
      <c r="NXP46" s="548"/>
      <c r="NXQ46" s="548"/>
      <c r="NXR46" s="548"/>
      <c r="NXS46" s="548"/>
      <c r="NXT46" s="548"/>
      <c r="NXU46" s="548"/>
      <c r="NXV46" s="548"/>
      <c r="NXW46" s="548"/>
      <c r="NXX46" s="548"/>
      <c r="NXY46" s="548"/>
      <c r="NXZ46" s="548"/>
      <c r="NYA46" s="548"/>
      <c r="NYB46" s="548"/>
      <c r="NYC46" s="548"/>
      <c r="NYD46" s="548"/>
      <c r="NYE46" s="548"/>
      <c r="NYF46" s="548"/>
      <c r="NYG46" s="548"/>
      <c r="NYH46" s="548"/>
      <c r="NYI46" s="548"/>
      <c r="NYJ46" s="548"/>
      <c r="NYK46" s="548"/>
      <c r="NYL46" s="548"/>
      <c r="NYM46" s="548"/>
      <c r="NYN46" s="548"/>
      <c r="NYO46" s="548"/>
      <c r="NYP46" s="548"/>
      <c r="NYQ46" s="548"/>
      <c r="NYR46" s="548"/>
      <c r="NYS46" s="548"/>
      <c r="NYT46" s="548"/>
      <c r="NYU46" s="548"/>
      <c r="NYV46" s="548"/>
      <c r="NYW46" s="548"/>
      <c r="NYX46" s="548"/>
      <c r="NYY46" s="548"/>
      <c r="NYZ46" s="548"/>
      <c r="NZA46" s="548"/>
      <c r="NZB46" s="548"/>
      <c r="NZC46" s="548"/>
      <c r="NZD46" s="548"/>
      <c r="NZE46" s="548"/>
      <c r="NZF46" s="548"/>
      <c r="NZG46" s="548"/>
      <c r="NZH46" s="548"/>
      <c r="NZI46" s="548"/>
      <c r="NZJ46" s="548"/>
      <c r="NZK46" s="548"/>
      <c r="NZL46" s="548"/>
      <c r="NZM46" s="548"/>
      <c r="NZN46" s="548"/>
      <c r="NZO46" s="548"/>
      <c r="NZP46" s="548"/>
      <c r="NZQ46" s="548"/>
      <c r="NZR46" s="548"/>
      <c r="NZS46" s="548"/>
      <c r="NZT46" s="548"/>
      <c r="NZU46" s="548"/>
      <c r="NZV46" s="548"/>
      <c r="NZW46" s="548"/>
      <c r="NZX46" s="548"/>
      <c r="NZY46" s="548"/>
      <c r="NZZ46" s="548"/>
      <c r="OAA46" s="548"/>
      <c r="OAB46" s="548"/>
      <c r="OAC46" s="548"/>
      <c r="OAD46" s="548"/>
      <c r="OAE46" s="548"/>
      <c r="OAF46" s="548"/>
      <c r="OAG46" s="548"/>
      <c r="OAH46" s="548"/>
      <c r="OAI46" s="548"/>
      <c r="OAJ46" s="548"/>
      <c r="OAK46" s="548"/>
      <c r="OAL46" s="548"/>
      <c r="OAM46" s="548"/>
      <c r="OAN46" s="548"/>
      <c r="OAO46" s="548"/>
      <c r="OAP46" s="548"/>
      <c r="OAQ46" s="548"/>
      <c r="OAR46" s="548"/>
      <c r="OAS46" s="548"/>
      <c r="OAT46" s="548"/>
      <c r="OAU46" s="548"/>
      <c r="OAV46" s="548"/>
      <c r="OAW46" s="548"/>
      <c r="OAX46" s="548"/>
      <c r="OAY46" s="548"/>
      <c r="OAZ46" s="548"/>
      <c r="OBA46" s="548"/>
      <c r="OBB46" s="548"/>
      <c r="OBC46" s="548"/>
      <c r="OBD46" s="548"/>
      <c r="OBE46" s="548"/>
      <c r="OBF46" s="548"/>
      <c r="OBG46" s="548"/>
      <c r="OBH46" s="548"/>
      <c r="OBI46" s="548"/>
      <c r="OBJ46" s="548"/>
      <c r="OBK46" s="548"/>
      <c r="OBL46" s="548"/>
      <c r="OBM46" s="548"/>
      <c r="OBN46" s="548"/>
      <c r="OBO46" s="548"/>
      <c r="OBP46" s="548"/>
      <c r="OBQ46" s="548"/>
      <c r="OBR46" s="548"/>
      <c r="OBS46" s="548"/>
      <c r="OBT46" s="548"/>
      <c r="OBU46" s="548"/>
      <c r="OBV46" s="548"/>
      <c r="OBW46" s="548"/>
      <c r="OBX46" s="548"/>
      <c r="OBY46" s="548"/>
      <c r="OBZ46" s="548"/>
      <c r="OCA46" s="548"/>
      <c r="OCB46" s="548"/>
      <c r="OCC46" s="548"/>
      <c r="OCD46" s="548"/>
      <c r="OCE46" s="548"/>
      <c r="OCF46" s="548"/>
      <c r="OCG46" s="548"/>
      <c r="OCH46" s="548"/>
      <c r="OCI46" s="548"/>
      <c r="OCJ46" s="548"/>
      <c r="OCK46" s="548"/>
      <c r="OCL46" s="548"/>
      <c r="OCM46" s="548"/>
      <c r="OCN46" s="548"/>
      <c r="OCO46" s="548"/>
      <c r="OCP46" s="548"/>
      <c r="OCQ46" s="548"/>
      <c r="OCR46" s="548"/>
      <c r="OCS46" s="548"/>
      <c r="OCT46" s="548"/>
      <c r="OCU46" s="548"/>
      <c r="OCV46" s="548"/>
      <c r="OCW46" s="548"/>
      <c r="OCX46" s="548"/>
      <c r="OCY46" s="548"/>
      <c r="OCZ46" s="548"/>
      <c r="ODA46" s="548"/>
      <c r="ODB46" s="548"/>
      <c r="ODC46" s="548"/>
      <c r="ODD46" s="548"/>
      <c r="ODE46" s="548"/>
      <c r="ODF46" s="548"/>
      <c r="ODG46" s="548"/>
      <c r="ODH46" s="548"/>
      <c r="ODI46" s="548"/>
      <c r="ODJ46" s="548"/>
      <c r="ODK46" s="548"/>
      <c r="ODL46" s="548"/>
      <c r="ODM46" s="548"/>
      <c r="ODN46" s="548"/>
      <c r="ODO46" s="548"/>
      <c r="ODP46" s="548"/>
      <c r="ODQ46" s="548"/>
      <c r="ODR46" s="548"/>
      <c r="ODS46" s="548"/>
      <c r="ODT46" s="548"/>
      <c r="ODU46" s="548"/>
      <c r="ODV46" s="548"/>
      <c r="ODW46" s="548"/>
      <c r="ODX46" s="548"/>
      <c r="ODY46" s="548"/>
      <c r="ODZ46" s="548"/>
      <c r="OEA46" s="548"/>
      <c r="OEB46" s="548"/>
      <c r="OEC46" s="548"/>
      <c r="OED46" s="548"/>
      <c r="OEE46" s="548"/>
      <c r="OEF46" s="548"/>
      <c r="OEG46" s="548"/>
      <c r="OEH46" s="548"/>
      <c r="OEI46" s="548"/>
      <c r="OEJ46" s="548"/>
      <c r="OEK46" s="548"/>
      <c r="OEL46" s="548"/>
      <c r="OEM46" s="548"/>
      <c r="OEN46" s="548"/>
      <c r="OEO46" s="548"/>
      <c r="OEP46" s="548"/>
      <c r="OEQ46" s="548"/>
      <c r="OER46" s="548"/>
      <c r="OES46" s="548"/>
      <c r="OET46" s="548"/>
      <c r="OEU46" s="548"/>
      <c r="OEV46" s="548"/>
      <c r="OEW46" s="548"/>
      <c r="OEX46" s="548"/>
      <c r="OEY46" s="548"/>
      <c r="OEZ46" s="548"/>
      <c r="OFA46" s="548"/>
      <c r="OFB46" s="548"/>
      <c r="OFC46" s="548"/>
      <c r="OFD46" s="548"/>
      <c r="OFE46" s="548"/>
      <c r="OFF46" s="548"/>
      <c r="OFG46" s="548"/>
      <c r="OFH46" s="548"/>
      <c r="OFI46" s="548"/>
      <c r="OFJ46" s="548"/>
      <c r="OFK46" s="548"/>
      <c r="OFL46" s="548"/>
      <c r="OFM46" s="548"/>
      <c r="OFN46" s="548"/>
      <c r="OFO46" s="548"/>
      <c r="OFP46" s="548"/>
      <c r="OFQ46" s="548"/>
      <c r="OFR46" s="548"/>
      <c r="OFS46" s="548"/>
      <c r="OFT46" s="548"/>
      <c r="OFU46" s="548"/>
      <c r="OFV46" s="548"/>
      <c r="OFW46" s="548"/>
      <c r="OFX46" s="548"/>
      <c r="OFY46" s="548"/>
      <c r="OFZ46" s="548"/>
      <c r="OGA46" s="548"/>
      <c r="OGB46" s="548"/>
      <c r="OGC46" s="548"/>
      <c r="OGD46" s="548"/>
      <c r="OGE46" s="548"/>
      <c r="OGF46" s="548"/>
      <c r="OGG46" s="548"/>
      <c r="OGH46" s="548"/>
      <c r="OGI46" s="548"/>
      <c r="OGJ46" s="548"/>
      <c r="OGK46" s="548"/>
      <c r="OGL46" s="548"/>
      <c r="OGM46" s="548"/>
      <c r="OGN46" s="548"/>
      <c r="OGO46" s="548"/>
      <c r="OGP46" s="548"/>
      <c r="OGQ46" s="548"/>
      <c r="OGR46" s="548"/>
      <c r="OGS46" s="548"/>
      <c r="OGT46" s="548"/>
      <c r="OGU46" s="548"/>
      <c r="OGV46" s="548"/>
      <c r="OGW46" s="548"/>
      <c r="OGX46" s="548"/>
      <c r="OGY46" s="548"/>
      <c r="OGZ46" s="548"/>
      <c r="OHA46" s="548"/>
      <c r="OHB46" s="548"/>
      <c r="OHC46" s="548"/>
      <c r="OHD46" s="548"/>
      <c r="OHE46" s="548"/>
      <c r="OHF46" s="548"/>
      <c r="OHG46" s="548"/>
      <c r="OHH46" s="548"/>
      <c r="OHI46" s="548"/>
      <c r="OHJ46" s="548"/>
      <c r="OHK46" s="548"/>
      <c r="OHL46" s="548"/>
      <c r="OHM46" s="548"/>
      <c r="OHN46" s="548"/>
      <c r="OHO46" s="548"/>
      <c r="OHP46" s="548"/>
      <c r="OHQ46" s="548"/>
      <c r="OHR46" s="548"/>
      <c r="OHS46" s="548"/>
      <c r="OHT46" s="548"/>
      <c r="OHU46" s="548"/>
      <c r="OHV46" s="548"/>
      <c r="OHW46" s="548"/>
      <c r="OHX46" s="548"/>
      <c r="OHY46" s="548"/>
      <c r="OHZ46" s="548"/>
      <c r="OIA46" s="548"/>
      <c r="OIB46" s="548"/>
      <c r="OIC46" s="548"/>
      <c r="OID46" s="548"/>
      <c r="OIE46" s="548"/>
      <c r="OIF46" s="548"/>
      <c r="OIG46" s="548"/>
      <c r="OIH46" s="548"/>
      <c r="OII46" s="548"/>
      <c r="OIJ46" s="548"/>
      <c r="OIK46" s="548"/>
      <c r="OIL46" s="548"/>
      <c r="OIM46" s="548"/>
      <c r="OIN46" s="548"/>
      <c r="OIO46" s="548"/>
      <c r="OIP46" s="548"/>
      <c r="OIQ46" s="548"/>
      <c r="OIR46" s="548"/>
      <c r="OIS46" s="548"/>
      <c r="OIT46" s="548"/>
      <c r="OIU46" s="548"/>
      <c r="OIV46" s="548"/>
      <c r="OIW46" s="548"/>
      <c r="OIX46" s="548"/>
      <c r="OIY46" s="548"/>
      <c r="OIZ46" s="548"/>
      <c r="OJA46" s="548"/>
      <c r="OJB46" s="548"/>
      <c r="OJC46" s="548"/>
      <c r="OJD46" s="548"/>
      <c r="OJE46" s="548"/>
      <c r="OJF46" s="548"/>
      <c r="OJG46" s="548"/>
      <c r="OJH46" s="548"/>
      <c r="OJI46" s="548"/>
      <c r="OJJ46" s="548"/>
      <c r="OJK46" s="548"/>
      <c r="OJL46" s="548"/>
      <c r="OJM46" s="548"/>
      <c r="OJN46" s="548"/>
      <c r="OJO46" s="548"/>
      <c r="OJP46" s="548"/>
      <c r="OJQ46" s="548"/>
      <c r="OJR46" s="548"/>
      <c r="OJS46" s="548"/>
      <c r="OJT46" s="548"/>
      <c r="OJU46" s="548"/>
      <c r="OJV46" s="548"/>
      <c r="OJW46" s="548"/>
      <c r="OJX46" s="548"/>
      <c r="OJY46" s="548"/>
      <c r="OJZ46" s="548"/>
      <c r="OKA46" s="548"/>
      <c r="OKB46" s="548"/>
      <c r="OKC46" s="548"/>
      <c r="OKD46" s="548"/>
      <c r="OKE46" s="548"/>
      <c r="OKF46" s="548"/>
      <c r="OKG46" s="548"/>
      <c r="OKH46" s="548"/>
      <c r="OKI46" s="548"/>
      <c r="OKJ46" s="548"/>
      <c r="OKK46" s="548"/>
      <c r="OKL46" s="548"/>
      <c r="OKM46" s="548"/>
      <c r="OKN46" s="548"/>
      <c r="OKO46" s="548"/>
      <c r="OKP46" s="548"/>
      <c r="OKQ46" s="548"/>
      <c r="OKR46" s="548"/>
      <c r="OKS46" s="548"/>
      <c r="OKT46" s="548"/>
      <c r="OKU46" s="548"/>
      <c r="OKV46" s="548"/>
      <c r="OKW46" s="548"/>
      <c r="OKX46" s="548"/>
      <c r="OKY46" s="548"/>
      <c r="OKZ46" s="548"/>
      <c r="OLA46" s="548"/>
      <c r="OLB46" s="548"/>
      <c r="OLC46" s="548"/>
      <c r="OLD46" s="548"/>
      <c r="OLE46" s="548"/>
      <c r="OLF46" s="548"/>
      <c r="OLG46" s="548"/>
      <c r="OLH46" s="548"/>
      <c r="OLI46" s="548"/>
      <c r="OLJ46" s="548"/>
      <c r="OLK46" s="548"/>
      <c r="OLL46" s="548"/>
      <c r="OLM46" s="548"/>
      <c r="OLN46" s="548"/>
      <c r="OLO46" s="548"/>
      <c r="OLP46" s="548"/>
      <c r="OLQ46" s="548"/>
      <c r="OLR46" s="548"/>
      <c r="OLS46" s="548"/>
      <c r="OLT46" s="548"/>
      <c r="OLU46" s="548"/>
      <c r="OLV46" s="548"/>
      <c r="OLW46" s="548"/>
      <c r="OLX46" s="548"/>
      <c r="OLY46" s="548"/>
      <c r="OLZ46" s="548"/>
      <c r="OMA46" s="548"/>
      <c r="OMB46" s="548"/>
      <c r="OMC46" s="548"/>
      <c r="OMD46" s="548"/>
      <c r="OME46" s="548"/>
      <c r="OMF46" s="548"/>
      <c r="OMG46" s="548"/>
      <c r="OMH46" s="548"/>
      <c r="OMI46" s="548"/>
      <c r="OMJ46" s="548"/>
      <c r="OMK46" s="548"/>
      <c r="OML46" s="548"/>
      <c r="OMM46" s="548"/>
      <c r="OMN46" s="548"/>
      <c r="OMO46" s="548"/>
      <c r="OMP46" s="548"/>
      <c r="OMQ46" s="548"/>
      <c r="OMR46" s="548"/>
      <c r="OMS46" s="548"/>
      <c r="OMT46" s="548"/>
      <c r="OMU46" s="548"/>
      <c r="OMV46" s="548"/>
      <c r="OMW46" s="548"/>
      <c r="OMX46" s="548"/>
      <c r="OMY46" s="548"/>
      <c r="OMZ46" s="548"/>
      <c r="ONA46" s="548"/>
      <c r="ONB46" s="548"/>
      <c r="ONC46" s="548"/>
      <c r="OND46" s="548"/>
      <c r="ONE46" s="548"/>
      <c r="ONF46" s="548"/>
      <c r="ONG46" s="548"/>
      <c r="ONH46" s="548"/>
      <c r="ONI46" s="548"/>
      <c r="ONJ46" s="548"/>
      <c r="ONK46" s="548"/>
      <c r="ONL46" s="548"/>
      <c r="ONM46" s="548"/>
      <c r="ONN46" s="548"/>
      <c r="ONO46" s="548"/>
      <c r="ONP46" s="548"/>
      <c r="ONQ46" s="548"/>
      <c r="ONR46" s="548"/>
      <c r="ONS46" s="548"/>
      <c r="ONT46" s="548"/>
      <c r="ONU46" s="548"/>
      <c r="ONV46" s="548"/>
      <c r="ONW46" s="548"/>
      <c r="ONX46" s="548"/>
      <c r="ONY46" s="548"/>
      <c r="ONZ46" s="548"/>
      <c r="OOA46" s="548"/>
      <c r="OOB46" s="548"/>
      <c r="OOC46" s="548"/>
      <c r="OOD46" s="548"/>
      <c r="OOE46" s="548"/>
      <c r="OOF46" s="548"/>
      <c r="OOG46" s="548"/>
      <c r="OOH46" s="548"/>
      <c r="OOI46" s="548"/>
      <c r="OOJ46" s="548"/>
      <c r="OOK46" s="548"/>
      <c r="OOL46" s="548"/>
      <c r="OOM46" s="548"/>
      <c r="OON46" s="548"/>
      <c r="OOO46" s="548"/>
      <c r="OOP46" s="548"/>
      <c r="OOQ46" s="548"/>
      <c r="OOR46" s="548"/>
      <c r="OOS46" s="548"/>
      <c r="OOT46" s="548"/>
      <c r="OOU46" s="548"/>
      <c r="OOV46" s="548"/>
      <c r="OOW46" s="548"/>
      <c r="OOX46" s="548"/>
      <c r="OOY46" s="548"/>
      <c r="OOZ46" s="548"/>
      <c r="OPA46" s="548"/>
      <c r="OPB46" s="548"/>
      <c r="OPC46" s="548"/>
      <c r="OPD46" s="548"/>
      <c r="OPE46" s="548"/>
      <c r="OPF46" s="548"/>
      <c r="OPG46" s="548"/>
      <c r="OPH46" s="548"/>
      <c r="OPI46" s="548"/>
      <c r="OPJ46" s="548"/>
      <c r="OPK46" s="548"/>
      <c r="OPL46" s="548"/>
      <c r="OPM46" s="548"/>
      <c r="OPN46" s="548"/>
      <c r="OPO46" s="548"/>
      <c r="OPP46" s="548"/>
      <c r="OPQ46" s="548"/>
      <c r="OPR46" s="548"/>
      <c r="OPS46" s="548"/>
      <c r="OPT46" s="548"/>
      <c r="OPU46" s="548"/>
      <c r="OPV46" s="548"/>
      <c r="OPW46" s="548"/>
      <c r="OPX46" s="548"/>
      <c r="OPY46" s="548"/>
      <c r="OPZ46" s="548"/>
      <c r="OQA46" s="548"/>
      <c r="OQB46" s="548"/>
      <c r="OQC46" s="548"/>
      <c r="OQD46" s="548"/>
      <c r="OQE46" s="548"/>
      <c r="OQF46" s="548"/>
      <c r="OQG46" s="548"/>
      <c r="OQH46" s="548"/>
      <c r="OQI46" s="548"/>
      <c r="OQJ46" s="548"/>
      <c r="OQK46" s="548"/>
      <c r="OQL46" s="548"/>
      <c r="OQM46" s="548"/>
      <c r="OQN46" s="548"/>
      <c r="OQO46" s="548"/>
      <c r="OQP46" s="548"/>
      <c r="OQQ46" s="548"/>
      <c r="OQR46" s="548"/>
      <c r="OQS46" s="548"/>
      <c r="OQT46" s="548"/>
      <c r="OQU46" s="548"/>
      <c r="OQV46" s="548"/>
      <c r="OQW46" s="548"/>
      <c r="OQX46" s="548"/>
      <c r="OQY46" s="548"/>
      <c r="OQZ46" s="548"/>
      <c r="ORA46" s="548"/>
      <c r="ORB46" s="548"/>
      <c r="ORC46" s="548"/>
      <c r="ORD46" s="548"/>
      <c r="ORE46" s="548"/>
      <c r="ORF46" s="548"/>
      <c r="ORG46" s="548"/>
      <c r="ORH46" s="548"/>
      <c r="ORI46" s="548"/>
      <c r="ORJ46" s="548"/>
      <c r="ORK46" s="548"/>
      <c r="ORL46" s="548"/>
      <c r="ORM46" s="548"/>
      <c r="ORN46" s="548"/>
      <c r="ORO46" s="548"/>
      <c r="ORP46" s="548"/>
      <c r="ORQ46" s="548"/>
      <c r="ORR46" s="548"/>
      <c r="ORS46" s="548"/>
      <c r="ORT46" s="548"/>
      <c r="ORU46" s="548"/>
      <c r="ORV46" s="548"/>
      <c r="ORW46" s="548"/>
      <c r="ORX46" s="548"/>
      <c r="ORY46" s="548"/>
      <c r="ORZ46" s="548"/>
      <c r="OSA46" s="548"/>
      <c r="OSB46" s="548"/>
      <c r="OSC46" s="548"/>
      <c r="OSD46" s="548"/>
      <c r="OSE46" s="548"/>
      <c r="OSF46" s="548"/>
      <c r="OSG46" s="548"/>
      <c r="OSH46" s="548"/>
      <c r="OSI46" s="548"/>
      <c r="OSJ46" s="548"/>
      <c r="OSK46" s="548"/>
      <c r="OSL46" s="548"/>
      <c r="OSM46" s="548"/>
      <c r="OSN46" s="548"/>
      <c r="OSO46" s="548"/>
      <c r="OSP46" s="548"/>
      <c r="OSQ46" s="548"/>
      <c r="OSR46" s="548"/>
      <c r="OSS46" s="548"/>
      <c r="OST46" s="548"/>
      <c r="OSU46" s="548"/>
      <c r="OSV46" s="548"/>
      <c r="OSW46" s="548"/>
      <c r="OSX46" s="548"/>
      <c r="OSY46" s="548"/>
      <c r="OSZ46" s="548"/>
      <c r="OTA46" s="548"/>
      <c r="OTB46" s="548"/>
      <c r="OTC46" s="548"/>
      <c r="OTD46" s="548"/>
      <c r="OTE46" s="548"/>
      <c r="OTF46" s="548"/>
      <c r="OTG46" s="548"/>
      <c r="OTH46" s="548"/>
      <c r="OTI46" s="548"/>
      <c r="OTJ46" s="548"/>
      <c r="OTK46" s="548"/>
      <c r="OTL46" s="548"/>
      <c r="OTM46" s="548"/>
      <c r="OTN46" s="548"/>
      <c r="OTO46" s="548"/>
      <c r="OTP46" s="548"/>
      <c r="OTQ46" s="548"/>
      <c r="OTR46" s="548"/>
      <c r="OTS46" s="548"/>
      <c r="OTT46" s="548"/>
      <c r="OTU46" s="548"/>
      <c r="OTV46" s="548"/>
      <c r="OTW46" s="548"/>
      <c r="OTX46" s="548"/>
      <c r="OTY46" s="548"/>
      <c r="OTZ46" s="548"/>
      <c r="OUA46" s="548"/>
      <c r="OUB46" s="548"/>
      <c r="OUC46" s="548"/>
      <c r="OUD46" s="548"/>
      <c r="OUE46" s="548"/>
      <c r="OUF46" s="548"/>
      <c r="OUG46" s="548"/>
      <c r="OUH46" s="548"/>
      <c r="OUI46" s="548"/>
      <c r="OUJ46" s="548"/>
      <c r="OUK46" s="548"/>
      <c r="OUL46" s="548"/>
      <c r="OUM46" s="548"/>
      <c r="OUN46" s="548"/>
      <c r="OUO46" s="548"/>
      <c r="OUP46" s="548"/>
      <c r="OUQ46" s="548"/>
      <c r="OUR46" s="548"/>
      <c r="OUS46" s="548"/>
      <c r="OUT46" s="548"/>
      <c r="OUU46" s="548"/>
      <c r="OUV46" s="548"/>
      <c r="OUW46" s="548"/>
      <c r="OUX46" s="548"/>
      <c r="OUY46" s="548"/>
      <c r="OUZ46" s="548"/>
      <c r="OVA46" s="548"/>
      <c r="OVB46" s="548"/>
      <c r="OVC46" s="548"/>
      <c r="OVD46" s="548"/>
      <c r="OVE46" s="548"/>
      <c r="OVF46" s="548"/>
      <c r="OVG46" s="548"/>
      <c r="OVH46" s="548"/>
      <c r="OVI46" s="548"/>
      <c r="OVJ46" s="548"/>
      <c r="OVK46" s="548"/>
      <c r="OVL46" s="548"/>
      <c r="OVM46" s="548"/>
      <c r="OVN46" s="548"/>
      <c r="OVO46" s="548"/>
      <c r="OVP46" s="548"/>
      <c r="OVQ46" s="548"/>
      <c r="OVR46" s="548"/>
      <c r="OVS46" s="548"/>
      <c r="OVT46" s="548"/>
      <c r="OVU46" s="548"/>
      <c r="OVV46" s="548"/>
      <c r="OVW46" s="548"/>
      <c r="OVX46" s="548"/>
      <c r="OVY46" s="548"/>
      <c r="OVZ46" s="548"/>
      <c r="OWA46" s="548"/>
      <c r="OWB46" s="548"/>
      <c r="OWC46" s="548"/>
      <c r="OWD46" s="548"/>
      <c r="OWE46" s="548"/>
      <c r="OWF46" s="548"/>
      <c r="OWG46" s="548"/>
      <c r="OWH46" s="548"/>
      <c r="OWI46" s="548"/>
      <c r="OWJ46" s="548"/>
      <c r="OWK46" s="548"/>
      <c r="OWL46" s="548"/>
      <c r="OWM46" s="548"/>
      <c r="OWN46" s="548"/>
      <c r="OWO46" s="548"/>
      <c r="OWP46" s="548"/>
      <c r="OWQ46" s="548"/>
      <c r="OWR46" s="548"/>
      <c r="OWS46" s="548"/>
      <c r="OWT46" s="548"/>
      <c r="OWU46" s="548"/>
      <c r="OWV46" s="548"/>
      <c r="OWW46" s="548"/>
      <c r="OWX46" s="548"/>
      <c r="OWY46" s="548"/>
      <c r="OWZ46" s="548"/>
      <c r="OXA46" s="548"/>
      <c r="OXB46" s="548"/>
      <c r="OXC46" s="548"/>
      <c r="OXD46" s="548"/>
      <c r="OXE46" s="548"/>
      <c r="OXF46" s="548"/>
      <c r="OXG46" s="548"/>
      <c r="OXH46" s="548"/>
      <c r="OXI46" s="548"/>
      <c r="OXJ46" s="548"/>
      <c r="OXK46" s="548"/>
      <c r="OXL46" s="548"/>
      <c r="OXM46" s="548"/>
      <c r="OXN46" s="548"/>
      <c r="OXO46" s="548"/>
      <c r="OXP46" s="548"/>
      <c r="OXQ46" s="548"/>
      <c r="OXR46" s="548"/>
      <c r="OXS46" s="548"/>
      <c r="OXT46" s="548"/>
      <c r="OXU46" s="548"/>
      <c r="OXV46" s="548"/>
      <c r="OXW46" s="548"/>
      <c r="OXX46" s="548"/>
      <c r="OXY46" s="548"/>
      <c r="OXZ46" s="548"/>
      <c r="OYA46" s="548"/>
      <c r="OYB46" s="548"/>
      <c r="OYC46" s="548"/>
      <c r="OYD46" s="548"/>
      <c r="OYE46" s="548"/>
      <c r="OYF46" s="548"/>
      <c r="OYG46" s="548"/>
      <c r="OYH46" s="548"/>
      <c r="OYI46" s="548"/>
      <c r="OYJ46" s="548"/>
      <c r="OYK46" s="548"/>
      <c r="OYL46" s="548"/>
      <c r="OYM46" s="548"/>
      <c r="OYN46" s="548"/>
      <c r="OYO46" s="548"/>
      <c r="OYP46" s="548"/>
      <c r="OYQ46" s="548"/>
      <c r="OYR46" s="548"/>
      <c r="OYS46" s="548"/>
      <c r="OYT46" s="548"/>
      <c r="OYU46" s="548"/>
      <c r="OYV46" s="548"/>
      <c r="OYW46" s="548"/>
      <c r="OYX46" s="548"/>
      <c r="OYY46" s="548"/>
      <c r="OYZ46" s="548"/>
      <c r="OZA46" s="548"/>
      <c r="OZB46" s="548"/>
      <c r="OZC46" s="548"/>
      <c r="OZD46" s="548"/>
      <c r="OZE46" s="548"/>
      <c r="OZF46" s="548"/>
      <c r="OZG46" s="548"/>
      <c r="OZH46" s="548"/>
      <c r="OZI46" s="548"/>
      <c r="OZJ46" s="548"/>
      <c r="OZK46" s="548"/>
      <c r="OZL46" s="548"/>
      <c r="OZM46" s="548"/>
      <c r="OZN46" s="548"/>
      <c r="OZO46" s="548"/>
      <c r="OZP46" s="548"/>
      <c r="OZQ46" s="548"/>
      <c r="OZR46" s="548"/>
      <c r="OZS46" s="548"/>
      <c r="OZT46" s="548"/>
      <c r="OZU46" s="548"/>
      <c r="OZV46" s="548"/>
      <c r="OZW46" s="548"/>
      <c r="OZX46" s="548"/>
      <c r="OZY46" s="548"/>
      <c r="OZZ46" s="548"/>
      <c r="PAA46" s="548"/>
      <c r="PAB46" s="548"/>
      <c r="PAC46" s="548"/>
      <c r="PAD46" s="548"/>
      <c r="PAE46" s="548"/>
      <c r="PAF46" s="548"/>
      <c r="PAG46" s="548"/>
      <c r="PAH46" s="548"/>
      <c r="PAI46" s="548"/>
      <c r="PAJ46" s="548"/>
      <c r="PAK46" s="548"/>
      <c r="PAL46" s="548"/>
      <c r="PAM46" s="548"/>
      <c r="PAN46" s="548"/>
      <c r="PAO46" s="548"/>
      <c r="PAP46" s="548"/>
      <c r="PAQ46" s="548"/>
      <c r="PAR46" s="548"/>
      <c r="PAS46" s="548"/>
      <c r="PAT46" s="548"/>
      <c r="PAU46" s="548"/>
      <c r="PAV46" s="548"/>
      <c r="PAW46" s="548"/>
      <c r="PAX46" s="548"/>
      <c r="PAY46" s="548"/>
      <c r="PAZ46" s="548"/>
      <c r="PBA46" s="548"/>
      <c r="PBB46" s="548"/>
      <c r="PBC46" s="548"/>
      <c r="PBD46" s="548"/>
      <c r="PBE46" s="548"/>
      <c r="PBF46" s="548"/>
      <c r="PBG46" s="548"/>
      <c r="PBH46" s="548"/>
      <c r="PBI46" s="548"/>
      <c r="PBJ46" s="548"/>
      <c r="PBK46" s="548"/>
      <c r="PBL46" s="548"/>
      <c r="PBM46" s="548"/>
      <c r="PBN46" s="548"/>
      <c r="PBO46" s="548"/>
      <c r="PBP46" s="548"/>
      <c r="PBQ46" s="548"/>
      <c r="PBR46" s="548"/>
      <c r="PBS46" s="548"/>
      <c r="PBT46" s="548"/>
      <c r="PBU46" s="548"/>
      <c r="PBV46" s="548"/>
      <c r="PBW46" s="548"/>
      <c r="PBX46" s="548"/>
      <c r="PBY46" s="548"/>
      <c r="PBZ46" s="548"/>
      <c r="PCA46" s="548"/>
      <c r="PCB46" s="548"/>
      <c r="PCC46" s="548"/>
      <c r="PCD46" s="548"/>
      <c r="PCE46" s="548"/>
      <c r="PCF46" s="548"/>
      <c r="PCG46" s="548"/>
      <c r="PCH46" s="548"/>
      <c r="PCI46" s="548"/>
      <c r="PCJ46" s="548"/>
      <c r="PCK46" s="548"/>
      <c r="PCL46" s="548"/>
      <c r="PCM46" s="548"/>
      <c r="PCN46" s="548"/>
      <c r="PCO46" s="548"/>
      <c r="PCP46" s="548"/>
      <c r="PCQ46" s="548"/>
      <c r="PCR46" s="548"/>
      <c r="PCS46" s="548"/>
      <c r="PCT46" s="548"/>
      <c r="PCU46" s="548"/>
      <c r="PCV46" s="548"/>
      <c r="PCW46" s="548"/>
      <c r="PCX46" s="548"/>
      <c r="PCY46" s="548"/>
      <c r="PCZ46" s="548"/>
      <c r="PDA46" s="548"/>
      <c r="PDB46" s="548"/>
      <c r="PDC46" s="548"/>
      <c r="PDD46" s="548"/>
      <c r="PDE46" s="548"/>
      <c r="PDF46" s="548"/>
      <c r="PDG46" s="548"/>
      <c r="PDH46" s="548"/>
      <c r="PDI46" s="548"/>
      <c r="PDJ46" s="548"/>
      <c r="PDK46" s="548"/>
      <c r="PDL46" s="548"/>
      <c r="PDM46" s="548"/>
      <c r="PDN46" s="548"/>
      <c r="PDO46" s="548"/>
      <c r="PDP46" s="548"/>
      <c r="PDQ46" s="548"/>
      <c r="PDR46" s="548"/>
      <c r="PDS46" s="548"/>
      <c r="PDT46" s="548"/>
      <c r="PDU46" s="548"/>
      <c r="PDV46" s="548"/>
      <c r="PDW46" s="548"/>
      <c r="PDX46" s="548"/>
      <c r="PDY46" s="548"/>
      <c r="PDZ46" s="548"/>
      <c r="PEA46" s="548"/>
      <c r="PEB46" s="548"/>
      <c r="PEC46" s="548"/>
      <c r="PED46" s="548"/>
      <c r="PEE46" s="548"/>
      <c r="PEF46" s="548"/>
      <c r="PEG46" s="548"/>
      <c r="PEH46" s="548"/>
      <c r="PEI46" s="548"/>
      <c r="PEJ46" s="548"/>
      <c r="PEK46" s="548"/>
      <c r="PEL46" s="548"/>
      <c r="PEM46" s="548"/>
      <c r="PEN46" s="548"/>
      <c r="PEO46" s="548"/>
      <c r="PEP46" s="548"/>
      <c r="PEQ46" s="548"/>
      <c r="PER46" s="548"/>
      <c r="PES46" s="548"/>
      <c r="PET46" s="548"/>
      <c r="PEU46" s="548"/>
      <c r="PEV46" s="548"/>
      <c r="PEW46" s="548"/>
      <c r="PEX46" s="548"/>
      <c r="PEY46" s="548"/>
      <c r="PEZ46" s="548"/>
      <c r="PFA46" s="548"/>
      <c r="PFB46" s="548"/>
      <c r="PFC46" s="548"/>
      <c r="PFD46" s="548"/>
      <c r="PFE46" s="548"/>
      <c r="PFF46" s="548"/>
      <c r="PFG46" s="548"/>
      <c r="PFH46" s="548"/>
      <c r="PFI46" s="548"/>
      <c r="PFJ46" s="548"/>
      <c r="PFK46" s="548"/>
      <c r="PFL46" s="548"/>
      <c r="PFM46" s="548"/>
      <c r="PFN46" s="548"/>
      <c r="PFO46" s="548"/>
      <c r="PFP46" s="548"/>
      <c r="PFQ46" s="548"/>
      <c r="PFR46" s="548"/>
      <c r="PFS46" s="548"/>
      <c r="PFT46" s="548"/>
      <c r="PFU46" s="548"/>
      <c r="PFV46" s="548"/>
      <c r="PFW46" s="548"/>
      <c r="PFX46" s="548"/>
      <c r="PFY46" s="548"/>
      <c r="PFZ46" s="548"/>
      <c r="PGA46" s="548"/>
      <c r="PGB46" s="548"/>
      <c r="PGC46" s="548"/>
      <c r="PGD46" s="548"/>
      <c r="PGE46" s="548"/>
      <c r="PGF46" s="548"/>
      <c r="PGG46" s="548"/>
      <c r="PGH46" s="548"/>
      <c r="PGI46" s="548"/>
      <c r="PGJ46" s="548"/>
      <c r="PGK46" s="548"/>
      <c r="PGL46" s="548"/>
      <c r="PGM46" s="548"/>
      <c r="PGN46" s="548"/>
      <c r="PGO46" s="548"/>
      <c r="PGP46" s="548"/>
      <c r="PGQ46" s="548"/>
      <c r="PGR46" s="548"/>
      <c r="PGS46" s="548"/>
      <c r="PGT46" s="548"/>
      <c r="PGU46" s="548"/>
      <c r="PGV46" s="548"/>
      <c r="PGW46" s="548"/>
      <c r="PGX46" s="548"/>
      <c r="PGY46" s="548"/>
      <c r="PGZ46" s="548"/>
      <c r="PHA46" s="548"/>
      <c r="PHB46" s="548"/>
      <c r="PHC46" s="548"/>
      <c r="PHD46" s="548"/>
      <c r="PHE46" s="548"/>
      <c r="PHF46" s="548"/>
      <c r="PHG46" s="548"/>
      <c r="PHH46" s="548"/>
      <c r="PHI46" s="548"/>
      <c r="PHJ46" s="548"/>
      <c r="PHK46" s="548"/>
      <c r="PHL46" s="548"/>
      <c r="PHM46" s="548"/>
      <c r="PHN46" s="548"/>
      <c r="PHO46" s="548"/>
      <c r="PHP46" s="548"/>
      <c r="PHQ46" s="548"/>
      <c r="PHR46" s="548"/>
      <c r="PHS46" s="548"/>
      <c r="PHT46" s="548"/>
      <c r="PHU46" s="548"/>
      <c r="PHV46" s="548"/>
      <c r="PHW46" s="548"/>
      <c r="PHX46" s="548"/>
      <c r="PHY46" s="548"/>
      <c r="PHZ46" s="548"/>
      <c r="PIA46" s="548"/>
      <c r="PIB46" s="548"/>
      <c r="PIC46" s="548"/>
      <c r="PID46" s="548"/>
      <c r="PIE46" s="548"/>
      <c r="PIF46" s="548"/>
      <c r="PIG46" s="548"/>
      <c r="PIH46" s="548"/>
      <c r="PII46" s="548"/>
      <c r="PIJ46" s="548"/>
      <c r="PIK46" s="548"/>
      <c r="PIL46" s="548"/>
      <c r="PIM46" s="548"/>
      <c r="PIN46" s="548"/>
      <c r="PIO46" s="548"/>
      <c r="PIP46" s="548"/>
      <c r="PIQ46" s="548"/>
      <c r="PIR46" s="548"/>
      <c r="PIS46" s="548"/>
      <c r="PIT46" s="548"/>
      <c r="PIU46" s="548"/>
      <c r="PIV46" s="548"/>
      <c r="PIW46" s="548"/>
      <c r="PIX46" s="548"/>
      <c r="PIY46" s="548"/>
      <c r="PIZ46" s="548"/>
      <c r="PJA46" s="548"/>
      <c r="PJB46" s="548"/>
      <c r="PJC46" s="548"/>
      <c r="PJD46" s="548"/>
      <c r="PJE46" s="548"/>
      <c r="PJF46" s="548"/>
      <c r="PJG46" s="548"/>
      <c r="PJH46" s="548"/>
      <c r="PJI46" s="548"/>
      <c r="PJJ46" s="548"/>
      <c r="PJK46" s="548"/>
      <c r="PJL46" s="548"/>
      <c r="PJM46" s="548"/>
      <c r="PJN46" s="548"/>
      <c r="PJO46" s="548"/>
      <c r="PJP46" s="548"/>
      <c r="PJQ46" s="548"/>
      <c r="PJR46" s="548"/>
      <c r="PJS46" s="548"/>
      <c r="PJT46" s="548"/>
      <c r="PJU46" s="548"/>
      <c r="PJV46" s="548"/>
      <c r="PJW46" s="548"/>
      <c r="PJX46" s="548"/>
      <c r="PJY46" s="548"/>
      <c r="PJZ46" s="548"/>
      <c r="PKA46" s="548"/>
      <c r="PKB46" s="548"/>
      <c r="PKC46" s="548"/>
      <c r="PKD46" s="548"/>
      <c r="PKE46" s="548"/>
      <c r="PKF46" s="548"/>
      <c r="PKG46" s="548"/>
      <c r="PKH46" s="548"/>
      <c r="PKI46" s="548"/>
      <c r="PKJ46" s="548"/>
      <c r="PKK46" s="548"/>
      <c r="PKL46" s="548"/>
      <c r="PKM46" s="548"/>
      <c r="PKN46" s="548"/>
      <c r="PKO46" s="548"/>
      <c r="PKP46" s="548"/>
      <c r="PKQ46" s="548"/>
      <c r="PKR46" s="548"/>
      <c r="PKS46" s="548"/>
      <c r="PKT46" s="548"/>
      <c r="PKU46" s="548"/>
      <c r="PKV46" s="548"/>
      <c r="PKW46" s="548"/>
      <c r="PKX46" s="548"/>
      <c r="PKY46" s="548"/>
      <c r="PKZ46" s="548"/>
      <c r="PLA46" s="548"/>
      <c r="PLB46" s="548"/>
      <c r="PLC46" s="548"/>
      <c r="PLD46" s="548"/>
      <c r="PLE46" s="548"/>
      <c r="PLF46" s="548"/>
      <c r="PLG46" s="548"/>
      <c r="PLH46" s="548"/>
      <c r="PLI46" s="548"/>
      <c r="PLJ46" s="548"/>
      <c r="PLK46" s="548"/>
      <c r="PLL46" s="548"/>
      <c r="PLM46" s="548"/>
      <c r="PLN46" s="548"/>
      <c r="PLO46" s="548"/>
      <c r="PLP46" s="548"/>
      <c r="PLQ46" s="548"/>
      <c r="PLR46" s="548"/>
      <c r="PLS46" s="548"/>
      <c r="PLT46" s="548"/>
      <c r="PLU46" s="548"/>
      <c r="PLV46" s="548"/>
      <c r="PLW46" s="548"/>
      <c r="PLX46" s="548"/>
      <c r="PLY46" s="548"/>
      <c r="PLZ46" s="548"/>
      <c r="PMA46" s="548"/>
      <c r="PMB46" s="548"/>
      <c r="PMC46" s="548"/>
      <c r="PMD46" s="548"/>
      <c r="PME46" s="548"/>
      <c r="PMF46" s="548"/>
      <c r="PMG46" s="548"/>
      <c r="PMH46" s="548"/>
      <c r="PMI46" s="548"/>
      <c r="PMJ46" s="548"/>
      <c r="PMK46" s="548"/>
      <c r="PML46" s="548"/>
      <c r="PMM46" s="548"/>
      <c r="PMN46" s="548"/>
      <c r="PMO46" s="548"/>
      <c r="PMP46" s="548"/>
      <c r="PMQ46" s="548"/>
      <c r="PMR46" s="548"/>
      <c r="PMS46" s="548"/>
      <c r="PMT46" s="548"/>
      <c r="PMU46" s="548"/>
      <c r="PMV46" s="548"/>
      <c r="PMW46" s="548"/>
      <c r="PMX46" s="548"/>
      <c r="PMY46" s="548"/>
      <c r="PMZ46" s="548"/>
      <c r="PNA46" s="548"/>
      <c r="PNB46" s="548"/>
      <c r="PNC46" s="548"/>
      <c r="PND46" s="548"/>
      <c r="PNE46" s="548"/>
      <c r="PNF46" s="548"/>
      <c r="PNG46" s="548"/>
      <c r="PNH46" s="548"/>
      <c r="PNI46" s="548"/>
      <c r="PNJ46" s="548"/>
      <c r="PNK46" s="548"/>
      <c r="PNL46" s="548"/>
      <c r="PNM46" s="548"/>
      <c r="PNN46" s="548"/>
      <c r="PNO46" s="548"/>
      <c r="PNP46" s="548"/>
      <c r="PNQ46" s="548"/>
      <c r="PNR46" s="548"/>
      <c r="PNS46" s="548"/>
      <c r="PNT46" s="548"/>
      <c r="PNU46" s="548"/>
      <c r="PNV46" s="548"/>
      <c r="PNW46" s="548"/>
      <c r="PNX46" s="548"/>
      <c r="PNY46" s="548"/>
      <c r="PNZ46" s="548"/>
      <c r="POA46" s="548"/>
      <c r="POB46" s="548"/>
      <c r="POC46" s="548"/>
      <c r="POD46" s="548"/>
      <c r="POE46" s="548"/>
      <c r="POF46" s="548"/>
      <c r="POG46" s="548"/>
      <c r="POH46" s="548"/>
      <c r="POI46" s="548"/>
      <c r="POJ46" s="548"/>
      <c r="POK46" s="548"/>
      <c r="POL46" s="548"/>
      <c r="POM46" s="548"/>
      <c r="PON46" s="548"/>
      <c r="POO46" s="548"/>
      <c r="POP46" s="548"/>
      <c r="POQ46" s="548"/>
      <c r="POR46" s="548"/>
      <c r="POS46" s="548"/>
      <c r="POT46" s="548"/>
      <c r="POU46" s="548"/>
      <c r="POV46" s="548"/>
      <c r="POW46" s="548"/>
      <c r="POX46" s="548"/>
      <c r="POY46" s="548"/>
      <c r="POZ46" s="548"/>
      <c r="PPA46" s="548"/>
      <c r="PPB46" s="548"/>
      <c r="PPC46" s="548"/>
      <c r="PPD46" s="548"/>
      <c r="PPE46" s="548"/>
      <c r="PPF46" s="548"/>
      <c r="PPG46" s="548"/>
      <c r="PPH46" s="548"/>
      <c r="PPI46" s="548"/>
      <c r="PPJ46" s="548"/>
      <c r="PPK46" s="548"/>
      <c r="PPL46" s="548"/>
      <c r="PPM46" s="548"/>
      <c r="PPN46" s="548"/>
      <c r="PPO46" s="548"/>
      <c r="PPP46" s="548"/>
      <c r="PPQ46" s="548"/>
      <c r="PPR46" s="548"/>
      <c r="PPS46" s="548"/>
      <c r="PPT46" s="548"/>
      <c r="PPU46" s="548"/>
      <c r="PPV46" s="548"/>
      <c r="PPW46" s="548"/>
      <c r="PPX46" s="548"/>
      <c r="PPY46" s="548"/>
      <c r="PPZ46" s="548"/>
      <c r="PQA46" s="548"/>
      <c r="PQB46" s="548"/>
      <c r="PQC46" s="548"/>
      <c r="PQD46" s="548"/>
      <c r="PQE46" s="548"/>
      <c r="PQF46" s="548"/>
      <c r="PQG46" s="548"/>
      <c r="PQH46" s="548"/>
      <c r="PQI46" s="548"/>
      <c r="PQJ46" s="548"/>
      <c r="PQK46" s="548"/>
      <c r="PQL46" s="548"/>
      <c r="PQM46" s="548"/>
      <c r="PQN46" s="548"/>
      <c r="PQO46" s="548"/>
      <c r="PQP46" s="548"/>
      <c r="PQQ46" s="548"/>
      <c r="PQR46" s="548"/>
      <c r="PQS46" s="548"/>
      <c r="PQT46" s="548"/>
      <c r="PQU46" s="548"/>
      <c r="PQV46" s="548"/>
      <c r="PQW46" s="548"/>
      <c r="PQX46" s="548"/>
      <c r="PQY46" s="548"/>
      <c r="PQZ46" s="548"/>
      <c r="PRA46" s="548"/>
      <c r="PRB46" s="548"/>
      <c r="PRC46" s="548"/>
      <c r="PRD46" s="548"/>
      <c r="PRE46" s="548"/>
      <c r="PRF46" s="548"/>
      <c r="PRG46" s="548"/>
      <c r="PRH46" s="548"/>
      <c r="PRI46" s="548"/>
      <c r="PRJ46" s="548"/>
      <c r="PRK46" s="548"/>
      <c r="PRL46" s="548"/>
      <c r="PRM46" s="548"/>
      <c r="PRN46" s="548"/>
      <c r="PRO46" s="548"/>
      <c r="PRP46" s="548"/>
      <c r="PRQ46" s="548"/>
      <c r="PRR46" s="548"/>
      <c r="PRS46" s="548"/>
      <c r="PRT46" s="548"/>
      <c r="PRU46" s="548"/>
      <c r="PRV46" s="548"/>
      <c r="PRW46" s="548"/>
      <c r="PRX46" s="548"/>
      <c r="PRY46" s="548"/>
      <c r="PRZ46" s="548"/>
      <c r="PSA46" s="548"/>
      <c r="PSB46" s="548"/>
      <c r="PSC46" s="548"/>
      <c r="PSD46" s="548"/>
      <c r="PSE46" s="548"/>
      <c r="PSF46" s="548"/>
      <c r="PSG46" s="548"/>
      <c r="PSH46" s="548"/>
      <c r="PSI46" s="548"/>
      <c r="PSJ46" s="548"/>
      <c r="PSK46" s="548"/>
      <c r="PSL46" s="548"/>
      <c r="PSM46" s="548"/>
      <c r="PSN46" s="548"/>
      <c r="PSO46" s="548"/>
      <c r="PSP46" s="548"/>
      <c r="PSQ46" s="548"/>
      <c r="PSR46" s="548"/>
      <c r="PSS46" s="548"/>
      <c r="PST46" s="548"/>
      <c r="PSU46" s="548"/>
      <c r="PSV46" s="548"/>
      <c r="PSW46" s="548"/>
      <c r="PSX46" s="548"/>
      <c r="PSY46" s="548"/>
      <c r="PSZ46" s="548"/>
      <c r="PTA46" s="548"/>
      <c r="PTB46" s="548"/>
      <c r="PTC46" s="548"/>
      <c r="PTD46" s="548"/>
      <c r="PTE46" s="548"/>
      <c r="PTF46" s="548"/>
      <c r="PTG46" s="548"/>
      <c r="PTH46" s="548"/>
      <c r="PTI46" s="548"/>
      <c r="PTJ46" s="548"/>
      <c r="PTK46" s="548"/>
      <c r="PTL46" s="548"/>
      <c r="PTM46" s="548"/>
      <c r="PTN46" s="548"/>
      <c r="PTO46" s="548"/>
      <c r="PTP46" s="548"/>
      <c r="PTQ46" s="548"/>
      <c r="PTR46" s="548"/>
      <c r="PTS46" s="548"/>
      <c r="PTT46" s="548"/>
      <c r="PTU46" s="548"/>
      <c r="PTV46" s="548"/>
      <c r="PTW46" s="548"/>
      <c r="PTX46" s="548"/>
      <c r="PTY46" s="548"/>
      <c r="PTZ46" s="548"/>
      <c r="PUA46" s="548"/>
      <c r="PUB46" s="548"/>
      <c r="PUC46" s="548"/>
      <c r="PUD46" s="548"/>
      <c r="PUE46" s="548"/>
      <c r="PUF46" s="548"/>
      <c r="PUG46" s="548"/>
      <c r="PUH46" s="548"/>
      <c r="PUI46" s="548"/>
      <c r="PUJ46" s="548"/>
      <c r="PUK46" s="548"/>
      <c r="PUL46" s="548"/>
      <c r="PUM46" s="548"/>
      <c r="PUN46" s="548"/>
      <c r="PUO46" s="548"/>
      <c r="PUP46" s="548"/>
      <c r="PUQ46" s="548"/>
      <c r="PUR46" s="548"/>
      <c r="PUS46" s="548"/>
      <c r="PUT46" s="548"/>
      <c r="PUU46" s="548"/>
      <c r="PUV46" s="548"/>
      <c r="PUW46" s="548"/>
      <c r="PUX46" s="548"/>
      <c r="PUY46" s="548"/>
      <c r="PUZ46" s="548"/>
      <c r="PVA46" s="548"/>
      <c r="PVB46" s="548"/>
      <c r="PVC46" s="548"/>
      <c r="PVD46" s="548"/>
      <c r="PVE46" s="548"/>
      <c r="PVF46" s="548"/>
      <c r="PVG46" s="548"/>
      <c r="PVH46" s="548"/>
      <c r="PVI46" s="548"/>
      <c r="PVJ46" s="548"/>
      <c r="PVK46" s="548"/>
      <c r="PVL46" s="548"/>
      <c r="PVM46" s="548"/>
      <c r="PVN46" s="548"/>
      <c r="PVO46" s="548"/>
      <c r="PVP46" s="548"/>
      <c r="PVQ46" s="548"/>
      <c r="PVR46" s="548"/>
      <c r="PVS46" s="548"/>
      <c r="PVT46" s="548"/>
      <c r="PVU46" s="548"/>
      <c r="PVV46" s="548"/>
      <c r="PVW46" s="548"/>
      <c r="PVX46" s="548"/>
      <c r="PVY46" s="548"/>
      <c r="PVZ46" s="548"/>
      <c r="PWA46" s="548"/>
      <c r="PWB46" s="548"/>
      <c r="PWC46" s="548"/>
      <c r="PWD46" s="548"/>
      <c r="PWE46" s="548"/>
      <c r="PWF46" s="548"/>
      <c r="PWG46" s="548"/>
      <c r="PWH46" s="548"/>
      <c r="PWI46" s="548"/>
      <c r="PWJ46" s="548"/>
      <c r="PWK46" s="548"/>
      <c r="PWL46" s="548"/>
      <c r="PWM46" s="548"/>
      <c r="PWN46" s="548"/>
      <c r="PWO46" s="548"/>
      <c r="PWP46" s="548"/>
      <c r="PWQ46" s="548"/>
      <c r="PWR46" s="548"/>
      <c r="PWS46" s="548"/>
      <c r="PWT46" s="548"/>
      <c r="PWU46" s="548"/>
      <c r="PWV46" s="548"/>
      <c r="PWW46" s="548"/>
      <c r="PWX46" s="548"/>
      <c r="PWY46" s="548"/>
      <c r="PWZ46" s="548"/>
      <c r="PXA46" s="548"/>
      <c r="PXB46" s="548"/>
      <c r="PXC46" s="548"/>
      <c r="PXD46" s="548"/>
      <c r="PXE46" s="548"/>
      <c r="PXF46" s="548"/>
      <c r="PXG46" s="548"/>
      <c r="PXH46" s="548"/>
      <c r="PXI46" s="548"/>
      <c r="PXJ46" s="548"/>
      <c r="PXK46" s="548"/>
      <c r="PXL46" s="548"/>
      <c r="PXM46" s="548"/>
      <c r="PXN46" s="548"/>
      <c r="PXO46" s="548"/>
      <c r="PXP46" s="548"/>
      <c r="PXQ46" s="548"/>
      <c r="PXR46" s="548"/>
      <c r="PXS46" s="548"/>
      <c r="PXT46" s="548"/>
      <c r="PXU46" s="548"/>
      <c r="PXV46" s="548"/>
      <c r="PXW46" s="548"/>
      <c r="PXX46" s="548"/>
      <c r="PXY46" s="548"/>
      <c r="PXZ46" s="548"/>
      <c r="PYA46" s="548"/>
      <c r="PYB46" s="548"/>
      <c r="PYC46" s="548"/>
      <c r="PYD46" s="548"/>
      <c r="PYE46" s="548"/>
      <c r="PYF46" s="548"/>
      <c r="PYG46" s="548"/>
      <c r="PYH46" s="548"/>
      <c r="PYI46" s="548"/>
      <c r="PYJ46" s="548"/>
      <c r="PYK46" s="548"/>
      <c r="PYL46" s="548"/>
      <c r="PYM46" s="548"/>
      <c r="PYN46" s="548"/>
      <c r="PYO46" s="548"/>
      <c r="PYP46" s="548"/>
      <c r="PYQ46" s="548"/>
      <c r="PYR46" s="548"/>
      <c r="PYS46" s="548"/>
      <c r="PYT46" s="548"/>
      <c r="PYU46" s="548"/>
      <c r="PYV46" s="548"/>
      <c r="PYW46" s="548"/>
      <c r="PYX46" s="548"/>
      <c r="PYY46" s="548"/>
      <c r="PYZ46" s="548"/>
      <c r="PZA46" s="548"/>
      <c r="PZB46" s="548"/>
      <c r="PZC46" s="548"/>
      <c r="PZD46" s="548"/>
      <c r="PZE46" s="548"/>
      <c r="PZF46" s="548"/>
      <c r="PZG46" s="548"/>
      <c r="PZH46" s="548"/>
      <c r="PZI46" s="548"/>
      <c r="PZJ46" s="548"/>
      <c r="PZK46" s="548"/>
      <c r="PZL46" s="548"/>
      <c r="PZM46" s="548"/>
      <c r="PZN46" s="548"/>
      <c r="PZO46" s="548"/>
      <c r="PZP46" s="548"/>
      <c r="PZQ46" s="548"/>
      <c r="PZR46" s="548"/>
      <c r="PZS46" s="548"/>
      <c r="PZT46" s="548"/>
      <c r="PZU46" s="548"/>
      <c r="PZV46" s="548"/>
      <c r="PZW46" s="548"/>
      <c r="PZX46" s="548"/>
      <c r="PZY46" s="548"/>
      <c r="PZZ46" s="548"/>
      <c r="QAA46" s="548"/>
      <c r="QAB46" s="548"/>
      <c r="QAC46" s="548"/>
      <c r="QAD46" s="548"/>
      <c r="QAE46" s="548"/>
      <c r="QAF46" s="548"/>
      <c r="QAG46" s="548"/>
      <c r="QAH46" s="548"/>
      <c r="QAI46" s="548"/>
      <c r="QAJ46" s="548"/>
      <c r="QAK46" s="548"/>
      <c r="QAL46" s="548"/>
      <c r="QAM46" s="548"/>
      <c r="QAN46" s="548"/>
      <c r="QAO46" s="548"/>
      <c r="QAP46" s="548"/>
      <c r="QAQ46" s="548"/>
      <c r="QAR46" s="548"/>
      <c r="QAS46" s="548"/>
      <c r="QAT46" s="548"/>
      <c r="QAU46" s="548"/>
      <c r="QAV46" s="548"/>
      <c r="QAW46" s="548"/>
      <c r="QAX46" s="548"/>
      <c r="QAY46" s="548"/>
      <c r="QAZ46" s="548"/>
      <c r="QBA46" s="548"/>
      <c r="QBB46" s="548"/>
      <c r="QBC46" s="548"/>
      <c r="QBD46" s="548"/>
      <c r="QBE46" s="548"/>
      <c r="QBF46" s="548"/>
      <c r="QBG46" s="548"/>
      <c r="QBH46" s="548"/>
      <c r="QBI46" s="548"/>
      <c r="QBJ46" s="548"/>
      <c r="QBK46" s="548"/>
      <c r="QBL46" s="548"/>
      <c r="QBM46" s="548"/>
      <c r="QBN46" s="548"/>
      <c r="QBO46" s="548"/>
      <c r="QBP46" s="548"/>
      <c r="QBQ46" s="548"/>
      <c r="QBR46" s="548"/>
      <c r="QBS46" s="548"/>
      <c r="QBT46" s="548"/>
      <c r="QBU46" s="548"/>
      <c r="QBV46" s="548"/>
      <c r="QBW46" s="548"/>
      <c r="QBX46" s="548"/>
      <c r="QBY46" s="548"/>
      <c r="QBZ46" s="548"/>
      <c r="QCA46" s="548"/>
      <c r="QCB46" s="548"/>
      <c r="QCC46" s="548"/>
      <c r="QCD46" s="548"/>
      <c r="QCE46" s="548"/>
      <c r="QCF46" s="548"/>
      <c r="QCG46" s="548"/>
      <c r="QCH46" s="548"/>
      <c r="QCI46" s="548"/>
      <c r="QCJ46" s="548"/>
      <c r="QCK46" s="548"/>
      <c r="QCL46" s="548"/>
      <c r="QCM46" s="548"/>
      <c r="QCN46" s="548"/>
      <c r="QCO46" s="548"/>
      <c r="QCP46" s="548"/>
      <c r="QCQ46" s="548"/>
      <c r="QCR46" s="548"/>
      <c r="QCS46" s="548"/>
      <c r="QCT46" s="548"/>
      <c r="QCU46" s="548"/>
      <c r="QCV46" s="548"/>
      <c r="QCW46" s="548"/>
      <c r="QCX46" s="548"/>
      <c r="QCY46" s="548"/>
      <c r="QCZ46" s="548"/>
      <c r="QDA46" s="548"/>
      <c r="QDB46" s="548"/>
      <c r="QDC46" s="548"/>
      <c r="QDD46" s="548"/>
      <c r="QDE46" s="548"/>
      <c r="QDF46" s="548"/>
      <c r="QDG46" s="548"/>
      <c r="QDH46" s="548"/>
      <c r="QDI46" s="548"/>
      <c r="QDJ46" s="548"/>
      <c r="QDK46" s="548"/>
      <c r="QDL46" s="548"/>
      <c r="QDM46" s="548"/>
      <c r="QDN46" s="548"/>
      <c r="QDO46" s="548"/>
      <c r="QDP46" s="548"/>
      <c r="QDQ46" s="548"/>
      <c r="QDR46" s="548"/>
      <c r="QDS46" s="548"/>
      <c r="QDT46" s="548"/>
      <c r="QDU46" s="548"/>
      <c r="QDV46" s="548"/>
      <c r="QDW46" s="548"/>
      <c r="QDX46" s="548"/>
      <c r="QDY46" s="548"/>
      <c r="QDZ46" s="548"/>
      <c r="QEA46" s="548"/>
      <c r="QEB46" s="548"/>
      <c r="QEC46" s="548"/>
      <c r="QED46" s="548"/>
      <c r="QEE46" s="548"/>
      <c r="QEF46" s="548"/>
      <c r="QEG46" s="548"/>
      <c r="QEH46" s="548"/>
      <c r="QEI46" s="548"/>
      <c r="QEJ46" s="548"/>
      <c r="QEK46" s="548"/>
      <c r="QEL46" s="548"/>
      <c r="QEM46" s="548"/>
      <c r="QEN46" s="548"/>
      <c r="QEO46" s="548"/>
      <c r="QEP46" s="548"/>
      <c r="QEQ46" s="548"/>
      <c r="QER46" s="548"/>
      <c r="QES46" s="548"/>
      <c r="QET46" s="548"/>
      <c r="QEU46" s="548"/>
      <c r="QEV46" s="548"/>
      <c r="QEW46" s="548"/>
      <c r="QEX46" s="548"/>
      <c r="QEY46" s="548"/>
      <c r="QEZ46" s="548"/>
      <c r="QFA46" s="548"/>
      <c r="QFB46" s="548"/>
      <c r="QFC46" s="548"/>
      <c r="QFD46" s="548"/>
      <c r="QFE46" s="548"/>
      <c r="QFF46" s="548"/>
      <c r="QFG46" s="548"/>
      <c r="QFH46" s="548"/>
      <c r="QFI46" s="548"/>
      <c r="QFJ46" s="548"/>
      <c r="QFK46" s="548"/>
      <c r="QFL46" s="548"/>
      <c r="QFM46" s="548"/>
      <c r="QFN46" s="548"/>
      <c r="QFO46" s="548"/>
      <c r="QFP46" s="548"/>
      <c r="QFQ46" s="548"/>
      <c r="QFR46" s="548"/>
      <c r="QFS46" s="548"/>
      <c r="QFT46" s="548"/>
      <c r="QFU46" s="548"/>
      <c r="QFV46" s="548"/>
      <c r="QFW46" s="548"/>
      <c r="QFX46" s="548"/>
      <c r="QFY46" s="548"/>
      <c r="QFZ46" s="548"/>
      <c r="QGA46" s="548"/>
      <c r="QGB46" s="548"/>
      <c r="QGC46" s="548"/>
      <c r="QGD46" s="548"/>
      <c r="QGE46" s="548"/>
      <c r="QGF46" s="548"/>
      <c r="QGG46" s="548"/>
      <c r="QGH46" s="548"/>
      <c r="QGI46" s="548"/>
      <c r="QGJ46" s="548"/>
      <c r="QGK46" s="548"/>
      <c r="QGL46" s="548"/>
      <c r="QGM46" s="548"/>
      <c r="QGN46" s="548"/>
      <c r="QGO46" s="548"/>
      <c r="QGP46" s="548"/>
      <c r="QGQ46" s="548"/>
      <c r="QGR46" s="548"/>
      <c r="QGS46" s="548"/>
      <c r="QGT46" s="548"/>
      <c r="QGU46" s="548"/>
      <c r="QGV46" s="548"/>
      <c r="QGW46" s="548"/>
      <c r="QGX46" s="548"/>
      <c r="QGY46" s="548"/>
      <c r="QGZ46" s="548"/>
      <c r="QHA46" s="548"/>
      <c r="QHB46" s="548"/>
      <c r="QHC46" s="548"/>
      <c r="QHD46" s="548"/>
      <c r="QHE46" s="548"/>
      <c r="QHF46" s="548"/>
      <c r="QHG46" s="548"/>
      <c r="QHH46" s="548"/>
      <c r="QHI46" s="548"/>
      <c r="QHJ46" s="548"/>
      <c r="QHK46" s="548"/>
      <c r="QHL46" s="548"/>
      <c r="QHM46" s="548"/>
      <c r="QHN46" s="548"/>
      <c r="QHO46" s="548"/>
      <c r="QHP46" s="548"/>
      <c r="QHQ46" s="548"/>
      <c r="QHR46" s="548"/>
      <c r="QHS46" s="548"/>
      <c r="QHT46" s="548"/>
      <c r="QHU46" s="548"/>
      <c r="QHV46" s="548"/>
      <c r="QHW46" s="548"/>
      <c r="QHX46" s="548"/>
      <c r="QHY46" s="548"/>
      <c r="QHZ46" s="548"/>
      <c r="QIA46" s="548"/>
      <c r="QIB46" s="548"/>
      <c r="QIC46" s="548"/>
      <c r="QID46" s="548"/>
      <c r="QIE46" s="548"/>
      <c r="QIF46" s="548"/>
      <c r="QIG46" s="548"/>
      <c r="QIH46" s="548"/>
      <c r="QII46" s="548"/>
      <c r="QIJ46" s="548"/>
      <c r="QIK46" s="548"/>
      <c r="QIL46" s="548"/>
      <c r="QIM46" s="548"/>
      <c r="QIN46" s="548"/>
      <c r="QIO46" s="548"/>
      <c r="QIP46" s="548"/>
      <c r="QIQ46" s="548"/>
      <c r="QIR46" s="548"/>
      <c r="QIS46" s="548"/>
      <c r="QIT46" s="548"/>
      <c r="QIU46" s="548"/>
      <c r="QIV46" s="548"/>
      <c r="QIW46" s="548"/>
      <c r="QIX46" s="548"/>
      <c r="QIY46" s="548"/>
      <c r="QIZ46" s="548"/>
      <c r="QJA46" s="548"/>
      <c r="QJB46" s="548"/>
      <c r="QJC46" s="548"/>
      <c r="QJD46" s="548"/>
      <c r="QJE46" s="548"/>
      <c r="QJF46" s="548"/>
      <c r="QJG46" s="548"/>
      <c r="QJH46" s="548"/>
      <c r="QJI46" s="548"/>
      <c r="QJJ46" s="548"/>
      <c r="QJK46" s="548"/>
      <c r="QJL46" s="548"/>
      <c r="QJM46" s="548"/>
      <c r="QJN46" s="548"/>
      <c r="QJO46" s="548"/>
      <c r="QJP46" s="548"/>
      <c r="QJQ46" s="548"/>
      <c r="QJR46" s="548"/>
      <c r="QJS46" s="548"/>
      <c r="QJT46" s="548"/>
      <c r="QJU46" s="548"/>
      <c r="QJV46" s="548"/>
      <c r="QJW46" s="548"/>
      <c r="QJX46" s="548"/>
      <c r="QJY46" s="548"/>
      <c r="QJZ46" s="548"/>
      <c r="QKA46" s="548"/>
      <c r="QKB46" s="548"/>
      <c r="QKC46" s="548"/>
      <c r="QKD46" s="548"/>
      <c r="QKE46" s="548"/>
      <c r="QKF46" s="548"/>
      <c r="QKG46" s="548"/>
      <c r="QKH46" s="548"/>
      <c r="QKI46" s="548"/>
      <c r="QKJ46" s="548"/>
      <c r="QKK46" s="548"/>
      <c r="QKL46" s="548"/>
      <c r="QKM46" s="548"/>
      <c r="QKN46" s="548"/>
      <c r="QKO46" s="548"/>
      <c r="QKP46" s="548"/>
      <c r="QKQ46" s="548"/>
      <c r="QKR46" s="548"/>
      <c r="QKS46" s="548"/>
      <c r="QKT46" s="548"/>
      <c r="QKU46" s="548"/>
      <c r="QKV46" s="548"/>
      <c r="QKW46" s="548"/>
      <c r="QKX46" s="548"/>
      <c r="QKY46" s="548"/>
      <c r="QKZ46" s="548"/>
      <c r="QLA46" s="548"/>
      <c r="QLB46" s="548"/>
      <c r="QLC46" s="548"/>
      <c r="QLD46" s="548"/>
      <c r="QLE46" s="548"/>
      <c r="QLF46" s="548"/>
      <c r="QLG46" s="548"/>
      <c r="QLH46" s="548"/>
      <c r="QLI46" s="548"/>
      <c r="QLJ46" s="548"/>
      <c r="QLK46" s="548"/>
      <c r="QLL46" s="548"/>
      <c r="QLM46" s="548"/>
      <c r="QLN46" s="548"/>
      <c r="QLO46" s="548"/>
      <c r="QLP46" s="548"/>
      <c r="QLQ46" s="548"/>
      <c r="QLR46" s="548"/>
      <c r="QLS46" s="548"/>
      <c r="QLT46" s="548"/>
      <c r="QLU46" s="548"/>
      <c r="QLV46" s="548"/>
      <c r="QLW46" s="548"/>
      <c r="QLX46" s="548"/>
      <c r="QLY46" s="548"/>
      <c r="QLZ46" s="548"/>
      <c r="QMA46" s="548"/>
      <c r="QMB46" s="548"/>
      <c r="QMC46" s="548"/>
      <c r="QMD46" s="548"/>
      <c r="QME46" s="548"/>
      <c r="QMF46" s="548"/>
      <c r="QMG46" s="548"/>
      <c r="QMH46" s="548"/>
      <c r="QMI46" s="548"/>
      <c r="QMJ46" s="548"/>
      <c r="QMK46" s="548"/>
      <c r="QML46" s="548"/>
      <c r="QMM46" s="548"/>
      <c r="QMN46" s="548"/>
      <c r="QMO46" s="548"/>
      <c r="QMP46" s="548"/>
      <c r="QMQ46" s="548"/>
      <c r="QMR46" s="548"/>
      <c r="QMS46" s="548"/>
      <c r="QMT46" s="548"/>
      <c r="QMU46" s="548"/>
      <c r="QMV46" s="548"/>
      <c r="QMW46" s="548"/>
      <c r="QMX46" s="548"/>
      <c r="QMY46" s="548"/>
      <c r="QMZ46" s="548"/>
      <c r="QNA46" s="548"/>
      <c r="QNB46" s="548"/>
      <c r="QNC46" s="548"/>
      <c r="QND46" s="548"/>
      <c r="QNE46" s="548"/>
      <c r="QNF46" s="548"/>
      <c r="QNG46" s="548"/>
      <c r="QNH46" s="548"/>
      <c r="QNI46" s="548"/>
      <c r="QNJ46" s="548"/>
      <c r="QNK46" s="548"/>
      <c r="QNL46" s="548"/>
      <c r="QNM46" s="548"/>
      <c r="QNN46" s="548"/>
      <c r="QNO46" s="548"/>
      <c r="QNP46" s="548"/>
      <c r="QNQ46" s="548"/>
      <c r="QNR46" s="548"/>
      <c r="QNS46" s="548"/>
      <c r="QNT46" s="548"/>
      <c r="QNU46" s="548"/>
      <c r="QNV46" s="548"/>
      <c r="QNW46" s="548"/>
      <c r="QNX46" s="548"/>
      <c r="QNY46" s="548"/>
      <c r="QNZ46" s="548"/>
      <c r="QOA46" s="548"/>
      <c r="QOB46" s="548"/>
      <c r="QOC46" s="548"/>
      <c r="QOD46" s="548"/>
      <c r="QOE46" s="548"/>
      <c r="QOF46" s="548"/>
      <c r="QOG46" s="548"/>
      <c r="QOH46" s="548"/>
      <c r="QOI46" s="548"/>
      <c r="QOJ46" s="548"/>
      <c r="QOK46" s="548"/>
      <c r="QOL46" s="548"/>
      <c r="QOM46" s="548"/>
      <c r="QON46" s="548"/>
      <c r="QOO46" s="548"/>
      <c r="QOP46" s="548"/>
      <c r="QOQ46" s="548"/>
      <c r="QOR46" s="548"/>
      <c r="QOS46" s="548"/>
      <c r="QOT46" s="548"/>
      <c r="QOU46" s="548"/>
      <c r="QOV46" s="548"/>
      <c r="QOW46" s="548"/>
      <c r="QOX46" s="548"/>
      <c r="QOY46" s="548"/>
      <c r="QOZ46" s="548"/>
      <c r="QPA46" s="548"/>
      <c r="QPB46" s="548"/>
      <c r="QPC46" s="548"/>
      <c r="QPD46" s="548"/>
      <c r="QPE46" s="548"/>
      <c r="QPF46" s="548"/>
      <c r="QPG46" s="548"/>
      <c r="QPH46" s="548"/>
      <c r="QPI46" s="548"/>
      <c r="QPJ46" s="548"/>
      <c r="QPK46" s="548"/>
      <c r="QPL46" s="548"/>
      <c r="QPM46" s="548"/>
      <c r="QPN46" s="548"/>
      <c r="QPO46" s="548"/>
      <c r="QPP46" s="548"/>
      <c r="QPQ46" s="548"/>
      <c r="QPR46" s="548"/>
      <c r="QPS46" s="548"/>
      <c r="QPT46" s="548"/>
      <c r="QPU46" s="548"/>
      <c r="QPV46" s="548"/>
      <c r="QPW46" s="548"/>
      <c r="QPX46" s="548"/>
      <c r="QPY46" s="548"/>
      <c r="QPZ46" s="548"/>
      <c r="QQA46" s="548"/>
      <c r="QQB46" s="548"/>
      <c r="QQC46" s="548"/>
      <c r="QQD46" s="548"/>
      <c r="QQE46" s="548"/>
      <c r="QQF46" s="548"/>
      <c r="QQG46" s="548"/>
      <c r="QQH46" s="548"/>
      <c r="QQI46" s="548"/>
      <c r="QQJ46" s="548"/>
      <c r="QQK46" s="548"/>
      <c r="QQL46" s="548"/>
      <c r="QQM46" s="548"/>
      <c r="QQN46" s="548"/>
      <c r="QQO46" s="548"/>
      <c r="QQP46" s="548"/>
      <c r="QQQ46" s="548"/>
      <c r="QQR46" s="548"/>
      <c r="QQS46" s="548"/>
      <c r="QQT46" s="548"/>
      <c r="QQU46" s="548"/>
      <c r="QQV46" s="548"/>
      <c r="QQW46" s="548"/>
      <c r="QQX46" s="548"/>
      <c r="QQY46" s="548"/>
      <c r="QQZ46" s="548"/>
      <c r="QRA46" s="548"/>
      <c r="QRB46" s="548"/>
      <c r="QRC46" s="548"/>
      <c r="QRD46" s="548"/>
      <c r="QRE46" s="548"/>
      <c r="QRF46" s="548"/>
      <c r="QRG46" s="548"/>
      <c r="QRH46" s="548"/>
      <c r="QRI46" s="548"/>
      <c r="QRJ46" s="548"/>
      <c r="QRK46" s="548"/>
      <c r="QRL46" s="548"/>
      <c r="QRM46" s="548"/>
      <c r="QRN46" s="548"/>
      <c r="QRO46" s="548"/>
      <c r="QRP46" s="548"/>
      <c r="QRQ46" s="548"/>
      <c r="QRR46" s="548"/>
      <c r="QRS46" s="548"/>
      <c r="QRT46" s="548"/>
      <c r="QRU46" s="548"/>
      <c r="QRV46" s="548"/>
      <c r="QRW46" s="548"/>
      <c r="QRX46" s="548"/>
      <c r="QRY46" s="548"/>
      <c r="QRZ46" s="548"/>
      <c r="QSA46" s="548"/>
      <c r="QSB46" s="548"/>
      <c r="QSC46" s="548"/>
      <c r="QSD46" s="548"/>
      <c r="QSE46" s="548"/>
      <c r="QSF46" s="548"/>
      <c r="QSG46" s="548"/>
      <c r="QSH46" s="548"/>
      <c r="QSI46" s="548"/>
      <c r="QSJ46" s="548"/>
      <c r="QSK46" s="548"/>
      <c r="QSL46" s="548"/>
      <c r="QSM46" s="548"/>
      <c r="QSN46" s="548"/>
      <c r="QSO46" s="548"/>
      <c r="QSP46" s="548"/>
      <c r="QSQ46" s="548"/>
      <c r="QSR46" s="548"/>
      <c r="QSS46" s="548"/>
      <c r="QST46" s="548"/>
      <c r="QSU46" s="548"/>
      <c r="QSV46" s="548"/>
      <c r="QSW46" s="548"/>
      <c r="QSX46" s="548"/>
      <c r="QSY46" s="548"/>
      <c r="QSZ46" s="548"/>
      <c r="QTA46" s="548"/>
      <c r="QTB46" s="548"/>
      <c r="QTC46" s="548"/>
      <c r="QTD46" s="548"/>
      <c r="QTE46" s="548"/>
      <c r="QTF46" s="548"/>
      <c r="QTG46" s="548"/>
      <c r="QTH46" s="548"/>
      <c r="QTI46" s="548"/>
      <c r="QTJ46" s="548"/>
      <c r="QTK46" s="548"/>
      <c r="QTL46" s="548"/>
      <c r="QTM46" s="548"/>
      <c r="QTN46" s="548"/>
      <c r="QTO46" s="548"/>
      <c r="QTP46" s="548"/>
      <c r="QTQ46" s="548"/>
      <c r="QTR46" s="548"/>
      <c r="QTS46" s="548"/>
      <c r="QTT46" s="548"/>
      <c r="QTU46" s="548"/>
      <c r="QTV46" s="548"/>
      <c r="QTW46" s="548"/>
      <c r="QTX46" s="548"/>
      <c r="QTY46" s="548"/>
      <c r="QTZ46" s="548"/>
      <c r="QUA46" s="548"/>
      <c r="QUB46" s="548"/>
      <c r="QUC46" s="548"/>
      <c r="QUD46" s="548"/>
      <c r="QUE46" s="548"/>
      <c r="QUF46" s="548"/>
      <c r="QUG46" s="548"/>
      <c r="QUH46" s="548"/>
      <c r="QUI46" s="548"/>
      <c r="QUJ46" s="548"/>
      <c r="QUK46" s="548"/>
      <c r="QUL46" s="548"/>
      <c r="QUM46" s="548"/>
      <c r="QUN46" s="548"/>
      <c r="QUO46" s="548"/>
      <c r="QUP46" s="548"/>
      <c r="QUQ46" s="548"/>
      <c r="QUR46" s="548"/>
      <c r="QUS46" s="548"/>
      <c r="QUT46" s="548"/>
      <c r="QUU46" s="548"/>
      <c r="QUV46" s="548"/>
      <c r="QUW46" s="548"/>
      <c r="QUX46" s="548"/>
      <c r="QUY46" s="548"/>
      <c r="QUZ46" s="548"/>
      <c r="QVA46" s="548"/>
      <c r="QVB46" s="548"/>
      <c r="QVC46" s="548"/>
      <c r="QVD46" s="548"/>
      <c r="QVE46" s="548"/>
      <c r="QVF46" s="548"/>
      <c r="QVG46" s="548"/>
      <c r="QVH46" s="548"/>
      <c r="QVI46" s="548"/>
      <c r="QVJ46" s="548"/>
      <c r="QVK46" s="548"/>
      <c r="QVL46" s="548"/>
      <c r="QVM46" s="548"/>
      <c r="QVN46" s="548"/>
      <c r="QVO46" s="548"/>
      <c r="QVP46" s="548"/>
      <c r="QVQ46" s="548"/>
      <c r="QVR46" s="548"/>
      <c r="QVS46" s="548"/>
      <c r="QVT46" s="548"/>
      <c r="QVU46" s="548"/>
      <c r="QVV46" s="548"/>
      <c r="QVW46" s="548"/>
      <c r="QVX46" s="548"/>
      <c r="QVY46" s="548"/>
      <c r="QVZ46" s="548"/>
      <c r="QWA46" s="548"/>
      <c r="QWB46" s="548"/>
      <c r="QWC46" s="548"/>
      <c r="QWD46" s="548"/>
      <c r="QWE46" s="548"/>
      <c r="QWF46" s="548"/>
      <c r="QWG46" s="548"/>
      <c r="QWH46" s="548"/>
      <c r="QWI46" s="548"/>
      <c r="QWJ46" s="548"/>
      <c r="QWK46" s="548"/>
      <c r="QWL46" s="548"/>
      <c r="QWM46" s="548"/>
      <c r="QWN46" s="548"/>
      <c r="QWO46" s="548"/>
      <c r="QWP46" s="548"/>
      <c r="QWQ46" s="548"/>
      <c r="QWR46" s="548"/>
      <c r="QWS46" s="548"/>
      <c r="QWT46" s="548"/>
      <c r="QWU46" s="548"/>
      <c r="QWV46" s="548"/>
      <c r="QWW46" s="548"/>
      <c r="QWX46" s="548"/>
      <c r="QWY46" s="548"/>
      <c r="QWZ46" s="548"/>
      <c r="QXA46" s="548"/>
      <c r="QXB46" s="548"/>
      <c r="QXC46" s="548"/>
      <c r="QXD46" s="548"/>
      <c r="QXE46" s="548"/>
      <c r="QXF46" s="548"/>
      <c r="QXG46" s="548"/>
      <c r="QXH46" s="548"/>
      <c r="QXI46" s="548"/>
      <c r="QXJ46" s="548"/>
      <c r="QXK46" s="548"/>
      <c r="QXL46" s="548"/>
      <c r="QXM46" s="548"/>
      <c r="QXN46" s="548"/>
      <c r="QXO46" s="548"/>
      <c r="QXP46" s="548"/>
      <c r="QXQ46" s="548"/>
      <c r="QXR46" s="548"/>
      <c r="QXS46" s="548"/>
      <c r="QXT46" s="548"/>
      <c r="QXU46" s="548"/>
      <c r="QXV46" s="548"/>
      <c r="QXW46" s="548"/>
      <c r="QXX46" s="548"/>
      <c r="QXY46" s="548"/>
      <c r="QXZ46" s="548"/>
      <c r="QYA46" s="548"/>
      <c r="QYB46" s="548"/>
      <c r="QYC46" s="548"/>
      <c r="QYD46" s="548"/>
      <c r="QYE46" s="548"/>
      <c r="QYF46" s="548"/>
      <c r="QYG46" s="548"/>
      <c r="QYH46" s="548"/>
      <c r="QYI46" s="548"/>
      <c r="QYJ46" s="548"/>
      <c r="QYK46" s="548"/>
      <c r="QYL46" s="548"/>
      <c r="QYM46" s="548"/>
      <c r="QYN46" s="548"/>
      <c r="QYO46" s="548"/>
      <c r="QYP46" s="548"/>
      <c r="QYQ46" s="548"/>
      <c r="QYR46" s="548"/>
      <c r="QYS46" s="548"/>
      <c r="QYT46" s="548"/>
      <c r="QYU46" s="548"/>
      <c r="QYV46" s="548"/>
      <c r="QYW46" s="548"/>
      <c r="QYX46" s="548"/>
      <c r="QYY46" s="548"/>
      <c r="QYZ46" s="548"/>
      <c r="QZA46" s="548"/>
      <c r="QZB46" s="548"/>
      <c r="QZC46" s="548"/>
      <c r="QZD46" s="548"/>
      <c r="QZE46" s="548"/>
      <c r="QZF46" s="548"/>
      <c r="QZG46" s="548"/>
      <c r="QZH46" s="548"/>
      <c r="QZI46" s="548"/>
      <c r="QZJ46" s="548"/>
      <c r="QZK46" s="548"/>
      <c r="QZL46" s="548"/>
      <c r="QZM46" s="548"/>
      <c r="QZN46" s="548"/>
      <c r="QZO46" s="548"/>
      <c r="QZP46" s="548"/>
      <c r="QZQ46" s="548"/>
      <c r="QZR46" s="548"/>
      <c r="QZS46" s="548"/>
      <c r="QZT46" s="548"/>
      <c r="QZU46" s="548"/>
      <c r="QZV46" s="548"/>
      <c r="QZW46" s="548"/>
      <c r="QZX46" s="548"/>
      <c r="QZY46" s="548"/>
      <c r="QZZ46" s="548"/>
      <c r="RAA46" s="548"/>
      <c r="RAB46" s="548"/>
      <c r="RAC46" s="548"/>
      <c r="RAD46" s="548"/>
      <c r="RAE46" s="548"/>
      <c r="RAF46" s="548"/>
      <c r="RAG46" s="548"/>
      <c r="RAH46" s="548"/>
      <c r="RAI46" s="548"/>
      <c r="RAJ46" s="548"/>
      <c r="RAK46" s="548"/>
      <c r="RAL46" s="548"/>
      <c r="RAM46" s="548"/>
      <c r="RAN46" s="548"/>
      <c r="RAO46" s="548"/>
      <c r="RAP46" s="548"/>
      <c r="RAQ46" s="548"/>
      <c r="RAR46" s="548"/>
      <c r="RAS46" s="548"/>
      <c r="RAT46" s="548"/>
      <c r="RAU46" s="548"/>
      <c r="RAV46" s="548"/>
      <c r="RAW46" s="548"/>
      <c r="RAX46" s="548"/>
      <c r="RAY46" s="548"/>
      <c r="RAZ46" s="548"/>
      <c r="RBA46" s="548"/>
      <c r="RBB46" s="548"/>
      <c r="RBC46" s="548"/>
      <c r="RBD46" s="548"/>
      <c r="RBE46" s="548"/>
      <c r="RBF46" s="548"/>
      <c r="RBG46" s="548"/>
      <c r="RBH46" s="548"/>
      <c r="RBI46" s="548"/>
      <c r="RBJ46" s="548"/>
      <c r="RBK46" s="548"/>
      <c r="RBL46" s="548"/>
      <c r="RBM46" s="548"/>
      <c r="RBN46" s="548"/>
      <c r="RBO46" s="548"/>
      <c r="RBP46" s="548"/>
      <c r="RBQ46" s="548"/>
      <c r="RBR46" s="548"/>
      <c r="RBS46" s="548"/>
      <c r="RBT46" s="548"/>
      <c r="RBU46" s="548"/>
      <c r="RBV46" s="548"/>
      <c r="RBW46" s="548"/>
      <c r="RBX46" s="548"/>
      <c r="RBY46" s="548"/>
      <c r="RBZ46" s="548"/>
      <c r="RCA46" s="548"/>
      <c r="RCB46" s="548"/>
      <c r="RCC46" s="548"/>
      <c r="RCD46" s="548"/>
      <c r="RCE46" s="548"/>
      <c r="RCF46" s="548"/>
      <c r="RCG46" s="548"/>
      <c r="RCH46" s="548"/>
      <c r="RCI46" s="548"/>
      <c r="RCJ46" s="548"/>
      <c r="RCK46" s="548"/>
      <c r="RCL46" s="548"/>
      <c r="RCM46" s="548"/>
      <c r="RCN46" s="548"/>
      <c r="RCO46" s="548"/>
      <c r="RCP46" s="548"/>
      <c r="RCQ46" s="548"/>
      <c r="RCR46" s="548"/>
      <c r="RCS46" s="548"/>
      <c r="RCT46" s="548"/>
      <c r="RCU46" s="548"/>
      <c r="RCV46" s="548"/>
      <c r="RCW46" s="548"/>
      <c r="RCX46" s="548"/>
      <c r="RCY46" s="548"/>
      <c r="RCZ46" s="548"/>
      <c r="RDA46" s="548"/>
      <c r="RDB46" s="548"/>
      <c r="RDC46" s="548"/>
      <c r="RDD46" s="548"/>
      <c r="RDE46" s="548"/>
      <c r="RDF46" s="548"/>
      <c r="RDG46" s="548"/>
      <c r="RDH46" s="548"/>
      <c r="RDI46" s="548"/>
      <c r="RDJ46" s="548"/>
      <c r="RDK46" s="548"/>
      <c r="RDL46" s="548"/>
      <c r="RDM46" s="548"/>
      <c r="RDN46" s="548"/>
      <c r="RDO46" s="548"/>
      <c r="RDP46" s="548"/>
      <c r="RDQ46" s="548"/>
      <c r="RDR46" s="548"/>
      <c r="RDS46" s="548"/>
      <c r="RDT46" s="548"/>
      <c r="RDU46" s="548"/>
      <c r="RDV46" s="548"/>
      <c r="RDW46" s="548"/>
      <c r="RDX46" s="548"/>
      <c r="RDY46" s="548"/>
      <c r="RDZ46" s="548"/>
      <c r="REA46" s="548"/>
      <c r="REB46" s="548"/>
      <c r="REC46" s="548"/>
      <c r="RED46" s="548"/>
      <c r="REE46" s="548"/>
      <c r="REF46" s="548"/>
      <c r="REG46" s="548"/>
      <c r="REH46" s="548"/>
      <c r="REI46" s="548"/>
      <c r="REJ46" s="548"/>
      <c r="REK46" s="548"/>
      <c r="REL46" s="548"/>
      <c r="REM46" s="548"/>
      <c r="REN46" s="548"/>
      <c r="REO46" s="548"/>
      <c r="REP46" s="548"/>
      <c r="REQ46" s="548"/>
      <c r="RER46" s="548"/>
      <c r="RES46" s="548"/>
      <c r="RET46" s="548"/>
      <c r="REU46" s="548"/>
      <c r="REV46" s="548"/>
      <c r="REW46" s="548"/>
      <c r="REX46" s="548"/>
      <c r="REY46" s="548"/>
      <c r="REZ46" s="548"/>
      <c r="RFA46" s="548"/>
      <c r="RFB46" s="548"/>
      <c r="RFC46" s="548"/>
      <c r="RFD46" s="548"/>
      <c r="RFE46" s="548"/>
      <c r="RFF46" s="548"/>
      <c r="RFG46" s="548"/>
      <c r="RFH46" s="548"/>
      <c r="RFI46" s="548"/>
      <c r="RFJ46" s="548"/>
      <c r="RFK46" s="548"/>
      <c r="RFL46" s="548"/>
      <c r="RFM46" s="548"/>
      <c r="RFN46" s="548"/>
      <c r="RFO46" s="548"/>
      <c r="RFP46" s="548"/>
      <c r="RFQ46" s="548"/>
      <c r="RFR46" s="548"/>
      <c r="RFS46" s="548"/>
      <c r="RFT46" s="548"/>
      <c r="RFU46" s="548"/>
      <c r="RFV46" s="548"/>
      <c r="RFW46" s="548"/>
      <c r="RFX46" s="548"/>
      <c r="RFY46" s="548"/>
      <c r="RFZ46" s="548"/>
      <c r="RGA46" s="548"/>
      <c r="RGB46" s="548"/>
      <c r="RGC46" s="548"/>
      <c r="RGD46" s="548"/>
      <c r="RGE46" s="548"/>
      <c r="RGF46" s="548"/>
      <c r="RGG46" s="548"/>
      <c r="RGH46" s="548"/>
      <c r="RGI46" s="548"/>
      <c r="RGJ46" s="548"/>
      <c r="RGK46" s="548"/>
      <c r="RGL46" s="548"/>
      <c r="RGM46" s="548"/>
      <c r="RGN46" s="548"/>
      <c r="RGO46" s="548"/>
      <c r="RGP46" s="548"/>
      <c r="RGQ46" s="548"/>
      <c r="RGR46" s="548"/>
      <c r="RGS46" s="548"/>
      <c r="RGT46" s="548"/>
      <c r="RGU46" s="548"/>
      <c r="RGV46" s="548"/>
      <c r="RGW46" s="548"/>
      <c r="RGX46" s="548"/>
      <c r="RGY46" s="548"/>
      <c r="RGZ46" s="548"/>
      <c r="RHA46" s="548"/>
      <c r="RHB46" s="548"/>
      <c r="RHC46" s="548"/>
      <c r="RHD46" s="548"/>
      <c r="RHE46" s="548"/>
      <c r="RHF46" s="548"/>
      <c r="RHG46" s="548"/>
      <c r="RHH46" s="548"/>
      <c r="RHI46" s="548"/>
      <c r="RHJ46" s="548"/>
      <c r="RHK46" s="548"/>
      <c r="RHL46" s="548"/>
      <c r="RHM46" s="548"/>
      <c r="RHN46" s="548"/>
      <c r="RHO46" s="548"/>
      <c r="RHP46" s="548"/>
      <c r="RHQ46" s="548"/>
      <c r="RHR46" s="548"/>
      <c r="RHS46" s="548"/>
      <c r="RHT46" s="548"/>
      <c r="RHU46" s="548"/>
      <c r="RHV46" s="548"/>
      <c r="RHW46" s="548"/>
      <c r="RHX46" s="548"/>
      <c r="RHY46" s="548"/>
      <c r="RHZ46" s="548"/>
      <c r="RIA46" s="548"/>
      <c r="RIB46" s="548"/>
      <c r="RIC46" s="548"/>
      <c r="RID46" s="548"/>
      <c r="RIE46" s="548"/>
      <c r="RIF46" s="548"/>
      <c r="RIG46" s="548"/>
      <c r="RIH46" s="548"/>
      <c r="RII46" s="548"/>
      <c r="RIJ46" s="548"/>
      <c r="RIK46" s="548"/>
      <c r="RIL46" s="548"/>
      <c r="RIM46" s="548"/>
      <c r="RIN46" s="548"/>
      <c r="RIO46" s="548"/>
      <c r="RIP46" s="548"/>
      <c r="RIQ46" s="548"/>
      <c r="RIR46" s="548"/>
      <c r="RIS46" s="548"/>
      <c r="RIT46" s="548"/>
      <c r="RIU46" s="548"/>
      <c r="RIV46" s="548"/>
      <c r="RIW46" s="548"/>
      <c r="RIX46" s="548"/>
      <c r="RIY46" s="548"/>
      <c r="RIZ46" s="548"/>
      <c r="RJA46" s="548"/>
      <c r="RJB46" s="548"/>
      <c r="RJC46" s="548"/>
      <c r="RJD46" s="548"/>
      <c r="RJE46" s="548"/>
      <c r="RJF46" s="548"/>
      <c r="RJG46" s="548"/>
      <c r="RJH46" s="548"/>
      <c r="RJI46" s="548"/>
      <c r="RJJ46" s="548"/>
      <c r="RJK46" s="548"/>
      <c r="RJL46" s="548"/>
      <c r="RJM46" s="548"/>
      <c r="RJN46" s="548"/>
      <c r="RJO46" s="548"/>
      <c r="RJP46" s="548"/>
      <c r="RJQ46" s="548"/>
      <c r="RJR46" s="548"/>
      <c r="RJS46" s="548"/>
      <c r="RJT46" s="548"/>
      <c r="RJU46" s="548"/>
      <c r="RJV46" s="548"/>
      <c r="RJW46" s="548"/>
      <c r="RJX46" s="548"/>
      <c r="RJY46" s="548"/>
      <c r="RJZ46" s="548"/>
      <c r="RKA46" s="548"/>
      <c r="RKB46" s="548"/>
      <c r="RKC46" s="548"/>
      <c r="RKD46" s="548"/>
      <c r="RKE46" s="548"/>
      <c r="RKF46" s="548"/>
      <c r="RKG46" s="548"/>
      <c r="RKH46" s="548"/>
      <c r="RKI46" s="548"/>
      <c r="RKJ46" s="548"/>
      <c r="RKK46" s="548"/>
      <c r="RKL46" s="548"/>
      <c r="RKM46" s="548"/>
      <c r="RKN46" s="548"/>
      <c r="RKO46" s="548"/>
      <c r="RKP46" s="548"/>
      <c r="RKQ46" s="548"/>
      <c r="RKR46" s="548"/>
      <c r="RKS46" s="548"/>
      <c r="RKT46" s="548"/>
      <c r="RKU46" s="548"/>
      <c r="RKV46" s="548"/>
      <c r="RKW46" s="548"/>
      <c r="RKX46" s="548"/>
      <c r="RKY46" s="548"/>
      <c r="RKZ46" s="548"/>
      <c r="RLA46" s="548"/>
      <c r="RLB46" s="548"/>
      <c r="RLC46" s="548"/>
      <c r="RLD46" s="548"/>
      <c r="RLE46" s="548"/>
      <c r="RLF46" s="548"/>
      <c r="RLG46" s="548"/>
      <c r="RLH46" s="548"/>
      <c r="RLI46" s="548"/>
      <c r="RLJ46" s="548"/>
      <c r="RLK46" s="548"/>
      <c r="RLL46" s="548"/>
      <c r="RLM46" s="548"/>
      <c r="RLN46" s="548"/>
      <c r="RLO46" s="548"/>
      <c r="RLP46" s="548"/>
      <c r="RLQ46" s="548"/>
      <c r="RLR46" s="548"/>
      <c r="RLS46" s="548"/>
      <c r="RLT46" s="548"/>
      <c r="RLU46" s="548"/>
      <c r="RLV46" s="548"/>
      <c r="RLW46" s="548"/>
      <c r="RLX46" s="548"/>
      <c r="RLY46" s="548"/>
      <c r="RLZ46" s="548"/>
      <c r="RMA46" s="548"/>
      <c r="RMB46" s="548"/>
      <c r="RMC46" s="548"/>
      <c r="RMD46" s="548"/>
      <c r="RME46" s="548"/>
      <c r="RMF46" s="548"/>
      <c r="RMG46" s="548"/>
      <c r="RMH46" s="548"/>
      <c r="RMI46" s="548"/>
      <c r="RMJ46" s="548"/>
      <c r="RMK46" s="548"/>
      <c r="RML46" s="548"/>
      <c r="RMM46" s="548"/>
      <c r="RMN46" s="548"/>
      <c r="RMO46" s="548"/>
      <c r="RMP46" s="548"/>
      <c r="RMQ46" s="548"/>
      <c r="RMR46" s="548"/>
      <c r="RMS46" s="548"/>
      <c r="RMT46" s="548"/>
      <c r="RMU46" s="548"/>
      <c r="RMV46" s="548"/>
      <c r="RMW46" s="548"/>
      <c r="RMX46" s="548"/>
      <c r="RMY46" s="548"/>
      <c r="RMZ46" s="548"/>
      <c r="RNA46" s="548"/>
      <c r="RNB46" s="548"/>
      <c r="RNC46" s="548"/>
      <c r="RND46" s="548"/>
      <c r="RNE46" s="548"/>
      <c r="RNF46" s="548"/>
      <c r="RNG46" s="548"/>
      <c r="RNH46" s="548"/>
      <c r="RNI46" s="548"/>
      <c r="RNJ46" s="548"/>
      <c r="RNK46" s="548"/>
      <c r="RNL46" s="548"/>
      <c r="RNM46" s="548"/>
      <c r="RNN46" s="548"/>
      <c r="RNO46" s="548"/>
      <c r="RNP46" s="548"/>
      <c r="RNQ46" s="548"/>
      <c r="RNR46" s="548"/>
      <c r="RNS46" s="548"/>
      <c r="RNT46" s="548"/>
      <c r="RNU46" s="548"/>
      <c r="RNV46" s="548"/>
      <c r="RNW46" s="548"/>
      <c r="RNX46" s="548"/>
      <c r="RNY46" s="548"/>
      <c r="RNZ46" s="548"/>
      <c r="ROA46" s="548"/>
      <c r="ROB46" s="548"/>
      <c r="ROC46" s="548"/>
      <c r="ROD46" s="548"/>
      <c r="ROE46" s="548"/>
      <c r="ROF46" s="548"/>
      <c r="ROG46" s="548"/>
      <c r="ROH46" s="548"/>
      <c r="ROI46" s="548"/>
      <c r="ROJ46" s="548"/>
      <c r="ROK46" s="548"/>
      <c r="ROL46" s="548"/>
      <c r="ROM46" s="548"/>
      <c r="RON46" s="548"/>
      <c r="ROO46" s="548"/>
      <c r="ROP46" s="548"/>
      <c r="ROQ46" s="548"/>
      <c r="ROR46" s="548"/>
      <c r="ROS46" s="548"/>
      <c r="ROT46" s="548"/>
      <c r="ROU46" s="548"/>
      <c r="ROV46" s="548"/>
      <c r="ROW46" s="548"/>
      <c r="ROX46" s="548"/>
      <c r="ROY46" s="548"/>
      <c r="ROZ46" s="548"/>
      <c r="RPA46" s="548"/>
      <c r="RPB46" s="548"/>
      <c r="RPC46" s="548"/>
      <c r="RPD46" s="548"/>
      <c r="RPE46" s="548"/>
      <c r="RPF46" s="548"/>
      <c r="RPG46" s="548"/>
      <c r="RPH46" s="548"/>
      <c r="RPI46" s="548"/>
      <c r="RPJ46" s="548"/>
      <c r="RPK46" s="548"/>
      <c r="RPL46" s="548"/>
      <c r="RPM46" s="548"/>
      <c r="RPN46" s="548"/>
      <c r="RPO46" s="548"/>
      <c r="RPP46" s="548"/>
      <c r="RPQ46" s="548"/>
      <c r="RPR46" s="548"/>
      <c r="RPS46" s="548"/>
      <c r="RPT46" s="548"/>
      <c r="RPU46" s="548"/>
      <c r="RPV46" s="548"/>
      <c r="RPW46" s="548"/>
      <c r="RPX46" s="548"/>
      <c r="RPY46" s="548"/>
      <c r="RPZ46" s="548"/>
      <c r="RQA46" s="548"/>
      <c r="RQB46" s="548"/>
      <c r="RQC46" s="548"/>
      <c r="RQD46" s="548"/>
      <c r="RQE46" s="548"/>
      <c r="RQF46" s="548"/>
      <c r="RQG46" s="548"/>
      <c r="RQH46" s="548"/>
      <c r="RQI46" s="548"/>
      <c r="RQJ46" s="548"/>
      <c r="RQK46" s="548"/>
      <c r="RQL46" s="548"/>
      <c r="RQM46" s="548"/>
      <c r="RQN46" s="548"/>
      <c r="RQO46" s="548"/>
      <c r="RQP46" s="548"/>
      <c r="RQQ46" s="548"/>
      <c r="RQR46" s="548"/>
      <c r="RQS46" s="548"/>
      <c r="RQT46" s="548"/>
      <c r="RQU46" s="548"/>
      <c r="RQV46" s="548"/>
      <c r="RQW46" s="548"/>
      <c r="RQX46" s="548"/>
      <c r="RQY46" s="548"/>
      <c r="RQZ46" s="548"/>
      <c r="RRA46" s="548"/>
      <c r="RRB46" s="548"/>
      <c r="RRC46" s="548"/>
      <c r="RRD46" s="548"/>
      <c r="RRE46" s="548"/>
      <c r="RRF46" s="548"/>
      <c r="RRG46" s="548"/>
      <c r="RRH46" s="548"/>
      <c r="RRI46" s="548"/>
      <c r="RRJ46" s="548"/>
      <c r="RRK46" s="548"/>
      <c r="RRL46" s="548"/>
      <c r="RRM46" s="548"/>
      <c r="RRN46" s="548"/>
      <c r="RRO46" s="548"/>
      <c r="RRP46" s="548"/>
      <c r="RRQ46" s="548"/>
      <c r="RRR46" s="548"/>
      <c r="RRS46" s="548"/>
      <c r="RRT46" s="548"/>
      <c r="RRU46" s="548"/>
      <c r="RRV46" s="548"/>
      <c r="RRW46" s="548"/>
      <c r="RRX46" s="548"/>
      <c r="RRY46" s="548"/>
      <c r="RRZ46" s="548"/>
      <c r="RSA46" s="548"/>
      <c r="RSB46" s="548"/>
      <c r="RSC46" s="548"/>
      <c r="RSD46" s="548"/>
      <c r="RSE46" s="548"/>
      <c r="RSF46" s="548"/>
      <c r="RSG46" s="548"/>
      <c r="RSH46" s="548"/>
      <c r="RSI46" s="548"/>
      <c r="RSJ46" s="548"/>
      <c r="RSK46" s="548"/>
      <c r="RSL46" s="548"/>
      <c r="RSM46" s="548"/>
      <c r="RSN46" s="548"/>
      <c r="RSO46" s="548"/>
      <c r="RSP46" s="548"/>
      <c r="RSQ46" s="548"/>
      <c r="RSR46" s="548"/>
      <c r="RSS46" s="548"/>
      <c r="RST46" s="548"/>
      <c r="RSU46" s="548"/>
      <c r="RSV46" s="548"/>
      <c r="RSW46" s="548"/>
      <c r="RSX46" s="548"/>
      <c r="RSY46" s="548"/>
      <c r="RSZ46" s="548"/>
      <c r="RTA46" s="548"/>
      <c r="RTB46" s="548"/>
      <c r="RTC46" s="548"/>
      <c r="RTD46" s="548"/>
      <c r="RTE46" s="548"/>
      <c r="RTF46" s="548"/>
      <c r="RTG46" s="548"/>
      <c r="RTH46" s="548"/>
      <c r="RTI46" s="548"/>
      <c r="RTJ46" s="548"/>
      <c r="RTK46" s="548"/>
      <c r="RTL46" s="548"/>
      <c r="RTM46" s="548"/>
      <c r="RTN46" s="548"/>
      <c r="RTO46" s="548"/>
      <c r="RTP46" s="548"/>
      <c r="RTQ46" s="548"/>
      <c r="RTR46" s="548"/>
      <c r="RTS46" s="548"/>
      <c r="RTT46" s="548"/>
      <c r="RTU46" s="548"/>
      <c r="RTV46" s="548"/>
      <c r="RTW46" s="548"/>
      <c r="RTX46" s="548"/>
      <c r="RTY46" s="548"/>
      <c r="RTZ46" s="548"/>
      <c r="RUA46" s="548"/>
      <c r="RUB46" s="548"/>
      <c r="RUC46" s="548"/>
      <c r="RUD46" s="548"/>
      <c r="RUE46" s="548"/>
      <c r="RUF46" s="548"/>
      <c r="RUG46" s="548"/>
      <c r="RUH46" s="548"/>
      <c r="RUI46" s="548"/>
      <c r="RUJ46" s="548"/>
      <c r="RUK46" s="548"/>
      <c r="RUL46" s="548"/>
      <c r="RUM46" s="548"/>
      <c r="RUN46" s="548"/>
      <c r="RUO46" s="548"/>
      <c r="RUP46" s="548"/>
      <c r="RUQ46" s="548"/>
      <c r="RUR46" s="548"/>
      <c r="RUS46" s="548"/>
      <c r="RUT46" s="548"/>
      <c r="RUU46" s="548"/>
      <c r="RUV46" s="548"/>
      <c r="RUW46" s="548"/>
      <c r="RUX46" s="548"/>
      <c r="RUY46" s="548"/>
      <c r="RUZ46" s="548"/>
      <c r="RVA46" s="548"/>
      <c r="RVB46" s="548"/>
      <c r="RVC46" s="548"/>
      <c r="RVD46" s="548"/>
      <c r="RVE46" s="548"/>
      <c r="RVF46" s="548"/>
      <c r="RVG46" s="548"/>
      <c r="RVH46" s="548"/>
      <c r="RVI46" s="548"/>
      <c r="RVJ46" s="548"/>
      <c r="RVK46" s="548"/>
      <c r="RVL46" s="548"/>
      <c r="RVM46" s="548"/>
      <c r="RVN46" s="548"/>
      <c r="RVO46" s="548"/>
      <c r="RVP46" s="548"/>
      <c r="RVQ46" s="548"/>
      <c r="RVR46" s="548"/>
      <c r="RVS46" s="548"/>
      <c r="RVT46" s="548"/>
      <c r="RVU46" s="548"/>
      <c r="RVV46" s="548"/>
      <c r="RVW46" s="548"/>
      <c r="RVX46" s="548"/>
      <c r="RVY46" s="548"/>
      <c r="RVZ46" s="548"/>
      <c r="RWA46" s="548"/>
      <c r="RWB46" s="548"/>
      <c r="RWC46" s="548"/>
      <c r="RWD46" s="548"/>
      <c r="RWE46" s="548"/>
      <c r="RWF46" s="548"/>
      <c r="RWG46" s="548"/>
      <c r="RWH46" s="548"/>
      <c r="RWI46" s="548"/>
      <c r="RWJ46" s="548"/>
      <c r="RWK46" s="548"/>
      <c r="RWL46" s="548"/>
      <c r="RWM46" s="548"/>
      <c r="RWN46" s="548"/>
      <c r="RWO46" s="548"/>
      <c r="RWP46" s="548"/>
      <c r="RWQ46" s="548"/>
      <c r="RWR46" s="548"/>
      <c r="RWS46" s="548"/>
      <c r="RWT46" s="548"/>
      <c r="RWU46" s="548"/>
      <c r="RWV46" s="548"/>
      <c r="RWW46" s="548"/>
      <c r="RWX46" s="548"/>
      <c r="RWY46" s="548"/>
      <c r="RWZ46" s="548"/>
      <c r="RXA46" s="548"/>
      <c r="RXB46" s="548"/>
      <c r="RXC46" s="548"/>
      <c r="RXD46" s="548"/>
      <c r="RXE46" s="548"/>
      <c r="RXF46" s="548"/>
      <c r="RXG46" s="548"/>
      <c r="RXH46" s="548"/>
      <c r="RXI46" s="548"/>
      <c r="RXJ46" s="548"/>
      <c r="RXK46" s="548"/>
      <c r="RXL46" s="548"/>
      <c r="RXM46" s="548"/>
      <c r="RXN46" s="548"/>
      <c r="RXO46" s="548"/>
      <c r="RXP46" s="548"/>
      <c r="RXQ46" s="548"/>
      <c r="RXR46" s="548"/>
      <c r="RXS46" s="548"/>
      <c r="RXT46" s="548"/>
      <c r="RXU46" s="548"/>
      <c r="RXV46" s="548"/>
      <c r="RXW46" s="548"/>
      <c r="RXX46" s="548"/>
      <c r="RXY46" s="548"/>
      <c r="RXZ46" s="548"/>
      <c r="RYA46" s="548"/>
      <c r="RYB46" s="548"/>
      <c r="RYC46" s="548"/>
      <c r="RYD46" s="548"/>
      <c r="RYE46" s="548"/>
      <c r="RYF46" s="548"/>
      <c r="RYG46" s="548"/>
      <c r="RYH46" s="548"/>
      <c r="RYI46" s="548"/>
      <c r="RYJ46" s="548"/>
      <c r="RYK46" s="548"/>
      <c r="RYL46" s="548"/>
      <c r="RYM46" s="548"/>
      <c r="RYN46" s="548"/>
      <c r="RYO46" s="548"/>
      <c r="RYP46" s="548"/>
      <c r="RYQ46" s="548"/>
      <c r="RYR46" s="548"/>
      <c r="RYS46" s="548"/>
      <c r="RYT46" s="548"/>
      <c r="RYU46" s="548"/>
      <c r="RYV46" s="548"/>
      <c r="RYW46" s="548"/>
      <c r="RYX46" s="548"/>
      <c r="RYY46" s="548"/>
      <c r="RYZ46" s="548"/>
      <c r="RZA46" s="548"/>
      <c r="RZB46" s="548"/>
      <c r="RZC46" s="548"/>
      <c r="RZD46" s="548"/>
      <c r="RZE46" s="548"/>
      <c r="RZF46" s="548"/>
      <c r="RZG46" s="548"/>
      <c r="RZH46" s="548"/>
      <c r="RZI46" s="548"/>
      <c r="RZJ46" s="548"/>
      <c r="RZK46" s="548"/>
      <c r="RZL46" s="548"/>
      <c r="RZM46" s="548"/>
      <c r="RZN46" s="548"/>
      <c r="RZO46" s="548"/>
      <c r="RZP46" s="548"/>
      <c r="RZQ46" s="548"/>
      <c r="RZR46" s="548"/>
      <c r="RZS46" s="548"/>
      <c r="RZT46" s="548"/>
      <c r="RZU46" s="548"/>
      <c r="RZV46" s="548"/>
      <c r="RZW46" s="548"/>
      <c r="RZX46" s="548"/>
      <c r="RZY46" s="548"/>
      <c r="RZZ46" s="548"/>
      <c r="SAA46" s="548"/>
      <c r="SAB46" s="548"/>
      <c r="SAC46" s="548"/>
      <c r="SAD46" s="548"/>
      <c r="SAE46" s="548"/>
      <c r="SAF46" s="548"/>
      <c r="SAG46" s="548"/>
      <c r="SAH46" s="548"/>
      <c r="SAI46" s="548"/>
      <c r="SAJ46" s="548"/>
      <c r="SAK46" s="548"/>
      <c r="SAL46" s="548"/>
      <c r="SAM46" s="548"/>
      <c r="SAN46" s="548"/>
      <c r="SAO46" s="548"/>
      <c r="SAP46" s="548"/>
      <c r="SAQ46" s="548"/>
      <c r="SAR46" s="548"/>
      <c r="SAS46" s="548"/>
      <c r="SAT46" s="548"/>
      <c r="SAU46" s="548"/>
      <c r="SAV46" s="548"/>
      <c r="SAW46" s="548"/>
      <c r="SAX46" s="548"/>
      <c r="SAY46" s="548"/>
      <c r="SAZ46" s="548"/>
      <c r="SBA46" s="548"/>
      <c r="SBB46" s="548"/>
      <c r="SBC46" s="548"/>
      <c r="SBD46" s="548"/>
      <c r="SBE46" s="548"/>
      <c r="SBF46" s="548"/>
      <c r="SBG46" s="548"/>
      <c r="SBH46" s="548"/>
      <c r="SBI46" s="548"/>
      <c r="SBJ46" s="548"/>
      <c r="SBK46" s="548"/>
      <c r="SBL46" s="548"/>
      <c r="SBM46" s="548"/>
      <c r="SBN46" s="548"/>
      <c r="SBO46" s="548"/>
      <c r="SBP46" s="548"/>
      <c r="SBQ46" s="548"/>
      <c r="SBR46" s="548"/>
      <c r="SBS46" s="548"/>
      <c r="SBT46" s="548"/>
      <c r="SBU46" s="548"/>
      <c r="SBV46" s="548"/>
      <c r="SBW46" s="548"/>
      <c r="SBX46" s="548"/>
      <c r="SBY46" s="548"/>
      <c r="SBZ46" s="548"/>
      <c r="SCA46" s="548"/>
      <c r="SCB46" s="548"/>
      <c r="SCC46" s="548"/>
      <c r="SCD46" s="548"/>
      <c r="SCE46" s="548"/>
      <c r="SCF46" s="548"/>
      <c r="SCG46" s="548"/>
      <c r="SCH46" s="548"/>
      <c r="SCI46" s="548"/>
      <c r="SCJ46" s="548"/>
      <c r="SCK46" s="548"/>
      <c r="SCL46" s="548"/>
      <c r="SCM46" s="548"/>
      <c r="SCN46" s="548"/>
      <c r="SCO46" s="548"/>
      <c r="SCP46" s="548"/>
      <c r="SCQ46" s="548"/>
      <c r="SCR46" s="548"/>
      <c r="SCS46" s="548"/>
      <c r="SCT46" s="548"/>
      <c r="SCU46" s="548"/>
      <c r="SCV46" s="548"/>
      <c r="SCW46" s="548"/>
      <c r="SCX46" s="548"/>
      <c r="SCY46" s="548"/>
      <c r="SCZ46" s="548"/>
      <c r="SDA46" s="548"/>
      <c r="SDB46" s="548"/>
      <c r="SDC46" s="548"/>
      <c r="SDD46" s="548"/>
      <c r="SDE46" s="548"/>
      <c r="SDF46" s="548"/>
      <c r="SDG46" s="548"/>
      <c r="SDH46" s="548"/>
      <c r="SDI46" s="548"/>
      <c r="SDJ46" s="548"/>
      <c r="SDK46" s="548"/>
      <c r="SDL46" s="548"/>
      <c r="SDM46" s="548"/>
      <c r="SDN46" s="548"/>
      <c r="SDO46" s="548"/>
      <c r="SDP46" s="548"/>
      <c r="SDQ46" s="548"/>
      <c r="SDR46" s="548"/>
      <c r="SDS46" s="548"/>
      <c r="SDT46" s="548"/>
      <c r="SDU46" s="548"/>
      <c r="SDV46" s="548"/>
      <c r="SDW46" s="548"/>
      <c r="SDX46" s="548"/>
      <c r="SDY46" s="548"/>
      <c r="SDZ46" s="548"/>
      <c r="SEA46" s="548"/>
      <c r="SEB46" s="548"/>
      <c r="SEC46" s="548"/>
      <c r="SED46" s="548"/>
      <c r="SEE46" s="548"/>
      <c r="SEF46" s="548"/>
      <c r="SEG46" s="548"/>
      <c r="SEH46" s="548"/>
      <c r="SEI46" s="548"/>
      <c r="SEJ46" s="548"/>
      <c r="SEK46" s="548"/>
      <c r="SEL46" s="548"/>
      <c r="SEM46" s="548"/>
      <c r="SEN46" s="548"/>
      <c r="SEO46" s="548"/>
      <c r="SEP46" s="548"/>
      <c r="SEQ46" s="548"/>
      <c r="SER46" s="548"/>
      <c r="SES46" s="548"/>
      <c r="SET46" s="548"/>
      <c r="SEU46" s="548"/>
      <c r="SEV46" s="548"/>
      <c r="SEW46" s="548"/>
      <c r="SEX46" s="548"/>
      <c r="SEY46" s="548"/>
      <c r="SEZ46" s="548"/>
      <c r="SFA46" s="548"/>
      <c r="SFB46" s="548"/>
      <c r="SFC46" s="548"/>
      <c r="SFD46" s="548"/>
      <c r="SFE46" s="548"/>
      <c r="SFF46" s="548"/>
      <c r="SFG46" s="548"/>
      <c r="SFH46" s="548"/>
      <c r="SFI46" s="548"/>
      <c r="SFJ46" s="548"/>
      <c r="SFK46" s="548"/>
      <c r="SFL46" s="548"/>
      <c r="SFM46" s="548"/>
      <c r="SFN46" s="548"/>
      <c r="SFO46" s="548"/>
      <c r="SFP46" s="548"/>
      <c r="SFQ46" s="548"/>
      <c r="SFR46" s="548"/>
      <c r="SFS46" s="548"/>
      <c r="SFT46" s="548"/>
      <c r="SFU46" s="548"/>
      <c r="SFV46" s="548"/>
      <c r="SFW46" s="548"/>
      <c r="SFX46" s="548"/>
      <c r="SFY46" s="548"/>
      <c r="SFZ46" s="548"/>
      <c r="SGA46" s="548"/>
      <c r="SGB46" s="548"/>
      <c r="SGC46" s="548"/>
      <c r="SGD46" s="548"/>
      <c r="SGE46" s="548"/>
      <c r="SGF46" s="548"/>
      <c r="SGG46" s="548"/>
      <c r="SGH46" s="548"/>
      <c r="SGI46" s="548"/>
      <c r="SGJ46" s="548"/>
      <c r="SGK46" s="548"/>
      <c r="SGL46" s="548"/>
      <c r="SGM46" s="548"/>
      <c r="SGN46" s="548"/>
      <c r="SGO46" s="548"/>
      <c r="SGP46" s="548"/>
      <c r="SGQ46" s="548"/>
      <c r="SGR46" s="548"/>
      <c r="SGS46" s="548"/>
      <c r="SGT46" s="548"/>
      <c r="SGU46" s="548"/>
      <c r="SGV46" s="548"/>
      <c r="SGW46" s="548"/>
      <c r="SGX46" s="548"/>
      <c r="SGY46" s="548"/>
      <c r="SGZ46" s="548"/>
      <c r="SHA46" s="548"/>
      <c r="SHB46" s="548"/>
      <c r="SHC46" s="548"/>
      <c r="SHD46" s="548"/>
      <c r="SHE46" s="548"/>
      <c r="SHF46" s="548"/>
      <c r="SHG46" s="548"/>
      <c r="SHH46" s="548"/>
      <c r="SHI46" s="548"/>
      <c r="SHJ46" s="548"/>
      <c r="SHK46" s="548"/>
      <c r="SHL46" s="548"/>
      <c r="SHM46" s="548"/>
      <c r="SHN46" s="548"/>
      <c r="SHO46" s="548"/>
      <c r="SHP46" s="548"/>
      <c r="SHQ46" s="548"/>
      <c r="SHR46" s="548"/>
      <c r="SHS46" s="548"/>
      <c r="SHT46" s="548"/>
      <c r="SHU46" s="548"/>
      <c r="SHV46" s="548"/>
      <c r="SHW46" s="548"/>
      <c r="SHX46" s="548"/>
      <c r="SHY46" s="548"/>
      <c r="SHZ46" s="548"/>
      <c r="SIA46" s="548"/>
      <c r="SIB46" s="548"/>
      <c r="SIC46" s="548"/>
      <c r="SID46" s="548"/>
      <c r="SIE46" s="548"/>
      <c r="SIF46" s="548"/>
      <c r="SIG46" s="548"/>
      <c r="SIH46" s="548"/>
      <c r="SII46" s="548"/>
      <c r="SIJ46" s="548"/>
      <c r="SIK46" s="548"/>
      <c r="SIL46" s="548"/>
      <c r="SIM46" s="548"/>
      <c r="SIN46" s="548"/>
      <c r="SIO46" s="548"/>
      <c r="SIP46" s="548"/>
      <c r="SIQ46" s="548"/>
      <c r="SIR46" s="548"/>
      <c r="SIS46" s="548"/>
      <c r="SIT46" s="548"/>
      <c r="SIU46" s="548"/>
      <c r="SIV46" s="548"/>
      <c r="SIW46" s="548"/>
      <c r="SIX46" s="548"/>
      <c r="SIY46" s="548"/>
      <c r="SIZ46" s="548"/>
      <c r="SJA46" s="548"/>
      <c r="SJB46" s="548"/>
      <c r="SJC46" s="548"/>
      <c r="SJD46" s="548"/>
      <c r="SJE46" s="548"/>
      <c r="SJF46" s="548"/>
      <c r="SJG46" s="548"/>
      <c r="SJH46" s="548"/>
      <c r="SJI46" s="548"/>
      <c r="SJJ46" s="548"/>
      <c r="SJK46" s="548"/>
      <c r="SJL46" s="548"/>
      <c r="SJM46" s="548"/>
      <c r="SJN46" s="548"/>
      <c r="SJO46" s="548"/>
      <c r="SJP46" s="548"/>
      <c r="SJQ46" s="548"/>
      <c r="SJR46" s="548"/>
      <c r="SJS46" s="548"/>
      <c r="SJT46" s="548"/>
      <c r="SJU46" s="548"/>
      <c r="SJV46" s="548"/>
      <c r="SJW46" s="548"/>
      <c r="SJX46" s="548"/>
      <c r="SJY46" s="548"/>
      <c r="SJZ46" s="548"/>
      <c r="SKA46" s="548"/>
      <c r="SKB46" s="548"/>
      <c r="SKC46" s="548"/>
      <c r="SKD46" s="548"/>
      <c r="SKE46" s="548"/>
      <c r="SKF46" s="548"/>
      <c r="SKG46" s="548"/>
      <c r="SKH46" s="548"/>
      <c r="SKI46" s="548"/>
      <c r="SKJ46" s="548"/>
      <c r="SKK46" s="548"/>
      <c r="SKL46" s="548"/>
      <c r="SKM46" s="548"/>
      <c r="SKN46" s="548"/>
      <c r="SKO46" s="548"/>
      <c r="SKP46" s="548"/>
      <c r="SKQ46" s="548"/>
      <c r="SKR46" s="548"/>
      <c r="SKS46" s="548"/>
      <c r="SKT46" s="548"/>
      <c r="SKU46" s="548"/>
      <c r="SKV46" s="548"/>
      <c r="SKW46" s="548"/>
      <c r="SKX46" s="548"/>
      <c r="SKY46" s="548"/>
      <c r="SKZ46" s="548"/>
      <c r="SLA46" s="548"/>
      <c r="SLB46" s="548"/>
      <c r="SLC46" s="548"/>
      <c r="SLD46" s="548"/>
      <c r="SLE46" s="548"/>
      <c r="SLF46" s="548"/>
      <c r="SLG46" s="548"/>
      <c r="SLH46" s="548"/>
      <c r="SLI46" s="548"/>
      <c r="SLJ46" s="548"/>
      <c r="SLK46" s="548"/>
      <c r="SLL46" s="548"/>
      <c r="SLM46" s="548"/>
      <c r="SLN46" s="548"/>
      <c r="SLO46" s="548"/>
      <c r="SLP46" s="548"/>
      <c r="SLQ46" s="548"/>
      <c r="SLR46" s="548"/>
      <c r="SLS46" s="548"/>
      <c r="SLT46" s="548"/>
      <c r="SLU46" s="548"/>
      <c r="SLV46" s="548"/>
      <c r="SLW46" s="548"/>
      <c r="SLX46" s="548"/>
      <c r="SLY46" s="548"/>
      <c r="SLZ46" s="548"/>
      <c r="SMA46" s="548"/>
      <c r="SMB46" s="548"/>
      <c r="SMC46" s="548"/>
      <c r="SMD46" s="548"/>
      <c r="SME46" s="548"/>
      <c r="SMF46" s="548"/>
      <c r="SMG46" s="548"/>
      <c r="SMH46" s="548"/>
      <c r="SMI46" s="548"/>
      <c r="SMJ46" s="548"/>
      <c r="SMK46" s="548"/>
      <c r="SML46" s="548"/>
      <c r="SMM46" s="548"/>
      <c r="SMN46" s="548"/>
      <c r="SMO46" s="548"/>
      <c r="SMP46" s="548"/>
      <c r="SMQ46" s="548"/>
      <c r="SMR46" s="548"/>
      <c r="SMS46" s="548"/>
      <c r="SMT46" s="548"/>
      <c r="SMU46" s="548"/>
      <c r="SMV46" s="548"/>
      <c r="SMW46" s="548"/>
      <c r="SMX46" s="548"/>
      <c r="SMY46" s="548"/>
      <c r="SMZ46" s="548"/>
      <c r="SNA46" s="548"/>
      <c r="SNB46" s="548"/>
      <c r="SNC46" s="548"/>
      <c r="SND46" s="548"/>
      <c r="SNE46" s="548"/>
      <c r="SNF46" s="548"/>
      <c r="SNG46" s="548"/>
      <c r="SNH46" s="548"/>
      <c r="SNI46" s="548"/>
      <c r="SNJ46" s="548"/>
      <c r="SNK46" s="548"/>
      <c r="SNL46" s="548"/>
      <c r="SNM46" s="548"/>
      <c r="SNN46" s="548"/>
      <c r="SNO46" s="548"/>
      <c r="SNP46" s="548"/>
      <c r="SNQ46" s="548"/>
      <c r="SNR46" s="548"/>
      <c r="SNS46" s="548"/>
      <c r="SNT46" s="548"/>
      <c r="SNU46" s="548"/>
      <c r="SNV46" s="548"/>
      <c r="SNW46" s="548"/>
      <c r="SNX46" s="548"/>
      <c r="SNY46" s="548"/>
      <c r="SNZ46" s="548"/>
      <c r="SOA46" s="548"/>
      <c r="SOB46" s="548"/>
      <c r="SOC46" s="548"/>
      <c r="SOD46" s="548"/>
      <c r="SOE46" s="548"/>
      <c r="SOF46" s="548"/>
      <c r="SOG46" s="548"/>
      <c r="SOH46" s="548"/>
      <c r="SOI46" s="548"/>
      <c r="SOJ46" s="548"/>
      <c r="SOK46" s="548"/>
      <c r="SOL46" s="548"/>
      <c r="SOM46" s="548"/>
      <c r="SON46" s="548"/>
      <c r="SOO46" s="548"/>
      <c r="SOP46" s="548"/>
      <c r="SOQ46" s="548"/>
      <c r="SOR46" s="548"/>
      <c r="SOS46" s="548"/>
      <c r="SOT46" s="548"/>
      <c r="SOU46" s="548"/>
      <c r="SOV46" s="548"/>
      <c r="SOW46" s="548"/>
      <c r="SOX46" s="548"/>
      <c r="SOY46" s="548"/>
      <c r="SOZ46" s="548"/>
      <c r="SPA46" s="548"/>
      <c r="SPB46" s="548"/>
      <c r="SPC46" s="548"/>
      <c r="SPD46" s="548"/>
      <c r="SPE46" s="548"/>
      <c r="SPF46" s="548"/>
      <c r="SPG46" s="548"/>
      <c r="SPH46" s="548"/>
      <c r="SPI46" s="548"/>
      <c r="SPJ46" s="548"/>
      <c r="SPK46" s="548"/>
      <c r="SPL46" s="548"/>
      <c r="SPM46" s="548"/>
      <c r="SPN46" s="548"/>
      <c r="SPO46" s="548"/>
      <c r="SPP46" s="548"/>
      <c r="SPQ46" s="548"/>
      <c r="SPR46" s="548"/>
      <c r="SPS46" s="548"/>
      <c r="SPT46" s="548"/>
      <c r="SPU46" s="548"/>
      <c r="SPV46" s="548"/>
      <c r="SPW46" s="548"/>
      <c r="SPX46" s="548"/>
      <c r="SPY46" s="548"/>
      <c r="SPZ46" s="548"/>
      <c r="SQA46" s="548"/>
      <c r="SQB46" s="548"/>
      <c r="SQC46" s="548"/>
      <c r="SQD46" s="548"/>
      <c r="SQE46" s="548"/>
      <c r="SQF46" s="548"/>
      <c r="SQG46" s="548"/>
      <c r="SQH46" s="548"/>
      <c r="SQI46" s="548"/>
      <c r="SQJ46" s="548"/>
      <c r="SQK46" s="548"/>
      <c r="SQL46" s="548"/>
      <c r="SQM46" s="548"/>
      <c r="SQN46" s="548"/>
      <c r="SQO46" s="548"/>
      <c r="SQP46" s="548"/>
      <c r="SQQ46" s="548"/>
      <c r="SQR46" s="548"/>
      <c r="SQS46" s="548"/>
      <c r="SQT46" s="548"/>
      <c r="SQU46" s="548"/>
      <c r="SQV46" s="548"/>
      <c r="SQW46" s="548"/>
      <c r="SQX46" s="548"/>
      <c r="SQY46" s="548"/>
      <c r="SQZ46" s="548"/>
      <c r="SRA46" s="548"/>
      <c r="SRB46" s="548"/>
      <c r="SRC46" s="548"/>
      <c r="SRD46" s="548"/>
      <c r="SRE46" s="548"/>
      <c r="SRF46" s="548"/>
      <c r="SRG46" s="548"/>
      <c r="SRH46" s="548"/>
      <c r="SRI46" s="548"/>
      <c r="SRJ46" s="548"/>
      <c r="SRK46" s="548"/>
      <c r="SRL46" s="548"/>
      <c r="SRM46" s="548"/>
      <c r="SRN46" s="548"/>
      <c r="SRO46" s="548"/>
      <c r="SRP46" s="548"/>
      <c r="SRQ46" s="548"/>
      <c r="SRR46" s="548"/>
      <c r="SRS46" s="548"/>
      <c r="SRT46" s="548"/>
      <c r="SRU46" s="548"/>
      <c r="SRV46" s="548"/>
      <c r="SRW46" s="548"/>
      <c r="SRX46" s="548"/>
      <c r="SRY46" s="548"/>
      <c r="SRZ46" s="548"/>
      <c r="SSA46" s="548"/>
      <c r="SSB46" s="548"/>
      <c r="SSC46" s="548"/>
      <c r="SSD46" s="548"/>
      <c r="SSE46" s="548"/>
      <c r="SSF46" s="548"/>
      <c r="SSG46" s="548"/>
      <c r="SSH46" s="548"/>
      <c r="SSI46" s="548"/>
      <c r="SSJ46" s="548"/>
      <c r="SSK46" s="548"/>
      <c r="SSL46" s="548"/>
      <c r="SSM46" s="548"/>
      <c r="SSN46" s="548"/>
      <c r="SSO46" s="548"/>
      <c r="SSP46" s="548"/>
      <c r="SSQ46" s="548"/>
      <c r="SSR46" s="548"/>
      <c r="SSS46" s="548"/>
      <c r="SST46" s="548"/>
      <c r="SSU46" s="548"/>
      <c r="SSV46" s="548"/>
      <c r="SSW46" s="548"/>
      <c r="SSX46" s="548"/>
      <c r="SSY46" s="548"/>
      <c r="SSZ46" s="548"/>
      <c r="STA46" s="548"/>
      <c r="STB46" s="548"/>
      <c r="STC46" s="548"/>
      <c r="STD46" s="548"/>
      <c r="STE46" s="548"/>
      <c r="STF46" s="548"/>
      <c r="STG46" s="548"/>
      <c r="STH46" s="548"/>
      <c r="STI46" s="548"/>
      <c r="STJ46" s="548"/>
      <c r="STK46" s="548"/>
      <c r="STL46" s="548"/>
      <c r="STM46" s="548"/>
      <c r="STN46" s="548"/>
      <c r="STO46" s="548"/>
      <c r="STP46" s="548"/>
      <c r="STQ46" s="548"/>
      <c r="STR46" s="548"/>
      <c r="STS46" s="548"/>
      <c r="STT46" s="548"/>
      <c r="STU46" s="548"/>
      <c r="STV46" s="548"/>
      <c r="STW46" s="548"/>
      <c r="STX46" s="548"/>
      <c r="STY46" s="548"/>
      <c r="STZ46" s="548"/>
      <c r="SUA46" s="548"/>
      <c r="SUB46" s="548"/>
      <c r="SUC46" s="548"/>
      <c r="SUD46" s="548"/>
      <c r="SUE46" s="548"/>
      <c r="SUF46" s="548"/>
      <c r="SUG46" s="548"/>
      <c r="SUH46" s="548"/>
      <c r="SUI46" s="548"/>
      <c r="SUJ46" s="548"/>
      <c r="SUK46" s="548"/>
      <c r="SUL46" s="548"/>
      <c r="SUM46" s="548"/>
      <c r="SUN46" s="548"/>
      <c r="SUO46" s="548"/>
      <c r="SUP46" s="548"/>
      <c r="SUQ46" s="548"/>
      <c r="SUR46" s="548"/>
      <c r="SUS46" s="548"/>
      <c r="SUT46" s="548"/>
      <c r="SUU46" s="548"/>
      <c r="SUV46" s="548"/>
      <c r="SUW46" s="548"/>
      <c r="SUX46" s="548"/>
      <c r="SUY46" s="548"/>
      <c r="SUZ46" s="548"/>
      <c r="SVA46" s="548"/>
      <c r="SVB46" s="548"/>
      <c r="SVC46" s="548"/>
      <c r="SVD46" s="548"/>
      <c r="SVE46" s="548"/>
      <c r="SVF46" s="548"/>
      <c r="SVG46" s="548"/>
      <c r="SVH46" s="548"/>
      <c r="SVI46" s="548"/>
      <c r="SVJ46" s="548"/>
      <c r="SVK46" s="548"/>
      <c r="SVL46" s="548"/>
      <c r="SVM46" s="548"/>
      <c r="SVN46" s="548"/>
      <c r="SVO46" s="548"/>
      <c r="SVP46" s="548"/>
      <c r="SVQ46" s="548"/>
      <c r="SVR46" s="548"/>
      <c r="SVS46" s="548"/>
      <c r="SVT46" s="548"/>
      <c r="SVU46" s="548"/>
      <c r="SVV46" s="548"/>
      <c r="SVW46" s="548"/>
      <c r="SVX46" s="548"/>
      <c r="SVY46" s="548"/>
      <c r="SVZ46" s="548"/>
      <c r="SWA46" s="548"/>
      <c r="SWB46" s="548"/>
      <c r="SWC46" s="548"/>
      <c r="SWD46" s="548"/>
      <c r="SWE46" s="548"/>
      <c r="SWF46" s="548"/>
      <c r="SWG46" s="548"/>
      <c r="SWH46" s="548"/>
      <c r="SWI46" s="548"/>
      <c r="SWJ46" s="548"/>
      <c r="SWK46" s="548"/>
      <c r="SWL46" s="548"/>
      <c r="SWM46" s="548"/>
      <c r="SWN46" s="548"/>
      <c r="SWO46" s="548"/>
      <c r="SWP46" s="548"/>
      <c r="SWQ46" s="548"/>
      <c r="SWR46" s="548"/>
      <c r="SWS46" s="548"/>
      <c r="SWT46" s="548"/>
      <c r="SWU46" s="548"/>
      <c r="SWV46" s="548"/>
      <c r="SWW46" s="548"/>
      <c r="SWX46" s="548"/>
      <c r="SWY46" s="548"/>
      <c r="SWZ46" s="548"/>
      <c r="SXA46" s="548"/>
      <c r="SXB46" s="548"/>
      <c r="SXC46" s="548"/>
      <c r="SXD46" s="548"/>
      <c r="SXE46" s="548"/>
      <c r="SXF46" s="548"/>
      <c r="SXG46" s="548"/>
      <c r="SXH46" s="548"/>
      <c r="SXI46" s="548"/>
      <c r="SXJ46" s="548"/>
      <c r="SXK46" s="548"/>
      <c r="SXL46" s="548"/>
      <c r="SXM46" s="548"/>
      <c r="SXN46" s="548"/>
      <c r="SXO46" s="548"/>
      <c r="SXP46" s="548"/>
      <c r="SXQ46" s="548"/>
      <c r="SXR46" s="548"/>
      <c r="SXS46" s="548"/>
      <c r="SXT46" s="548"/>
      <c r="SXU46" s="548"/>
      <c r="SXV46" s="548"/>
      <c r="SXW46" s="548"/>
      <c r="SXX46" s="548"/>
      <c r="SXY46" s="548"/>
      <c r="SXZ46" s="548"/>
      <c r="SYA46" s="548"/>
      <c r="SYB46" s="548"/>
      <c r="SYC46" s="548"/>
      <c r="SYD46" s="548"/>
      <c r="SYE46" s="548"/>
      <c r="SYF46" s="548"/>
      <c r="SYG46" s="548"/>
      <c r="SYH46" s="548"/>
      <c r="SYI46" s="548"/>
      <c r="SYJ46" s="548"/>
      <c r="SYK46" s="548"/>
      <c r="SYL46" s="548"/>
      <c r="SYM46" s="548"/>
      <c r="SYN46" s="548"/>
      <c r="SYO46" s="548"/>
      <c r="SYP46" s="548"/>
      <c r="SYQ46" s="548"/>
      <c r="SYR46" s="548"/>
      <c r="SYS46" s="548"/>
      <c r="SYT46" s="548"/>
      <c r="SYU46" s="548"/>
      <c r="SYV46" s="548"/>
      <c r="SYW46" s="548"/>
      <c r="SYX46" s="548"/>
      <c r="SYY46" s="548"/>
      <c r="SYZ46" s="548"/>
      <c r="SZA46" s="548"/>
      <c r="SZB46" s="548"/>
      <c r="SZC46" s="548"/>
      <c r="SZD46" s="548"/>
      <c r="SZE46" s="548"/>
      <c r="SZF46" s="548"/>
      <c r="SZG46" s="548"/>
      <c r="SZH46" s="548"/>
      <c r="SZI46" s="548"/>
      <c r="SZJ46" s="548"/>
      <c r="SZK46" s="548"/>
      <c r="SZL46" s="548"/>
      <c r="SZM46" s="548"/>
      <c r="SZN46" s="548"/>
      <c r="SZO46" s="548"/>
      <c r="SZP46" s="548"/>
      <c r="SZQ46" s="548"/>
      <c r="SZR46" s="548"/>
      <c r="SZS46" s="548"/>
      <c r="SZT46" s="548"/>
      <c r="SZU46" s="548"/>
      <c r="SZV46" s="548"/>
      <c r="SZW46" s="548"/>
      <c r="SZX46" s="548"/>
      <c r="SZY46" s="548"/>
      <c r="SZZ46" s="548"/>
      <c r="TAA46" s="548"/>
      <c r="TAB46" s="548"/>
      <c r="TAC46" s="548"/>
      <c r="TAD46" s="548"/>
      <c r="TAE46" s="548"/>
      <c r="TAF46" s="548"/>
      <c r="TAG46" s="548"/>
      <c r="TAH46" s="548"/>
      <c r="TAI46" s="548"/>
      <c r="TAJ46" s="548"/>
      <c r="TAK46" s="548"/>
      <c r="TAL46" s="548"/>
      <c r="TAM46" s="548"/>
      <c r="TAN46" s="548"/>
      <c r="TAO46" s="548"/>
      <c r="TAP46" s="548"/>
      <c r="TAQ46" s="548"/>
      <c r="TAR46" s="548"/>
      <c r="TAS46" s="548"/>
      <c r="TAT46" s="548"/>
      <c r="TAU46" s="548"/>
      <c r="TAV46" s="548"/>
      <c r="TAW46" s="548"/>
      <c r="TAX46" s="548"/>
      <c r="TAY46" s="548"/>
      <c r="TAZ46" s="548"/>
      <c r="TBA46" s="548"/>
      <c r="TBB46" s="548"/>
      <c r="TBC46" s="548"/>
      <c r="TBD46" s="548"/>
      <c r="TBE46" s="548"/>
      <c r="TBF46" s="548"/>
      <c r="TBG46" s="548"/>
      <c r="TBH46" s="548"/>
      <c r="TBI46" s="548"/>
      <c r="TBJ46" s="548"/>
      <c r="TBK46" s="548"/>
      <c r="TBL46" s="548"/>
      <c r="TBM46" s="548"/>
      <c r="TBN46" s="548"/>
      <c r="TBO46" s="548"/>
      <c r="TBP46" s="548"/>
      <c r="TBQ46" s="548"/>
      <c r="TBR46" s="548"/>
      <c r="TBS46" s="548"/>
      <c r="TBT46" s="548"/>
      <c r="TBU46" s="548"/>
      <c r="TBV46" s="548"/>
      <c r="TBW46" s="548"/>
      <c r="TBX46" s="548"/>
      <c r="TBY46" s="548"/>
      <c r="TBZ46" s="548"/>
      <c r="TCA46" s="548"/>
      <c r="TCB46" s="548"/>
      <c r="TCC46" s="548"/>
      <c r="TCD46" s="548"/>
      <c r="TCE46" s="548"/>
      <c r="TCF46" s="548"/>
      <c r="TCG46" s="548"/>
      <c r="TCH46" s="548"/>
      <c r="TCI46" s="548"/>
      <c r="TCJ46" s="548"/>
      <c r="TCK46" s="548"/>
      <c r="TCL46" s="548"/>
      <c r="TCM46" s="548"/>
      <c r="TCN46" s="548"/>
      <c r="TCO46" s="548"/>
      <c r="TCP46" s="548"/>
      <c r="TCQ46" s="548"/>
      <c r="TCR46" s="548"/>
      <c r="TCS46" s="548"/>
      <c r="TCT46" s="548"/>
      <c r="TCU46" s="548"/>
      <c r="TCV46" s="548"/>
      <c r="TCW46" s="548"/>
      <c r="TCX46" s="548"/>
      <c r="TCY46" s="548"/>
      <c r="TCZ46" s="548"/>
      <c r="TDA46" s="548"/>
      <c r="TDB46" s="548"/>
      <c r="TDC46" s="548"/>
      <c r="TDD46" s="548"/>
      <c r="TDE46" s="548"/>
      <c r="TDF46" s="548"/>
      <c r="TDG46" s="548"/>
      <c r="TDH46" s="548"/>
      <c r="TDI46" s="548"/>
      <c r="TDJ46" s="548"/>
      <c r="TDK46" s="548"/>
      <c r="TDL46" s="548"/>
      <c r="TDM46" s="548"/>
      <c r="TDN46" s="548"/>
      <c r="TDO46" s="548"/>
      <c r="TDP46" s="548"/>
      <c r="TDQ46" s="548"/>
      <c r="TDR46" s="548"/>
      <c r="TDS46" s="548"/>
      <c r="TDT46" s="548"/>
      <c r="TDU46" s="548"/>
      <c r="TDV46" s="548"/>
      <c r="TDW46" s="548"/>
      <c r="TDX46" s="548"/>
      <c r="TDY46" s="548"/>
      <c r="TDZ46" s="548"/>
      <c r="TEA46" s="548"/>
      <c r="TEB46" s="548"/>
      <c r="TEC46" s="548"/>
      <c r="TED46" s="548"/>
      <c r="TEE46" s="548"/>
      <c r="TEF46" s="548"/>
      <c r="TEG46" s="548"/>
      <c r="TEH46" s="548"/>
      <c r="TEI46" s="548"/>
      <c r="TEJ46" s="548"/>
      <c r="TEK46" s="548"/>
      <c r="TEL46" s="548"/>
      <c r="TEM46" s="548"/>
      <c r="TEN46" s="548"/>
      <c r="TEO46" s="548"/>
      <c r="TEP46" s="548"/>
      <c r="TEQ46" s="548"/>
      <c r="TER46" s="548"/>
      <c r="TES46" s="548"/>
      <c r="TET46" s="548"/>
      <c r="TEU46" s="548"/>
      <c r="TEV46" s="548"/>
      <c r="TEW46" s="548"/>
      <c r="TEX46" s="548"/>
      <c r="TEY46" s="548"/>
      <c r="TEZ46" s="548"/>
      <c r="TFA46" s="548"/>
      <c r="TFB46" s="548"/>
      <c r="TFC46" s="548"/>
      <c r="TFD46" s="548"/>
      <c r="TFE46" s="548"/>
      <c r="TFF46" s="548"/>
      <c r="TFG46" s="548"/>
      <c r="TFH46" s="548"/>
      <c r="TFI46" s="548"/>
      <c r="TFJ46" s="548"/>
      <c r="TFK46" s="548"/>
      <c r="TFL46" s="548"/>
      <c r="TFM46" s="548"/>
      <c r="TFN46" s="548"/>
      <c r="TFO46" s="548"/>
      <c r="TFP46" s="548"/>
      <c r="TFQ46" s="548"/>
      <c r="TFR46" s="548"/>
      <c r="TFS46" s="548"/>
      <c r="TFT46" s="548"/>
      <c r="TFU46" s="548"/>
      <c r="TFV46" s="548"/>
      <c r="TFW46" s="548"/>
      <c r="TFX46" s="548"/>
      <c r="TFY46" s="548"/>
      <c r="TFZ46" s="548"/>
      <c r="TGA46" s="548"/>
      <c r="TGB46" s="548"/>
      <c r="TGC46" s="548"/>
      <c r="TGD46" s="548"/>
      <c r="TGE46" s="548"/>
      <c r="TGF46" s="548"/>
      <c r="TGG46" s="548"/>
      <c r="TGH46" s="548"/>
      <c r="TGI46" s="548"/>
      <c r="TGJ46" s="548"/>
      <c r="TGK46" s="548"/>
      <c r="TGL46" s="548"/>
      <c r="TGM46" s="548"/>
      <c r="TGN46" s="548"/>
      <c r="TGO46" s="548"/>
      <c r="TGP46" s="548"/>
      <c r="TGQ46" s="548"/>
      <c r="TGR46" s="548"/>
      <c r="TGS46" s="548"/>
      <c r="TGT46" s="548"/>
      <c r="TGU46" s="548"/>
      <c r="TGV46" s="548"/>
      <c r="TGW46" s="548"/>
      <c r="TGX46" s="548"/>
      <c r="TGY46" s="548"/>
      <c r="TGZ46" s="548"/>
      <c r="THA46" s="548"/>
      <c r="THB46" s="548"/>
      <c r="THC46" s="548"/>
      <c r="THD46" s="548"/>
      <c r="THE46" s="548"/>
      <c r="THF46" s="548"/>
      <c r="THG46" s="548"/>
      <c r="THH46" s="548"/>
      <c r="THI46" s="548"/>
      <c r="THJ46" s="548"/>
      <c r="THK46" s="548"/>
      <c r="THL46" s="548"/>
      <c r="THM46" s="548"/>
      <c r="THN46" s="548"/>
      <c r="THO46" s="548"/>
      <c r="THP46" s="548"/>
      <c r="THQ46" s="548"/>
      <c r="THR46" s="548"/>
      <c r="THS46" s="548"/>
      <c r="THT46" s="548"/>
      <c r="THU46" s="548"/>
      <c r="THV46" s="548"/>
      <c r="THW46" s="548"/>
      <c r="THX46" s="548"/>
      <c r="THY46" s="548"/>
      <c r="THZ46" s="548"/>
      <c r="TIA46" s="548"/>
      <c r="TIB46" s="548"/>
      <c r="TIC46" s="548"/>
      <c r="TID46" s="548"/>
      <c r="TIE46" s="548"/>
      <c r="TIF46" s="548"/>
      <c r="TIG46" s="548"/>
      <c r="TIH46" s="548"/>
      <c r="TII46" s="548"/>
      <c r="TIJ46" s="548"/>
      <c r="TIK46" s="548"/>
      <c r="TIL46" s="548"/>
      <c r="TIM46" s="548"/>
      <c r="TIN46" s="548"/>
      <c r="TIO46" s="548"/>
      <c r="TIP46" s="548"/>
      <c r="TIQ46" s="548"/>
      <c r="TIR46" s="548"/>
      <c r="TIS46" s="548"/>
      <c r="TIT46" s="548"/>
      <c r="TIU46" s="548"/>
      <c r="TIV46" s="548"/>
      <c r="TIW46" s="548"/>
      <c r="TIX46" s="548"/>
      <c r="TIY46" s="548"/>
      <c r="TIZ46" s="548"/>
      <c r="TJA46" s="548"/>
      <c r="TJB46" s="548"/>
      <c r="TJC46" s="548"/>
      <c r="TJD46" s="548"/>
      <c r="TJE46" s="548"/>
      <c r="TJF46" s="548"/>
      <c r="TJG46" s="548"/>
      <c r="TJH46" s="548"/>
      <c r="TJI46" s="548"/>
      <c r="TJJ46" s="548"/>
      <c r="TJK46" s="548"/>
      <c r="TJL46" s="548"/>
      <c r="TJM46" s="548"/>
      <c r="TJN46" s="548"/>
      <c r="TJO46" s="548"/>
      <c r="TJP46" s="548"/>
      <c r="TJQ46" s="548"/>
      <c r="TJR46" s="548"/>
      <c r="TJS46" s="548"/>
      <c r="TJT46" s="548"/>
      <c r="TJU46" s="548"/>
      <c r="TJV46" s="548"/>
      <c r="TJW46" s="548"/>
      <c r="TJX46" s="548"/>
      <c r="TJY46" s="548"/>
      <c r="TJZ46" s="548"/>
      <c r="TKA46" s="548"/>
      <c r="TKB46" s="548"/>
      <c r="TKC46" s="548"/>
      <c r="TKD46" s="548"/>
      <c r="TKE46" s="548"/>
      <c r="TKF46" s="548"/>
      <c r="TKG46" s="548"/>
      <c r="TKH46" s="548"/>
      <c r="TKI46" s="548"/>
      <c r="TKJ46" s="548"/>
      <c r="TKK46" s="548"/>
      <c r="TKL46" s="548"/>
      <c r="TKM46" s="548"/>
      <c r="TKN46" s="548"/>
      <c r="TKO46" s="548"/>
      <c r="TKP46" s="548"/>
      <c r="TKQ46" s="548"/>
      <c r="TKR46" s="548"/>
      <c r="TKS46" s="548"/>
      <c r="TKT46" s="548"/>
      <c r="TKU46" s="548"/>
      <c r="TKV46" s="548"/>
      <c r="TKW46" s="548"/>
      <c r="TKX46" s="548"/>
      <c r="TKY46" s="548"/>
      <c r="TKZ46" s="548"/>
      <c r="TLA46" s="548"/>
      <c r="TLB46" s="548"/>
      <c r="TLC46" s="548"/>
      <c r="TLD46" s="548"/>
      <c r="TLE46" s="548"/>
      <c r="TLF46" s="548"/>
      <c r="TLG46" s="548"/>
      <c r="TLH46" s="548"/>
      <c r="TLI46" s="548"/>
      <c r="TLJ46" s="548"/>
      <c r="TLK46" s="548"/>
      <c r="TLL46" s="548"/>
      <c r="TLM46" s="548"/>
      <c r="TLN46" s="548"/>
      <c r="TLO46" s="548"/>
      <c r="TLP46" s="548"/>
      <c r="TLQ46" s="548"/>
      <c r="TLR46" s="548"/>
      <c r="TLS46" s="548"/>
      <c r="TLT46" s="548"/>
      <c r="TLU46" s="548"/>
      <c r="TLV46" s="548"/>
      <c r="TLW46" s="548"/>
      <c r="TLX46" s="548"/>
      <c r="TLY46" s="548"/>
      <c r="TLZ46" s="548"/>
      <c r="TMA46" s="548"/>
      <c r="TMB46" s="548"/>
      <c r="TMC46" s="548"/>
      <c r="TMD46" s="548"/>
      <c r="TME46" s="548"/>
      <c r="TMF46" s="548"/>
      <c r="TMG46" s="548"/>
      <c r="TMH46" s="548"/>
      <c r="TMI46" s="548"/>
      <c r="TMJ46" s="548"/>
      <c r="TMK46" s="548"/>
      <c r="TML46" s="548"/>
      <c r="TMM46" s="548"/>
      <c r="TMN46" s="548"/>
      <c r="TMO46" s="548"/>
      <c r="TMP46" s="548"/>
      <c r="TMQ46" s="548"/>
      <c r="TMR46" s="548"/>
      <c r="TMS46" s="548"/>
      <c r="TMT46" s="548"/>
      <c r="TMU46" s="548"/>
      <c r="TMV46" s="548"/>
      <c r="TMW46" s="548"/>
      <c r="TMX46" s="548"/>
      <c r="TMY46" s="548"/>
      <c r="TMZ46" s="548"/>
      <c r="TNA46" s="548"/>
      <c r="TNB46" s="548"/>
      <c r="TNC46" s="548"/>
      <c r="TND46" s="548"/>
      <c r="TNE46" s="548"/>
      <c r="TNF46" s="548"/>
      <c r="TNG46" s="548"/>
      <c r="TNH46" s="548"/>
      <c r="TNI46" s="548"/>
      <c r="TNJ46" s="548"/>
      <c r="TNK46" s="548"/>
      <c r="TNL46" s="548"/>
      <c r="TNM46" s="548"/>
      <c r="TNN46" s="548"/>
      <c r="TNO46" s="548"/>
      <c r="TNP46" s="548"/>
      <c r="TNQ46" s="548"/>
      <c r="TNR46" s="548"/>
      <c r="TNS46" s="548"/>
      <c r="TNT46" s="548"/>
      <c r="TNU46" s="548"/>
      <c r="TNV46" s="548"/>
      <c r="TNW46" s="548"/>
      <c r="TNX46" s="548"/>
      <c r="TNY46" s="548"/>
      <c r="TNZ46" s="548"/>
      <c r="TOA46" s="548"/>
      <c r="TOB46" s="548"/>
      <c r="TOC46" s="548"/>
      <c r="TOD46" s="548"/>
      <c r="TOE46" s="548"/>
      <c r="TOF46" s="548"/>
      <c r="TOG46" s="548"/>
      <c r="TOH46" s="548"/>
      <c r="TOI46" s="548"/>
      <c r="TOJ46" s="548"/>
      <c r="TOK46" s="548"/>
      <c r="TOL46" s="548"/>
      <c r="TOM46" s="548"/>
      <c r="TON46" s="548"/>
      <c r="TOO46" s="548"/>
      <c r="TOP46" s="548"/>
      <c r="TOQ46" s="548"/>
      <c r="TOR46" s="548"/>
      <c r="TOS46" s="548"/>
      <c r="TOT46" s="548"/>
      <c r="TOU46" s="548"/>
      <c r="TOV46" s="548"/>
      <c r="TOW46" s="548"/>
      <c r="TOX46" s="548"/>
      <c r="TOY46" s="548"/>
      <c r="TOZ46" s="548"/>
      <c r="TPA46" s="548"/>
      <c r="TPB46" s="548"/>
      <c r="TPC46" s="548"/>
      <c r="TPD46" s="548"/>
      <c r="TPE46" s="548"/>
      <c r="TPF46" s="548"/>
      <c r="TPG46" s="548"/>
      <c r="TPH46" s="548"/>
      <c r="TPI46" s="548"/>
      <c r="TPJ46" s="548"/>
      <c r="TPK46" s="548"/>
      <c r="TPL46" s="548"/>
      <c r="TPM46" s="548"/>
      <c r="TPN46" s="548"/>
      <c r="TPO46" s="548"/>
      <c r="TPP46" s="548"/>
      <c r="TPQ46" s="548"/>
      <c r="TPR46" s="548"/>
      <c r="TPS46" s="548"/>
      <c r="TPT46" s="548"/>
      <c r="TPU46" s="548"/>
      <c r="TPV46" s="548"/>
      <c r="TPW46" s="548"/>
      <c r="TPX46" s="548"/>
      <c r="TPY46" s="548"/>
      <c r="TPZ46" s="548"/>
      <c r="TQA46" s="548"/>
      <c r="TQB46" s="548"/>
      <c r="TQC46" s="548"/>
      <c r="TQD46" s="548"/>
      <c r="TQE46" s="548"/>
      <c r="TQF46" s="548"/>
      <c r="TQG46" s="548"/>
      <c r="TQH46" s="548"/>
      <c r="TQI46" s="548"/>
      <c r="TQJ46" s="548"/>
      <c r="TQK46" s="548"/>
      <c r="TQL46" s="548"/>
      <c r="TQM46" s="548"/>
      <c r="TQN46" s="548"/>
      <c r="TQO46" s="548"/>
      <c r="TQP46" s="548"/>
      <c r="TQQ46" s="548"/>
      <c r="TQR46" s="548"/>
      <c r="TQS46" s="548"/>
      <c r="TQT46" s="548"/>
      <c r="TQU46" s="548"/>
      <c r="TQV46" s="548"/>
      <c r="TQW46" s="548"/>
      <c r="TQX46" s="548"/>
      <c r="TQY46" s="548"/>
      <c r="TQZ46" s="548"/>
      <c r="TRA46" s="548"/>
      <c r="TRB46" s="548"/>
      <c r="TRC46" s="548"/>
      <c r="TRD46" s="548"/>
      <c r="TRE46" s="548"/>
      <c r="TRF46" s="548"/>
      <c r="TRG46" s="548"/>
      <c r="TRH46" s="548"/>
      <c r="TRI46" s="548"/>
      <c r="TRJ46" s="548"/>
      <c r="TRK46" s="548"/>
      <c r="TRL46" s="548"/>
      <c r="TRM46" s="548"/>
      <c r="TRN46" s="548"/>
      <c r="TRO46" s="548"/>
      <c r="TRP46" s="548"/>
      <c r="TRQ46" s="548"/>
      <c r="TRR46" s="548"/>
      <c r="TRS46" s="548"/>
      <c r="TRT46" s="548"/>
      <c r="TRU46" s="548"/>
      <c r="TRV46" s="548"/>
      <c r="TRW46" s="548"/>
      <c r="TRX46" s="548"/>
      <c r="TRY46" s="548"/>
      <c r="TRZ46" s="548"/>
      <c r="TSA46" s="548"/>
      <c r="TSB46" s="548"/>
      <c r="TSC46" s="548"/>
      <c r="TSD46" s="548"/>
      <c r="TSE46" s="548"/>
      <c r="TSF46" s="548"/>
      <c r="TSG46" s="548"/>
      <c r="TSH46" s="548"/>
      <c r="TSI46" s="548"/>
      <c r="TSJ46" s="548"/>
      <c r="TSK46" s="548"/>
      <c r="TSL46" s="548"/>
      <c r="TSM46" s="548"/>
      <c r="TSN46" s="548"/>
      <c r="TSO46" s="548"/>
      <c r="TSP46" s="548"/>
      <c r="TSQ46" s="548"/>
      <c r="TSR46" s="548"/>
      <c r="TSS46" s="548"/>
      <c r="TST46" s="548"/>
      <c r="TSU46" s="548"/>
      <c r="TSV46" s="548"/>
      <c r="TSW46" s="548"/>
      <c r="TSX46" s="548"/>
      <c r="TSY46" s="548"/>
      <c r="TSZ46" s="548"/>
      <c r="TTA46" s="548"/>
      <c r="TTB46" s="548"/>
      <c r="TTC46" s="548"/>
      <c r="TTD46" s="548"/>
      <c r="TTE46" s="548"/>
      <c r="TTF46" s="548"/>
      <c r="TTG46" s="548"/>
      <c r="TTH46" s="548"/>
      <c r="TTI46" s="548"/>
      <c r="TTJ46" s="548"/>
      <c r="TTK46" s="548"/>
      <c r="TTL46" s="548"/>
      <c r="TTM46" s="548"/>
      <c r="TTN46" s="548"/>
      <c r="TTO46" s="548"/>
      <c r="TTP46" s="548"/>
      <c r="TTQ46" s="548"/>
      <c r="TTR46" s="548"/>
      <c r="TTS46" s="548"/>
      <c r="TTT46" s="548"/>
      <c r="TTU46" s="548"/>
      <c r="TTV46" s="548"/>
      <c r="TTW46" s="548"/>
      <c r="TTX46" s="548"/>
      <c r="TTY46" s="548"/>
      <c r="TTZ46" s="548"/>
      <c r="TUA46" s="548"/>
      <c r="TUB46" s="548"/>
      <c r="TUC46" s="548"/>
      <c r="TUD46" s="548"/>
      <c r="TUE46" s="548"/>
      <c r="TUF46" s="548"/>
      <c r="TUG46" s="548"/>
      <c r="TUH46" s="548"/>
      <c r="TUI46" s="548"/>
      <c r="TUJ46" s="548"/>
      <c r="TUK46" s="548"/>
      <c r="TUL46" s="548"/>
      <c r="TUM46" s="548"/>
      <c r="TUN46" s="548"/>
      <c r="TUO46" s="548"/>
      <c r="TUP46" s="548"/>
      <c r="TUQ46" s="548"/>
      <c r="TUR46" s="548"/>
      <c r="TUS46" s="548"/>
      <c r="TUT46" s="548"/>
      <c r="TUU46" s="548"/>
      <c r="TUV46" s="548"/>
      <c r="TUW46" s="548"/>
      <c r="TUX46" s="548"/>
      <c r="TUY46" s="548"/>
      <c r="TUZ46" s="548"/>
      <c r="TVA46" s="548"/>
      <c r="TVB46" s="548"/>
      <c r="TVC46" s="548"/>
      <c r="TVD46" s="548"/>
      <c r="TVE46" s="548"/>
      <c r="TVF46" s="548"/>
      <c r="TVG46" s="548"/>
      <c r="TVH46" s="548"/>
      <c r="TVI46" s="548"/>
      <c r="TVJ46" s="548"/>
      <c r="TVK46" s="548"/>
      <c r="TVL46" s="548"/>
      <c r="TVM46" s="548"/>
      <c r="TVN46" s="548"/>
      <c r="TVO46" s="548"/>
      <c r="TVP46" s="548"/>
      <c r="TVQ46" s="548"/>
      <c r="TVR46" s="548"/>
      <c r="TVS46" s="548"/>
      <c r="TVT46" s="548"/>
      <c r="TVU46" s="548"/>
      <c r="TVV46" s="548"/>
      <c r="TVW46" s="548"/>
      <c r="TVX46" s="548"/>
      <c r="TVY46" s="548"/>
      <c r="TVZ46" s="548"/>
      <c r="TWA46" s="548"/>
      <c r="TWB46" s="548"/>
      <c r="TWC46" s="548"/>
      <c r="TWD46" s="548"/>
      <c r="TWE46" s="548"/>
      <c r="TWF46" s="548"/>
      <c r="TWG46" s="548"/>
      <c r="TWH46" s="548"/>
      <c r="TWI46" s="548"/>
      <c r="TWJ46" s="548"/>
      <c r="TWK46" s="548"/>
      <c r="TWL46" s="548"/>
      <c r="TWM46" s="548"/>
      <c r="TWN46" s="548"/>
      <c r="TWO46" s="548"/>
      <c r="TWP46" s="548"/>
      <c r="TWQ46" s="548"/>
      <c r="TWR46" s="548"/>
      <c r="TWS46" s="548"/>
      <c r="TWT46" s="548"/>
      <c r="TWU46" s="548"/>
      <c r="TWV46" s="548"/>
      <c r="TWW46" s="548"/>
      <c r="TWX46" s="548"/>
      <c r="TWY46" s="548"/>
      <c r="TWZ46" s="548"/>
      <c r="TXA46" s="548"/>
      <c r="TXB46" s="548"/>
      <c r="TXC46" s="548"/>
      <c r="TXD46" s="548"/>
      <c r="TXE46" s="548"/>
      <c r="TXF46" s="548"/>
      <c r="TXG46" s="548"/>
      <c r="TXH46" s="548"/>
      <c r="TXI46" s="548"/>
      <c r="TXJ46" s="548"/>
      <c r="TXK46" s="548"/>
      <c r="TXL46" s="548"/>
      <c r="TXM46" s="548"/>
      <c r="TXN46" s="548"/>
      <c r="TXO46" s="548"/>
      <c r="TXP46" s="548"/>
      <c r="TXQ46" s="548"/>
      <c r="TXR46" s="548"/>
      <c r="TXS46" s="548"/>
      <c r="TXT46" s="548"/>
      <c r="TXU46" s="548"/>
      <c r="TXV46" s="548"/>
      <c r="TXW46" s="548"/>
      <c r="TXX46" s="548"/>
      <c r="TXY46" s="548"/>
      <c r="TXZ46" s="548"/>
      <c r="TYA46" s="548"/>
      <c r="TYB46" s="548"/>
      <c r="TYC46" s="548"/>
      <c r="TYD46" s="548"/>
      <c r="TYE46" s="548"/>
      <c r="TYF46" s="548"/>
      <c r="TYG46" s="548"/>
      <c r="TYH46" s="548"/>
      <c r="TYI46" s="548"/>
      <c r="TYJ46" s="548"/>
      <c r="TYK46" s="548"/>
      <c r="TYL46" s="548"/>
      <c r="TYM46" s="548"/>
      <c r="TYN46" s="548"/>
      <c r="TYO46" s="548"/>
      <c r="TYP46" s="548"/>
      <c r="TYQ46" s="548"/>
      <c r="TYR46" s="548"/>
      <c r="TYS46" s="548"/>
      <c r="TYT46" s="548"/>
      <c r="TYU46" s="548"/>
      <c r="TYV46" s="548"/>
      <c r="TYW46" s="548"/>
      <c r="TYX46" s="548"/>
      <c r="TYY46" s="548"/>
      <c r="TYZ46" s="548"/>
      <c r="TZA46" s="548"/>
      <c r="TZB46" s="548"/>
      <c r="TZC46" s="548"/>
      <c r="TZD46" s="548"/>
      <c r="TZE46" s="548"/>
      <c r="TZF46" s="548"/>
      <c r="TZG46" s="548"/>
      <c r="TZH46" s="548"/>
      <c r="TZI46" s="548"/>
      <c r="TZJ46" s="548"/>
      <c r="TZK46" s="548"/>
      <c r="TZL46" s="548"/>
      <c r="TZM46" s="548"/>
      <c r="TZN46" s="548"/>
      <c r="TZO46" s="548"/>
      <c r="TZP46" s="548"/>
      <c r="TZQ46" s="548"/>
      <c r="TZR46" s="548"/>
      <c r="TZS46" s="548"/>
      <c r="TZT46" s="548"/>
      <c r="TZU46" s="548"/>
      <c r="TZV46" s="548"/>
      <c r="TZW46" s="548"/>
      <c r="TZX46" s="548"/>
      <c r="TZY46" s="548"/>
      <c r="TZZ46" s="548"/>
      <c r="UAA46" s="548"/>
      <c r="UAB46" s="548"/>
      <c r="UAC46" s="548"/>
      <c r="UAD46" s="548"/>
      <c r="UAE46" s="548"/>
      <c r="UAF46" s="548"/>
      <c r="UAG46" s="548"/>
      <c r="UAH46" s="548"/>
      <c r="UAI46" s="548"/>
      <c r="UAJ46" s="548"/>
      <c r="UAK46" s="548"/>
      <c r="UAL46" s="548"/>
      <c r="UAM46" s="548"/>
      <c r="UAN46" s="548"/>
      <c r="UAO46" s="548"/>
      <c r="UAP46" s="548"/>
      <c r="UAQ46" s="548"/>
      <c r="UAR46" s="548"/>
      <c r="UAS46" s="548"/>
      <c r="UAT46" s="548"/>
      <c r="UAU46" s="548"/>
      <c r="UAV46" s="548"/>
      <c r="UAW46" s="548"/>
      <c r="UAX46" s="548"/>
      <c r="UAY46" s="548"/>
      <c r="UAZ46" s="548"/>
      <c r="UBA46" s="548"/>
      <c r="UBB46" s="548"/>
      <c r="UBC46" s="548"/>
      <c r="UBD46" s="548"/>
      <c r="UBE46" s="548"/>
      <c r="UBF46" s="548"/>
      <c r="UBG46" s="548"/>
      <c r="UBH46" s="548"/>
      <c r="UBI46" s="548"/>
      <c r="UBJ46" s="548"/>
      <c r="UBK46" s="548"/>
      <c r="UBL46" s="548"/>
      <c r="UBM46" s="548"/>
      <c r="UBN46" s="548"/>
      <c r="UBO46" s="548"/>
      <c r="UBP46" s="548"/>
      <c r="UBQ46" s="548"/>
      <c r="UBR46" s="548"/>
      <c r="UBS46" s="548"/>
      <c r="UBT46" s="548"/>
      <c r="UBU46" s="548"/>
      <c r="UBV46" s="548"/>
      <c r="UBW46" s="548"/>
      <c r="UBX46" s="548"/>
      <c r="UBY46" s="548"/>
      <c r="UBZ46" s="548"/>
      <c r="UCA46" s="548"/>
      <c r="UCB46" s="548"/>
      <c r="UCC46" s="548"/>
      <c r="UCD46" s="548"/>
      <c r="UCE46" s="548"/>
      <c r="UCF46" s="548"/>
      <c r="UCG46" s="548"/>
      <c r="UCH46" s="548"/>
      <c r="UCI46" s="548"/>
      <c r="UCJ46" s="548"/>
      <c r="UCK46" s="548"/>
      <c r="UCL46" s="548"/>
      <c r="UCM46" s="548"/>
      <c r="UCN46" s="548"/>
      <c r="UCO46" s="548"/>
      <c r="UCP46" s="548"/>
      <c r="UCQ46" s="548"/>
      <c r="UCR46" s="548"/>
      <c r="UCS46" s="548"/>
      <c r="UCT46" s="548"/>
      <c r="UCU46" s="548"/>
      <c r="UCV46" s="548"/>
      <c r="UCW46" s="548"/>
      <c r="UCX46" s="548"/>
      <c r="UCY46" s="548"/>
      <c r="UCZ46" s="548"/>
      <c r="UDA46" s="548"/>
      <c r="UDB46" s="548"/>
      <c r="UDC46" s="548"/>
      <c r="UDD46" s="548"/>
      <c r="UDE46" s="548"/>
      <c r="UDF46" s="548"/>
      <c r="UDG46" s="548"/>
      <c r="UDH46" s="548"/>
      <c r="UDI46" s="548"/>
      <c r="UDJ46" s="548"/>
      <c r="UDK46" s="548"/>
      <c r="UDL46" s="548"/>
      <c r="UDM46" s="548"/>
      <c r="UDN46" s="548"/>
      <c r="UDO46" s="548"/>
      <c r="UDP46" s="548"/>
      <c r="UDQ46" s="548"/>
      <c r="UDR46" s="548"/>
      <c r="UDS46" s="548"/>
      <c r="UDT46" s="548"/>
      <c r="UDU46" s="548"/>
      <c r="UDV46" s="548"/>
      <c r="UDW46" s="548"/>
      <c r="UDX46" s="548"/>
      <c r="UDY46" s="548"/>
      <c r="UDZ46" s="548"/>
      <c r="UEA46" s="548"/>
      <c r="UEB46" s="548"/>
      <c r="UEC46" s="548"/>
      <c r="UED46" s="548"/>
      <c r="UEE46" s="548"/>
      <c r="UEF46" s="548"/>
      <c r="UEG46" s="548"/>
      <c r="UEH46" s="548"/>
      <c r="UEI46" s="548"/>
      <c r="UEJ46" s="548"/>
      <c r="UEK46" s="548"/>
      <c r="UEL46" s="548"/>
      <c r="UEM46" s="548"/>
      <c r="UEN46" s="548"/>
      <c r="UEO46" s="548"/>
      <c r="UEP46" s="548"/>
      <c r="UEQ46" s="548"/>
      <c r="UER46" s="548"/>
      <c r="UES46" s="548"/>
      <c r="UET46" s="548"/>
      <c r="UEU46" s="548"/>
      <c r="UEV46" s="548"/>
      <c r="UEW46" s="548"/>
      <c r="UEX46" s="548"/>
      <c r="UEY46" s="548"/>
      <c r="UEZ46" s="548"/>
      <c r="UFA46" s="548"/>
      <c r="UFB46" s="548"/>
      <c r="UFC46" s="548"/>
      <c r="UFD46" s="548"/>
      <c r="UFE46" s="548"/>
      <c r="UFF46" s="548"/>
      <c r="UFG46" s="548"/>
      <c r="UFH46" s="548"/>
      <c r="UFI46" s="548"/>
      <c r="UFJ46" s="548"/>
      <c r="UFK46" s="548"/>
      <c r="UFL46" s="548"/>
      <c r="UFM46" s="548"/>
      <c r="UFN46" s="548"/>
      <c r="UFO46" s="548"/>
      <c r="UFP46" s="548"/>
      <c r="UFQ46" s="548"/>
      <c r="UFR46" s="548"/>
      <c r="UFS46" s="548"/>
      <c r="UFT46" s="548"/>
      <c r="UFU46" s="548"/>
      <c r="UFV46" s="548"/>
      <c r="UFW46" s="548"/>
      <c r="UFX46" s="548"/>
      <c r="UFY46" s="548"/>
      <c r="UFZ46" s="548"/>
      <c r="UGA46" s="548"/>
      <c r="UGB46" s="548"/>
      <c r="UGC46" s="548"/>
      <c r="UGD46" s="548"/>
      <c r="UGE46" s="548"/>
      <c r="UGF46" s="548"/>
      <c r="UGG46" s="548"/>
      <c r="UGH46" s="548"/>
      <c r="UGI46" s="548"/>
      <c r="UGJ46" s="548"/>
      <c r="UGK46" s="548"/>
      <c r="UGL46" s="548"/>
      <c r="UGM46" s="548"/>
      <c r="UGN46" s="548"/>
      <c r="UGO46" s="548"/>
      <c r="UGP46" s="548"/>
      <c r="UGQ46" s="548"/>
      <c r="UGR46" s="548"/>
      <c r="UGS46" s="548"/>
      <c r="UGT46" s="548"/>
      <c r="UGU46" s="548"/>
      <c r="UGV46" s="548"/>
      <c r="UGW46" s="548"/>
      <c r="UGX46" s="548"/>
      <c r="UGY46" s="548"/>
      <c r="UGZ46" s="548"/>
      <c r="UHA46" s="548"/>
      <c r="UHB46" s="548"/>
      <c r="UHC46" s="548"/>
      <c r="UHD46" s="548"/>
      <c r="UHE46" s="548"/>
      <c r="UHF46" s="548"/>
      <c r="UHG46" s="548"/>
      <c r="UHH46" s="548"/>
      <c r="UHI46" s="548"/>
      <c r="UHJ46" s="548"/>
      <c r="UHK46" s="548"/>
      <c r="UHL46" s="548"/>
      <c r="UHM46" s="548"/>
      <c r="UHN46" s="548"/>
      <c r="UHO46" s="548"/>
      <c r="UHP46" s="548"/>
      <c r="UHQ46" s="548"/>
      <c r="UHR46" s="548"/>
      <c r="UHS46" s="548"/>
      <c r="UHT46" s="548"/>
      <c r="UHU46" s="548"/>
      <c r="UHV46" s="548"/>
      <c r="UHW46" s="548"/>
      <c r="UHX46" s="548"/>
      <c r="UHY46" s="548"/>
      <c r="UHZ46" s="548"/>
      <c r="UIA46" s="548"/>
      <c r="UIB46" s="548"/>
      <c r="UIC46" s="548"/>
      <c r="UID46" s="548"/>
      <c r="UIE46" s="548"/>
      <c r="UIF46" s="548"/>
      <c r="UIG46" s="548"/>
      <c r="UIH46" s="548"/>
      <c r="UII46" s="548"/>
      <c r="UIJ46" s="548"/>
      <c r="UIK46" s="548"/>
      <c r="UIL46" s="548"/>
      <c r="UIM46" s="548"/>
      <c r="UIN46" s="548"/>
      <c r="UIO46" s="548"/>
      <c r="UIP46" s="548"/>
      <c r="UIQ46" s="548"/>
      <c r="UIR46" s="548"/>
      <c r="UIS46" s="548"/>
      <c r="UIT46" s="548"/>
      <c r="UIU46" s="548"/>
      <c r="UIV46" s="548"/>
      <c r="UIW46" s="548"/>
      <c r="UIX46" s="548"/>
      <c r="UIY46" s="548"/>
      <c r="UIZ46" s="548"/>
      <c r="UJA46" s="548"/>
      <c r="UJB46" s="548"/>
      <c r="UJC46" s="548"/>
      <c r="UJD46" s="548"/>
      <c r="UJE46" s="548"/>
      <c r="UJF46" s="548"/>
      <c r="UJG46" s="548"/>
      <c r="UJH46" s="548"/>
      <c r="UJI46" s="548"/>
      <c r="UJJ46" s="548"/>
      <c r="UJK46" s="548"/>
      <c r="UJL46" s="548"/>
      <c r="UJM46" s="548"/>
      <c r="UJN46" s="548"/>
      <c r="UJO46" s="548"/>
      <c r="UJP46" s="548"/>
      <c r="UJQ46" s="548"/>
      <c r="UJR46" s="548"/>
      <c r="UJS46" s="548"/>
      <c r="UJT46" s="548"/>
      <c r="UJU46" s="548"/>
      <c r="UJV46" s="548"/>
      <c r="UJW46" s="548"/>
      <c r="UJX46" s="548"/>
      <c r="UJY46" s="548"/>
      <c r="UJZ46" s="548"/>
      <c r="UKA46" s="548"/>
      <c r="UKB46" s="548"/>
      <c r="UKC46" s="548"/>
      <c r="UKD46" s="548"/>
      <c r="UKE46" s="548"/>
      <c r="UKF46" s="548"/>
      <c r="UKG46" s="548"/>
      <c r="UKH46" s="548"/>
      <c r="UKI46" s="548"/>
      <c r="UKJ46" s="548"/>
      <c r="UKK46" s="548"/>
      <c r="UKL46" s="548"/>
      <c r="UKM46" s="548"/>
      <c r="UKN46" s="548"/>
      <c r="UKO46" s="548"/>
      <c r="UKP46" s="548"/>
      <c r="UKQ46" s="548"/>
      <c r="UKR46" s="548"/>
      <c r="UKS46" s="548"/>
      <c r="UKT46" s="548"/>
      <c r="UKU46" s="548"/>
      <c r="UKV46" s="548"/>
      <c r="UKW46" s="548"/>
      <c r="UKX46" s="548"/>
      <c r="UKY46" s="548"/>
      <c r="UKZ46" s="548"/>
      <c r="ULA46" s="548"/>
      <c r="ULB46" s="548"/>
      <c r="ULC46" s="548"/>
      <c r="ULD46" s="548"/>
      <c r="ULE46" s="548"/>
      <c r="ULF46" s="548"/>
      <c r="ULG46" s="548"/>
      <c r="ULH46" s="548"/>
      <c r="ULI46" s="548"/>
      <c r="ULJ46" s="548"/>
      <c r="ULK46" s="548"/>
      <c r="ULL46" s="548"/>
      <c r="ULM46" s="548"/>
      <c r="ULN46" s="548"/>
      <c r="ULO46" s="548"/>
      <c r="ULP46" s="548"/>
      <c r="ULQ46" s="548"/>
      <c r="ULR46" s="548"/>
      <c r="ULS46" s="548"/>
      <c r="ULT46" s="548"/>
      <c r="ULU46" s="548"/>
      <c r="ULV46" s="548"/>
      <c r="ULW46" s="548"/>
      <c r="ULX46" s="548"/>
      <c r="ULY46" s="548"/>
      <c r="ULZ46" s="548"/>
      <c r="UMA46" s="548"/>
      <c r="UMB46" s="548"/>
      <c r="UMC46" s="548"/>
      <c r="UMD46" s="548"/>
      <c r="UME46" s="548"/>
      <c r="UMF46" s="548"/>
      <c r="UMG46" s="548"/>
      <c r="UMH46" s="548"/>
      <c r="UMI46" s="548"/>
      <c r="UMJ46" s="548"/>
      <c r="UMK46" s="548"/>
      <c r="UML46" s="548"/>
      <c r="UMM46" s="548"/>
      <c r="UMN46" s="548"/>
      <c r="UMO46" s="548"/>
      <c r="UMP46" s="548"/>
      <c r="UMQ46" s="548"/>
      <c r="UMR46" s="548"/>
      <c r="UMS46" s="548"/>
      <c r="UMT46" s="548"/>
      <c r="UMU46" s="548"/>
      <c r="UMV46" s="548"/>
      <c r="UMW46" s="548"/>
      <c r="UMX46" s="548"/>
      <c r="UMY46" s="548"/>
      <c r="UMZ46" s="548"/>
      <c r="UNA46" s="548"/>
      <c r="UNB46" s="548"/>
      <c r="UNC46" s="548"/>
      <c r="UND46" s="548"/>
      <c r="UNE46" s="548"/>
      <c r="UNF46" s="548"/>
      <c r="UNG46" s="548"/>
      <c r="UNH46" s="548"/>
      <c r="UNI46" s="548"/>
      <c r="UNJ46" s="548"/>
      <c r="UNK46" s="548"/>
      <c r="UNL46" s="548"/>
      <c r="UNM46" s="548"/>
      <c r="UNN46" s="548"/>
      <c r="UNO46" s="548"/>
      <c r="UNP46" s="548"/>
      <c r="UNQ46" s="548"/>
      <c r="UNR46" s="548"/>
      <c r="UNS46" s="548"/>
      <c r="UNT46" s="548"/>
      <c r="UNU46" s="548"/>
      <c r="UNV46" s="548"/>
      <c r="UNW46" s="548"/>
      <c r="UNX46" s="548"/>
      <c r="UNY46" s="548"/>
      <c r="UNZ46" s="548"/>
      <c r="UOA46" s="548"/>
      <c r="UOB46" s="548"/>
      <c r="UOC46" s="548"/>
      <c r="UOD46" s="548"/>
      <c r="UOE46" s="548"/>
      <c r="UOF46" s="548"/>
      <c r="UOG46" s="548"/>
      <c r="UOH46" s="548"/>
      <c r="UOI46" s="548"/>
      <c r="UOJ46" s="548"/>
      <c r="UOK46" s="548"/>
      <c r="UOL46" s="548"/>
      <c r="UOM46" s="548"/>
      <c r="UON46" s="548"/>
      <c r="UOO46" s="548"/>
      <c r="UOP46" s="548"/>
      <c r="UOQ46" s="548"/>
      <c r="UOR46" s="548"/>
      <c r="UOS46" s="548"/>
      <c r="UOT46" s="548"/>
      <c r="UOU46" s="548"/>
      <c r="UOV46" s="548"/>
      <c r="UOW46" s="548"/>
      <c r="UOX46" s="548"/>
      <c r="UOY46" s="548"/>
      <c r="UOZ46" s="548"/>
      <c r="UPA46" s="548"/>
      <c r="UPB46" s="548"/>
      <c r="UPC46" s="548"/>
      <c r="UPD46" s="548"/>
      <c r="UPE46" s="548"/>
      <c r="UPF46" s="548"/>
      <c r="UPG46" s="548"/>
      <c r="UPH46" s="548"/>
      <c r="UPI46" s="548"/>
      <c r="UPJ46" s="548"/>
      <c r="UPK46" s="548"/>
      <c r="UPL46" s="548"/>
      <c r="UPM46" s="548"/>
      <c r="UPN46" s="548"/>
      <c r="UPO46" s="548"/>
      <c r="UPP46" s="548"/>
      <c r="UPQ46" s="548"/>
      <c r="UPR46" s="548"/>
      <c r="UPS46" s="548"/>
      <c r="UPT46" s="548"/>
      <c r="UPU46" s="548"/>
      <c r="UPV46" s="548"/>
      <c r="UPW46" s="548"/>
      <c r="UPX46" s="548"/>
      <c r="UPY46" s="548"/>
      <c r="UPZ46" s="548"/>
      <c r="UQA46" s="548"/>
      <c r="UQB46" s="548"/>
      <c r="UQC46" s="548"/>
      <c r="UQD46" s="548"/>
      <c r="UQE46" s="548"/>
      <c r="UQF46" s="548"/>
      <c r="UQG46" s="548"/>
      <c r="UQH46" s="548"/>
      <c r="UQI46" s="548"/>
      <c r="UQJ46" s="548"/>
      <c r="UQK46" s="548"/>
      <c r="UQL46" s="548"/>
      <c r="UQM46" s="548"/>
      <c r="UQN46" s="548"/>
      <c r="UQO46" s="548"/>
      <c r="UQP46" s="548"/>
      <c r="UQQ46" s="548"/>
      <c r="UQR46" s="548"/>
      <c r="UQS46" s="548"/>
      <c r="UQT46" s="548"/>
      <c r="UQU46" s="548"/>
      <c r="UQV46" s="548"/>
      <c r="UQW46" s="548"/>
      <c r="UQX46" s="548"/>
      <c r="UQY46" s="548"/>
      <c r="UQZ46" s="548"/>
      <c r="URA46" s="548"/>
      <c r="URB46" s="548"/>
      <c r="URC46" s="548"/>
      <c r="URD46" s="548"/>
      <c r="URE46" s="548"/>
      <c r="URF46" s="548"/>
      <c r="URG46" s="548"/>
      <c r="URH46" s="548"/>
      <c r="URI46" s="548"/>
      <c r="URJ46" s="548"/>
      <c r="URK46" s="548"/>
      <c r="URL46" s="548"/>
      <c r="URM46" s="548"/>
      <c r="URN46" s="548"/>
      <c r="URO46" s="548"/>
      <c r="URP46" s="548"/>
      <c r="URQ46" s="548"/>
      <c r="URR46" s="548"/>
      <c r="URS46" s="548"/>
      <c r="URT46" s="548"/>
      <c r="URU46" s="548"/>
      <c r="URV46" s="548"/>
      <c r="URW46" s="548"/>
      <c r="URX46" s="548"/>
      <c r="URY46" s="548"/>
      <c r="URZ46" s="548"/>
      <c r="USA46" s="548"/>
      <c r="USB46" s="548"/>
      <c r="USC46" s="548"/>
      <c r="USD46" s="548"/>
      <c r="USE46" s="548"/>
      <c r="USF46" s="548"/>
      <c r="USG46" s="548"/>
      <c r="USH46" s="548"/>
      <c r="USI46" s="548"/>
      <c r="USJ46" s="548"/>
      <c r="USK46" s="548"/>
      <c r="USL46" s="548"/>
      <c r="USM46" s="548"/>
      <c r="USN46" s="548"/>
      <c r="USO46" s="548"/>
      <c r="USP46" s="548"/>
      <c r="USQ46" s="548"/>
      <c r="USR46" s="548"/>
      <c r="USS46" s="548"/>
      <c r="UST46" s="548"/>
      <c r="USU46" s="548"/>
      <c r="USV46" s="548"/>
      <c r="USW46" s="548"/>
      <c r="USX46" s="548"/>
      <c r="USY46" s="548"/>
      <c r="USZ46" s="548"/>
      <c r="UTA46" s="548"/>
      <c r="UTB46" s="548"/>
      <c r="UTC46" s="548"/>
      <c r="UTD46" s="548"/>
      <c r="UTE46" s="548"/>
      <c r="UTF46" s="548"/>
      <c r="UTG46" s="548"/>
      <c r="UTH46" s="548"/>
      <c r="UTI46" s="548"/>
      <c r="UTJ46" s="548"/>
      <c r="UTK46" s="548"/>
      <c r="UTL46" s="548"/>
      <c r="UTM46" s="548"/>
      <c r="UTN46" s="548"/>
      <c r="UTO46" s="548"/>
      <c r="UTP46" s="548"/>
      <c r="UTQ46" s="548"/>
      <c r="UTR46" s="548"/>
      <c r="UTS46" s="548"/>
      <c r="UTT46" s="548"/>
      <c r="UTU46" s="548"/>
      <c r="UTV46" s="548"/>
      <c r="UTW46" s="548"/>
      <c r="UTX46" s="548"/>
      <c r="UTY46" s="548"/>
      <c r="UTZ46" s="548"/>
      <c r="UUA46" s="548"/>
      <c r="UUB46" s="548"/>
      <c r="UUC46" s="548"/>
      <c r="UUD46" s="548"/>
      <c r="UUE46" s="548"/>
      <c r="UUF46" s="548"/>
      <c r="UUG46" s="548"/>
      <c r="UUH46" s="548"/>
      <c r="UUI46" s="548"/>
      <c r="UUJ46" s="548"/>
      <c r="UUK46" s="548"/>
      <c r="UUL46" s="548"/>
      <c r="UUM46" s="548"/>
      <c r="UUN46" s="548"/>
      <c r="UUO46" s="548"/>
      <c r="UUP46" s="548"/>
      <c r="UUQ46" s="548"/>
      <c r="UUR46" s="548"/>
      <c r="UUS46" s="548"/>
      <c r="UUT46" s="548"/>
      <c r="UUU46" s="548"/>
      <c r="UUV46" s="548"/>
      <c r="UUW46" s="548"/>
      <c r="UUX46" s="548"/>
      <c r="UUY46" s="548"/>
      <c r="UUZ46" s="548"/>
      <c r="UVA46" s="548"/>
      <c r="UVB46" s="548"/>
      <c r="UVC46" s="548"/>
      <c r="UVD46" s="548"/>
      <c r="UVE46" s="548"/>
      <c r="UVF46" s="548"/>
      <c r="UVG46" s="548"/>
      <c r="UVH46" s="548"/>
      <c r="UVI46" s="548"/>
      <c r="UVJ46" s="548"/>
      <c r="UVK46" s="548"/>
      <c r="UVL46" s="548"/>
      <c r="UVM46" s="548"/>
      <c r="UVN46" s="548"/>
      <c r="UVO46" s="548"/>
      <c r="UVP46" s="548"/>
      <c r="UVQ46" s="548"/>
      <c r="UVR46" s="548"/>
      <c r="UVS46" s="548"/>
      <c r="UVT46" s="548"/>
      <c r="UVU46" s="548"/>
      <c r="UVV46" s="548"/>
      <c r="UVW46" s="548"/>
      <c r="UVX46" s="548"/>
      <c r="UVY46" s="548"/>
      <c r="UVZ46" s="548"/>
      <c r="UWA46" s="548"/>
      <c r="UWB46" s="548"/>
      <c r="UWC46" s="548"/>
      <c r="UWD46" s="548"/>
      <c r="UWE46" s="548"/>
      <c r="UWF46" s="548"/>
      <c r="UWG46" s="548"/>
      <c r="UWH46" s="548"/>
      <c r="UWI46" s="548"/>
      <c r="UWJ46" s="548"/>
      <c r="UWK46" s="548"/>
      <c r="UWL46" s="548"/>
      <c r="UWM46" s="548"/>
      <c r="UWN46" s="548"/>
      <c r="UWO46" s="548"/>
      <c r="UWP46" s="548"/>
      <c r="UWQ46" s="548"/>
      <c r="UWR46" s="548"/>
      <c r="UWS46" s="548"/>
      <c r="UWT46" s="548"/>
      <c r="UWU46" s="548"/>
      <c r="UWV46" s="548"/>
      <c r="UWW46" s="548"/>
      <c r="UWX46" s="548"/>
      <c r="UWY46" s="548"/>
      <c r="UWZ46" s="548"/>
      <c r="UXA46" s="548"/>
      <c r="UXB46" s="548"/>
      <c r="UXC46" s="548"/>
      <c r="UXD46" s="548"/>
      <c r="UXE46" s="548"/>
      <c r="UXF46" s="548"/>
      <c r="UXG46" s="548"/>
      <c r="UXH46" s="548"/>
      <c r="UXI46" s="548"/>
      <c r="UXJ46" s="548"/>
      <c r="UXK46" s="548"/>
      <c r="UXL46" s="548"/>
      <c r="UXM46" s="548"/>
      <c r="UXN46" s="548"/>
      <c r="UXO46" s="548"/>
      <c r="UXP46" s="548"/>
      <c r="UXQ46" s="548"/>
      <c r="UXR46" s="548"/>
      <c r="UXS46" s="548"/>
      <c r="UXT46" s="548"/>
      <c r="UXU46" s="548"/>
      <c r="UXV46" s="548"/>
      <c r="UXW46" s="548"/>
      <c r="UXX46" s="548"/>
      <c r="UXY46" s="548"/>
      <c r="UXZ46" s="548"/>
      <c r="UYA46" s="548"/>
      <c r="UYB46" s="548"/>
      <c r="UYC46" s="548"/>
      <c r="UYD46" s="548"/>
      <c r="UYE46" s="548"/>
      <c r="UYF46" s="548"/>
      <c r="UYG46" s="548"/>
      <c r="UYH46" s="548"/>
      <c r="UYI46" s="548"/>
      <c r="UYJ46" s="548"/>
      <c r="UYK46" s="548"/>
      <c r="UYL46" s="548"/>
      <c r="UYM46" s="548"/>
      <c r="UYN46" s="548"/>
      <c r="UYO46" s="548"/>
      <c r="UYP46" s="548"/>
      <c r="UYQ46" s="548"/>
      <c r="UYR46" s="548"/>
      <c r="UYS46" s="548"/>
      <c r="UYT46" s="548"/>
      <c r="UYU46" s="548"/>
      <c r="UYV46" s="548"/>
      <c r="UYW46" s="548"/>
      <c r="UYX46" s="548"/>
      <c r="UYY46" s="548"/>
      <c r="UYZ46" s="548"/>
      <c r="UZA46" s="548"/>
      <c r="UZB46" s="548"/>
      <c r="UZC46" s="548"/>
      <c r="UZD46" s="548"/>
      <c r="UZE46" s="548"/>
      <c r="UZF46" s="548"/>
      <c r="UZG46" s="548"/>
      <c r="UZH46" s="548"/>
      <c r="UZI46" s="548"/>
      <c r="UZJ46" s="548"/>
      <c r="UZK46" s="548"/>
      <c r="UZL46" s="548"/>
      <c r="UZM46" s="548"/>
      <c r="UZN46" s="548"/>
      <c r="UZO46" s="548"/>
      <c r="UZP46" s="548"/>
      <c r="UZQ46" s="548"/>
      <c r="UZR46" s="548"/>
      <c r="UZS46" s="548"/>
      <c r="UZT46" s="548"/>
      <c r="UZU46" s="548"/>
      <c r="UZV46" s="548"/>
      <c r="UZW46" s="548"/>
      <c r="UZX46" s="548"/>
      <c r="UZY46" s="548"/>
      <c r="UZZ46" s="548"/>
      <c r="VAA46" s="548"/>
      <c r="VAB46" s="548"/>
      <c r="VAC46" s="548"/>
      <c r="VAD46" s="548"/>
      <c r="VAE46" s="548"/>
      <c r="VAF46" s="548"/>
      <c r="VAG46" s="548"/>
      <c r="VAH46" s="548"/>
      <c r="VAI46" s="548"/>
      <c r="VAJ46" s="548"/>
      <c r="VAK46" s="548"/>
      <c r="VAL46" s="548"/>
      <c r="VAM46" s="548"/>
      <c r="VAN46" s="548"/>
      <c r="VAO46" s="548"/>
      <c r="VAP46" s="548"/>
      <c r="VAQ46" s="548"/>
      <c r="VAR46" s="548"/>
      <c r="VAS46" s="548"/>
      <c r="VAT46" s="548"/>
      <c r="VAU46" s="548"/>
      <c r="VAV46" s="548"/>
      <c r="VAW46" s="548"/>
      <c r="VAX46" s="548"/>
      <c r="VAY46" s="548"/>
      <c r="VAZ46" s="548"/>
      <c r="VBA46" s="548"/>
      <c r="VBB46" s="548"/>
      <c r="VBC46" s="548"/>
      <c r="VBD46" s="548"/>
      <c r="VBE46" s="548"/>
      <c r="VBF46" s="548"/>
      <c r="VBG46" s="548"/>
      <c r="VBH46" s="548"/>
      <c r="VBI46" s="548"/>
      <c r="VBJ46" s="548"/>
      <c r="VBK46" s="548"/>
      <c r="VBL46" s="548"/>
      <c r="VBM46" s="548"/>
      <c r="VBN46" s="548"/>
      <c r="VBO46" s="548"/>
      <c r="VBP46" s="548"/>
      <c r="VBQ46" s="548"/>
      <c r="VBR46" s="548"/>
      <c r="VBS46" s="548"/>
      <c r="VBT46" s="548"/>
      <c r="VBU46" s="548"/>
      <c r="VBV46" s="548"/>
      <c r="VBW46" s="548"/>
      <c r="VBX46" s="548"/>
      <c r="VBY46" s="548"/>
      <c r="VBZ46" s="548"/>
      <c r="VCA46" s="548"/>
      <c r="VCB46" s="548"/>
      <c r="VCC46" s="548"/>
      <c r="VCD46" s="548"/>
      <c r="VCE46" s="548"/>
      <c r="VCF46" s="548"/>
      <c r="VCG46" s="548"/>
      <c r="VCH46" s="548"/>
      <c r="VCI46" s="548"/>
      <c r="VCJ46" s="548"/>
      <c r="VCK46" s="548"/>
      <c r="VCL46" s="548"/>
      <c r="VCM46" s="548"/>
      <c r="VCN46" s="548"/>
      <c r="VCO46" s="548"/>
      <c r="VCP46" s="548"/>
      <c r="VCQ46" s="548"/>
      <c r="VCR46" s="548"/>
      <c r="VCS46" s="548"/>
      <c r="VCT46" s="548"/>
      <c r="VCU46" s="548"/>
      <c r="VCV46" s="548"/>
      <c r="VCW46" s="548"/>
      <c r="VCX46" s="548"/>
      <c r="VCY46" s="548"/>
      <c r="VCZ46" s="548"/>
      <c r="VDA46" s="548"/>
      <c r="VDB46" s="548"/>
      <c r="VDC46" s="548"/>
      <c r="VDD46" s="548"/>
      <c r="VDE46" s="548"/>
      <c r="VDF46" s="548"/>
      <c r="VDG46" s="548"/>
      <c r="VDH46" s="548"/>
      <c r="VDI46" s="548"/>
      <c r="VDJ46" s="548"/>
      <c r="VDK46" s="548"/>
      <c r="VDL46" s="548"/>
      <c r="VDM46" s="548"/>
      <c r="VDN46" s="548"/>
      <c r="VDO46" s="548"/>
      <c r="VDP46" s="548"/>
      <c r="VDQ46" s="548"/>
      <c r="VDR46" s="548"/>
      <c r="VDS46" s="548"/>
      <c r="VDT46" s="548"/>
      <c r="VDU46" s="548"/>
      <c r="VDV46" s="548"/>
      <c r="VDW46" s="548"/>
      <c r="VDX46" s="548"/>
      <c r="VDY46" s="548"/>
      <c r="VDZ46" s="548"/>
      <c r="VEA46" s="548"/>
      <c r="VEB46" s="548"/>
      <c r="VEC46" s="548"/>
      <c r="VED46" s="548"/>
      <c r="VEE46" s="548"/>
      <c r="VEF46" s="548"/>
      <c r="VEG46" s="548"/>
      <c r="VEH46" s="548"/>
      <c r="VEI46" s="548"/>
      <c r="VEJ46" s="548"/>
      <c r="VEK46" s="548"/>
      <c r="VEL46" s="548"/>
      <c r="VEM46" s="548"/>
      <c r="VEN46" s="548"/>
      <c r="VEO46" s="548"/>
      <c r="VEP46" s="548"/>
      <c r="VEQ46" s="548"/>
      <c r="VER46" s="548"/>
      <c r="VES46" s="548"/>
      <c r="VET46" s="548"/>
      <c r="VEU46" s="548"/>
      <c r="VEV46" s="548"/>
      <c r="VEW46" s="548"/>
      <c r="VEX46" s="548"/>
      <c r="VEY46" s="548"/>
      <c r="VEZ46" s="548"/>
      <c r="VFA46" s="548"/>
      <c r="VFB46" s="548"/>
      <c r="VFC46" s="548"/>
      <c r="VFD46" s="548"/>
      <c r="VFE46" s="548"/>
      <c r="VFF46" s="548"/>
      <c r="VFG46" s="548"/>
      <c r="VFH46" s="548"/>
      <c r="VFI46" s="548"/>
      <c r="VFJ46" s="548"/>
      <c r="VFK46" s="548"/>
      <c r="VFL46" s="548"/>
      <c r="VFM46" s="548"/>
      <c r="VFN46" s="548"/>
      <c r="VFO46" s="548"/>
      <c r="VFP46" s="548"/>
      <c r="VFQ46" s="548"/>
      <c r="VFR46" s="548"/>
      <c r="VFS46" s="548"/>
      <c r="VFT46" s="548"/>
      <c r="VFU46" s="548"/>
      <c r="VFV46" s="548"/>
      <c r="VFW46" s="548"/>
      <c r="VFX46" s="548"/>
      <c r="VFY46" s="548"/>
      <c r="VFZ46" s="548"/>
      <c r="VGA46" s="548"/>
      <c r="VGB46" s="548"/>
      <c r="VGC46" s="548"/>
      <c r="VGD46" s="548"/>
      <c r="VGE46" s="548"/>
      <c r="VGF46" s="548"/>
      <c r="VGG46" s="548"/>
      <c r="VGH46" s="548"/>
      <c r="VGI46" s="548"/>
      <c r="VGJ46" s="548"/>
      <c r="VGK46" s="548"/>
      <c r="VGL46" s="548"/>
      <c r="VGM46" s="548"/>
      <c r="VGN46" s="548"/>
      <c r="VGO46" s="548"/>
      <c r="VGP46" s="548"/>
      <c r="VGQ46" s="548"/>
      <c r="VGR46" s="548"/>
      <c r="VGS46" s="548"/>
      <c r="VGT46" s="548"/>
      <c r="VGU46" s="548"/>
      <c r="VGV46" s="548"/>
      <c r="VGW46" s="548"/>
      <c r="VGX46" s="548"/>
      <c r="VGY46" s="548"/>
      <c r="VGZ46" s="548"/>
      <c r="VHA46" s="548"/>
      <c r="VHB46" s="548"/>
      <c r="VHC46" s="548"/>
      <c r="VHD46" s="548"/>
      <c r="VHE46" s="548"/>
      <c r="VHF46" s="548"/>
      <c r="VHG46" s="548"/>
      <c r="VHH46" s="548"/>
      <c r="VHI46" s="548"/>
      <c r="VHJ46" s="548"/>
      <c r="VHK46" s="548"/>
      <c r="VHL46" s="548"/>
      <c r="VHM46" s="548"/>
      <c r="VHN46" s="548"/>
      <c r="VHO46" s="548"/>
      <c r="VHP46" s="548"/>
      <c r="VHQ46" s="548"/>
      <c r="VHR46" s="548"/>
      <c r="VHS46" s="548"/>
      <c r="VHT46" s="548"/>
      <c r="VHU46" s="548"/>
      <c r="VHV46" s="548"/>
      <c r="VHW46" s="548"/>
      <c r="VHX46" s="548"/>
      <c r="VHY46" s="548"/>
      <c r="VHZ46" s="548"/>
      <c r="VIA46" s="548"/>
      <c r="VIB46" s="548"/>
      <c r="VIC46" s="548"/>
      <c r="VID46" s="548"/>
      <c r="VIE46" s="548"/>
      <c r="VIF46" s="548"/>
      <c r="VIG46" s="548"/>
      <c r="VIH46" s="548"/>
      <c r="VII46" s="548"/>
      <c r="VIJ46" s="548"/>
      <c r="VIK46" s="548"/>
      <c r="VIL46" s="548"/>
      <c r="VIM46" s="548"/>
      <c r="VIN46" s="548"/>
      <c r="VIO46" s="548"/>
      <c r="VIP46" s="548"/>
      <c r="VIQ46" s="548"/>
      <c r="VIR46" s="548"/>
      <c r="VIS46" s="548"/>
      <c r="VIT46" s="548"/>
      <c r="VIU46" s="548"/>
      <c r="VIV46" s="548"/>
      <c r="VIW46" s="548"/>
      <c r="VIX46" s="548"/>
      <c r="VIY46" s="548"/>
      <c r="VIZ46" s="548"/>
      <c r="VJA46" s="548"/>
      <c r="VJB46" s="548"/>
      <c r="VJC46" s="548"/>
      <c r="VJD46" s="548"/>
      <c r="VJE46" s="548"/>
      <c r="VJF46" s="548"/>
      <c r="VJG46" s="548"/>
      <c r="VJH46" s="548"/>
      <c r="VJI46" s="548"/>
      <c r="VJJ46" s="548"/>
      <c r="VJK46" s="548"/>
      <c r="VJL46" s="548"/>
      <c r="VJM46" s="548"/>
      <c r="VJN46" s="548"/>
      <c r="VJO46" s="548"/>
      <c r="VJP46" s="548"/>
      <c r="VJQ46" s="548"/>
      <c r="VJR46" s="548"/>
      <c r="VJS46" s="548"/>
      <c r="VJT46" s="548"/>
      <c r="VJU46" s="548"/>
      <c r="VJV46" s="548"/>
      <c r="VJW46" s="548"/>
      <c r="VJX46" s="548"/>
      <c r="VJY46" s="548"/>
      <c r="VJZ46" s="548"/>
      <c r="VKA46" s="548"/>
      <c r="VKB46" s="548"/>
      <c r="VKC46" s="548"/>
      <c r="VKD46" s="548"/>
      <c r="VKE46" s="548"/>
      <c r="VKF46" s="548"/>
      <c r="VKG46" s="548"/>
      <c r="VKH46" s="548"/>
      <c r="VKI46" s="548"/>
      <c r="VKJ46" s="548"/>
      <c r="VKK46" s="548"/>
      <c r="VKL46" s="548"/>
      <c r="VKM46" s="548"/>
      <c r="VKN46" s="548"/>
      <c r="VKO46" s="548"/>
      <c r="VKP46" s="548"/>
      <c r="VKQ46" s="548"/>
      <c r="VKR46" s="548"/>
      <c r="VKS46" s="548"/>
      <c r="VKT46" s="548"/>
      <c r="VKU46" s="548"/>
      <c r="VKV46" s="548"/>
      <c r="VKW46" s="548"/>
      <c r="VKX46" s="548"/>
      <c r="VKY46" s="548"/>
      <c r="VKZ46" s="548"/>
      <c r="VLA46" s="548"/>
      <c r="VLB46" s="548"/>
      <c r="VLC46" s="548"/>
      <c r="VLD46" s="548"/>
      <c r="VLE46" s="548"/>
      <c r="VLF46" s="548"/>
      <c r="VLG46" s="548"/>
      <c r="VLH46" s="548"/>
      <c r="VLI46" s="548"/>
      <c r="VLJ46" s="548"/>
      <c r="VLK46" s="548"/>
      <c r="VLL46" s="548"/>
      <c r="VLM46" s="548"/>
      <c r="VLN46" s="548"/>
      <c r="VLO46" s="548"/>
      <c r="VLP46" s="548"/>
      <c r="VLQ46" s="548"/>
      <c r="VLR46" s="548"/>
      <c r="VLS46" s="548"/>
      <c r="VLT46" s="548"/>
      <c r="VLU46" s="548"/>
      <c r="VLV46" s="548"/>
      <c r="VLW46" s="548"/>
      <c r="VLX46" s="548"/>
      <c r="VLY46" s="548"/>
      <c r="VLZ46" s="548"/>
      <c r="VMA46" s="548"/>
      <c r="VMB46" s="548"/>
      <c r="VMC46" s="548"/>
      <c r="VMD46" s="548"/>
      <c r="VME46" s="548"/>
      <c r="VMF46" s="548"/>
      <c r="VMG46" s="548"/>
      <c r="VMH46" s="548"/>
      <c r="VMI46" s="548"/>
      <c r="VMJ46" s="548"/>
      <c r="VMK46" s="548"/>
      <c r="VML46" s="548"/>
      <c r="VMM46" s="548"/>
      <c r="VMN46" s="548"/>
      <c r="VMO46" s="548"/>
      <c r="VMP46" s="548"/>
      <c r="VMQ46" s="548"/>
      <c r="VMR46" s="548"/>
      <c r="VMS46" s="548"/>
      <c r="VMT46" s="548"/>
      <c r="VMU46" s="548"/>
      <c r="VMV46" s="548"/>
      <c r="VMW46" s="548"/>
      <c r="VMX46" s="548"/>
      <c r="VMY46" s="548"/>
      <c r="VMZ46" s="548"/>
      <c r="VNA46" s="548"/>
      <c r="VNB46" s="548"/>
      <c r="VNC46" s="548"/>
      <c r="VND46" s="548"/>
      <c r="VNE46" s="548"/>
      <c r="VNF46" s="548"/>
      <c r="VNG46" s="548"/>
      <c r="VNH46" s="548"/>
      <c r="VNI46" s="548"/>
      <c r="VNJ46" s="548"/>
      <c r="VNK46" s="548"/>
      <c r="VNL46" s="548"/>
      <c r="VNM46" s="548"/>
      <c r="VNN46" s="548"/>
      <c r="VNO46" s="548"/>
      <c r="VNP46" s="548"/>
      <c r="VNQ46" s="548"/>
      <c r="VNR46" s="548"/>
      <c r="VNS46" s="548"/>
      <c r="VNT46" s="548"/>
      <c r="VNU46" s="548"/>
      <c r="VNV46" s="548"/>
      <c r="VNW46" s="548"/>
      <c r="VNX46" s="548"/>
      <c r="VNY46" s="548"/>
      <c r="VNZ46" s="548"/>
      <c r="VOA46" s="548"/>
      <c r="VOB46" s="548"/>
      <c r="VOC46" s="548"/>
      <c r="VOD46" s="548"/>
      <c r="VOE46" s="548"/>
      <c r="VOF46" s="548"/>
      <c r="VOG46" s="548"/>
      <c r="VOH46" s="548"/>
      <c r="VOI46" s="548"/>
      <c r="VOJ46" s="548"/>
      <c r="VOK46" s="548"/>
      <c r="VOL46" s="548"/>
      <c r="VOM46" s="548"/>
      <c r="VON46" s="548"/>
      <c r="VOO46" s="548"/>
      <c r="VOP46" s="548"/>
      <c r="VOQ46" s="548"/>
      <c r="VOR46" s="548"/>
      <c r="VOS46" s="548"/>
      <c r="VOT46" s="548"/>
      <c r="VOU46" s="548"/>
      <c r="VOV46" s="548"/>
      <c r="VOW46" s="548"/>
      <c r="VOX46" s="548"/>
      <c r="VOY46" s="548"/>
      <c r="VOZ46" s="548"/>
      <c r="VPA46" s="548"/>
      <c r="VPB46" s="548"/>
      <c r="VPC46" s="548"/>
      <c r="VPD46" s="548"/>
      <c r="VPE46" s="548"/>
      <c r="VPF46" s="548"/>
      <c r="VPG46" s="548"/>
      <c r="VPH46" s="548"/>
      <c r="VPI46" s="548"/>
      <c r="VPJ46" s="548"/>
      <c r="VPK46" s="548"/>
      <c r="VPL46" s="548"/>
      <c r="VPM46" s="548"/>
      <c r="VPN46" s="548"/>
      <c r="VPO46" s="548"/>
      <c r="VPP46" s="548"/>
      <c r="VPQ46" s="548"/>
      <c r="VPR46" s="548"/>
      <c r="VPS46" s="548"/>
      <c r="VPT46" s="548"/>
      <c r="VPU46" s="548"/>
      <c r="VPV46" s="548"/>
      <c r="VPW46" s="548"/>
      <c r="VPX46" s="548"/>
      <c r="VPY46" s="548"/>
      <c r="VPZ46" s="548"/>
      <c r="VQA46" s="548"/>
      <c r="VQB46" s="548"/>
      <c r="VQC46" s="548"/>
      <c r="VQD46" s="548"/>
      <c r="VQE46" s="548"/>
      <c r="VQF46" s="548"/>
      <c r="VQG46" s="548"/>
      <c r="VQH46" s="548"/>
      <c r="VQI46" s="548"/>
      <c r="VQJ46" s="548"/>
      <c r="VQK46" s="548"/>
      <c r="VQL46" s="548"/>
      <c r="VQM46" s="548"/>
      <c r="VQN46" s="548"/>
      <c r="VQO46" s="548"/>
      <c r="VQP46" s="548"/>
      <c r="VQQ46" s="548"/>
      <c r="VQR46" s="548"/>
      <c r="VQS46" s="548"/>
      <c r="VQT46" s="548"/>
      <c r="VQU46" s="548"/>
      <c r="VQV46" s="548"/>
      <c r="VQW46" s="548"/>
      <c r="VQX46" s="548"/>
      <c r="VQY46" s="548"/>
      <c r="VQZ46" s="548"/>
      <c r="VRA46" s="548"/>
      <c r="VRB46" s="548"/>
      <c r="VRC46" s="548"/>
      <c r="VRD46" s="548"/>
      <c r="VRE46" s="548"/>
      <c r="VRF46" s="548"/>
      <c r="VRG46" s="548"/>
      <c r="VRH46" s="548"/>
      <c r="VRI46" s="548"/>
      <c r="VRJ46" s="548"/>
      <c r="VRK46" s="548"/>
      <c r="VRL46" s="548"/>
      <c r="VRM46" s="548"/>
      <c r="VRN46" s="548"/>
      <c r="VRO46" s="548"/>
      <c r="VRP46" s="548"/>
      <c r="VRQ46" s="548"/>
      <c r="VRR46" s="548"/>
      <c r="VRS46" s="548"/>
      <c r="VRT46" s="548"/>
      <c r="VRU46" s="548"/>
      <c r="VRV46" s="548"/>
      <c r="VRW46" s="548"/>
      <c r="VRX46" s="548"/>
      <c r="VRY46" s="548"/>
      <c r="VRZ46" s="548"/>
      <c r="VSA46" s="548"/>
      <c r="VSB46" s="548"/>
      <c r="VSC46" s="548"/>
      <c r="VSD46" s="548"/>
      <c r="VSE46" s="548"/>
      <c r="VSF46" s="548"/>
      <c r="VSG46" s="548"/>
      <c r="VSH46" s="548"/>
      <c r="VSI46" s="548"/>
      <c r="VSJ46" s="548"/>
      <c r="VSK46" s="548"/>
      <c r="VSL46" s="548"/>
      <c r="VSM46" s="548"/>
      <c r="VSN46" s="548"/>
      <c r="VSO46" s="548"/>
      <c r="VSP46" s="548"/>
      <c r="VSQ46" s="548"/>
      <c r="VSR46" s="548"/>
      <c r="VSS46" s="548"/>
      <c r="VST46" s="548"/>
      <c r="VSU46" s="548"/>
      <c r="VSV46" s="548"/>
      <c r="VSW46" s="548"/>
      <c r="VSX46" s="548"/>
      <c r="VSY46" s="548"/>
      <c r="VSZ46" s="548"/>
      <c r="VTA46" s="548"/>
      <c r="VTB46" s="548"/>
      <c r="VTC46" s="548"/>
      <c r="VTD46" s="548"/>
      <c r="VTE46" s="548"/>
      <c r="VTF46" s="548"/>
      <c r="VTG46" s="548"/>
      <c r="VTH46" s="548"/>
      <c r="VTI46" s="548"/>
      <c r="VTJ46" s="548"/>
      <c r="VTK46" s="548"/>
      <c r="VTL46" s="548"/>
      <c r="VTM46" s="548"/>
      <c r="VTN46" s="548"/>
      <c r="VTO46" s="548"/>
      <c r="VTP46" s="548"/>
      <c r="VTQ46" s="548"/>
      <c r="VTR46" s="548"/>
      <c r="VTS46" s="548"/>
      <c r="VTT46" s="548"/>
      <c r="VTU46" s="548"/>
      <c r="VTV46" s="548"/>
      <c r="VTW46" s="548"/>
      <c r="VTX46" s="548"/>
      <c r="VTY46" s="548"/>
      <c r="VTZ46" s="548"/>
      <c r="VUA46" s="548"/>
      <c r="VUB46" s="548"/>
      <c r="VUC46" s="548"/>
      <c r="VUD46" s="548"/>
      <c r="VUE46" s="548"/>
      <c r="VUF46" s="548"/>
      <c r="VUG46" s="548"/>
      <c r="VUH46" s="548"/>
      <c r="VUI46" s="548"/>
      <c r="VUJ46" s="548"/>
      <c r="VUK46" s="548"/>
      <c r="VUL46" s="548"/>
      <c r="VUM46" s="548"/>
      <c r="VUN46" s="548"/>
      <c r="VUO46" s="548"/>
      <c r="VUP46" s="548"/>
      <c r="VUQ46" s="548"/>
      <c r="VUR46" s="548"/>
      <c r="VUS46" s="548"/>
      <c r="VUT46" s="548"/>
      <c r="VUU46" s="548"/>
      <c r="VUV46" s="548"/>
      <c r="VUW46" s="548"/>
      <c r="VUX46" s="548"/>
      <c r="VUY46" s="548"/>
      <c r="VUZ46" s="548"/>
      <c r="VVA46" s="548"/>
      <c r="VVB46" s="548"/>
      <c r="VVC46" s="548"/>
      <c r="VVD46" s="548"/>
      <c r="VVE46" s="548"/>
      <c r="VVF46" s="548"/>
      <c r="VVG46" s="548"/>
      <c r="VVH46" s="548"/>
      <c r="VVI46" s="548"/>
      <c r="VVJ46" s="548"/>
      <c r="VVK46" s="548"/>
      <c r="VVL46" s="548"/>
      <c r="VVM46" s="548"/>
      <c r="VVN46" s="548"/>
      <c r="VVO46" s="548"/>
      <c r="VVP46" s="548"/>
      <c r="VVQ46" s="548"/>
      <c r="VVR46" s="548"/>
      <c r="VVS46" s="548"/>
      <c r="VVT46" s="548"/>
      <c r="VVU46" s="548"/>
      <c r="VVV46" s="548"/>
      <c r="VVW46" s="548"/>
      <c r="VVX46" s="548"/>
      <c r="VVY46" s="548"/>
      <c r="VVZ46" s="548"/>
      <c r="VWA46" s="548"/>
      <c r="VWB46" s="548"/>
      <c r="VWC46" s="548"/>
      <c r="VWD46" s="548"/>
      <c r="VWE46" s="548"/>
      <c r="VWF46" s="548"/>
      <c r="VWG46" s="548"/>
      <c r="VWH46" s="548"/>
      <c r="VWI46" s="548"/>
      <c r="VWJ46" s="548"/>
      <c r="VWK46" s="548"/>
      <c r="VWL46" s="548"/>
      <c r="VWM46" s="548"/>
      <c r="VWN46" s="548"/>
      <c r="VWO46" s="548"/>
      <c r="VWP46" s="548"/>
      <c r="VWQ46" s="548"/>
      <c r="VWR46" s="548"/>
      <c r="VWS46" s="548"/>
      <c r="VWT46" s="548"/>
      <c r="VWU46" s="548"/>
      <c r="VWV46" s="548"/>
      <c r="VWW46" s="548"/>
      <c r="VWX46" s="548"/>
      <c r="VWY46" s="548"/>
      <c r="VWZ46" s="548"/>
      <c r="VXA46" s="548"/>
      <c r="VXB46" s="548"/>
      <c r="VXC46" s="548"/>
      <c r="VXD46" s="548"/>
      <c r="VXE46" s="548"/>
      <c r="VXF46" s="548"/>
      <c r="VXG46" s="548"/>
      <c r="VXH46" s="548"/>
      <c r="VXI46" s="548"/>
      <c r="VXJ46" s="548"/>
      <c r="VXK46" s="548"/>
      <c r="VXL46" s="548"/>
      <c r="VXM46" s="548"/>
      <c r="VXN46" s="548"/>
      <c r="VXO46" s="548"/>
      <c r="VXP46" s="548"/>
      <c r="VXQ46" s="548"/>
      <c r="VXR46" s="548"/>
      <c r="VXS46" s="548"/>
      <c r="VXT46" s="548"/>
      <c r="VXU46" s="548"/>
      <c r="VXV46" s="548"/>
      <c r="VXW46" s="548"/>
      <c r="VXX46" s="548"/>
      <c r="VXY46" s="548"/>
      <c r="VXZ46" s="548"/>
      <c r="VYA46" s="548"/>
      <c r="VYB46" s="548"/>
      <c r="VYC46" s="548"/>
      <c r="VYD46" s="548"/>
      <c r="VYE46" s="548"/>
      <c r="VYF46" s="548"/>
      <c r="VYG46" s="548"/>
      <c r="VYH46" s="548"/>
      <c r="VYI46" s="548"/>
      <c r="VYJ46" s="548"/>
      <c r="VYK46" s="548"/>
      <c r="VYL46" s="548"/>
      <c r="VYM46" s="548"/>
      <c r="VYN46" s="548"/>
      <c r="VYO46" s="548"/>
      <c r="VYP46" s="548"/>
      <c r="VYQ46" s="548"/>
      <c r="VYR46" s="548"/>
      <c r="VYS46" s="548"/>
      <c r="VYT46" s="548"/>
      <c r="VYU46" s="548"/>
      <c r="VYV46" s="548"/>
      <c r="VYW46" s="548"/>
      <c r="VYX46" s="548"/>
      <c r="VYY46" s="548"/>
      <c r="VYZ46" s="548"/>
      <c r="VZA46" s="548"/>
      <c r="VZB46" s="548"/>
      <c r="VZC46" s="548"/>
      <c r="VZD46" s="548"/>
      <c r="VZE46" s="548"/>
      <c r="VZF46" s="548"/>
      <c r="VZG46" s="548"/>
      <c r="VZH46" s="548"/>
      <c r="VZI46" s="548"/>
      <c r="VZJ46" s="548"/>
      <c r="VZK46" s="548"/>
      <c r="VZL46" s="548"/>
      <c r="VZM46" s="548"/>
      <c r="VZN46" s="548"/>
      <c r="VZO46" s="548"/>
      <c r="VZP46" s="548"/>
      <c r="VZQ46" s="548"/>
      <c r="VZR46" s="548"/>
      <c r="VZS46" s="548"/>
      <c r="VZT46" s="548"/>
      <c r="VZU46" s="548"/>
      <c r="VZV46" s="548"/>
      <c r="VZW46" s="548"/>
      <c r="VZX46" s="548"/>
      <c r="VZY46" s="548"/>
      <c r="VZZ46" s="548"/>
      <c r="WAA46" s="548"/>
      <c r="WAB46" s="548"/>
      <c r="WAC46" s="548"/>
      <c r="WAD46" s="548"/>
      <c r="WAE46" s="548"/>
      <c r="WAF46" s="548"/>
      <c r="WAG46" s="548"/>
      <c r="WAH46" s="548"/>
      <c r="WAI46" s="548"/>
      <c r="WAJ46" s="548"/>
      <c r="WAK46" s="548"/>
      <c r="WAL46" s="548"/>
      <c r="WAM46" s="548"/>
      <c r="WAN46" s="548"/>
      <c r="WAO46" s="548"/>
      <c r="WAP46" s="548"/>
      <c r="WAQ46" s="548"/>
      <c r="WAR46" s="548"/>
      <c r="WAS46" s="548"/>
      <c r="WAT46" s="548"/>
      <c r="WAU46" s="548"/>
      <c r="WAV46" s="548"/>
      <c r="WAW46" s="548"/>
      <c r="WAX46" s="548"/>
      <c r="WAY46" s="548"/>
      <c r="WAZ46" s="548"/>
      <c r="WBA46" s="548"/>
      <c r="WBB46" s="548"/>
      <c r="WBC46" s="548"/>
      <c r="WBD46" s="548"/>
      <c r="WBE46" s="548"/>
      <c r="WBF46" s="548"/>
      <c r="WBG46" s="548"/>
      <c r="WBH46" s="548"/>
      <c r="WBI46" s="548"/>
      <c r="WBJ46" s="548"/>
      <c r="WBK46" s="548"/>
      <c r="WBL46" s="548"/>
      <c r="WBM46" s="548"/>
      <c r="WBN46" s="548"/>
      <c r="WBO46" s="548"/>
      <c r="WBP46" s="548"/>
      <c r="WBQ46" s="548"/>
      <c r="WBR46" s="548"/>
      <c r="WBS46" s="548"/>
      <c r="WBT46" s="548"/>
      <c r="WBU46" s="548"/>
      <c r="WBV46" s="548"/>
      <c r="WBW46" s="548"/>
      <c r="WBX46" s="548"/>
      <c r="WBY46" s="548"/>
      <c r="WBZ46" s="548"/>
      <c r="WCA46" s="548"/>
      <c r="WCB46" s="548"/>
      <c r="WCC46" s="548"/>
      <c r="WCD46" s="548"/>
      <c r="WCE46" s="548"/>
      <c r="WCF46" s="548"/>
      <c r="WCG46" s="548"/>
      <c r="WCH46" s="548"/>
      <c r="WCI46" s="548"/>
      <c r="WCJ46" s="548"/>
      <c r="WCK46" s="548"/>
      <c r="WCL46" s="548"/>
      <c r="WCM46" s="548"/>
      <c r="WCN46" s="548"/>
      <c r="WCO46" s="548"/>
      <c r="WCP46" s="548"/>
      <c r="WCQ46" s="548"/>
      <c r="WCR46" s="548"/>
      <c r="WCS46" s="548"/>
      <c r="WCT46" s="548"/>
      <c r="WCU46" s="548"/>
      <c r="WCV46" s="548"/>
      <c r="WCW46" s="548"/>
      <c r="WCX46" s="548"/>
      <c r="WCY46" s="548"/>
      <c r="WCZ46" s="548"/>
      <c r="WDA46" s="548"/>
      <c r="WDB46" s="548"/>
      <c r="WDC46" s="548"/>
      <c r="WDD46" s="548"/>
      <c r="WDE46" s="548"/>
      <c r="WDF46" s="548"/>
      <c r="WDG46" s="548"/>
      <c r="WDH46" s="548"/>
      <c r="WDI46" s="548"/>
      <c r="WDJ46" s="548"/>
      <c r="WDK46" s="548"/>
      <c r="WDL46" s="548"/>
      <c r="WDM46" s="548"/>
      <c r="WDN46" s="548"/>
      <c r="WDO46" s="548"/>
      <c r="WDP46" s="548"/>
      <c r="WDQ46" s="548"/>
      <c r="WDR46" s="548"/>
      <c r="WDS46" s="548"/>
      <c r="WDT46" s="548"/>
      <c r="WDU46" s="548"/>
      <c r="WDV46" s="548"/>
      <c r="WDW46" s="548"/>
      <c r="WDX46" s="548"/>
      <c r="WDY46" s="548"/>
      <c r="WDZ46" s="548"/>
      <c r="WEA46" s="548"/>
      <c r="WEB46" s="548"/>
      <c r="WEC46" s="548"/>
      <c r="WED46" s="548"/>
      <c r="WEE46" s="548"/>
      <c r="WEF46" s="548"/>
      <c r="WEG46" s="548"/>
      <c r="WEH46" s="548"/>
      <c r="WEI46" s="548"/>
      <c r="WEJ46" s="548"/>
      <c r="WEK46" s="548"/>
      <c r="WEL46" s="548"/>
      <c r="WEM46" s="548"/>
      <c r="WEN46" s="548"/>
      <c r="WEO46" s="548"/>
      <c r="WEP46" s="548"/>
      <c r="WEQ46" s="548"/>
      <c r="WER46" s="548"/>
      <c r="WES46" s="548"/>
      <c r="WET46" s="548"/>
      <c r="WEU46" s="548"/>
      <c r="WEV46" s="548"/>
      <c r="WEW46" s="548"/>
      <c r="WEX46" s="548"/>
      <c r="WEY46" s="548"/>
      <c r="WEZ46" s="548"/>
      <c r="WFA46" s="548"/>
      <c r="WFB46" s="548"/>
      <c r="WFC46" s="548"/>
      <c r="WFD46" s="548"/>
      <c r="WFE46" s="548"/>
      <c r="WFF46" s="548"/>
      <c r="WFG46" s="548"/>
      <c r="WFH46" s="548"/>
      <c r="WFI46" s="548"/>
      <c r="WFJ46" s="548"/>
      <c r="WFK46" s="548"/>
      <c r="WFL46" s="548"/>
      <c r="WFM46" s="548"/>
      <c r="WFN46" s="548"/>
      <c r="WFO46" s="548"/>
      <c r="WFP46" s="548"/>
      <c r="WFQ46" s="548"/>
      <c r="WFR46" s="548"/>
      <c r="WFS46" s="548"/>
      <c r="WFT46" s="548"/>
      <c r="WFU46" s="548"/>
      <c r="WFV46" s="548"/>
      <c r="WFW46" s="548"/>
      <c r="WFX46" s="548"/>
      <c r="WFY46" s="548"/>
      <c r="WFZ46" s="548"/>
      <c r="WGA46" s="548"/>
      <c r="WGB46" s="548"/>
      <c r="WGC46" s="548"/>
      <c r="WGD46" s="548"/>
      <c r="WGE46" s="548"/>
      <c r="WGF46" s="548"/>
      <c r="WGG46" s="548"/>
      <c r="WGH46" s="548"/>
      <c r="WGI46" s="548"/>
      <c r="WGJ46" s="548"/>
      <c r="WGK46" s="548"/>
      <c r="WGL46" s="548"/>
      <c r="WGM46" s="548"/>
      <c r="WGN46" s="548"/>
      <c r="WGO46" s="548"/>
      <c r="WGP46" s="548"/>
      <c r="WGQ46" s="548"/>
      <c r="WGR46" s="548"/>
      <c r="WGS46" s="548"/>
      <c r="WGT46" s="548"/>
      <c r="WGU46" s="548"/>
      <c r="WGV46" s="548"/>
      <c r="WGW46" s="548"/>
      <c r="WGX46" s="548"/>
      <c r="WGY46" s="548"/>
      <c r="WGZ46" s="548"/>
      <c r="WHA46" s="548"/>
      <c r="WHB46" s="548"/>
      <c r="WHC46" s="548"/>
      <c r="WHD46" s="548"/>
      <c r="WHE46" s="548"/>
      <c r="WHF46" s="548"/>
      <c r="WHG46" s="548"/>
      <c r="WHH46" s="548"/>
      <c r="WHI46" s="548"/>
      <c r="WHJ46" s="548"/>
      <c r="WHK46" s="548"/>
      <c r="WHL46" s="548"/>
      <c r="WHM46" s="548"/>
      <c r="WHN46" s="548"/>
      <c r="WHO46" s="548"/>
      <c r="WHP46" s="548"/>
      <c r="WHQ46" s="548"/>
      <c r="WHR46" s="548"/>
      <c r="WHS46" s="548"/>
      <c r="WHT46" s="548"/>
      <c r="WHU46" s="548"/>
      <c r="WHV46" s="548"/>
      <c r="WHW46" s="548"/>
      <c r="WHX46" s="548"/>
      <c r="WHY46" s="548"/>
      <c r="WHZ46" s="548"/>
      <c r="WIA46" s="548"/>
      <c r="WIB46" s="548"/>
      <c r="WIC46" s="548"/>
      <c r="WID46" s="548"/>
      <c r="WIE46" s="548"/>
      <c r="WIF46" s="548"/>
      <c r="WIG46" s="548"/>
      <c r="WIH46" s="548"/>
      <c r="WII46" s="548"/>
      <c r="WIJ46" s="548"/>
      <c r="WIK46" s="548"/>
      <c r="WIL46" s="548"/>
      <c r="WIM46" s="548"/>
      <c r="WIN46" s="548"/>
      <c r="WIO46" s="548"/>
      <c r="WIP46" s="548"/>
      <c r="WIQ46" s="548"/>
      <c r="WIR46" s="548"/>
      <c r="WIS46" s="548"/>
      <c r="WIT46" s="548"/>
      <c r="WIU46" s="548"/>
      <c r="WIV46" s="548"/>
      <c r="WIW46" s="548"/>
      <c r="WIX46" s="548"/>
      <c r="WIY46" s="548"/>
      <c r="WIZ46" s="548"/>
      <c r="WJA46" s="548"/>
      <c r="WJB46" s="548"/>
      <c r="WJC46" s="548"/>
      <c r="WJD46" s="548"/>
      <c r="WJE46" s="548"/>
      <c r="WJF46" s="548"/>
      <c r="WJG46" s="548"/>
      <c r="WJH46" s="548"/>
      <c r="WJI46" s="548"/>
      <c r="WJJ46" s="548"/>
      <c r="WJK46" s="548"/>
      <c r="WJL46" s="548"/>
      <c r="WJM46" s="548"/>
      <c r="WJN46" s="548"/>
      <c r="WJO46" s="548"/>
      <c r="WJP46" s="548"/>
      <c r="WJQ46" s="548"/>
      <c r="WJR46" s="548"/>
      <c r="WJS46" s="548"/>
      <c r="WJT46" s="548"/>
      <c r="WJU46" s="548"/>
      <c r="WJV46" s="548"/>
      <c r="WJW46" s="548"/>
      <c r="WJX46" s="548"/>
      <c r="WJY46" s="548"/>
      <c r="WJZ46" s="548"/>
      <c r="WKA46" s="548"/>
      <c r="WKB46" s="548"/>
      <c r="WKC46" s="548"/>
      <c r="WKD46" s="548"/>
      <c r="WKE46" s="548"/>
      <c r="WKF46" s="548"/>
      <c r="WKG46" s="548"/>
      <c r="WKH46" s="548"/>
      <c r="WKI46" s="548"/>
      <c r="WKJ46" s="548"/>
      <c r="WKK46" s="548"/>
      <c r="WKL46" s="548"/>
      <c r="WKM46" s="548"/>
      <c r="WKN46" s="548"/>
      <c r="WKO46" s="548"/>
      <c r="WKP46" s="548"/>
      <c r="WKQ46" s="548"/>
      <c r="WKR46" s="548"/>
      <c r="WKS46" s="548"/>
      <c r="WKT46" s="548"/>
      <c r="WKU46" s="548"/>
      <c r="WKV46" s="548"/>
      <c r="WKW46" s="548"/>
      <c r="WKX46" s="548"/>
      <c r="WKY46" s="548"/>
      <c r="WKZ46" s="548"/>
      <c r="WLA46" s="548"/>
      <c r="WLB46" s="548"/>
      <c r="WLC46" s="548"/>
      <c r="WLD46" s="548"/>
      <c r="WLE46" s="548"/>
      <c r="WLF46" s="548"/>
      <c r="WLG46" s="548"/>
      <c r="WLH46" s="548"/>
      <c r="WLI46" s="548"/>
      <c r="WLJ46" s="548"/>
      <c r="WLK46" s="548"/>
      <c r="WLL46" s="548"/>
      <c r="WLM46" s="548"/>
      <c r="WLN46" s="548"/>
      <c r="WLO46" s="548"/>
      <c r="WLP46" s="548"/>
      <c r="WLQ46" s="548"/>
      <c r="WLR46" s="548"/>
      <c r="WLS46" s="548"/>
      <c r="WLT46" s="548"/>
      <c r="WLU46" s="548"/>
      <c r="WLV46" s="548"/>
      <c r="WLW46" s="548"/>
      <c r="WLX46" s="548"/>
      <c r="WLY46" s="548"/>
      <c r="WLZ46" s="548"/>
      <c r="WMA46" s="548"/>
      <c r="WMB46" s="548"/>
      <c r="WMC46" s="548"/>
      <c r="WMD46" s="548"/>
      <c r="WME46" s="548"/>
      <c r="WMF46" s="548"/>
      <c r="WMG46" s="548"/>
      <c r="WMH46" s="548"/>
      <c r="WMI46" s="548"/>
      <c r="WMJ46" s="548"/>
      <c r="WMK46" s="548"/>
      <c r="WML46" s="548"/>
      <c r="WMM46" s="548"/>
      <c r="WMN46" s="548"/>
      <c r="WMO46" s="548"/>
      <c r="WMP46" s="548"/>
      <c r="WMQ46" s="548"/>
      <c r="WMR46" s="548"/>
      <c r="WMS46" s="548"/>
      <c r="WMT46" s="548"/>
      <c r="WMU46" s="548"/>
      <c r="WMV46" s="548"/>
      <c r="WMW46" s="548"/>
      <c r="WMX46" s="548"/>
      <c r="WMY46" s="548"/>
      <c r="WMZ46" s="548"/>
      <c r="WNA46" s="548"/>
      <c r="WNB46" s="548"/>
      <c r="WNC46" s="548"/>
      <c r="WND46" s="548"/>
      <c r="WNE46" s="548"/>
      <c r="WNF46" s="548"/>
      <c r="WNG46" s="548"/>
      <c r="WNH46" s="548"/>
      <c r="WNI46" s="548"/>
      <c r="WNJ46" s="548"/>
      <c r="WNK46" s="548"/>
      <c r="WNL46" s="548"/>
      <c r="WNM46" s="548"/>
      <c r="WNN46" s="548"/>
      <c r="WNO46" s="548"/>
      <c r="WNP46" s="548"/>
      <c r="WNQ46" s="548"/>
      <c r="WNR46" s="548"/>
      <c r="WNS46" s="548"/>
      <c r="WNT46" s="548"/>
      <c r="WNU46" s="548"/>
      <c r="WNV46" s="548"/>
      <c r="WNW46" s="548"/>
      <c r="WNX46" s="548"/>
      <c r="WNY46" s="548"/>
      <c r="WNZ46" s="548"/>
      <c r="WOA46" s="548"/>
      <c r="WOB46" s="548"/>
      <c r="WOC46" s="548"/>
      <c r="WOD46" s="548"/>
      <c r="WOE46" s="548"/>
      <c r="WOF46" s="548"/>
      <c r="WOG46" s="548"/>
      <c r="WOH46" s="548"/>
      <c r="WOI46" s="548"/>
      <c r="WOJ46" s="548"/>
      <c r="WOK46" s="548"/>
      <c r="WOL46" s="548"/>
      <c r="WOM46" s="548"/>
      <c r="WON46" s="548"/>
      <c r="WOO46" s="548"/>
      <c r="WOP46" s="548"/>
      <c r="WOQ46" s="548"/>
      <c r="WOR46" s="548"/>
      <c r="WOS46" s="548"/>
      <c r="WOT46" s="548"/>
      <c r="WOU46" s="548"/>
      <c r="WOV46" s="548"/>
      <c r="WOW46" s="548"/>
      <c r="WOX46" s="548"/>
      <c r="WOY46" s="548"/>
      <c r="WOZ46" s="548"/>
      <c r="WPA46" s="548"/>
      <c r="WPB46" s="548"/>
      <c r="WPC46" s="548"/>
      <c r="WPD46" s="548"/>
      <c r="WPE46" s="548"/>
      <c r="WPF46" s="548"/>
      <c r="WPG46" s="548"/>
      <c r="WPH46" s="548"/>
      <c r="WPI46" s="548"/>
      <c r="WPJ46" s="548"/>
      <c r="WPK46" s="548"/>
      <c r="WPL46" s="548"/>
      <c r="WPM46" s="548"/>
      <c r="WPN46" s="548"/>
      <c r="WPO46" s="548"/>
      <c r="WPP46" s="548"/>
      <c r="WPQ46" s="548"/>
      <c r="WPR46" s="548"/>
      <c r="WPS46" s="548"/>
      <c r="WPT46" s="548"/>
      <c r="WPU46" s="548"/>
      <c r="WPV46" s="548"/>
      <c r="WPW46" s="548"/>
      <c r="WPX46" s="548"/>
      <c r="WPY46" s="548"/>
      <c r="WPZ46" s="548"/>
      <c r="WQA46" s="548"/>
      <c r="WQB46" s="548"/>
      <c r="WQC46" s="548"/>
      <c r="WQD46" s="548"/>
      <c r="WQE46" s="548"/>
      <c r="WQF46" s="548"/>
      <c r="WQG46" s="548"/>
      <c r="WQH46" s="548"/>
      <c r="WQI46" s="548"/>
      <c r="WQJ46" s="548"/>
      <c r="WQK46" s="548"/>
      <c r="WQL46" s="548"/>
      <c r="WQM46" s="548"/>
      <c r="WQN46" s="548"/>
      <c r="WQO46" s="548"/>
      <c r="WQP46" s="548"/>
      <c r="WQQ46" s="548"/>
      <c r="WQR46" s="548"/>
      <c r="WQS46" s="548"/>
      <c r="WQT46" s="548"/>
      <c r="WQU46" s="548"/>
      <c r="WQV46" s="548"/>
      <c r="WQW46" s="548"/>
      <c r="WQX46" s="548"/>
      <c r="WQY46" s="548"/>
      <c r="WQZ46" s="548"/>
      <c r="WRA46" s="548"/>
      <c r="WRB46" s="548"/>
      <c r="WRC46" s="548"/>
      <c r="WRD46" s="548"/>
      <c r="WRE46" s="548"/>
      <c r="WRF46" s="548"/>
      <c r="WRG46" s="548"/>
      <c r="WRH46" s="548"/>
      <c r="WRI46" s="548"/>
      <c r="WRJ46" s="548"/>
      <c r="WRK46" s="548"/>
      <c r="WRL46" s="548"/>
      <c r="WRM46" s="548"/>
      <c r="WRN46" s="548"/>
      <c r="WRO46" s="548"/>
      <c r="WRP46" s="548"/>
      <c r="WRQ46" s="548"/>
      <c r="WRR46" s="548"/>
      <c r="WRS46" s="548"/>
      <c r="WRT46" s="548"/>
      <c r="WRU46" s="548"/>
      <c r="WRV46" s="548"/>
      <c r="WRW46" s="548"/>
      <c r="WRX46" s="548"/>
      <c r="WRY46" s="548"/>
      <c r="WRZ46" s="548"/>
      <c r="WSA46" s="548"/>
      <c r="WSB46" s="548"/>
      <c r="WSC46" s="548"/>
      <c r="WSD46" s="548"/>
      <c r="WSE46" s="548"/>
      <c r="WSF46" s="548"/>
      <c r="WSG46" s="548"/>
      <c r="WSH46" s="548"/>
      <c r="WSI46" s="548"/>
      <c r="WSJ46" s="548"/>
      <c r="WSK46" s="548"/>
      <c r="WSL46" s="548"/>
      <c r="WSM46" s="548"/>
      <c r="WSN46" s="548"/>
      <c r="WSO46" s="548"/>
      <c r="WSP46" s="548"/>
      <c r="WSQ46" s="548"/>
      <c r="WSR46" s="548"/>
      <c r="WSS46" s="548"/>
      <c r="WST46" s="548"/>
      <c r="WSU46" s="548"/>
      <c r="WSV46" s="548"/>
      <c r="WSW46" s="548"/>
      <c r="WSX46" s="548"/>
      <c r="WSY46" s="548"/>
      <c r="WSZ46" s="548"/>
      <c r="WTA46" s="548"/>
      <c r="WTB46" s="548"/>
      <c r="WTC46" s="548"/>
      <c r="WTD46" s="548"/>
      <c r="WTE46" s="548"/>
      <c r="WTF46" s="548"/>
      <c r="WTG46" s="548"/>
      <c r="WTH46" s="548"/>
      <c r="WTI46" s="548"/>
      <c r="WTJ46" s="548"/>
      <c r="WTK46" s="548"/>
      <c r="WTL46" s="548"/>
      <c r="WTM46" s="548"/>
      <c r="WTN46" s="548"/>
      <c r="WTO46" s="548"/>
      <c r="WTP46" s="548"/>
      <c r="WTQ46" s="548"/>
      <c r="WTR46" s="548"/>
      <c r="WTS46" s="548"/>
      <c r="WTT46" s="548"/>
      <c r="WTU46" s="548"/>
      <c r="WTV46" s="548"/>
      <c r="WTW46" s="548"/>
      <c r="WTX46" s="548"/>
      <c r="WTY46" s="548"/>
      <c r="WTZ46" s="548"/>
      <c r="WUA46" s="548"/>
      <c r="WUB46" s="548"/>
      <c r="WUC46" s="548"/>
      <c r="WUD46" s="548"/>
      <c r="WUE46" s="548"/>
      <c r="WUF46" s="548"/>
      <c r="WUG46" s="548"/>
      <c r="WUH46" s="548"/>
      <c r="WUI46" s="548"/>
      <c r="WUJ46" s="548"/>
      <c r="WUK46" s="548"/>
      <c r="WUL46" s="548"/>
      <c r="WUM46" s="548"/>
      <c r="WUN46" s="548"/>
      <c r="WUO46" s="548"/>
      <c r="WUP46" s="548"/>
      <c r="WUQ46" s="548"/>
      <c r="WUR46" s="548"/>
      <c r="WUS46" s="548"/>
      <c r="WUT46" s="548"/>
      <c r="WUU46" s="548"/>
      <c r="WUV46" s="548"/>
      <c r="WUW46" s="548"/>
      <c r="WUX46" s="548"/>
      <c r="WUY46" s="548"/>
      <c r="WUZ46" s="548"/>
      <c r="WVA46" s="548"/>
      <c r="WVB46" s="548"/>
      <c r="WVC46" s="548"/>
      <c r="WVD46" s="548"/>
      <c r="WVE46" s="548"/>
      <c r="WVF46" s="548"/>
      <c r="WVG46" s="548"/>
      <c r="WVH46" s="548"/>
      <c r="WVI46" s="548"/>
      <c r="WVJ46" s="548"/>
      <c r="WVK46" s="548"/>
      <c r="WVL46" s="548"/>
      <c r="WVM46" s="548"/>
      <c r="WVN46" s="548"/>
      <c r="WVO46" s="548"/>
      <c r="WVP46" s="548"/>
      <c r="WVQ46" s="548"/>
      <c r="WVR46" s="548"/>
      <c r="WVS46" s="548"/>
      <c r="WVT46" s="548"/>
      <c r="WVU46" s="548"/>
      <c r="WVV46" s="548"/>
    </row>
    <row r="47" spans="1:16142" ht="6" customHeight="1">
      <c r="C47" s="583"/>
      <c r="D47" s="584"/>
      <c r="E47" s="585"/>
      <c r="F47" s="585"/>
      <c r="G47" s="585"/>
      <c r="H47" s="585"/>
      <c r="I47" s="585"/>
      <c r="J47" s="585"/>
      <c r="K47" s="585"/>
      <c r="L47" s="585"/>
      <c r="M47" s="585"/>
      <c r="N47" s="585"/>
      <c r="O47" s="585"/>
      <c r="P47" s="585"/>
      <c r="Q47" s="585"/>
      <c r="R47" s="586"/>
    </row>
    <row r="48" spans="1:16142" s="557" customFormat="1" ht="17">
      <c r="A48" s="548"/>
      <c r="B48" s="548"/>
      <c r="C48" s="587" t="s">
        <v>335</v>
      </c>
      <c r="D48" s="588"/>
      <c r="E48" s="561">
        <f>+E31-E42+E46</f>
        <v>-336457.8229315537</v>
      </c>
      <c r="F48" s="561">
        <f t="shared" ref="F48:Q48" si="6">+F31-F42+F46</f>
        <v>768391.78100209206</v>
      </c>
      <c r="G48" s="561">
        <f t="shared" si="6"/>
        <v>-627706.49333630246</v>
      </c>
      <c r="H48" s="561">
        <f t="shared" si="6"/>
        <v>201009.45048681996</v>
      </c>
      <c r="I48" s="561">
        <f t="shared" si="6"/>
        <v>-121653.05333630252</v>
      </c>
      <c r="J48" s="561">
        <f t="shared" si="6"/>
        <v>-121653.05333630252</v>
      </c>
      <c r="K48" s="561">
        <f t="shared" si="6"/>
        <v>201009.45048681996</v>
      </c>
      <c r="L48" s="561">
        <f t="shared" si="6"/>
        <v>-121653.05333630252</v>
      </c>
      <c r="M48" s="561">
        <f t="shared" si="6"/>
        <v>-121653.05333630252</v>
      </c>
      <c r="N48" s="561">
        <f t="shared" si="6"/>
        <v>179146.81498038722</v>
      </c>
      <c r="O48" s="561">
        <f t="shared" si="6"/>
        <v>-121653.05333630252</v>
      </c>
      <c r="P48" s="561">
        <f t="shared" si="6"/>
        <v>222872.08599325246</v>
      </c>
      <c r="Q48" s="561">
        <f t="shared" si="6"/>
        <v>2171.8964391145855</v>
      </c>
      <c r="R48" s="561">
        <f>SUM(E48:Q48)</f>
        <v>2171.8964391174959</v>
      </c>
      <c r="S48" s="548"/>
      <c r="T48" s="548"/>
      <c r="U48" s="548"/>
      <c r="V48" s="548"/>
      <c r="W48" s="548"/>
      <c r="X48" s="548"/>
      <c r="Y48" s="548"/>
      <c r="Z48" s="548"/>
      <c r="AA48" s="548"/>
      <c r="AB48" s="548"/>
      <c r="AC48" s="548"/>
      <c r="AD48" s="548"/>
      <c r="AE48" s="548"/>
      <c r="AF48" s="548"/>
      <c r="AG48" s="548"/>
      <c r="AH48" s="548"/>
      <c r="AI48" s="548"/>
      <c r="AJ48" s="548"/>
      <c r="AK48" s="548"/>
      <c r="AL48" s="548"/>
      <c r="AM48" s="548"/>
      <c r="AN48" s="548"/>
      <c r="AO48" s="548"/>
      <c r="AP48" s="548"/>
      <c r="AQ48" s="548"/>
      <c r="AR48" s="548"/>
      <c r="AS48" s="548"/>
      <c r="AT48" s="548"/>
      <c r="AU48" s="548"/>
      <c r="AV48" s="548"/>
      <c r="AW48" s="548"/>
      <c r="AX48" s="548"/>
      <c r="AY48" s="548"/>
      <c r="AZ48" s="548"/>
      <c r="BA48" s="548"/>
      <c r="BB48" s="548"/>
      <c r="BC48" s="548"/>
      <c r="BD48" s="548"/>
      <c r="BE48" s="548"/>
      <c r="BF48" s="548"/>
      <c r="BG48" s="548"/>
      <c r="BH48" s="548"/>
      <c r="BI48" s="548"/>
      <c r="BJ48" s="548"/>
      <c r="BK48" s="548"/>
      <c r="BL48" s="548"/>
      <c r="BM48" s="548"/>
      <c r="BN48" s="548"/>
      <c r="BO48" s="548"/>
      <c r="BP48" s="548"/>
      <c r="BQ48" s="548"/>
      <c r="BR48" s="548"/>
      <c r="BS48" s="548"/>
      <c r="BT48" s="548"/>
      <c r="BU48" s="548"/>
      <c r="BV48" s="548"/>
      <c r="BW48" s="548"/>
      <c r="BX48" s="548"/>
      <c r="BY48" s="548"/>
      <c r="BZ48" s="548"/>
      <c r="CA48" s="548"/>
      <c r="CB48" s="548"/>
      <c r="CC48" s="548"/>
      <c r="CD48" s="548"/>
      <c r="CE48" s="548"/>
      <c r="CF48" s="548"/>
      <c r="CG48" s="548"/>
      <c r="CH48" s="548"/>
      <c r="CI48" s="548"/>
      <c r="CJ48" s="548"/>
      <c r="CK48" s="548"/>
      <c r="CL48" s="548"/>
      <c r="CM48" s="548"/>
      <c r="CN48" s="548"/>
      <c r="CO48" s="548"/>
      <c r="CP48" s="548"/>
      <c r="CQ48" s="548"/>
      <c r="CR48" s="548"/>
      <c r="CS48" s="548"/>
      <c r="CT48" s="548"/>
      <c r="CU48" s="548"/>
      <c r="CV48" s="548"/>
      <c r="CW48" s="548"/>
      <c r="CX48" s="548"/>
      <c r="CY48" s="548"/>
      <c r="CZ48" s="548"/>
      <c r="DA48" s="548"/>
      <c r="DB48" s="548"/>
      <c r="DC48" s="548"/>
      <c r="DD48" s="548"/>
      <c r="DE48" s="548"/>
      <c r="DF48" s="548"/>
      <c r="DG48" s="548"/>
      <c r="DH48" s="548"/>
      <c r="DI48" s="548"/>
      <c r="DJ48" s="548"/>
      <c r="DK48" s="548"/>
      <c r="DL48" s="548"/>
      <c r="DM48" s="548"/>
      <c r="DN48" s="548"/>
      <c r="DO48" s="548"/>
      <c r="DP48" s="548"/>
      <c r="DQ48" s="548"/>
      <c r="DR48" s="548"/>
      <c r="DS48" s="548"/>
      <c r="DT48" s="548"/>
      <c r="DU48" s="548"/>
      <c r="DV48" s="548"/>
      <c r="DW48" s="548"/>
      <c r="DX48" s="548"/>
      <c r="DY48" s="548"/>
      <c r="DZ48" s="548"/>
      <c r="EA48" s="548"/>
      <c r="EB48" s="548"/>
      <c r="EC48" s="548"/>
      <c r="ED48" s="548"/>
      <c r="EE48" s="548"/>
      <c r="EF48" s="548"/>
      <c r="EG48" s="548"/>
      <c r="EH48" s="548"/>
      <c r="EI48" s="548"/>
      <c r="EJ48" s="548"/>
      <c r="EK48" s="548"/>
      <c r="EL48" s="548"/>
      <c r="EM48" s="548"/>
      <c r="EN48" s="548"/>
      <c r="EO48" s="548"/>
      <c r="EP48" s="548"/>
      <c r="EQ48" s="548"/>
      <c r="ER48" s="548"/>
      <c r="ES48" s="548"/>
      <c r="ET48" s="548"/>
      <c r="EU48" s="548"/>
      <c r="EV48" s="548"/>
      <c r="EW48" s="548"/>
      <c r="EX48" s="548"/>
      <c r="EY48" s="548"/>
      <c r="EZ48" s="548"/>
      <c r="FA48" s="548"/>
      <c r="FB48" s="548"/>
      <c r="FC48" s="548"/>
      <c r="FD48" s="548"/>
      <c r="FE48" s="548"/>
      <c r="FF48" s="548"/>
      <c r="FG48" s="548"/>
      <c r="FH48" s="548"/>
      <c r="FI48" s="548"/>
      <c r="FJ48" s="548"/>
      <c r="FK48" s="548"/>
      <c r="FL48" s="548"/>
      <c r="FM48" s="548"/>
      <c r="FN48" s="548"/>
      <c r="FO48" s="548"/>
      <c r="FP48" s="548"/>
      <c r="FQ48" s="548"/>
      <c r="FR48" s="548"/>
      <c r="FS48" s="548"/>
      <c r="FT48" s="548"/>
      <c r="FU48" s="548"/>
      <c r="FV48" s="548"/>
      <c r="FW48" s="548"/>
      <c r="FX48" s="548"/>
      <c r="FY48" s="548"/>
      <c r="FZ48" s="548"/>
      <c r="GA48" s="548"/>
      <c r="GB48" s="548"/>
      <c r="GC48" s="548"/>
      <c r="GD48" s="548"/>
      <c r="GE48" s="548"/>
      <c r="GF48" s="548"/>
      <c r="GG48" s="548"/>
      <c r="GH48" s="548"/>
      <c r="GI48" s="548"/>
      <c r="GJ48" s="548"/>
      <c r="GK48" s="548"/>
      <c r="GL48" s="548"/>
      <c r="GM48" s="548"/>
      <c r="GN48" s="548"/>
      <c r="GO48" s="548"/>
      <c r="GP48" s="548"/>
      <c r="GQ48" s="548"/>
      <c r="GR48" s="548"/>
      <c r="GS48" s="548"/>
      <c r="GT48" s="548"/>
      <c r="GU48" s="548"/>
      <c r="GV48" s="548"/>
      <c r="GW48" s="548"/>
      <c r="GX48" s="548"/>
      <c r="GY48" s="548"/>
      <c r="GZ48" s="548"/>
      <c r="HA48" s="548"/>
      <c r="HB48" s="548"/>
      <c r="HC48" s="548"/>
      <c r="HD48" s="548"/>
      <c r="HE48" s="548"/>
      <c r="HF48" s="548"/>
      <c r="HG48" s="548"/>
      <c r="HH48" s="548"/>
      <c r="HI48" s="548"/>
      <c r="HJ48" s="548"/>
      <c r="HK48" s="548"/>
      <c r="HL48" s="548"/>
      <c r="HM48" s="548"/>
      <c r="HN48" s="548"/>
      <c r="HO48" s="548"/>
      <c r="HP48" s="548"/>
      <c r="HQ48" s="548"/>
      <c r="HR48" s="548"/>
      <c r="HS48" s="548"/>
      <c r="HT48" s="548"/>
      <c r="HU48" s="548"/>
      <c r="HV48" s="548"/>
      <c r="HW48" s="548"/>
      <c r="HX48" s="548"/>
      <c r="HY48" s="548"/>
      <c r="HZ48" s="548"/>
      <c r="IA48" s="548"/>
      <c r="IB48" s="548"/>
      <c r="IC48" s="548"/>
      <c r="ID48" s="548"/>
      <c r="IE48" s="548"/>
      <c r="IF48" s="548"/>
      <c r="IG48" s="548"/>
      <c r="IH48" s="548"/>
      <c r="II48" s="548"/>
      <c r="IJ48" s="548"/>
      <c r="IK48" s="548"/>
      <c r="IL48" s="548"/>
      <c r="IM48" s="548"/>
      <c r="IN48" s="548"/>
      <c r="IO48" s="548"/>
      <c r="IP48" s="548"/>
      <c r="IQ48" s="548"/>
      <c r="IR48" s="548"/>
      <c r="IS48" s="548"/>
      <c r="IT48" s="548"/>
      <c r="IU48" s="548"/>
      <c r="IV48" s="548"/>
      <c r="IW48" s="548"/>
      <c r="IX48" s="548"/>
      <c r="IY48" s="548"/>
      <c r="IZ48" s="548"/>
      <c r="JA48" s="548"/>
      <c r="JB48" s="548"/>
      <c r="JC48" s="548"/>
      <c r="JD48" s="548"/>
      <c r="JE48" s="548"/>
      <c r="JF48" s="548"/>
      <c r="JG48" s="548"/>
      <c r="JH48" s="548"/>
      <c r="JI48" s="548"/>
      <c r="JJ48" s="548"/>
      <c r="JK48" s="548"/>
      <c r="JL48" s="548"/>
      <c r="JM48" s="548"/>
      <c r="JN48" s="548"/>
      <c r="JO48" s="548"/>
      <c r="JP48" s="548"/>
      <c r="JQ48" s="548"/>
      <c r="JR48" s="548"/>
      <c r="JS48" s="548"/>
      <c r="JT48" s="548"/>
      <c r="JU48" s="548"/>
      <c r="JV48" s="548"/>
      <c r="JW48" s="548"/>
      <c r="JX48" s="548"/>
      <c r="JY48" s="548"/>
      <c r="JZ48" s="548"/>
      <c r="KA48" s="548"/>
      <c r="KB48" s="548"/>
      <c r="KC48" s="548"/>
      <c r="KD48" s="548"/>
      <c r="KE48" s="548"/>
      <c r="KF48" s="548"/>
      <c r="KG48" s="548"/>
      <c r="KH48" s="548"/>
      <c r="KI48" s="548"/>
      <c r="KJ48" s="548"/>
      <c r="KK48" s="548"/>
      <c r="KL48" s="548"/>
      <c r="KM48" s="548"/>
      <c r="KN48" s="548"/>
      <c r="KO48" s="548"/>
      <c r="KP48" s="548"/>
      <c r="KQ48" s="548"/>
      <c r="KR48" s="548"/>
      <c r="KS48" s="548"/>
      <c r="KT48" s="548"/>
      <c r="KU48" s="548"/>
      <c r="KV48" s="548"/>
      <c r="KW48" s="548"/>
      <c r="KX48" s="548"/>
      <c r="KY48" s="548"/>
      <c r="KZ48" s="548"/>
      <c r="LA48" s="548"/>
      <c r="LB48" s="548"/>
      <c r="LC48" s="548"/>
      <c r="LD48" s="548"/>
      <c r="LE48" s="548"/>
      <c r="LF48" s="548"/>
      <c r="LG48" s="548"/>
      <c r="LH48" s="548"/>
      <c r="LI48" s="548"/>
      <c r="LJ48" s="548"/>
      <c r="LK48" s="548"/>
      <c r="LL48" s="548"/>
      <c r="LM48" s="548"/>
      <c r="LN48" s="548"/>
      <c r="LO48" s="548"/>
      <c r="LP48" s="548"/>
      <c r="LQ48" s="548"/>
      <c r="LR48" s="548"/>
      <c r="LS48" s="548"/>
      <c r="LT48" s="548"/>
      <c r="LU48" s="548"/>
      <c r="LV48" s="548"/>
      <c r="LW48" s="548"/>
      <c r="LX48" s="548"/>
      <c r="LY48" s="548"/>
      <c r="LZ48" s="548"/>
      <c r="MA48" s="548"/>
      <c r="MB48" s="548"/>
      <c r="MC48" s="548"/>
      <c r="MD48" s="548"/>
      <c r="ME48" s="548"/>
      <c r="MF48" s="548"/>
      <c r="MG48" s="548"/>
      <c r="MH48" s="548"/>
      <c r="MI48" s="548"/>
      <c r="MJ48" s="548"/>
      <c r="MK48" s="548"/>
      <c r="ML48" s="548"/>
      <c r="MM48" s="548"/>
      <c r="MN48" s="548"/>
      <c r="MO48" s="548"/>
      <c r="MP48" s="548"/>
      <c r="MQ48" s="548"/>
      <c r="MR48" s="548"/>
      <c r="MS48" s="548"/>
      <c r="MT48" s="548"/>
      <c r="MU48" s="548"/>
      <c r="MV48" s="548"/>
      <c r="MW48" s="548"/>
      <c r="MX48" s="548"/>
      <c r="MY48" s="548"/>
      <c r="MZ48" s="548"/>
      <c r="NA48" s="548"/>
      <c r="NB48" s="548"/>
      <c r="NC48" s="548"/>
      <c r="ND48" s="548"/>
      <c r="NE48" s="548"/>
      <c r="NF48" s="548"/>
      <c r="NG48" s="548"/>
      <c r="NH48" s="548"/>
      <c r="NI48" s="548"/>
      <c r="NJ48" s="548"/>
      <c r="NK48" s="548"/>
      <c r="NL48" s="548"/>
      <c r="NM48" s="548"/>
      <c r="NN48" s="548"/>
      <c r="NO48" s="548"/>
      <c r="NP48" s="548"/>
      <c r="NQ48" s="548"/>
      <c r="NR48" s="548"/>
      <c r="NS48" s="548"/>
      <c r="NT48" s="548"/>
      <c r="NU48" s="548"/>
      <c r="NV48" s="548"/>
      <c r="NW48" s="548"/>
      <c r="NX48" s="548"/>
      <c r="NY48" s="548"/>
      <c r="NZ48" s="548"/>
      <c r="OA48" s="548"/>
      <c r="OB48" s="548"/>
      <c r="OC48" s="548"/>
      <c r="OD48" s="548"/>
      <c r="OE48" s="548"/>
      <c r="OF48" s="548"/>
      <c r="OG48" s="548"/>
      <c r="OH48" s="548"/>
      <c r="OI48" s="548"/>
      <c r="OJ48" s="548"/>
      <c r="OK48" s="548"/>
      <c r="OL48" s="548"/>
      <c r="OM48" s="548"/>
      <c r="ON48" s="548"/>
      <c r="OO48" s="548"/>
      <c r="OP48" s="548"/>
      <c r="OQ48" s="548"/>
      <c r="OR48" s="548"/>
      <c r="OS48" s="548"/>
      <c r="OT48" s="548"/>
      <c r="OU48" s="548"/>
      <c r="OV48" s="548"/>
      <c r="OW48" s="548"/>
      <c r="OX48" s="548"/>
      <c r="OY48" s="548"/>
      <c r="OZ48" s="548"/>
      <c r="PA48" s="548"/>
      <c r="PB48" s="548"/>
      <c r="PC48" s="548"/>
      <c r="PD48" s="548"/>
      <c r="PE48" s="548"/>
      <c r="PF48" s="548"/>
      <c r="PG48" s="548"/>
      <c r="PH48" s="548"/>
      <c r="PI48" s="548"/>
      <c r="PJ48" s="548"/>
      <c r="PK48" s="548"/>
      <c r="PL48" s="548"/>
      <c r="PM48" s="548"/>
      <c r="PN48" s="548"/>
      <c r="PO48" s="548"/>
      <c r="PP48" s="548"/>
      <c r="PQ48" s="548"/>
      <c r="PR48" s="548"/>
      <c r="PS48" s="548"/>
      <c r="PT48" s="548"/>
      <c r="PU48" s="548"/>
      <c r="PV48" s="548"/>
      <c r="PW48" s="548"/>
      <c r="PX48" s="548"/>
      <c r="PY48" s="548"/>
      <c r="PZ48" s="548"/>
      <c r="QA48" s="548"/>
      <c r="QB48" s="548"/>
      <c r="QC48" s="548"/>
      <c r="QD48" s="548"/>
      <c r="QE48" s="548"/>
      <c r="QF48" s="548"/>
      <c r="QG48" s="548"/>
      <c r="QH48" s="548"/>
      <c r="QI48" s="548"/>
      <c r="QJ48" s="548"/>
      <c r="QK48" s="548"/>
      <c r="QL48" s="548"/>
      <c r="QM48" s="548"/>
      <c r="QN48" s="548"/>
      <c r="QO48" s="548"/>
      <c r="QP48" s="548"/>
      <c r="QQ48" s="548"/>
      <c r="QR48" s="548"/>
      <c r="QS48" s="548"/>
      <c r="QT48" s="548"/>
      <c r="QU48" s="548"/>
      <c r="QV48" s="548"/>
      <c r="QW48" s="548"/>
      <c r="QX48" s="548"/>
      <c r="QY48" s="548"/>
      <c r="QZ48" s="548"/>
      <c r="RA48" s="548"/>
      <c r="RB48" s="548"/>
      <c r="RC48" s="548"/>
      <c r="RD48" s="548"/>
      <c r="RE48" s="548"/>
      <c r="RF48" s="548"/>
      <c r="RG48" s="548"/>
      <c r="RH48" s="548"/>
      <c r="RI48" s="548"/>
      <c r="RJ48" s="548"/>
      <c r="RK48" s="548"/>
      <c r="RL48" s="548"/>
      <c r="RM48" s="548"/>
      <c r="RN48" s="548"/>
      <c r="RO48" s="548"/>
      <c r="RP48" s="548"/>
      <c r="RQ48" s="548"/>
      <c r="RR48" s="548"/>
      <c r="RS48" s="548"/>
      <c r="RT48" s="548"/>
      <c r="RU48" s="548"/>
      <c r="RV48" s="548"/>
      <c r="RW48" s="548"/>
      <c r="RX48" s="548"/>
      <c r="RY48" s="548"/>
      <c r="RZ48" s="548"/>
      <c r="SA48" s="548"/>
      <c r="SB48" s="548"/>
      <c r="SC48" s="548"/>
      <c r="SD48" s="548"/>
      <c r="SE48" s="548"/>
      <c r="SF48" s="548"/>
      <c r="SG48" s="548"/>
      <c r="SH48" s="548"/>
      <c r="SI48" s="548"/>
      <c r="SJ48" s="548"/>
      <c r="SK48" s="548"/>
      <c r="SL48" s="548"/>
      <c r="SM48" s="548"/>
      <c r="SN48" s="548"/>
      <c r="SO48" s="548"/>
      <c r="SP48" s="548"/>
      <c r="SQ48" s="548"/>
      <c r="SR48" s="548"/>
      <c r="SS48" s="548"/>
      <c r="ST48" s="548"/>
      <c r="SU48" s="548"/>
      <c r="SV48" s="548"/>
      <c r="SW48" s="548"/>
      <c r="SX48" s="548"/>
      <c r="SY48" s="548"/>
      <c r="SZ48" s="548"/>
      <c r="TA48" s="548"/>
      <c r="TB48" s="548"/>
      <c r="TC48" s="548"/>
      <c r="TD48" s="548"/>
      <c r="TE48" s="548"/>
      <c r="TF48" s="548"/>
      <c r="TG48" s="548"/>
      <c r="TH48" s="548"/>
      <c r="TI48" s="548"/>
      <c r="TJ48" s="548"/>
      <c r="TK48" s="548"/>
      <c r="TL48" s="548"/>
      <c r="TM48" s="548"/>
      <c r="TN48" s="548"/>
      <c r="TO48" s="548"/>
      <c r="TP48" s="548"/>
      <c r="TQ48" s="548"/>
      <c r="TR48" s="548"/>
      <c r="TS48" s="548"/>
      <c r="TT48" s="548"/>
      <c r="TU48" s="548"/>
      <c r="TV48" s="548"/>
      <c r="TW48" s="548"/>
      <c r="TX48" s="548"/>
      <c r="TY48" s="548"/>
      <c r="TZ48" s="548"/>
      <c r="UA48" s="548"/>
      <c r="UB48" s="548"/>
      <c r="UC48" s="548"/>
      <c r="UD48" s="548"/>
      <c r="UE48" s="548"/>
      <c r="UF48" s="548"/>
      <c r="UG48" s="548"/>
      <c r="UH48" s="548"/>
      <c r="UI48" s="548"/>
      <c r="UJ48" s="548"/>
      <c r="UK48" s="548"/>
      <c r="UL48" s="548"/>
      <c r="UM48" s="548"/>
      <c r="UN48" s="548"/>
      <c r="UO48" s="548"/>
      <c r="UP48" s="548"/>
      <c r="UQ48" s="548"/>
      <c r="UR48" s="548"/>
      <c r="US48" s="548"/>
      <c r="UT48" s="548"/>
      <c r="UU48" s="548"/>
      <c r="UV48" s="548"/>
      <c r="UW48" s="548"/>
      <c r="UX48" s="548"/>
      <c r="UY48" s="548"/>
      <c r="UZ48" s="548"/>
      <c r="VA48" s="548"/>
      <c r="VB48" s="548"/>
      <c r="VC48" s="548"/>
      <c r="VD48" s="548"/>
      <c r="VE48" s="548"/>
      <c r="VF48" s="548"/>
      <c r="VG48" s="548"/>
      <c r="VH48" s="548"/>
      <c r="VI48" s="548"/>
      <c r="VJ48" s="548"/>
      <c r="VK48" s="548"/>
      <c r="VL48" s="548"/>
      <c r="VM48" s="548"/>
      <c r="VN48" s="548"/>
      <c r="VO48" s="548"/>
      <c r="VP48" s="548"/>
      <c r="VQ48" s="548"/>
      <c r="VR48" s="548"/>
      <c r="VS48" s="548"/>
      <c r="VT48" s="548"/>
      <c r="VU48" s="548"/>
      <c r="VV48" s="548"/>
      <c r="VW48" s="548"/>
      <c r="VX48" s="548"/>
      <c r="VY48" s="548"/>
      <c r="VZ48" s="548"/>
      <c r="WA48" s="548"/>
      <c r="WB48" s="548"/>
      <c r="WC48" s="548"/>
      <c r="WD48" s="548"/>
      <c r="WE48" s="548"/>
      <c r="WF48" s="548"/>
      <c r="WG48" s="548"/>
      <c r="WH48" s="548"/>
      <c r="WI48" s="548"/>
      <c r="WJ48" s="548"/>
      <c r="WK48" s="548"/>
      <c r="WL48" s="548"/>
      <c r="WM48" s="548"/>
      <c r="WN48" s="548"/>
      <c r="WO48" s="548"/>
      <c r="WP48" s="548"/>
      <c r="WQ48" s="548"/>
      <c r="WR48" s="548"/>
      <c r="WS48" s="548"/>
      <c r="WT48" s="548"/>
      <c r="WU48" s="548"/>
      <c r="WV48" s="548"/>
      <c r="WW48" s="548"/>
      <c r="WX48" s="548"/>
      <c r="WY48" s="548"/>
      <c r="WZ48" s="548"/>
      <c r="XA48" s="548"/>
      <c r="XB48" s="548"/>
      <c r="XC48" s="548"/>
      <c r="XD48" s="548"/>
      <c r="XE48" s="548"/>
      <c r="XF48" s="548"/>
      <c r="XG48" s="548"/>
      <c r="XH48" s="548"/>
      <c r="XI48" s="548"/>
      <c r="XJ48" s="548"/>
      <c r="XK48" s="548"/>
      <c r="XL48" s="548"/>
      <c r="XM48" s="548"/>
      <c r="XN48" s="548"/>
      <c r="XO48" s="548"/>
      <c r="XP48" s="548"/>
      <c r="XQ48" s="548"/>
      <c r="XR48" s="548"/>
      <c r="XS48" s="548"/>
      <c r="XT48" s="548"/>
      <c r="XU48" s="548"/>
      <c r="XV48" s="548"/>
      <c r="XW48" s="548"/>
      <c r="XX48" s="548"/>
      <c r="XY48" s="548"/>
      <c r="XZ48" s="548"/>
      <c r="YA48" s="548"/>
      <c r="YB48" s="548"/>
      <c r="YC48" s="548"/>
      <c r="YD48" s="548"/>
      <c r="YE48" s="548"/>
      <c r="YF48" s="548"/>
      <c r="YG48" s="548"/>
      <c r="YH48" s="548"/>
      <c r="YI48" s="548"/>
      <c r="YJ48" s="548"/>
      <c r="YK48" s="548"/>
      <c r="YL48" s="548"/>
      <c r="YM48" s="548"/>
      <c r="YN48" s="548"/>
      <c r="YO48" s="548"/>
      <c r="YP48" s="548"/>
      <c r="YQ48" s="548"/>
      <c r="YR48" s="548"/>
      <c r="YS48" s="548"/>
      <c r="YT48" s="548"/>
      <c r="YU48" s="548"/>
      <c r="YV48" s="548"/>
      <c r="YW48" s="548"/>
      <c r="YX48" s="548"/>
      <c r="YY48" s="548"/>
      <c r="YZ48" s="548"/>
      <c r="ZA48" s="548"/>
      <c r="ZB48" s="548"/>
      <c r="ZC48" s="548"/>
      <c r="ZD48" s="548"/>
      <c r="ZE48" s="548"/>
      <c r="ZF48" s="548"/>
      <c r="ZG48" s="548"/>
      <c r="ZH48" s="548"/>
      <c r="ZI48" s="548"/>
      <c r="ZJ48" s="548"/>
      <c r="ZK48" s="548"/>
      <c r="ZL48" s="548"/>
      <c r="ZM48" s="548"/>
      <c r="ZN48" s="548"/>
      <c r="ZO48" s="548"/>
      <c r="ZP48" s="548"/>
      <c r="ZQ48" s="548"/>
      <c r="ZR48" s="548"/>
      <c r="ZS48" s="548"/>
      <c r="ZT48" s="548"/>
      <c r="ZU48" s="548"/>
      <c r="ZV48" s="548"/>
      <c r="ZW48" s="548"/>
      <c r="ZX48" s="548"/>
      <c r="ZY48" s="548"/>
      <c r="ZZ48" s="548"/>
      <c r="AAA48" s="548"/>
      <c r="AAB48" s="548"/>
      <c r="AAC48" s="548"/>
      <c r="AAD48" s="548"/>
      <c r="AAE48" s="548"/>
      <c r="AAF48" s="548"/>
      <c r="AAG48" s="548"/>
      <c r="AAH48" s="548"/>
      <c r="AAI48" s="548"/>
      <c r="AAJ48" s="548"/>
      <c r="AAK48" s="548"/>
      <c r="AAL48" s="548"/>
      <c r="AAM48" s="548"/>
      <c r="AAN48" s="548"/>
      <c r="AAO48" s="548"/>
      <c r="AAP48" s="548"/>
      <c r="AAQ48" s="548"/>
      <c r="AAR48" s="548"/>
      <c r="AAS48" s="548"/>
      <c r="AAT48" s="548"/>
      <c r="AAU48" s="548"/>
      <c r="AAV48" s="548"/>
      <c r="AAW48" s="548"/>
      <c r="AAX48" s="548"/>
      <c r="AAY48" s="548"/>
      <c r="AAZ48" s="548"/>
      <c r="ABA48" s="548"/>
      <c r="ABB48" s="548"/>
      <c r="ABC48" s="548"/>
      <c r="ABD48" s="548"/>
      <c r="ABE48" s="548"/>
      <c r="ABF48" s="548"/>
      <c r="ABG48" s="548"/>
      <c r="ABH48" s="548"/>
      <c r="ABI48" s="548"/>
      <c r="ABJ48" s="548"/>
      <c r="ABK48" s="548"/>
      <c r="ABL48" s="548"/>
      <c r="ABM48" s="548"/>
      <c r="ABN48" s="548"/>
      <c r="ABO48" s="548"/>
      <c r="ABP48" s="548"/>
      <c r="ABQ48" s="548"/>
      <c r="ABR48" s="548"/>
      <c r="ABS48" s="548"/>
      <c r="ABT48" s="548"/>
      <c r="ABU48" s="548"/>
      <c r="ABV48" s="548"/>
      <c r="ABW48" s="548"/>
      <c r="ABX48" s="548"/>
      <c r="ABY48" s="548"/>
      <c r="ABZ48" s="548"/>
      <c r="ACA48" s="548"/>
      <c r="ACB48" s="548"/>
      <c r="ACC48" s="548"/>
      <c r="ACD48" s="548"/>
      <c r="ACE48" s="548"/>
      <c r="ACF48" s="548"/>
      <c r="ACG48" s="548"/>
      <c r="ACH48" s="548"/>
      <c r="ACI48" s="548"/>
      <c r="ACJ48" s="548"/>
      <c r="ACK48" s="548"/>
      <c r="ACL48" s="548"/>
      <c r="ACM48" s="548"/>
      <c r="ACN48" s="548"/>
      <c r="ACO48" s="548"/>
      <c r="ACP48" s="548"/>
      <c r="ACQ48" s="548"/>
      <c r="ACR48" s="548"/>
      <c r="ACS48" s="548"/>
      <c r="ACT48" s="548"/>
      <c r="ACU48" s="548"/>
      <c r="ACV48" s="548"/>
      <c r="ACW48" s="548"/>
      <c r="ACX48" s="548"/>
      <c r="ACY48" s="548"/>
      <c r="ACZ48" s="548"/>
      <c r="ADA48" s="548"/>
      <c r="ADB48" s="548"/>
      <c r="ADC48" s="548"/>
      <c r="ADD48" s="548"/>
      <c r="ADE48" s="548"/>
      <c r="ADF48" s="548"/>
      <c r="ADG48" s="548"/>
      <c r="ADH48" s="548"/>
      <c r="ADI48" s="548"/>
      <c r="ADJ48" s="548"/>
      <c r="ADK48" s="548"/>
      <c r="ADL48" s="548"/>
      <c r="ADM48" s="548"/>
      <c r="ADN48" s="548"/>
      <c r="ADO48" s="548"/>
      <c r="ADP48" s="548"/>
      <c r="ADQ48" s="548"/>
      <c r="ADR48" s="548"/>
      <c r="ADS48" s="548"/>
      <c r="ADT48" s="548"/>
      <c r="ADU48" s="548"/>
      <c r="ADV48" s="548"/>
      <c r="ADW48" s="548"/>
      <c r="ADX48" s="548"/>
      <c r="ADY48" s="548"/>
      <c r="ADZ48" s="548"/>
      <c r="AEA48" s="548"/>
      <c r="AEB48" s="548"/>
      <c r="AEC48" s="548"/>
      <c r="AED48" s="548"/>
      <c r="AEE48" s="548"/>
      <c r="AEF48" s="548"/>
      <c r="AEG48" s="548"/>
      <c r="AEH48" s="548"/>
      <c r="AEI48" s="548"/>
      <c r="AEJ48" s="548"/>
      <c r="AEK48" s="548"/>
      <c r="AEL48" s="548"/>
      <c r="AEM48" s="548"/>
      <c r="AEN48" s="548"/>
      <c r="AEO48" s="548"/>
      <c r="AEP48" s="548"/>
      <c r="AEQ48" s="548"/>
      <c r="AER48" s="548"/>
      <c r="AES48" s="548"/>
      <c r="AET48" s="548"/>
      <c r="AEU48" s="548"/>
      <c r="AEV48" s="548"/>
      <c r="AEW48" s="548"/>
      <c r="AEX48" s="548"/>
      <c r="AEY48" s="548"/>
      <c r="AEZ48" s="548"/>
      <c r="AFA48" s="548"/>
      <c r="AFB48" s="548"/>
      <c r="AFC48" s="548"/>
      <c r="AFD48" s="548"/>
      <c r="AFE48" s="548"/>
      <c r="AFF48" s="548"/>
      <c r="AFG48" s="548"/>
      <c r="AFH48" s="548"/>
      <c r="AFI48" s="548"/>
      <c r="AFJ48" s="548"/>
      <c r="AFK48" s="548"/>
      <c r="AFL48" s="548"/>
      <c r="AFM48" s="548"/>
      <c r="AFN48" s="548"/>
      <c r="AFO48" s="548"/>
      <c r="AFP48" s="548"/>
      <c r="AFQ48" s="548"/>
      <c r="AFR48" s="548"/>
      <c r="AFS48" s="548"/>
      <c r="AFT48" s="548"/>
      <c r="AFU48" s="548"/>
      <c r="AFV48" s="548"/>
      <c r="AFW48" s="548"/>
      <c r="AFX48" s="548"/>
      <c r="AFY48" s="548"/>
      <c r="AFZ48" s="548"/>
      <c r="AGA48" s="548"/>
      <c r="AGB48" s="548"/>
      <c r="AGC48" s="548"/>
      <c r="AGD48" s="548"/>
      <c r="AGE48" s="548"/>
      <c r="AGF48" s="548"/>
      <c r="AGG48" s="548"/>
      <c r="AGH48" s="548"/>
      <c r="AGI48" s="548"/>
      <c r="AGJ48" s="548"/>
      <c r="AGK48" s="548"/>
      <c r="AGL48" s="548"/>
      <c r="AGM48" s="548"/>
      <c r="AGN48" s="548"/>
      <c r="AGO48" s="548"/>
      <c r="AGP48" s="548"/>
      <c r="AGQ48" s="548"/>
      <c r="AGR48" s="548"/>
      <c r="AGS48" s="548"/>
      <c r="AGT48" s="548"/>
      <c r="AGU48" s="548"/>
      <c r="AGV48" s="548"/>
      <c r="AGW48" s="548"/>
      <c r="AGX48" s="548"/>
      <c r="AGY48" s="548"/>
      <c r="AGZ48" s="548"/>
      <c r="AHA48" s="548"/>
      <c r="AHB48" s="548"/>
      <c r="AHC48" s="548"/>
      <c r="AHD48" s="548"/>
      <c r="AHE48" s="548"/>
      <c r="AHF48" s="548"/>
      <c r="AHG48" s="548"/>
      <c r="AHH48" s="548"/>
      <c r="AHI48" s="548"/>
      <c r="AHJ48" s="548"/>
      <c r="AHK48" s="548"/>
      <c r="AHL48" s="548"/>
      <c r="AHM48" s="548"/>
      <c r="AHN48" s="548"/>
      <c r="AHO48" s="548"/>
      <c r="AHP48" s="548"/>
      <c r="AHQ48" s="548"/>
      <c r="AHR48" s="548"/>
      <c r="AHS48" s="548"/>
      <c r="AHT48" s="548"/>
      <c r="AHU48" s="548"/>
      <c r="AHV48" s="548"/>
      <c r="AHW48" s="548"/>
      <c r="AHX48" s="548"/>
      <c r="AHY48" s="548"/>
      <c r="AHZ48" s="548"/>
      <c r="AIA48" s="548"/>
      <c r="AIB48" s="548"/>
      <c r="AIC48" s="548"/>
      <c r="AID48" s="548"/>
      <c r="AIE48" s="548"/>
      <c r="AIF48" s="548"/>
      <c r="AIG48" s="548"/>
      <c r="AIH48" s="548"/>
      <c r="AII48" s="548"/>
      <c r="AIJ48" s="548"/>
      <c r="AIK48" s="548"/>
      <c r="AIL48" s="548"/>
      <c r="AIM48" s="548"/>
      <c r="AIN48" s="548"/>
      <c r="AIO48" s="548"/>
      <c r="AIP48" s="548"/>
      <c r="AIQ48" s="548"/>
      <c r="AIR48" s="548"/>
      <c r="AIS48" s="548"/>
      <c r="AIT48" s="548"/>
      <c r="AIU48" s="548"/>
      <c r="AIV48" s="548"/>
      <c r="AIW48" s="548"/>
      <c r="AIX48" s="548"/>
      <c r="AIY48" s="548"/>
      <c r="AIZ48" s="548"/>
      <c r="AJA48" s="548"/>
      <c r="AJB48" s="548"/>
      <c r="AJC48" s="548"/>
      <c r="AJD48" s="548"/>
      <c r="AJE48" s="548"/>
      <c r="AJF48" s="548"/>
      <c r="AJG48" s="548"/>
      <c r="AJH48" s="548"/>
      <c r="AJI48" s="548"/>
      <c r="AJJ48" s="548"/>
      <c r="AJK48" s="548"/>
      <c r="AJL48" s="548"/>
      <c r="AJM48" s="548"/>
      <c r="AJN48" s="548"/>
      <c r="AJO48" s="548"/>
      <c r="AJP48" s="548"/>
      <c r="AJQ48" s="548"/>
      <c r="AJR48" s="548"/>
      <c r="AJS48" s="548"/>
      <c r="AJT48" s="548"/>
      <c r="AJU48" s="548"/>
      <c r="AJV48" s="548"/>
      <c r="AJW48" s="548"/>
      <c r="AJX48" s="548"/>
      <c r="AJY48" s="548"/>
      <c r="AJZ48" s="548"/>
      <c r="AKA48" s="548"/>
      <c r="AKB48" s="548"/>
      <c r="AKC48" s="548"/>
      <c r="AKD48" s="548"/>
      <c r="AKE48" s="548"/>
      <c r="AKF48" s="548"/>
      <c r="AKG48" s="548"/>
      <c r="AKH48" s="548"/>
      <c r="AKI48" s="548"/>
      <c r="AKJ48" s="548"/>
      <c r="AKK48" s="548"/>
      <c r="AKL48" s="548"/>
      <c r="AKM48" s="548"/>
      <c r="AKN48" s="548"/>
      <c r="AKO48" s="548"/>
      <c r="AKP48" s="548"/>
      <c r="AKQ48" s="548"/>
      <c r="AKR48" s="548"/>
      <c r="AKS48" s="548"/>
      <c r="AKT48" s="548"/>
      <c r="AKU48" s="548"/>
      <c r="AKV48" s="548"/>
      <c r="AKW48" s="548"/>
      <c r="AKX48" s="548"/>
      <c r="AKY48" s="548"/>
      <c r="AKZ48" s="548"/>
      <c r="ALA48" s="548"/>
      <c r="ALB48" s="548"/>
      <c r="ALC48" s="548"/>
      <c r="ALD48" s="548"/>
      <c r="ALE48" s="548"/>
      <c r="ALF48" s="548"/>
      <c r="ALG48" s="548"/>
      <c r="ALH48" s="548"/>
      <c r="ALI48" s="548"/>
      <c r="ALJ48" s="548"/>
      <c r="ALK48" s="548"/>
      <c r="ALL48" s="548"/>
      <c r="ALM48" s="548"/>
      <c r="ALN48" s="548"/>
      <c r="ALO48" s="548"/>
      <c r="ALP48" s="548"/>
      <c r="ALQ48" s="548"/>
      <c r="ALR48" s="548"/>
      <c r="ALS48" s="548"/>
      <c r="ALT48" s="548"/>
      <c r="ALU48" s="548"/>
      <c r="ALV48" s="548"/>
      <c r="ALW48" s="548"/>
      <c r="ALX48" s="548"/>
      <c r="ALY48" s="548"/>
      <c r="ALZ48" s="548"/>
      <c r="AMA48" s="548"/>
      <c r="AMB48" s="548"/>
      <c r="AMC48" s="548"/>
      <c r="AMD48" s="548"/>
      <c r="AME48" s="548"/>
      <c r="AMF48" s="548"/>
      <c r="AMG48" s="548"/>
      <c r="AMH48" s="548"/>
      <c r="AMI48" s="548"/>
      <c r="AMJ48" s="548"/>
      <c r="AMK48" s="548"/>
      <c r="AML48" s="548"/>
      <c r="AMM48" s="548"/>
      <c r="AMN48" s="548"/>
      <c r="AMO48" s="548"/>
      <c r="AMP48" s="548"/>
      <c r="AMQ48" s="548"/>
      <c r="AMR48" s="548"/>
      <c r="AMS48" s="548"/>
      <c r="AMT48" s="548"/>
      <c r="AMU48" s="548"/>
      <c r="AMV48" s="548"/>
      <c r="AMW48" s="548"/>
      <c r="AMX48" s="548"/>
      <c r="AMY48" s="548"/>
      <c r="AMZ48" s="548"/>
      <c r="ANA48" s="548"/>
      <c r="ANB48" s="548"/>
      <c r="ANC48" s="548"/>
      <c r="AND48" s="548"/>
      <c r="ANE48" s="548"/>
      <c r="ANF48" s="548"/>
      <c r="ANG48" s="548"/>
      <c r="ANH48" s="548"/>
      <c r="ANI48" s="548"/>
      <c r="ANJ48" s="548"/>
      <c r="ANK48" s="548"/>
      <c r="ANL48" s="548"/>
      <c r="ANM48" s="548"/>
      <c r="ANN48" s="548"/>
      <c r="ANO48" s="548"/>
      <c r="ANP48" s="548"/>
      <c r="ANQ48" s="548"/>
      <c r="ANR48" s="548"/>
      <c r="ANS48" s="548"/>
      <c r="ANT48" s="548"/>
      <c r="ANU48" s="548"/>
      <c r="ANV48" s="548"/>
      <c r="ANW48" s="548"/>
      <c r="ANX48" s="548"/>
      <c r="ANY48" s="548"/>
      <c r="ANZ48" s="548"/>
      <c r="AOA48" s="548"/>
      <c r="AOB48" s="548"/>
      <c r="AOC48" s="548"/>
      <c r="AOD48" s="548"/>
      <c r="AOE48" s="548"/>
      <c r="AOF48" s="548"/>
      <c r="AOG48" s="548"/>
      <c r="AOH48" s="548"/>
      <c r="AOI48" s="548"/>
      <c r="AOJ48" s="548"/>
      <c r="AOK48" s="548"/>
      <c r="AOL48" s="548"/>
      <c r="AOM48" s="548"/>
      <c r="AON48" s="548"/>
      <c r="AOO48" s="548"/>
      <c r="AOP48" s="548"/>
      <c r="AOQ48" s="548"/>
      <c r="AOR48" s="548"/>
      <c r="AOS48" s="548"/>
      <c r="AOT48" s="548"/>
      <c r="AOU48" s="548"/>
      <c r="AOV48" s="548"/>
      <c r="AOW48" s="548"/>
      <c r="AOX48" s="548"/>
      <c r="AOY48" s="548"/>
      <c r="AOZ48" s="548"/>
      <c r="APA48" s="548"/>
      <c r="APB48" s="548"/>
      <c r="APC48" s="548"/>
      <c r="APD48" s="548"/>
      <c r="APE48" s="548"/>
      <c r="APF48" s="548"/>
      <c r="APG48" s="548"/>
      <c r="APH48" s="548"/>
      <c r="API48" s="548"/>
      <c r="APJ48" s="548"/>
      <c r="APK48" s="548"/>
      <c r="APL48" s="548"/>
      <c r="APM48" s="548"/>
      <c r="APN48" s="548"/>
      <c r="APO48" s="548"/>
      <c r="APP48" s="548"/>
      <c r="APQ48" s="548"/>
      <c r="APR48" s="548"/>
      <c r="APS48" s="548"/>
      <c r="APT48" s="548"/>
      <c r="APU48" s="548"/>
      <c r="APV48" s="548"/>
      <c r="APW48" s="548"/>
      <c r="APX48" s="548"/>
      <c r="APY48" s="548"/>
      <c r="APZ48" s="548"/>
      <c r="AQA48" s="548"/>
      <c r="AQB48" s="548"/>
      <c r="AQC48" s="548"/>
      <c r="AQD48" s="548"/>
      <c r="AQE48" s="548"/>
      <c r="AQF48" s="548"/>
      <c r="AQG48" s="548"/>
      <c r="AQH48" s="548"/>
      <c r="AQI48" s="548"/>
      <c r="AQJ48" s="548"/>
      <c r="AQK48" s="548"/>
      <c r="AQL48" s="548"/>
      <c r="AQM48" s="548"/>
      <c r="AQN48" s="548"/>
      <c r="AQO48" s="548"/>
      <c r="AQP48" s="548"/>
      <c r="AQQ48" s="548"/>
      <c r="AQR48" s="548"/>
      <c r="AQS48" s="548"/>
      <c r="AQT48" s="548"/>
      <c r="AQU48" s="548"/>
      <c r="AQV48" s="548"/>
      <c r="AQW48" s="548"/>
      <c r="AQX48" s="548"/>
      <c r="AQY48" s="548"/>
      <c r="AQZ48" s="548"/>
      <c r="ARA48" s="548"/>
      <c r="ARB48" s="548"/>
      <c r="ARC48" s="548"/>
      <c r="ARD48" s="548"/>
      <c r="ARE48" s="548"/>
      <c r="ARF48" s="548"/>
      <c r="ARG48" s="548"/>
      <c r="ARH48" s="548"/>
      <c r="ARI48" s="548"/>
      <c r="ARJ48" s="548"/>
      <c r="ARK48" s="548"/>
      <c r="ARL48" s="548"/>
      <c r="ARM48" s="548"/>
      <c r="ARN48" s="548"/>
      <c r="ARO48" s="548"/>
      <c r="ARP48" s="548"/>
      <c r="ARQ48" s="548"/>
      <c r="ARR48" s="548"/>
      <c r="ARS48" s="548"/>
      <c r="ART48" s="548"/>
      <c r="ARU48" s="548"/>
      <c r="ARV48" s="548"/>
      <c r="ARW48" s="548"/>
      <c r="ARX48" s="548"/>
      <c r="ARY48" s="548"/>
      <c r="ARZ48" s="548"/>
      <c r="ASA48" s="548"/>
      <c r="ASB48" s="548"/>
      <c r="ASC48" s="548"/>
      <c r="ASD48" s="548"/>
      <c r="ASE48" s="548"/>
      <c r="ASF48" s="548"/>
      <c r="ASG48" s="548"/>
      <c r="ASH48" s="548"/>
      <c r="ASI48" s="548"/>
      <c r="ASJ48" s="548"/>
      <c r="ASK48" s="548"/>
      <c r="ASL48" s="548"/>
      <c r="ASM48" s="548"/>
      <c r="ASN48" s="548"/>
      <c r="ASO48" s="548"/>
      <c r="ASP48" s="548"/>
      <c r="ASQ48" s="548"/>
      <c r="ASR48" s="548"/>
      <c r="ASS48" s="548"/>
      <c r="AST48" s="548"/>
      <c r="ASU48" s="548"/>
      <c r="ASV48" s="548"/>
      <c r="ASW48" s="548"/>
      <c r="ASX48" s="548"/>
      <c r="ASY48" s="548"/>
      <c r="ASZ48" s="548"/>
      <c r="ATA48" s="548"/>
      <c r="ATB48" s="548"/>
      <c r="ATC48" s="548"/>
      <c r="ATD48" s="548"/>
      <c r="ATE48" s="548"/>
      <c r="ATF48" s="548"/>
      <c r="ATG48" s="548"/>
      <c r="ATH48" s="548"/>
      <c r="ATI48" s="548"/>
      <c r="ATJ48" s="548"/>
      <c r="ATK48" s="548"/>
      <c r="ATL48" s="548"/>
      <c r="ATM48" s="548"/>
      <c r="ATN48" s="548"/>
      <c r="ATO48" s="548"/>
      <c r="ATP48" s="548"/>
      <c r="ATQ48" s="548"/>
      <c r="ATR48" s="548"/>
      <c r="ATS48" s="548"/>
      <c r="ATT48" s="548"/>
      <c r="ATU48" s="548"/>
      <c r="ATV48" s="548"/>
      <c r="ATW48" s="548"/>
      <c r="ATX48" s="548"/>
      <c r="ATY48" s="548"/>
      <c r="ATZ48" s="548"/>
      <c r="AUA48" s="548"/>
      <c r="AUB48" s="548"/>
      <c r="AUC48" s="548"/>
      <c r="AUD48" s="548"/>
      <c r="AUE48" s="548"/>
      <c r="AUF48" s="548"/>
      <c r="AUG48" s="548"/>
      <c r="AUH48" s="548"/>
      <c r="AUI48" s="548"/>
      <c r="AUJ48" s="548"/>
      <c r="AUK48" s="548"/>
      <c r="AUL48" s="548"/>
      <c r="AUM48" s="548"/>
      <c r="AUN48" s="548"/>
      <c r="AUO48" s="548"/>
      <c r="AUP48" s="548"/>
      <c r="AUQ48" s="548"/>
      <c r="AUR48" s="548"/>
      <c r="AUS48" s="548"/>
      <c r="AUT48" s="548"/>
      <c r="AUU48" s="548"/>
      <c r="AUV48" s="548"/>
      <c r="AUW48" s="548"/>
      <c r="AUX48" s="548"/>
      <c r="AUY48" s="548"/>
      <c r="AUZ48" s="548"/>
      <c r="AVA48" s="548"/>
      <c r="AVB48" s="548"/>
      <c r="AVC48" s="548"/>
      <c r="AVD48" s="548"/>
      <c r="AVE48" s="548"/>
      <c r="AVF48" s="548"/>
      <c r="AVG48" s="548"/>
      <c r="AVH48" s="548"/>
      <c r="AVI48" s="548"/>
      <c r="AVJ48" s="548"/>
      <c r="AVK48" s="548"/>
      <c r="AVL48" s="548"/>
      <c r="AVM48" s="548"/>
      <c r="AVN48" s="548"/>
      <c r="AVO48" s="548"/>
      <c r="AVP48" s="548"/>
      <c r="AVQ48" s="548"/>
      <c r="AVR48" s="548"/>
      <c r="AVS48" s="548"/>
      <c r="AVT48" s="548"/>
      <c r="AVU48" s="548"/>
      <c r="AVV48" s="548"/>
      <c r="AVW48" s="548"/>
      <c r="AVX48" s="548"/>
      <c r="AVY48" s="548"/>
      <c r="AVZ48" s="548"/>
      <c r="AWA48" s="548"/>
      <c r="AWB48" s="548"/>
      <c r="AWC48" s="548"/>
      <c r="AWD48" s="548"/>
      <c r="AWE48" s="548"/>
      <c r="AWF48" s="548"/>
      <c r="AWG48" s="548"/>
      <c r="AWH48" s="548"/>
      <c r="AWI48" s="548"/>
      <c r="AWJ48" s="548"/>
      <c r="AWK48" s="548"/>
      <c r="AWL48" s="548"/>
      <c r="AWM48" s="548"/>
      <c r="AWN48" s="548"/>
      <c r="AWO48" s="548"/>
      <c r="AWP48" s="548"/>
      <c r="AWQ48" s="548"/>
      <c r="AWR48" s="548"/>
      <c r="AWS48" s="548"/>
      <c r="AWT48" s="548"/>
      <c r="AWU48" s="548"/>
      <c r="AWV48" s="548"/>
      <c r="AWW48" s="548"/>
      <c r="AWX48" s="548"/>
      <c r="AWY48" s="548"/>
      <c r="AWZ48" s="548"/>
      <c r="AXA48" s="548"/>
      <c r="AXB48" s="548"/>
      <c r="AXC48" s="548"/>
      <c r="AXD48" s="548"/>
      <c r="AXE48" s="548"/>
      <c r="AXF48" s="548"/>
      <c r="AXG48" s="548"/>
      <c r="AXH48" s="548"/>
      <c r="AXI48" s="548"/>
      <c r="AXJ48" s="548"/>
      <c r="AXK48" s="548"/>
      <c r="AXL48" s="548"/>
      <c r="AXM48" s="548"/>
      <c r="AXN48" s="548"/>
      <c r="AXO48" s="548"/>
      <c r="AXP48" s="548"/>
      <c r="AXQ48" s="548"/>
      <c r="AXR48" s="548"/>
      <c r="AXS48" s="548"/>
      <c r="AXT48" s="548"/>
      <c r="AXU48" s="548"/>
      <c r="AXV48" s="548"/>
      <c r="AXW48" s="548"/>
      <c r="AXX48" s="548"/>
      <c r="AXY48" s="548"/>
      <c r="AXZ48" s="548"/>
      <c r="AYA48" s="548"/>
      <c r="AYB48" s="548"/>
      <c r="AYC48" s="548"/>
      <c r="AYD48" s="548"/>
      <c r="AYE48" s="548"/>
      <c r="AYF48" s="548"/>
      <c r="AYG48" s="548"/>
      <c r="AYH48" s="548"/>
      <c r="AYI48" s="548"/>
      <c r="AYJ48" s="548"/>
      <c r="AYK48" s="548"/>
      <c r="AYL48" s="548"/>
      <c r="AYM48" s="548"/>
      <c r="AYN48" s="548"/>
      <c r="AYO48" s="548"/>
      <c r="AYP48" s="548"/>
      <c r="AYQ48" s="548"/>
      <c r="AYR48" s="548"/>
      <c r="AYS48" s="548"/>
      <c r="AYT48" s="548"/>
      <c r="AYU48" s="548"/>
      <c r="AYV48" s="548"/>
      <c r="AYW48" s="548"/>
      <c r="AYX48" s="548"/>
      <c r="AYY48" s="548"/>
      <c r="AYZ48" s="548"/>
      <c r="AZA48" s="548"/>
      <c r="AZB48" s="548"/>
      <c r="AZC48" s="548"/>
      <c r="AZD48" s="548"/>
      <c r="AZE48" s="548"/>
      <c r="AZF48" s="548"/>
      <c r="AZG48" s="548"/>
      <c r="AZH48" s="548"/>
      <c r="AZI48" s="548"/>
      <c r="AZJ48" s="548"/>
      <c r="AZK48" s="548"/>
      <c r="AZL48" s="548"/>
      <c r="AZM48" s="548"/>
      <c r="AZN48" s="548"/>
      <c r="AZO48" s="548"/>
      <c r="AZP48" s="548"/>
      <c r="AZQ48" s="548"/>
      <c r="AZR48" s="548"/>
      <c r="AZS48" s="548"/>
      <c r="AZT48" s="548"/>
      <c r="AZU48" s="548"/>
      <c r="AZV48" s="548"/>
      <c r="AZW48" s="548"/>
      <c r="AZX48" s="548"/>
      <c r="AZY48" s="548"/>
      <c r="AZZ48" s="548"/>
      <c r="BAA48" s="548"/>
      <c r="BAB48" s="548"/>
      <c r="BAC48" s="548"/>
      <c r="BAD48" s="548"/>
      <c r="BAE48" s="548"/>
      <c r="BAF48" s="548"/>
      <c r="BAG48" s="548"/>
      <c r="BAH48" s="548"/>
      <c r="BAI48" s="548"/>
      <c r="BAJ48" s="548"/>
      <c r="BAK48" s="548"/>
      <c r="BAL48" s="548"/>
      <c r="BAM48" s="548"/>
      <c r="BAN48" s="548"/>
      <c r="BAO48" s="548"/>
      <c r="BAP48" s="548"/>
      <c r="BAQ48" s="548"/>
      <c r="BAR48" s="548"/>
      <c r="BAS48" s="548"/>
      <c r="BAT48" s="548"/>
      <c r="BAU48" s="548"/>
      <c r="BAV48" s="548"/>
      <c r="BAW48" s="548"/>
      <c r="BAX48" s="548"/>
      <c r="BAY48" s="548"/>
      <c r="BAZ48" s="548"/>
      <c r="BBA48" s="548"/>
      <c r="BBB48" s="548"/>
      <c r="BBC48" s="548"/>
      <c r="BBD48" s="548"/>
      <c r="BBE48" s="548"/>
      <c r="BBF48" s="548"/>
      <c r="BBG48" s="548"/>
      <c r="BBH48" s="548"/>
      <c r="BBI48" s="548"/>
      <c r="BBJ48" s="548"/>
      <c r="BBK48" s="548"/>
      <c r="BBL48" s="548"/>
      <c r="BBM48" s="548"/>
      <c r="BBN48" s="548"/>
      <c r="BBO48" s="548"/>
      <c r="BBP48" s="548"/>
      <c r="BBQ48" s="548"/>
      <c r="BBR48" s="548"/>
      <c r="BBS48" s="548"/>
      <c r="BBT48" s="548"/>
      <c r="BBU48" s="548"/>
      <c r="BBV48" s="548"/>
      <c r="BBW48" s="548"/>
      <c r="BBX48" s="548"/>
      <c r="BBY48" s="548"/>
      <c r="BBZ48" s="548"/>
      <c r="BCA48" s="548"/>
      <c r="BCB48" s="548"/>
      <c r="BCC48" s="548"/>
      <c r="BCD48" s="548"/>
      <c r="BCE48" s="548"/>
      <c r="BCF48" s="548"/>
      <c r="BCG48" s="548"/>
      <c r="BCH48" s="548"/>
      <c r="BCI48" s="548"/>
      <c r="BCJ48" s="548"/>
      <c r="BCK48" s="548"/>
      <c r="BCL48" s="548"/>
      <c r="BCM48" s="548"/>
      <c r="BCN48" s="548"/>
      <c r="BCO48" s="548"/>
      <c r="BCP48" s="548"/>
      <c r="BCQ48" s="548"/>
      <c r="BCR48" s="548"/>
      <c r="BCS48" s="548"/>
      <c r="BCT48" s="548"/>
      <c r="BCU48" s="548"/>
      <c r="BCV48" s="548"/>
      <c r="BCW48" s="548"/>
      <c r="BCX48" s="548"/>
      <c r="BCY48" s="548"/>
      <c r="BCZ48" s="548"/>
      <c r="BDA48" s="548"/>
      <c r="BDB48" s="548"/>
      <c r="BDC48" s="548"/>
      <c r="BDD48" s="548"/>
      <c r="BDE48" s="548"/>
      <c r="BDF48" s="548"/>
      <c r="BDG48" s="548"/>
      <c r="BDH48" s="548"/>
      <c r="BDI48" s="548"/>
      <c r="BDJ48" s="548"/>
      <c r="BDK48" s="548"/>
      <c r="BDL48" s="548"/>
      <c r="BDM48" s="548"/>
      <c r="BDN48" s="548"/>
      <c r="BDO48" s="548"/>
      <c r="BDP48" s="548"/>
      <c r="BDQ48" s="548"/>
      <c r="BDR48" s="548"/>
      <c r="BDS48" s="548"/>
      <c r="BDT48" s="548"/>
      <c r="BDU48" s="548"/>
      <c r="BDV48" s="548"/>
      <c r="BDW48" s="548"/>
      <c r="BDX48" s="548"/>
      <c r="BDY48" s="548"/>
      <c r="BDZ48" s="548"/>
      <c r="BEA48" s="548"/>
      <c r="BEB48" s="548"/>
      <c r="BEC48" s="548"/>
      <c r="BED48" s="548"/>
      <c r="BEE48" s="548"/>
      <c r="BEF48" s="548"/>
      <c r="BEG48" s="548"/>
      <c r="BEH48" s="548"/>
      <c r="BEI48" s="548"/>
      <c r="BEJ48" s="548"/>
      <c r="BEK48" s="548"/>
      <c r="BEL48" s="548"/>
      <c r="BEM48" s="548"/>
      <c r="BEN48" s="548"/>
      <c r="BEO48" s="548"/>
      <c r="BEP48" s="548"/>
      <c r="BEQ48" s="548"/>
      <c r="BER48" s="548"/>
      <c r="BES48" s="548"/>
      <c r="BET48" s="548"/>
      <c r="BEU48" s="548"/>
      <c r="BEV48" s="548"/>
      <c r="BEW48" s="548"/>
      <c r="BEX48" s="548"/>
      <c r="BEY48" s="548"/>
      <c r="BEZ48" s="548"/>
      <c r="BFA48" s="548"/>
      <c r="BFB48" s="548"/>
      <c r="BFC48" s="548"/>
      <c r="BFD48" s="548"/>
      <c r="BFE48" s="548"/>
      <c r="BFF48" s="548"/>
      <c r="BFG48" s="548"/>
      <c r="BFH48" s="548"/>
      <c r="BFI48" s="548"/>
      <c r="BFJ48" s="548"/>
      <c r="BFK48" s="548"/>
      <c r="BFL48" s="548"/>
      <c r="BFM48" s="548"/>
      <c r="BFN48" s="548"/>
      <c r="BFO48" s="548"/>
      <c r="BFP48" s="548"/>
      <c r="BFQ48" s="548"/>
      <c r="BFR48" s="548"/>
      <c r="BFS48" s="548"/>
      <c r="BFT48" s="548"/>
      <c r="BFU48" s="548"/>
      <c r="BFV48" s="548"/>
      <c r="BFW48" s="548"/>
      <c r="BFX48" s="548"/>
      <c r="BFY48" s="548"/>
      <c r="BFZ48" s="548"/>
      <c r="BGA48" s="548"/>
      <c r="BGB48" s="548"/>
      <c r="BGC48" s="548"/>
      <c r="BGD48" s="548"/>
      <c r="BGE48" s="548"/>
      <c r="BGF48" s="548"/>
      <c r="BGG48" s="548"/>
      <c r="BGH48" s="548"/>
      <c r="BGI48" s="548"/>
      <c r="BGJ48" s="548"/>
      <c r="BGK48" s="548"/>
      <c r="BGL48" s="548"/>
      <c r="BGM48" s="548"/>
      <c r="BGN48" s="548"/>
      <c r="BGO48" s="548"/>
      <c r="BGP48" s="548"/>
      <c r="BGQ48" s="548"/>
      <c r="BGR48" s="548"/>
      <c r="BGS48" s="548"/>
      <c r="BGT48" s="548"/>
      <c r="BGU48" s="548"/>
      <c r="BGV48" s="548"/>
      <c r="BGW48" s="548"/>
      <c r="BGX48" s="548"/>
      <c r="BGY48" s="548"/>
      <c r="BGZ48" s="548"/>
      <c r="BHA48" s="548"/>
      <c r="BHB48" s="548"/>
      <c r="BHC48" s="548"/>
      <c r="BHD48" s="548"/>
      <c r="BHE48" s="548"/>
      <c r="BHF48" s="548"/>
      <c r="BHG48" s="548"/>
      <c r="BHH48" s="548"/>
      <c r="BHI48" s="548"/>
      <c r="BHJ48" s="548"/>
      <c r="BHK48" s="548"/>
      <c r="BHL48" s="548"/>
      <c r="BHM48" s="548"/>
      <c r="BHN48" s="548"/>
      <c r="BHO48" s="548"/>
      <c r="BHP48" s="548"/>
      <c r="BHQ48" s="548"/>
      <c r="BHR48" s="548"/>
      <c r="BHS48" s="548"/>
      <c r="BHT48" s="548"/>
      <c r="BHU48" s="548"/>
      <c r="BHV48" s="548"/>
      <c r="BHW48" s="548"/>
      <c r="BHX48" s="548"/>
      <c r="BHY48" s="548"/>
      <c r="BHZ48" s="548"/>
      <c r="BIA48" s="548"/>
      <c r="BIB48" s="548"/>
      <c r="BIC48" s="548"/>
      <c r="BID48" s="548"/>
      <c r="BIE48" s="548"/>
      <c r="BIF48" s="548"/>
      <c r="BIG48" s="548"/>
      <c r="BIH48" s="548"/>
      <c r="BII48" s="548"/>
      <c r="BIJ48" s="548"/>
      <c r="BIK48" s="548"/>
      <c r="BIL48" s="548"/>
      <c r="BIM48" s="548"/>
      <c r="BIN48" s="548"/>
      <c r="BIO48" s="548"/>
      <c r="BIP48" s="548"/>
      <c r="BIQ48" s="548"/>
      <c r="BIR48" s="548"/>
      <c r="BIS48" s="548"/>
      <c r="BIT48" s="548"/>
      <c r="BIU48" s="548"/>
      <c r="BIV48" s="548"/>
      <c r="BIW48" s="548"/>
      <c r="BIX48" s="548"/>
      <c r="BIY48" s="548"/>
      <c r="BIZ48" s="548"/>
      <c r="BJA48" s="548"/>
      <c r="BJB48" s="548"/>
      <c r="BJC48" s="548"/>
      <c r="BJD48" s="548"/>
      <c r="BJE48" s="548"/>
      <c r="BJF48" s="548"/>
      <c r="BJG48" s="548"/>
      <c r="BJH48" s="548"/>
      <c r="BJI48" s="548"/>
      <c r="BJJ48" s="548"/>
      <c r="BJK48" s="548"/>
      <c r="BJL48" s="548"/>
      <c r="BJM48" s="548"/>
      <c r="BJN48" s="548"/>
      <c r="BJO48" s="548"/>
      <c r="BJP48" s="548"/>
      <c r="BJQ48" s="548"/>
      <c r="BJR48" s="548"/>
      <c r="BJS48" s="548"/>
      <c r="BJT48" s="548"/>
      <c r="BJU48" s="548"/>
      <c r="BJV48" s="548"/>
      <c r="BJW48" s="548"/>
      <c r="BJX48" s="548"/>
      <c r="BJY48" s="548"/>
      <c r="BJZ48" s="548"/>
      <c r="BKA48" s="548"/>
      <c r="BKB48" s="548"/>
      <c r="BKC48" s="548"/>
      <c r="BKD48" s="548"/>
      <c r="BKE48" s="548"/>
      <c r="BKF48" s="548"/>
      <c r="BKG48" s="548"/>
      <c r="BKH48" s="548"/>
      <c r="BKI48" s="548"/>
      <c r="BKJ48" s="548"/>
      <c r="BKK48" s="548"/>
      <c r="BKL48" s="548"/>
      <c r="BKM48" s="548"/>
      <c r="BKN48" s="548"/>
      <c r="BKO48" s="548"/>
      <c r="BKP48" s="548"/>
      <c r="BKQ48" s="548"/>
      <c r="BKR48" s="548"/>
      <c r="BKS48" s="548"/>
      <c r="BKT48" s="548"/>
      <c r="BKU48" s="548"/>
      <c r="BKV48" s="548"/>
      <c r="BKW48" s="548"/>
      <c r="BKX48" s="548"/>
      <c r="BKY48" s="548"/>
      <c r="BKZ48" s="548"/>
      <c r="BLA48" s="548"/>
      <c r="BLB48" s="548"/>
      <c r="BLC48" s="548"/>
      <c r="BLD48" s="548"/>
      <c r="BLE48" s="548"/>
      <c r="BLF48" s="548"/>
      <c r="BLG48" s="548"/>
      <c r="BLH48" s="548"/>
      <c r="BLI48" s="548"/>
      <c r="BLJ48" s="548"/>
      <c r="BLK48" s="548"/>
      <c r="BLL48" s="548"/>
      <c r="BLM48" s="548"/>
      <c r="BLN48" s="548"/>
      <c r="BLO48" s="548"/>
      <c r="BLP48" s="548"/>
      <c r="BLQ48" s="548"/>
      <c r="BLR48" s="548"/>
      <c r="BLS48" s="548"/>
      <c r="BLT48" s="548"/>
      <c r="BLU48" s="548"/>
      <c r="BLV48" s="548"/>
      <c r="BLW48" s="548"/>
      <c r="BLX48" s="548"/>
      <c r="BLY48" s="548"/>
      <c r="BLZ48" s="548"/>
      <c r="BMA48" s="548"/>
      <c r="BMB48" s="548"/>
      <c r="BMC48" s="548"/>
      <c r="BMD48" s="548"/>
      <c r="BME48" s="548"/>
      <c r="BMF48" s="548"/>
      <c r="BMG48" s="548"/>
      <c r="BMH48" s="548"/>
      <c r="BMI48" s="548"/>
      <c r="BMJ48" s="548"/>
      <c r="BMK48" s="548"/>
      <c r="BML48" s="548"/>
      <c r="BMM48" s="548"/>
      <c r="BMN48" s="548"/>
      <c r="BMO48" s="548"/>
      <c r="BMP48" s="548"/>
      <c r="BMQ48" s="548"/>
      <c r="BMR48" s="548"/>
      <c r="BMS48" s="548"/>
      <c r="BMT48" s="548"/>
      <c r="BMU48" s="548"/>
      <c r="BMV48" s="548"/>
      <c r="BMW48" s="548"/>
      <c r="BMX48" s="548"/>
      <c r="BMY48" s="548"/>
      <c r="BMZ48" s="548"/>
      <c r="BNA48" s="548"/>
      <c r="BNB48" s="548"/>
      <c r="BNC48" s="548"/>
      <c r="BND48" s="548"/>
      <c r="BNE48" s="548"/>
      <c r="BNF48" s="548"/>
      <c r="BNG48" s="548"/>
      <c r="BNH48" s="548"/>
      <c r="BNI48" s="548"/>
      <c r="BNJ48" s="548"/>
      <c r="BNK48" s="548"/>
      <c r="BNL48" s="548"/>
      <c r="BNM48" s="548"/>
      <c r="BNN48" s="548"/>
      <c r="BNO48" s="548"/>
      <c r="BNP48" s="548"/>
      <c r="BNQ48" s="548"/>
      <c r="BNR48" s="548"/>
      <c r="BNS48" s="548"/>
      <c r="BNT48" s="548"/>
      <c r="BNU48" s="548"/>
      <c r="BNV48" s="548"/>
      <c r="BNW48" s="548"/>
      <c r="BNX48" s="548"/>
      <c r="BNY48" s="548"/>
      <c r="BNZ48" s="548"/>
      <c r="BOA48" s="548"/>
      <c r="BOB48" s="548"/>
      <c r="BOC48" s="548"/>
      <c r="BOD48" s="548"/>
      <c r="BOE48" s="548"/>
      <c r="BOF48" s="548"/>
      <c r="BOG48" s="548"/>
      <c r="BOH48" s="548"/>
      <c r="BOI48" s="548"/>
      <c r="BOJ48" s="548"/>
      <c r="BOK48" s="548"/>
      <c r="BOL48" s="548"/>
      <c r="BOM48" s="548"/>
      <c r="BON48" s="548"/>
      <c r="BOO48" s="548"/>
      <c r="BOP48" s="548"/>
      <c r="BOQ48" s="548"/>
      <c r="BOR48" s="548"/>
      <c r="BOS48" s="548"/>
      <c r="BOT48" s="548"/>
      <c r="BOU48" s="548"/>
      <c r="BOV48" s="548"/>
      <c r="BOW48" s="548"/>
      <c r="BOX48" s="548"/>
      <c r="BOY48" s="548"/>
      <c r="BOZ48" s="548"/>
      <c r="BPA48" s="548"/>
      <c r="BPB48" s="548"/>
      <c r="BPC48" s="548"/>
      <c r="BPD48" s="548"/>
      <c r="BPE48" s="548"/>
      <c r="BPF48" s="548"/>
      <c r="BPG48" s="548"/>
      <c r="BPH48" s="548"/>
      <c r="BPI48" s="548"/>
      <c r="BPJ48" s="548"/>
      <c r="BPK48" s="548"/>
      <c r="BPL48" s="548"/>
      <c r="BPM48" s="548"/>
      <c r="BPN48" s="548"/>
      <c r="BPO48" s="548"/>
      <c r="BPP48" s="548"/>
      <c r="BPQ48" s="548"/>
      <c r="BPR48" s="548"/>
      <c r="BPS48" s="548"/>
      <c r="BPT48" s="548"/>
      <c r="BPU48" s="548"/>
      <c r="BPV48" s="548"/>
      <c r="BPW48" s="548"/>
      <c r="BPX48" s="548"/>
      <c r="BPY48" s="548"/>
      <c r="BPZ48" s="548"/>
      <c r="BQA48" s="548"/>
      <c r="BQB48" s="548"/>
      <c r="BQC48" s="548"/>
      <c r="BQD48" s="548"/>
      <c r="BQE48" s="548"/>
      <c r="BQF48" s="548"/>
      <c r="BQG48" s="548"/>
      <c r="BQH48" s="548"/>
      <c r="BQI48" s="548"/>
      <c r="BQJ48" s="548"/>
      <c r="BQK48" s="548"/>
      <c r="BQL48" s="548"/>
      <c r="BQM48" s="548"/>
      <c r="BQN48" s="548"/>
      <c r="BQO48" s="548"/>
      <c r="BQP48" s="548"/>
      <c r="BQQ48" s="548"/>
      <c r="BQR48" s="548"/>
      <c r="BQS48" s="548"/>
      <c r="BQT48" s="548"/>
      <c r="BQU48" s="548"/>
      <c r="BQV48" s="548"/>
      <c r="BQW48" s="548"/>
      <c r="BQX48" s="548"/>
      <c r="BQY48" s="548"/>
      <c r="BQZ48" s="548"/>
      <c r="BRA48" s="548"/>
      <c r="BRB48" s="548"/>
      <c r="BRC48" s="548"/>
      <c r="BRD48" s="548"/>
      <c r="BRE48" s="548"/>
      <c r="BRF48" s="548"/>
      <c r="BRG48" s="548"/>
      <c r="BRH48" s="548"/>
      <c r="BRI48" s="548"/>
      <c r="BRJ48" s="548"/>
      <c r="BRK48" s="548"/>
      <c r="BRL48" s="548"/>
      <c r="BRM48" s="548"/>
      <c r="BRN48" s="548"/>
      <c r="BRO48" s="548"/>
      <c r="BRP48" s="548"/>
      <c r="BRQ48" s="548"/>
      <c r="BRR48" s="548"/>
      <c r="BRS48" s="548"/>
      <c r="BRT48" s="548"/>
      <c r="BRU48" s="548"/>
      <c r="BRV48" s="548"/>
      <c r="BRW48" s="548"/>
      <c r="BRX48" s="548"/>
      <c r="BRY48" s="548"/>
      <c r="BRZ48" s="548"/>
      <c r="BSA48" s="548"/>
      <c r="BSB48" s="548"/>
      <c r="BSC48" s="548"/>
      <c r="BSD48" s="548"/>
      <c r="BSE48" s="548"/>
      <c r="BSF48" s="548"/>
      <c r="BSG48" s="548"/>
      <c r="BSH48" s="548"/>
      <c r="BSI48" s="548"/>
      <c r="BSJ48" s="548"/>
      <c r="BSK48" s="548"/>
      <c r="BSL48" s="548"/>
      <c r="BSM48" s="548"/>
      <c r="BSN48" s="548"/>
      <c r="BSO48" s="548"/>
      <c r="BSP48" s="548"/>
      <c r="BSQ48" s="548"/>
      <c r="BSR48" s="548"/>
      <c r="BSS48" s="548"/>
      <c r="BST48" s="548"/>
      <c r="BSU48" s="548"/>
      <c r="BSV48" s="548"/>
      <c r="BSW48" s="548"/>
      <c r="BSX48" s="548"/>
      <c r="BSY48" s="548"/>
      <c r="BSZ48" s="548"/>
      <c r="BTA48" s="548"/>
      <c r="BTB48" s="548"/>
      <c r="BTC48" s="548"/>
      <c r="BTD48" s="548"/>
      <c r="BTE48" s="548"/>
      <c r="BTF48" s="548"/>
      <c r="BTG48" s="548"/>
      <c r="BTH48" s="548"/>
      <c r="BTI48" s="548"/>
      <c r="BTJ48" s="548"/>
      <c r="BTK48" s="548"/>
      <c r="BTL48" s="548"/>
      <c r="BTM48" s="548"/>
      <c r="BTN48" s="548"/>
      <c r="BTO48" s="548"/>
      <c r="BTP48" s="548"/>
      <c r="BTQ48" s="548"/>
      <c r="BTR48" s="548"/>
      <c r="BTS48" s="548"/>
      <c r="BTT48" s="548"/>
      <c r="BTU48" s="548"/>
      <c r="BTV48" s="548"/>
      <c r="BTW48" s="548"/>
      <c r="BTX48" s="548"/>
      <c r="BTY48" s="548"/>
      <c r="BTZ48" s="548"/>
      <c r="BUA48" s="548"/>
      <c r="BUB48" s="548"/>
      <c r="BUC48" s="548"/>
      <c r="BUD48" s="548"/>
      <c r="BUE48" s="548"/>
      <c r="BUF48" s="548"/>
      <c r="BUG48" s="548"/>
      <c r="BUH48" s="548"/>
      <c r="BUI48" s="548"/>
      <c r="BUJ48" s="548"/>
      <c r="BUK48" s="548"/>
      <c r="BUL48" s="548"/>
      <c r="BUM48" s="548"/>
      <c r="BUN48" s="548"/>
      <c r="BUO48" s="548"/>
      <c r="BUP48" s="548"/>
      <c r="BUQ48" s="548"/>
      <c r="BUR48" s="548"/>
      <c r="BUS48" s="548"/>
      <c r="BUT48" s="548"/>
      <c r="BUU48" s="548"/>
      <c r="BUV48" s="548"/>
      <c r="BUW48" s="548"/>
      <c r="BUX48" s="548"/>
      <c r="BUY48" s="548"/>
      <c r="BUZ48" s="548"/>
      <c r="BVA48" s="548"/>
      <c r="BVB48" s="548"/>
      <c r="BVC48" s="548"/>
      <c r="BVD48" s="548"/>
      <c r="BVE48" s="548"/>
      <c r="BVF48" s="548"/>
      <c r="BVG48" s="548"/>
      <c r="BVH48" s="548"/>
      <c r="BVI48" s="548"/>
      <c r="BVJ48" s="548"/>
      <c r="BVK48" s="548"/>
      <c r="BVL48" s="548"/>
      <c r="BVM48" s="548"/>
      <c r="BVN48" s="548"/>
      <c r="BVO48" s="548"/>
      <c r="BVP48" s="548"/>
      <c r="BVQ48" s="548"/>
      <c r="BVR48" s="548"/>
      <c r="BVS48" s="548"/>
      <c r="BVT48" s="548"/>
      <c r="BVU48" s="548"/>
      <c r="BVV48" s="548"/>
      <c r="BVW48" s="548"/>
      <c r="BVX48" s="548"/>
      <c r="BVY48" s="548"/>
      <c r="BVZ48" s="548"/>
      <c r="BWA48" s="548"/>
      <c r="BWB48" s="548"/>
      <c r="BWC48" s="548"/>
      <c r="BWD48" s="548"/>
      <c r="BWE48" s="548"/>
      <c r="BWF48" s="548"/>
      <c r="BWG48" s="548"/>
      <c r="BWH48" s="548"/>
      <c r="BWI48" s="548"/>
      <c r="BWJ48" s="548"/>
      <c r="BWK48" s="548"/>
      <c r="BWL48" s="548"/>
      <c r="BWM48" s="548"/>
      <c r="BWN48" s="548"/>
      <c r="BWO48" s="548"/>
      <c r="BWP48" s="548"/>
      <c r="BWQ48" s="548"/>
      <c r="BWR48" s="548"/>
      <c r="BWS48" s="548"/>
      <c r="BWT48" s="548"/>
      <c r="BWU48" s="548"/>
      <c r="BWV48" s="548"/>
      <c r="BWW48" s="548"/>
      <c r="BWX48" s="548"/>
      <c r="BWY48" s="548"/>
      <c r="BWZ48" s="548"/>
      <c r="BXA48" s="548"/>
      <c r="BXB48" s="548"/>
      <c r="BXC48" s="548"/>
      <c r="BXD48" s="548"/>
      <c r="BXE48" s="548"/>
      <c r="BXF48" s="548"/>
      <c r="BXG48" s="548"/>
      <c r="BXH48" s="548"/>
      <c r="BXI48" s="548"/>
      <c r="BXJ48" s="548"/>
      <c r="BXK48" s="548"/>
      <c r="BXL48" s="548"/>
      <c r="BXM48" s="548"/>
      <c r="BXN48" s="548"/>
      <c r="BXO48" s="548"/>
      <c r="BXP48" s="548"/>
      <c r="BXQ48" s="548"/>
      <c r="BXR48" s="548"/>
      <c r="BXS48" s="548"/>
      <c r="BXT48" s="548"/>
      <c r="BXU48" s="548"/>
      <c r="BXV48" s="548"/>
      <c r="BXW48" s="548"/>
      <c r="BXX48" s="548"/>
      <c r="BXY48" s="548"/>
      <c r="BXZ48" s="548"/>
      <c r="BYA48" s="548"/>
      <c r="BYB48" s="548"/>
      <c r="BYC48" s="548"/>
      <c r="BYD48" s="548"/>
      <c r="BYE48" s="548"/>
      <c r="BYF48" s="548"/>
      <c r="BYG48" s="548"/>
      <c r="BYH48" s="548"/>
      <c r="BYI48" s="548"/>
      <c r="BYJ48" s="548"/>
      <c r="BYK48" s="548"/>
      <c r="BYL48" s="548"/>
      <c r="BYM48" s="548"/>
      <c r="BYN48" s="548"/>
      <c r="BYO48" s="548"/>
      <c r="BYP48" s="548"/>
      <c r="BYQ48" s="548"/>
      <c r="BYR48" s="548"/>
      <c r="BYS48" s="548"/>
      <c r="BYT48" s="548"/>
      <c r="BYU48" s="548"/>
      <c r="BYV48" s="548"/>
      <c r="BYW48" s="548"/>
      <c r="BYX48" s="548"/>
      <c r="BYY48" s="548"/>
      <c r="BYZ48" s="548"/>
      <c r="BZA48" s="548"/>
      <c r="BZB48" s="548"/>
      <c r="BZC48" s="548"/>
      <c r="BZD48" s="548"/>
      <c r="BZE48" s="548"/>
      <c r="BZF48" s="548"/>
      <c r="BZG48" s="548"/>
      <c r="BZH48" s="548"/>
      <c r="BZI48" s="548"/>
      <c r="BZJ48" s="548"/>
      <c r="BZK48" s="548"/>
      <c r="BZL48" s="548"/>
      <c r="BZM48" s="548"/>
      <c r="BZN48" s="548"/>
      <c r="BZO48" s="548"/>
      <c r="BZP48" s="548"/>
      <c r="BZQ48" s="548"/>
      <c r="BZR48" s="548"/>
      <c r="BZS48" s="548"/>
      <c r="BZT48" s="548"/>
      <c r="BZU48" s="548"/>
      <c r="BZV48" s="548"/>
      <c r="BZW48" s="548"/>
      <c r="BZX48" s="548"/>
      <c r="BZY48" s="548"/>
      <c r="BZZ48" s="548"/>
      <c r="CAA48" s="548"/>
      <c r="CAB48" s="548"/>
      <c r="CAC48" s="548"/>
      <c r="CAD48" s="548"/>
      <c r="CAE48" s="548"/>
      <c r="CAF48" s="548"/>
      <c r="CAG48" s="548"/>
      <c r="CAH48" s="548"/>
      <c r="CAI48" s="548"/>
      <c r="CAJ48" s="548"/>
      <c r="CAK48" s="548"/>
      <c r="CAL48" s="548"/>
      <c r="CAM48" s="548"/>
      <c r="CAN48" s="548"/>
      <c r="CAO48" s="548"/>
      <c r="CAP48" s="548"/>
      <c r="CAQ48" s="548"/>
      <c r="CAR48" s="548"/>
      <c r="CAS48" s="548"/>
      <c r="CAT48" s="548"/>
      <c r="CAU48" s="548"/>
      <c r="CAV48" s="548"/>
      <c r="CAW48" s="548"/>
      <c r="CAX48" s="548"/>
      <c r="CAY48" s="548"/>
      <c r="CAZ48" s="548"/>
      <c r="CBA48" s="548"/>
      <c r="CBB48" s="548"/>
      <c r="CBC48" s="548"/>
      <c r="CBD48" s="548"/>
      <c r="CBE48" s="548"/>
      <c r="CBF48" s="548"/>
      <c r="CBG48" s="548"/>
      <c r="CBH48" s="548"/>
      <c r="CBI48" s="548"/>
      <c r="CBJ48" s="548"/>
      <c r="CBK48" s="548"/>
      <c r="CBL48" s="548"/>
      <c r="CBM48" s="548"/>
      <c r="CBN48" s="548"/>
      <c r="CBO48" s="548"/>
      <c r="CBP48" s="548"/>
      <c r="CBQ48" s="548"/>
      <c r="CBR48" s="548"/>
      <c r="CBS48" s="548"/>
      <c r="CBT48" s="548"/>
      <c r="CBU48" s="548"/>
      <c r="CBV48" s="548"/>
      <c r="CBW48" s="548"/>
      <c r="CBX48" s="548"/>
      <c r="CBY48" s="548"/>
      <c r="CBZ48" s="548"/>
      <c r="CCA48" s="548"/>
      <c r="CCB48" s="548"/>
      <c r="CCC48" s="548"/>
      <c r="CCD48" s="548"/>
      <c r="CCE48" s="548"/>
      <c r="CCF48" s="548"/>
      <c r="CCG48" s="548"/>
      <c r="CCH48" s="548"/>
      <c r="CCI48" s="548"/>
      <c r="CCJ48" s="548"/>
      <c r="CCK48" s="548"/>
      <c r="CCL48" s="548"/>
      <c r="CCM48" s="548"/>
      <c r="CCN48" s="548"/>
      <c r="CCO48" s="548"/>
      <c r="CCP48" s="548"/>
      <c r="CCQ48" s="548"/>
      <c r="CCR48" s="548"/>
      <c r="CCS48" s="548"/>
      <c r="CCT48" s="548"/>
      <c r="CCU48" s="548"/>
      <c r="CCV48" s="548"/>
      <c r="CCW48" s="548"/>
      <c r="CCX48" s="548"/>
      <c r="CCY48" s="548"/>
      <c r="CCZ48" s="548"/>
      <c r="CDA48" s="548"/>
      <c r="CDB48" s="548"/>
      <c r="CDC48" s="548"/>
      <c r="CDD48" s="548"/>
      <c r="CDE48" s="548"/>
      <c r="CDF48" s="548"/>
      <c r="CDG48" s="548"/>
      <c r="CDH48" s="548"/>
      <c r="CDI48" s="548"/>
      <c r="CDJ48" s="548"/>
      <c r="CDK48" s="548"/>
      <c r="CDL48" s="548"/>
      <c r="CDM48" s="548"/>
      <c r="CDN48" s="548"/>
      <c r="CDO48" s="548"/>
      <c r="CDP48" s="548"/>
      <c r="CDQ48" s="548"/>
      <c r="CDR48" s="548"/>
      <c r="CDS48" s="548"/>
      <c r="CDT48" s="548"/>
      <c r="CDU48" s="548"/>
      <c r="CDV48" s="548"/>
      <c r="CDW48" s="548"/>
      <c r="CDX48" s="548"/>
      <c r="CDY48" s="548"/>
      <c r="CDZ48" s="548"/>
      <c r="CEA48" s="548"/>
      <c r="CEB48" s="548"/>
      <c r="CEC48" s="548"/>
      <c r="CED48" s="548"/>
      <c r="CEE48" s="548"/>
      <c r="CEF48" s="548"/>
      <c r="CEG48" s="548"/>
      <c r="CEH48" s="548"/>
      <c r="CEI48" s="548"/>
      <c r="CEJ48" s="548"/>
      <c r="CEK48" s="548"/>
      <c r="CEL48" s="548"/>
      <c r="CEM48" s="548"/>
      <c r="CEN48" s="548"/>
      <c r="CEO48" s="548"/>
      <c r="CEP48" s="548"/>
      <c r="CEQ48" s="548"/>
      <c r="CER48" s="548"/>
      <c r="CES48" s="548"/>
      <c r="CET48" s="548"/>
      <c r="CEU48" s="548"/>
      <c r="CEV48" s="548"/>
      <c r="CEW48" s="548"/>
      <c r="CEX48" s="548"/>
      <c r="CEY48" s="548"/>
      <c r="CEZ48" s="548"/>
      <c r="CFA48" s="548"/>
      <c r="CFB48" s="548"/>
      <c r="CFC48" s="548"/>
      <c r="CFD48" s="548"/>
      <c r="CFE48" s="548"/>
      <c r="CFF48" s="548"/>
      <c r="CFG48" s="548"/>
      <c r="CFH48" s="548"/>
      <c r="CFI48" s="548"/>
      <c r="CFJ48" s="548"/>
      <c r="CFK48" s="548"/>
      <c r="CFL48" s="548"/>
      <c r="CFM48" s="548"/>
      <c r="CFN48" s="548"/>
      <c r="CFO48" s="548"/>
      <c r="CFP48" s="548"/>
      <c r="CFQ48" s="548"/>
      <c r="CFR48" s="548"/>
      <c r="CFS48" s="548"/>
      <c r="CFT48" s="548"/>
      <c r="CFU48" s="548"/>
      <c r="CFV48" s="548"/>
      <c r="CFW48" s="548"/>
      <c r="CFX48" s="548"/>
      <c r="CFY48" s="548"/>
      <c r="CFZ48" s="548"/>
      <c r="CGA48" s="548"/>
      <c r="CGB48" s="548"/>
      <c r="CGC48" s="548"/>
      <c r="CGD48" s="548"/>
      <c r="CGE48" s="548"/>
      <c r="CGF48" s="548"/>
      <c r="CGG48" s="548"/>
      <c r="CGH48" s="548"/>
      <c r="CGI48" s="548"/>
      <c r="CGJ48" s="548"/>
      <c r="CGK48" s="548"/>
      <c r="CGL48" s="548"/>
      <c r="CGM48" s="548"/>
      <c r="CGN48" s="548"/>
      <c r="CGO48" s="548"/>
      <c r="CGP48" s="548"/>
      <c r="CGQ48" s="548"/>
      <c r="CGR48" s="548"/>
      <c r="CGS48" s="548"/>
      <c r="CGT48" s="548"/>
      <c r="CGU48" s="548"/>
      <c r="CGV48" s="548"/>
      <c r="CGW48" s="548"/>
      <c r="CGX48" s="548"/>
      <c r="CGY48" s="548"/>
      <c r="CGZ48" s="548"/>
      <c r="CHA48" s="548"/>
      <c r="CHB48" s="548"/>
      <c r="CHC48" s="548"/>
      <c r="CHD48" s="548"/>
      <c r="CHE48" s="548"/>
      <c r="CHF48" s="548"/>
      <c r="CHG48" s="548"/>
      <c r="CHH48" s="548"/>
      <c r="CHI48" s="548"/>
      <c r="CHJ48" s="548"/>
      <c r="CHK48" s="548"/>
      <c r="CHL48" s="548"/>
      <c r="CHM48" s="548"/>
      <c r="CHN48" s="548"/>
      <c r="CHO48" s="548"/>
      <c r="CHP48" s="548"/>
      <c r="CHQ48" s="548"/>
      <c r="CHR48" s="548"/>
      <c r="CHS48" s="548"/>
      <c r="CHT48" s="548"/>
      <c r="CHU48" s="548"/>
      <c r="CHV48" s="548"/>
      <c r="CHW48" s="548"/>
      <c r="CHX48" s="548"/>
      <c r="CHY48" s="548"/>
      <c r="CHZ48" s="548"/>
      <c r="CIA48" s="548"/>
      <c r="CIB48" s="548"/>
      <c r="CIC48" s="548"/>
      <c r="CID48" s="548"/>
      <c r="CIE48" s="548"/>
      <c r="CIF48" s="548"/>
      <c r="CIG48" s="548"/>
      <c r="CIH48" s="548"/>
      <c r="CII48" s="548"/>
      <c r="CIJ48" s="548"/>
      <c r="CIK48" s="548"/>
      <c r="CIL48" s="548"/>
      <c r="CIM48" s="548"/>
      <c r="CIN48" s="548"/>
      <c r="CIO48" s="548"/>
      <c r="CIP48" s="548"/>
      <c r="CIQ48" s="548"/>
      <c r="CIR48" s="548"/>
      <c r="CIS48" s="548"/>
      <c r="CIT48" s="548"/>
      <c r="CIU48" s="548"/>
      <c r="CIV48" s="548"/>
      <c r="CIW48" s="548"/>
      <c r="CIX48" s="548"/>
      <c r="CIY48" s="548"/>
      <c r="CIZ48" s="548"/>
      <c r="CJA48" s="548"/>
      <c r="CJB48" s="548"/>
      <c r="CJC48" s="548"/>
      <c r="CJD48" s="548"/>
      <c r="CJE48" s="548"/>
      <c r="CJF48" s="548"/>
      <c r="CJG48" s="548"/>
      <c r="CJH48" s="548"/>
      <c r="CJI48" s="548"/>
      <c r="CJJ48" s="548"/>
      <c r="CJK48" s="548"/>
      <c r="CJL48" s="548"/>
      <c r="CJM48" s="548"/>
      <c r="CJN48" s="548"/>
      <c r="CJO48" s="548"/>
      <c r="CJP48" s="548"/>
      <c r="CJQ48" s="548"/>
      <c r="CJR48" s="548"/>
      <c r="CJS48" s="548"/>
      <c r="CJT48" s="548"/>
      <c r="CJU48" s="548"/>
      <c r="CJV48" s="548"/>
      <c r="CJW48" s="548"/>
      <c r="CJX48" s="548"/>
      <c r="CJY48" s="548"/>
      <c r="CJZ48" s="548"/>
      <c r="CKA48" s="548"/>
      <c r="CKB48" s="548"/>
      <c r="CKC48" s="548"/>
      <c r="CKD48" s="548"/>
      <c r="CKE48" s="548"/>
      <c r="CKF48" s="548"/>
      <c r="CKG48" s="548"/>
      <c r="CKH48" s="548"/>
      <c r="CKI48" s="548"/>
      <c r="CKJ48" s="548"/>
      <c r="CKK48" s="548"/>
      <c r="CKL48" s="548"/>
      <c r="CKM48" s="548"/>
      <c r="CKN48" s="548"/>
      <c r="CKO48" s="548"/>
      <c r="CKP48" s="548"/>
      <c r="CKQ48" s="548"/>
      <c r="CKR48" s="548"/>
      <c r="CKS48" s="548"/>
      <c r="CKT48" s="548"/>
      <c r="CKU48" s="548"/>
      <c r="CKV48" s="548"/>
      <c r="CKW48" s="548"/>
      <c r="CKX48" s="548"/>
      <c r="CKY48" s="548"/>
      <c r="CKZ48" s="548"/>
      <c r="CLA48" s="548"/>
      <c r="CLB48" s="548"/>
      <c r="CLC48" s="548"/>
      <c r="CLD48" s="548"/>
      <c r="CLE48" s="548"/>
      <c r="CLF48" s="548"/>
      <c r="CLG48" s="548"/>
      <c r="CLH48" s="548"/>
      <c r="CLI48" s="548"/>
      <c r="CLJ48" s="548"/>
      <c r="CLK48" s="548"/>
      <c r="CLL48" s="548"/>
      <c r="CLM48" s="548"/>
      <c r="CLN48" s="548"/>
      <c r="CLO48" s="548"/>
      <c r="CLP48" s="548"/>
      <c r="CLQ48" s="548"/>
      <c r="CLR48" s="548"/>
      <c r="CLS48" s="548"/>
      <c r="CLT48" s="548"/>
      <c r="CLU48" s="548"/>
      <c r="CLV48" s="548"/>
      <c r="CLW48" s="548"/>
      <c r="CLX48" s="548"/>
      <c r="CLY48" s="548"/>
      <c r="CLZ48" s="548"/>
      <c r="CMA48" s="548"/>
      <c r="CMB48" s="548"/>
      <c r="CMC48" s="548"/>
      <c r="CMD48" s="548"/>
      <c r="CME48" s="548"/>
      <c r="CMF48" s="548"/>
      <c r="CMG48" s="548"/>
      <c r="CMH48" s="548"/>
      <c r="CMI48" s="548"/>
      <c r="CMJ48" s="548"/>
      <c r="CMK48" s="548"/>
      <c r="CML48" s="548"/>
      <c r="CMM48" s="548"/>
      <c r="CMN48" s="548"/>
      <c r="CMO48" s="548"/>
      <c r="CMP48" s="548"/>
      <c r="CMQ48" s="548"/>
      <c r="CMR48" s="548"/>
      <c r="CMS48" s="548"/>
      <c r="CMT48" s="548"/>
      <c r="CMU48" s="548"/>
      <c r="CMV48" s="548"/>
      <c r="CMW48" s="548"/>
      <c r="CMX48" s="548"/>
      <c r="CMY48" s="548"/>
      <c r="CMZ48" s="548"/>
      <c r="CNA48" s="548"/>
      <c r="CNB48" s="548"/>
      <c r="CNC48" s="548"/>
      <c r="CND48" s="548"/>
      <c r="CNE48" s="548"/>
      <c r="CNF48" s="548"/>
      <c r="CNG48" s="548"/>
      <c r="CNH48" s="548"/>
      <c r="CNI48" s="548"/>
      <c r="CNJ48" s="548"/>
      <c r="CNK48" s="548"/>
      <c r="CNL48" s="548"/>
      <c r="CNM48" s="548"/>
      <c r="CNN48" s="548"/>
      <c r="CNO48" s="548"/>
      <c r="CNP48" s="548"/>
      <c r="CNQ48" s="548"/>
      <c r="CNR48" s="548"/>
      <c r="CNS48" s="548"/>
      <c r="CNT48" s="548"/>
      <c r="CNU48" s="548"/>
      <c r="CNV48" s="548"/>
      <c r="CNW48" s="548"/>
      <c r="CNX48" s="548"/>
      <c r="CNY48" s="548"/>
      <c r="CNZ48" s="548"/>
      <c r="COA48" s="548"/>
      <c r="COB48" s="548"/>
      <c r="COC48" s="548"/>
      <c r="COD48" s="548"/>
      <c r="COE48" s="548"/>
      <c r="COF48" s="548"/>
      <c r="COG48" s="548"/>
      <c r="COH48" s="548"/>
      <c r="COI48" s="548"/>
      <c r="COJ48" s="548"/>
      <c r="COK48" s="548"/>
      <c r="COL48" s="548"/>
      <c r="COM48" s="548"/>
      <c r="CON48" s="548"/>
      <c r="COO48" s="548"/>
      <c r="COP48" s="548"/>
      <c r="COQ48" s="548"/>
      <c r="COR48" s="548"/>
      <c r="COS48" s="548"/>
      <c r="COT48" s="548"/>
      <c r="COU48" s="548"/>
      <c r="COV48" s="548"/>
      <c r="COW48" s="548"/>
      <c r="COX48" s="548"/>
      <c r="COY48" s="548"/>
      <c r="COZ48" s="548"/>
      <c r="CPA48" s="548"/>
      <c r="CPB48" s="548"/>
      <c r="CPC48" s="548"/>
      <c r="CPD48" s="548"/>
      <c r="CPE48" s="548"/>
      <c r="CPF48" s="548"/>
      <c r="CPG48" s="548"/>
      <c r="CPH48" s="548"/>
      <c r="CPI48" s="548"/>
      <c r="CPJ48" s="548"/>
      <c r="CPK48" s="548"/>
      <c r="CPL48" s="548"/>
      <c r="CPM48" s="548"/>
      <c r="CPN48" s="548"/>
      <c r="CPO48" s="548"/>
      <c r="CPP48" s="548"/>
      <c r="CPQ48" s="548"/>
      <c r="CPR48" s="548"/>
      <c r="CPS48" s="548"/>
      <c r="CPT48" s="548"/>
      <c r="CPU48" s="548"/>
      <c r="CPV48" s="548"/>
      <c r="CPW48" s="548"/>
      <c r="CPX48" s="548"/>
      <c r="CPY48" s="548"/>
      <c r="CPZ48" s="548"/>
      <c r="CQA48" s="548"/>
      <c r="CQB48" s="548"/>
      <c r="CQC48" s="548"/>
      <c r="CQD48" s="548"/>
      <c r="CQE48" s="548"/>
      <c r="CQF48" s="548"/>
      <c r="CQG48" s="548"/>
      <c r="CQH48" s="548"/>
      <c r="CQI48" s="548"/>
      <c r="CQJ48" s="548"/>
      <c r="CQK48" s="548"/>
      <c r="CQL48" s="548"/>
      <c r="CQM48" s="548"/>
      <c r="CQN48" s="548"/>
      <c r="CQO48" s="548"/>
      <c r="CQP48" s="548"/>
      <c r="CQQ48" s="548"/>
      <c r="CQR48" s="548"/>
      <c r="CQS48" s="548"/>
      <c r="CQT48" s="548"/>
      <c r="CQU48" s="548"/>
      <c r="CQV48" s="548"/>
      <c r="CQW48" s="548"/>
      <c r="CQX48" s="548"/>
      <c r="CQY48" s="548"/>
      <c r="CQZ48" s="548"/>
      <c r="CRA48" s="548"/>
      <c r="CRB48" s="548"/>
      <c r="CRC48" s="548"/>
      <c r="CRD48" s="548"/>
      <c r="CRE48" s="548"/>
      <c r="CRF48" s="548"/>
      <c r="CRG48" s="548"/>
      <c r="CRH48" s="548"/>
      <c r="CRI48" s="548"/>
      <c r="CRJ48" s="548"/>
      <c r="CRK48" s="548"/>
      <c r="CRL48" s="548"/>
      <c r="CRM48" s="548"/>
      <c r="CRN48" s="548"/>
      <c r="CRO48" s="548"/>
      <c r="CRP48" s="548"/>
      <c r="CRQ48" s="548"/>
      <c r="CRR48" s="548"/>
      <c r="CRS48" s="548"/>
      <c r="CRT48" s="548"/>
      <c r="CRU48" s="548"/>
      <c r="CRV48" s="548"/>
      <c r="CRW48" s="548"/>
      <c r="CRX48" s="548"/>
      <c r="CRY48" s="548"/>
      <c r="CRZ48" s="548"/>
      <c r="CSA48" s="548"/>
      <c r="CSB48" s="548"/>
      <c r="CSC48" s="548"/>
      <c r="CSD48" s="548"/>
      <c r="CSE48" s="548"/>
      <c r="CSF48" s="548"/>
      <c r="CSG48" s="548"/>
      <c r="CSH48" s="548"/>
      <c r="CSI48" s="548"/>
      <c r="CSJ48" s="548"/>
      <c r="CSK48" s="548"/>
      <c r="CSL48" s="548"/>
      <c r="CSM48" s="548"/>
      <c r="CSN48" s="548"/>
      <c r="CSO48" s="548"/>
      <c r="CSP48" s="548"/>
      <c r="CSQ48" s="548"/>
      <c r="CSR48" s="548"/>
      <c r="CSS48" s="548"/>
      <c r="CST48" s="548"/>
      <c r="CSU48" s="548"/>
      <c r="CSV48" s="548"/>
      <c r="CSW48" s="548"/>
      <c r="CSX48" s="548"/>
      <c r="CSY48" s="548"/>
      <c r="CSZ48" s="548"/>
      <c r="CTA48" s="548"/>
      <c r="CTB48" s="548"/>
      <c r="CTC48" s="548"/>
      <c r="CTD48" s="548"/>
      <c r="CTE48" s="548"/>
      <c r="CTF48" s="548"/>
      <c r="CTG48" s="548"/>
      <c r="CTH48" s="548"/>
      <c r="CTI48" s="548"/>
      <c r="CTJ48" s="548"/>
      <c r="CTK48" s="548"/>
      <c r="CTL48" s="548"/>
      <c r="CTM48" s="548"/>
      <c r="CTN48" s="548"/>
      <c r="CTO48" s="548"/>
      <c r="CTP48" s="548"/>
      <c r="CTQ48" s="548"/>
      <c r="CTR48" s="548"/>
      <c r="CTS48" s="548"/>
      <c r="CTT48" s="548"/>
      <c r="CTU48" s="548"/>
      <c r="CTV48" s="548"/>
      <c r="CTW48" s="548"/>
      <c r="CTX48" s="548"/>
      <c r="CTY48" s="548"/>
      <c r="CTZ48" s="548"/>
      <c r="CUA48" s="548"/>
      <c r="CUB48" s="548"/>
      <c r="CUC48" s="548"/>
      <c r="CUD48" s="548"/>
      <c r="CUE48" s="548"/>
      <c r="CUF48" s="548"/>
      <c r="CUG48" s="548"/>
      <c r="CUH48" s="548"/>
      <c r="CUI48" s="548"/>
      <c r="CUJ48" s="548"/>
      <c r="CUK48" s="548"/>
      <c r="CUL48" s="548"/>
      <c r="CUM48" s="548"/>
      <c r="CUN48" s="548"/>
      <c r="CUO48" s="548"/>
      <c r="CUP48" s="548"/>
      <c r="CUQ48" s="548"/>
      <c r="CUR48" s="548"/>
      <c r="CUS48" s="548"/>
      <c r="CUT48" s="548"/>
      <c r="CUU48" s="548"/>
      <c r="CUV48" s="548"/>
      <c r="CUW48" s="548"/>
      <c r="CUX48" s="548"/>
      <c r="CUY48" s="548"/>
      <c r="CUZ48" s="548"/>
      <c r="CVA48" s="548"/>
      <c r="CVB48" s="548"/>
      <c r="CVC48" s="548"/>
      <c r="CVD48" s="548"/>
      <c r="CVE48" s="548"/>
      <c r="CVF48" s="548"/>
      <c r="CVG48" s="548"/>
      <c r="CVH48" s="548"/>
      <c r="CVI48" s="548"/>
      <c r="CVJ48" s="548"/>
      <c r="CVK48" s="548"/>
      <c r="CVL48" s="548"/>
      <c r="CVM48" s="548"/>
      <c r="CVN48" s="548"/>
      <c r="CVO48" s="548"/>
      <c r="CVP48" s="548"/>
      <c r="CVQ48" s="548"/>
      <c r="CVR48" s="548"/>
      <c r="CVS48" s="548"/>
      <c r="CVT48" s="548"/>
      <c r="CVU48" s="548"/>
      <c r="CVV48" s="548"/>
      <c r="CVW48" s="548"/>
      <c r="CVX48" s="548"/>
      <c r="CVY48" s="548"/>
      <c r="CVZ48" s="548"/>
      <c r="CWA48" s="548"/>
      <c r="CWB48" s="548"/>
      <c r="CWC48" s="548"/>
      <c r="CWD48" s="548"/>
      <c r="CWE48" s="548"/>
      <c r="CWF48" s="548"/>
      <c r="CWG48" s="548"/>
      <c r="CWH48" s="548"/>
      <c r="CWI48" s="548"/>
      <c r="CWJ48" s="548"/>
      <c r="CWK48" s="548"/>
      <c r="CWL48" s="548"/>
      <c r="CWM48" s="548"/>
      <c r="CWN48" s="548"/>
      <c r="CWO48" s="548"/>
      <c r="CWP48" s="548"/>
      <c r="CWQ48" s="548"/>
      <c r="CWR48" s="548"/>
      <c r="CWS48" s="548"/>
      <c r="CWT48" s="548"/>
      <c r="CWU48" s="548"/>
      <c r="CWV48" s="548"/>
      <c r="CWW48" s="548"/>
      <c r="CWX48" s="548"/>
      <c r="CWY48" s="548"/>
      <c r="CWZ48" s="548"/>
      <c r="CXA48" s="548"/>
      <c r="CXB48" s="548"/>
      <c r="CXC48" s="548"/>
      <c r="CXD48" s="548"/>
      <c r="CXE48" s="548"/>
      <c r="CXF48" s="548"/>
      <c r="CXG48" s="548"/>
      <c r="CXH48" s="548"/>
      <c r="CXI48" s="548"/>
      <c r="CXJ48" s="548"/>
      <c r="CXK48" s="548"/>
      <c r="CXL48" s="548"/>
      <c r="CXM48" s="548"/>
      <c r="CXN48" s="548"/>
      <c r="CXO48" s="548"/>
      <c r="CXP48" s="548"/>
      <c r="CXQ48" s="548"/>
      <c r="CXR48" s="548"/>
      <c r="CXS48" s="548"/>
      <c r="CXT48" s="548"/>
      <c r="CXU48" s="548"/>
      <c r="CXV48" s="548"/>
      <c r="CXW48" s="548"/>
      <c r="CXX48" s="548"/>
      <c r="CXY48" s="548"/>
      <c r="CXZ48" s="548"/>
      <c r="CYA48" s="548"/>
      <c r="CYB48" s="548"/>
      <c r="CYC48" s="548"/>
      <c r="CYD48" s="548"/>
      <c r="CYE48" s="548"/>
      <c r="CYF48" s="548"/>
      <c r="CYG48" s="548"/>
      <c r="CYH48" s="548"/>
      <c r="CYI48" s="548"/>
      <c r="CYJ48" s="548"/>
      <c r="CYK48" s="548"/>
      <c r="CYL48" s="548"/>
      <c r="CYM48" s="548"/>
      <c r="CYN48" s="548"/>
      <c r="CYO48" s="548"/>
      <c r="CYP48" s="548"/>
      <c r="CYQ48" s="548"/>
      <c r="CYR48" s="548"/>
      <c r="CYS48" s="548"/>
      <c r="CYT48" s="548"/>
      <c r="CYU48" s="548"/>
      <c r="CYV48" s="548"/>
      <c r="CYW48" s="548"/>
      <c r="CYX48" s="548"/>
      <c r="CYY48" s="548"/>
      <c r="CYZ48" s="548"/>
      <c r="CZA48" s="548"/>
      <c r="CZB48" s="548"/>
      <c r="CZC48" s="548"/>
      <c r="CZD48" s="548"/>
      <c r="CZE48" s="548"/>
      <c r="CZF48" s="548"/>
      <c r="CZG48" s="548"/>
      <c r="CZH48" s="548"/>
      <c r="CZI48" s="548"/>
      <c r="CZJ48" s="548"/>
      <c r="CZK48" s="548"/>
      <c r="CZL48" s="548"/>
      <c r="CZM48" s="548"/>
      <c r="CZN48" s="548"/>
      <c r="CZO48" s="548"/>
      <c r="CZP48" s="548"/>
      <c r="CZQ48" s="548"/>
      <c r="CZR48" s="548"/>
      <c r="CZS48" s="548"/>
      <c r="CZT48" s="548"/>
      <c r="CZU48" s="548"/>
      <c r="CZV48" s="548"/>
      <c r="CZW48" s="548"/>
      <c r="CZX48" s="548"/>
      <c r="CZY48" s="548"/>
      <c r="CZZ48" s="548"/>
      <c r="DAA48" s="548"/>
      <c r="DAB48" s="548"/>
      <c r="DAC48" s="548"/>
      <c r="DAD48" s="548"/>
      <c r="DAE48" s="548"/>
      <c r="DAF48" s="548"/>
      <c r="DAG48" s="548"/>
      <c r="DAH48" s="548"/>
      <c r="DAI48" s="548"/>
      <c r="DAJ48" s="548"/>
      <c r="DAK48" s="548"/>
      <c r="DAL48" s="548"/>
      <c r="DAM48" s="548"/>
      <c r="DAN48" s="548"/>
      <c r="DAO48" s="548"/>
      <c r="DAP48" s="548"/>
      <c r="DAQ48" s="548"/>
      <c r="DAR48" s="548"/>
      <c r="DAS48" s="548"/>
      <c r="DAT48" s="548"/>
      <c r="DAU48" s="548"/>
      <c r="DAV48" s="548"/>
      <c r="DAW48" s="548"/>
      <c r="DAX48" s="548"/>
      <c r="DAY48" s="548"/>
      <c r="DAZ48" s="548"/>
      <c r="DBA48" s="548"/>
      <c r="DBB48" s="548"/>
      <c r="DBC48" s="548"/>
      <c r="DBD48" s="548"/>
      <c r="DBE48" s="548"/>
      <c r="DBF48" s="548"/>
      <c r="DBG48" s="548"/>
      <c r="DBH48" s="548"/>
      <c r="DBI48" s="548"/>
      <c r="DBJ48" s="548"/>
      <c r="DBK48" s="548"/>
      <c r="DBL48" s="548"/>
      <c r="DBM48" s="548"/>
      <c r="DBN48" s="548"/>
      <c r="DBO48" s="548"/>
      <c r="DBP48" s="548"/>
      <c r="DBQ48" s="548"/>
      <c r="DBR48" s="548"/>
      <c r="DBS48" s="548"/>
      <c r="DBT48" s="548"/>
      <c r="DBU48" s="548"/>
      <c r="DBV48" s="548"/>
      <c r="DBW48" s="548"/>
      <c r="DBX48" s="548"/>
      <c r="DBY48" s="548"/>
      <c r="DBZ48" s="548"/>
      <c r="DCA48" s="548"/>
      <c r="DCB48" s="548"/>
      <c r="DCC48" s="548"/>
      <c r="DCD48" s="548"/>
      <c r="DCE48" s="548"/>
      <c r="DCF48" s="548"/>
      <c r="DCG48" s="548"/>
      <c r="DCH48" s="548"/>
      <c r="DCI48" s="548"/>
      <c r="DCJ48" s="548"/>
      <c r="DCK48" s="548"/>
      <c r="DCL48" s="548"/>
      <c r="DCM48" s="548"/>
      <c r="DCN48" s="548"/>
      <c r="DCO48" s="548"/>
      <c r="DCP48" s="548"/>
      <c r="DCQ48" s="548"/>
      <c r="DCR48" s="548"/>
      <c r="DCS48" s="548"/>
      <c r="DCT48" s="548"/>
      <c r="DCU48" s="548"/>
      <c r="DCV48" s="548"/>
      <c r="DCW48" s="548"/>
      <c r="DCX48" s="548"/>
      <c r="DCY48" s="548"/>
      <c r="DCZ48" s="548"/>
      <c r="DDA48" s="548"/>
      <c r="DDB48" s="548"/>
      <c r="DDC48" s="548"/>
      <c r="DDD48" s="548"/>
      <c r="DDE48" s="548"/>
      <c r="DDF48" s="548"/>
      <c r="DDG48" s="548"/>
      <c r="DDH48" s="548"/>
      <c r="DDI48" s="548"/>
      <c r="DDJ48" s="548"/>
      <c r="DDK48" s="548"/>
      <c r="DDL48" s="548"/>
      <c r="DDM48" s="548"/>
      <c r="DDN48" s="548"/>
      <c r="DDO48" s="548"/>
      <c r="DDP48" s="548"/>
      <c r="DDQ48" s="548"/>
      <c r="DDR48" s="548"/>
      <c r="DDS48" s="548"/>
      <c r="DDT48" s="548"/>
      <c r="DDU48" s="548"/>
      <c r="DDV48" s="548"/>
      <c r="DDW48" s="548"/>
      <c r="DDX48" s="548"/>
      <c r="DDY48" s="548"/>
      <c r="DDZ48" s="548"/>
      <c r="DEA48" s="548"/>
      <c r="DEB48" s="548"/>
      <c r="DEC48" s="548"/>
      <c r="DED48" s="548"/>
      <c r="DEE48" s="548"/>
      <c r="DEF48" s="548"/>
      <c r="DEG48" s="548"/>
      <c r="DEH48" s="548"/>
      <c r="DEI48" s="548"/>
      <c r="DEJ48" s="548"/>
      <c r="DEK48" s="548"/>
      <c r="DEL48" s="548"/>
      <c r="DEM48" s="548"/>
      <c r="DEN48" s="548"/>
      <c r="DEO48" s="548"/>
      <c r="DEP48" s="548"/>
      <c r="DEQ48" s="548"/>
      <c r="DER48" s="548"/>
      <c r="DES48" s="548"/>
      <c r="DET48" s="548"/>
      <c r="DEU48" s="548"/>
      <c r="DEV48" s="548"/>
      <c r="DEW48" s="548"/>
      <c r="DEX48" s="548"/>
      <c r="DEY48" s="548"/>
      <c r="DEZ48" s="548"/>
      <c r="DFA48" s="548"/>
      <c r="DFB48" s="548"/>
      <c r="DFC48" s="548"/>
      <c r="DFD48" s="548"/>
      <c r="DFE48" s="548"/>
      <c r="DFF48" s="548"/>
      <c r="DFG48" s="548"/>
      <c r="DFH48" s="548"/>
      <c r="DFI48" s="548"/>
      <c r="DFJ48" s="548"/>
      <c r="DFK48" s="548"/>
      <c r="DFL48" s="548"/>
      <c r="DFM48" s="548"/>
      <c r="DFN48" s="548"/>
      <c r="DFO48" s="548"/>
      <c r="DFP48" s="548"/>
      <c r="DFQ48" s="548"/>
      <c r="DFR48" s="548"/>
      <c r="DFS48" s="548"/>
      <c r="DFT48" s="548"/>
      <c r="DFU48" s="548"/>
      <c r="DFV48" s="548"/>
      <c r="DFW48" s="548"/>
      <c r="DFX48" s="548"/>
      <c r="DFY48" s="548"/>
      <c r="DFZ48" s="548"/>
      <c r="DGA48" s="548"/>
      <c r="DGB48" s="548"/>
      <c r="DGC48" s="548"/>
      <c r="DGD48" s="548"/>
      <c r="DGE48" s="548"/>
      <c r="DGF48" s="548"/>
      <c r="DGG48" s="548"/>
      <c r="DGH48" s="548"/>
      <c r="DGI48" s="548"/>
      <c r="DGJ48" s="548"/>
      <c r="DGK48" s="548"/>
      <c r="DGL48" s="548"/>
      <c r="DGM48" s="548"/>
      <c r="DGN48" s="548"/>
      <c r="DGO48" s="548"/>
      <c r="DGP48" s="548"/>
      <c r="DGQ48" s="548"/>
      <c r="DGR48" s="548"/>
      <c r="DGS48" s="548"/>
      <c r="DGT48" s="548"/>
      <c r="DGU48" s="548"/>
      <c r="DGV48" s="548"/>
      <c r="DGW48" s="548"/>
      <c r="DGX48" s="548"/>
      <c r="DGY48" s="548"/>
      <c r="DGZ48" s="548"/>
      <c r="DHA48" s="548"/>
      <c r="DHB48" s="548"/>
      <c r="DHC48" s="548"/>
      <c r="DHD48" s="548"/>
      <c r="DHE48" s="548"/>
      <c r="DHF48" s="548"/>
      <c r="DHG48" s="548"/>
      <c r="DHH48" s="548"/>
      <c r="DHI48" s="548"/>
      <c r="DHJ48" s="548"/>
      <c r="DHK48" s="548"/>
      <c r="DHL48" s="548"/>
      <c r="DHM48" s="548"/>
      <c r="DHN48" s="548"/>
      <c r="DHO48" s="548"/>
      <c r="DHP48" s="548"/>
      <c r="DHQ48" s="548"/>
      <c r="DHR48" s="548"/>
      <c r="DHS48" s="548"/>
      <c r="DHT48" s="548"/>
      <c r="DHU48" s="548"/>
      <c r="DHV48" s="548"/>
      <c r="DHW48" s="548"/>
      <c r="DHX48" s="548"/>
      <c r="DHY48" s="548"/>
      <c r="DHZ48" s="548"/>
      <c r="DIA48" s="548"/>
      <c r="DIB48" s="548"/>
      <c r="DIC48" s="548"/>
      <c r="DID48" s="548"/>
      <c r="DIE48" s="548"/>
      <c r="DIF48" s="548"/>
      <c r="DIG48" s="548"/>
      <c r="DIH48" s="548"/>
      <c r="DII48" s="548"/>
      <c r="DIJ48" s="548"/>
      <c r="DIK48" s="548"/>
      <c r="DIL48" s="548"/>
      <c r="DIM48" s="548"/>
      <c r="DIN48" s="548"/>
      <c r="DIO48" s="548"/>
      <c r="DIP48" s="548"/>
      <c r="DIQ48" s="548"/>
      <c r="DIR48" s="548"/>
      <c r="DIS48" s="548"/>
      <c r="DIT48" s="548"/>
      <c r="DIU48" s="548"/>
      <c r="DIV48" s="548"/>
      <c r="DIW48" s="548"/>
      <c r="DIX48" s="548"/>
      <c r="DIY48" s="548"/>
      <c r="DIZ48" s="548"/>
      <c r="DJA48" s="548"/>
      <c r="DJB48" s="548"/>
      <c r="DJC48" s="548"/>
      <c r="DJD48" s="548"/>
      <c r="DJE48" s="548"/>
      <c r="DJF48" s="548"/>
      <c r="DJG48" s="548"/>
      <c r="DJH48" s="548"/>
      <c r="DJI48" s="548"/>
      <c r="DJJ48" s="548"/>
      <c r="DJK48" s="548"/>
      <c r="DJL48" s="548"/>
      <c r="DJM48" s="548"/>
      <c r="DJN48" s="548"/>
      <c r="DJO48" s="548"/>
      <c r="DJP48" s="548"/>
      <c r="DJQ48" s="548"/>
      <c r="DJR48" s="548"/>
      <c r="DJS48" s="548"/>
      <c r="DJT48" s="548"/>
      <c r="DJU48" s="548"/>
      <c r="DJV48" s="548"/>
      <c r="DJW48" s="548"/>
      <c r="DJX48" s="548"/>
      <c r="DJY48" s="548"/>
      <c r="DJZ48" s="548"/>
      <c r="DKA48" s="548"/>
      <c r="DKB48" s="548"/>
      <c r="DKC48" s="548"/>
      <c r="DKD48" s="548"/>
      <c r="DKE48" s="548"/>
      <c r="DKF48" s="548"/>
      <c r="DKG48" s="548"/>
      <c r="DKH48" s="548"/>
      <c r="DKI48" s="548"/>
      <c r="DKJ48" s="548"/>
      <c r="DKK48" s="548"/>
      <c r="DKL48" s="548"/>
      <c r="DKM48" s="548"/>
      <c r="DKN48" s="548"/>
      <c r="DKO48" s="548"/>
      <c r="DKP48" s="548"/>
      <c r="DKQ48" s="548"/>
      <c r="DKR48" s="548"/>
      <c r="DKS48" s="548"/>
      <c r="DKT48" s="548"/>
      <c r="DKU48" s="548"/>
      <c r="DKV48" s="548"/>
      <c r="DKW48" s="548"/>
      <c r="DKX48" s="548"/>
      <c r="DKY48" s="548"/>
      <c r="DKZ48" s="548"/>
      <c r="DLA48" s="548"/>
      <c r="DLB48" s="548"/>
      <c r="DLC48" s="548"/>
      <c r="DLD48" s="548"/>
      <c r="DLE48" s="548"/>
      <c r="DLF48" s="548"/>
      <c r="DLG48" s="548"/>
      <c r="DLH48" s="548"/>
      <c r="DLI48" s="548"/>
      <c r="DLJ48" s="548"/>
      <c r="DLK48" s="548"/>
      <c r="DLL48" s="548"/>
      <c r="DLM48" s="548"/>
      <c r="DLN48" s="548"/>
      <c r="DLO48" s="548"/>
      <c r="DLP48" s="548"/>
      <c r="DLQ48" s="548"/>
      <c r="DLR48" s="548"/>
      <c r="DLS48" s="548"/>
      <c r="DLT48" s="548"/>
      <c r="DLU48" s="548"/>
      <c r="DLV48" s="548"/>
      <c r="DLW48" s="548"/>
      <c r="DLX48" s="548"/>
      <c r="DLY48" s="548"/>
      <c r="DLZ48" s="548"/>
      <c r="DMA48" s="548"/>
      <c r="DMB48" s="548"/>
      <c r="DMC48" s="548"/>
      <c r="DMD48" s="548"/>
      <c r="DME48" s="548"/>
      <c r="DMF48" s="548"/>
      <c r="DMG48" s="548"/>
      <c r="DMH48" s="548"/>
      <c r="DMI48" s="548"/>
      <c r="DMJ48" s="548"/>
      <c r="DMK48" s="548"/>
      <c r="DML48" s="548"/>
      <c r="DMM48" s="548"/>
      <c r="DMN48" s="548"/>
      <c r="DMO48" s="548"/>
      <c r="DMP48" s="548"/>
      <c r="DMQ48" s="548"/>
      <c r="DMR48" s="548"/>
      <c r="DMS48" s="548"/>
      <c r="DMT48" s="548"/>
      <c r="DMU48" s="548"/>
      <c r="DMV48" s="548"/>
      <c r="DMW48" s="548"/>
      <c r="DMX48" s="548"/>
      <c r="DMY48" s="548"/>
      <c r="DMZ48" s="548"/>
      <c r="DNA48" s="548"/>
      <c r="DNB48" s="548"/>
      <c r="DNC48" s="548"/>
      <c r="DND48" s="548"/>
      <c r="DNE48" s="548"/>
      <c r="DNF48" s="548"/>
      <c r="DNG48" s="548"/>
      <c r="DNH48" s="548"/>
      <c r="DNI48" s="548"/>
      <c r="DNJ48" s="548"/>
      <c r="DNK48" s="548"/>
      <c r="DNL48" s="548"/>
      <c r="DNM48" s="548"/>
      <c r="DNN48" s="548"/>
      <c r="DNO48" s="548"/>
      <c r="DNP48" s="548"/>
      <c r="DNQ48" s="548"/>
      <c r="DNR48" s="548"/>
      <c r="DNS48" s="548"/>
      <c r="DNT48" s="548"/>
      <c r="DNU48" s="548"/>
      <c r="DNV48" s="548"/>
      <c r="DNW48" s="548"/>
      <c r="DNX48" s="548"/>
      <c r="DNY48" s="548"/>
      <c r="DNZ48" s="548"/>
      <c r="DOA48" s="548"/>
      <c r="DOB48" s="548"/>
      <c r="DOC48" s="548"/>
      <c r="DOD48" s="548"/>
      <c r="DOE48" s="548"/>
      <c r="DOF48" s="548"/>
      <c r="DOG48" s="548"/>
      <c r="DOH48" s="548"/>
      <c r="DOI48" s="548"/>
      <c r="DOJ48" s="548"/>
      <c r="DOK48" s="548"/>
      <c r="DOL48" s="548"/>
      <c r="DOM48" s="548"/>
      <c r="DON48" s="548"/>
      <c r="DOO48" s="548"/>
      <c r="DOP48" s="548"/>
      <c r="DOQ48" s="548"/>
      <c r="DOR48" s="548"/>
      <c r="DOS48" s="548"/>
      <c r="DOT48" s="548"/>
      <c r="DOU48" s="548"/>
      <c r="DOV48" s="548"/>
      <c r="DOW48" s="548"/>
      <c r="DOX48" s="548"/>
      <c r="DOY48" s="548"/>
      <c r="DOZ48" s="548"/>
      <c r="DPA48" s="548"/>
      <c r="DPB48" s="548"/>
      <c r="DPC48" s="548"/>
      <c r="DPD48" s="548"/>
      <c r="DPE48" s="548"/>
      <c r="DPF48" s="548"/>
      <c r="DPG48" s="548"/>
      <c r="DPH48" s="548"/>
      <c r="DPI48" s="548"/>
      <c r="DPJ48" s="548"/>
      <c r="DPK48" s="548"/>
      <c r="DPL48" s="548"/>
      <c r="DPM48" s="548"/>
      <c r="DPN48" s="548"/>
      <c r="DPO48" s="548"/>
      <c r="DPP48" s="548"/>
      <c r="DPQ48" s="548"/>
      <c r="DPR48" s="548"/>
      <c r="DPS48" s="548"/>
      <c r="DPT48" s="548"/>
      <c r="DPU48" s="548"/>
      <c r="DPV48" s="548"/>
      <c r="DPW48" s="548"/>
      <c r="DPX48" s="548"/>
      <c r="DPY48" s="548"/>
      <c r="DPZ48" s="548"/>
      <c r="DQA48" s="548"/>
      <c r="DQB48" s="548"/>
      <c r="DQC48" s="548"/>
      <c r="DQD48" s="548"/>
      <c r="DQE48" s="548"/>
      <c r="DQF48" s="548"/>
      <c r="DQG48" s="548"/>
      <c r="DQH48" s="548"/>
      <c r="DQI48" s="548"/>
      <c r="DQJ48" s="548"/>
      <c r="DQK48" s="548"/>
      <c r="DQL48" s="548"/>
      <c r="DQM48" s="548"/>
      <c r="DQN48" s="548"/>
      <c r="DQO48" s="548"/>
      <c r="DQP48" s="548"/>
      <c r="DQQ48" s="548"/>
      <c r="DQR48" s="548"/>
      <c r="DQS48" s="548"/>
      <c r="DQT48" s="548"/>
      <c r="DQU48" s="548"/>
      <c r="DQV48" s="548"/>
      <c r="DQW48" s="548"/>
      <c r="DQX48" s="548"/>
      <c r="DQY48" s="548"/>
      <c r="DQZ48" s="548"/>
      <c r="DRA48" s="548"/>
      <c r="DRB48" s="548"/>
      <c r="DRC48" s="548"/>
      <c r="DRD48" s="548"/>
      <c r="DRE48" s="548"/>
      <c r="DRF48" s="548"/>
      <c r="DRG48" s="548"/>
      <c r="DRH48" s="548"/>
      <c r="DRI48" s="548"/>
      <c r="DRJ48" s="548"/>
      <c r="DRK48" s="548"/>
      <c r="DRL48" s="548"/>
      <c r="DRM48" s="548"/>
      <c r="DRN48" s="548"/>
      <c r="DRO48" s="548"/>
      <c r="DRP48" s="548"/>
      <c r="DRQ48" s="548"/>
      <c r="DRR48" s="548"/>
      <c r="DRS48" s="548"/>
      <c r="DRT48" s="548"/>
      <c r="DRU48" s="548"/>
      <c r="DRV48" s="548"/>
      <c r="DRW48" s="548"/>
      <c r="DRX48" s="548"/>
      <c r="DRY48" s="548"/>
      <c r="DRZ48" s="548"/>
      <c r="DSA48" s="548"/>
      <c r="DSB48" s="548"/>
      <c r="DSC48" s="548"/>
      <c r="DSD48" s="548"/>
      <c r="DSE48" s="548"/>
      <c r="DSF48" s="548"/>
      <c r="DSG48" s="548"/>
      <c r="DSH48" s="548"/>
      <c r="DSI48" s="548"/>
      <c r="DSJ48" s="548"/>
      <c r="DSK48" s="548"/>
      <c r="DSL48" s="548"/>
      <c r="DSM48" s="548"/>
      <c r="DSN48" s="548"/>
      <c r="DSO48" s="548"/>
      <c r="DSP48" s="548"/>
      <c r="DSQ48" s="548"/>
      <c r="DSR48" s="548"/>
      <c r="DSS48" s="548"/>
      <c r="DST48" s="548"/>
      <c r="DSU48" s="548"/>
      <c r="DSV48" s="548"/>
      <c r="DSW48" s="548"/>
      <c r="DSX48" s="548"/>
      <c r="DSY48" s="548"/>
      <c r="DSZ48" s="548"/>
      <c r="DTA48" s="548"/>
      <c r="DTB48" s="548"/>
      <c r="DTC48" s="548"/>
      <c r="DTD48" s="548"/>
      <c r="DTE48" s="548"/>
      <c r="DTF48" s="548"/>
      <c r="DTG48" s="548"/>
      <c r="DTH48" s="548"/>
      <c r="DTI48" s="548"/>
      <c r="DTJ48" s="548"/>
      <c r="DTK48" s="548"/>
      <c r="DTL48" s="548"/>
      <c r="DTM48" s="548"/>
      <c r="DTN48" s="548"/>
      <c r="DTO48" s="548"/>
      <c r="DTP48" s="548"/>
      <c r="DTQ48" s="548"/>
      <c r="DTR48" s="548"/>
      <c r="DTS48" s="548"/>
      <c r="DTT48" s="548"/>
      <c r="DTU48" s="548"/>
      <c r="DTV48" s="548"/>
      <c r="DTW48" s="548"/>
      <c r="DTX48" s="548"/>
      <c r="DTY48" s="548"/>
      <c r="DTZ48" s="548"/>
      <c r="DUA48" s="548"/>
      <c r="DUB48" s="548"/>
      <c r="DUC48" s="548"/>
      <c r="DUD48" s="548"/>
      <c r="DUE48" s="548"/>
      <c r="DUF48" s="548"/>
      <c r="DUG48" s="548"/>
      <c r="DUH48" s="548"/>
      <c r="DUI48" s="548"/>
      <c r="DUJ48" s="548"/>
      <c r="DUK48" s="548"/>
      <c r="DUL48" s="548"/>
      <c r="DUM48" s="548"/>
      <c r="DUN48" s="548"/>
      <c r="DUO48" s="548"/>
      <c r="DUP48" s="548"/>
      <c r="DUQ48" s="548"/>
      <c r="DUR48" s="548"/>
      <c r="DUS48" s="548"/>
      <c r="DUT48" s="548"/>
      <c r="DUU48" s="548"/>
      <c r="DUV48" s="548"/>
      <c r="DUW48" s="548"/>
      <c r="DUX48" s="548"/>
      <c r="DUY48" s="548"/>
      <c r="DUZ48" s="548"/>
      <c r="DVA48" s="548"/>
      <c r="DVB48" s="548"/>
      <c r="DVC48" s="548"/>
      <c r="DVD48" s="548"/>
      <c r="DVE48" s="548"/>
      <c r="DVF48" s="548"/>
      <c r="DVG48" s="548"/>
      <c r="DVH48" s="548"/>
      <c r="DVI48" s="548"/>
      <c r="DVJ48" s="548"/>
      <c r="DVK48" s="548"/>
      <c r="DVL48" s="548"/>
      <c r="DVM48" s="548"/>
      <c r="DVN48" s="548"/>
      <c r="DVO48" s="548"/>
      <c r="DVP48" s="548"/>
      <c r="DVQ48" s="548"/>
      <c r="DVR48" s="548"/>
      <c r="DVS48" s="548"/>
      <c r="DVT48" s="548"/>
      <c r="DVU48" s="548"/>
      <c r="DVV48" s="548"/>
      <c r="DVW48" s="548"/>
      <c r="DVX48" s="548"/>
      <c r="DVY48" s="548"/>
      <c r="DVZ48" s="548"/>
      <c r="DWA48" s="548"/>
      <c r="DWB48" s="548"/>
      <c r="DWC48" s="548"/>
      <c r="DWD48" s="548"/>
      <c r="DWE48" s="548"/>
      <c r="DWF48" s="548"/>
      <c r="DWG48" s="548"/>
      <c r="DWH48" s="548"/>
      <c r="DWI48" s="548"/>
      <c r="DWJ48" s="548"/>
      <c r="DWK48" s="548"/>
      <c r="DWL48" s="548"/>
      <c r="DWM48" s="548"/>
      <c r="DWN48" s="548"/>
      <c r="DWO48" s="548"/>
      <c r="DWP48" s="548"/>
      <c r="DWQ48" s="548"/>
      <c r="DWR48" s="548"/>
      <c r="DWS48" s="548"/>
      <c r="DWT48" s="548"/>
      <c r="DWU48" s="548"/>
      <c r="DWV48" s="548"/>
      <c r="DWW48" s="548"/>
      <c r="DWX48" s="548"/>
      <c r="DWY48" s="548"/>
      <c r="DWZ48" s="548"/>
      <c r="DXA48" s="548"/>
      <c r="DXB48" s="548"/>
      <c r="DXC48" s="548"/>
      <c r="DXD48" s="548"/>
      <c r="DXE48" s="548"/>
      <c r="DXF48" s="548"/>
      <c r="DXG48" s="548"/>
      <c r="DXH48" s="548"/>
      <c r="DXI48" s="548"/>
      <c r="DXJ48" s="548"/>
      <c r="DXK48" s="548"/>
      <c r="DXL48" s="548"/>
      <c r="DXM48" s="548"/>
      <c r="DXN48" s="548"/>
      <c r="DXO48" s="548"/>
      <c r="DXP48" s="548"/>
      <c r="DXQ48" s="548"/>
      <c r="DXR48" s="548"/>
      <c r="DXS48" s="548"/>
      <c r="DXT48" s="548"/>
      <c r="DXU48" s="548"/>
      <c r="DXV48" s="548"/>
      <c r="DXW48" s="548"/>
      <c r="DXX48" s="548"/>
      <c r="DXY48" s="548"/>
      <c r="DXZ48" s="548"/>
      <c r="DYA48" s="548"/>
      <c r="DYB48" s="548"/>
      <c r="DYC48" s="548"/>
      <c r="DYD48" s="548"/>
      <c r="DYE48" s="548"/>
      <c r="DYF48" s="548"/>
      <c r="DYG48" s="548"/>
      <c r="DYH48" s="548"/>
      <c r="DYI48" s="548"/>
      <c r="DYJ48" s="548"/>
      <c r="DYK48" s="548"/>
      <c r="DYL48" s="548"/>
      <c r="DYM48" s="548"/>
      <c r="DYN48" s="548"/>
      <c r="DYO48" s="548"/>
      <c r="DYP48" s="548"/>
      <c r="DYQ48" s="548"/>
      <c r="DYR48" s="548"/>
      <c r="DYS48" s="548"/>
      <c r="DYT48" s="548"/>
      <c r="DYU48" s="548"/>
      <c r="DYV48" s="548"/>
      <c r="DYW48" s="548"/>
      <c r="DYX48" s="548"/>
      <c r="DYY48" s="548"/>
      <c r="DYZ48" s="548"/>
      <c r="DZA48" s="548"/>
      <c r="DZB48" s="548"/>
      <c r="DZC48" s="548"/>
      <c r="DZD48" s="548"/>
      <c r="DZE48" s="548"/>
      <c r="DZF48" s="548"/>
      <c r="DZG48" s="548"/>
      <c r="DZH48" s="548"/>
      <c r="DZI48" s="548"/>
      <c r="DZJ48" s="548"/>
      <c r="DZK48" s="548"/>
      <c r="DZL48" s="548"/>
      <c r="DZM48" s="548"/>
      <c r="DZN48" s="548"/>
      <c r="DZO48" s="548"/>
      <c r="DZP48" s="548"/>
      <c r="DZQ48" s="548"/>
      <c r="DZR48" s="548"/>
      <c r="DZS48" s="548"/>
      <c r="DZT48" s="548"/>
      <c r="DZU48" s="548"/>
      <c r="DZV48" s="548"/>
      <c r="DZW48" s="548"/>
      <c r="DZX48" s="548"/>
      <c r="DZY48" s="548"/>
      <c r="DZZ48" s="548"/>
      <c r="EAA48" s="548"/>
      <c r="EAB48" s="548"/>
      <c r="EAC48" s="548"/>
      <c r="EAD48" s="548"/>
      <c r="EAE48" s="548"/>
      <c r="EAF48" s="548"/>
      <c r="EAG48" s="548"/>
      <c r="EAH48" s="548"/>
      <c r="EAI48" s="548"/>
      <c r="EAJ48" s="548"/>
      <c r="EAK48" s="548"/>
      <c r="EAL48" s="548"/>
      <c r="EAM48" s="548"/>
      <c r="EAN48" s="548"/>
      <c r="EAO48" s="548"/>
      <c r="EAP48" s="548"/>
      <c r="EAQ48" s="548"/>
      <c r="EAR48" s="548"/>
      <c r="EAS48" s="548"/>
      <c r="EAT48" s="548"/>
      <c r="EAU48" s="548"/>
      <c r="EAV48" s="548"/>
      <c r="EAW48" s="548"/>
      <c r="EAX48" s="548"/>
      <c r="EAY48" s="548"/>
      <c r="EAZ48" s="548"/>
      <c r="EBA48" s="548"/>
      <c r="EBB48" s="548"/>
      <c r="EBC48" s="548"/>
      <c r="EBD48" s="548"/>
      <c r="EBE48" s="548"/>
      <c r="EBF48" s="548"/>
      <c r="EBG48" s="548"/>
      <c r="EBH48" s="548"/>
      <c r="EBI48" s="548"/>
      <c r="EBJ48" s="548"/>
      <c r="EBK48" s="548"/>
      <c r="EBL48" s="548"/>
      <c r="EBM48" s="548"/>
      <c r="EBN48" s="548"/>
      <c r="EBO48" s="548"/>
      <c r="EBP48" s="548"/>
      <c r="EBQ48" s="548"/>
      <c r="EBR48" s="548"/>
      <c r="EBS48" s="548"/>
      <c r="EBT48" s="548"/>
      <c r="EBU48" s="548"/>
      <c r="EBV48" s="548"/>
      <c r="EBW48" s="548"/>
      <c r="EBX48" s="548"/>
      <c r="EBY48" s="548"/>
      <c r="EBZ48" s="548"/>
      <c r="ECA48" s="548"/>
      <c r="ECB48" s="548"/>
      <c r="ECC48" s="548"/>
      <c r="ECD48" s="548"/>
      <c r="ECE48" s="548"/>
      <c r="ECF48" s="548"/>
      <c r="ECG48" s="548"/>
      <c r="ECH48" s="548"/>
      <c r="ECI48" s="548"/>
      <c r="ECJ48" s="548"/>
      <c r="ECK48" s="548"/>
      <c r="ECL48" s="548"/>
      <c r="ECM48" s="548"/>
      <c r="ECN48" s="548"/>
      <c r="ECO48" s="548"/>
      <c r="ECP48" s="548"/>
      <c r="ECQ48" s="548"/>
      <c r="ECR48" s="548"/>
      <c r="ECS48" s="548"/>
      <c r="ECT48" s="548"/>
      <c r="ECU48" s="548"/>
      <c r="ECV48" s="548"/>
      <c r="ECW48" s="548"/>
      <c r="ECX48" s="548"/>
      <c r="ECY48" s="548"/>
      <c r="ECZ48" s="548"/>
      <c r="EDA48" s="548"/>
      <c r="EDB48" s="548"/>
      <c r="EDC48" s="548"/>
      <c r="EDD48" s="548"/>
      <c r="EDE48" s="548"/>
      <c r="EDF48" s="548"/>
      <c r="EDG48" s="548"/>
      <c r="EDH48" s="548"/>
      <c r="EDI48" s="548"/>
      <c r="EDJ48" s="548"/>
      <c r="EDK48" s="548"/>
      <c r="EDL48" s="548"/>
      <c r="EDM48" s="548"/>
      <c r="EDN48" s="548"/>
      <c r="EDO48" s="548"/>
      <c r="EDP48" s="548"/>
      <c r="EDQ48" s="548"/>
      <c r="EDR48" s="548"/>
      <c r="EDS48" s="548"/>
      <c r="EDT48" s="548"/>
      <c r="EDU48" s="548"/>
      <c r="EDV48" s="548"/>
      <c r="EDW48" s="548"/>
      <c r="EDX48" s="548"/>
      <c r="EDY48" s="548"/>
      <c r="EDZ48" s="548"/>
      <c r="EEA48" s="548"/>
      <c r="EEB48" s="548"/>
      <c r="EEC48" s="548"/>
      <c r="EED48" s="548"/>
      <c r="EEE48" s="548"/>
      <c r="EEF48" s="548"/>
      <c r="EEG48" s="548"/>
      <c r="EEH48" s="548"/>
      <c r="EEI48" s="548"/>
      <c r="EEJ48" s="548"/>
      <c r="EEK48" s="548"/>
      <c r="EEL48" s="548"/>
      <c r="EEM48" s="548"/>
      <c r="EEN48" s="548"/>
      <c r="EEO48" s="548"/>
      <c r="EEP48" s="548"/>
      <c r="EEQ48" s="548"/>
      <c r="EER48" s="548"/>
      <c r="EES48" s="548"/>
      <c r="EET48" s="548"/>
      <c r="EEU48" s="548"/>
      <c r="EEV48" s="548"/>
      <c r="EEW48" s="548"/>
      <c r="EEX48" s="548"/>
      <c r="EEY48" s="548"/>
      <c r="EEZ48" s="548"/>
      <c r="EFA48" s="548"/>
      <c r="EFB48" s="548"/>
      <c r="EFC48" s="548"/>
      <c r="EFD48" s="548"/>
      <c r="EFE48" s="548"/>
      <c r="EFF48" s="548"/>
      <c r="EFG48" s="548"/>
      <c r="EFH48" s="548"/>
      <c r="EFI48" s="548"/>
      <c r="EFJ48" s="548"/>
      <c r="EFK48" s="548"/>
      <c r="EFL48" s="548"/>
      <c r="EFM48" s="548"/>
      <c r="EFN48" s="548"/>
      <c r="EFO48" s="548"/>
      <c r="EFP48" s="548"/>
      <c r="EFQ48" s="548"/>
      <c r="EFR48" s="548"/>
      <c r="EFS48" s="548"/>
      <c r="EFT48" s="548"/>
      <c r="EFU48" s="548"/>
      <c r="EFV48" s="548"/>
      <c r="EFW48" s="548"/>
      <c r="EFX48" s="548"/>
      <c r="EFY48" s="548"/>
      <c r="EFZ48" s="548"/>
      <c r="EGA48" s="548"/>
      <c r="EGB48" s="548"/>
      <c r="EGC48" s="548"/>
      <c r="EGD48" s="548"/>
      <c r="EGE48" s="548"/>
      <c r="EGF48" s="548"/>
      <c r="EGG48" s="548"/>
      <c r="EGH48" s="548"/>
      <c r="EGI48" s="548"/>
      <c r="EGJ48" s="548"/>
      <c r="EGK48" s="548"/>
      <c r="EGL48" s="548"/>
      <c r="EGM48" s="548"/>
      <c r="EGN48" s="548"/>
      <c r="EGO48" s="548"/>
      <c r="EGP48" s="548"/>
      <c r="EGQ48" s="548"/>
      <c r="EGR48" s="548"/>
      <c r="EGS48" s="548"/>
      <c r="EGT48" s="548"/>
      <c r="EGU48" s="548"/>
      <c r="EGV48" s="548"/>
      <c r="EGW48" s="548"/>
      <c r="EGX48" s="548"/>
      <c r="EGY48" s="548"/>
      <c r="EGZ48" s="548"/>
      <c r="EHA48" s="548"/>
      <c r="EHB48" s="548"/>
      <c r="EHC48" s="548"/>
      <c r="EHD48" s="548"/>
      <c r="EHE48" s="548"/>
      <c r="EHF48" s="548"/>
      <c r="EHG48" s="548"/>
      <c r="EHH48" s="548"/>
      <c r="EHI48" s="548"/>
      <c r="EHJ48" s="548"/>
      <c r="EHK48" s="548"/>
      <c r="EHL48" s="548"/>
      <c r="EHM48" s="548"/>
      <c r="EHN48" s="548"/>
      <c r="EHO48" s="548"/>
      <c r="EHP48" s="548"/>
      <c r="EHQ48" s="548"/>
      <c r="EHR48" s="548"/>
      <c r="EHS48" s="548"/>
      <c r="EHT48" s="548"/>
      <c r="EHU48" s="548"/>
      <c r="EHV48" s="548"/>
      <c r="EHW48" s="548"/>
      <c r="EHX48" s="548"/>
      <c r="EHY48" s="548"/>
      <c r="EHZ48" s="548"/>
      <c r="EIA48" s="548"/>
      <c r="EIB48" s="548"/>
      <c r="EIC48" s="548"/>
      <c r="EID48" s="548"/>
      <c r="EIE48" s="548"/>
      <c r="EIF48" s="548"/>
      <c r="EIG48" s="548"/>
      <c r="EIH48" s="548"/>
      <c r="EII48" s="548"/>
      <c r="EIJ48" s="548"/>
      <c r="EIK48" s="548"/>
      <c r="EIL48" s="548"/>
      <c r="EIM48" s="548"/>
      <c r="EIN48" s="548"/>
      <c r="EIO48" s="548"/>
      <c r="EIP48" s="548"/>
      <c r="EIQ48" s="548"/>
      <c r="EIR48" s="548"/>
      <c r="EIS48" s="548"/>
      <c r="EIT48" s="548"/>
      <c r="EIU48" s="548"/>
      <c r="EIV48" s="548"/>
      <c r="EIW48" s="548"/>
      <c r="EIX48" s="548"/>
      <c r="EIY48" s="548"/>
      <c r="EIZ48" s="548"/>
      <c r="EJA48" s="548"/>
      <c r="EJB48" s="548"/>
      <c r="EJC48" s="548"/>
      <c r="EJD48" s="548"/>
      <c r="EJE48" s="548"/>
      <c r="EJF48" s="548"/>
      <c r="EJG48" s="548"/>
      <c r="EJH48" s="548"/>
      <c r="EJI48" s="548"/>
      <c r="EJJ48" s="548"/>
      <c r="EJK48" s="548"/>
      <c r="EJL48" s="548"/>
      <c r="EJM48" s="548"/>
      <c r="EJN48" s="548"/>
      <c r="EJO48" s="548"/>
      <c r="EJP48" s="548"/>
      <c r="EJQ48" s="548"/>
      <c r="EJR48" s="548"/>
      <c r="EJS48" s="548"/>
      <c r="EJT48" s="548"/>
      <c r="EJU48" s="548"/>
      <c r="EJV48" s="548"/>
      <c r="EJW48" s="548"/>
      <c r="EJX48" s="548"/>
      <c r="EJY48" s="548"/>
      <c r="EJZ48" s="548"/>
      <c r="EKA48" s="548"/>
      <c r="EKB48" s="548"/>
      <c r="EKC48" s="548"/>
      <c r="EKD48" s="548"/>
      <c r="EKE48" s="548"/>
      <c r="EKF48" s="548"/>
      <c r="EKG48" s="548"/>
      <c r="EKH48" s="548"/>
      <c r="EKI48" s="548"/>
      <c r="EKJ48" s="548"/>
      <c r="EKK48" s="548"/>
      <c r="EKL48" s="548"/>
      <c r="EKM48" s="548"/>
      <c r="EKN48" s="548"/>
      <c r="EKO48" s="548"/>
      <c r="EKP48" s="548"/>
      <c r="EKQ48" s="548"/>
      <c r="EKR48" s="548"/>
      <c r="EKS48" s="548"/>
      <c r="EKT48" s="548"/>
      <c r="EKU48" s="548"/>
      <c r="EKV48" s="548"/>
      <c r="EKW48" s="548"/>
      <c r="EKX48" s="548"/>
      <c r="EKY48" s="548"/>
      <c r="EKZ48" s="548"/>
      <c r="ELA48" s="548"/>
      <c r="ELB48" s="548"/>
      <c r="ELC48" s="548"/>
      <c r="ELD48" s="548"/>
      <c r="ELE48" s="548"/>
      <c r="ELF48" s="548"/>
      <c r="ELG48" s="548"/>
      <c r="ELH48" s="548"/>
      <c r="ELI48" s="548"/>
      <c r="ELJ48" s="548"/>
      <c r="ELK48" s="548"/>
      <c r="ELL48" s="548"/>
      <c r="ELM48" s="548"/>
      <c r="ELN48" s="548"/>
      <c r="ELO48" s="548"/>
      <c r="ELP48" s="548"/>
      <c r="ELQ48" s="548"/>
      <c r="ELR48" s="548"/>
      <c r="ELS48" s="548"/>
      <c r="ELT48" s="548"/>
      <c r="ELU48" s="548"/>
      <c r="ELV48" s="548"/>
      <c r="ELW48" s="548"/>
      <c r="ELX48" s="548"/>
      <c r="ELY48" s="548"/>
      <c r="ELZ48" s="548"/>
      <c r="EMA48" s="548"/>
      <c r="EMB48" s="548"/>
      <c r="EMC48" s="548"/>
      <c r="EMD48" s="548"/>
      <c r="EME48" s="548"/>
      <c r="EMF48" s="548"/>
      <c r="EMG48" s="548"/>
      <c r="EMH48" s="548"/>
      <c r="EMI48" s="548"/>
      <c r="EMJ48" s="548"/>
      <c r="EMK48" s="548"/>
      <c r="EML48" s="548"/>
      <c r="EMM48" s="548"/>
      <c r="EMN48" s="548"/>
      <c r="EMO48" s="548"/>
      <c r="EMP48" s="548"/>
      <c r="EMQ48" s="548"/>
      <c r="EMR48" s="548"/>
      <c r="EMS48" s="548"/>
      <c r="EMT48" s="548"/>
      <c r="EMU48" s="548"/>
      <c r="EMV48" s="548"/>
      <c r="EMW48" s="548"/>
      <c r="EMX48" s="548"/>
      <c r="EMY48" s="548"/>
      <c r="EMZ48" s="548"/>
      <c r="ENA48" s="548"/>
      <c r="ENB48" s="548"/>
      <c r="ENC48" s="548"/>
      <c r="END48" s="548"/>
      <c r="ENE48" s="548"/>
      <c r="ENF48" s="548"/>
      <c r="ENG48" s="548"/>
      <c r="ENH48" s="548"/>
      <c r="ENI48" s="548"/>
      <c r="ENJ48" s="548"/>
      <c r="ENK48" s="548"/>
      <c r="ENL48" s="548"/>
      <c r="ENM48" s="548"/>
      <c r="ENN48" s="548"/>
      <c r="ENO48" s="548"/>
      <c r="ENP48" s="548"/>
      <c r="ENQ48" s="548"/>
      <c r="ENR48" s="548"/>
      <c r="ENS48" s="548"/>
      <c r="ENT48" s="548"/>
      <c r="ENU48" s="548"/>
      <c r="ENV48" s="548"/>
      <c r="ENW48" s="548"/>
      <c r="ENX48" s="548"/>
      <c r="ENY48" s="548"/>
      <c r="ENZ48" s="548"/>
      <c r="EOA48" s="548"/>
      <c r="EOB48" s="548"/>
      <c r="EOC48" s="548"/>
      <c r="EOD48" s="548"/>
      <c r="EOE48" s="548"/>
      <c r="EOF48" s="548"/>
      <c r="EOG48" s="548"/>
      <c r="EOH48" s="548"/>
      <c r="EOI48" s="548"/>
      <c r="EOJ48" s="548"/>
      <c r="EOK48" s="548"/>
      <c r="EOL48" s="548"/>
      <c r="EOM48" s="548"/>
      <c r="EON48" s="548"/>
      <c r="EOO48" s="548"/>
      <c r="EOP48" s="548"/>
      <c r="EOQ48" s="548"/>
      <c r="EOR48" s="548"/>
      <c r="EOS48" s="548"/>
      <c r="EOT48" s="548"/>
      <c r="EOU48" s="548"/>
      <c r="EOV48" s="548"/>
      <c r="EOW48" s="548"/>
      <c r="EOX48" s="548"/>
      <c r="EOY48" s="548"/>
      <c r="EOZ48" s="548"/>
      <c r="EPA48" s="548"/>
      <c r="EPB48" s="548"/>
      <c r="EPC48" s="548"/>
      <c r="EPD48" s="548"/>
      <c r="EPE48" s="548"/>
      <c r="EPF48" s="548"/>
      <c r="EPG48" s="548"/>
      <c r="EPH48" s="548"/>
      <c r="EPI48" s="548"/>
      <c r="EPJ48" s="548"/>
      <c r="EPK48" s="548"/>
      <c r="EPL48" s="548"/>
      <c r="EPM48" s="548"/>
      <c r="EPN48" s="548"/>
      <c r="EPO48" s="548"/>
      <c r="EPP48" s="548"/>
      <c r="EPQ48" s="548"/>
      <c r="EPR48" s="548"/>
      <c r="EPS48" s="548"/>
      <c r="EPT48" s="548"/>
      <c r="EPU48" s="548"/>
      <c r="EPV48" s="548"/>
      <c r="EPW48" s="548"/>
      <c r="EPX48" s="548"/>
      <c r="EPY48" s="548"/>
      <c r="EPZ48" s="548"/>
      <c r="EQA48" s="548"/>
      <c r="EQB48" s="548"/>
      <c r="EQC48" s="548"/>
      <c r="EQD48" s="548"/>
      <c r="EQE48" s="548"/>
      <c r="EQF48" s="548"/>
      <c r="EQG48" s="548"/>
      <c r="EQH48" s="548"/>
      <c r="EQI48" s="548"/>
      <c r="EQJ48" s="548"/>
      <c r="EQK48" s="548"/>
      <c r="EQL48" s="548"/>
      <c r="EQM48" s="548"/>
      <c r="EQN48" s="548"/>
      <c r="EQO48" s="548"/>
      <c r="EQP48" s="548"/>
      <c r="EQQ48" s="548"/>
      <c r="EQR48" s="548"/>
      <c r="EQS48" s="548"/>
      <c r="EQT48" s="548"/>
      <c r="EQU48" s="548"/>
      <c r="EQV48" s="548"/>
      <c r="EQW48" s="548"/>
      <c r="EQX48" s="548"/>
      <c r="EQY48" s="548"/>
      <c r="EQZ48" s="548"/>
      <c r="ERA48" s="548"/>
      <c r="ERB48" s="548"/>
      <c r="ERC48" s="548"/>
      <c r="ERD48" s="548"/>
      <c r="ERE48" s="548"/>
      <c r="ERF48" s="548"/>
      <c r="ERG48" s="548"/>
      <c r="ERH48" s="548"/>
      <c r="ERI48" s="548"/>
      <c r="ERJ48" s="548"/>
      <c r="ERK48" s="548"/>
      <c r="ERL48" s="548"/>
      <c r="ERM48" s="548"/>
      <c r="ERN48" s="548"/>
      <c r="ERO48" s="548"/>
      <c r="ERP48" s="548"/>
      <c r="ERQ48" s="548"/>
      <c r="ERR48" s="548"/>
      <c r="ERS48" s="548"/>
      <c r="ERT48" s="548"/>
      <c r="ERU48" s="548"/>
      <c r="ERV48" s="548"/>
      <c r="ERW48" s="548"/>
      <c r="ERX48" s="548"/>
      <c r="ERY48" s="548"/>
      <c r="ERZ48" s="548"/>
      <c r="ESA48" s="548"/>
      <c r="ESB48" s="548"/>
      <c r="ESC48" s="548"/>
      <c r="ESD48" s="548"/>
      <c r="ESE48" s="548"/>
      <c r="ESF48" s="548"/>
      <c r="ESG48" s="548"/>
      <c r="ESH48" s="548"/>
      <c r="ESI48" s="548"/>
      <c r="ESJ48" s="548"/>
      <c r="ESK48" s="548"/>
      <c r="ESL48" s="548"/>
      <c r="ESM48" s="548"/>
      <c r="ESN48" s="548"/>
      <c r="ESO48" s="548"/>
      <c r="ESP48" s="548"/>
      <c r="ESQ48" s="548"/>
      <c r="ESR48" s="548"/>
      <c r="ESS48" s="548"/>
      <c r="EST48" s="548"/>
      <c r="ESU48" s="548"/>
      <c r="ESV48" s="548"/>
      <c r="ESW48" s="548"/>
      <c r="ESX48" s="548"/>
      <c r="ESY48" s="548"/>
      <c r="ESZ48" s="548"/>
      <c r="ETA48" s="548"/>
      <c r="ETB48" s="548"/>
      <c r="ETC48" s="548"/>
      <c r="ETD48" s="548"/>
      <c r="ETE48" s="548"/>
      <c r="ETF48" s="548"/>
      <c r="ETG48" s="548"/>
      <c r="ETH48" s="548"/>
      <c r="ETI48" s="548"/>
      <c r="ETJ48" s="548"/>
      <c r="ETK48" s="548"/>
      <c r="ETL48" s="548"/>
      <c r="ETM48" s="548"/>
      <c r="ETN48" s="548"/>
      <c r="ETO48" s="548"/>
      <c r="ETP48" s="548"/>
      <c r="ETQ48" s="548"/>
      <c r="ETR48" s="548"/>
      <c r="ETS48" s="548"/>
      <c r="ETT48" s="548"/>
      <c r="ETU48" s="548"/>
      <c r="ETV48" s="548"/>
      <c r="ETW48" s="548"/>
      <c r="ETX48" s="548"/>
      <c r="ETY48" s="548"/>
      <c r="ETZ48" s="548"/>
      <c r="EUA48" s="548"/>
      <c r="EUB48" s="548"/>
      <c r="EUC48" s="548"/>
      <c r="EUD48" s="548"/>
      <c r="EUE48" s="548"/>
      <c r="EUF48" s="548"/>
      <c r="EUG48" s="548"/>
      <c r="EUH48" s="548"/>
      <c r="EUI48" s="548"/>
      <c r="EUJ48" s="548"/>
      <c r="EUK48" s="548"/>
      <c r="EUL48" s="548"/>
      <c r="EUM48" s="548"/>
      <c r="EUN48" s="548"/>
      <c r="EUO48" s="548"/>
      <c r="EUP48" s="548"/>
      <c r="EUQ48" s="548"/>
      <c r="EUR48" s="548"/>
      <c r="EUS48" s="548"/>
      <c r="EUT48" s="548"/>
      <c r="EUU48" s="548"/>
      <c r="EUV48" s="548"/>
      <c r="EUW48" s="548"/>
      <c r="EUX48" s="548"/>
      <c r="EUY48" s="548"/>
      <c r="EUZ48" s="548"/>
      <c r="EVA48" s="548"/>
      <c r="EVB48" s="548"/>
      <c r="EVC48" s="548"/>
      <c r="EVD48" s="548"/>
      <c r="EVE48" s="548"/>
      <c r="EVF48" s="548"/>
      <c r="EVG48" s="548"/>
      <c r="EVH48" s="548"/>
      <c r="EVI48" s="548"/>
      <c r="EVJ48" s="548"/>
      <c r="EVK48" s="548"/>
      <c r="EVL48" s="548"/>
      <c r="EVM48" s="548"/>
      <c r="EVN48" s="548"/>
      <c r="EVO48" s="548"/>
      <c r="EVP48" s="548"/>
      <c r="EVQ48" s="548"/>
      <c r="EVR48" s="548"/>
      <c r="EVS48" s="548"/>
      <c r="EVT48" s="548"/>
      <c r="EVU48" s="548"/>
      <c r="EVV48" s="548"/>
      <c r="EVW48" s="548"/>
      <c r="EVX48" s="548"/>
      <c r="EVY48" s="548"/>
      <c r="EVZ48" s="548"/>
      <c r="EWA48" s="548"/>
      <c r="EWB48" s="548"/>
      <c r="EWC48" s="548"/>
      <c r="EWD48" s="548"/>
      <c r="EWE48" s="548"/>
      <c r="EWF48" s="548"/>
      <c r="EWG48" s="548"/>
      <c r="EWH48" s="548"/>
      <c r="EWI48" s="548"/>
      <c r="EWJ48" s="548"/>
      <c r="EWK48" s="548"/>
      <c r="EWL48" s="548"/>
      <c r="EWM48" s="548"/>
      <c r="EWN48" s="548"/>
      <c r="EWO48" s="548"/>
      <c r="EWP48" s="548"/>
      <c r="EWQ48" s="548"/>
      <c r="EWR48" s="548"/>
      <c r="EWS48" s="548"/>
      <c r="EWT48" s="548"/>
      <c r="EWU48" s="548"/>
      <c r="EWV48" s="548"/>
      <c r="EWW48" s="548"/>
      <c r="EWX48" s="548"/>
      <c r="EWY48" s="548"/>
      <c r="EWZ48" s="548"/>
      <c r="EXA48" s="548"/>
      <c r="EXB48" s="548"/>
      <c r="EXC48" s="548"/>
      <c r="EXD48" s="548"/>
      <c r="EXE48" s="548"/>
      <c r="EXF48" s="548"/>
      <c r="EXG48" s="548"/>
      <c r="EXH48" s="548"/>
      <c r="EXI48" s="548"/>
      <c r="EXJ48" s="548"/>
      <c r="EXK48" s="548"/>
      <c r="EXL48" s="548"/>
      <c r="EXM48" s="548"/>
      <c r="EXN48" s="548"/>
      <c r="EXO48" s="548"/>
      <c r="EXP48" s="548"/>
      <c r="EXQ48" s="548"/>
      <c r="EXR48" s="548"/>
      <c r="EXS48" s="548"/>
      <c r="EXT48" s="548"/>
      <c r="EXU48" s="548"/>
      <c r="EXV48" s="548"/>
      <c r="EXW48" s="548"/>
      <c r="EXX48" s="548"/>
      <c r="EXY48" s="548"/>
      <c r="EXZ48" s="548"/>
      <c r="EYA48" s="548"/>
      <c r="EYB48" s="548"/>
      <c r="EYC48" s="548"/>
      <c r="EYD48" s="548"/>
      <c r="EYE48" s="548"/>
      <c r="EYF48" s="548"/>
      <c r="EYG48" s="548"/>
      <c r="EYH48" s="548"/>
      <c r="EYI48" s="548"/>
      <c r="EYJ48" s="548"/>
      <c r="EYK48" s="548"/>
      <c r="EYL48" s="548"/>
      <c r="EYM48" s="548"/>
      <c r="EYN48" s="548"/>
      <c r="EYO48" s="548"/>
      <c r="EYP48" s="548"/>
      <c r="EYQ48" s="548"/>
      <c r="EYR48" s="548"/>
      <c r="EYS48" s="548"/>
      <c r="EYT48" s="548"/>
      <c r="EYU48" s="548"/>
      <c r="EYV48" s="548"/>
      <c r="EYW48" s="548"/>
      <c r="EYX48" s="548"/>
      <c r="EYY48" s="548"/>
      <c r="EYZ48" s="548"/>
      <c r="EZA48" s="548"/>
      <c r="EZB48" s="548"/>
      <c r="EZC48" s="548"/>
      <c r="EZD48" s="548"/>
      <c r="EZE48" s="548"/>
      <c r="EZF48" s="548"/>
      <c r="EZG48" s="548"/>
      <c r="EZH48" s="548"/>
      <c r="EZI48" s="548"/>
      <c r="EZJ48" s="548"/>
      <c r="EZK48" s="548"/>
      <c r="EZL48" s="548"/>
      <c r="EZM48" s="548"/>
      <c r="EZN48" s="548"/>
      <c r="EZO48" s="548"/>
      <c r="EZP48" s="548"/>
      <c r="EZQ48" s="548"/>
      <c r="EZR48" s="548"/>
      <c r="EZS48" s="548"/>
      <c r="EZT48" s="548"/>
      <c r="EZU48" s="548"/>
      <c r="EZV48" s="548"/>
      <c r="EZW48" s="548"/>
      <c r="EZX48" s="548"/>
      <c r="EZY48" s="548"/>
      <c r="EZZ48" s="548"/>
      <c r="FAA48" s="548"/>
      <c r="FAB48" s="548"/>
      <c r="FAC48" s="548"/>
      <c r="FAD48" s="548"/>
      <c r="FAE48" s="548"/>
      <c r="FAF48" s="548"/>
      <c r="FAG48" s="548"/>
      <c r="FAH48" s="548"/>
      <c r="FAI48" s="548"/>
      <c r="FAJ48" s="548"/>
      <c r="FAK48" s="548"/>
      <c r="FAL48" s="548"/>
      <c r="FAM48" s="548"/>
      <c r="FAN48" s="548"/>
      <c r="FAO48" s="548"/>
      <c r="FAP48" s="548"/>
      <c r="FAQ48" s="548"/>
      <c r="FAR48" s="548"/>
      <c r="FAS48" s="548"/>
      <c r="FAT48" s="548"/>
      <c r="FAU48" s="548"/>
      <c r="FAV48" s="548"/>
      <c r="FAW48" s="548"/>
      <c r="FAX48" s="548"/>
      <c r="FAY48" s="548"/>
      <c r="FAZ48" s="548"/>
      <c r="FBA48" s="548"/>
      <c r="FBB48" s="548"/>
      <c r="FBC48" s="548"/>
      <c r="FBD48" s="548"/>
      <c r="FBE48" s="548"/>
      <c r="FBF48" s="548"/>
      <c r="FBG48" s="548"/>
      <c r="FBH48" s="548"/>
      <c r="FBI48" s="548"/>
      <c r="FBJ48" s="548"/>
      <c r="FBK48" s="548"/>
      <c r="FBL48" s="548"/>
      <c r="FBM48" s="548"/>
      <c r="FBN48" s="548"/>
      <c r="FBO48" s="548"/>
      <c r="FBP48" s="548"/>
      <c r="FBQ48" s="548"/>
      <c r="FBR48" s="548"/>
      <c r="FBS48" s="548"/>
      <c r="FBT48" s="548"/>
      <c r="FBU48" s="548"/>
      <c r="FBV48" s="548"/>
      <c r="FBW48" s="548"/>
      <c r="FBX48" s="548"/>
      <c r="FBY48" s="548"/>
      <c r="FBZ48" s="548"/>
      <c r="FCA48" s="548"/>
      <c r="FCB48" s="548"/>
      <c r="FCC48" s="548"/>
      <c r="FCD48" s="548"/>
      <c r="FCE48" s="548"/>
      <c r="FCF48" s="548"/>
      <c r="FCG48" s="548"/>
      <c r="FCH48" s="548"/>
      <c r="FCI48" s="548"/>
      <c r="FCJ48" s="548"/>
      <c r="FCK48" s="548"/>
      <c r="FCL48" s="548"/>
      <c r="FCM48" s="548"/>
      <c r="FCN48" s="548"/>
      <c r="FCO48" s="548"/>
      <c r="FCP48" s="548"/>
      <c r="FCQ48" s="548"/>
      <c r="FCR48" s="548"/>
      <c r="FCS48" s="548"/>
      <c r="FCT48" s="548"/>
      <c r="FCU48" s="548"/>
      <c r="FCV48" s="548"/>
      <c r="FCW48" s="548"/>
      <c r="FCX48" s="548"/>
      <c r="FCY48" s="548"/>
      <c r="FCZ48" s="548"/>
      <c r="FDA48" s="548"/>
      <c r="FDB48" s="548"/>
      <c r="FDC48" s="548"/>
      <c r="FDD48" s="548"/>
      <c r="FDE48" s="548"/>
      <c r="FDF48" s="548"/>
      <c r="FDG48" s="548"/>
      <c r="FDH48" s="548"/>
      <c r="FDI48" s="548"/>
      <c r="FDJ48" s="548"/>
      <c r="FDK48" s="548"/>
      <c r="FDL48" s="548"/>
      <c r="FDM48" s="548"/>
      <c r="FDN48" s="548"/>
      <c r="FDO48" s="548"/>
      <c r="FDP48" s="548"/>
      <c r="FDQ48" s="548"/>
      <c r="FDR48" s="548"/>
      <c r="FDS48" s="548"/>
      <c r="FDT48" s="548"/>
      <c r="FDU48" s="548"/>
      <c r="FDV48" s="548"/>
      <c r="FDW48" s="548"/>
      <c r="FDX48" s="548"/>
      <c r="FDY48" s="548"/>
      <c r="FDZ48" s="548"/>
      <c r="FEA48" s="548"/>
      <c r="FEB48" s="548"/>
      <c r="FEC48" s="548"/>
      <c r="FED48" s="548"/>
      <c r="FEE48" s="548"/>
      <c r="FEF48" s="548"/>
      <c r="FEG48" s="548"/>
      <c r="FEH48" s="548"/>
      <c r="FEI48" s="548"/>
      <c r="FEJ48" s="548"/>
      <c r="FEK48" s="548"/>
      <c r="FEL48" s="548"/>
      <c r="FEM48" s="548"/>
      <c r="FEN48" s="548"/>
      <c r="FEO48" s="548"/>
      <c r="FEP48" s="548"/>
      <c r="FEQ48" s="548"/>
      <c r="FER48" s="548"/>
      <c r="FES48" s="548"/>
      <c r="FET48" s="548"/>
      <c r="FEU48" s="548"/>
      <c r="FEV48" s="548"/>
      <c r="FEW48" s="548"/>
      <c r="FEX48" s="548"/>
      <c r="FEY48" s="548"/>
      <c r="FEZ48" s="548"/>
      <c r="FFA48" s="548"/>
      <c r="FFB48" s="548"/>
      <c r="FFC48" s="548"/>
      <c r="FFD48" s="548"/>
      <c r="FFE48" s="548"/>
      <c r="FFF48" s="548"/>
      <c r="FFG48" s="548"/>
      <c r="FFH48" s="548"/>
      <c r="FFI48" s="548"/>
      <c r="FFJ48" s="548"/>
      <c r="FFK48" s="548"/>
      <c r="FFL48" s="548"/>
      <c r="FFM48" s="548"/>
      <c r="FFN48" s="548"/>
      <c r="FFO48" s="548"/>
      <c r="FFP48" s="548"/>
      <c r="FFQ48" s="548"/>
      <c r="FFR48" s="548"/>
      <c r="FFS48" s="548"/>
      <c r="FFT48" s="548"/>
      <c r="FFU48" s="548"/>
      <c r="FFV48" s="548"/>
      <c r="FFW48" s="548"/>
      <c r="FFX48" s="548"/>
      <c r="FFY48" s="548"/>
      <c r="FFZ48" s="548"/>
      <c r="FGA48" s="548"/>
      <c r="FGB48" s="548"/>
      <c r="FGC48" s="548"/>
      <c r="FGD48" s="548"/>
      <c r="FGE48" s="548"/>
      <c r="FGF48" s="548"/>
      <c r="FGG48" s="548"/>
      <c r="FGH48" s="548"/>
      <c r="FGI48" s="548"/>
      <c r="FGJ48" s="548"/>
      <c r="FGK48" s="548"/>
      <c r="FGL48" s="548"/>
      <c r="FGM48" s="548"/>
      <c r="FGN48" s="548"/>
      <c r="FGO48" s="548"/>
      <c r="FGP48" s="548"/>
      <c r="FGQ48" s="548"/>
      <c r="FGR48" s="548"/>
      <c r="FGS48" s="548"/>
      <c r="FGT48" s="548"/>
      <c r="FGU48" s="548"/>
      <c r="FGV48" s="548"/>
      <c r="FGW48" s="548"/>
      <c r="FGX48" s="548"/>
      <c r="FGY48" s="548"/>
      <c r="FGZ48" s="548"/>
      <c r="FHA48" s="548"/>
      <c r="FHB48" s="548"/>
      <c r="FHC48" s="548"/>
      <c r="FHD48" s="548"/>
      <c r="FHE48" s="548"/>
      <c r="FHF48" s="548"/>
      <c r="FHG48" s="548"/>
      <c r="FHH48" s="548"/>
      <c r="FHI48" s="548"/>
      <c r="FHJ48" s="548"/>
      <c r="FHK48" s="548"/>
      <c r="FHL48" s="548"/>
      <c r="FHM48" s="548"/>
      <c r="FHN48" s="548"/>
      <c r="FHO48" s="548"/>
      <c r="FHP48" s="548"/>
      <c r="FHQ48" s="548"/>
      <c r="FHR48" s="548"/>
      <c r="FHS48" s="548"/>
      <c r="FHT48" s="548"/>
      <c r="FHU48" s="548"/>
      <c r="FHV48" s="548"/>
      <c r="FHW48" s="548"/>
      <c r="FHX48" s="548"/>
      <c r="FHY48" s="548"/>
      <c r="FHZ48" s="548"/>
      <c r="FIA48" s="548"/>
      <c r="FIB48" s="548"/>
      <c r="FIC48" s="548"/>
      <c r="FID48" s="548"/>
      <c r="FIE48" s="548"/>
      <c r="FIF48" s="548"/>
      <c r="FIG48" s="548"/>
      <c r="FIH48" s="548"/>
      <c r="FII48" s="548"/>
      <c r="FIJ48" s="548"/>
      <c r="FIK48" s="548"/>
      <c r="FIL48" s="548"/>
      <c r="FIM48" s="548"/>
      <c r="FIN48" s="548"/>
      <c r="FIO48" s="548"/>
      <c r="FIP48" s="548"/>
      <c r="FIQ48" s="548"/>
      <c r="FIR48" s="548"/>
      <c r="FIS48" s="548"/>
      <c r="FIT48" s="548"/>
      <c r="FIU48" s="548"/>
      <c r="FIV48" s="548"/>
      <c r="FIW48" s="548"/>
      <c r="FIX48" s="548"/>
      <c r="FIY48" s="548"/>
      <c r="FIZ48" s="548"/>
      <c r="FJA48" s="548"/>
      <c r="FJB48" s="548"/>
      <c r="FJC48" s="548"/>
      <c r="FJD48" s="548"/>
      <c r="FJE48" s="548"/>
      <c r="FJF48" s="548"/>
      <c r="FJG48" s="548"/>
      <c r="FJH48" s="548"/>
      <c r="FJI48" s="548"/>
      <c r="FJJ48" s="548"/>
      <c r="FJK48" s="548"/>
      <c r="FJL48" s="548"/>
      <c r="FJM48" s="548"/>
      <c r="FJN48" s="548"/>
      <c r="FJO48" s="548"/>
      <c r="FJP48" s="548"/>
      <c r="FJQ48" s="548"/>
      <c r="FJR48" s="548"/>
      <c r="FJS48" s="548"/>
      <c r="FJT48" s="548"/>
      <c r="FJU48" s="548"/>
      <c r="FJV48" s="548"/>
      <c r="FJW48" s="548"/>
      <c r="FJX48" s="548"/>
      <c r="FJY48" s="548"/>
      <c r="FJZ48" s="548"/>
      <c r="FKA48" s="548"/>
      <c r="FKB48" s="548"/>
      <c r="FKC48" s="548"/>
      <c r="FKD48" s="548"/>
      <c r="FKE48" s="548"/>
      <c r="FKF48" s="548"/>
      <c r="FKG48" s="548"/>
      <c r="FKH48" s="548"/>
      <c r="FKI48" s="548"/>
      <c r="FKJ48" s="548"/>
      <c r="FKK48" s="548"/>
      <c r="FKL48" s="548"/>
      <c r="FKM48" s="548"/>
      <c r="FKN48" s="548"/>
      <c r="FKO48" s="548"/>
      <c r="FKP48" s="548"/>
      <c r="FKQ48" s="548"/>
      <c r="FKR48" s="548"/>
      <c r="FKS48" s="548"/>
      <c r="FKT48" s="548"/>
      <c r="FKU48" s="548"/>
      <c r="FKV48" s="548"/>
      <c r="FKW48" s="548"/>
      <c r="FKX48" s="548"/>
      <c r="FKY48" s="548"/>
      <c r="FKZ48" s="548"/>
      <c r="FLA48" s="548"/>
      <c r="FLB48" s="548"/>
      <c r="FLC48" s="548"/>
      <c r="FLD48" s="548"/>
      <c r="FLE48" s="548"/>
      <c r="FLF48" s="548"/>
      <c r="FLG48" s="548"/>
      <c r="FLH48" s="548"/>
      <c r="FLI48" s="548"/>
      <c r="FLJ48" s="548"/>
      <c r="FLK48" s="548"/>
      <c r="FLL48" s="548"/>
      <c r="FLM48" s="548"/>
      <c r="FLN48" s="548"/>
      <c r="FLO48" s="548"/>
      <c r="FLP48" s="548"/>
      <c r="FLQ48" s="548"/>
      <c r="FLR48" s="548"/>
      <c r="FLS48" s="548"/>
      <c r="FLT48" s="548"/>
      <c r="FLU48" s="548"/>
      <c r="FLV48" s="548"/>
      <c r="FLW48" s="548"/>
      <c r="FLX48" s="548"/>
      <c r="FLY48" s="548"/>
      <c r="FLZ48" s="548"/>
      <c r="FMA48" s="548"/>
      <c r="FMB48" s="548"/>
      <c r="FMC48" s="548"/>
      <c r="FMD48" s="548"/>
      <c r="FME48" s="548"/>
      <c r="FMF48" s="548"/>
      <c r="FMG48" s="548"/>
      <c r="FMH48" s="548"/>
      <c r="FMI48" s="548"/>
      <c r="FMJ48" s="548"/>
      <c r="FMK48" s="548"/>
      <c r="FML48" s="548"/>
      <c r="FMM48" s="548"/>
      <c r="FMN48" s="548"/>
      <c r="FMO48" s="548"/>
      <c r="FMP48" s="548"/>
      <c r="FMQ48" s="548"/>
      <c r="FMR48" s="548"/>
      <c r="FMS48" s="548"/>
      <c r="FMT48" s="548"/>
      <c r="FMU48" s="548"/>
      <c r="FMV48" s="548"/>
      <c r="FMW48" s="548"/>
      <c r="FMX48" s="548"/>
      <c r="FMY48" s="548"/>
      <c r="FMZ48" s="548"/>
      <c r="FNA48" s="548"/>
      <c r="FNB48" s="548"/>
      <c r="FNC48" s="548"/>
      <c r="FND48" s="548"/>
      <c r="FNE48" s="548"/>
      <c r="FNF48" s="548"/>
      <c r="FNG48" s="548"/>
      <c r="FNH48" s="548"/>
      <c r="FNI48" s="548"/>
      <c r="FNJ48" s="548"/>
      <c r="FNK48" s="548"/>
      <c r="FNL48" s="548"/>
      <c r="FNM48" s="548"/>
      <c r="FNN48" s="548"/>
      <c r="FNO48" s="548"/>
      <c r="FNP48" s="548"/>
      <c r="FNQ48" s="548"/>
      <c r="FNR48" s="548"/>
      <c r="FNS48" s="548"/>
      <c r="FNT48" s="548"/>
      <c r="FNU48" s="548"/>
      <c r="FNV48" s="548"/>
      <c r="FNW48" s="548"/>
      <c r="FNX48" s="548"/>
      <c r="FNY48" s="548"/>
      <c r="FNZ48" s="548"/>
      <c r="FOA48" s="548"/>
      <c r="FOB48" s="548"/>
      <c r="FOC48" s="548"/>
      <c r="FOD48" s="548"/>
      <c r="FOE48" s="548"/>
      <c r="FOF48" s="548"/>
      <c r="FOG48" s="548"/>
      <c r="FOH48" s="548"/>
      <c r="FOI48" s="548"/>
      <c r="FOJ48" s="548"/>
      <c r="FOK48" s="548"/>
      <c r="FOL48" s="548"/>
      <c r="FOM48" s="548"/>
      <c r="FON48" s="548"/>
      <c r="FOO48" s="548"/>
      <c r="FOP48" s="548"/>
      <c r="FOQ48" s="548"/>
      <c r="FOR48" s="548"/>
      <c r="FOS48" s="548"/>
      <c r="FOT48" s="548"/>
      <c r="FOU48" s="548"/>
      <c r="FOV48" s="548"/>
      <c r="FOW48" s="548"/>
      <c r="FOX48" s="548"/>
      <c r="FOY48" s="548"/>
      <c r="FOZ48" s="548"/>
      <c r="FPA48" s="548"/>
      <c r="FPB48" s="548"/>
      <c r="FPC48" s="548"/>
      <c r="FPD48" s="548"/>
      <c r="FPE48" s="548"/>
      <c r="FPF48" s="548"/>
      <c r="FPG48" s="548"/>
      <c r="FPH48" s="548"/>
      <c r="FPI48" s="548"/>
      <c r="FPJ48" s="548"/>
      <c r="FPK48" s="548"/>
      <c r="FPL48" s="548"/>
      <c r="FPM48" s="548"/>
      <c r="FPN48" s="548"/>
      <c r="FPO48" s="548"/>
      <c r="FPP48" s="548"/>
      <c r="FPQ48" s="548"/>
      <c r="FPR48" s="548"/>
      <c r="FPS48" s="548"/>
      <c r="FPT48" s="548"/>
      <c r="FPU48" s="548"/>
      <c r="FPV48" s="548"/>
      <c r="FPW48" s="548"/>
      <c r="FPX48" s="548"/>
      <c r="FPY48" s="548"/>
      <c r="FPZ48" s="548"/>
      <c r="FQA48" s="548"/>
      <c r="FQB48" s="548"/>
      <c r="FQC48" s="548"/>
      <c r="FQD48" s="548"/>
      <c r="FQE48" s="548"/>
      <c r="FQF48" s="548"/>
      <c r="FQG48" s="548"/>
      <c r="FQH48" s="548"/>
      <c r="FQI48" s="548"/>
      <c r="FQJ48" s="548"/>
      <c r="FQK48" s="548"/>
      <c r="FQL48" s="548"/>
      <c r="FQM48" s="548"/>
      <c r="FQN48" s="548"/>
      <c r="FQO48" s="548"/>
      <c r="FQP48" s="548"/>
      <c r="FQQ48" s="548"/>
      <c r="FQR48" s="548"/>
      <c r="FQS48" s="548"/>
      <c r="FQT48" s="548"/>
      <c r="FQU48" s="548"/>
      <c r="FQV48" s="548"/>
      <c r="FQW48" s="548"/>
      <c r="FQX48" s="548"/>
      <c r="FQY48" s="548"/>
      <c r="FQZ48" s="548"/>
      <c r="FRA48" s="548"/>
      <c r="FRB48" s="548"/>
      <c r="FRC48" s="548"/>
      <c r="FRD48" s="548"/>
      <c r="FRE48" s="548"/>
      <c r="FRF48" s="548"/>
      <c r="FRG48" s="548"/>
      <c r="FRH48" s="548"/>
      <c r="FRI48" s="548"/>
      <c r="FRJ48" s="548"/>
      <c r="FRK48" s="548"/>
      <c r="FRL48" s="548"/>
      <c r="FRM48" s="548"/>
      <c r="FRN48" s="548"/>
      <c r="FRO48" s="548"/>
      <c r="FRP48" s="548"/>
      <c r="FRQ48" s="548"/>
      <c r="FRR48" s="548"/>
      <c r="FRS48" s="548"/>
      <c r="FRT48" s="548"/>
      <c r="FRU48" s="548"/>
      <c r="FRV48" s="548"/>
      <c r="FRW48" s="548"/>
      <c r="FRX48" s="548"/>
      <c r="FRY48" s="548"/>
      <c r="FRZ48" s="548"/>
      <c r="FSA48" s="548"/>
      <c r="FSB48" s="548"/>
      <c r="FSC48" s="548"/>
      <c r="FSD48" s="548"/>
      <c r="FSE48" s="548"/>
      <c r="FSF48" s="548"/>
      <c r="FSG48" s="548"/>
      <c r="FSH48" s="548"/>
      <c r="FSI48" s="548"/>
      <c r="FSJ48" s="548"/>
      <c r="FSK48" s="548"/>
      <c r="FSL48" s="548"/>
      <c r="FSM48" s="548"/>
      <c r="FSN48" s="548"/>
      <c r="FSO48" s="548"/>
      <c r="FSP48" s="548"/>
      <c r="FSQ48" s="548"/>
      <c r="FSR48" s="548"/>
      <c r="FSS48" s="548"/>
      <c r="FST48" s="548"/>
      <c r="FSU48" s="548"/>
      <c r="FSV48" s="548"/>
      <c r="FSW48" s="548"/>
      <c r="FSX48" s="548"/>
      <c r="FSY48" s="548"/>
      <c r="FSZ48" s="548"/>
      <c r="FTA48" s="548"/>
      <c r="FTB48" s="548"/>
      <c r="FTC48" s="548"/>
      <c r="FTD48" s="548"/>
      <c r="FTE48" s="548"/>
      <c r="FTF48" s="548"/>
      <c r="FTG48" s="548"/>
      <c r="FTH48" s="548"/>
      <c r="FTI48" s="548"/>
      <c r="FTJ48" s="548"/>
      <c r="FTK48" s="548"/>
      <c r="FTL48" s="548"/>
      <c r="FTM48" s="548"/>
      <c r="FTN48" s="548"/>
      <c r="FTO48" s="548"/>
      <c r="FTP48" s="548"/>
      <c r="FTQ48" s="548"/>
      <c r="FTR48" s="548"/>
      <c r="FTS48" s="548"/>
      <c r="FTT48" s="548"/>
      <c r="FTU48" s="548"/>
      <c r="FTV48" s="548"/>
      <c r="FTW48" s="548"/>
      <c r="FTX48" s="548"/>
      <c r="FTY48" s="548"/>
      <c r="FTZ48" s="548"/>
      <c r="FUA48" s="548"/>
      <c r="FUB48" s="548"/>
      <c r="FUC48" s="548"/>
      <c r="FUD48" s="548"/>
      <c r="FUE48" s="548"/>
      <c r="FUF48" s="548"/>
      <c r="FUG48" s="548"/>
      <c r="FUH48" s="548"/>
      <c r="FUI48" s="548"/>
      <c r="FUJ48" s="548"/>
      <c r="FUK48" s="548"/>
      <c r="FUL48" s="548"/>
      <c r="FUM48" s="548"/>
      <c r="FUN48" s="548"/>
      <c r="FUO48" s="548"/>
      <c r="FUP48" s="548"/>
      <c r="FUQ48" s="548"/>
      <c r="FUR48" s="548"/>
      <c r="FUS48" s="548"/>
      <c r="FUT48" s="548"/>
      <c r="FUU48" s="548"/>
      <c r="FUV48" s="548"/>
      <c r="FUW48" s="548"/>
      <c r="FUX48" s="548"/>
      <c r="FUY48" s="548"/>
      <c r="FUZ48" s="548"/>
      <c r="FVA48" s="548"/>
      <c r="FVB48" s="548"/>
      <c r="FVC48" s="548"/>
      <c r="FVD48" s="548"/>
      <c r="FVE48" s="548"/>
      <c r="FVF48" s="548"/>
      <c r="FVG48" s="548"/>
      <c r="FVH48" s="548"/>
      <c r="FVI48" s="548"/>
      <c r="FVJ48" s="548"/>
      <c r="FVK48" s="548"/>
      <c r="FVL48" s="548"/>
      <c r="FVM48" s="548"/>
      <c r="FVN48" s="548"/>
      <c r="FVO48" s="548"/>
      <c r="FVP48" s="548"/>
      <c r="FVQ48" s="548"/>
      <c r="FVR48" s="548"/>
      <c r="FVS48" s="548"/>
      <c r="FVT48" s="548"/>
      <c r="FVU48" s="548"/>
      <c r="FVV48" s="548"/>
      <c r="FVW48" s="548"/>
      <c r="FVX48" s="548"/>
      <c r="FVY48" s="548"/>
      <c r="FVZ48" s="548"/>
      <c r="FWA48" s="548"/>
      <c r="FWB48" s="548"/>
      <c r="FWC48" s="548"/>
      <c r="FWD48" s="548"/>
      <c r="FWE48" s="548"/>
      <c r="FWF48" s="548"/>
      <c r="FWG48" s="548"/>
      <c r="FWH48" s="548"/>
      <c r="FWI48" s="548"/>
      <c r="FWJ48" s="548"/>
      <c r="FWK48" s="548"/>
      <c r="FWL48" s="548"/>
      <c r="FWM48" s="548"/>
      <c r="FWN48" s="548"/>
      <c r="FWO48" s="548"/>
      <c r="FWP48" s="548"/>
      <c r="FWQ48" s="548"/>
      <c r="FWR48" s="548"/>
      <c r="FWS48" s="548"/>
      <c r="FWT48" s="548"/>
      <c r="FWU48" s="548"/>
      <c r="FWV48" s="548"/>
      <c r="FWW48" s="548"/>
      <c r="FWX48" s="548"/>
      <c r="FWY48" s="548"/>
      <c r="FWZ48" s="548"/>
      <c r="FXA48" s="548"/>
      <c r="FXB48" s="548"/>
      <c r="FXC48" s="548"/>
      <c r="FXD48" s="548"/>
      <c r="FXE48" s="548"/>
      <c r="FXF48" s="548"/>
      <c r="FXG48" s="548"/>
      <c r="FXH48" s="548"/>
      <c r="FXI48" s="548"/>
      <c r="FXJ48" s="548"/>
      <c r="FXK48" s="548"/>
      <c r="FXL48" s="548"/>
      <c r="FXM48" s="548"/>
      <c r="FXN48" s="548"/>
      <c r="FXO48" s="548"/>
      <c r="FXP48" s="548"/>
      <c r="FXQ48" s="548"/>
      <c r="FXR48" s="548"/>
      <c r="FXS48" s="548"/>
      <c r="FXT48" s="548"/>
      <c r="FXU48" s="548"/>
      <c r="FXV48" s="548"/>
      <c r="FXW48" s="548"/>
      <c r="FXX48" s="548"/>
      <c r="FXY48" s="548"/>
      <c r="FXZ48" s="548"/>
      <c r="FYA48" s="548"/>
      <c r="FYB48" s="548"/>
      <c r="FYC48" s="548"/>
      <c r="FYD48" s="548"/>
      <c r="FYE48" s="548"/>
      <c r="FYF48" s="548"/>
      <c r="FYG48" s="548"/>
      <c r="FYH48" s="548"/>
      <c r="FYI48" s="548"/>
      <c r="FYJ48" s="548"/>
      <c r="FYK48" s="548"/>
      <c r="FYL48" s="548"/>
      <c r="FYM48" s="548"/>
      <c r="FYN48" s="548"/>
      <c r="FYO48" s="548"/>
      <c r="FYP48" s="548"/>
      <c r="FYQ48" s="548"/>
      <c r="FYR48" s="548"/>
      <c r="FYS48" s="548"/>
      <c r="FYT48" s="548"/>
      <c r="FYU48" s="548"/>
      <c r="FYV48" s="548"/>
      <c r="FYW48" s="548"/>
      <c r="FYX48" s="548"/>
      <c r="FYY48" s="548"/>
      <c r="FYZ48" s="548"/>
      <c r="FZA48" s="548"/>
      <c r="FZB48" s="548"/>
      <c r="FZC48" s="548"/>
      <c r="FZD48" s="548"/>
      <c r="FZE48" s="548"/>
      <c r="FZF48" s="548"/>
      <c r="FZG48" s="548"/>
      <c r="FZH48" s="548"/>
      <c r="FZI48" s="548"/>
      <c r="FZJ48" s="548"/>
      <c r="FZK48" s="548"/>
      <c r="FZL48" s="548"/>
      <c r="FZM48" s="548"/>
      <c r="FZN48" s="548"/>
      <c r="FZO48" s="548"/>
      <c r="FZP48" s="548"/>
      <c r="FZQ48" s="548"/>
      <c r="FZR48" s="548"/>
      <c r="FZS48" s="548"/>
      <c r="FZT48" s="548"/>
      <c r="FZU48" s="548"/>
      <c r="FZV48" s="548"/>
      <c r="FZW48" s="548"/>
      <c r="FZX48" s="548"/>
      <c r="FZY48" s="548"/>
      <c r="FZZ48" s="548"/>
      <c r="GAA48" s="548"/>
      <c r="GAB48" s="548"/>
      <c r="GAC48" s="548"/>
      <c r="GAD48" s="548"/>
      <c r="GAE48" s="548"/>
      <c r="GAF48" s="548"/>
      <c r="GAG48" s="548"/>
      <c r="GAH48" s="548"/>
      <c r="GAI48" s="548"/>
      <c r="GAJ48" s="548"/>
      <c r="GAK48" s="548"/>
      <c r="GAL48" s="548"/>
      <c r="GAM48" s="548"/>
      <c r="GAN48" s="548"/>
      <c r="GAO48" s="548"/>
      <c r="GAP48" s="548"/>
      <c r="GAQ48" s="548"/>
      <c r="GAR48" s="548"/>
      <c r="GAS48" s="548"/>
      <c r="GAT48" s="548"/>
      <c r="GAU48" s="548"/>
      <c r="GAV48" s="548"/>
      <c r="GAW48" s="548"/>
      <c r="GAX48" s="548"/>
      <c r="GAY48" s="548"/>
      <c r="GAZ48" s="548"/>
      <c r="GBA48" s="548"/>
      <c r="GBB48" s="548"/>
      <c r="GBC48" s="548"/>
      <c r="GBD48" s="548"/>
      <c r="GBE48" s="548"/>
      <c r="GBF48" s="548"/>
      <c r="GBG48" s="548"/>
      <c r="GBH48" s="548"/>
      <c r="GBI48" s="548"/>
      <c r="GBJ48" s="548"/>
      <c r="GBK48" s="548"/>
      <c r="GBL48" s="548"/>
      <c r="GBM48" s="548"/>
      <c r="GBN48" s="548"/>
      <c r="GBO48" s="548"/>
      <c r="GBP48" s="548"/>
      <c r="GBQ48" s="548"/>
      <c r="GBR48" s="548"/>
      <c r="GBS48" s="548"/>
      <c r="GBT48" s="548"/>
      <c r="GBU48" s="548"/>
      <c r="GBV48" s="548"/>
      <c r="GBW48" s="548"/>
      <c r="GBX48" s="548"/>
      <c r="GBY48" s="548"/>
      <c r="GBZ48" s="548"/>
      <c r="GCA48" s="548"/>
      <c r="GCB48" s="548"/>
      <c r="GCC48" s="548"/>
      <c r="GCD48" s="548"/>
      <c r="GCE48" s="548"/>
      <c r="GCF48" s="548"/>
      <c r="GCG48" s="548"/>
      <c r="GCH48" s="548"/>
      <c r="GCI48" s="548"/>
      <c r="GCJ48" s="548"/>
      <c r="GCK48" s="548"/>
      <c r="GCL48" s="548"/>
      <c r="GCM48" s="548"/>
      <c r="GCN48" s="548"/>
      <c r="GCO48" s="548"/>
      <c r="GCP48" s="548"/>
      <c r="GCQ48" s="548"/>
      <c r="GCR48" s="548"/>
      <c r="GCS48" s="548"/>
      <c r="GCT48" s="548"/>
      <c r="GCU48" s="548"/>
      <c r="GCV48" s="548"/>
      <c r="GCW48" s="548"/>
      <c r="GCX48" s="548"/>
      <c r="GCY48" s="548"/>
      <c r="GCZ48" s="548"/>
      <c r="GDA48" s="548"/>
      <c r="GDB48" s="548"/>
      <c r="GDC48" s="548"/>
      <c r="GDD48" s="548"/>
      <c r="GDE48" s="548"/>
      <c r="GDF48" s="548"/>
      <c r="GDG48" s="548"/>
      <c r="GDH48" s="548"/>
      <c r="GDI48" s="548"/>
      <c r="GDJ48" s="548"/>
      <c r="GDK48" s="548"/>
      <c r="GDL48" s="548"/>
      <c r="GDM48" s="548"/>
      <c r="GDN48" s="548"/>
      <c r="GDO48" s="548"/>
      <c r="GDP48" s="548"/>
      <c r="GDQ48" s="548"/>
      <c r="GDR48" s="548"/>
      <c r="GDS48" s="548"/>
      <c r="GDT48" s="548"/>
      <c r="GDU48" s="548"/>
      <c r="GDV48" s="548"/>
      <c r="GDW48" s="548"/>
      <c r="GDX48" s="548"/>
      <c r="GDY48" s="548"/>
      <c r="GDZ48" s="548"/>
      <c r="GEA48" s="548"/>
      <c r="GEB48" s="548"/>
      <c r="GEC48" s="548"/>
      <c r="GED48" s="548"/>
      <c r="GEE48" s="548"/>
      <c r="GEF48" s="548"/>
      <c r="GEG48" s="548"/>
      <c r="GEH48" s="548"/>
      <c r="GEI48" s="548"/>
      <c r="GEJ48" s="548"/>
      <c r="GEK48" s="548"/>
      <c r="GEL48" s="548"/>
      <c r="GEM48" s="548"/>
      <c r="GEN48" s="548"/>
      <c r="GEO48" s="548"/>
      <c r="GEP48" s="548"/>
      <c r="GEQ48" s="548"/>
      <c r="GER48" s="548"/>
      <c r="GES48" s="548"/>
      <c r="GET48" s="548"/>
      <c r="GEU48" s="548"/>
      <c r="GEV48" s="548"/>
      <c r="GEW48" s="548"/>
      <c r="GEX48" s="548"/>
      <c r="GEY48" s="548"/>
      <c r="GEZ48" s="548"/>
      <c r="GFA48" s="548"/>
      <c r="GFB48" s="548"/>
      <c r="GFC48" s="548"/>
      <c r="GFD48" s="548"/>
      <c r="GFE48" s="548"/>
      <c r="GFF48" s="548"/>
      <c r="GFG48" s="548"/>
      <c r="GFH48" s="548"/>
      <c r="GFI48" s="548"/>
      <c r="GFJ48" s="548"/>
      <c r="GFK48" s="548"/>
      <c r="GFL48" s="548"/>
      <c r="GFM48" s="548"/>
      <c r="GFN48" s="548"/>
      <c r="GFO48" s="548"/>
      <c r="GFP48" s="548"/>
      <c r="GFQ48" s="548"/>
      <c r="GFR48" s="548"/>
      <c r="GFS48" s="548"/>
      <c r="GFT48" s="548"/>
      <c r="GFU48" s="548"/>
      <c r="GFV48" s="548"/>
      <c r="GFW48" s="548"/>
      <c r="GFX48" s="548"/>
      <c r="GFY48" s="548"/>
      <c r="GFZ48" s="548"/>
      <c r="GGA48" s="548"/>
      <c r="GGB48" s="548"/>
      <c r="GGC48" s="548"/>
      <c r="GGD48" s="548"/>
      <c r="GGE48" s="548"/>
      <c r="GGF48" s="548"/>
      <c r="GGG48" s="548"/>
      <c r="GGH48" s="548"/>
      <c r="GGI48" s="548"/>
      <c r="GGJ48" s="548"/>
      <c r="GGK48" s="548"/>
      <c r="GGL48" s="548"/>
      <c r="GGM48" s="548"/>
      <c r="GGN48" s="548"/>
      <c r="GGO48" s="548"/>
      <c r="GGP48" s="548"/>
      <c r="GGQ48" s="548"/>
      <c r="GGR48" s="548"/>
      <c r="GGS48" s="548"/>
      <c r="GGT48" s="548"/>
      <c r="GGU48" s="548"/>
      <c r="GGV48" s="548"/>
      <c r="GGW48" s="548"/>
      <c r="GGX48" s="548"/>
      <c r="GGY48" s="548"/>
      <c r="GGZ48" s="548"/>
      <c r="GHA48" s="548"/>
      <c r="GHB48" s="548"/>
      <c r="GHC48" s="548"/>
      <c r="GHD48" s="548"/>
      <c r="GHE48" s="548"/>
      <c r="GHF48" s="548"/>
      <c r="GHG48" s="548"/>
      <c r="GHH48" s="548"/>
      <c r="GHI48" s="548"/>
      <c r="GHJ48" s="548"/>
      <c r="GHK48" s="548"/>
      <c r="GHL48" s="548"/>
      <c r="GHM48" s="548"/>
      <c r="GHN48" s="548"/>
      <c r="GHO48" s="548"/>
      <c r="GHP48" s="548"/>
      <c r="GHQ48" s="548"/>
      <c r="GHR48" s="548"/>
      <c r="GHS48" s="548"/>
      <c r="GHT48" s="548"/>
      <c r="GHU48" s="548"/>
      <c r="GHV48" s="548"/>
      <c r="GHW48" s="548"/>
      <c r="GHX48" s="548"/>
      <c r="GHY48" s="548"/>
      <c r="GHZ48" s="548"/>
      <c r="GIA48" s="548"/>
      <c r="GIB48" s="548"/>
      <c r="GIC48" s="548"/>
      <c r="GID48" s="548"/>
      <c r="GIE48" s="548"/>
      <c r="GIF48" s="548"/>
      <c r="GIG48" s="548"/>
      <c r="GIH48" s="548"/>
      <c r="GII48" s="548"/>
      <c r="GIJ48" s="548"/>
      <c r="GIK48" s="548"/>
      <c r="GIL48" s="548"/>
      <c r="GIM48" s="548"/>
      <c r="GIN48" s="548"/>
      <c r="GIO48" s="548"/>
      <c r="GIP48" s="548"/>
      <c r="GIQ48" s="548"/>
      <c r="GIR48" s="548"/>
      <c r="GIS48" s="548"/>
      <c r="GIT48" s="548"/>
      <c r="GIU48" s="548"/>
      <c r="GIV48" s="548"/>
      <c r="GIW48" s="548"/>
      <c r="GIX48" s="548"/>
      <c r="GIY48" s="548"/>
      <c r="GIZ48" s="548"/>
      <c r="GJA48" s="548"/>
      <c r="GJB48" s="548"/>
      <c r="GJC48" s="548"/>
      <c r="GJD48" s="548"/>
      <c r="GJE48" s="548"/>
      <c r="GJF48" s="548"/>
      <c r="GJG48" s="548"/>
      <c r="GJH48" s="548"/>
      <c r="GJI48" s="548"/>
      <c r="GJJ48" s="548"/>
      <c r="GJK48" s="548"/>
      <c r="GJL48" s="548"/>
      <c r="GJM48" s="548"/>
      <c r="GJN48" s="548"/>
      <c r="GJO48" s="548"/>
      <c r="GJP48" s="548"/>
      <c r="GJQ48" s="548"/>
      <c r="GJR48" s="548"/>
      <c r="GJS48" s="548"/>
      <c r="GJT48" s="548"/>
      <c r="GJU48" s="548"/>
      <c r="GJV48" s="548"/>
      <c r="GJW48" s="548"/>
      <c r="GJX48" s="548"/>
      <c r="GJY48" s="548"/>
      <c r="GJZ48" s="548"/>
      <c r="GKA48" s="548"/>
      <c r="GKB48" s="548"/>
      <c r="GKC48" s="548"/>
      <c r="GKD48" s="548"/>
      <c r="GKE48" s="548"/>
      <c r="GKF48" s="548"/>
      <c r="GKG48" s="548"/>
      <c r="GKH48" s="548"/>
      <c r="GKI48" s="548"/>
      <c r="GKJ48" s="548"/>
      <c r="GKK48" s="548"/>
      <c r="GKL48" s="548"/>
      <c r="GKM48" s="548"/>
      <c r="GKN48" s="548"/>
      <c r="GKO48" s="548"/>
      <c r="GKP48" s="548"/>
      <c r="GKQ48" s="548"/>
      <c r="GKR48" s="548"/>
      <c r="GKS48" s="548"/>
      <c r="GKT48" s="548"/>
      <c r="GKU48" s="548"/>
      <c r="GKV48" s="548"/>
      <c r="GKW48" s="548"/>
      <c r="GKX48" s="548"/>
      <c r="GKY48" s="548"/>
      <c r="GKZ48" s="548"/>
      <c r="GLA48" s="548"/>
      <c r="GLB48" s="548"/>
      <c r="GLC48" s="548"/>
      <c r="GLD48" s="548"/>
      <c r="GLE48" s="548"/>
      <c r="GLF48" s="548"/>
      <c r="GLG48" s="548"/>
      <c r="GLH48" s="548"/>
      <c r="GLI48" s="548"/>
      <c r="GLJ48" s="548"/>
      <c r="GLK48" s="548"/>
      <c r="GLL48" s="548"/>
      <c r="GLM48" s="548"/>
      <c r="GLN48" s="548"/>
      <c r="GLO48" s="548"/>
      <c r="GLP48" s="548"/>
      <c r="GLQ48" s="548"/>
      <c r="GLR48" s="548"/>
      <c r="GLS48" s="548"/>
      <c r="GLT48" s="548"/>
      <c r="GLU48" s="548"/>
      <c r="GLV48" s="548"/>
      <c r="GLW48" s="548"/>
      <c r="GLX48" s="548"/>
      <c r="GLY48" s="548"/>
      <c r="GLZ48" s="548"/>
      <c r="GMA48" s="548"/>
      <c r="GMB48" s="548"/>
      <c r="GMC48" s="548"/>
      <c r="GMD48" s="548"/>
      <c r="GME48" s="548"/>
      <c r="GMF48" s="548"/>
      <c r="GMG48" s="548"/>
      <c r="GMH48" s="548"/>
      <c r="GMI48" s="548"/>
      <c r="GMJ48" s="548"/>
      <c r="GMK48" s="548"/>
      <c r="GML48" s="548"/>
      <c r="GMM48" s="548"/>
      <c r="GMN48" s="548"/>
      <c r="GMO48" s="548"/>
      <c r="GMP48" s="548"/>
      <c r="GMQ48" s="548"/>
      <c r="GMR48" s="548"/>
      <c r="GMS48" s="548"/>
      <c r="GMT48" s="548"/>
      <c r="GMU48" s="548"/>
      <c r="GMV48" s="548"/>
      <c r="GMW48" s="548"/>
      <c r="GMX48" s="548"/>
      <c r="GMY48" s="548"/>
      <c r="GMZ48" s="548"/>
      <c r="GNA48" s="548"/>
      <c r="GNB48" s="548"/>
      <c r="GNC48" s="548"/>
      <c r="GND48" s="548"/>
      <c r="GNE48" s="548"/>
      <c r="GNF48" s="548"/>
      <c r="GNG48" s="548"/>
      <c r="GNH48" s="548"/>
      <c r="GNI48" s="548"/>
      <c r="GNJ48" s="548"/>
      <c r="GNK48" s="548"/>
      <c r="GNL48" s="548"/>
      <c r="GNM48" s="548"/>
      <c r="GNN48" s="548"/>
      <c r="GNO48" s="548"/>
      <c r="GNP48" s="548"/>
      <c r="GNQ48" s="548"/>
      <c r="GNR48" s="548"/>
      <c r="GNS48" s="548"/>
      <c r="GNT48" s="548"/>
      <c r="GNU48" s="548"/>
      <c r="GNV48" s="548"/>
      <c r="GNW48" s="548"/>
      <c r="GNX48" s="548"/>
      <c r="GNY48" s="548"/>
      <c r="GNZ48" s="548"/>
      <c r="GOA48" s="548"/>
      <c r="GOB48" s="548"/>
      <c r="GOC48" s="548"/>
      <c r="GOD48" s="548"/>
      <c r="GOE48" s="548"/>
      <c r="GOF48" s="548"/>
      <c r="GOG48" s="548"/>
      <c r="GOH48" s="548"/>
      <c r="GOI48" s="548"/>
      <c r="GOJ48" s="548"/>
      <c r="GOK48" s="548"/>
      <c r="GOL48" s="548"/>
      <c r="GOM48" s="548"/>
      <c r="GON48" s="548"/>
      <c r="GOO48" s="548"/>
      <c r="GOP48" s="548"/>
      <c r="GOQ48" s="548"/>
      <c r="GOR48" s="548"/>
      <c r="GOS48" s="548"/>
      <c r="GOT48" s="548"/>
      <c r="GOU48" s="548"/>
      <c r="GOV48" s="548"/>
      <c r="GOW48" s="548"/>
      <c r="GOX48" s="548"/>
      <c r="GOY48" s="548"/>
      <c r="GOZ48" s="548"/>
      <c r="GPA48" s="548"/>
      <c r="GPB48" s="548"/>
      <c r="GPC48" s="548"/>
      <c r="GPD48" s="548"/>
      <c r="GPE48" s="548"/>
      <c r="GPF48" s="548"/>
      <c r="GPG48" s="548"/>
      <c r="GPH48" s="548"/>
      <c r="GPI48" s="548"/>
      <c r="GPJ48" s="548"/>
      <c r="GPK48" s="548"/>
      <c r="GPL48" s="548"/>
      <c r="GPM48" s="548"/>
      <c r="GPN48" s="548"/>
      <c r="GPO48" s="548"/>
      <c r="GPP48" s="548"/>
      <c r="GPQ48" s="548"/>
      <c r="GPR48" s="548"/>
      <c r="GPS48" s="548"/>
      <c r="GPT48" s="548"/>
      <c r="GPU48" s="548"/>
      <c r="GPV48" s="548"/>
      <c r="GPW48" s="548"/>
      <c r="GPX48" s="548"/>
      <c r="GPY48" s="548"/>
      <c r="GPZ48" s="548"/>
      <c r="GQA48" s="548"/>
      <c r="GQB48" s="548"/>
      <c r="GQC48" s="548"/>
      <c r="GQD48" s="548"/>
      <c r="GQE48" s="548"/>
      <c r="GQF48" s="548"/>
      <c r="GQG48" s="548"/>
      <c r="GQH48" s="548"/>
      <c r="GQI48" s="548"/>
      <c r="GQJ48" s="548"/>
      <c r="GQK48" s="548"/>
      <c r="GQL48" s="548"/>
      <c r="GQM48" s="548"/>
      <c r="GQN48" s="548"/>
      <c r="GQO48" s="548"/>
      <c r="GQP48" s="548"/>
      <c r="GQQ48" s="548"/>
      <c r="GQR48" s="548"/>
      <c r="GQS48" s="548"/>
      <c r="GQT48" s="548"/>
      <c r="GQU48" s="548"/>
      <c r="GQV48" s="548"/>
      <c r="GQW48" s="548"/>
      <c r="GQX48" s="548"/>
      <c r="GQY48" s="548"/>
      <c r="GQZ48" s="548"/>
      <c r="GRA48" s="548"/>
      <c r="GRB48" s="548"/>
      <c r="GRC48" s="548"/>
      <c r="GRD48" s="548"/>
      <c r="GRE48" s="548"/>
      <c r="GRF48" s="548"/>
      <c r="GRG48" s="548"/>
      <c r="GRH48" s="548"/>
      <c r="GRI48" s="548"/>
      <c r="GRJ48" s="548"/>
      <c r="GRK48" s="548"/>
      <c r="GRL48" s="548"/>
      <c r="GRM48" s="548"/>
      <c r="GRN48" s="548"/>
      <c r="GRO48" s="548"/>
      <c r="GRP48" s="548"/>
      <c r="GRQ48" s="548"/>
      <c r="GRR48" s="548"/>
      <c r="GRS48" s="548"/>
      <c r="GRT48" s="548"/>
      <c r="GRU48" s="548"/>
      <c r="GRV48" s="548"/>
      <c r="GRW48" s="548"/>
      <c r="GRX48" s="548"/>
      <c r="GRY48" s="548"/>
      <c r="GRZ48" s="548"/>
      <c r="GSA48" s="548"/>
      <c r="GSB48" s="548"/>
      <c r="GSC48" s="548"/>
      <c r="GSD48" s="548"/>
      <c r="GSE48" s="548"/>
      <c r="GSF48" s="548"/>
      <c r="GSG48" s="548"/>
      <c r="GSH48" s="548"/>
      <c r="GSI48" s="548"/>
      <c r="GSJ48" s="548"/>
      <c r="GSK48" s="548"/>
      <c r="GSL48" s="548"/>
      <c r="GSM48" s="548"/>
      <c r="GSN48" s="548"/>
      <c r="GSO48" s="548"/>
      <c r="GSP48" s="548"/>
      <c r="GSQ48" s="548"/>
      <c r="GSR48" s="548"/>
      <c r="GSS48" s="548"/>
      <c r="GST48" s="548"/>
      <c r="GSU48" s="548"/>
      <c r="GSV48" s="548"/>
      <c r="GSW48" s="548"/>
      <c r="GSX48" s="548"/>
      <c r="GSY48" s="548"/>
      <c r="GSZ48" s="548"/>
      <c r="GTA48" s="548"/>
      <c r="GTB48" s="548"/>
      <c r="GTC48" s="548"/>
      <c r="GTD48" s="548"/>
      <c r="GTE48" s="548"/>
      <c r="GTF48" s="548"/>
      <c r="GTG48" s="548"/>
      <c r="GTH48" s="548"/>
      <c r="GTI48" s="548"/>
      <c r="GTJ48" s="548"/>
      <c r="GTK48" s="548"/>
      <c r="GTL48" s="548"/>
      <c r="GTM48" s="548"/>
      <c r="GTN48" s="548"/>
      <c r="GTO48" s="548"/>
      <c r="GTP48" s="548"/>
      <c r="GTQ48" s="548"/>
      <c r="GTR48" s="548"/>
      <c r="GTS48" s="548"/>
      <c r="GTT48" s="548"/>
      <c r="GTU48" s="548"/>
      <c r="GTV48" s="548"/>
      <c r="GTW48" s="548"/>
      <c r="GTX48" s="548"/>
      <c r="GTY48" s="548"/>
      <c r="GTZ48" s="548"/>
      <c r="GUA48" s="548"/>
      <c r="GUB48" s="548"/>
      <c r="GUC48" s="548"/>
      <c r="GUD48" s="548"/>
      <c r="GUE48" s="548"/>
      <c r="GUF48" s="548"/>
      <c r="GUG48" s="548"/>
      <c r="GUH48" s="548"/>
      <c r="GUI48" s="548"/>
      <c r="GUJ48" s="548"/>
      <c r="GUK48" s="548"/>
      <c r="GUL48" s="548"/>
      <c r="GUM48" s="548"/>
      <c r="GUN48" s="548"/>
      <c r="GUO48" s="548"/>
      <c r="GUP48" s="548"/>
      <c r="GUQ48" s="548"/>
      <c r="GUR48" s="548"/>
      <c r="GUS48" s="548"/>
      <c r="GUT48" s="548"/>
      <c r="GUU48" s="548"/>
      <c r="GUV48" s="548"/>
      <c r="GUW48" s="548"/>
      <c r="GUX48" s="548"/>
      <c r="GUY48" s="548"/>
      <c r="GUZ48" s="548"/>
      <c r="GVA48" s="548"/>
      <c r="GVB48" s="548"/>
      <c r="GVC48" s="548"/>
      <c r="GVD48" s="548"/>
      <c r="GVE48" s="548"/>
      <c r="GVF48" s="548"/>
      <c r="GVG48" s="548"/>
      <c r="GVH48" s="548"/>
      <c r="GVI48" s="548"/>
      <c r="GVJ48" s="548"/>
      <c r="GVK48" s="548"/>
      <c r="GVL48" s="548"/>
      <c r="GVM48" s="548"/>
      <c r="GVN48" s="548"/>
      <c r="GVO48" s="548"/>
      <c r="GVP48" s="548"/>
      <c r="GVQ48" s="548"/>
      <c r="GVR48" s="548"/>
      <c r="GVS48" s="548"/>
      <c r="GVT48" s="548"/>
      <c r="GVU48" s="548"/>
      <c r="GVV48" s="548"/>
      <c r="GVW48" s="548"/>
      <c r="GVX48" s="548"/>
      <c r="GVY48" s="548"/>
      <c r="GVZ48" s="548"/>
      <c r="GWA48" s="548"/>
      <c r="GWB48" s="548"/>
      <c r="GWC48" s="548"/>
      <c r="GWD48" s="548"/>
      <c r="GWE48" s="548"/>
      <c r="GWF48" s="548"/>
      <c r="GWG48" s="548"/>
      <c r="GWH48" s="548"/>
      <c r="GWI48" s="548"/>
      <c r="GWJ48" s="548"/>
      <c r="GWK48" s="548"/>
      <c r="GWL48" s="548"/>
      <c r="GWM48" s="548"/>
      <c r="GWN48" s="548"/>
      <c r="GWO48" s="548"/>
      <c r="GWP48" s="548"/>
      <c r="GWQ48" s="548"/>
      <c r="GWR48" s="548"/>
      <c r="GWS48" s="548"/>
      <c r="GWT48" s="548"/>
      <c r="GWU48" s="548"/>
      <c r="GWV48" s="548"/>
      <c r="GWW48" s="548"/>
      <c r="GWX48" s="548"/>
      <c r="GWY48" s="548"/>
      <c r="GWZ48" s="548"/>
      <c r="GXA48" s="548"/>
      <c r="GXB48" s="548"/>
      <c r="GXC48" s="548"/>
      <c r="GXD48" s="548"/>
      <c r="GXE48" s="548"/>
      <c r="GXF48" s="548"/>
      <c r="GXG48" s="548"/>
      <c r="GXH48" s="548"/>
      <c r="GXI48" s="548"/>
      <c r="GXJ48" s="548"/>
      <c r="GXK48" s="548"/>
      <c r="GXL48" s="548"/>
      <c r="GXM48" s="548"/>
      <c r="GXN48" s="548"/>
      <c r="GXO48" s="548"/>
      <c r="GXP48" s="548"/>
      <c r="GXQ48" s="548"/>
      <c r="GXR48" s="548"/>
      <c r="GXS48" s="548"/>
      <c r="GXT48" s="548"/>
      <c r="GXU48" s="548"/>
      <c r="GXV48" s="548"/>
      <c r="GXW48" s="548"/>
      <c r="GXX48" s="548"/>
      <c r="GXY48" s="548"/>
      <c r="GXZ48" s="548"/>
      <c r="GYA48" s="548"/>
      <c r="GYB48" s="548"/>
      <c r="GYC48" s="548"/>
      <c r="GYD48" s="548"/>
      <c r="GYE48" s="548"/>
      <c r="GYF48" s="548"/>
      <c r="GYG48" s="548"/>
      <c r="GYH48" s="548"/>
      <c r="GYI48" s="548"/>
      <c r="GYJ48" s="548"/>
      <c r="GYK48" s="548"/>
      <c r="GYL48" s="548"/>
      <c r="GYM48" s="548"/>
      <c r="GYN48" s="548"/>
      <c r="GYO48" s="548"/>
      <c r="GYP48" s="548"/>
      <c r="GYQ48" s="548"/>
      <c r="GYR48" s="548"/>
      <c r="GYS48" s="548"/>
      <c r="GYT48" s="548"/>
      <c r="GYU48" s="548"/>
      <c r="GYV48" s="548"/>
      <c r="GYW48" s="548"/>
      <c r="GYX48" s="548"/>
      <c r="GYY48" s="548"/>
      <c r="GYZ48" s="548"/>
      <c r="GZA48" s="548"/>
      <c r="GZB48" s="548"/>
      <c r="GZC48" s="548"/>
      <c r="GZD48" s="548"/>
      <c r="GZE48" s="548"/>
      <c r="GZF48" s="548"/>
      <c r="GZG48" s="548"/>
      <c r="GZH48" s="548"/>
      <c r="GZI48" s="548"/>
      <c r="GZJ48" s="548"/>
      <c r="GZK48" s="548"/>
      <c r="GZL48" s="548"/>
      <c r="GZM48" s="548"/>
      <c r="GZN48" s="548"/>
      <c r="GZO48" s="548"/>
      <c r="GZP48" s="548"/>
      <c r="GZQ48" s="548"/>
      <c r="GZR48" s="548"/>
      <c r="GZS48" s="548"/>
      <c r="GZT48" s="548"/>
      <c r="GZU48" s="548"/>
      <c r="GZV48" s="548"/>
      <c r="GZW48" s="548"/>
      <c r="GZX48" s="548"/>
      <c r="GZY48" s="548"/>
      <c r="GZZ48" s="548"/>
      <c r="HAA48" s="548"/>
      <c r="HAB48" s="548"/>
      <c r="HAC48" s="548"/>
      <c r="HAD48" s="548"/>
      <c r="HAE48" s="548"/>
      <c r="HAF48" s="548"/>
      <c r="HAG48" s="548"/>
      <c r="HAH48" s="548"/>
      <c r="HAI48" s="548"/>
      <c r="HAJ48" s="548"/>
      <c r="HAK48" s="548"/>
      <c r="HAL48" s="548"/>
      <c r="HAM48" s="548"/>
      <c r="HAN48" s="548"/>
      <c r="HAO48" s="548"/>
      <c r="HAP48" s="548"/>
      <c r="HAQ48" s="548"/>
      <c r="HAR48" s="548"/>
      <c r="HAS48" s="548"/>
      <c r="HAT48" s="548"/>
      <c r="HAU48" s="548"/>
      <c r="HAV48" s="548"/>
      <c r="HAW48" s="548"/>
      <c r="HAX48" s="548"/>
      <c r="HAY48" s="548"/>
      <c r="HAZ48" s="548"/>
      <c r="HBA48" s="548"/>
      <c r="HBB48" s="548"/>
      <c r="HBC48" s="548"/>
      <c r="HBD48" s="548"/>
      <c r="HBE48" s="548"/>
      <c r="HBF48" s="548"/>
      <c r="HBG48" s="548"/>
      <c r="HBH48" s="548"/>
      <c r="HBI48" s="548"/>
      <c r="HBJ48" s="548"/>
      <c r="HBK48" s="548"/>
      <c r="HBL48" s="548"/>
      <c r="HBM48" s="548"/>
      <c r="HBN48" s="548"/>
      <c r="HBO48" s="548"/>
      <c r="HBP48" s="548"/>
      <c r="HBQ48" s="548"/>
      <c r="HBR48" s="548"/>
      <c r="HBS48" s="548"/>
      <c r="HBT48" s="548"/>
      <c r="HBU48" s="548"/>
      <c r="HBV48" s="548"/>
      <c r="HBW48" s="548"/>
      <c r="HBX48" s="548"/>
      <c r="HBY48" s="548"/>
      <c r="HBZ48" s="548"/>
      <c r="HCA48" s="548"/>
      <c r="HCB48" s="548"/>
      <c r="HCC48" s="548"/>
      <c r="HCD48" s="548"/>
      <c r="HCE48" s="548"/>
      <c r="HCF48" s="548"/>
      <c r="HCG48" s="548"/>
      <c r="HCH48" s="548"/>
      <c r="HCI48" s="548"/>
      <c r="HCJ48" s="548"/>
      <c r="HCK48" s="548"/>
      <c r="HCL48" s="548"/>
      <c r="HCM48" s="548"/>
      <c r="HCN48" s="548"/>
      <c r="HCO48" s="548"/>
      <c r="HCP48" s="548"/>
      <c r="HCQ48" s="548"/>
      <c r="HCR48" s="548"/>
      <c r="HCS48" s="548"/>
      <c r="HCT48" s="548"/>
      <c r="HCU48" s="548"/>
      <c r="HCV48" s="548"/>
      <c r="HCW48" s="548"/>
      <c r="HCX48" s="548"/>
      <c r="HCY48" s="548"/>
      <c r="HCZ48" s="548"/>
      <c r="HDA48" s="548"/>
      <c r="HDB48" s="548"/>
      <c r="HDC48" s="548"/>
      <c r="HDD48" s="548"/>
      <c r="HDE48" s="548"/>
      <c r="HDF48" s="548"/>
      <c r="HDG48" s="548"/>
      <c r="HDH48" s="548"/>
      <c r="HDI48" s="548"/>
      <c r="HDJ48" s="548"/>
      <c r="HDK48" s="548"/>
      <c r="HDL48" s="548"/>
      <c r="HDM48" s="548"/>
      <c r="HDN48" s="548"/>
      <c r="HDO48" s="548"/>
      <c r="HDP48" s="548"/>
      <c r="HDQ48" s="548"/>
      <c r="HDR48" s="548"/>
      <c r="HDS48" s="548"/>
      <c r="HDT48" s="548"/>
      <c r="HDU48" s="548"/>
      <c r="HDV48" s="548"/>
      <c r="HDW48" s="548"/>
      <c r="HDX48" s="548"/>
      <c r="HDY48" s="548"/>
      <c r="HDZ48" s="548"/>
      <c r="HEA48" s="548"/>
      <c r="HEB48" s="548"/>
      <c r="HEC48" s="548"/>
      <c r="HED48" s="548"/>
      <c r="HEE48" s="548"/>
      <c r="HEF48" s="548"/>
      <c r="HEG48" s="548"/>
      <c r="HEH48" s="548"/>
      <c r="HEI48" s="548"/>
      <c r="HEJ48" s="548"/>
      <c r="HEK48" s="548"/>
      <c r="HEL48" s="548"/>
      <c r="HEM48" s="548"/>
      <c r="HEN48" s="548"/>
      <c r="HEO48" s="548"/>
      <c r="HEP48" s="548"/>
      <c r="HEQ48" s="548"/>
      <c r="HER48" s="548"/>
      <c r="HES48" s="548"/>
      <c r="HET48" s="548"/>
      <c r="HEU48" s="548"/>
      <c r="HEV48" s="548"/>
      <c r="HEW48" s="548"/>
      <c r="HEX48" s="548"/>
      <c r="HEY48" s="548"/>
      <c r="HEZ48" s="548"/>
      <c r="HFA48" s="548"/>
      <c r="HFB48" s="548"/>
      <c r="HFC48" s="548"/>
      <c r="HFD48" s="548"/>
      <c r="HFE48" s="548"/>
      <c r="HFF48" s="548"/>
      <c r="HFG48" s="548"/>
      <c r="HFH48" s="548"/>
      <c r="HFI48" s="548"/>
      <c r="HFJ48" s="548"/>
      <c r="HFK48" s="548"/>
      <c r="HFL48" s="548"/>
      <c r="HFM48" s="548"/>
      <c r="HFN48" s="548"/>
      <c r="HFO48" s="548"/>
      <c r="HFP48" s="548"/>
      <c r="HFQ48" s="548"/>
      <c r="HFR48" s="548"/>
      <c r="HFS48" s="548"/>
      <c r="HFT48" s="548"/>
      <c r="HFU48" s="548"/>
      <c r="HFV48" s="548"/>
      <c r="HFW48" s="548"/>
      <c r="HFX48" s="548"/>
      <c r="HFY48" s="548"/>
      <c r="HFZ48" s="548"/>
      <c r="HGA48" s="548"/>
      <c r="HGB48" s="548"/>
      <c r="HGC48" s="548"/>
      <c r="HGD48" s="548"/>
      <c r="HGE48" s="548"/>
      <c r="HGF48" s="548"/>
      <c r="HGG48" s="548"/>
      <c r="HGH48" s="548"/>
      <c r="HGI48" s="548"/>
      <c r="HGJ48" s="548"/>
      <c r="HGK48" s="548"/>
      <c r="HGL48" s="548"/>
      <c r="HGM48" s="548"/>
      <c r="HGN48" s="548"/>
      <c r="HGO48" s="548"/>
      <c r="HGP48" s="548"/>
      <c r="HGQ48" s="548"/>
      <c r="HGR48" s="548"/>
      <c r="HGS48" s="548"/>
      <c r="HGT48" s="548"/>
      <c r="HGU48" s="548"/>
      <c r="HGV48" s="548"/>
      <c r="HGW48" s="548"/>
      <c r="HGX48" s="548"/>
      <c r="HGY48" s="548"/>
      <c r="HGZ48" s="548"/>
      <c r="HHA48" s="548"/>
      <c r="HHB48" s="548"/>
      <c r="HHC48" s="548"/>
      <c r="HHD48" s="548"/>
      <c r="HHE48" s="548"/>
      <c r="HHF48" s="548"/>
      <c r="HHG48" s="548"/>
      <c r="HHH48" s="548"/>
      <c r="HHI48" s="548"/>
      <c r="HHJ48" s="548"/>
      <c r="HHK48" s="548"/>
      <c r="HHL48" s="548"/>
      <c r="HHM48" s="548"/>
      <c r="HHN48" s="548"/>
      <c r="HHO48" s="548"/>
      <c r="HHP48" s="548"/>
      <c r="HHQ48" s="548"/>
      <c r="HHR48" s="548"/>
      <c r="HHS48" s="548"/>
      <c r="HHT48" s="548"/>
      <c r="HHU48" s="548"/>
      <c r="HHV48" s="548"/>
      <c r="HHW48" s="548"/>
      <c r="HHX48" s="548"/>
      <c r="HHY48" s="548"/>
      <c r="HHZ48" s="548"/>
      <c r="HIA48" s="548"/>
      <c r="HIB48" s="548"/>
      <c r="HIC48" s="548"/>
      <c r="HID48" s="548"/>
      <c r="HIE48" s="548"/>
      <c r="HIF48" s="548"/>
      <c r="HIG48" s="548"/>
      <c r="HIH48" s="548"/>
      <c r="HII48" s="548"/>
      <c r="HIJ48" s="548"/>
      <c r="HIK48" s="548"/>
      <c r="HIL48" s="548"/>
      <c r="HIM48" s="548"/>
      <c r="HIN48" s="548"/>
      <c r="HIO48" s="548"/>
      <c r="HIP48" s="548"/>
      <c r="HIQ48" s="548"/>
      <c r="HIR48" s="548"/>
      <c r="HIS48" s="548"/>
      <c r="HIT48" s="548"/>
      <c r="HIU48" s="548"/>
      <c r="HIV48" s="548"/>
      <c r="HIW48" s="548"/>
      <c r="HIX48" s="548"/>
      <c r="HIY48" s="548"/>
      <c r="HIZ48" s="548"/>
      <c r="HJA48" s="548"/>
      <c r="HJB48" s="548"/>
      <c r="HJC48" s="548"/>
      <c r="HJD48" s="548"/>
      <c r="HJE48" s="548"/>
      <c r="HJF48" s="548"/>
      <c r="HJG48" s="548"/>
      <c r="HJH48" s="548"/>
      <c r="HJI48" s="548"/>
      <c r="HJJ48" s="548"/>
      <c r="HJK48" s="548"/>
      <c r="HJL48" s="548"/>
      <c r="HJM48" s="548"/>
      <c r="HJN48" s="548"/>
      <c r="HJO48" s="548"/>
      <c r="HJP48" s="548"/>
      <c r="HJQ48" s="548"/>
      <c r="HJR48" s="548"/>
      <c r="HJS48" s="548"/>
      <c r="HJT48" s="548"/>
      <c r="HJU48" s="548"/>
      <c r="HJV48" s="548"/>
      <c r="HJW48" s="548"/>
      <c r="HJX48" s="548"/>
      <c r="HJY48" s="548"/>
      <c r="HJZ48" s="548"/>
      <c r="HKA48" s="548"/>
      <c r="HKB48" s="548"/>
      <c r="HKC48" s="548"/>
      <c r="HKD48" s="548"/>
      <c r="HKE48" s="548"/>
      <c r="HKF48" s="548"/>
      <c r="HKG48" s="548"/>
      <c r="HKH48" s="548"/>
      <c r="HKI48" s="548"/>
      <c r="HKJ48" s="548"/>
      <c r="HKK48" s="548"/>
      <c r="HKL48" s="548"/>
      <c r="HKM48" s="548"/>
      <c r="HKN48" s="548"/>
      <c r="HKO48" s="548"/>
      <c r="HKP48" s="548"/>
      <c r="HKQ48" s="548"/>
      <c r="HKR48" s="548"/>
      <c r="HKS48" s="548"/>
      <c r="HKT48" s="548"/>
      <c r="HKU48" s="548"/>
      <c r="HKV48" s="548"/>
      <c r="HKW48" s="548"/>
      <c r="HKX48" s="548"/>
      <c r="HKY48" s="548"/>
      <c r="HKZ48" s="548"/>
      <c r="HLA48" s="548"/>
      <c r="HLB48" s="548"/>
      <c r="HLC48" s="548"/>
      <c r="HLD48" s="548"/>
      <c r="HLE48" s="548"/>
      <c r="HLF48" s="548"/>
      <c r="HLG48" s="548"/>
      <c r="HLH48" s="548"/>
      <c r="HLI48" s="548"/>
      <c r="HLJ48" s="548"/>
      <c r="HLK48" s="548"/>
      <c r="HLL48" s="548"/>
      <c r="HLM48" s="548"/>
      <c r="HLN48" s="548"/>
      <c r="HLO48" s="548"/>
      <c r="HLP48" s="548"/>
      <c r="HLQ48" s="548"/>
      <c r="HLR48" s="548"/>
      <c r="HLS48" s="548"/>
      <c r="HLT48" s="548"/>
      <c r="HLU48" s="548"/>
      <c r="HLV48" s="548"/>
      <c r="HLW48" s="548"/>
      <c r="HLX48" s="548"/>
      <c r="HLY48" s="548"/>
      <c r="HLZ48" s="548"/>
      <c r="HMA48" s="548"/>
      <c r="HMB48" s="548"/>
      <c r="HMC48" s="548"/>
      <c r="HMD48" s="548"/>
      <c r="HME48" s="548"/>
      <c r="HMF48" s="548"/>
      <c r="HMG48" s="548"/>
      <c r="HMH48" s="548"/>
      <c r="HMI48" s="548"/>
      <c r="HMJ48" s="548"/>
      <c r="HMK48" s="548"/>
      <c r="HML48" s="548"/>
      <c r="HMM48" s="548"/>
      <c r="HMN48" s="548"/>
      <c r="HMO48" s="548"/>
      <c r="HMP48" s="548"/>
      <c r="HMQ48" s="548"/>
      <c r="HMR48" s="548"/>
      <c r="HMS48" s="548"/>
      <c r="HMT48" s="548"/>
      <c r="HMU48" s="548"/>
      <c r="HMV48" s="548"/>
      <c r="HMW48" s="548"/>
      <c r="HMX48" s="548"/>
      <c r="HMY48" s="548"/>
      <c r="HMZ48" s="548"/>
      <c r="HNA48" s="548"/>
      <c r="HNB48" s="548"/>
      <c r="HNC48" s="548"/>
      <c r="HND48" s="548"/>
      <c r="HNE48" s="548"/>
      <c r="HNF48" s="548"/>
      <c r="HNG48" s="548"/>
      <c r="HNH48" s="548"/>
      <c r="HNI48" s="548"/>
      <c r="HNJ48" s="548"/>
      <c r="HNK48" s="548"/>
      <c r="HNL48" s="548"/>
      <c r="HNM48" s="548"/>
      <c r="HNN48" s="548"/>
      <c r="HNO48" s="548"/>
      <c r="HNP48" s="548"/>
      <c r="HNQ48" s="548"/>
      <c r="HNR48" s="548"/>
      <c r="HNS48" s="548"/>
      <c r="HNT48" s="548"/>
      <c r="HNU48" s="548"/>
      <c r="HNV48" s="548"/>
      <c r="HNW48" s="548"/>
      <c r="HNX48" s="548"/>
      <c r="HNY48" s="548"/>
      <c r="HNZ48" s="548"/>
      <c r="HOA48" s="548"/>
      <c r="HOB48" s="548"/>
      <c r="HOC48" s="548"/>
      <c r="HOD48" s="548"/>
      <c r="HOE48" s="548"/>
      <c r="HOF48" s="548"/>
      <c r="HOG48" s="548"/>
      <c r="HOH48" s="548"/>
      <c r="HOI48" s="548"/>
      <c r="HOJ48" s="548"/>
      <c r="HOK48" s="548"/>
      <c r="HOL48" s="548"/>
      <c r="HOM48" s="548"/>
      <c r="HON48" s="548"/>
      <c r="HOO48" s="548"/>
      <c r="HOP48" s="548"/>
      <c r="HOQ48" s="548"/>
      <c r="HOR48" s="548"/>
      <c r="HOS48" s="548"/>
      <c r="HOT48" s="548"/>
      <c r="HOU48" s="548"/>
      <c r="HOV48" s="548"/>
      <c r="HOW48" s="548"/>
      <c r="HOX48" s="548"/>
      <c r="HOY48" s="548"/>
      <c r="HOZ48" s="548"/>
      <c r="HPA48" s="548"/>
      <c r="HPB48" s="548"/>
      <c r="HPC48" s="548"/>
      <c r="HPD48" s="548"/>
      <c r="HPE48" s="548"/>
      <c r="HPF48" s="548"/>
      <c r="HPG48" s="548"/>
      <c r="HPH48" s="548"/>
      <c r="HPI48" s="548"/>
      <c r="HPJ48" s="548"/>
      <c r="HPK48" s="548"/>
      <c r="HPL48" s="548"/>
      <c r="HPM48" s="548"/>
      <c r="HPN48" s="548"/>
      <c r="HPO48" s="548"/>
      <c r="HPP48" s="548"/>
      <c r="HPQ48" s="548"/>
      <c r="HPR48" s="548"/>
      <c r="HPS48" s="548"/>
      <c r="HPT48" s="548"/>
      <c r="HPU48" s="548"/>
      <c r="HPV48" s="548"/>
      <c r="HPW48" s="548"/>
      <c r="HPX48" s="548"/>
      <c r="HPY48" s="548"/>
      <c r="HPZ48" s="548"/>
      <c r="HQA48" s="548"/>
      <c r="HQB48" s="548"/>
      <c r="HQC48" s="548"/>
      <c r="HQD48" s="548"/>
      <c r="HQE48" s="548"/>
      <c r="HQF48" s="548"/>
      <c r="HQG48" s="548"/>
      <c r="HQH48" s="548"/>
      <c r="HQI48" s="548"/>
      <c r="HQJ48" s="548"/>
      <c r="HQK48" s="548"/>
      <c r="HQL48" s="548"/>
      <c r="HQM48" s="548"/>
      <c r="HQN48" s="548"/>
      <c r="HQO48" s="548"/>
      <c r="HQP48" s="548"/>
      <c r="HQQ48" s="548"/>
      <c r="HQR48" s="548"/>
      <c r="HQS48" s="548"/>
      <c r="HQT48" s="548"/>
      <c r="HQU48" s="548"/>
      <c r="HQV48" s="548"/>
      <c r="HQW48" s="548"/>
      <c r="HQX48" s="548"/>
      <c r="HQY48" s="548"/>
      <c r="HQZ48" s="548"/>
      <c r="HRA48" s="548"/>
      <c r="HRB48" s="548"/>
      <c r="HRC48" s="548"/>
      <c r="HRD48" s="548"/>
      <c r="HRE48" s="548"/>
      <c r="HRF48" s="548"/>
      <c r="HRG48" s="548"/>
      <c r="HRH48" s="548"/>
      <c r="HRI48" s="548"/>
      <c r="HRJ48" s="548"/>
      <c r="HRK48" s="548"/>
      <c r="HRL48" s="548"/>
      <c r="HRM48" s="548"/>
      <c r="HRN48" s="548"/>
      <c r="HRO48" s="548"/>
      <c r="HRP48" s="548"/>
      <c r="HRQ48" s="548"/>
      <c r="HRR48" s="548"/>
      <c r="HRS48" s="548"/>
      <c r="HRT48" s="548"/>
      <c r="HRU48" s="548"/>
      <c r="HRV48" s="548"/>
      <c r="HRW48" s="548"/>
      <c r="HRX48" s="548"/>
      <c r="HRY48" s="548"/>
      <c r="HRZ48" s="548"/>
      <c r="HSA48" s="548"/>
      <c r="HSB48" s="548"/>
      <c r="HSC48" s="548"/>
      <c r="HSD48" s="548"/>
      <c r="HSE48" s="548"/>
      <c r="HSF48" s="548"/>
      <c r="HSG48" s="548"/>
      <c r="HSH48" s="548"/>
      <c r="HSI48" s="548"/>
      <c r="HSJ48" s="548"/>
      <c r="HSK48" s="548"/>
      <c r="HSL48" s="548"/>
      <c r="HSM48" s="548"/>
      <c r="HSN48" s="548"/>
      <c r="HSO48" s="548"/>
      <c r="HSP48" s="548"/>
      <c r="HSQ48" s="548"/>
      <c r="HSR48" s="548"/>
      <c r="HSS48" s="548"/>
      <c r="HST48" s="548"/>
      <c r="HSU48" s="548"/>
      <c r="HSV48" s="548"/>
      <c r="HSW48" s="548"/>
      <c r="HSX48" s="548"/>
      <c r="HSY48" s="548"/>
      <c r="HSZ48" s="548"/>
      <c r="HTA48" s="548"/>
      <c r="HTB48" s="548"/>
      <c r="HTC48" s="548"/>
      <c r="HTD48" s="548"/>
      <c r="HTE48" s="548"/>
      <c r="HTF48" s="548"/>
      <c r="HTG48" s="548"/>
      <c r="HTH48" s="548"/>
      <c r="HTI48" s="548"/>
      <c r="HTJ48" s="548"/>
      <c r="HTK48" s="548"/>
      <c r="HTL48" s="548"/>
      <c r="HTM48" s="548"/>
      <c r="HTN48" s="548"/>
      <c r="HTO48" s="548"/>
      <c r="HTP48" s="548"/>
      <c r="HTQ48" s="548"/>
      <c r="HTR48" s="548"/>
      <c r="HTS48" s="548"/>
      <c r="HTT48" s="548"/>
      <c r="HTU48" s="548"/>
      <c r="HTV48" s="548"/>
      <c r="HTW48" s="548"/>
      <c r="HTX48" s="548"/>
      <c r="HTY48" s="548"/>
      <c r="HTZ48" s="548"/>
      <c r="HUA48" s="548"/>
      <c r="HUB48" s="548"/>
      <c r="HUC48" s="548"/>
      <c r="HUD48" s="548"/>
      <c r="HUE48" s="548"/>
      <c r="HUF48" s="548"/>
      <c r="HUG48" s="548"/>
      <c r="HUH48" s="548"/>
      <c r="HUI48" s="548"/>
      <c r="HUJ48" s="548"/>
      <c r="HUK48" s="548"/>
      <c r="HUL48" s="548"/>
      <c r="HUM48" s="548"/>
      <c r="HUN48" s="548"/>
      <c r="HUO48" s="548"/>
      <c r="HUP48" s="548"/>
      <c r="HUQ48" s="548"/>
      <c r="HUR48" s="548"/>
      <c r="HUS48" s="548"/>
      <c r="HUT48" s="548"/>
      <c r="HUU48" s="548"/>
      <c r="HUV48" s="548"/>
      <c r="HUW48" s="548"/>
      <c r="HUX48" s="548"/>
      <c r="HUY48" s="548"/>
      <c r="HUZ48" s="548"/>
      <c r="HVA48" s="548"/>
      <c r="HVB48" s="548"/>
      <c r="HVC48" s="548"/>
      <c r="HVD48" s="548"/>
      <c r="HVE48" s="548"/>
      <c r="HVF48" s="548"/>
      <c r="HVG48" s="548"/>
      <c r="HVH48" s="548"/>
      <c r="HVI48" s="548"/>
      <c r="HVJ48" s="548"/>
      <c r="HVK48" s="548"/>
      <c r="HVL48" s="548"/>
      <c r="HVM48" s="548"/>
      <c r="HVN48" s="548"/>
      <c r="HVO48" s="548"/>
      <c r="HVP48" s="548"/>
      <c r="HVQ48" s="548"/>
      <c r="HVR48" s="548"/>
      <c r="HVS48" s="548"/>
      <c r="HVT48" s="548"/>
      <c r="HVU48" s="548"/>
      <c r="HVV48" s="548"/>
      <c r="HVW48" s="548"/>
      <c r="HVX48" s="548"/>
      <c r="HVY48" s="548"/>
      <c r="HVZ48" s="548"/>
      <c r="HWA48" s="548"/>
      <c r="HWB48" s="548"/>
      <c r="HWC48" s="548"/>
      <c r="HWD48" s="548"/>
      <c r="HWE48" s="548"/>
      <c r="HWF48" s="548"/>
      <c r="HWG48" s="548"/>
      <c r="HWH48" s="548"/>
      <c r="HWI48" s="548"/>
      <c r="HWJ48" s="548"/>
      <c r="HWK48" s="548"/>
      <c r="HWL48" s="548"/>
      <c r="HWM48" s="548"/>
      <c r="HWN48" s="548"/>
      <c r="HWO48" s="548"/>
      <c r="HWP48" s="548"/>
      <c r="HWQ48" s="548"/>
      <c r="HWR48" s="548"/>
      <c r="HWS48" s="548"/>
      <c r="HWT48" s="548"/>
      <c r="HWU48" s="548"/>
      <c r="HWV48" s="548"/>
      <c r="HWW48" s="548"/>
      <c r="HWX48" s="548"/>
      <c r="HWY48" s="548"/>
      <c r="HWZ48" s="548"/>
      <c r="HXA48" s="548"/>
      <c r="HXB48" s="548"/>
      <c r="HXC48" s="548"/>
      <c r="HXD48" s="548"/>
      <c r="HXE48" s="548"/>
      <c r="HXF48" s="548"/>
      <c r="HXG48" s="548"/>
      <c r="HXH48" s="548"/>
      <c r="HXI48" s="548"/>
      <c r="HXJ48" s="548"/>
      <c r="HXK48" s="548"/>
      <c r="HXL48" s="548"/>
      <c r="HXM48" s="548"/>
      <c r="HXN48" s="548"/>
      <c r="HXO48" s="548"/>
      <c r="HXP48" s="548"/>
      <c r="HXQ48" s="548"/>
      <c r="HXR48" s="548"/>
      <c r="HXS48" s="548"/>
      <c r="HXT48" s="548"/>
      <c r="HXU48" s="548"/>
      <c r="HXV48" s="548"/>
      <c r="HXW48" s="548"/>
      <c r="HXX48" s="548"/>
      <c r="HXY48" s="548"/>
      <c r="HXZ48" s="548"/>
      <c r="HYA48" s="548"/>
      <c r="HYB48" s="548"/>
      <c r="HYC48" s="548"/>
      <c r="HYD48" s="548"/>
      <c r="HYE48" s="548"/>
      <c r="HYF48" s="548"/>
      <c r="HYG48" s="548"/>
      <c r="HYH48" s="548"/>
      <c r="HYI48" s="548"/>
      <c r="HYJ48" s="548"/>
      <c r="HYK48" s="548"/>
      <c r="HYL48" s="548"/>
      <c r="HYM48" s="548"/>
      <c r="HYN48" s="548"/>
      <c r="HYO48" s="548"/>
      <c r="HYP48" s="548"/>
      <c r="HYQ48" s="548"/>
      <c r="HYR48" s="548"/>
      <c r="HYS48" s="548"/>
      <c r="HYT48" s="548"/>
      <c r="HYU48" s="548"/>
      <c r="HYV48" s="548"/>
      <c r="HYW48" s="548"/>
      <c r="HYX48" s="548"/>
      <c r="HYY48" s="548"/>
      <c r="HYZ48" s="548"/>
      <c r="HZA48" s="548"/>
      <c r="HZB48" s="548"/>
      <c r="HZC48" s="548"/>
      <c r="HZD48" s="548"/>
      <c r="HZE48" s="548"/>
      <c r="HZF48" s="548"/>
      <c r="HZG48" s="548"/>
      <c r="HZH48" s="548"/>
      <c r="HZI48" s="548"/>
      <c r="HZJ48" s="548"/>
      <c r="HZK48" s="548"/>
      <c r="HZL48" s="548"/>
      <c r="HZM48" s="548"/>
      <c r="HZN48" s="548"/>
      <c r="HZO48" s="548"/>
      <c r="HZP48" s="548"/>
      <c r="HZQ48" s="548"/>
      <c r="HZR48" s="548"/>
      <c r="HZS48" s="548"/>
      <c r="HZT48" s="548"/>
      <c r="HZU48" s="548"/>
      <c r="HZV48" s="548"/>
      <c r="HZW48" s="548"/>
      <c r="HZX48" s="548"/>
      <c r="HZY48" s="548"/>
      <c r="HZZ48" s="548"/>
      <c r="IAA48" s="548"/>
      <c r="IAB48" s="548"/>
      <c r="IAC48" s="548"/>
      <c r="IAD48" s="548"/>
      <c r="IAE48" s="548"/>
      <c r="IAF48" s="548"/>
      <c r="IAG48" s="548"/>
      <c r="IAH48" s="548"/>
      <c r="IAI48" s="548"/>
      <c r="IAJ48" s="548"/>
      <c r="IAK48" s="548"/>
      <c r="IAL48" s="548"/>
      <c r="IAM48" s="548"/>
      <c r="IAN48" s="548"/>
      <c r="IAO48" s="548"/>
      <c r="IAP48" s="548"/>
      <c r="IAQ48" s="548"/>
      <c r="IAR48" s="548"/>
      <c r="IAS48" s="548"/>
      <c r="IAT48" s="548"/>
      <c r="IAU48" s="548"/>
      <c r="IAV48" s="548"/>
      <c r="IAW48" s="548"/>
      <c r="IAX48" s="548"/>
      <c r="IAY48" s="548"/>
      <c r="IAZ48" s="548"/>
      <c r="IBA48" s="548"/>
      <c r="IBB48" s="548"/>
      <c r="IBC48" s="548"/>
      <c r="IBD48" s="548"/>
      <c r="IBE48" s="548"/>
      <c r="IBF48" s="548"/>
      <c r="IBG48" s="548"/>
      <c r="IBH48" s="548"/>
      <c r="IBI48" s="548"/>
      <c r="IBJ48" s="548"/>
      <c r="IBK48" s="548"/>
      <c r="IBL48" s="548"/>
      <c r="IBM48" s="548"/>
      <c r="IBN48" s="548"/>
      <c r="IBO48" s="548"/>
      <c r="IBP48" s="548"/>
      <c r="IBQ48" s="548"/>
      <c r="IBR48" s="548"/>
      <c r="IBS48" s="548"/>
      <c r="IBT48" s="548"/>
      <c r="IBU48" s="548"/>
      <c r="IBV48" s="548"/>
      <c r="IBW48" s="548"/>
      <c r="IBX48" s="548"/>
      <c r="IBY48" s="548"/>
      <c r="IBZ48" s="548"/>
      <c r="ICA48" s="548"/>
      <c r="ICB48" s="548"/>
      <c r="ICC48" s="548"/>
      <c r="ICD48" s="548"/>
      <c r="ICE48" s="548"/>
      <c r="ICF48" s="548"/>
      <c r="ICG48" s="548"/>
      <c r="ICH48" s="548"/>
      <c r="ICI48" s="548"/>
      <c r="ICJ48" s="548"/>
      <c r="ICK48" s="548"/>
      <c r="ICL48" s="548"/>
      <c r="ICM48" s="548"/>
      <c r="ICN48" s="548"/>
      <c r="ICO48" s="548"/>
      <c r="ICP48" s="548"/>
      <c r="ICQ48" s="548"/>
      <c r="ICR48" s="548"/>
      <c r="ICS48" s="548"/>
      <c r="ICT48" s="548"/>
      <c r="ICU48" s="548"/>
      <c r="ICV48" s="548"/>
      <c r="ICW48" s="548"/>
      <c r="ICX48" s="548"/>
      <c r="ICY48" s="548"/>
      <c r="ICZ48" s="548"/>
      <c r="IDA48" s="548"/>
      <c r="IDB48" s="548"/>
      <c r="IDC48" s="548"/>
      <c r="IDD48" s="548"/>
      <c r="IDE48" s="548"/>
      <c r="IDF48" s="548"/>
      <c r="IDG48" s="548"/>
      <c r="IDH48" s="548"/>
      <c r="IDI48" s="548"/>
      <c r="IDJ48" s="548"/>
      <c r="IDK48" s="548"/>
      <c r="IDL48" s="548"/>
      <c r="IDM48" s="548"/>
      <c r="IDN48" s="548"/>
      <c r="IDO48" s="548"/>
      <c r="IDP48" s="548"/>
      <c r="IDQ48" s="548"/>
      <c r="IDR48" s="548"/>
      <c r="IDS48" s="548"/>
      <c r="IDT48" s="548"/>
      <c r="IDU48" s="548"/>
      <c r="IDV48" s="548"/>
      <c r="IDW48" s="548"/>
      <c r="IDX48" s="548"/>
      <c r="IDY48" s="548"/>
      <c r="IDZ48" s="548"/>
      <c r="IEA48" s="548"/>
      <c r="IEB48" s="548"/>
      <c r="IEC48" s="548"/>
      <c r="IED48" s="548"/>
      <c r="IEE48" s="548"/>
      <c r="IEF48" s="548"/>
      <c r="IEG48" s="548"/>
      <c r="IEH48" s="548"/>
      <c r="IEI48" s="548"/>
      <c r="IEJ48" s="548"/>
      <c r="IEK48" s="548"/>
      <c r="IEL48" s="548"/>
      <c r="IEM48" s="548"/>
      <c r="IEN48" s="548"/>
      <c r="IEO48" s="548"/>
      <c r="IEP48" s="548"/>
      <c r="IEQ48" s="548"/>
      <c r="IER48" s="548"/>
      <c r="IES48" s="548"/>
      <c r="IET48" s="548"/>
      <c r="IEU48" s="548"/>
      <c r="IEV48" s="548"/>
      <c r="IEW48" s="548"/>
      <c r="IEX48" s="548"/>
      <c r="IEY48" s="548"/>
      <c r="IEZ48" s="548"/>
      <c r="IFA48" s="548"/>
      <c r="IFB48" s="548"/>
      <c r="IFC48" s="548"/>
      <c r="IFD48" s="548"/>
      <c r="IFE48" s="548"/>
      <c r="IFF48" s="548"/>
      <c r="IFG48" s="548"/>
      <c r="IFH48" s="548"/>
      <c r="IFI48" s="548"/>
      <c r="IFJ48" s="548"/>
      <c r="IFK48" s="548"/>
      <c r="IFL48" s="548"/>
      <c r="IFM48" s="548"/>
      <c r="IFN48" s="548"/>
      <c r="IFO48" s="548"/>
      <c r="IFP48" s="548"/>
      <c r="IFQ48" s="548"/>
      <c r="IFR48" s="548"/>
      <c r="IFS48" s="548"/>
      <c r="IFT48" s="548"/>
      <c r="IFU48" s="548"/>
      <c r="IFV48" s="548"/>
      <c r="IFW48" s="548"/>
      <c r="IFX48" s="548"/>
      <c r="IFY48" s="548"/>
      <c r="IFZ48" s="548"/>
      <c r="IGA48" s="548"/>
      <c r="IGB48" s="548"/>
      <c r="IGC48" s="548"/>
      <c r="IGD48" s="548"/>
      <c r="IGE48" s="548"/>
      <c r="IGF48" s="548"/>
      <c r="IGG48" s="548"/>
      <c r="IGH48" s="548"/>
      <c r="IGI48" s="548"/>
      <c r="IGJ48" s="548"/>
      <c r="IGK48" s="548"/>
      <c r="IGL48" s="548"/>
      <c r="IGM48" s="548"/>
      <c r="IGN48" s="548"/>
      <c r="IGO48" s="548"/>
      <c r="IGP48" s="548"/>
      <c r="IGQ48" s="548"/>
      <c r="IGR48" s="548"/>
      <c r="IGS48" s="548"/>
      <c r="IGT48" s="548"/>
      <c r="IGU48" s="548"/>
      <c r="IGV48" s="548"/>
      <c r="IGW48" s="548"/>
      <c r="IGX48" s="548"/>
      <c r="IGY48" s="548"/>
      <c r="IGZ48" s="548"/>
      <c r="IHA48" s="548"/>
      <c r="IHB48" s="548"/>
      <c r="IHC48" s="548"/>
      <c r="IHD48" s="548"/>
      <c r="IHE48" s="548"/>
      <c r="IHF48" s="548"/>
      <c r="IHG48" s="548"/>
      <c r="IHH48" s="548"/>
      <c r="IHI48" s="548"/>
      <c r="IHJ48" s="548"/>
      <c r="IHK48" s="548"/>
      <c r="IHL48" s="548"/>
      <c r="IHM48" s="548"/>
      <c r="IHN48" s="548"/>
      <c r="IHO48" s="548"/>
      <c r="IHP48" s="548"/>
      <c r="IHQ48" s="548"/>
      <c r="IHR48" s="548"/>
      <c r="IHS48" s="548"/>
      <c r="IHT48" s="548"/>
      <c r="IHU48" s="548"/>
      <c r="IHV48" s="548"/>
      <c r="IHW48" s="548"/>
      <c r="IHX48" s="548"/>
      <c r="IHY48" s="548"/>
      <c r="IHZ48" s="548"/>
      <c r="IIA48" s="548"/>
      <c r="IIB48" s="548"/>
      <c r="IIC48" s="548"/>
      <c r="IID48" s="548"/>
      <c r="IIE48" s="548"/>
      <c r="IIF48" s="548"/>
      <c r="IIG48" s="548"/>
      <c r="IIH48" s="548"/>
      <c r="III48" s="548"/>
      <c r="IIJ48" s="548"/>
      <c r="IIK48" s="548"/>
      <c r="IIL48" s="548"/>
      <c r="IIM48" s="548"/>
      <c r="IIN48" s="548"/>
      <c r="IIO48" s="548"/>
      <c r="IIP48" s="548"/>
      <c r="IIQ48" s="548"/>
      <c r="IIR48" s="548"/>
      <c r="IIS48" s="548"/>
      <c r="IIT48" s="548"/>
      <c r="IIU48" s="548"/>
      <c r="IIV48" s="548"/>
      <c r="IIW48" s="548"/>
      <c r="IIX48" s="548"/>
      <c r="IIY48" s="548"/>
      <c r="IIZ48" s="548"/>
      <c r="IJA48" s="548"/>
      <c r="IJB48" s="548"/>
      <c r="IJC48" s="548"/>
      <c r="IJD48" s="548"/>
      <c r="IJE48" s="548"/>
      <c r="IJF48" s="548"/>
      <c r="IJG48" s="548"/>
      <c r="IJH48" s="548"/>
      <c r="IJI48" s="548"/>
      <c r="IJJ48" s="548"/>
      <c r="IJK48" s="548"/>
      <c r="IJL48" s="548"/>
      <c r="IJM48" s="548"/>
      <c r="IJN48" s="548"/>
      <c r="IJO48" s="548"/>
      <c r="IJP48" s="548"/>
      <c r="IJQ48" s="548"/>
      <c r="IJR48" s="548"/>
      <c r="IJS48" s="548"/>
      <c r="IJT48" s="548"/>
      <c r="IJU48" s="548"/>
      <c r="IJV48" s="548"/>
      <c r="IJW48" s="548"/>
      <c r="IJX48" s="548"/>
      <c r="IJY48" s="548"/>
      <c r="IJZ48" s="548"/>
      <c r="IKA48" s="548"/>
      <c r="IKB48" s="548"/>
      <c r="IKC48" s="548"/>
      <c r="IKD48" s="548"/>
      <c r="IKE48" s="548"/>
      <c r="IKF48" s="548"/>
      <c r="IKG48" s="548"/>
      <c r="IKH48" s="548"/>
      <c r="IKI48" s="548"/>
      <c r="IKJ48" s="548"/>
      <c r="IKK48" s="548"/>
      <c r="IKL48" s="548"/>
      <c r="IKM48" s="548"/>
      <c r="IKN48" s="548"/>
      <c r="IKO48" s="548"/>
      <c r="IKP48" s="548"/>
      <c r="IKQ48" s="548"/>
      <c r="IKR48" s="548"/>
      <c r="IKS48" s="548"/>
      <c r="IKT48" s="548"/>
      <c r="IKU48" s="548"/>
      <c r="IKV48" s="548"/>
      <c r="IKW48" s="548"/>
      <c r="IKX48" s="548"/>
      <c r="IKY48" s="548"/>
      <c r="IKZ48" s="548"/>
      <c r="ILA48" s="548"/>
      <c r="ILB48" s="548"/>
      <c r="ILC48" s="548"/>
      <c r="ILD48" s="548"/>
      <c r="ILE48" s="548"/>
      <c r="ILF48" s="548"/>
      <c r="ILG48" s="548"/>
      <c r="ILH48" s="548"/>
      <c r="ILI48" s="548"/>
      <c r="ILJ48" s="548"/>
      <c r="ILK48" s="548"/>
      <c r="ILL48" s="548"/>
      <c r="ILM48" s="548"/>
      <c r="ILN48" s="548"/>
      <c r="ILO48" s="548"/>
      <c r="ILP48" s="548"/>
      <c r="ILQ48" s="548"/>
      <c r="ILR48" s="548"/>
      <c r="ILS48" s="548"/>
      <c r="ILT48" s="548"/>
      <c r="ILU48" s="548"/>
      <c r="ILV48" s="548"/>
      <c r="ILW48" s="548"/>
      <c r="ILX48" s="548"/>
      <c r="ILY48" s="548"/>
      <c r="ILZ48" s="548"/>
      <c r="IMA48" s="548"/>
      <c r="IMB48" s="548"/>
      <c r="IMC48" s="548"/>
      <c r="IMD48" s="548"/>
      <c r="IME48" s="548"/>
      <c r="IMF48" s="548"/>
      <c r="IMG48" s="548"/>
      <c r="IMH48" s="548"/>
      <c r="IMI48" s="548"/>
      <c r="IMJ48" s="548"/>
      <c r="IMK48" s="548"/>
      <c r="IML48" s="548"/>
      <c r="IMM48" s="548"/>
      <c r="IMN48" s="548"/>
      <c r="IMO48" s="548"/>
      <c r="IMP48" s="548"/>
      <c r="IMQ48" s="548"/>
      <c r="IMR48" s="548"/>
      <c r="IMS48" s="548"/>
      <c r="IMT48" s="548"/>
      <c r="IMU48" s="548"/>
      <c r="IMV48" s="548"/>
      <c r="IMW48" s="548"/>
      <c r="IMX48" s="548"/>
      <c r="IMY48" s="548"/>
      <c r="IMZ48" s="548"/>
      <c r="INA48" s="548"/>
      <c r="INB48" s="548"/>
      <c r="INC48" s="548"/>
      <c r="IND48" s="548"/>
      <c r="INE48" s="548"/>
      <c r="INF48" s="548"/>
      <c r="ING48" s="548"/>
      <c r="INH48" s="548"/>
      <c r="INI48" s="548"/>
      <c r="INJ48" s="548"/>
      <c r="INK48" s="548"/>
      <c r="INL48" s="548"/>
      <c r="INM48" s="548"/>
      <c r="INN48" s="548"/>
      <c r="INO48" s="548"/>
      <c r="INP48" s="548"/>
      <c r="INQ48" s="548"/>
      <c r="INR48" s="548"/>
      <c r="INS48" s="548"/>
      <c r="INT48" s="548"/>
      <c r="INU48" s="548"/>
      <c r="INV48" s="548"/>
      <c r="INW48" s="548"/>
      <c r="INX48" s="548"/>
      <c r="INY48" s="548"/>
      <c r="INZ48" s="548"/>
      <c r="IOA48" s="548"/>
      <c r="IOB48" s="548"/>
      <c r="IOC48" s="548"/>
      <c r="IOD48" s="548"/>
      <c r="IOE48" s="548"/>
      <c r="IOF48" s="548"/>
      <c r="IOG48" s="548"/>
      <c r="IOH48" s="548"/>
      <c r="IOI48" s="548"/>
      <c r="IOJ48" s="548"/>
      <c r="IOK48" s="548"/>
      <c r="IOL48" s="548"/>
      <c r="IOM48" s="548"/>
      <c r="ION48" s="548"/>
      <c r="IOO48" s="548"/>
      <c r="IOP48" s="548"/>
      <c r="IOQ48" s="548"/>
      <c r="IOR48" s="548"/>
      <c r="IOS48" s="548"/>
      <c r="IOT48" s="548"/>
      <c r="IOU48" s="548"/>
      <c r="IOV48" s="548"/>
      <c r="IOW48" s="548"/>
      <c r="IOX48" s="548"/>
      <c r="IOY48" s="548"/>
      <c r="IOZ48" s="548"/>
      <c r="IPA48" s="548"/>
      <c r="IPB48" s="548"/>
      <c r="IPC48" s="548"/>
      <c r="IPD48" s="548"/>
      <c r="IPE48" s="548"/>
      <c r="IPF48" s="548"/>
      <c r="IPG48" s="548"/>
      <c r="IPH48" s="548"/>
      <c r="IPI48" s="548"/>
      <c r="IPJ48" s="548"/>
      <c r="IPK48" s="548"/>
      <c r="IPL48" s="548"/>
      <c r="IPM48" s="548"/>
      <c r="IPN48" s="548"/>
      <c r="IPO48" s="548"/>
      <c r="IPP48" s="548"/>
      <c r="IPQ48" s="548"/>
      <c r="IPR48" s="548"/>
      <c r="IPS48" s="548"/>
      <c r="IPT48" s="548"/>
      <c r="IPU48" s="548"/>
      <c r="IPV48" s="548"/>
      <c r="IPW48" s="548"/>
      <c r="IPX48" s="548"/>
      <c r="IPY48" s="548"/>
      <c r="IPZ48" s="548"/>
      <c r="IQA48" s="548"/>
      <c r="IQB48" s="548"/>
      <c r="IQC48" s="548"/>
      <c r="IQD48" s="548"/>
      <c r="IQE48" s="548"/>
      <c r="IQF48" s="548"/>
      <c r="IQG48" s="548"/>
      <c r="IQH48" s="548"/>
      <c r="IQI48" s="548"/>
      <c r="IQJ48" s="548"/>
      <c r="IQK48" s="548"/>
      <c r="IQL48" s="548"/>
      <c r="IQM48" s="548"/>
      <c r="IQN48" s="548"/>
      <c r="IQO48" s="548"/>
      <c r="IQP48" s="548"/>
      <c r="IQQ48" s="548"/>
      <c r="IQR48" s="548"/>
      <c r="IQS48" s="548"/>
      <c r="IQT48" s="548"/>
      <c r="IQU48" s="548"/>
      <c r="IQV48" s="548"/>
      <c r="IQW48" s="548"/>
      <c r="IQX48" s="548"/>
      <c r="IQY48" s="548"/>
      <c r="IQZ48" s="548"/>
      <c r="IRA48" s="548"/>
      <c r="IRB48" s="548"/>
      <c r="IRC48" s="548"/>
      <c r="IRD48" s="548"/>
      <c r="IRE48" s="548"/>
      <c r="IRF48" s="548"/>
      <c r="IRG48" s="548"/>
      <c r="IRH48" s="548"/>
      <c r="IRI48" s="548"/>
      <c r="IRJ48" s="548"/>
      <c r="IRK48" s="548"/>
      <c r="IRL48" s="548"/>
      <c r="IRM48" s="548"/>
      <c r="IRN48" s="548"/>
      <c r="IRO48" s="548"/>
      <c r="IRP48" s="548"/>
      <c r="IRQ48" s="548"/>
      <c r="IRR48" s="548"/>
      <c r="IRS48" s="548"/>
      <c r="IRT48" s="548"/>
      <c r="IRU48" s="548"/>
      <c r="IRV48" s="548"/>
      <c r="IRW48" s="548"/>
      <c r="IRX48" s="548"/>
      <c r="IRY48" s="548"/>
      <c r="IRZ48" s="548"/>
      <c r="ISA48" s="548"/>
      <c r="ISB48" s="548"/>
      <c r="ISC48" s="548"/>
      <c r="ISD48" s="548"/>
      <c r="ISE48" s="548"/>
      <c r="ISF48" s="548"/>
      <c r="ISG48" s="548"/>
      <c r="ISH48" s="548"/>
      <c r="ISI48" s="548"/>
      <c r="ISJ48" s="548"/>
      <c r="ISK48" s="548"/>
      <c r="ISL48" s="548"/>
      <c r="ISM48" s="548"/>
      <c r="ISN48" s="548"/>
      <c r="ISO48" s="548"/>
      <c r="ISP48" s="548"/>
      <c r="ISQ48" s="548"/>
      <c r="ISR48" s="548"/>
      <c r="ISS48" s="548"/>
      <c r="IST48" s="548"/>
      <c r="ISU48" s="548"/>
      <c r="ISV48" s="548"/>
      <c r="ISW48" s="548"/>
      <c r="ISX48" s="548"/>
      <c r="ISY48" s="548"/>
      <c r="ISZ48" s="548"/>
      <c r="ITA48" s="548"/>
      <c r="ITB48" s="548"/>
      <c r="ITC48" s="548"/>
      <c r="ITD48" s="548"/>
      <c r="ITE48" s="548"/>
      <c r="ITF48" s="548"/>
      <c r="ITG48" s="548"/>
      <c r="ITH48" s="548"/>
      <c r="ITI48" s="548"/>
      <c r="ITJ48" s="548"/>
      <c r="ITK48" s="548"/>
      <c r="ITL48" s="548"/>
      <c r="ITM48" s="548"/>
      <c r="ITN48" s="548"/>
      <c r="ITO48" s="548"/>
      <c r="ITP48" s="548"/>
      <c r="ITQ48" s="548"/>
      <c r="ITR48" s="548"/>
      <c r="ITS48" s="548"/>
      <c r="ITT48" s="548"/>
      <c r="ITU48" s="548"/>
      <c r="ITV48" s="548"/>
      <c r="ITW48" s="548"/>
      <c r="ITX48" s="548"/>
      <c r="ITY48" s="548"/>
      <c r="ITZ48" s="548"/>
      <c r="IUA48" s="548"/>
      <c r="IUB48" s="548"/>
      <c r="IUC48" s="548"/>
      <c r="IUD48" s="548"/>
      <c r="IUE48" s="548"/>
      <c r="IUF48" s="548"/>
      <c r="IUG48" s="548"/>
      <c r="IUH48" s="548"/>
      <c r="IUI48" s="548"/>
      <c r="IUJ48" s="548"/>
      <c r="IUK48" s="548"/>
      <c r="IUL48" s="548"/>
      <c r="IUM48" s="548"/>
      <c r="IUN48" s="548"/>
      <c r="IUO48" s="548"/>
      <c r="IUP48" s="548"/>
      <c r="IUQ48" s="548"/>
      <c r="IUR48" s="548"/>
      <c r="IUS48" s="548"/>
      <c r="IUT48" s="548"/>
      <c r="IUU48" s="548"/>
      <c r="IUV48" s="548"/>
      <c r="IUW48" s="548"/>
      <c r="IUX48" s="548"/>
      <c r="IUY48" s="548"/>
      <c r="IUZ48" s="548"/>
      <c r="IVA48" s="548"/>
      <c r="IVB48" s="548"/>
      <c r="IVC48" s="548"/>
      <c r="IVD48" s="548"/>
      <c r="IVE48" s="548"/>
      <c r="IVF48" s="548"/>
      <c r="IVG48" s="548"/>
      <c r="IVH48" s="548"/>
      <c r="IVI48" s="548"/>
      <c r="IVJ48" s="548"/>
      <c r="IVK48" s="548"/>
      <c r="IVL48" s="548"/>
      <c r="IVM48" s="548"/>
      <c r="IVN48" s="548"/>
      <c r="IVO48" s="548"/>
      <c r="IVP48" s="548"/>
      <c r="IVQ48" s="548"/>
      <c r="IVR48" s="548"/>
      <c r="IVS48" s="548"/>
      <c r="IVT48" s="548"/>
      <c r="IVU48" s="548"/>
      <c r="IVV48" s="548"/>
      <c r="IVW48" s="548"/>
      <c r="IVX48" s="548"/>
      <c r="IVY48" s="548"/>
      <c r="IVZ48" s="548"/>
      <c r="IWA48" s="548"/>
      <c r="IWB48" s="548"/>
      <c r="IWC48" s="548"/>
      <c r="IWD48" s="548"/>
      <c r="IWE48" s="548"/>
      <c r="IWF48" s="548"/>
      <c r="IWG48" s="548"/>
      <c r="IWH48" s="548"/>
      <c r="IWI48" s="548"/>
      <c r="IWJ48" s="548"/>
      <c r="IWK48" s="548"/>
      <c r="IWL48" s="548"/>
      <c r="IWM48" s="548"/>
      <c r="IWN48" s="548"/>
      <c r="IWO48" s="548"/>
      <c r="IWP48" s="548"/>
      <c r="IWQ48" s="548"/>
      <c r="IWR48" s="548"/>
      <c r="IWS48" s="548"/>
      <c r="IWT48" s="548"/>
      <c r="IWU48" s="548"/>
      <c r="IWV48" s="548"/>
      <c r="IWW48" s="548"/>
      <c r="IWX48" s="548"/>
      <c r="IWY48" s="548"/>
      <c r="IWZ48" s="548"/>
      <c r="IXA48" s="548"/>
      <c r="IXB48" s="548"/>
      <c r="IXC48" s="548"/>
      <c r="IXD48" s="548"/>
      <c r="IXE48" s="548"/>
      <c r="IXF48" s="548"/>
      <c r="IXG48" s="548"/>
      <c r="IXH48" s="548"/>
      <c r="IXI48" s="548"/>
      <c r="IXJ48" s="548"/>
      <c r="IXK48" s="548"/>
      <c r="IXL48" s="548"/>
      <c r="IXM48" s="548"/>
      <c r="IXN48" s="548"/>
      <c r="IXO48" s="548"/>
      <c r="IXP48" s="548"/>
      <c r="IXQ48" s="548"/>
      <c r="IXR48" s="548"/>
      <c r="IXS48" s="548"/>
      <c r="IXT48" s="548"/>
      <c r="IXU48" s="548"/>
      <c r="IXV48" s="548"/>
      <c r="IXW48" s="548"/>
      <c r="IXX48" s="548"/>
      <c r="IXY48" s="548"/>
      <c r="IXZ48" s="548"/>
      <c r="IYA48" s="548"/>
      <c r="IYB48" s="548"/>
      <c r="IYC48" s="548"/>
      <c r="IYD48" s="548"/>
      <c r="IYE48" s="548"/>
      <c r="IYF48" s="548"/>
      <c r="IYG48" s="548"/>
      <c r="IYH48" s="548"/>
      <c r="IYI48" s="548"/>
      <c r="IYJ48" s="548"/>
      <c r="IYK48" s="548"/>
      <c r="IYL48" s="548"/>
      <c r="IYM48" s="548"/>
      <c r="IYN48" s="548"/>
      <c r="IYO48" s="548"/>
      <c r="IYP48" s="548"/>
      <c r="IYQ48" s="548"/>
      <c r="IYR48" s="548"/>
      <c r="IYS48" s="548"/>
      <c r="IYT48" s="548"/>
      <c r="IYU48" s="548"/>
      <c r="IYV48" s="548"/>
      <c r="IYW48" s="548"/>
      <c r="IYX48" s="548"/>
      <c r="IYY48" s="548"/>
      <c r="IYZ48" s="548"/>
      <c r="IZA48" s="548"/>
      <c r="IZB48" s="548"/>
      <c r="IZC48" s="548"/>
      <c r="IZD48" s="548"/>
      <c r="IZE48" s="548"/>
      <c r="IZF48" s="548"/>
      <c r="IZG48" s="548"/>
      <c r="IZH48" s="548"/>
      <c r="IZI48" s="548"/>
      <c r="IZJ48" s="548"/>
      <c r="IZK48" s="548"/>
      <c r="IZL48" s="548"/>
      <c r="IZM48" s="548"/>
      <c r="IZN48" s="548"/>
      <c r="IZO48" s="548"/>
      <c r="IZP48" s="548"/>
      <c r="IZQ48" s="548"/>
      <c r="IZR48" s="548"/>
      <c r="IZS48" s="548"/>
      <c r="IZT48" s="548"/>
      <c r="IZU48" s="548"/>
      <c r="IZV48" s="548"/>
      <c r="IZW48" s="548"/>
      <c r="IZX48" s="548"/>
      <c r="IZY48" s="548"/>
      <c r="IZZ48" s="548"/>
      <c r="JAA48" s="548"/>
      <c r="JAB48" s="548"/>
      <c r="JAC48" s="548"/>
      <c r="JAD48" s="548"/>
      <c r="JAE48" s="548"/>
      <c r="JAF48" s="548"/>
      <c r="JAG48" s="548"/>
      <c r="JAH48" s="548"/>
      <c r="JAI48" s="548"/>
      <c r="JAJ48" s="548"/>
      <c r="JAK48" s="548"/>
      <c r="JAL48" s="548"/>
      <c r="JAM48" s="548"/>
      <c r="JAN48" s="548"/>
      <c r="JAO48" s="548"/>
      <c r="JAP48" s="548"/>
      <c r="JAQ48" s="548"/>
      <c r="JAR48" s="548"/>
      <c r="JAS48" s="548"/>
      <c r="JAT48" s="548"/>
      <c r="JAU48" s="548"/>
      <c r="JAV48" s="548"/>
      <c r="JAW48" s="548"/>
      <c r="JAX48" s="548"/>
      <c r="JAY48" s="548"/>
      <c r="JAZ48" s="548"/>
      <c r="JBA48" s="548"/>
      <c r="JBB48" s="548"/>
      <c r="JBC48" s="548"/>
      <c r="JBD48" s="548"/>
      <c r="JBE48" s="548"/>
      <c r="JBF48" s="548"/>
      <c r="JBG48" s="548"/>
      <c r="JBH48" s="548"/>
      <c r="JBI48" s="548"/>
      <c r="JBJ48" s="548"/>
      <c r="JBK48" s="548"/>
      <c r="JBL48" s="548"/>
      <c r="JBM48" s="548"/>
      <c r="JBN48" s="548"/>
      <c r="JBO48" s="548"/>
      <c r="JBP48" s="548"/>
      <c r="JBQ48" s="548"/>
      <c r="JBR48" s="548"/>
      <c r="JBS48" s="548"/>
      <c r="JBT48" s="548"/>
      <c r="JBU48" s="548"/>
      <c r="JBV48" s="548"/>
      <c r="JBW48" s="548"/>
      <c r="JBX48" s="548"/>
      <c r="JBY48" s="548"/>
      <c r="JBZ48" s="548"/>
      <c r="JCA48" s="548"/>
      <c r="JCB48" s="548"/>
      <c r="JCC48" s="548"/>
      <c r="JCD48" s="548"/>
      <c r="JCE48" s="548"/>
      <c r="JCF48" s="548"/>
      <c r="JCG48" s="548"/>
      <c r="JCH48" s="548"/>
      <c r="JCI48" s="548"/>
      <c r="JCJ48" s="548"/>
      <c r="JCK48" s="548"/>
      <c r="JCL48" s="548"/>
      <c r="JCM48" s="548"/>
      <c r="JCN48" s="548"/>
      <c r="JCO48" s="548"/>
      <c r="JCP48" s="548"/>
      <c r="JCQ48" s="548"/>
      <c r="JCR48" s="548"/>
      <c r="JCS48" s="548"/>
      <c r="JCT48" s="548"/>
      <c r="JCU48" s="548"/>
      <c r="JCV48" s="548"/>
      <c r="JCW48" s="548"/>
      <c r="JCX48" s="548"/>
      <c r="JCY48" s="548"/>
      <c r="JCZ48" s="548"/>
      <c r="JDA48" s="548"/>
      <c r="JDB48" s="548"/>
      <c r="JDC48" s="548"/>
      <c r="JDD48" s="548"/>
      <c r="JDE48" s="548"/>
      <c r="JDF48" s="548"/>
      <c r="JDG48" s="548"/>
      <c r="JDH48" s="548"/>
      <c r="JDI48" s="548"/>
      <c r="JDJ48" s="548"/>
      <c r="JDK48" s="548"/>
      <c r="JDL48" s="548"/>
      <c r="JDM48" s="548"/>
      <c r="JDN48" s="548"/>
      <c r="JDO48" s="548"/>
      <c r="JDP48" s="548"/>
      <c r="JDQ48" s="548"/>
      <c r="JDR48" s="548"/>
      <c r="JDS48" s="548"/>
      <c r="JDT48" s="548"/>
      <c r="JDU48" s="548"/>
      <c r="JDV48" s="548"/>
      <c r="JDW48" s="548"/>
      <c r="JDX48" s="548"/>
      <c r="JDY48" s="548"/>
      <c r="JDZ48" s="548"/>
      <c r="JEA48" s="548"/>
      <c r="JEB48" s="548"/>
      <c r="JEC48" s="548"/>
      <c r="JED48" s="548"/>
      <c r="JEE48" s="548"/>
      <c r="JEF48" s="548"/>
      <c r="JEG48" s="548"/>
      <c r="JEH48" s="548"/>
      <c r="JEI48" s="548"/>
      <c r="JEJ48" s="548"/>
      <c r="JEK48" s="548"/>
      <c r="JEL48" s="548"/>
      <c r="JEM48" s="548"/>
      <c r="JEN48" s="548"/>
      <c r="JEO48" s="548"/>
      <c r="JEP48" s="548"/>
      <c r="JEQ48" s="548"/>
      <c r="JER48" s="548"/>
      <c r="JES48" s="548"/>
      <c r="JET48" s="548"/>
      <c r="JEU48" s="548"/>
      <c r="JEV48" s="548"/>
      <c r="JEW48" s="548"/>
      <c r="JEX48" s="548"/>
      <c r="JEY48" s="548"/>
      <c r="JEZ48" s="548"/>
      <c r="JFA48" s="548"/>
      <c r="JFB48" s="548"/>
      <c r="JFC48" s="548"/>
      <c r="JFD48" s="548"/>
      <c r="JFE48" s="548"/>
      <c r="JFF48" s="548"/>
      <c r="JFG48" s="548"/>
      <c r="JFH48" s="548"/>
      <c r="JFI48" s="548"/>
      <c r="JFJ48" s="548"/>
      <c r="JFK48" s="548"/>
      <c r="JFL48" s="548"/>
      <c r="JFM48" s="548"/>
      <c r="JFN48" s="548"/>
      <c r="JFO48" s="548"/>
      <c r="JFP48" s="548"/>
      <c r="JFQ48" s="548"/>
      <c r="JFR48" s="548"/>
      <c r="JFS48" s="548"/>
      <c r="JFT48" s="548"/>
      <c r="JFU48" s="548"/>
      <c r="JFV48" s="548"/>
      <c r="JFW48" s="548"/>
      <c r="JFX48" s="548"/>
      <c r="JFY48" s="548"/>
      <c r="JFZ48" s="548"/>
      <c r="JGA48" s="548"/>
      <c r="JGB48" s="548"/>
      <c r="JGC48" s="548"/>
      <c r="JGD48" s="548"/>
      <c r="JGE48" s="548"/>
      <c r="JGF48" s="548"/>
      <c r="JGG48" s="548"/>
      <c r="JGH48" s="548"/>
      <c r="JGI48" s="548"/>
      <c r="JGJ48" s="548"/>
      <c r="JGK48" s="548"/>
      <c r="JGL48" s="548"/>
      <c r="JGM48" s="548"/>
      <c r="JGN48" s="548"/>
      <c r="JGO48" s="548"/>
      <c r="JGP48" s="548"/>
      <c r="JGQ48" s="548"/>
      <c r="JGR48" s="548"/>
      <c r="JGS48" s="548"/>
      <c r="JGT48" s="548"/>
      <c r="JGU48" s="548"/>
      <c r="JGV48" s="548"/>
      <c r="JGW48" s="548"/>
      <c r="JGX48" s="548"/>
      <c r="JGY48" s="548"/>
      <c r="JGZ48" s="548"/>
      <c r="JHA48" s="548"/>
      <c r="JHB48" s="548"/>
      <c r="JHC48" s="548"/>
      <c r="JHD48" s="548"/>
      <c r="JHE48" s="548"/>
      <c r="JHF48" s="548"/>
      <c r="JHG48" s="548"/>
      <c r="JHH48" s="548"/>
      <c r="JHI48" s="548"/>
      <c r="JHJ48" s="548"/>
      <c r="JHK48" s="548"/>
      <c r="JHL48" s="548"/>
      <c r="JHM48" s="548"/>
      <c r="JHN48" s="548"/>
      <c r="JHO48" s="548"/>
      <c r="JHP48" s="548"/>
      <c r="JHQ48" s="548"/>
      <c r="JHR48" s="548"/>
      <c r="JHS48" s="548"/>
      <c r="JHT48" s="548"/>
      <c r="JHU48" s="548"/>
      <c r="JHV48" s="548"/>
      <c r="JHW48" s="548"/>
      <c r="JHX48" s="548"/>
      <c r="JHY48" s="548"/>
      <c r="JHZ48" s="548"/>
      <c r="JIA48" s="548"/>
      <c r="JIB48" s="548"/>
      <c r="JIC48" s="548"/>
      <c r="JID48" s="548"/>
      <c r="JIE48" s="548"/>
      <c r="JIF48" s="548"/>
      <c r="JIG48" s="548"/>
      <c r="JIH48" s="548"/>
      <c r="JII48" s="548"/>
      <c r="JIJ48" s="548"/>
      <c r="JIK48" s="548"/>
      <c r="JIL48" s="548"/>
      <c r="JIM48" s="548"/>
      <c r="JIN48" s="548"/>
      <c r="JIO48" s="548"/>
      <c r="JIP48" s="548"/>
      <c r="JIQ48" s="548"/>
      <c r="JIR48" s="548"/>
      <c r="JIS48" s="548"/>
      <c r="JIT48" s="548"/>
      <c r="JIU48" s="548"/>
      <c r="JIV48" s="548"/>
      <c r="JIW48" s="548"/>
      <c r="JIX48" s="548"/>
      <c r="JIY48" s="548"/>
      <c r="JIZ48" s="548"/>
      <c r="JJA48" s="548"/>
      <c r="JJB48" s="548"/>
      <c r="JJC48" s="548"/>
      <c r="JJD48" s="548"/>
      <c r="JJE48" s="548"/>
      <c r="JJF48" s="548"/>
      <c r="JJG48" s="548"/>
      <c r="JJH48" s="548"/>
      <c r="JJI48" s="548"/>
      <c r="JJJ48" s="548"/>
      <c r="JJK48" s="548"/>
      <c r="JJL48" s="548"/>
      <c r="JJM48" s="548"/>
      <c r="JJN48" s="548"/>
      <c r="JJO48" s="548"/>
      <c r="JJP48" s="548"/>
      <c r="JJQ48" s="548"/>
      <c r="JJR48" s="548"/>
      <c r="JJS48" s="548"/>
      <c r="JJT48" s="548"/>
      <c r="JJU48" s="548"/>
      <c r="JJV48" s="548"/>
      <c r="JJW48" s="548"/>
      <c r="JJX48" s="548"/>
      <c r="JJY48" s="548"/>
      <c r="JJZ48" s="548"/>
      <c r="JKA48" s="548"/>
      <c r="JKB48" s="548"/>
      <c r="JKC48" s="548"/>
      <c r="JKD48" s="548"/>
      <c r="JKE48" s="548"/>
      <c r="JKF48" s="548"/>
      <c r="JKG48" s="548"/>
      <c r="JKH48" s="548"/>
      <c r="JKI48" s="548"/>
      <c r="JKJ48" s="548"/>
      <c r="JKK48" s="548"/>
      <c r="JKL48" s="548"/>
      <c r="JKM48" s="548"/>
      <c r="JKN48" s="548"/>
      <c r="JKO48" s="548"/>
      <c r="JKP48" s="548"/>
      <c r="JKQ48" s="548"/>
      <c r="JKR48" s="548"/>
      <c r="JKS48" s="548"/>
      <c r="JKT48" s="548"/>
      <c r="JKU48" s="548"/>
      <c r="JKV48" s="548"/>
      <c r="JKW48" s="548"/>
      <c r="JKX48" s="548"/>
      <c r="JKY48" s="548"/>
      <c r="JKZ48" s="548"/>
      <c r="JLA48" s="548"/>
      <c r="JLB48" s="548"/>
      <c r="JLC48" s="548"/>
      <c r="JLD48" s="548"/>
      <c r="JLE48" s="548"/>
      <c r="JLF48" s="548"/>
      <c r="JLG48" s="548"/>
      <c r="JLH48" s="548"/>
      <c r="JLI48" s="548"/>
      <c r="JLJ48" s="548"/>
      <c r="JLK48" s="548"/>
      <c r="JLL48" s="548"/>
      <c r="JLM48" s="548"/>
      <c r="JLN48" s="548"/>
      <c r="JLO48" s="548"/>
      <c r="JLP48" s="548"/>
      <c r="JLQ48" s="548"/>
      <c r="JLR48" s="548"/>
      <c r="JLS48" s="548"/>
      <c r="JLT48" s="548"/>
      <c r="JLU48" s="548"/>
      <c r="JLV48" s="548"/>
      <c r="JLW48" s="548"/>
      <c r="JLX48" s="548"/>
      <c r="JLY48" s="548"/>
      <c r="JLZ48" s="548"/>
      <c r="JMA48" s="548"/>
      <c r="JMB48" s="548"/>
      <c r="JMC48" s="548"/>
      <c r="JMD48" s="548"/>
      <c r="JME48" s="548"/>
      <c r="JMF48" s="548"/>
      <c r="JMG48" s="548"/>
      <c r="JMH48" s="548"/>
      <c r="JMI48" s="548"/>
      <c r="JMJ48" s="548"/>
      <c r="JMK48" s="548"/>
      <c r="JML48" s="548"/>
      <c r="JMM48" s="548"/>
      <c r="JMN48" s="548"/>
      <c r="JMO48" s="548"/>
      <c r="JMP48" s="548"/>
      <c r="JMQ48" s="548"/>
      <c r="JMR48" s="548"/>
      <c r="JMS48" s="548"/>
      <c r="JMT48" s="548"/>
      <c r="JMU48" s="548"/>
      <c r="JMV48" s="548"/>
      <c r="JMW48" s="548"/>
      <c r="JMX48" s="548"/>
      <c r="JMY48" s="548"/>
      <c r="JMZ48" s="548"/>
      <c r="JNA48" s="548"/>
      <c r="JNB48" s="548"/>
      <c r="JNC48" s="548"/>
      <c r="JND48" s="548"/>
      <c r="JNE48" s="548"/>
      <c r="JNF48" s="548"/>
      <c r="JNG48" s="548"/>
      <c r="JNH48" s="548"/>
      <c r="JNI48" s="548"/>
      <c r="JNJ48" s="548"/>
      <c r="JNK48" s="548"/>
      <c r="JNL48" s="548"/>
      <c r="JNM48" s="548"/>
      <c r="JNN48" s="548"/>
      <c r="JNO48" s="548"/>
      <c r="JNP48" s="548"/>
      <c r="JNQ48" s="548"/>
      <c r="JNR48" s="548"/>
      <c r="JNS48" s="548"/>
      <c r="JNT48" s="548"/>
      <c r="JNU48" s="548"/>
      <c r="JNV48" s="548"/>
      <c r="JNW48" s="548"/>
      <c r="JNX48" s="548"/>
      <c r="JNY48" s="548"/>
      <c r="JNZ48" s="548"/>
      <c r="JOA48" s="548"/>
      <c r="JOB48" s="548"/>
      <c r="JOC48" s="548"/>
      <c r="JOD48" s="548"/>
      <c r="JOE48" s="548"/>
      <c r="JOF48" s="548"/>
      <c r="JOG48" s="548"/>
      <c r="JOH48" s="548"/>
      <c r="JOI48" s="548"/>
      <c r="JOJ48" s="548"/>
      <c r="JOK48" s="548"/>
      <c r="JOL48" s="548"/>
      <c r="JOM48" s="548"/>
      <c r="JON48" s="548"/>
      <c r="JOO48" s="548"/>
      <c r="JOP48" s="548"/>
      <c r="JOQ48" s="548"/>
      <c r="JOR48" s="548"/>
      <c r="JOS48" s="548"/>
      <c r="JOT48" s="548"/>
      <c r="JOU48" s="548"/>
      <c r="JOV48" s="548"/>
      <c r="JOW48" s="548"/>
      <c r="JOX48" s="548"/>
      <c r="JOY48" s="548"/>
      <c r="JOZ48" s="548"/>
      <c r="JPA48" s="548"/>
      <c r="JPB48" s="548"/>
      <c r="JPC48" s="548"/>
      <c r="JPD48" s="548"/>
      <c r="JPE48" s="548"/>
      <c r="JPF48" s="548"/>
      <c r="JPG48" s="548"/>
      <c r="JPH48" s="548"/>
      <c r="JPI48" s="548"/>
      <c r="JPJ48" s="548"/>
      <c r="JPK48" s="548"/>
      <c r="JPL48" s="548"/>
      <c r="JPM48" s="548"/>
      <c r="JPN48" s="548"/>
      <c r="JPO48" s="548"/>
      <c r="JPP48" s="548"/>
      <c r="JPQ48" s="548"/>
      <c r="JPR48" s="548"/>
      <c r="JPS48" s="548"/>
      <c r="JPT48" s="548"/>
      <c r="JPU48" s="548"/>
      <c r="JPV48" s="548"/>
      <c r="JPW48" s="548"/>
      <c r="JPX48" s="548"/>
      <c r="JPY48" s="548"/>
      <c r="JPZ48" s="548"/>
      <c r="JQA48" s="548"/>
      <c r="JQB48" s="548"/>
      <c r="JQC48" s="548"/>
      <c r="JQD48" s="548"/>
      <c r="JQE48" s="548"/>
      <c r="JQF48" s="548"/>
      <c r="JQG48" s="548"/>
      <c r="JQH48" s="548"/>
      <c r="JQI48" s="548"/>
      <c r="JQJ48" s="548"/>
      <c r="JQK48" s="548"/>
      <c r="JQL48" s="548"/>
      <c r="JQM48" s="548"/>
      <c r="JQN48" s="548"/>
      <c r="JQO48" s="548"/>
      <c r="JQP48" s="548"/>
      <c r="JQQ48" s="548"/>
      <c r="JQR48" s="548"/>
      <c r="JQS48" s="548"/>
      <c r="JQT48" s="548"/>
      <c r="JQU48" s="548"/>
      <c r="JQV48" s="548"/>
      <c r="JQW48" s="548"/>
      <c r="JQX48" s="548"/>
      <c r="JQY48" s="548"/>
      <c r="JQZ48" s="548"/>
      <c r="JRA48" s="548"/>
      <c r="JRB48" s="548"/>
      <c r="JRC48" s="548"/>
      <c r="JRD48" s="548"/>
      <c r="JRE48" s="548"/>
      <c r="JRF48" s="548"/>
      <c r="JRG48" s="548"/>
      <c r="JRH48" s="548"/>
      <c r="JRI48" s="548"/>
      <c r="JRJ48" s="548"/>
      <c r="JRK48" s="548"/>
      <c r="JRL48" s="548"/>
      <c r="JRM48" s="548"/>
      <c r="JRN48" s="548"/>
      <c r="JRO48" s="548"/>
      <c r="JRP48" s="548"/>
      <c r="JRQ48" s="548"/>
      <c r="JRR48" s="548"/>
      <c r="JRS48" s="548"/>
      <c r="JRT48" s="548"/>
      <c r="JRU48" s="548"/>
      <c r="JRV48" s="548"/>
      <c r="JRW48" s="548"/>
      <c r="JRX48" s="548"/>
      <c r="JRY48" s="548"/>
      <c r="JRZ48" s="548"/>
      <c r="JSA48" s="548"/>
      <c r="JSB48" s="548"/>
      <c r="JSC48" s="548"/>
      <c r="JSD48" s="548"/>
      <c r="JSE48" s="548"/>
      <c r="JSF48" s="548"/>
      <c r="JSG48" s="548"/>
      <c r="JSH48" s="548"/>
      <c r="JSI48" s="548"/>
      <c r="JSJ48" s="548"/>
      <c r="JSK48" s="548"/>
      <c r="JSL48" s="548"/>
      <c r="JSM48" s="548"/>
      <c r="JSN48" s="548"/>
      <c r="JSO48" s="548"/>
      <c r="JSP48" s="548"/>
      <c r="JSQ48" s="548"/>
      <c r="JSR48" s="548"/>
      <c r="JSS48" s="548"/>
      <c r="JST48" s="548"/>
      <c r="JSU48" s="548"/>
      <c r="JSV48" s="548"/>
      <c r="JSW48" s="548"/>
      <c r="JSX48" s="548"/>
      <c r="JSY48" s="548"/>
      <c r="JSZ48" s="548"/>
      <c r="JTA48" s="548"/>
      <c r="JTB48" s="548"/>
      <c r="JTC48" s="548"/>
      <c r="JTD48" s="548"/>
      <c r="JTE48" s="548"/>
      <c r="JTF48" s="548"/>
      <c r="JTG48" s="548"/>
      <c r="JTH48" s="548"/>
      <c r="JTI48" s="548"/>
      <c r="JTJ48" s="548"/>
      <c r="JTK48" s="548"/>
      <c r="JTL48" s="548"/>
      <c r="JTM48" s="548"/>
      <c r="JTN48" s="548"/>
      <c r="JTO48" s="548"/>
      <c r="JTP48" s="548"/>
      <c r="JTQ48" s="548"/>
      <c r="JTR48" s="548"/>
      <c r="JTS48" s="548"/>
      <c r="JTT48" s="548"/>
      <c r="JTU48" s="548"/>
      <c r="JTV48" s="548"/>
      <c r="JTW48" s="548"/>
      <c r="JTX48" s="548"/>
      <c r="JTY48" s="548"/>
      <c r="JTZ48" s="548"/>
      <c r="JUA48" s="548"/>
      <c r="JUB48" s="548"/>
      <c r="JUC48" s="548"/>
      <c r="JUD48" s="548"/>
      <c r="JUE48" s="548"/>
      <c r="JUF48" s="548"/>
      <c r="JUG48" s="548"/>
      <c r="JUH48" s="548"/>
      <c r="JUI48" s="548"/>
      <c r="JUJ48" s="548"/>
      <c r="JUK48" s="548"/>
      <c r="JUL48" s="548"/>
      <c r="JUM48" s="548"/>
      <c r="JUN48" s="548"/>
      <c r="JUO48" s="548"/>
      <c r="JUP48" s="548"/>
      <c r="JUQ48" s="548"/>
      <c r="JUR48" s="548"/>
      <c r="JUS48" s="548"/>
      <c r="JUT48" s="548"/>
      <c r="JUU48" s="548"/>
      <c r="JUV48" s="548"/>
      <c r="JUW48" s="548"/>
      <c r="JUX48" s="548"/>
      <c r="JUY48" s="548"/>
      <c r="JUZ48" s="548"/>
      <c r="JVA48" s="548"/>
      <c r="JVB48" s="548"/>
      <c r="JVC48" s="548"/>
      <c r="JVD48" s="548"/>
      <c r="JVE48" s="548"/>
      <c r="JVF48" s="548"/>
      <c r="JVG48" s="548"/>
      <c r="JVH48" s="548"/>
      <c r="JVI48" s="548"/>
      <c r="JVJ48" s="548"/>
      <c r="JVK48" s="548"/>
      <c r="JVL48" s="548"/>
      <c r="JVM48" s="548"/>
      <c r="JVN48" s="548"/>
      <c r="JVO48" s="548"/>
      <c r="JVP48" s="548"/>
      <c r="JVQ48" s="548"/>
      <c r="JVR48" s="548"/>
      <c r="JVS48" s="548"/>
      <c r="JVT48" s="548"/>
      <c r="JVU48" s="548"/>
      <c r="JVV48" s="548"/>
      <c r="JVW48" s="548"/>
      <c r="JVX48" s="548"/>
      <c r="JVY48" s="548"/>
      <c r="JVZ48" s="548"/>
      <c r="JWA48" s="548"/>
      <c r="JWB48" s="548"/>
      <c r="JWC48" s="548"/>
      <c r="JWD48" s="548"/>
      <c r="JWE48" s="548"/>
      <c r="JWF48" s="548"/>
      <c r="JWG48" s="548"/>
      <c r="JWH48" s="548"/>
      <c r="JWI48" s="548"/>
      <c r="JWJ48" s="548"/>
      <c r="JWK48" s="548"/>
      <c r="JWL48" s="548"/>
      <c r="JWM48" s="548"/>
      <c r="JWN48" s="548"/>
      <c r="JWO48" s="548"/>
      <c r="JWP48" s="548"/>
      <c r="JWQ48" s="548"/>
      <c r="JWR48" s="548"/>
      <c r="JWS48" s="548"/>
      <c r="JWT48" s="548"/>
      <c r="JWU48" s="548"/>
      <c r="JWV48" s="548"/>
      <c r="JWW48" s="548"/>
      <c r="JWX48" s="548"/>
      <c r="JWY48" s="548"/>
      <c r="JWZ48" s="548"/>
      <c r="JXA48" s="548"/>
      <c r="JXB48" s="548"/>
      <c r="JXC48" s="548"/>
      <c r="JXD48" s="548"/>
      <c r="JXE48" s="548"/>
      <c r="JXF48" s="548"/>
      <c r="JXG48" s="548"/>
      <c r="JXH48" s="548"/>
      <c r="JXI48" s="548"/>
      <c r="JXJ48" s="548"/>
      <c r="JXK48" s="548"/>
      <c r="JXL48" s="548"/>
      <c r="JXM48" s="548"/>
      <c r="JXN48" s="548"/>
      <c r="JXO48" s="548"/>
      <c r="JXP48" s="548"/>
      <c r="JXQ48" s="548"/>
      <c r="JXR48" s="548"/>
      <c r="JXS48" s="548"/>
      <c r="JXT48" s="548"/>
      <c r="JXU48" s="548"/>
      <c r="JXV48" s="548"/>
      <c r="JXW48" s="548"/>
      <c r="JXX48" s="548"/>
      <c r="JXY48" s="548"/>
      <c r="JXZ48" s="548"/>
      <c r="JYA48" s="548"/>
      <c r="JYB48" s="548"/>
      <c r="JYC48" s="548"/>
      <c r="JYD48" s="548"/>
      <c r="JYE48" s="548"/>
      <c r="JYF48" s="548"/>
      <c r="JYG48" s="548"/>
      <c r="JYH48" s="548"/>
      <c r="JYI48" s="548"/>
      <c r="JYJ48" s="548"/>
      <c r="JYK48" s="548"/>
      <c r="JYL48" s="548"/>
      <c r="JYM48" s="548"/>
      <c r="JYN48" s="548"/>
      <c r="JYO48" s="548"/>
      <c r="JYP48" s="548"/>
      <c r="JYQ48" s="548"/>
      <c r="JYR48" s="548"/>
      <c r="JYS48" s="548"/>
      <c r="JYT48" s="548"/>
      <c r="JYU48" s="548"/>
      <c r="JYV48" s="548"/>
      <c r="JYW48" s="548"/>
      <c r="JYX48" s="548"/>
      <c r="JYY48" s="548"/>
      <c r="JYZ48" s="548"/>
      <c r="JZA48" s="548"/>
      <c r="JZB48" s="548"/>
      <c r="JZC48" s="548"/>
      <c r="JZD48" s="548"/>
      <c r="JZE48" s="548"/>
      <c r="JZF48" s="548"/>
      <c r="JZG48" s="548"/>
      <c r="JZH48" s="548"/>
      <c r="JZI48" s="548"/>
      <c r="JZJ48" s="548"/>
      <c r="JZK48" s="548"/>
      <c r="JZL48" s="548"/>
      <c r="JZM48" s="548"/>
      <c r="JZN48" s="548"/>
      <c r="JZO48" s="548"/>
      <c r="JZP48" s="548"/>
      <c r="JZQ48" s="548"/>
      <c r="JZR48" s="548"/>
      <c r="JZS48" s="548"/>
      <c r="JZT48" s="548"/>
      <c r="JZU48" s="548"/>
      <c r="JZV48" s="548"/>
      <c r="JZW48" s="548"/>
      <c r="JZX48" s="548"/>
      <c r="JZY48" s="548"/>
      <c r="JZZ48" s="548"/>
      <c r="KAA48" s="548"/>
      <c r="KAB48" s="548"/>
      <c r="KAC48" s="548"/>
      <c r="KAD48" s="548"/>
      <c r="KAE48" s="548"/>
      <c r="KAF48" s="548"/>
      <c r="KAG48" s="548"/>
      <c r="KAH48" s="548"/>
      <c r="KAI48" s="548"/>
      <c r="KAJ48" s="548"/>
      <c r="KAK48" s="548"/>
      <c r="KAL48" s="548"/>
      <c r="KAM48" s="548"/>
      <c r="KAN48" s="548"/>
      <c r="KAO48" s="548"/>
      <c r="KAP48" s="548"/>
      <c r="KAQ48" s="548"/>
      <c r="KAR48" s="548"/>
      <c r="KAS48" s="548"/>
      <c r="KAT48" s="548"/>
      <c r="KAU48" s="548"/>
      <c r="KAV48" s="548"/>
      <c r="KAW48" s="548"/>
      <c r="KAX48" s="548"/>
      <c r="KAY48" s="548"/>
      <c r="KAZ48" s="548"/>
      <c r="KBA48" s="548"/>
      <c r="KBB48" s="548"/>
      <c r="KBC48" s="548"/>
      <c r="KBD48" s="548"/>
      <c r="KBE48" s="548"/>
      <c r="KBF48" s="548"/>
      <c r="KBG48" s="548"/>
      <c r="KBH48" s="548"/>
      <c r="KBI48" s="548"/>
      <c r="KBJ48" s="548"/>
      <c r="KBK48" s="548"/>
      <c r="KBL48" s="548"/>
      <c r="KBM48" s="548"/>
      <c r="KBN48" s="548"/>
      <c r="KBO48" s="548"/>
      <c r="KBP48" s="548"/>
      <c r="KBQ48" s="548"/>
      <c r="KBR48" s="548"/>
      <c r="KBS48" s="548"/>
      <c r="KBT48" s="548"/>
      <c r="KBU48" s="548"/>
      <c r="KBV48" s="548"/>
      <c r="KBW48" s="548"/>
      <c r="KBX48" s="548"/>
      <c r="KBY48" s="548"/>
      <c r="KBZ48" s="548"/>
      <c r="KCA48" s="548"/>
      <c r="KCB48" s="548"/>
      <c r="KCC48" s="548"/>
      <c r="KCD48" s="548"/>
      <c r="KCE48" s="548"/>
      <c r="KCF48" s="548"/>
      <c r="KCG48" s="548"/>
      <c r="KCH48" s="548"/>
      <c r="KCI48" s="548"/>
      <c r="KCJ48" s="548"/>
      <c r="KCK48" s="548"/>
      <c r="KCL48" s="548"/>
      <c r="KCM48" s="548"/>
      <c r="KCN48" s="548"/>
      <c r="KCO48" s="548"/>
      <c r="KCP48" s="548"/>
      <c r="KCQ48" s="548"/>
      <c r="KCR48" s="548"/>
      <c r="KCS48" s="548"/>
      <c r="KCT48" s="548"/>
      <c r="KCU48" s="548"/>
      <c r="KCV48" s="548"/>
      <c r="KCW48" s="548"/>
      <c r="KCX48" s="548"/>
      <c r="KCY48" s="548"/>
      <c r="KCZ48" s="548"/>
      <c r="KDA48" s="548"/>
      <c r="KDB48" s="548"/>
      <c r="KDC48" s="548"/>
      <c r="KDD48" s="548"/>
      <c r="KDE48" s="548"/>
      <c r="KDF48" s="548"/>
      <c r="KDG48" s="548"/>
      <c r="KDH48" s="548"/>
      <c r="KDI48" s="548"/>
      <c r="KDJ48" s="548"/>
      <c r="KDK48" s="548"/>
      <c r="KDL48" s="548"/>
      <c r="KDM48" s="548"/>
      <c r="KDN48" s="548"/>
      <c r="KDO48" s="548"/>
      <c r="KDP48" s="548"/>
      <c r="KDQ48" s="548"/>
      <c r="KDR48" s="548"/>
      <c r="KDS48" s="548"/>
      <c r="KDT48" s="548"/>
      <c r="KDU48" s="548"/>
      <c r="KDV48" s="548"/>
      <c r="KDW48" s="548"/>
      <c r="KDX48" s="548"/>
      <c r="KDY48" s="548"/>
      <c r="KDZ48" s="548"/>
      <c r="KEA48" s="548"/>
      <c r="KEB48" s="548"/>
      <c r="KEC48" s="548"/>
      <c r="KED48" s="548"/>
      <c r="KEE48" s="548"/>
      <c r="KEF48" s="548"/>
      <c r="KEG48" s="548"/>
      <c r="KEH48" s="548"/>
      <c r="KEI48" s="548"/>
      <c r="KEJ48" s="548"/>
      <c r="KEK48" s="548"/>
      <c r="KEL48" s="548"/>
      <c r="KEM48" s="548"/>
      <c r="KEN48" s="548"/>
      <c r="KEO48" s="548"/>
      <c r="KEP48" s="548"/>
      <c r="KEQ48" s="548"/>
      <c r="KER48" s="548"/>
      <c r="KES48" s="548"/>
      <c r="KET48" s="548"/>
      <c r="KEU48" s="548"/>
      <c r="KEV48" s="548"/>
      <c r="KEW48" s="548"/>
      <c r="KEX48" s="548"/>
      <c r="KEY48" s="548"/>
      <c r="KEZ48" s="548"/>
      <c r="KFA48" s="548"/>
      <c r="KFB48" s="548"/>
      <c r="KFC48" s="548"/>
      <c r="KFD48" s="548"/>
      <c r="KFE48" s="548"/>
      <c r="KFF48" s="548"/>
      <c r="KFG48" s="548"/>
      <c r="KFH48" s="548"/>
      <c r="KFI48" s="548"/>
      <c r="KFJ48" s="548"/>
      <c r="KFK48" s="548"/>
      <c r="KFL48" s="548"/>
      <c r="KFM48" s="548"/>
      <c r="KFN48" s="548"/>
      <c r="KFO48" s="548"/>
      <c r="KFP48" s="548"/>
      <c r="KFQ48" s="548"/>
      <c r="KFR48" s="548"/>
      <c r="KFS48" s="548"/>
      <c r="KFT48" s="548"/>
      <c r="KFU48" s="548"/>
      <c r="KFV48" s="548"/>
      <c r="KFW48" s="548"/>
      <c r="KFX48" s="548"/>
      <c r="KFY48" s="548"/>
      <c r="KFZ48" s="548"/>
      <c r="KGA48" s="548"/>
      <c r="KGB48" s="548"/>
      <c r="KGC48" s="548"/>
      <c r="KGD48" s="548"/>
      <c r="KGE48" s="548"/>
      <c r="KGF48" s="548"/>
      <c r="KGG48" s="548"/>
      <c r="KGH48" s="548"/>
      <c r="KGI48" s="548"/>
      <c r="KGJ48" s="548"/>
      <c r="KGK48" s="548"/>
      <c r="KGL48" s="548"/>
      <c r="KGM48" s="548"/>
      <c r="KGN48" s="548"/>
      <c r="KGO48" s="548"/>
      <c r="KGP48" s="548"/>
      <c r="KGQ48" s="548"/>
      <c r="KGR48" s="548"/>
      <c r="KGS48" s="548"/>
      <c r="KGT48" s="548"/>
      <c r="KGU48" s="548"/>
      <c r="KGV48" s="548"/>
      <c r="KGW48" s="548"/>
      <c r="KGX48" s="548"/>
      <c r="KGY48" s="548"/>
      <c r="KGZ48" s="548"/>
      <c r="KHA48" s="548"/>
      <c r="KHB48" s="548"/>
      <c r="KHC48" s="548"/>
      <c r="KHD48" s="548"/>
      <c r="KHE48" s="548"/>
      <c r="KHF48" s="548"/>
      <c r="KHG48" s="548"/>
      <c r="KHH48" s="548"/>
      <c r="KHI48" s="548"/>
      <c r="KHJ48" s="548"/>
      <c r="KHK48" s="548"/>
      <c r="KHL48" s="548"/>
      <c r="KHM48" s="548"/>
      <c r="KHN48" s="548"/>
      <c r="KHO48" s="548"/>
      <c r="KHP48" s="548"/>
      <c r="KHQ48" s="548"/>
      <c r="KHR48" s="548"/>
      <c r="KHS48" s="548"/>
      <c r="KHT48" s="548"/>
      <c r="KHU48" s="548"/>
      <c r="KHV48" s="548"/>
      <c r="KHW48" s="548"/>
      <c r="KHX48" s="548"/>
      <c r="KHY48" s="548"/>
      <c r="KHZ48" s="548"/>
      <c r="KIA48" s="548"/>
      <c r="KIB48" s="548"/>
      <c r="KIC48" s="548"/>
      <c r="KID48" s="548"/>
      <c r="KIE48" s="548"/>
      <c r="KIF48" s="548"/>
      <c r="KIG48" s="548"/>
      <c r="KIH48" s="548"/>
      <c r="KII48" s="548"/>
      <c r="KIJ48" s="548"/>
      <c r="KIK48" s="548"/>
      <c r="KIL48" s="548"/>
      <c r="KIM48" s="548"/>
      <c r="KIN48" s="548"/>
      <c r="KIO48" s="548"/>
      <c r="KIP48" s="548"/>
      <c r="KIQ48" s="548"/>
      <c r="KIR48" s="548"/>
      <c r="KIS48" s="548"/>
      <c r="KIT48" s="548"/>
      <c r="KIU48" s="548"/>
      <c r="KIV48" s="548"/>
      <c r="KIW48" s="548"/>
      <c r="KIX48" s="548"/>
      <c r="KIY48" s="548"/>
      <c r="KIZ48" s="548"/>
      <c r="KJA48" s="548"/>
      <c r="KJB48" s="548"/>
      <c r="KJC48" s="548"/>
      <c r="KJD48" s="548"/>
      <c r="KJE48" s="548"/>
      <c r="KJF48" s="548"/>
      <c r="KJG48" s="548"/>
      <c r="KJH48" s="548"/>
      <c r="KJI48" s="548"/>
      <c r="KJJ48" s="548"/>
      <c r="KJK48" s="548"/>
      <c r="KJL48" s="548"/>
      <c r="KJM48" s="548"/>
      <c r="KJN48" s="548"/>
      <c r="KJO48" s="548"/>
      <c r="KJP48" s="548"/>
      <c r="KJQ48" s="548"/>
      <c r="KJR48" s="548"/>
      <c r="KJS48" s="548"/>
      <c r="KJT48" s="548"/>
      <c r="KJU48" s="548"/>
      <c r="KJV48" s="548"/>
      <c r="KJW48" s="548"/>
      <c r="KJX48" s="548"/>
      <c r="KJY48" s="548"/>
      <c r="KJZ48" s="548"/>
      <c r="KKA48" s="548"/>
      <c r="KKB48" s="548"/>
      <c r="KKC48" s="548"/>
      <c r="KKD48" s="548"/>
      <c r="KKE48" s="548"/>
      <c r="KKF48" s="548"/>
      <c r="KKG48" s="548"/>
      <c r="KKH48" s="548"/>
      <c r="KKI48" s="548"/>
      <c r="KKJ48" s="548"/>
      <c r="KKK48" s="548"/>
      <c r="KKL48" s="548"/>
      <c r="KKM48" s="548"/>
      <c r="KKN48" s="548"/>
      <c r="KKO48" s="548"/>
      <c r="KKP48" s="548"/>
      <c r="KKQ48" s="548"/>
      <c r="KKR48" s="548"/>
      <c r="KKS48" s="548"/>
      <c r="KKT48" s="548"/>
      <c r="KKU48" s="548"/>
      <c r="KKV48" s="548"/>
      <c r="KKW48" s="548"/>
      <c r="KKX48" s="548"/>
      <c r="KKY48" s="548"/>
      <c r="KKZ48" s="548"/>
      <c r="KLA48" s="548"/>
      <c r="KLB48" s="548"/>
      <c r="KLC48" s="548"/>
      <c r="KLD48" s="548"/>
      <c r="KLE48" s="548"/>
      <c r="KLF48" s="548"/>
      <c r="KLG48" s="548"/>
      <c r="KLH48" s="548"/>
      <c r="KLI48" s="548"/>
      <c r="KLJ48" s="548"/>
      <c r="KLK48" s="548"/>
      <c r="KLL48" s="548"/>
      <c r="KLM48" s="548"/>
      <c r="KLN48" s="548"/>
      <c r="KLO48" s="548"/>
      <c r="KLP48" s="548"/>
      <c r="KLQ48" s="548"/>
      <c r="KLR48" s="548"/>
      <c r="KLS48" s="548"/>
      <c r="KLT48" s="548"/>
      <c r="KLU48" s="548"/>
      <c r="KLV48" s="548"/>
      <c r="KLW48" s="548"/>
      <c r="KLX48" s="548"/>
      <c r="KLY48" s="548"/>
      <c r="KLZ48" s="548"/>
      <c r="KMA48" s="548"/>
      <c r="KMB48" s="548"/>
      <c r="KMC48" s="548"/>
      <c r="KMD48" s="548"/>
      <c r="KME48" s="548"/>
      <c r="KMF48" s="548"/>
      <c r="KMG48" s="548"/>
      <c r="KMH48" s="548"/>
      <c r="KMI48" s="548"/>
      <c r="KMJ48" s="548"/>
      <c r="KMK48" s="548"/>
      <c r="KML48" s="548"/>
      <c r="KMM48" s="548"/>
      <c r="KMN48" s="548"/>
      <c r="KMO48" s="548"/>
      <c r="KMP48" s="548"/>
      <c r="KMQ48" s="548"/>
      <c r="KMR48" s="548"/>
      <c r="KMS48" s="548"/>
      <c r="KMT48" s="548"/>
      <c r="KMU48" s="548"/>
      <c r="KMV48" s="548"/>
      <c r="KMW48" s="548"/>
      <c r="KMX48" s="548"/>
      <c r="KMY48" s="548"/>
      <c r="KMZ48" s="548"/>
      <c r="KNA48" s="548"/>
      <c r="KNB48" s="548"/>
      <c r="KNC48" s="548"/>
      <c r="KND48" s="548"/>
      <c r="KNE48" s="548"/>
      <c r="KNF48" s="548"/>
      <c r="KNG48" s="548"/>
      <c r="KNH48" s="548"/>
      <c r="KNI48" s="548"/>
      <c r="KNJ48" s="548"/>
      <c r="KNK48" s="548"/>
      <c r="KNL48" s="548"/>
      <c r="KNM48" s="548"/>
      <c r="KNN48" s="548"/>
      <c r="KNO48" s="548"/>
      <c r="KNP48" s="548"/>
      <c r="KNQ48" s="548"/>
      <c r="KNR48" s="548"/>
      <c r="KNS48" s="548"/>
      <c r="KNT48" s="548"/>
      <c r="KNU48" s="548"/>
      <c r="KNV48" s="548"/>
      <c r="KNW48" s="548"/>
      <c r="KNX48" s="548"/>
      <c r="KNY48" s="548"/>
      <c r="KNZ48" s="548"/>
      <c r="KOA48" s="548"/>
      <c r="KOB48" s="548"/>
      <c r="KOC48" s="548"/>
      <c r="KOD48" s="548"/>
      <c r="KOE48" s="548"/>
      <c r="KOF48" s="548"/>
      <c r="KOG48" s="548"/>
      <c r="KOH48" s="548"/>
      <c r="KOI48" s="548"/>
      <c r="KOJ48" s="548"/>
      <c r="KOK48" s="548"/>
      <c r="KOL48" s="548"/>
      <c r="KOM48" s="548"/>
      <c r="KON48" s="548"/>
      <c r="KOO48" s="548"/>
      <c r="KOP48" s="548"/>
      <c r="KOQ48" s="548"/>
      <c r="KOR48" s="548"/>
      <c r="KOS48" s="548"/>
      <c r="KOT48" s="548"/>
      <c r="KOU48" s="548"/>
      <c r="KOV48" s="548"/>
      <c r="KOW48" s="548"/>
      <c r="KOX48" s="548"/>
      <c r="KOY48" s="548"/>
      <c r="KOZ48" s="548"/>
      <c r="KPA48" s="548"/>
      <c r="KPB48" s="548"/>
      <c r="KPC48" s="548"/>
      <c r="KPD48" s="548"/>
      <c r="KPE48" s="548"/>
      <c r="KPF48" s="548"/>
      <c r="KPG48" s="548"/>
      <c r="KPH48" s="548"/>
      <c r="KPI48" s="548"/>
      <c r="KPJ48" s="548"/>
      <c r="KPK48" s="548"/>
      <c r="KPL48" s="548"/>
      <c r="KPM48" s="548"/>
      <c r="KPN48" s="548"/>
      <c r="KPO48" s="548"/>
      <c r="KPP48" s="548"/>
      <c r="KPQ48" s="548"/>
      <c r="KPR48" s="548"/>
      <c r="KPS48" s="548"/>
      <c r="KPT48" s="548"/>
      <c r="KPU48" s="548"/>
      <c r="KPV48" s="548"/>
      <c r="KPW48" s="548"/>
      <c r="KPX48" s="548"/>
      <c r="KPY48" s="548"/>
      <c r="KPZ48" s="548"/>
      <c r="KQA48" s="548"/>
      <c r="KQB48" s="548"/>
      <c r="KQC48" s="548"/>
      <c r="KQD48" s="548"/>
      <c r="KQE48" s="548"/>
      <c r="KQF48" s="548"/>
      <c r="KQG48" s="548"/>
      <c r="KQH48" s="548"/>
      <c r="KQI48" s="548"/>
      <c r="KQJ48" s="548"/>
      <c r="KQK48" s="548"/>
      <c r="KQL48" s="548"/>
      <c r="KQM48" s="548"/>
      <c r="KQN48" s="548"/>
      <c r="KQO48" s="548"/>
      <c r="KQP48" s="548"/>
      <c r="KQQ48" s="548"/>
      <c r="KQR48" s="548"/>
      <c r="KQS48" s="548"/>
      <c r="KQT48" s="548"/>
      <c r="KQU48" s="548"/>
      <c r="KQV48" s="548"/>
      <c r="KQW48" s="548"/>
      <c r="KQX48" s="548"/>
      <c r="KQY48" s="548"/>
      <c r="KQZ48" s="548"/>
      <c r="KRA48" s="548"/>
      <c r="KRB48" s="548"/>
      <c r="KRC48" s="548"/>
      <c r="KRD48" s="548"/>
      <c r="KRE48" s="548"/>
      <c r="KRF48" s="548"/>
      <c r="KRG48" s="548"/>
      <c r="KRH48" s="548"/>
      <c r="KRI48" s="548"/>
      <c r="KRJ48" s="548"/>
      <c r="KRK48" s="548"/>
      <c r="KRL48" s="548"/>
      <c r="KRM48" s="548"/>
      <c r="KRN48" s="548"/>
      <c r="KRO48" s="548"/>
      <c r="KRP48" s="548"/>
      <c r="KRQ48" s="548"/>
      <c r="KRR48" s="548"/>
      <c r="KRS48" s="548"/>
      <c r="KRT48" s="548"/>
      <c r="KRU48" s="548"/>
      <c r="KRV48" s="548"/>
      <c r="KRW48" s="548"/>
      <c r="KRX48" s="548"/>
      <c r="KRY48" s="548"/>
      <c r="KRZ48" s="548"/>
      <c r="KSA48" s="548"/>
      <c r="KSB48" s="548"/>
      <c r="KSC48" s="548"/>
      <c r="KSD48" s="548"/>
      <c r="KSE48" s="548"/>
      <c r="KSF48" s="548"/>
      <c r="KSG48" s="548"/>
      <c r="KSH48" s="548"/>
      <c r="KSI48" s="548"/>
      <c r="KSJ48" s="548"/>
      <c r="KSK48" s="548"/>
      <c r="KSL48" s="548"/>
      <c r="KSM48" s="548"/>
      <c r="KSN48" s="548"/>
      <c r="KSO48" s="548"/>
      <c r="KSP48" s="548"/>
      <c r="KSQ48" s="548"/>
      <c r="KSR48" s="548"/>
      <c r="KSS48" s="548"/>
      <c r="KST48" s="548"/>
      <c r="KSU48" s="548"/>
      <c r="KSV48" s="548"/>
      <c r="KSW48" s="548"/>
      <c r="KSX48" s="548"/>
      <c r="KSY48" s="548"/>
      <c r="KSZ48" s="548"/>
      <c r="KTA48" s="548"/>
      <c r="KTB48" s="548"/>
      <c r="KTC48" s="548"/>
      <c r="KTD48" s="548"/>
      <c r="KTE48" s="548"/>
      <c r="KTF48" s="548"/>
      <c r="KTG48" s="548"/>
      <c r="KTH48" s="548"/>
      <c r="KTI48" s="548"/>
      <c r="KTJ48" s="548"/>
      <c r="KTK48" s="548"/>
      <c r="KTL48" s="548"/>
      <c r="KTM48" s="548"/>
      <c r="KTN48" s="548"/>
      <c r="KTO48" s="548"/>
      <c r="KTP48" s="548"/>
      <c r="KTQ48" s="548"/>
      <c r="KTR48" s="548"/>
      <c r="KTS48" s="548"/>
      <c r="KTT48" s="548"/>
      <c r="KTU48" s="548"/>
      <c r="KTV48" s="548"/>
      <c r="KTW48" s="548"/>
      <c r="KTX48" s="548"/>
      <c r="KTY48" s="548"/>
      <c r="KTZ48" s="548"/>
      <c r="KUA48" s="548"/>
      <c r="KUB48" s="548"/>
      <c r="KUC48" s="548"/>
      <c r="KUD48" s="548"/>
      <c r="KUE48" s="548"/>
      <c r="KUF48" s="548"/>
      <c r="KUG48" s="548"/>
      <c r="KUH48" s="548"/>
      <c r="KUI48" s="548"/>
      <c r="KUJ48" s="548"/>
      <c r="KUK48" s="548"/>
      <c r="KUL48" s="548"/>
      <c r="KUM48" s="548"/>
      <c r="KUN48" s="548"/>
      <c r="KUO48" s="548"/>
      <c r="KUP48" s="548"/>
      <c r="KUQ48" s="548"/>
      <c r="KUR48" s="548"/>
      <c r="KUS48" s="548"/>
      <c r="KUT48" s="548"/>
      <c r="KUU48" s="548"/>
      <c r="KUV48" s="548"/>
      <c r="KUW48" s="548"/>
      <c r="KUX48" s="548"/>
      <c r="KUY48" s="548"/>
      <c r="KUZ48" s="548"/>
      <c r="KVA48" s="548"/>
      <c r="KVB48" s="548"/>
      <c r="KVC48" s="548"/>
      <c r="KVD48" s="548"/>
      <c r="KVE48" s="548"/>
      <c r="KVF48" s="548"/>
      <c r="KVG48" s="548"/>
      <c r="KVH48" s="548"/>
      <c r="KVI48" s="548"/>
      <c r="KVJ48" s="548"/>
      <c r="KVK48" s="548"/>
      <c r="KVL48" s="548"/>
      <c r="KVM48" s="548"/>
      <c r="KVN48" s="548"/>
      <c r="KVO48" s="548"/>
      <c r="KVP48" s="548"/>
      <c r="KVQ48" s="548"/>
      <c r="KVR48" s="548"/>
      <c r="KVS48" s="548"/>
      <c r="KVT48" s="548"/>
      <c r="KVU48" s="548"/>
      <c r="KVV48" s="548"/>
      <c r="KVW48" s="548"/>
      <c r="KVX48" s="548"/>
      <c r="KVY48" s="548"/>
      <c r="KVZ48" s="548"/>
      <c r="KWA48" s="548"/>
      <c r="KWB48" s="548"/>
      <c r="KWC48" s="548"/>
      <c r="KWD48" s="548"/>
      <c r="KWE48" s="548"/>
      <c r="KWF48" s="548"/>
      <c r="KWG48" s="548"/>
      <c r="KWH48" s="548"/>
      <c r="KWI48" s="548"/>
      <c r="KWJ48" s="548"/>
      <c r="KWK48" s="548"/>
      <c r="KWL48" s="548"/>
      <c r="KWM48" s="548"/>
      <c r="KWN48" s="548"/>
      <c r="KWO48" s="548"/>
      <c r="KWP48" s="548"/>
      <c r="KWQ48" s="548"/>
      <c r="KWR48" s="548"/>
      <c r="KWS48" s="548"/>
      <c r="KWT48" s="548"/>
      <c r="KWU48" s="548"/>
      <c r="KWV48" s="548"/>
      <c r="KWW48" s="548"/>
      <c r="KWX48" s="548"/>
      <c r="KWY48" s="548"/>
      <c r="KWZ48" s="548"/>
      <c r="KXA48" s="548"/>
      <c r="KXB48" s="548"/>
      <c r="KXC48" s="548"/>
      <c r="KXD48" s="548"/>
      <c r="KXE48" s="548"/>
      <c r="KXF48" s="548"/>
      <c r="KXG48" s="548"/>
      <c r="KXH48" s="548"/>
      <c r="KXI48" s="548"/>
      <c r="KXJ48" s="548"/>
      <c r="KXK48" s="548"/>
      <c r="KXL48" s="548"/>
      <c r="KXM48" s="548"/>
      <c r="KXN48" s="548"/>
      <c r="KXO48" s="548"/>
      <c r="KXP48" s="548"/>
      <c r="KXQ48" s="548"/>
      <c r="KXR48" s="548"/>
      <c r="KXS48" s="548"/>
      <c r="KXT48" s="548"/>
      <c r="KXU48" s="548"/>
      <c r="KXV48" s="548"/>
      <c r="KXW48" s="548"/>
      <c r="KXX48" s="548"/>
      <c r="KXY48" s="548"/>
      <c r="KXZ48" s="548"/>
      <c r="KYA48" s="548"/>
      <c r="KYB48" s="548"/>
      <c r="KYC48" s="548"/>
      <c r="KYD48" s="548"/>
      <c r="KYE48" s="548"/>
      <c r="KYF48" s="548"/>
      <c r="KYG48" s="548"/>
      <c r="KYH48" s="548"/>
      <c r="KYI48" s="548"/>
      <c r="KYJ48" s="548"/>
      <c r="KYK48" s="548"/>
      <c r="KYL48" s="548"/>
      <c r="KYM48" s="548"/>
      <c r="KYN48" s="548"/>
      <c r="KYO48" s="548"/>
      <c r="KYP48" s="548"/>
      <c r="KYQ48" s="548"/>
      <c r="KYR48" s="548"/>
      <c r="KYS48" s="548"/>
      <c r="KYT48" s="548"/>
      <c r="KYU48" s="548"/>
      <c r="KYV48" s="548"/>
      <c r="KYW48" s="548"/>
      <c r="KYX48" s="548"/>
      <c r="KYY48" s="548"/>
      <c r="KYZ48" s="548"/>
      <c r="KZA48" s="548"/>
      <c r="KZB48" s="548"/>
      <c r="KZC48" s="548"/>
      <c r="KZD48" s="548"/>
      <c r="KZE48" s="548"/>
      <c r="KZF48" s="548"/>
      <c r="KZG48" s="548"/>
      <c r="KZH48" s="548"/>
      <c r="KZI48" s="548"/>
      <c r="KZJ48" s="548"/>
      <c r="KZK48" s="548"/>
      <c r="KZL48" s="548"/>
      <c r="KZM48" s="548"/>
      <c r="KZN48" s="548"/>
      <c r="KZO48" s="548"/>
      <c r="KZP48" s="548"/>
      <c r="KZQ48" s="548"/>
      <c r="KZR48" s="548"/>
      <c r="KZS48" s="548"/>
      <c r="KZT48" s="548"/>
      <c r="KZU48" s="548"/>
      <c r="KZV48" s="548"/>
      <c r="KZW48" s="548"/>
      <c r="KZX48" s="548"/>
      <c r="KZY48" s="548"/>
      <c r="KZZ48" s="548"/>
      <c r="LAA48" s="548"/>
      <c r="LAB48" s="548"/>
      <c r="LAC48" s="548"/>
      <c r="LAD48" s="548"/>
      <c r="LAE48" s="548"/>
      <c r="LAF48" s="548"/>
      <c r="LAG48" s="548"/>
      <c r="LAH48" s="548"/>
      <c r="LAI48" s="548"/>
      <c r="LAJ48" s="548"/>
      <c r="LAK48" s="548"/>
      <c r="LAL48" s="548"/>
      <c r="LAM48" s="548"/>
      <c r="LAN48" s="548"/>
      <c r="LAO48" s="548"/>
      <c r="LAP48" s="548"/>
      <c r="LAQ48" s="548"/>
      <c r="LAR48" s="548"/>
      <c r="LAS48" s="548"/>
      <c r="LAT48" s="548"/>
      <c r="LAU48" s="548"/>
      <c r="LAV48" s="548"/>
      <c r="LAW48" s="548"/>
      <c r="LAX48" s="548"/>
      <c r="LAY48" s="548"/>
      <c r="LAZ48" s="548"/>
      <c r="LBA48" s="548"/>
      <c r="LBB48" s="548"/>
      <c r="LBC48" s="548"/>
      <c r="LBD48" s="548"/>
      <c r="LBE48" s="548"/>
      <c r="LBF48" s="548"/>
      <c r="LBG48" s="548"/>
      <c r="LBH48" s="548"/>
      <c r="LBI48" s="548"/>
      <c r="LBJ48" s="548"/>
      <c r="LBK48" s="548"/>
      <c r="LBL48" s="548"/>
      <c r="LBM48" s="548"/>
      <c r="LBN48" s="548"/>
      <c r="LBO48" s="548"/>
      <c r="LBP48" s="548"/>
      <c r="LBQ48" s="548"/>
      <c r="LBR48" s="548"/>
      <c r="LBS48" s="548"/>
      <c r="LBT48" s="548"/>
      <c r="LBU48" s="548"/>
      <c r="LBV48" s="548"/>
      <c r="LBW48" s="548"/>
      <c r="LBX48" s="548"/>
      <c r="LBY48" s="548"/>
      <c r="LBZ48" s="548"/>
      <c r="LCA48" s="548"/>
      <c r="LCB48" s="548"/>
      <c r="LCC48" s="548"/>
      <c r="LCD48" s="548"/>
      <c r="LCE48" s="548"/>
      <c r="LCF48" s="548"/>
      <c r="LCG48" s="548"/>
      <c r="LCH48" s="548"/>
      <c r="LCI48" s="548"/>
      <c r="LCJ48" s="548"/>
      <c r="LCK48" s="548"/>
      <c r="LCL48" s="548"/>
      <c r="LCM48" s="548"/>
      <c r="LCN48" s="548"/>
      <c r="LCO48" s="548"/>
      <c r="LCP48" s="548"/>
      <c r="LCQ48" s="548"/>
      <c r="LCR48" s="548"/>
      <c r="LCS48" s="548"/>
      <c r="LCT48" s="548"/>
      <c r="LCU48" s="548"/>
      <c r="LCV48" s="548"/>
      <c r="LCW48" s="548"/>
      <c r="LCX48" s="548"/>
      <c r="LCY48" s="548"/>
      <c r="LCZ48" s="548"/>
      <c r="LDA48" s="548"/>
      <c r="LDB48" s="548"/>
      <c r="LDC48" s="548"/>
      <c r="LDD48" s="548"/>
      <c r="LDE48" s="548"/>
      <c r="LDF48" s="548"/>
      <c r="LDG48" s="548"/>
      <c r="LDH48" s="548"/>
      <c r="LDI48" s="548"/>
      <c r="LDJ48" s="548"/>
      <c r="LDK48" s="548"/>
      <c r="LDL48" s="548"/>
      <c r="LDM48" s="548"/>
      <c r="LDN48" s="548"/>
      <c r="LDO48" s="548"/>
      <c r="LDP48" s="548"/>
      <c r="LDQ48" s="548"/>
      <c r="LDR48" s="548"/>
      <c r="LDS48" s="548"/>
      <c r="LDT48" s="548"/>
      <c r="LDU48" s="548"/>
      <c r="LDV48" s="548"/>
      <c r="LDW48" s="548"/>
      <c r="LDX48" s="548"/>
      <c r="LDY48" s="548"/>
      <c r="LDZ48" s="548"/>
      <c r="LEA48" s="548"/>
      <c r="LEB48" s="548"/>
      <c r="LEC48" s="548"/>
      <c r="LED48" s="548"/>
      <c r="LEE48" s="548"/>
      <c r="LEF48" s="548"/>
      <c r="LEG48" s="548"/>
      <c r="LEH48" s="548"/>
      <c r="LEI48" s="548"/>
      <c r="LEJ48" s="548"/>
      <c r="LEK48" s="548"/>
      <c r="LEL48" s="548"/>
      <c r="LEM48" s="548"/>
      <c r="LEN48" s="548"/>
      <c r="LEO48" s="548"/>
      <c r="LEP48" s="548"/>
      <c r="LEQ48" s="548"/>
      <c r="LER48" s="548"/>
      <c r="LES48" s="548"/>
      <c r="LET48" s="548"/>
      <c r="LEU48" s="548"/>
      <c r="LEV48" s="548"/>
      <c r="LEW48" s="548"/>
      <c r="LEX48" s="548"/>
      <c r="LEY48" s="548"/>
      <c r="LEZ48" s="548"/>
      <c r="LFA48" s="548"/>
      <c r="LFB48" s="548"/>
      <c r="LFC48" s="548"/>
      <c r="LFD48" s="548"/>
      <c r="LFE48" s="548"/>
      <c r="LFF48" s="548"/>
      <c r="LFG48" s="548"/>
      <c r="LFH48" s="548"/>
      <c r="LFI48" s="548"/>
      <c r="LFJ48" s="548"/>
      <c r="LFK48" s="548"/>
      <c r="LFL48" s="548"/>
      <c r="LFM48" s="548"/>
      <c r="LFN48" s="548"/>
      <c r="LFO48" s="548"/>
      <c r="LFP48" s="548"/>
      <c r="LFQ48" s="548"/>
      <c r="LFR48" s="548"/>
      <c r="LFS48" s="548"/>
      <c r="LFT48" s="548"/>
      <c r="LFU48" s="548"/>
      <c r="LFV48" s="548"/>
      <c r="LFW48" s="548"/>
      <c r="LFX48" s="548"/>
      <c r="LFY48" s="548"/>
      <c r="LFZ48" s="548"/>
      <c r="LGA48" s="548"/>
      <c r="LGB48" s="548"/>
      <c r="LGC48" s="548"/>
      <c r="LGD48" s="548"/>
      <c r="LGE48" s="548"/>
      <c r="LGF48" s="548"/>
      <c r="LGG48" s="548"/>
      <c r="LGH48" s="548"/>
      <c r="LGI48" s="548"/>
      <c r="LGJ48" s="548"/>
      <c r="LGK48" s="548"/>
      <c r="LGL48" s="548"/>
      <c r="LGM48" s="548"/>
      <c r="LGN48" s="548"/>
      <c r="LGO48" s="548"/>
      <c r="LGP48" s="548"/>
      <c r="LGQ48" s="548"/>
      <c r="LGR48" s="548"/>
      <c r="LGS48" s="548"/>
      <c r="LGT48" s="548"/>
      <c r="LGU48" s="548"/>
      <c r="LGV48" s="548"/>
      <c r="LGW48" s="548"/>
      <c r="LGX48" s="548"/>
      <c r="LGY48" s="548"/>
      <c r="LGZ48" s="548"/>
      <c r="LHA48" s="548"/>
      <c r="LHB48" s="548"/>
      <c r="LHC48" s="548"/>
      <c r="LHD48" s="548"/>
      <c r="LHE48" s="548"/>
      <c r="LHF48" s="548"/>
      <c r="LHG48" s="548"/>
      <c r="LHH48" s="548"/>
      <c r="LHI48" s="548"/>
      <c r="LHJ48" s="548"/>
      <c r="LHK48" s="548"/>
      <c r="LHL48" s="548"/>
      <c r="LHM48" s="548"/>
      <c r="LHN48" s="548"/>
      <c r="LHO48" s="548"/>
      <c r="LHP48" s="548"/>
      <c r="LHQ48" s="548"/>
      <c r="LHR48" s="548"/>
      <c r="LHS48" s="548"/>
      <c r="LHT48" s="548"/>
      <c r="LHU48" s="548"/>
      <c r="LHV48" s="548"/>
      <c r="LHW48" s="548"/>
      <c r="LHX48" s="548"/>
      <c r="LHY48" s="548"/>
      <c r="LHZ48" s="548"/>
      <c r="LIA48" s="548"/>
      <c r="LIB48" s="548"/>
      <c r="LIC48" s="548"/>
      <c r="LID48" s="548"/>
      <c r="LIE48" s="548"/>
      <c r="LIF48" s="548"/>
      <c r="LIG48" s="548"/>
      <c r="LIH48" s="548"/>
      <c r="LII48" s="548"/>
      <c r="LIJ48" s="548"/>
      <c r="LIK48" s="548"/>
      <c r="LIL48" s="548"/>
      <c r="LIM48" s="548"/>
      <c r="LIN48" s="548"/>
      <c r="LIO48" s="548"/>
      <c r="LIP48" s="548"/>
      <c r="LIQ48" s="548"/>
      <c r="LIR48" s="548"/>
      <c r="LIS48" s="548"/>
      <c r="LIT48" s="548"/>
      <c r="LIU48" s="548"/>
      <c r="LIV48" s="548"/>
      <c r="LIW48" s="548"/>
      <c r="LIX48" s="548"/>
      <c r="LIY48" s="548"/>
      <c r="LIZ48" s="548"/>
      <c r="LJA48" s="548"/>
      <c r="LJB48" s="548"/>
      <c r="LJC48" s="548"/>
      <c r="LJD48" s="548"/>
      <c r="LJE48" s="548"/>
      <c r="LJF48" s="548"/>
      <c r="LJG48" s="548"/>
      <c r="LJH48" s="548"/>
      <c r="LJI48" s="548"/>
      <c r="LJJ48" s="548"/>
      <c r="LJK48" s="548"/>
      <c r="LJL48" s="548"/>
      <c r="LJM48" s="548"/>
      <c r="LJN48" s="548"/>
      <c r="LJO48" s="548"/>
      <c r="LJP48" s="548"/>
      <c r="LJQ48" s="548"/>
      <c r="LJR48" s="548"/>
      <c r="LJS48" s="548"/>
      <c r="LJT48" s="548"/>
      <c r="LJU48" s="548"/>
      <c r="LJV48" s="548"/>
      <c r="LJW48" s="548"/>
      <c r="LJX48" s="548"/>
      <c r="LJY48" s="548"/>
      <c r="LJZ48" s="548"/>
      <c r="LKA48" s="548"/>
      <c r="LKB48" s="548"/>
      <c r="LKC48" s="548"/>
      <c r="LKD48" s="548"/>
      <c r="LKE48" s="548"/>
      <c r="LKF48" s="548"/>
      <c r="LKG48" s="548"/>
      <c r="LKH48" s="548"/>
      <c r="LKI48" s="548"/>
      <c r="LKJ48" s="548"/>
      <c r="LKK48" s="548"/>
      <c r="LKL48" s="548"/>
      <c r="LKM48" s="548"/>
      <c r="LKN48" s="548"/>
      <c r="LKO48" s="548"/>
      <c r="LKP48" s="548"/>
      <c r="LKQ48" s="548"/>
      <c r="LKR48" s="548"/>
      <c r="LKS48" s="548"/>
      <c r="LKT48" s="548"/>
      <c r="LKU48" s="548"/>
      <c r="LKV48" s="548"/>
      <c r="LKW48" s="548"/>
      <c r="LKX48" s="548"/>
      <c r="LKY48" s="548"/>
      <c r="LKZ48" s="548"/>
      <c r="LLA48" s="548"/>
      <c r="LLB48" s="548"/>
      <c r="LLC48" s="548"/>
      <c r="LLD48" s="548"/>
      <c r="LLE48" s="548"/>
      <c r="LLF48" s="548"/>
      <c r="LLG48" s="548"/>
      <c r="LLH48" s="548"/>
      <c r="LLI48" s="548"/>
      <c r="LLJ48" s="548"/>
      <c r="LLK48" s="548"/>
      <c r="LLL48" s="548"/>
      <c r="LLM48" s="548"/>
      <c r="LLN48" s="548"/>
      <c r="LLO48" s="548"/>
      <c r="LLP48" s="548"/>
      <c r="LLQ48" s="548"/>
      <c r="LLR48" s="548"/>
      <c r="LLS48" s="548"/>
      <c r="LLT48" s="548"/>
      <c r="LLU48" s="548"/>
      <c r="LLV48" s="548"/>
      <c r="LLW48" s="548"/>
      <c r="LLX48" s="548"/>
      <c r="LLY48" s="548"/>
      <c r="LLZ48" s="548"/>
      <c r="LMA48" s="548"/>
      <c r="LMB48" s="548"/>
      <c r="LMC48" s="548"/>
      <c r="LMD48" s="548"/>
      <c r="LME48" s="548"/>
      <c r="LMF48" s="548"/>
      <c r="LMG48" s="548"/>
      <c r="LMH48" s="548"/>
      <c r="LMI48" s="548"/>
      <c r="LMJ48" s="548"/>
      <c r="LMK48" s="548"/>
      <c r="LML48" s="548"/>
      <c r="LMM48" s="548"/>
      <c r="LMN48" s="548"/>
      <c r="LMO48" s="548"/>
      <c r="LMP48" s="548"/>
      <c r="LMQ48" s="548"/>
      <c r="LMR48" s="548"/>
      <c r="LMS48" s="548"/>
      <c r="LMT48" s="548"/>
      <c r="LMU48" s="548"/>
      <c r="LMV48" s="548"/>
      <c r="LMW48" s="548"/>
      <c r="LMX48" s="548"/>
      <c r="LMY48" s="548"/>
      <c r="LMZ48" s="548"/>
      <c r="LNA48" s="548"/>
      <c r="LNB48" s="548"/>
      <c r="LNC48" s="548"/>
      <c r="LND48" s="548"/>
      <c r="LNE48" s="548"/>
      <c r="LNF48" s="548"/>
      <c r="LNG48" s="548"/>
      <c r="LNH48" s="548"/>
      <c r="LNI48" s="548"/>
      <c r="LNJ48" s="548"/>
      <c r="LNK48" s="548"/>
      <c r="LNL48" s="548"/>
      <c r="LNM48" s="548"/>
      <c r="LNN48" s="548"/>
      <c r="LNO48" s="548"/>
      <c r="LNP48" s="548"/>
      <c r="LNQ48" s="548"/>
      <c r="LNR48" s="548"/>
      <c r="LNS48" s="548"/>
      <c r="LNT48" s="548"/>
      <c r="LNU48" s="548"/>
      <c r="LNV48" s="548"/>
      <c r="LNW48" s="548"/>
      <c r="LNX48" s="548"/>
      <c r="LNY48" s="548"/>
      <c r="LNZ48" s="548"/>
      <c r="LOA48" s="548"/>
      <c r="LOB48" s="548"/>
      <c r="LOC48" s="548"/>
      <c r="LOD48" s="548"/>
      <c r="LOE48" s="548"/>
      <c r="LOF48" s="548"/>
      <c r="LOG48" s="548"/>
      <c r="LOH48" s="548"/>
      <c r="LOI48" s="548"/>
      <c r="LOJ48" s="548"/>
      <c r="LOK48" s="548"/>
      <c r="LOL48" s="548"/>
      <c r="LOM48" s="548"/>
      <c r="LON48" s="548"/>
      <c r="LOO48" s="548"/>
      <c r="LOP48" s="548"/>
      <c r="LOQ48" s="548"/>
      <c r="LOR48" s="548"/>
      <c r="LOS48" s="548"/>
      <c r="LOT48" s="548"/>
      <c r="LOU48" s="548"/>
      <c r="LOV48" s="548"/>
      <c r="LOW48" s="548"/>
      <c r="LOX48" s="548"/>
      <c r="LOY48" s="548"/>
      <c r="LOZ48" s="548"/>
      <c r="LPA48" s="548"/>
      <c r="LPB48" s="548"/>
      <c r="LPC48" s="548"/>
      <c r="LPD48" s="548"/>
      <c r="LPE48" s="548"/>
      <c r="LPF48" s="548"/>
      <c r="LPG48" s="548"/>
      <c r="LPH48" s="548"/>
      <c r="LPI48" s="548"/>
      <c r="LPJ48" s="548"/>
      <c r="LPK48" s="548"/>
      <c r="LPL48" s="548"/>
      <c r="LPM48" s="548"/>
      <c r="LPN48" s="548"/>
      <c r="LPO48" s="548"/>
      <c r="LPP48" s="548"/>
      <c r="LPQ48" s="548"/>
      <c r="LPR48" s="548"/>
      <c r="LPS48" s="548"/>
      <c r="LPT48" s="548"/>
      <c r="LPU48" s="548"/>
      <c r="LPV48" s="548"/>
      <c r="LPW48" s="548"/>
      <c r="LPX48" s="548"/>
      <c r="LPY48" s="548"/>
      <c r="LPZ48" s="548"/>
      <c r="LQA48" s="548"/>
      <c r="LQB48" s="548"/>
      <c r="LQC48" s="548"/>
      <c r="LQD48" s="548"/>
      <c r="LQE48" s="548"/>
      <c r="LQF48" s="548"/>
      <c r="LQG48" s="548"/>
      <c r="LQH48" s="548"/>
      <c r="LQI48" s="548"/>
      <c r="LQJ48" s="548"/>
      <c r="LQK48" s="548"/>
      <c r="LQL48" s="548"/>
      <c r="LQM48" s="548"/>
      <c r="LQN48" s="548"/>
      <c r="LQO48" s="548"/>
      <c r="LQP48" s="548"/>
      <c r="LQQ48" s="548"/>
      <c r="LQR48" s="548"/>
      <c r="LQS48" s="548"/>
      <c r="LQT48" s="548"/>
      <c r="LQU48" s="548"/>
      <c r="LQV48" s="548"/>
      <c r="LQW48" s="548"/>
      <c r="LQX48" s="548"/>
      <c r="LQY48" s="548"/>
      <c r="LQZ48" s="548"/>
      <c r="LRA48" s="548"/>
      <c r="LRB48" s="548"/>
      <c r="LRC48" s="548"/>
      <c r="LRD48" s="548"/>
      <c r="LRE48" s="548"/>
      <c r="LRF48" s="548"/>
      <c r="LRG48" s="548"/>
      <c r="LRH48" s="548"/>
      <c r="LRI48" s="548"/>
      <c r="LRJ48" s="548"/>
      <c r="LRK48" s="548"/>
      <c r="LRL48" s="548"/>
      <c r="LRM48" s="548"/>
      <c r="LRN48" s="548"/>
      <c r="LRO48" s="548"/>
      <c r="LRP48" s="548"/>
      <c r="LRQ48" s="548"/>
      <c r="LRR48" s="548"/>
      <c r="LRS48" s="548"/>
      <c r="LRT48" s="548"/>
      <c r="LRU48" s="548"/>
      <c r="LRV48" s="548"/>
      <c r="LRW48" s="548"/>
      <c r="LRX48" s="548"/>
      <c r="LRY48" s="548"/>
      <c r="LRZ48" s="548"/>
      <c r="LSA48" s="548"/>
      <c r="LSB48" s="548"/>
      <c r="LSC48" s="548"/>
      <c r="LSD48" s="548"/>
      <c r="LSE48" s="548"/>
      <c r="LSF48" s="548"/>
      <c r="LSG48" s="548"/>
      <c r="LSH48" s="548"/>
      <c r="LSI48" s="548"/>
      <c r="LSJ48" s="548"/>
      <c r="LSK48" s="548"/>
      <c r="LSL48" s="548"/>
      <c r="LSM48" s="548"/>
      <c r="LSN48" s="548"/>
      <c r="LSO48" s="548"/>
      <c r="LSP48" s="548"/>
      <c r="LSQ48" s="548"/>
      <c r="LSR48" s="548"/>
      <c r="LSS48" s="548"/>
      <c r="LST48" s="548"/>
      <c r="LSU48" s="548"/>
      <c r="LSV48" s="548"/>
      <c r="LSW48" s="548"/>
      <c r="LSX48" s="548"/>
      <c r="LSY48" s="548"/>
      <c r="LSZ48" s="548"/>
      <c r="LTA48" s="548"/>
      <c r="LTB48" s="548"/>
      <c r="LTC48" s="548"/>
      <c r="LTD48" s="548"/>
      <c r="LTE48" s="548"/>
      <c r="LTF48" s="548"/>
      <c r="LTG48" s="548"/>
      <c r="LTH48" s="548"/>
      <c r="LTI48" s="548"/>
      <c r="LTJ48" s="548"/>
      <c r="LTK48" s="548"/>
      <c r="LTL48" s="548"/>
      <c r="LTM48" s="548"/>
      <c r="LTN48" s="548"/>
      <c r="LTO48" s="548"/>
      <c r="LTP48" s="548"/>
      <c r="LTQ48" s="548"/>
      <c r="LTR48" s="548"/>
      <c r="LTS48" s="548"/>
      <c r="LTT48" s="548"/>
      <c r="LTU48" s="548"/>
      <c r="LTV48" s="548"/>
      <c r="LTW48" s="548"/>
      <c r="LTX48" s="548"/>
      <c r="LTY48" s="548"/>
      <c r="LTZ48" s="548"/>
      <c r="LUA48" s="548"/>
      <c r="LUB48" s="548"/>
      <c r="LUC48" s="548"/>
      <c r="LUD48" s="548"/>
      <c r="LUE48" s="548"/>
      <c r="LUF48" s="548"/>
      <c r="LUG48" s="548"/>
      <c r="LUH48" s="548"/>
      <c r="LUI48" s="548"/>
      <c r="LUJ48" s="548"/>
      <c r="LUK48" s="548"/>
      <c r="LUL48" s="548"/>
      <c r="LUM48" s="548"/>
      <c r="LUN48" s="548"/>
      <c r="LUO48" s="548"/>
      <c r="LUP48" s="548"/>
      <c r="LUQ48" s="548"/>
      <c r="LUR48" s="548"/>
      <c r="LUS48" s="548"/>
      <c r="LUT48" s="548"/>
      <c r="LUU48" s="548"/>
      <c r="LUV48" s="548"/>
      <c r="LUW48" s="548"/>
      <c r="LUX48" s="548"/>
      <c r="LUY48" s="548"/>
      <c r="LUZ48" s="548"/>
      <c r="LVA48" s="548"/>
      <c r="LVB48" s="548"/>
      <c r="LVC48" s="548"/>
      <c r="LVD48" s="548"/>
      <c r="LVE48" s="548"/>
      <c r="LVF48" s="548"/>
      <c r="LVG48" s="548"/>
      <c r="LVH48" s="548"/>
      <c r="LVI48" s="548"/>
      <c r="LVJ48" s="548"/>
      <c r="LVK48" s="548"/>
      <c r="LVL48" s="548"/>
      <c r="LVM48" s="548"/>
      <c r="LVN48" s="548"/>
      <c r="LVO48" s="548"/>
      <c r="LVP48" s="548"/>
      <c r="LVQ48" s="548"/>
      <c r="LVR48" s="548"/>
      <c r="LVS48" s="548"/>
      <c r="LVT48" s="548"/>
      <c r="LVU48" s="548"/>
      <c r="LVV48" s="548"/>
      <c r="LVW48" s="548"/>
      <c r="LVX48" s="548"/>
      <c r="LVY48" s="548"/>
      <c r="LVZ48" s="548"/>
      <c r="LWA48" s="548"/>
      <c r="LWB48" s="548"/>
      <c r="LWC48" s="548"/>
      <c r="LWD48" s="548"/>
      <c r="LWE48" s="548"/>
      <c r="LWF48" s="548"/>
      <c r="LWG48" s="548"/>
      <c r="LWH48" s="548"/>
      <c r="LWI48" s="548"/>
      <c r="LWJ48" s="548"/>
      <c r="LWK48" s="548"/>
      <c r="LWL48" s="548"/>
      <c r="LWM48" s="548"/>
      <c r="LWN48" s="548"/>
      <c r="LWO48" s="548"/>
      <c r="LWP48" s="548"/>
      <c r="LWQ48" s="548"/>
      <c r="LWR48" s="548"/>
      <c r="LWS48" s="548"/>
      <c r="LWT48" s="548"/>
      <c r="LWU48" s="548"/>
      <c r="LWV48" s="548"/>
      <c r="LWW48" s="548"/>
      <c r="LWX48" s="548"/>
      <c r="LWY48" s="548"/>
      <c r="LWZ48" s="548"/>
      <c r="LXA48" s="548"/>
      <c r="LXB48" s="548"/>
      <c r="LXC48" s="548"/>
      <c r="LXD48" s="548"/>
      <c r="LXE48" s="548"/>
      <c r="LXF48" s="548"/>
      <c r="LXG48" s="548"/>
      <c r="LXH48" s="548"/>
      <c r="LXI48" s="548"/>
      <c r="LXJ48" s="548"/>
      <c r="LXK48" s="548"/>
      <c r="LXL48" s="548"/>
      <c r="LXM48" s="548"/>
      <c r="LXN48" s="548"/>
      <c r="LXO48" s="548"/>
      <c r="LXP48" s="548"/>
      <c r="LXQ48" s="548"/>
      <c r="LXR48" s="548"/>
      <c r="LXS48" s="548"/>
      <c r="LXT48" s="548"/>
      <c r="LXU48" s="548"/>
      <c r="LXV48" s="548"/>
      <c r="LXW48" s="548"/>
      <c r="LXX48" s="548"/>
      <c r="LXY48" s="548"/>
      <c r="LXZ48" s="548"/>
      <c r="LYA48" s="548"/>
      <c r="LYB48" s="548"/>
      <c r="LYC48" s="548"/>
      <c r="LYD48" s="548"/>
      <c r="LYE48" s="548"/>
      <c r="LYF48" s="548"/>
      <c r="LYG48" s="548"/>
      <c r="LYH48" s="548"/>
      <c r="LYI48" s="548"/>
      <c r="LYJ48" s="548"/>
      <c r="LYK48" s="548"/>
      <c r="LYL48" s="548"/>
      <c r="LYM48" s="548"/>
      <c r="LYN48" s="548"/>
      <c r="LYO48" s="548"/>
      <c r="LYP48" s="548"/>
      <c r="LYQ48" s="548"/>
      <c r="LYR48" s="548"/>
      <c r="LYS48" s="548"/>
      <c r="LYT48" s="548"/>
      <c r="LYU48" s="548"/>
      <c r="LYV48" s="548"/>
      <c r="LYW48" s="548"/>
      <c r="LYX48" s="548"/>
      <c r="LYY48" s="548"/>
      <c r="LYZ48" s="548"/>
      <c r="LZA48" s="548"/>
      <c r="LZB48" s="548"/>
      <c r="LZC48" s="548"/>
      <c r="LZD48" s="548"/>
      <c r="LZE48" s="548"/>
      <c r="LZF48" s="548"/>
      <c r="LZG48" s="548"/>
      <c r="LZH48" s="548"/>
      <c r="LZI48" s="548"/>
      <c r="LZJ48" s="548"/>
      <c r="LZK48" s="548"/>
      <c r="LZL48" s="548"/>
      <c r="LZM48" s="548"/>
      <c r="LZN48" s="548"/>
      <c r="LZO48" s="548"/>
      <c r="LZP48" s="548"/>
      <c r="LZQ48" s="548"/>
      <c r="LZR48" s="548"/>
      <c r="LZS48" s="548"/>
      <c r="LZT48" s="548"/>
      <c r="LZU48" s="548"/>
      <c r="LZV48" s="548"/>
      <c r="LZW48" s="548"/>
      <c r="LZX48" s="548"/>
      <c r="LZY48" s="548"/>
      <c r="LZZ48" s="548"/>
      <c r="MAA48" s="548"/>
      <c r="MAB48" s="548"/>
      <c r="MAC48" s="548"/>
      <c r="MAD48" s="548"/>
      <c r="MAE48" s="548"/>
      <c r="MAF48" s="548"/>
      <c r="MAG48" s="548"/>
      <c r="MAH48" s="548"/>
      <c r="MAI48" s="548"/>
      <c r="MAJ48" s="548"/>
      <c r="MAK48" s="548"/>
      <c r="MAL48" s="548"/>
      <c r="MAM48" s="548"/>
      <c r="MAN48" s="548"/>
      <c r="MAO48" s="548"/>
      <c r="MAP48" s="548"/>
      <c r="MAQ48" s="548"/>
      <c r="MAR48" s="548"/>
      <c r="MAS48" s="548"/>
      <c r="MAT48" s="548"/>
      <c r="MAU48" s="548"/>
      <c r="MAV48" s="548"/>
      <c r="MAW48" s="548"/>
      <c r="MAX48" s="548"/>
      <c r="MAY48" s="548"/>
      <c r="MAZ48" s="548"/>
      <c r="MBA48" s="548"/>
      <c r="MBB48" s="548"/>
      <c r="MBC48" s="548"/>
      <c r="MBD48" s="548"/>
      <c r="MBE48" s="548"/>
      <c r="MBF48" s="548"/>
      <c r="MBG48" s="548"/>
      <c r="MBH48" s="548"/>
      <c r="MBI48" s="548"/>
      <c r="MBJ48" s="548"/>
      <c r="MBK48" s="548"/>
      <c r="MBL48" s="548"/>
      <c r="MBM48" s="548"/>
      <c r="MBN48" s="548"/>
      <c r="MBO48" s="548"/>
      <c r="MBP48" s="548"/>
      <c r="MBQ48" s="548"/>
      <c r="MBR48" s="548"/>
      <c r="MBS48" s="548"/>
      <c r="MBT48" s="548"/>
      <c r="MBU48" s="548"/>
      <c r="MBV48" s="548"/>
      <c r="MBW48" s="548"/>
      <c r="MBX48" s="548"/>
      <c r="MBY48" s="548"/>
      <c r="MBZ48" s="548"/>
      <c r="MCA48" s="548"/>
      <c r="MCB48" s="548"/>
      <c r="MCC48" s="548"/>
      <c r="MCD48" s="548"/>
      <c r="MCE48" s="548"/>
      <c r="MCF48" s="548"/>
      <c r="MCG48" s="548"/>
      <c r="MCH48" s="548"/>
      <c r="MCI48" s="548"/>
      <c r="MCJ48" s="548"/>
      <c r="MCK48" s="548"/>
      <c r="MCL48" s="548"/>
      <c r="MCM48" s="548"/>
      <c r="MCN48" s="548"/>
      <c r="MCO48" s="548"/>
      <c r="MCP48" s="548"/>
      <c r="MCQ48" s="548"/>
      <c r="MCR48" s="548"/>
      <c r="MCS48" s="548"/>
      <c r="MCT48" s="548"/>
      <c r="MCU48" s="548"/>
      <c r="MCV48" s="548"/>
      <c r="MCW48" s="548"/>
      <c r="MCX48" s="548"/>
      <c r="MCY48" s="548"/>
      <c r="MCZ48" s="548"/>
      <c r="MDA48" s="548"/>
      <c r="MDB48" s="548"/>
      <c r="MDC48" s="548"/>
      <c r="MDD48" s="548"/>
      <c r="MDE48" s="548"/>
      <c r="MDF48" s="548"/>
      <c r="MDG48" s="548"/>
      <c r="MDH48" s="548"/>
      <c r="MDI48" s="548"/>
      <c r="MDJ48" s="548"/>
      <c r="MDK48" s="548"/>
      <c r="MDL48" s="548"/>
      <c r="MDM48" s="548"/>
      <c r="MDN48" s="548"/>
      <c r="MDO48" s="548"/>
      <c r="MDP48" s="548"/>
      <c r="MDQ48" s="548"/>
      <c r="MDR48" s="548"/>
      <c r="MDS48" s="548"/>
      <c r="MDT48" s="548"/>
      <c r="MDU48" s="548"/>
      <c r="MDV48" s="548"/>
      <c r="MDW48" s="548"/>
      <c r="MDX48" s="548"/>
      <c r="MDY48" s="548"/>
      <c r="MDZ48" s="548"/>
      <c r="MEA48" s="548"/>
      <c r="MEB48" s="548"/>
      <c r="MEC48" s="548"/>
      <c r="MED48" s="548"/>
      <c r="MEE48" s="548"/>
      <c r="MEF48" s="548"/>
      <c r="MEG48" s="548"/>
      <c r="MEH48" s="548"/>
      <c r="MEI48" s="548"/>
      <c r="MEJ48" s="548"/>
      <c r="MEK48" s="548"/>
      <c r="MEL48" s="548"/>
      <c r="MEM48" s="548"/>
      <c r="MEN48" s="548"/>
      <c r="MEO48" s="548"/>
      <c r="MEP48" s="548"/>
      <c r="MEQ48" s="548"/>
      <c r="MER48" s="548"/>
      <c r="MES48" s="548"/>
      <c r="MET48" s="548"/>
      <c r="MEU48" s="548"/>
      <c r="MEV48" s="548"/>
      <c r="MEW48" s="548"/>
      <c r="MEX48" s="548"/>
      <c r="MEY48" s="548"/>
      <c r="MEZ48" s="548"/>
      <c r="MFA48" s="548"/>
      <c r="MFB48" s="548"/>
      <c r="MFC48" s="548"/>
      <c r="MFD48" s="548"/>
      <c r="MFE48" s="548"/>
      <c r="MFF48" s="548"/>
      <c r="MFG48" s="548"/>
      <c r="MFH48" s="548"/>
      <c r="MFI48" s="548"/>
      <c r="MFJ48" s="548"/>
      <c r="MFK48" s="548"/>
      <c r="MFL48" s="548"/>
      <c r="MFM48" s="548"/>
      <c r="MFN48" s="548"/>
      <c r="MFO48" s="548"/>
      <c r="MFP48" s="548"/>
      <c r="MFQ48" s="548"/>
      <c r="MFR48" s="548"/>
      <c r="MFS48" s="548"/>
      <c r="MFT48" s="548"/>
      <c r="MFU48" s="548"/>
      <c r="MFV48" s="548"/>
      <c r="MFW48" s="548"/>
      <c r="MFX48" s="548"/>
      <c r="MFY48" s="548"/>
      <c r="MFZ48" s="548"/>
      <c r="MGA48" s="548"/>
      <c r="MGB48" s="548"/>
      <c r="MGC48" s="548"/>
      <c r="MGD48" s="548"/>
      <c r="MGE48" s="548"/>
      <c r="MGF48" s="548"/>
      <c r="MGG48" s="548"/>
      <c r="MGH48" s="548"/>
      <c r="MGI48" s="548"/>
      <c r="MGJ48" s="548"/>
      <c r="MGK48" s="548"/>
      <c r="MGL48" s="548"/>
      <c r="MGM48" s="548"/>
      <c r="MGN48" s="548"/>
      <c r="MGO48" s="548"/>
      <c r="MGP48" s="548"/>
      <c r="MGQ48" s="548"/>
      <c r="MGR48" s="548"/>
      <c r="MGS48" s="548"/>
      <c r="MGT48" s="548"/>
      <c r="MGU48" s="548"/>
      <c r="MGV48" s="548"/>
      <c r="MGW48" s="548"/>
      <c r="MGX48" s="548"/>
      <c r="MGY48" s="548"/>
      <c r="MGZ48" s="548"/>
      <c r="MHA48" s="548"/>
      <c r="MHB48" s="548"/>
      <c r="MHC48" s="548"/>
      <c r="MHD48" s="548"/>
      <c r="MHE48" s="548"/>
      <c r="MHF48" s="548"/>
      <c r="MHG48" s="548"/>
      <c r="MHH48" s="548"/>
      <c r="MHI48" s="548"/>
      <c r="MHJ48" s="548"/>
      <c r="MHK48" s="548"/>
      <c r="MHL48" s="548"/>
      <c r="MHM48" s="548"/>
      <c r="MHN48" s="548"/>
      <c r="MHO48" s="548"/>
      <c r="MHP48" s="548"/>
      <c r="MHQ48" s="548"/>
      <c r="MHR48" s="548"/>
      <c r="MHS48" s="548"/>
      <c r="MHT48" s="548"/>
      <c r="MHU48" s="548"/>
      <c r="MHV48" s="548"/>
      <c r="MHW48" s="548"/>
      <c r="MHX48" s="548"/>
      <c r="MHY48" s="548"/>
      <c r="MHZ48" s="548"/>
      <c r="MIA48" s="548"/>
      <c r="MIB48" s="548"/>
      <c r="MIC48" s="548"/>
      <c r="MID48" s="548"/>
      <c r="MIE48" s="548"/>
      <c r="MIF48" s="548"/>
      <c r="MIG48" s="548"/>
      <c r="MIH48" s="548"/>
      <c r="MII48" s="548"/>
      <c r="MIJ48" s="548"/>
      <c r="MIK48" s="548"/>
      <c r="MIL48" s="548"/>
      <c r="MIM48" s="548"/>
      <c r="MIN48" s="548"/>
      <c r="MIO48" s="548"/>
      <c r="MIP48" s="548"/>
      <c r="MIQ48" s="548"/>
      <c r="MIR48" s="548"/>
      <c r="MIS48" s="548"/>
      <c r="MIT48" s="548"/>
      <c r="MIU48" s="548"/>
      <c r="MIV48" s="548"/>
      <c r="MIW48" s="548"/>
      <c r="MIX48" s="548"/>
      <c r="MIY48" s="548"/>
      <c r="MIZ48" s="548"/>
      <c r="MJA48" s="548"/>
      <c r="MJB48" s="548"/>
      <c r="MJC48" s="548"/>
      <c r="MJD48" s="548"/>
      <c r="MJE48" s="548"/>
      <c r="MJF48" s="548"/>
      <c r="MJG48" s="548"/>
      <c r="MJH48" s="548"/>
      <c r="MJI48" s="548"/>
      <c r="MJJ48" s="548"/>
      <c r="MJK48" s="548"/>
      <c r="MJL48" s="548"/>
      <c r="MJM48" s="548"/>
      <c r="MJN48" s="548"/>
      <c r="MJO48" s="548"/>
      <c r="MJP48" s="548"/>
      <c r="MJQ48" s="548"/>
      <c r="MJR48" s="548"/>
      <c r="MJS48" s="548"/>
      <c r="MJT48" s="548"/>
      <c r="MJU48" s="548"/>
      <c r="MJV48" s="548"/>
      <c r="MJW48" s="548"/>
      <c r="MJX48" s="548"/>
      <c r="MJY48" s="548"/>
      <c r="MJZ48" s="548"/>
      <c r="MKA48" s="548"/>
      <c r="MKB48" s="548"/>
      <c r="MKC48" s="548"/>
      <c r="MKD48" s="548"/>
      <c r="MKE48" s="548"/>
      <c r="MKF48" s="548"/>
      <c r="MKG48" s="548"/>
      <c r="MKH48" s="548"/>
      <c r="MKI48" s="548"/>
      <c r="MKJ48" s="548"/>
      <c r="MKK48" s="548"/>
      <c r="MKL48" s="548"/>
      <c r="MKM48" s="548"/>
      <c r="MKN48" s="548"/>
      <c r="MKO48" s="548"/>
      <c r="MKP48" s="548"/>
      <c r="MKQ48" s="548"/>
      <c r="MKR48" s="548"/>
      <c r="MKS48" s="548"/>
      <c r="MKT48" s="548"/>
      <c r="MKU48" s="548"/>
      <c r="MKV48" s="548"/>
      <c r="MKW48" s="548"/>
      <c r="MKX48" s="548"/>
      <c r="MKY48" s="548"/>
      <c r="MKZ48" s="548"/>
      <c r="MLA48" s="548"/>
      <c r="MLB48" s="548"/>
      <c r="MLC48" s="548"/>
      <c r="MLD48" s="548"/>
      <c r="MLE48" s="548"/>
      <c r="MLF48" s="548"/>
      <c r="MLG48" s="548"/>
      <c r="MLH48" s="548"/>
      <c r="MLI48" s="548"/>
      <c r="MLJ48" s="548"/>
      <c r="MLK48" s="548"/>
      <c r="MLL48" s="548"/>
      <c r="MLM48" s="548"/>
      <c r="MLN48" s="548"/>
      <c r="MLO48" s="548"/>
      <c r="MLP48" s="548"/>
      <c r="MLQ48" s="548"/>
      <c r="MLR48" s="548"/>
      <c r="MLS48" s="548"/>
      <c r="MLT48" s="548"/>
      <c r="MLU48" s="548"/>
      <c r="MLV48" s="548"/>
      <c r="MLW48" s="548"/>
      <c r="MLX48" s="548"/>
      <c r="MLY48" s="548"/>
      <c r="MLZ48" s="548"/>
      <c r="MMA48" s="548"/>
      <c r="MMB48" s="548"/>
      <c r="MMC48" s="548"/>
      <c r="MMD48" s="548"/>
      <c r="MME48" s="548"/>
      <c r="MMF48" s="548"/>
      <c r="MMG48" s="548"/>
      <c r="MMH48" s="548"/>
      <c r="MMI48" s="548"/>
      <c r="MMJ48" s="548"/>
      <c r="MMK48" s="548"/>
      <c r="MML48" s="548"/>
      <c r="MMM48" s="548"/>
      <c r="MMN48" s="548"/>
      <c r="MMO48" s="548"/>
      <c r="MMP48" s="548"/>
      <c r="MMQ48" s="548"/>
      <c r="MMR48" s="548"/>
      <c r="MMS48" s="548"/>
      <c r="MMT48" s="548"/>
      <c r="MMU48" s="548"/>
      <c r="MMV48" s="548"/>
      <c r="MMW48" s="548"/>
      <c r="MMX48" s="548"/>
      <c r="MMY48" s="548"/>
      <c r="MMZ48" s="548"/>
      <c r="MNA48" s="548"/>
      <c r="MNB48" s="548"/>
      <c r="MNC48" s="548"/>
      <c r="MND48" s="548"/>
      <c r="MNE48" s="548"/>
      <c r="MNF48" s="548"/>
      <c r="MNG48" s="548"/>
      <c r="MNH48" s="548"/>
      <c r="MNI48" s="548"/>
      <c r="MNJ48" s="548"/>
      <c r="MNK48" s="548"/>
      <c r="MNL48" s="548"/>
      <c r="MNM48" s="548"/>
      <c r="MNN48" s="548"/>
      <c r="MNO48" s="548"/>
      <c r="MNP48" s="548"/>
      <c r="MNQ48" s="548"/>
      <c r="MNR48" s="548"/>
      <c r="MNS48" s="548"/>
      <c r="MNT48" s="548"/>
      <c r="MNU48" s="548"/>
      <c r="MNV48" s="548"/>
      <c r="MNW48" s="548"/>
      <c r="MNX48" s="548"/>
      <c r="MNY48" s="548"/>
      <c r="MNZ48" s="548"/>
      <c r="MOA48" s="548"/>
      <c r="MOB48" s="548"/>
      <c r="MOC48" s="548"/>
      <c r="MOD48" s="548"/>
      <c r="MOE48" s="548"/>
      <c r="MOF48" s="548"/>
      <c r="MOG48" s="548"/>
      <c r="MOH48" s="548"/>
      <c r="MOI48" s="548"/>
      <c r="MOJ48" s="548"/>
      <c r="MOK48" s="548"/>
      <c r="MOL48" s="548"/>
      <c r="MOM48" s="548"/>
      <c r="MON48" s="548"/>
      <c r="MOO48" s="548"/>
      <c r="MOP48" s="548"/>
      <c r="MOQ48" s="548"/>
      <c r="MOR48" s="548"/>
      <c r="MOS48" s="548"/>
      <c r="MOT48" s="548"/>
      <c r="MOU48" s="548"/>
      <c r="MOV48" s="548"/>
      <c r="MOW48" s="548"/>
      <c r="MOX48" s="548"/>
      <c r="MOY48" s="548"/>
      <c r="MOZ48" s="548"/>
      <c r="MPA48" s="548"/>
      <c r="MPB48" s="548"/>
      <c r="MPC48" s="548"/>
      <c r="MPD48" s="548"/>
      <c r="MPE48" s="548"/>
      <c r="MPF48" s="548"/>
      <c r="MPG48" s="548"/>
      <c r="MPH48" s="548"/>
      <c r="MPI48" s="548"/>
      <c r="MPJ48" s="548"/>
      <c r="MPK48" s="548"/>
      <c r="MPL48" s="548"/>
      <c r="MPM48" s="548"/>
      <c r="MPN48" s="548"/>
      <c r="MPO48" s="548"/>
      <c r="MPP48" s="548"/>
      <c r="MPQ48" s="548"/>
      <c r="MPR48" s="548"/>
      <c r="MPS48" s="548"/>
      <c r="MPT48" s="548"/>
      <c r="MPU48" s="548"/>
      <c r="MPV48" s="548"/>
      <c r="MPW48" s="548"/>
      <c r="MPX48" s="548"/>
      <c r="MPY48" s="548"/>
      <c r="MPZ48" s="548"/>
      <c r="MQA48" s="548"/>
      <c r="MQB48" s="548"/>
      <c r="MQC48" s="548"/>
      <c r="MQD48" s="548"/>
      <c r="MQE48" s="548"/>
      <c r="MQF48" s="548"/>
      <c r="MQG48" s="548"/>
      <c r="MQH48" s="548"/>
      <c r="MQI48" s="548"/>
      <c r="MQJ48" s="548"/>
      <c r="MQK48" s="548"/>
      <c r="MQL48" s="548"/>
      <c r="MQM48" s="548"/>
      <c r="MQN48" s="548"/>
      <c r="MQO48" s="548"/>
      <c r="MQP48" s="548"/>
      <c r="MQQ48" s="548"/>
      <c r="MQR48" s="548"/>
      <c r="MQS48" s="548"/>
      <c r="MQT48" s="548"/>
      <c r="MQU48" s="548"/>
      <c r="MQV48" s="548"/>
      <c r="MQW48" s="548"/>
      <c r="MQX48" s="548"/>
      <c r="MQY48" s="548"/>
      <c r="MQZ48" s="548"/>
      <c r="MRA48" s="548"/>
      <c r="MRB48" s="548"/>
      <c r="MRC48" s="548"/>
      <c r="MRD48" s="548"/>
      <c r="MRE48" s="548"/>
      <c r="MRF48" s="548"/>
      <c r="MRG48" s="548"/>
      <c r="MRH48" s="548"/>
      <c r="MRI48" s="548"/>
      <c r="MRJ48" s="548"/>
      <c r="MRK48" s="548"/>
      <c r="MRL48" s="548"/>
      <c r="MRM48" s="548"/>
      <c r="MRN48" s="548"/>
      <c r="MRO48" s="548"/>
      <c r="MRP48" s="548"/>
      <c r="MRQ48" s="548"/>
      <c r="MRR48" s="548"/>
      <c r="MRS48" s="548"/>
      <c r="MRT48" s="548"/>
      <c r="MRU48" s="548"/>
      <c r="MRV48" s="548"/>
      <c r="MRW48" s="548"/>
      <c r="MRX48" s="548"/>
      <c r="MRY48" s="548"/>
      <c r="MRZ48" s="548"/>
      <c r="MSA48" s="548"/>
      <c r="MSB48" s="548"/>
      <c r="MSC48" s="548"/>
      <c r="MSD48" s="548"/>
      <c r="MSE48" s="548"/>
      <c r="MSF48" s="548"/>
      <c r="MSG48" s="548"/>
      <c r="MSH48" s="548"/>
      <c r="MSI48" s="548"/>
      <c r="MSJ48" s="548"/>
      <c r="MSK48" s="548"/>
      <c r="MSL48" s="548"/>
      <c r="MSM48" s="548"/>
      <c r="MSN48" s="548"/>
      <c r="MSO48" s="548"/>
      <c r="MSP48" s="548"/>
      <c r="MSQ48" s="548"/>
      <c r="MSR48" s="548"/>
      <c r="MSS48" s="548"/>
      <c r="MST48" s="548"/>
      <c r="MSU48" s="548"/>
      <c r="MSV48" s="548"/>
      <c r="MSW48" s="548"/>
      <c r="MSX48" s="548"/>
      <c r="MSY48" s="548"/>
      <c r="MSZ48" s="548"/>
      <c r="MTA48" s="548"/>
      <c r="MTB48" s="548"/>
      <c r="MTC48" s="548"/>
      <c r="MTD48" s="548"/>
      <c r="MTE48" s="548"/>
      <c r="MTF48" s="548"/>
      <c r="MTG48" s="548"/>
      <c r="MTH48" s="548"/>
      <c r="MTI48" s="548"/>
      <c r="MTJ48" s="548"/>
      <c r="MTK48" s="548"/>
      <c r="MTL48" s="548"/>
      <c r="MTM48" s="548"/>
      <c r="MTN48" s="548"/>
      <c r="MTO48" s="548"/>
      <c r="MTP48" s="548"/>
      <c r="MTQ48" s="548"/>
      <c r="MTR48" s="548"/>
      <c r="MTS48" s="548"/>
      <c r="MTT48" s="548"/>
      <c r="MTU48" s="548"/>
      <c r="MTV48" s="548"/>
      <c r="MTW48" s="548"/>
      <c r="MTX48" s="548"/>
      <c r="MTY48" s="548"/>
      <c r="MTZ48" s="548"/>
      <c r="MUA48" s="548"/>
      <c r="MUB48" s="548"/>
      <c r="MUC48" s="548"/>
      <c r="MUD48" s="548"/>
      <c r="MUE48" s="548"/>
      <c r="MUF48" s="548"/>
      <c r="MUG48" s="548"/>
      <c r="MUH48" s="548"/>
      <c r="MUI48" s="548"/>
      <c r="MUJ48" s="548"/>
      <c r="MUK48" s="548"/>
      <c r="MUL48" s="548"/>
      <c r="MUM48" s="548"/>
      <c r="MUN48" s="548"/>
      <c r="MUO48" s="548"/>
      <c r="MUP48" s="548"/>
      <c r="MUQ48" s="548"/>
      <c r="MUR48" s="548"/>
      <c r="MUS48" s="548"/>
      <c r="MUT48" s="548"/>
      <c r="MUU48" s="548"/>
      <c r="MUV48" s="548"/>
      <c r="MUW48" s="548"/>
      <c r="MUX48" s="548"/>
      <c r="MUY48" s="548"/>
      <c r="MUZ48" s="548"/>
      <c r="MVA48" s="548"/>
      <c r="MVB48" s="548"/>
      <c r="MVC48" s="548"/>
      <c r="MVD48" s="548"/>
      <c r="MVE48" s="548"/>
      <c r="MVF48" s="548"/>
      <c r="MVG48" s="548"/>
      <c r="MVH48" s="548"/>
      <c r="MVI48" s="548"/>
      <c r="MVJ48" s="548"/>
      <c r="MVK48" s="548"/>
      <c r="MVL48" s="548"/>
      <c r="MVM48" s="548"/>
      <c r="MVN48" s="548"/>
      <c r="MVO48" s="548"/>
      <c r="MVP48" s="548"/>
      <c r="MVQ48" s="548"/>
      <c r="MVR48" s="548"/>
      <c r="MVS48" s="548"/>
      <c r="MVT48" s="548"/>
      <c r="MVU48" s="548"/>
      <c r="MVV48" s="548"/>
      <c r="MVW48" s="548"/>
      <c r="MVX48" s="548"/>
      <c r="MVY48" s="548"/>
      <c r="MVZ48" s="548"/>
      <c r="MWA48" s="548"/>
      <c r="MWB48" s="548"/>
      <c r="MWC48" s="548"/>
      <c r="MWD48" s="548"/>
      <c r="MWE48" s="548"/>
      <c r="MWF48" s="548"/>
      <c r="MWG48" s="548"/>
      <c r="MWH48" s="548"/>
      <c r="MWI48" s="548"/>
      <c r="MWJ48" s="548"/>
      <c r="MWK48" s="548"/>
      <c r="MWL48" s="548"/>
      <c r="MWM48" s="548"/>
      <c r="MWN48" s="548"/>
      <c r="MWO48" s="548"/>
      <c r="MWP48" s="548"/>
      <c r="MWQ48" s="548"/>
      <c r="MWR48" s="548"/>
      <c r="MWS48" s="548"/>
      <c r="MWT48" s="548"/>
      <c r="MWU48" s="548"/>
      <c r="MWV48" s="548"/>
      <c r="MWW48" s="548"/>
      <c r="MWX48" s="548"/>
      <c r="MWY48" s="548"/>
      <c r="MWZ48" s="548"/>
      <c r="MXA48" s="548"/>
      <c r="MXB48" s="548"/>
      <c r="MXC48" s="548"/>
      <c r="MXD48" s="548"/>
      <c r="MXE48" s="548"/>
      <c r="MXF48" s="548"/>
      <c r="MXG48" s="548"/>
      <c r="MXH48" s="548"/>
      <c r="MXI48" s="548"/>
      <c r="MXJ48" s="548"/>
      <c r="MXK48" s="548"/>
      <c r="MXL48" s="548"/>
      <c r="MXM48" s="548"/>
      <c r="MXN48" s="548"/>
      <c r="MXO48" s="548"/>
      <c r="MXP48" s="548"/>
      <c r="MXQ48" s="548"/>
      <c r="MXR48" s="548"/>
      <c r="MXS48" s="548"/>
      <c r="MXT48" s="548"/>
      <c r="MXU48" s="548"/>
      <c r="MXV48" s="548"/>
      <c r="MXW48" s="548"/>
      <c r="MXX48" s="548"/>
      <c r="MXY48" s="548"/>
      <c r="MXZ48" s="548"/>
      <c r="MYA48" s="548"/>
      <c r="MYB48" s="548"/>
      <c r="MYC48" s="548"/>
      <c r="MYD48" s="548"/>
      <c r="MYE48" s="548"/>
      <c r="MYF48" s="548"/>
      <c r="MYG48" s="548"/>
      <c r="MYH48" s="548"/>
      <c r="MYI48" s="548"/>
      <c r="MYJ48" s="548"/>
      <c r="MYK48" s="548"/>
      <c r="MYL48" s="548"/>
      <c r="MYM48" s="548"/>
      <c r="MYN48" s="548"/>
      <c r="MYO48" s="548"/>
      <c r="MYP48" s="548"/>
      <c r="MYQ48" s="548"/>
      <c r="MYR48" s="548"/>
      <c r="MYS48" s="548"/>
      <c r="MYT48" s="548"/>
      <c r="MYU48" s="548"/>
      <c r="MYV48" s="548"/>
      <c r="MYW48" s="548"/>
      <c r="MYX48" s="548"/>
      <c r="MYY48" s="548"/>
      <c r="MYZ48" s="548"/>
      <c r="MZA48" s="548"/>
      <c r="MZB48" s="548"/>
      <c r="MZC48" s="548"/>
      <c r="MZD48" s="548"/>
      <c r="MZE48" s="548"/>
      <c r="MZF48" s="548"/>
      <c r="MZG48" s="548"/>
      <c r="MZH48" s="548"/>
      <c r="MZI48" s="548"/>
      <c r="MZJ48" s="548"/>
      <c r="MZK48" s="548"/>
      <c r="MZL48" s="548"/>
      <c r="MZM48" s="548"/>
      <c r="MZN48" s="548"/>
      <c r="MZO48" s="548"/>
      <c r="MZP48" s="548"/>
      <c r="MZQ48" s="548"/>
      <c r="MZR48" s="548"/>
      <c r="MZS48" s="548"/>
      <c r="MZT48" s="548"/>
      <c r="MZU48" s="548"/>
      <c r="MZV48" s="548"/>
      <c r="MZW48" s="548"/>
      <c r="MZX48" s="548"/>
      <c r="MZY48" s="548"/>
      <c r="MZZ48" s="548"/>
      <c r="NAA48" s="548"/>
      <c r="NAB48" s="548"/>
      <c r="NAC48" s="548"/>
      <c r="NAD48" s="548"/>
      <c r="NAE48" s="548"/>
      <c r="NAF48" s="548"/>
      <c r="NAG48" s="548"/>
      <c r="NAH48" s="548"/>
      <c r="NAI48" s="548"/>
      <c r="NAJ48" s="548"/>
      <c r="NAK48" s="548"/>
      <c r="NAL48" s="548"/>
      <c r="NAM48" s="548"/>
      <c r="NAN48" s="548"/>
      <c r="NAO48" s="548"/>
      <c r="NAP48" s="548"/>
      <c r="NAQ48" s="548"/>
      <c r="NAR48" s="548"/>
      <c r="NAS48" s="548"/>
      <c r="NAT48" s="548"/>
      <c r="NAU48" s="548"/>
      <c r="NAV48" s="548"/>
      <c r="NAW48" s="548"/>
      <c r="NAX48" s="548"/>
      <c r="NAY48" s="548"/>
      <c r="NAZ48" s="548"/>
      <c r="NBA48" s="548"/>
      <c r="NBB48" s="548"/>
      <c r="NBC48" s="548"/>
      <c r="NBD48" s="548"/>
      <c r="NBE48" s="548"/>
      <c r="NBF48" s="548"/>
      <c r="NBG48" s="548"/>
      <c r="NBH48" s="548"/>
      <c r="NBI48" s="548"/>
      <c r="NBJ48" s="548"/>
      <c r="NBK48" s="548"/>
      <c r="NBL48" s="548"/>
      <c r="NBM48" s="548"/>
      <c r="NBN48" s="548"/>
      <c r="NBO48" s="548"/>
      <c r="NBP48" s="548"/>
      <c r="NBQ48" s="548"/>
      <c r="NBR48" s="548"/>
      <c r="NBS48" s="548"/>
      <c r="NBT48" s="548"/>
      <c r="NBU48" s="548"/>
      <c r="NBV48" s="548"/>
      <c r="NBW48" s="548"/>
      <c r="NBX48" s="548"/>
      <c r="NBY48" s="548"/>
      <c r="NBZ48" s="548"/>
      <c r="NCA48" s="548"/>
      <c r="NCB48" s="548"/>
      <c r="NCC48" s="548"/>
      <c r="NCD48" s="548"/>
      <c r="NCE48" s="548"/>
      <c r="NCF48" s="548"/>
      <c r="NCG48" s="548"/>
      <c r="NCH48" s="548"/>
      <c r="NCI48" s="548"/>
      <c r="NCJ48" s="548"/>
      <c r="NCK48" s="548"/>
      <c r="NCL48" s="548"/>
      <c r="NCM48" s="548"/>
      <c r="NCN48" s="548"/>
      <c r="NCO48" s="548"/>
      <c r="NCP48" s="548"/>
      <c r="NCQ48" s="548"/>
      <c r="NCR48" s="548"/>
      <c r="NCS48" s="548"/>
      <c r="NCT48" s="548"/>
      <c r="NCU48" s="548"/>
      <c r="NCV48" s="548"/>
      <c r="NCW48" s="548"/>
      <c r="NCX48" s="548"/>
      <c r="NCY48" s="548"/>
      <c r="NCZ48" s="548"/>
      <c r="NDA48" s="548"/>
      <c r="NDB48" s="548"/>
      <c r="NDC48" s="548"/>
      <c r="NDD48" s="548"/>
      <c r="NDE48" s="548"/>
      <c r="NDF48" s="548"/>
      <c r="NDG48" s="548"/>
      <c r="NDH48" s="548"/>
      <c r="NDI48" s="548"/>
      <c r="NDJ48" s="548"/>
      <c r="NDK48" s="548"/>
      <c r="NDL48" s="548"/>
      <c r="NDM48" s="548"/>
      <c r="NDN48" s="548"/>
      <c r="NDO48" s="548"/>
      <c r="NDP48" s="548"/>
      <c r="NDQ48" s="548"/>
      <c r="NDR48" s="548"/>
      <c r="NDS48" s="548"/>
      <c r="NDT48" s="548"/>
      <c r="NDU48" s="548"/>
      <c r="NDV48" s="548"/>
      <c r="NDW48" s="548"/>
      <c r="NDX48" s="548"/>
      <c r="NDY48" s="548"/>
      <c r="NDZ48" s="548"/>
      <c r="NEA48" s="548"/>
      <c r="NEB48" s="548"/>
      <c r="NEC48" s="548"/>
      <c r="NED48" s="548"/>
      <c r="NEE48" s="548"/>
      <c r="NEF48" s="548"/>
      <c r="NEG48" s="548"/>
      <c r="NEH48" s="548"/>
      <c r="NEI48" s="548"/>
      <c r="NEJ48" s="548"/>
      <c r="NEK48" s="548"/>
      <c r="NEL48" s="548"/>
      <c r="NEM48" s="548"/>
      <c r="NEN48" s="548"/>
      <c r="NEO48" s="548"/>
      <c r="NEP48" s="548"/>
      <c r="NEQ48" s="548"/>
      <c r="NER48" s="548"/>
      <c r="NES48" s="548"/>
      <c r="NET48" s="548"/>
      <c r="NEU48" s="548"/>
      <c r="NEV48" s="548"/>
      <c r="NEW48" s="548"/>
      <c r="NEX48" s="548"/>
      <c r="NEY48" s="548"/>
      <c r="NEZ48" s="548"/>
      <c r="NFA48" s="548"/>
      <c r="NFB48" s="548"/>
      <c r="NFC48" s="548"/>
      <c r="NFD48" s="548"/>
      <c r="NFE48" s="548"/>
      <c r="NFF48" s="548"/>
      <c r="NFG48" s="548"/>
      <c r="NFH48" s="548"/>
      <c r="NFI48" s="548"/>
      <c r="NFJ48" s="548"/>
      <c r="NFK48" s="548"/>
      <c r="NFL48" s="548"/>
      <c r="NFM48" s="548"/>
      <c r="NFN48" s="548"/>
      <c r="NFO48" s="548"/>
      <c r="NFP48" s="548"/>
      <c r="NFQ48" s="548"/>
      <c r="NFR48" s="548"/>
      <c r="NFS48" s="548"/>
      <c r="NFT48" s="548"/>
      <c r="NFU48" s="548"/>
      <c r="NFV48" s="548"/>
      <c r="NFW48" s="548"/>
      <c r="NFX48" s="548"/>
      <c r="NFY48" s="548"/>
      <c r="NFZ48" s="548"/>
      <c r="NGA48" s="548"/>
      <c r="NGB48" s="548"/>
      <c r="NGC48" s="548"/>
      <c r="NGD48" s="548"/>
      <c r="NGE48" s="548"/>
      <c r="NGF48" s="548"/>
      <c r="NGG48" s="548"/>
      <c r="NGH48" s="548"/>
      <c r="NGI48" s="548"/>
      <c r="NGJ48" s="548"/>
      <c r="NGK48" s="548"/>
      <c r="NGL48" s="548"/>
      <c r="NGM48" s="548"/>
      <c r="NGN48" s="548"/>
      <c r="NGO48" s="548"/>
      <c r="NGP48" s="548"/>
      <c r="NGQ48" s="548"/>
      <c r="NGR48" s="548"/>
      <c r="NGS48" s="548"/>
      <c r="NGT48" s="548"/>
      <c r="NGU48" s="548"/>
      <c r="NGV48" s="548"/>
      <c r="NGW48" s="548"/>
      <c r="NGX48" s="548"/>
      <c r="NGY48" s="548"/>
      <c r="NGZ48" s="548"/>
      <c r="NHA48" s="548"/>
      <c r="NHB48" s="548"/>
      <c r="NHC48" s="548"/>
      <c r="NHD48" s="548"/>
      <c r="NHE48" s="548"/>
      <c r="NHF48" s="548"/>
      <c r="NHG48" s="548"/>
      <c r="NHH48" s="548"/>
      <c r="NHI48" s="548"/>
      <c r="NHJ48" s="548"/>
      <c r="NHK48" s="548"/>
      <c r="NHL48" s="548"/>
      <c r="NHM48" s="548"/>
      <c r="NHN48" s="548"/>
      <c r="NHO48" s="548"/>
      <c r="NHP48" s="548"/>
      <c r="NHQ48" s="548"/>
      <c r="NHR48" s="548"/>
      <c r="NHS48" s="548"/>
      <c r="NHT48" s="548"/>
      <c r="NHU48" s="548"/>
      <c r="NHV48" s="548"/>
      <c r="NHW48" s="548"/>
      <c r="NHX48" s="548"/>
      <c r="NHY48" s="548"/>
      <c r="NHZ48" s="548"/>
      <c r="NIA48" s="548"/>
      <c r="NIB48" s="548"/>
      <c r="NIC48" s="548"/>
      <c r="NID48" s="548"/>
      <c r="NIE48" s="548"/>
      <c r="NIF48" s="548"/>
      <c r="NIG48" s="548"/>
      <c r="NIH48" s="548"/>
      <c r="NII48" s="548"/>
      <c r="NIJ48" s="548"/>
      <c r="NIK48" s="548"/>
      <c r="NIL48" s="548"/>
      <c r="NIM48" s="548"/>
      <c r="NIN48" s="548"/>
      <c r="NIO48" s="548"/>
      <c r="NIP48" s="548"/>
      <c r="NIQ48" s="548"/>
      <c r="NIR48" s="548"/>
      <c r="NIS48" s="548"/>
      <c r="NIT48" s="548"/>
      <c r="NIU48" s="548"/>
      <c r="NIV48" s="548"/>
      <c r="NIW48" s="548"/>
      <c r="NIX48" s="548"/>
      <c r="NIY48" s="548"/>
      <c r="NIZ48" s="548"/>
      <c r="NJA48" s="548"/>
      <c r="NJB48" s="548"/>
      <c r="NJC48" s="548"/>
      <c r="NJD48" s="548"/>
      <c r="NJE48" s="548"/>
      <c r="NJF48" s="548"/>
      <c r="NJG48" s="548"/>
      <c r="NJH48" s="548"/>
      <c r="NJI48" s="548"/>
      <c r="NJJ48" s="548"/>
      <c r="NJK48" s="548"/>
      <c r="NJL48" s="548"/>
      <c r="NJM48" s="548"/>
      <c r="NJN48" s="548"/>
      <c r="NJO48" s="548"/>
      <c r="NJP48" s="548"/>
      <c r="NJQ48" s="548"/>
      <c r="NJR48" s="548"/>
      <c r="NJS48" s="548"/>
      <c r="NJT48" s="548"/>
      <c r="NJU48" s="548"/>
      <c r="NJV48" s="548"/>
      <c r="NJW48" s="548"/>
      <c r="NJX48" s="548"/>
      <c r="NJY48" s="548"/>
      <c r="NJZ48" s="548"/>
      <c r="NKA48" s="548"/>
      <c r="NKB48" s="548"/>
      <c r="NKC48" s="548"/>
      <c r="NKD48" s="548"/>
      <c r="NKE48" s="548"/>
      <c r="NKF48" s="548"/>
      <c r="NKG48" s="548"/>
      <c r="NKH48" s="548"/>
      <c r="NKI48" s="548"/>
      <c r="NKJ48" s="548"/>
      <c r="NKK48" s="548"/>
      <c r="NKL48" s="548"/>
      <c r="NKM48" s="548"/>
      <c r="NKN48" s="548"/>
      <c r="NKO48" s="548"/>
      <c r="NKP48" s="548"/>
      <c r="NKQ48" s="548"/>
      <c r="NKR48" s="548"/>
      <c r="NKS48" s="548"/>
      <c r="NKT48" s="548"/>
      <c r="NKU48" s="548"/>
      <c r="NKV48" s="548"/>
      <c r="NKW48" s="548"/>
      <c r="NKX48" s="548"/>
      <c r="NKY48" s="548"/>
      <c r="NKZ48" s="548"/>
      <c r="NLA48" s="548"/>
      <c r="NLB48" s="548"/>
      <c r="NLC48" s="548"/>
      <c r="NLD48" s="548"/>
      <c r="NLE48" s="548"/>
      <c r="NLF48" s="548"/>
      <c r="NLG48" s="548"/>
      <c r="NLH48" s="548"/>
      <c r="NLI48" s="548"/>
      <c r="NLJ48" s="548"/>
      <c r="NLK48" s="548"/>
      <c r="NLL48" s="548"/>
      <c r="NLM48" s="548"/>
      <c r="NLN48" s="548"/>
      <c r="NLO48" s="548"/>
      <c r="NLP48" s="548"/>
      <c r="NLQ48" s="548"/>
      <c r="NLR48" s="548"/>
      <c r="NLS48" s="548"/>
      <c r="NLT48" s="548"/>
      <c r="NLU48" s="548"/>
      <c r="NLV48" s="548"/>
      <c r="NLW48" s="548"/>
      <c r="NLX48" s="548"/>
      <c r="NLY48" s="548"/>
      <c r="NLZ48" s="548"/>
      <c r="NMA48" s="548"/>
      <c r="NMB48" s="548"/>
      <c r="NMC48" s="548"/>
      <c r="NMD48" s="548"/>
      <c r="NME48" s="548"/>
      <c r="NMF48" s="548"/>
      <c r="NMG48" s="548"/>
      <c r="NMH48" s="548"/>
      <c r="NMI48" s="548"/>
      <c r="NMJ48" s="548"/>
      <c r="NMK48" s="548"/>
      <c r="NML48" s="548"/>
      <c r="NMM48" s="548"/>
      <c r="NMN48" s="548"/>
      <c r="NMO48" s="548"/>
      <c r="NMP48" s="548"/>
      <c r="NMQ48" s="548"/>
      <c r="NMR48" s="548"/>
      <c r="NMS48" s="548"/>
      <c r="NMT48" s="548"/>
      <c r="NMU48" s="548"/>
      <c r="NMV48" s="548"/>
      <c r="NMW48" s="548"/>
      <c r="NMX48" s="548"/>
      <c r="NMY48" s="548"/>
      <c r="NMZ48" s="548"/>
      <c r="NNA48" s="548"/>
      <c r="NNB48" s="548"/>
      <c r="NNC48" s="548"/>
      <c r="NND48" s="548"/>
      <c r="NNE48" s="548"/>
      <c r="NNF48" s="548"/>
      <c r="NNG48" s="548"/>
      <c r="NNH48" s="548"/>
      <c r="NNI48" s="548"/>
      <c r="NNJ48" s="548"/>
      <c r="NNK48" s="548"/>
      <c r="NNL48" s="548"/>
      <c r="NNM48" s="548"/>
      <c r="NNN48" s="548"/>
      <c r="NNO48" s="548"/>
      <c r="NNP48" s="548"/>
      <c r="NNQ48" s="548"/>
      <c r="NNR48" s="548"/>
      <c r="NNS48" s="548"/>
      <c r="NNT48" s="548"/>
      <c r="NNU48" s="548"/>
      <c r="NNV48" s="548"/>
      <c r="NNW48" s="548"/>
      <c r="NNX48" s="548"/>
      <c r="NNY48" s="548"/>
      <c r="NNZ48" s="548"/>
      <c r="NOA48" s="548"/>
      <c r="NOB48" s="548"/>
      <c r="NOC48" s="548"/>
      <c r="NOD48" s="548"/>
      <c r="NOE48" s="548"/>
      <c r="NOF48" s="548"/>
      <c r="NOG48" s="548"/>
      <c r="NOH48" s="548"/>
      <c r="NOI48" s="548"/>
      <c r="NOJ48" s="548"/>
      <c r="NOK48" s="548"/>
      <c r="NOL48" s="548"/>
      <c r="NOM48" s="548"/>
      <c r="NON48" s="548"/>
      <c r="NOO48" s="548"/>
      <c r="NOP48" s="548"/>
      <c r="NOQ48" s="548"/>
      <c r="NOR48" s="548"/>
      <c r="NOS48" s="548"/>
      <c r="NOT48" s="548"/>
      <c r="NOU48" s="548"/>
      <c r="NOV48" s="548"/>
      <c r="NOW48" s="548"/>
      <c r="NOX48" s="548"/>
      <c r="NOY48" s="548"/>
      <c r="NOZ48" s="548"/>
      <c r="NPA48" s="548"/>
      <c r="NPB48" s="548"/>
      <c r="NPC48" s="548"/>
      <c r="NPD48" s="548"/>
      <c r="NPE48" s="548"/>
      <c r="NPF48" s="548"/>
      <c r="NPG48" s="548"/>
      <c r="NPH48" s="548"/>
      <c r="NPI48" s="548"/>
      <c r="NPJ48" s="548"/>
      <c r="NPK48" s="548"/>
      <c r="NPL48" s="548"/>
      <c r="NPM48" s="548"/>
      <c r="NPN48" s="548"/>
      <c r="NPO48" s="548"/>
      <c r="NPP48" s="548"/>
      <c r="NPQ48" s="548"/>
      <c r="NPR48" s="548"/>
      <c r="NPS48" s="548"/>
      <c r="NPT48" s="548"/>
      <c r="NPU48" s="548"/>
      <c r="NPV48" s="548"/>
      <c r="NPW48" s="548"/>
      <c r="NPX48" s="548"/>
      <c r="NPY48" s="548"/>
      <c r="NPZ48" s="548"/>
      <c r="NQA48" s="548"/>
      <c r="NQB48" s="548"/>
      <c r="NQC48" s="548"/>
      <c r="NQD48" s="548"/>
      <c r="NQE48" s="548"/>
      <c r="NQF48" s="548"/>
      <c r="NQG48" s="548"/>
      <c r="NQH48" s="548"/>
      <c r="NQI48" s="548"/>
      <c r="NQJ48" s="548"/>
      <c r="NQK48" s="548"/>
      <c r="NQL48" s="548"/>
      <c r="NQM48" s="548"/>
      <c r="NQN48" s="548"/>
      <c r="NQO48" s="548"/>
      <c r="NQP48" s="548"/>
      <c r="NQQ48" s="548"/>
      <c r="NQR48" s="548"/>
      <c r="NQS48" s="548"/>
      <c r="NQT48" s="548"/>
      <c r="NQU48" s="548"/>
      <c r="NQV48" s="548"/>
      <c r="NQW48" s="548"/>
      <c r="NQX48" s="548"/>
      <c r="NQY48" s="548"/>
      <c r="NQZ48" s="548"/>
      <c r="NRA48" s="548"/>
      <c r="NRB48" s="548"/>
      <c r="NRC48" s="548"/>
      <c r="NRD48" s="548"/>
      <c r="NRE48" s="548"/>
      <c r="NRF48" s="548"/>
      <c r="NRG48" s="548"/>
      <c r="NRH48" s="548"/>
      <c r="NRI48" s="548"/>
      <c r="NRJ48" s="548"/>
      <c r="NRK48" s="548"/>
      <c r="NRL48" s="548"/>
      <c r="NRM48" s="548"/>
      <c r="NRN48" s="548"/>
      <c r="NRO48" s="548"/>
      <c r="NRP48" s="548"/>
      <c r="NRQ48" s="548"/>
      <c r="NRR48" s="548"/>
      <c r="NRS48" s="548"/>
      <c r="NRT48" s="548"/>
      <c r="NRU48" s="548"/>
      <c r="NRV48" s="548"/>
      <c r="NRW48" s="548"/>
      <c r="NRX48" s="548"/>
      <c r="NRY48" s="548"/>
      <c r="NRZ48" s="548"/>
      <c r="NSA48" s="548"/>
      <c r="NSB48" s="548"/>
      <c r="NSC48" s="548"/>
      <c r="NSD48" s="548"/>
      <c r="NSE48" s="548"/>
      <c r="NSF48" s="548"/>
      <c r="NSG48" s="548"/>
      <c r="NSH48" s="548"/>
      <c r="NSI48" s="548"/>
      <c r="NSJ48" s="548"/>
      <c r="NSK48" s="548"/>
      <c r="NSL48" s="548"/>
      <c r="NSM48" s="548"/>
      <c r="NSN48" s="548"/>
      <c r="NSO48" s="548"/>
      <c r="NSP48" s="548"/>
      <c r="NSQ48" s="548"/>
      <c r="NSR48" s="548"/>
      <c r="NSS48" s="548"/>
      <c r="NST48" s="548"/>
      <c r="NSU48" s="548"/>
      <c r="NSV48" s="548"/>
      <c r="NSW48" s="548"/>
      <c r="NSX48" s="548"/>
      <c r="NSY48" s="548"/>
      <c r="NSZ48" s="548"/>
      <c r="NTA48" s="548"/>
      <c r="NTB48" s="548"/>
      <c r="NTC48" s="548"/>
      <c r="NTD48" s="548"/>
      <c r="NTE48" s="548"/>
      <c r="NTF48" s="548"/>
      <c r="NTG48" s="548"/>
      <c r="NTH48" s="548"/>
      <c r="NTI48" s="548"/>
      <c r="NTJ48" s="548"/>
      <c r="NTK48" s="548"/>
      <c r="NTL48" s="548"/>
      <c r="NTM48" s="548"/>
      <c r="NTN48" s="548"/>
      <c r="NTO48" s="548"/>
      <c r="NTP48" s="548"/>
      <c r="NTQ48" s="548"/>
      <c r="NTR48" s="548"/>
      <c r="NTS48" s="548"/>
      <c r="NTT48" s="548"/>
      <c r="NTU48" s="548"/>
      <c r="NTV48" s="548"/>
      <c r="NTW48" s="548"/>
      <c r="NTX48" s="548"/>
      <c r="NTY48" s="548"/>
      <c r="NTZ48" s="548"/>
      <c r="NUA48" s="548"/>
      <c r="NUB48" s="548"/>
      <c r="NUC48" s="548"/>
      <c r="NUD48" s="548"/>
      <c r="NUE48" s="548"/>
      <c r="NUF48" s="548"/>
      <c r="NUG48" s="548"/>
      <c r="NUH48" s="548"/>
      <c r="NUI48" s="548"/>
      <c r="NUJ48" s="548"/>
      <c r="NUK48" s="548"/>
      <c r="NUL48" s="548"/>
      <c r="NUM48" s="548"/>
      <c r="NUN48" s="548"/>
      <c r="NUO48" s="548"/>
      <c r="NUP48" s="548"/>
      <c r="NUQ48" s="548"/>
      <c r="NUR48" s="548"/>
      <c r="NUS48" s="548"/>
      <c r="NUT48" s="548"/>
      <c r="NUU48" s="548"/>
      <c r="NUV48" s="548"/>
      <c r="NUW48" s="548"/>
      <c r="NUX48" s="548"/>
      <c r="NUY48" s="548"/>
      <c r="NUZ48" s="548"/>
      <c r="NVA48" s="548"/>
      <c r="NVB48" s="548"/>
      <c r="NVC48" s="548"/>
      <c r="NVD48" s="548"/>
      <c r="NVE48" s="548"/>
      <c r="NVF48" s="548"/>
      <c r="NVG48" s="548"/>
      <c r="NVH48" s="548"/>
      <c r="NVI48" s="548"/>
      <c r="NVJ48" s="548"/>
      <c r="NVK48" s="548"/>
      <c r="NVL48" s="548"/>
      <c r="NVM48" s="548"/>
      <c r="NVN48" s="548"/>
      <c r="NVO48" s="548"/>
      <c r="NVP48" s="548"/>
      <c r="NVQ48" s="548"/>
      <c r="NVR48" s="548"/>
      <c r="NVS48" s="548"/>
      <c r="NVT48" s="548"/>
      <c r="NVU48" s="548"/>
      <c r="NVV48" s="548"/>
      <c r="NVW48" s="548"/>
      <c r="NVX48" s="548"/>
      <c r="NVY48" s="548"/>
      <c r="NVZ48" s="548"/>
      <c r="NWA48" s="548"/>
      <c r="NWB48" s="548"/>
      <c r="NWC48" s="548"/>
      <c r="NWD48" s="548"/>
      <c r="NWE48" s="548"/>
      <c r="NWF48" s="548"/>
      <c r="NWG48" s="548"/>
      <c r="NWH48" s="548"/>
      <c r="NWI48" s="548"/>
      <c r="NWJ48" s="548"/>
      <c r="NWK48" s="548"/>
      <c r="NWL48" s="548"/>
      <c r="NWM48" s="548"/>
      <c r="NWN48" s="548"/>
      <c r="NWO48" s="548"/>
      <c r="NWP48" s="548"/>
      <c r="NWQ48" s="548"/>
      <c r="NWR48" s="548"/>
      <c r="NWS48" s="548"/>
      <c r="NWT48" s="548"/>
      <c r="NWU48" s="548"/>
      <c r="NWV48" s="548"/>
      <c r="NWW48" s="548"/>
      <c r="NWX48" s="548"/>
      <c r="NWY48" s="548"/>
      <c r="NWZ48" s="548"/>
      <c r="NXA48" s="548"/>
      <c r="NXB48" s="548"/>
      <c r="NXC48" s="548"/>
      <c r="NXD48" s="548"/>
      <c r="NXE48" s="548"/>
      <c r="NXF48" s="548"/>
      <c r="NXG48" s="548"/>
      <c r="NXH48" s="548"/>
      <c r="NXI48" s="548"/>
      <c r="NXJ48" s="548"/>
      <c r="NXK48" s="548"/>
      <c r="NXL48" s="548"/>
      <c r="NXM48" s="548"/>
      <c r="NXN48" s="548"/>
      <c r="NXO48" s="548"/>
      <c r="NXP48" s="548"/>
      <c r="NXQ48" s="548"/>
      <c r="NXR48" s="548"/>
      <c r="NXS48" s="548"/>
      <c r="NXT48" s="548"/>
      <c r="NXU48" s="548"/>
      <c r="NXV48" s="548"/>
      <c r="NXW48" s="548"/>
      <c r="NXX48" s="548"/>
      <c r="NXY48" s="548"/>
      <c r="NXZ48" s="548"/>
      <c r="NYA48" s="548"/>
      <c r="NYB48" s="548"/>
      <c r="NYC48" s="548"/>
      <c r="NYD48" s="548"/>
      <c r="NYE48" s="548"/>
      <c r="NYF48" s="548"/>
      <c r="NYG48" s="548"/>
      <c r="NYH48" s="548"/>
      <c r="NYI48" s="548"/>
      <c r="NYJ48" s="548"/>
      <c r="NYK48" s="548"/>
      <c r="NYL48" s="548"/>
      <c r="NYM48" s="548"/>
      <c r="NYN48" s="548"/>
      <c r="NYO48" s="548"/>
      <c r="NYP48" s="548"/>
      <c r="NYQ48" s="548"/>
      <c r="NYR48" s="548"/>
      <c r="NYS48" s="548"/>
      <c r="NYT48" s="548"/>
      <c r="NYU48" s="548"/>
      <c r="NYV48" s="548"/>
      <c r="NYW48" s="548"/>
      <c r="NYX48" s="548"/>
      <c r="NYY48" s="548"/>
      <c r="NYZ48" s="548"/>
      <c r="NZA48" s="548"/>
      <c r="NZB48" s="548"/>
      <c r="NZC48" s="548"/>
      <c r="NZD48" s="548"/>
      <c r="NZE48" s="548"/>
      <c r="NZF48" s="548"/>
      <c r="NZG48" s="548"/>
      <c r="NZH48" s="548"/>
      <c r="NZI48" s="548"/>
      <c r="NZJ48" s="548"/>
      <c r="NZK48" s="548"/>
      <c r="NZL48" s="548"/>
      <c r="NZM48" s="548"/>
      <c r="NZN48" s="548"/>
      <c r="NZO48" s="548"/>
      <c r="NZP48" s="548"/>
      <c r="NZQ48" s="548"/>
      <c r="NZR48" s="548"/>
      <c r="NZS48" s="548"/>
      <c r="NZT48" s="548"/>
      <c r="NZU48" s="548"/>
      <c r="NZV48" s="548"/>
      <c r="NZW48" s="548"/>
      <c r="NZX48" s="548"/>
      <c r="NZY48" s="548"/>
      <c r="NZZ48" s="548"/>
      <c r="OAA48" s="548"/>
      <c r="OAB48" s="548"/>
      <c r="OAC48" s="548"/>
      <c r="OAD48" s="548"/>
      <c r="OAE48" s="548"/>
      <c r="OAF48" s="548"/>
      <c r="OAG48" s="548"/>
      <c r="OAH48" s="548"/>
      <c r="OAI48" s="548"/>
      <c r="OAJ48" s="548"/>
      <c r="OAK48" s="548"/>
      <c r="OAL48" s="548"/>
      <c r="OAM48" s="548"/>
      <c r="OAN48" s="548"/>
      <c r="OAO48" s="548"/>
      <c r="OAP48" s="548"/>
      <c r="OAQ48" s="548"/>
      <c r="OAR48" s="548"/>
      <c r="OAS48" s="548"/>
      <c r="OAT48" s="548"/>
      <c r="OAU48" s="548"/>
      <c r="OAV48" s="548"/>
      <c r="OAW48" s="548"/>
      <c r="OAX48" s="548"/>
      <c r="OAY48" s="548"/>
      <c r="OAZ48" s="548"/>
      <c r="OBA48" s="548"/>
      <c r="OBB48" s="548"/>
      <c r="OBC48" s="548"/>
      <c r="OBD48" s="548"/>
      <c r="OBE48" s="548"/>
      <c r="OBF48" s="548"/>
      <c r="OBG48" s="548"/>
      <c r="OBH48" s="548"/>
      <c r="OBI48" s="548"/>
      <c r="OBJ48" s="548"/>
      <c r="OBK48" s="548"/>
      <c r="OBL48" s="548"/>
      <c r="OBM48" s="548"/>
      <c r="OBN48" s="548"/>
      <c r="OBO48" s="548"/>
      <c r="OBP48" s="548"/>
      <c r="OBQ48" s="548"/>
      <c r="OBR48" s="548"/>
      <c r="OBS48" s="548"/>
      <c r="OBT48" s="548"/>
      <c r="OBU48" s="548"/>
      <c r="OBV48" s="548"/>
      <c r="OBW48" s="548"/>
      <c r="OBX48" s="548"/>
      <c r="OBY48" s="548"/>
      <c r="OBZ48" s="548"/>
      <c r="OCA48" s="548"/>
      <c r="OCB48" s="548"/>
      <c r="OCC48" s="548"/>
      <c r="OCD48" s="548"/>
      <c r="OCE48" s="548"/>
      <c r="OCF48" s="548"/>
      <c r="OCG48" s="548"/>
      <c r="OCH48" s="548"/>
      <c r="OCI48" s="548"/>
      <c r="OCJ48" s="548"/>
      <c r="OCK48" s="548"/>
      <c r="OCL48" s="548"/>
      <c r="OCM48" s="548"/>
      <c r="OCN48" s="548"/>
      <c r="OCO48" s="548"/>
      <c r="OCP48" s="548"/>
      <c r="OCQ48" s="548"/>
      <c r="OCR48" s="548"/>
      <c r="OCS48" s="548"/>
      <c r="OCT48" s="548"/>
      <c r="OCU48" s="548"/>
      <c r="OCV48" s="548"/>
      <c r="OCW48" s="548"/>
      <c r="OCX48" s="548"/>
      <c r="OCY48" s="548"/>
      <c r="OCZ48" s="548"/>
      <c r="ODA48" s="548"/>
      <c r="ODB48" s="548"/>
      <c r="ODC48" s="548"/>
      <c r="ODD48" s="548"/>
      <c r="ODE48" s="548"/>
      <c r="ODF48" s="548"/>
      <c r="ODG48" s="548"/>
      <c r="ODH48" s="548"/>
      <c r="ODI48" s="548"/>
      <c r="ODJ48" s="548"/>
      <c r="ODK48" s="548"/>
      <c r="ODL48" s="548"/>
      <c r="ODM48" s="548"/>
      <c r="ODN48" s="548"/>
      <c r="ODO48" s="548"/>
      <c r="ODP48" s="548"/>
      <c r="ODQ48" s="548"/>
      <c r="ODR48" s="548"/>
      <c r="ODS48" s="548"/>
      <c r="ODT48" s="548"/>
      <c r="ODU48" s="548"/>
      <c r="ODV48" s="548"/>
      <c r="ODW48" s="548"/>
      <c r="ODX48" s="548"/>
      <c r="ODY48" s="548"/>
      <c r="ODZ48" s="548"/>
      <c r="OEA48" s="548"/>
      <c r="OEB48" s="548"/>
      <c r="OEC48" s="548"/>
      <c r="OED48" s="548"/>
      <c r="OEE48" s="548"/>
      <c r="OEF48" s="548"/>
      <c r="OEG48" s="548"/>
      <c r="OEH48" s="548"/>
      <c r="OEI48" s="548"/>
      <c r="OEJ48" s="548"/>
      <c r="OEK48" s="548"/>
      <c r="OEL48" s="548"/>
      <c r="OEM48" s="548"/>
      <c r="OEN48" s="548"/>
      <c r="OEO48" s="548"/>
      <c r="OEP48" s="548"/>
      <c r="OEQ48" s="548"/>
      <c r="OER48" s="548"/>
      <c r="OES48" s="548"/>
      <c r="OET48" s="548"/>
      <c r="OEU48" s="548"/>
      <c r="OEV48" s="548"/>
      <c r="OEW48" s="548"/>
      <c r="OEX48" s="548"/>
      <c r="OEY48" s="548"/>
      <c r="OEZ48" s="548"/>
      <c r="OFA48" s="548"/>
      <c r="OFB48" s="548"/>
      <c r="OFC48" s="548"/>
      <c r="OFD48" s="548"/>
      <c r="OFE48" s="548"/>
      <c r="OFF48" s="548"/>
      <c r="OFG48" s="548"/>
      <c r="OFH48" s="548"/>
      <c r="OFI48" s="548"/>
      <c r="OFJ48" s="548"/>
      <c r="OFK48" s="548"/>
      <c r="OFL48" s="548"/>
      <c r="OFM48" s="548"/>
      <c r="OFN48" s="548"/>
      <c r="OFO48" s="548"/>
      <c r="OFP48" s="548"/>
      <c r="OFQ48" s="548"/>
      <c r="OFR48" s="548"/>
      <c r="OFS48" s="548"/>
      <c r="OFT48" s="548"/>
      <c r="OFU48" s="548"/>
      <c r="OFV48" s="548"/>
      <c r="OFW48" s="548"/>
      <c r="OFX48" s="548"/>
      <c r="OFY48" s="548"/>
      <c r="OFZ48" s="548"/>
      <c r="OGA48" s="548"/>
      <c r="OGB48" s="548"/>
      <c r="OGC48" s="548"/>
      <c r="OGD48" s="548"/>
      <c r="OGE48" s="548"/>
      <c r="OGF48" s="548"/>
      <c r="OGG48" s="548"/>
      <c r="OGH48" s="548"/>
      <c r="OGI48" s="548"/>
      <c r="OGJ48" s="548"/>
      <c r="OGK48" s="548"/>
      <c r="OGL48" s="548"/>
      <c r="OGM48" s="548"/>
      <c r="OGN48" s="548"/>
      <c r="OGO48" s="548"/>
      <c r="OGP48" s="548"/>
      <c r="OGQ48" s="548"/>
      <c r="OGR48" s="548"/>
      <c r="OGS48" s="548"/>
      <c r="OGT48" s="548"/>
      <c r="OGU48" s="548"/>
      <c r="OGV48" s="548"/>
      <c r="OGW48" s="548"/>
      <c r="OGX48" s="548"/>
      <c r="OGY48" s="548"/>
      <c r="OGZ48" s="548"/>
      <c r="OHA48" s="548"/>
      <c r="OHB48" s="548"/>
      <c r="OHC48" s="548"/>
      <c r="OHD48" s="548"/>
      <c r="OHE48" s="548"/>
      <c r="OHF48" s="548"/>
      <c r="OHG48" s="548"/>
      <c r="OHH48" s="548"/>
      <c r="OHI48" s="548"/>
      <c r="OHJ48" s="548"/>
      <c r="OHK48" s="548"/>
      <c r="OHL48" s="548"/>
      <c r="OHM48" s="548"/>
      <c r="OHN48" s="548"/>
      <c r="OHO48" s="548"/>
      <c r="OHP48" s="548"/>
      <c r="OHQ48" s="548"/>
      <c r="OHR48" s="548"/>
      <c r="OHS48" s="548"/>
      <c r="OHT48" s="548"/>
      <c r="OHU48" s="548"/>
      <c r="OHV48" s="548"/>
      <c r="OHW48" s="548"/>
      <c r="OHX48" s="548"/>
      <c r="OHY48" s="548"/>
      <c r="OHZ48" s="548"/>
      <c r="OIA48" s="548"/>
      <c r="OIB48" s="548"/>
      <c r="OIC48" s="548"/>
      <c r="OID48" s="548"/>
      <c r="OIE48" s="548"/>
      <c r="OIF48" s="548"/>
      <c r="OIG48" s="548"/>
      <c r="OIH48" s="548"/>
      <c r="OII48" s="548"/>
      <c r="OIJ48" s="548"/>
      <c r="OIK48" s="548"/>
      <c r="OIL48" s="548"/>
      <c r="OIM48" s="548"/>
      <c r="OIN48" s="548"/>
      <c r="OIO48" s="548"/>
      <c r="OIP48" s="548"/>
      <c r="OIQ48" s="548"/>
      <c r="OIR48" s="548"/>
      <c r="OIS48" s="548"/>
      <c r="OIT48" s="548"/>
      <c r="OIU48" s="548"/>
      <c r="OIV48" s="548"/>
      <c r="OIW48" s="548"/>
      <c r="OIX48" s="548"/>
      <c r="OIY48" s="548"/>
      <c r="OIZ48" s="548"/>
      <c r="OJA48" s="548"/>
      <c r="OJB48" s="548"/>
      <c r="OJC48" s="548"/>
      <c r="OJD48" s="548"/>
      <c r="OJE48" s="548"/>
      <c r="OJF48" s="548"/>
      <c r="OJG48" s="548"/>
      <c r="OJH48" s="548"/>
      <c r="OJI48" s="548"/>
      <c r="OJJ48" s="548"/>
      <c r="OJK48" s="548"/>
      <c r="OJL48" s="548"/>
      <c r="OJM48" s="548"/>
      <c r="OJN48" s="548"/>
      <c r="OJO48" s="548"/>
      <c r="OJP48" s="548"/>
      <c r="OJQ48" s="548"/>
      <c r="OJR48" s="548"/>
      <c r="OJS48" s="548"/>
      <c r="OJT48" s="548"/>
      <c r="OJU48" s="548"/>
      <c r="OJV48" s="548"/>
      <c r="OJW48" s="548"/>
      <c r="OJX48" s="548"/>
      <c r="OJY48" s="548"/>
      <c r="OJZ48" s="548"/>
      <c r="OKA48" s="548"/>
      <c r="OKB48" s="548"/>
      <c r="OKC48" s="548"/>
      <c r="OKD48" s="548"/>
      <c r="OKE48" s="548"/>
      <c r="OKF48" s="548"/>
      <c r="OKG48" s="548"/>
      <c r="OKH48" s="548"/>
      <c r="OKI48" s="548"/>
      <c r="OKJ48" s="548"/>
      <c r="OKK48" s="548"/>
      <c r="OKL48" s="548"/>
      <c r="OKM48" s="548"/>
      <c r="OKN48" s="548"/>
      <c r="OKO48" s="548"/>
      <c r="OKP48" s="548"/>
      <c r="OKQ48" s="548"/>
      <c r="OKR48" s="548"/>
      <c r="OKS48" s="548"/>
      <c r="OKT48" s="548"/>
      <c r="OKU48" s="548"/>
      <c r="OKV48" s="548"/>
      <c r="OKW48" s="548"/>
      <c r="OKX48" s="548"/>
      <c r="OKY48" s="548"/>
      <c r="OKZ48" s="548"/>
      <c r="OLA48" s="548"/>
      <c r="OLB48" s="548"/>
      <c r="OLC48" s="548"/>
      <c r="OLD48" s="548"/>
      <c r="OLE48" s="548"/>
      <c r="OLF48" s="548"/>
      <c r="OLG48" s="548"/>
      <c r="OLH48" s="548"/>
      <c r="OLI48" s="548"/>
      <c r="OLJ48" s="548"/>
      <c r="OLK48" s="548"/>
      <c r="OLL48" s="548"/>
      <c r="OLM48" s="548"/>
      <c r="OLN48" s="548"/>
      <c r="OLO48" s="548"/>
      <c r="OLP48" s="548"/>
      <c r="OLQ48" s="548"/>
      <c r="OLR48" s="548"/>
      <c r="OLS48" s="548"/>
      <c r="OLT48" s="548"/>
      <c r="OLU48" s="548"/>
      <c r="OLV48" s="548"/>
      <c r="OLW48" s="548"/>
      <c r="OLX48" s="548"/>
      <c r="OLY48" s="548"/>
      <c r="OLZ48" s="548"/>
      <c r="OMA48" s="548"/>
      <c r="OMB48" s="548"/>
      <c r="OMC48" s="548"/>
      <c r="OMD48" s="548"/>
      <c r="OME48" s="548"/>
      <c r="OMF48" s="548"/>
      <c r="OMG48" s="548"/>
      <c r="OMH48" s="548"/>
      <c r="OMI48" s="548"/>
      <c r="OMJ48" s="548"/>
      <c r="OMK48" s="548"/>
      <c r="OML48" s="548"/>
      <c r="OMM48" s="548"/>
      <c r="OMN48" s="548"/>
      <c r="OMO48" s="548"/>
      <c r="OMP48" s="548"/>
      <c r="OMQ48" s="548"/>
      <c r="OMR48" s="548"/>
      <c r="OMS48" s="548"/>
      <c r="OMT48" s="548"/>
      <c r="OMU48" s="548"/>
      <c r="OMV48" s="548"/>
      <c r="OMW48" s="548"/>
      <c r="OMX48" s="548"/>
      <c r="OMY48" s="548"/>
      <c r="OMZ48" s="548"/>
      <c r="ONA48" s="548"/>
      <c r="ONB48" s="548"/>
      <c r="ONC48" s="548"/>
      <c r="OND48" s="548"/>
      <c r="ONE48" s="548"/>
      <c r="ONF48" s="548"/>
      <c r="ONG48" s="548"/>
      <c r="ONH48" s="548"/>
      <c r="ONI48" s="548"/>
      <c r="ONJ48" s="548"/>
      <c r="ONK48" s="548"/>
      <c r="ONL48" s="548"/>
      <c r="ONM48" s="548"/>
      <c r="ONN48" s="548"/>
      <c r="ONO48" s="548"/>
      <c r="ONP48" s="548"/>
      <c r="ONQ48" s="548"/>
      <c r="ONR48" s="548"/>
      <c r="ONS48" s="548"/>
      <c r="ONT48" s="548"/>
      <c r="ONU48" s="548"/>
      <c r="ONV48" s="548"/>
      <c r="ONW48" s="548"/>
      <c r="ONX48" s="548"/>
      <c r="ONY48" s="548"/>
      <c r="ONZ48" s="548"/>
      <c r="OOA48" s="548"/>
      <c r="OOB48" s="548"/>
      <c r="OOC48" s="548"/>
      <c r="OOD48" s="548"/>
      <c r="OOE48" s="548"/>
      <c r="OOF48" s="548"/>
      <c r="OOG48" s="548"/>
      <c r="OOH48" s="548"/>
      <c r="OOI48" s="548"/>
      <c r="OOJ48" s="548"/>
      <c r="OOK48" s="548"/>
      <c r="OOL48" s="548"/>
      <c r="OOM48" s="548"/>
      <c r="OON48" s="548"/>
      <c r="OOO48" s="548"/>
      <c r="OOP48" s="548"/>
      <c r="OOQ48" s="548"/>
      <c r="OOR48" s="548"/>
      <c r="OOS48" s="548"/>
      <c r="OOT48" s="548"/>
      <c r="OOU48" s="548"/>
      <c r="OOV48" s="548"/>
      <c r="OOW48" s="548"/>
      <c r="OOX48" s="548"/>
      <c r="OOY48" s="548"/>
      <c r="OOZ48" s="548"/>
      <c r="OPA48" s="548"/>
      <c r="OPB48" s="548"/>
      <c r="OPC48" s="548"/>
      <c r="OPD48" s="548"/>
      <c r="OPE48" s="548"/>
      <c r="OPF48" s="548"/>
      <c r="OPG48" s="548"/>
      <c r="OPH48" s="548"/>
      <c r="OPI48" s="548"/>
      <c r="OPJ48" s="548"/>
      <c r="OPK48" s="548"/>
      <c r="OPL48" s="548"/>
      <c r="OPM48" s="548"/>
      <c r="OPN48" s="548"/>
      <c r="OPO48" s="548"/>
      <c r="OPP48" s="548"/>
      <c r="OPQ48" s="548"/>
      <c r="OPR48" s="548"/>
      <c r="OPS48" s="548"/>
      <c r="OPT48" s="548"/>
      <c r="OPU48" s="548"/>
      <c r="OPV48" s="548"/>
      <c r="OPW48" s="548"/>
      <c r="OPX48" s="548"/>
      <c r="OPY48" s="548"/>
      <c r="OPZ48" s="548"/>
      <c r="OQA48" s="548"/>
      <c r="OQB48" s="548"/>
      <c r="OQC48" s="548"/>
      <c r="OQD48" s="548"/>
      <c r="OQE48" s="548"/>
      <c r="OQF48" s="548"/>
      <c r="OQG48" s="548"/>
      <c r="OQH48" s="548"/>
      <c r="OQI48" s="548"/>
      <c r="OQJ48" s="548"/>
      <c r="OQK48" s="548"/>
      <c r="OQL48" s="548"/>
      <c r="OQM48" s="548"/>
      <c r="OQN48" s="548"/>
      <c r="OQO48" s="548"/>
      <c r="OQP48" s="548"/>
      <c r="OQQ48" s="548"/>
      <c r="OQR48" s="548"/>
      <c r="OQS48" s="548"/>
      <c r="OQT48" s="548"/>
      <c r="OQU48" s="548"/>
      <c r="OQV48" s="548"/>
      <c r="OQW48" s="548"/>
      <c r="OQX48" s="548"/>
      <c r="OQY48" s="548"/>
      <c r="OQZ48" s="548"/>
      <c r="ORA48" s="548"/>
      <c r="ORB48" s="548"/>
      <c r="ORC48" s="548"/>
      <c r="ORD48" s="548"/>
      <c r="ORE48" s="548"/>
      <c r="ORF48" s="548"/>
      <c r="ORG48" s="548"/>
      <c r="ORH48" s="548"/>
      <c r="ORI48" s="548"/>
      <c r="ORJ48" s="548"/>
      <c r="ORK48" s="548"/>
      <c r="ORL48" s="548"/>
      <c r="ORM48" s="548"/>
      <c r="ORN48" s="548"/>
      <c r="ORO48" s="548"/>
      <c r="ORP48" s="548"/>
      <c r="ORQ48" s="548"/>
      <c r="ORR48" s="548"/>
      <c r="ORS48" s="548"/>
      <c r="ORT48" s="548"/>
      <c r="ORU48" s="548"/>
      <c r="ORV48" s="548"/>
      <c r="ORW48" s="548"/>
      <c r="ORX48" s="548"/>
      <c r="ORY48" s="548"/>
      <c r="ORZ48" s="548"/>
      <c r="OSA48" s="548"/>
      <c r="OSB48" s="548"/>
      <c r="OSC48" s="548"/>
      <c r="OSD48" s="548"/>
      <c r="OSE48" s="548"/>
      <c r="OSF48" s="548"/>
      <c r="OSG48" s="548"/>
      <c r="OSH48" s="548"/>
      <c r="OSI48" s="548"/>
      <c r="OSJ48" s="548"/>
      <c r="OSK48" s="548"/>
      <c r="OSL48" s="548"/>
      <c r="OSM48" s="548"/>
      <c r="OSN48" s="548"/>
      <c r="OSO48" s="548"/>
      <c r="OSP48" s="548"/>
      <c r="OSQ48" s="548"/>
      <c r="OSR48" s="548"/>
      <c r="OSS48" s="548"/>
      <c r="OST48" s="548"/>
      <c r="OSU48" s="548"/>
      <c r="OSV48" s="548"/>
      <c r="OSW48" s="548"/>
      <c r="OSX48" s="548"/>
      <c r="OSY48" s="548"/>
      <c r="OSZ48" s="548"/>
      <c r="OTA48" s="548"/>
      <c r="OTB48" s="548"/>
      <c r="OTC48" s="548"/>
      <c r="OTD48" s="548"/>
      <c r="OTE48" s="548"/>
      <c r="OTF48" s="548"/>
      <c r="OTG48" s="548"/>
      <c r="OTH48" s="548"/>
      <c r="OTI48" s="548"/>
      <c r="OTJ48" s="548"/>
      <c r="OTK48" s="548"/>
      <c r="OTL48" s="548"/>
      <c r="OTM48" s="548"/>
      <c r="OTN48" s="548"/>
      <c r="OTO48" s="548"/>
      <c r="OTP48" s="548"/>
      <c r="OTQ48" s="548"/>
      <c r="OTR48" s="548"/>
      <c r="OTS48" s="548"/>
      <c r="OTT48" s="548"/>
      <c r="OTU48" s="548"/>
      <c r="OTV48" s="548"/>
      <c r="OTW48" s="548"/>
      <c r="OTX48" s="548"/>
      <c r="OTY48" s="548"/>
      <c r="OTZ48" s="548"/>
      <c r="OUA48" s="548"/>
      <c r="OUB48" s="548"/>
      <c r="OUC48" s="548"/>
      <c r="OUD48" s="548"/>
      <c r="OUE48" s="548"/>
      <c r="OUF48" s="548"/>
      <c r="OUG48" s="548"/>
      <c r="OUH48" s="548"/>
      <c r="OUI48" s="548"/>
      <c r="OUJ48" s="548"/>
      <c r="OUK48" s="548"/>
      <c r="OUL48" s="548"/>
      <c r="OUM48" s="548"/>
      <c r="OUN48" s="548"/>
      <c r="OUO48" s="548"/>
      <c r="OUP48" s="548"/>
      <c r="OUQ48" s="548"/>
      <c r="OUR48" s="548"/>
      <c r="OUS48" s="548"/>
      <c r="OUT48" s="548"/>
      <c r="OUU48" s="548"/>
      <c r="OUV48" s="548"/>
      <c r="OUW48" s="548"/>
      <c r="OUX48" s="548"/>
      <c r="OUY48" s="548"/>
      <c r="OUZ48" s="548"/>
      <c r="OVA48" s="548"/>
      <c r="OVB48" s="548"/>
      <c r="OVC48" s="548"/>
      <c r="OVD48" s="548"/>
      <c r="OVE48" s="548"/>
      <c r="OVF48" s="548"/>
      <c r="OVG48" s="548"/>
      <c r="OVH48" s="548"/>
      <c r="OVI48" s="548"/>
      <c r="OVJ48" s="548"/>
      <c r="OVK48" s="548"/>
      <c r="OVL48" s="548"/>
      <c r="OVM48" s="548"/>
      <c r="OVN48" s="548"/>
      <c r="OVO48" s="548"/>
      <c r="OVP48" s="548"/>
      <c r="OVQ48" s="548"/>
      <c r="OVR48" s="548"/>
      <c r="OVS48" s="548"/>
      <c r="OVT48" s="548"/>
      <c r="OVU48" s="548"/>
      <c r="OVV48" s="548"/>
      <c r="OVW48" s="548"/>
      <c r="OVX48" s="548"/>
      <c r="OVY48" s="548"/>
      <c r="OVZ48" s="548"/>
      <c r="OWA48" s="548"/>
      <c r="OWB48" s="548"/>
      <c r="OWC48" s="548"/>
      <c r="OWD48" s="548"/>
      <c r="OWE48" s="548"/>
      <c r="OWF48" s="548"/>
      <c r="OWG48" s="548"/>
      <c r="OWH48" s="548"/>
      <c r="OWI48" s="548"/>
      <c r="OWJ48" s="548"/>
      <c r="OWK48" s="548"/>
      <c r="OWL48" s="548"/>
      <c r="OWM48" s="548"/>
      <c r="OWN48" s="548"/>
      <c r="OWO48" s="548"/>
      <c r="OWP48" s="548"/>
      <c r="OWQ48" s="548"/>
      <c r="OWR48" s="548"/>
      <c r="OWS48" s="548"/>
      <c r="OWT48" s="548"/>
      <c r="OWU48" s="548"/>
      <c r="OWV48" s="548"/>
      <c r="OWW48" s="548"/>
      <c r="OWX48" s="548"/>
      <c r="OWY48" s="548"/>
      <c r="OWZ48" s="548"/>
      <c r="OXA48" s="548"/>
      <c r="OXB48" s="548"/>
      <c r="OXC48" s="548"/>
      <c r="OXD48" s="548"/>
      <c r="OXE48" s="548"/>
      <c r="OXF48" s="548"/>
      <c r="OXG48" s="548"/>
      <c r="OXH48" s="548"/>
      <c r="OXI48" s="548"/>
      <c r="OXJ48" s="548"/>
      <c r="OXK48" s="548"/>
      <c r="OXL48" s="548"/>
      <c r="OXM48" s="548"/>
      <c r="OXN48" s="548"/>
      <c r="OXO48" s="548"/>
      <c r="OXP48" s="548"/>
      <c r="OXQ48" s="548"/>
      <c r="OXR48" s="548"/>
      <c r="OXS48" s="548"/>
      <c r="OXT48" s="548"/>
      <c r="OXU48" s="548"/>
      <c r="OXV48" s="548"/>
      <c r="OXW48" s="548"/>
      <c r="OXX48" s="548"/>
      <c r="OXY48" s="548"/>
      <c r="OXZ48" s="548"/>
      <c r="OYA48" s="548"/>
      <c r="OYB48" s="548"/>
      <c r="OYC48" s="548"/>
      <c r="OYD48" s="548"/>
      <c r="OYE48" s="548"/>
      <c r="OYF48" s="548"/>
      <c r="OYG48" s="548"/>
      <c r="OYH48" s="548"/>
      <c r="OYI48" s="548"/>
      <c r="OYJ48" s="548"/>
      <c r="OYK48" s="548"/>
      <c r="OYL48" s="548"/>
      <c r="OYM48" s="548"/>
      <c r="OYN48" s="548"/>
      <c r="OYO48" s="548"/>
      <c r="OYP48" s="548"/>
      <c r="OYQ48" s="548"/>
      <c r="OYR48" s="548"/>
      <c r="OYS48" s="548"/>
      <c r="OYT48" s="548"/>
      <c r="OYU48" s="548"/>
      <c r="OYV48" s="548"/>
      <c r="OYW48" s="548"/>
      <c r="OYX48" s="548"/>
      <c r="OYY48" s="548"/>
      <c r="OYZ48" s="548"/>
      <c r="OZA48" s="548"/>
      <c r="OZB48" s="548"/>
      <c r="OZC48" s="548"/>
      <c r="OZD48" s="548"/>
      <c r="OZE48" s="548"/>
      <c r="OZF48" s="548"/>
      <c r="OZG48" s="548"/>
      <c r="OZH48" s="548"/>
      <c r="OZI48" s="548"/>
      <c r="OZJ48" s="548"/>
      <c r="OZK48" s="548"/>
      <c r="OZL48" s="548"/>
      <c r="OZM48" s="548"/>
      <c r="OZN48" s="548"/>
      <c r="OZO48" s="548"/>
      <c r="OZP48" s="548"/>
      <c r="OZQ48" s="548"/>
      <c r="OZR48" s="548"/>
      <c r="OZS48" s="548"/>
      <c r="OZT48" s="548"/>
      <c r="OZU48" s="548"/>
      <c r="OZV48" s="548"/>
      <c r="OZW48" s="548"/>
      <c r="OZX48" s="548"/>
      <c r="OZY48" s="548"/>
      <c r="OZZ48" s="548"/>
      <c r="PAA48" s="548"/>
      <c r="PAB48" s="548"/>
      <c r="PAC48" s="548"/>
      <c r="PAD48" s="548"/>
      <c r="PAE48" s="548"/>
      <c r="PAF48" s="548"/>
      <c r="PAG48" s="548"/>
      <c r="PAH48" s="548"/>
      <c r="PAI48" s="548"/>
      <c r="PAJ48" s="548"/>
      <c r="PAK48" s="548"/>
      <c r="PAL48" s="548"/>
      <c r="PAM48" s="548"/>
      <c r="PAN48" s="548"/>
      <c r="PAO48" s="548"/>
      <c r="PAP48" s="548"/>
      <c r="PAQ48" s="548"/>
      <c r="PAR48" s="548"/>
      <c r="PAS48" s="548"/>
      <c r="PAT48" s="548"/>
      <c r="PAU48" s="548"/>
      <c r="PAV48" s="548"/>
      <c r="PAW48" s="548"/>
      <c r="PAX48" s="548"/>
      <c r="PAY48" s="548"/>
      <c r="PAZ48" s="548"/>
      <c r="PBA48" s="548"/>
      <c r="PBB48" s="548"/>
      <c r="PBC48" s="548"/>
      <c r="PBD48" s="548"/>
      <c r="PBE48" s="548"/>
      <c r="PBF48" s="548"/>
      <c r="PBG48" s="548"/>
      <c r="PBH48" s="548"/>
      <c r="PBI48" s="548"/>
      <c r="PBJ48" s="548"/>
      <c r="PBK48" s="548"/>
      <c r="PBL48" s="548"/>
      <c r="PBM48" s="548"/>
      <c r="PBN48" s="548"/>
      <c r="PBO48" s="548"/>
      <c r="PBP48" s="548"/>
      <c r="PBQ48" s="548"/>
      <c r="PBR48" s="548"/>
      <c r="PBS48" s="548"/>
      <c r="PBT48" s="548"/>
      <c r="PBU48" s="548"/>
      <c r="PBV48" s="548"/>
      <c r="PBW48" s="548"/>
      <c r="PBX48" s="548"/>
      <c r="PBY48" s="548"/>
      <c r="PBZ48" s="548"/>
      <c r="PCA48" s="548"/>
      <c r="PCB48" s="548"/>
      <c r="PCC48" s="548"/>
      <c r="PCD48" s="548"/>
      <c r="PCE48" s="548"/>
      <c r="PCF48" s="548"/>
      <c r="PCG48" s="548"/>
      <c r="PCH48" s="548"/>
      <c r="PCI48" s="548"/>
      <c r="PCJ48" s="548"/>
      <c r="PCK48" s="548"/>
      <c r="PCL48" s="548"/>
      <c r="PCM48" s="548"/>
      <c r="PCN48" s="548"/>
      <c r="PCO48" s="548"/>
      <c r="PCP48" s="548"/>
      <c r="PCQ48" s="548"/>
      <c r="PCR48" s="548"/>
      <c r="PCS48" s="548"/>
      <c r="PCT48" s="548"/>
      <c r="PCU48" s="548"/>
      <c r="PCV48" s="548"/>
      <c r="PCW48" s="548"/>
      <c r="PCX48" s="548"/>
      <c r="PCY48" s="548"/>
      <c r="PCZ48" s="548"/>
      <c r="PDA48" s="548"/>
      <c r="PDB48" s="548"/>
      <c r="PDC48" s="548"/>
      <c r="PDD48" s="548"/>
      <c r="PDE48" s="548"/>
      <c r="PDF48" s="548"/>
      <c r="PDG48" s="548"/>
      <c r="PDH48" s="548"/>
      <c r="PDI48" s="548"/>
      <c r="PDJ48" s="548"/>
      <c r="PDK48" s="548"/>
      <c r="PDL48" s="548"/>
      <c r="PDM48" s="548"/>
      <c r="PDN48" s="548"/>
      <c r="PDO48" s="548"/>
      <c r="PDP48" s="548"/>
      <c r="PDQ48" s="548"/>
      <c r="PDR48" s="548"/>
      <c r="PDS48" s="548"/>
      <c r="PDT48" s="548"/>
      <c r="PDU48" s="548"/>
      <c r="PDV48" s="548"/>
      <c r="PDW48" s="548"/>
      <c r="PDX48" s="548"/>
      <c r="PDY48" s="548"/>
      <c r="PDZ48" s="548"/>
      <c r="PEA48" s="548"/>
      <c r="PEB48" s="548"/>
      <c r="PEC48" s="548"/>
      <c r="PED48" s="548"/>
      <c r="PEE48" s="548"/>
      <c r="PEF48" s="548"/>
      <c r="PEG48" s="548"/>
      <c r="PEH48" s="548"/>
      <c r="PEI48" s="548"/>
      <c r="PEJ48" s="548"/>
      <c r="PEK48" s="548"/>
      <c r="PEL48" s="548"/>
      <c r="PEM48" s="548"/>
      <c r="PEN48" s="548"/>
      <c r="PEO48" s="548"/>
      <c r="PEP48" s="548"/>
      <c r="PEQ48" s="548"/>
      <c r="PER48" s="548"/>
      <c r="PES48" s="548"/>
      <c r="PET48" s="548"/>
      <c r="PEU48" s="548"/>
      <c r="PEV48" s="548"/>
      <c r="PEW48" s="548"/>
      <c r="PEX48" s="548"/>
      <c r="PEY48" s="548"/>
      <c r="PEZ48" s="548"/>
      <c r="PFA48" s="548"/>
      <c r="PFB48" s="548"/>
      <c r="PFC48" s="548"/>
      <c r="PFD48" s="548"/>
      <c r="PFE48" s="548"/>
      <c r="PFF48" s="548"/>
      <c r="PFG48" s="548"/>
      <c r="PFH48" s="548"/>
      <c r="PFI48" s="548"/>
      <c r="PFJ48" s="548"/>
      <c r="PFK48" s="548"/>
      <c r="PFL48" s="548"/>
      <c r="PFM48" s="548"/>
      <c r="PFN48" s="548"/>
      <c r="PFO48" s="548"/>
      <c r="PFP48" s="548"/>
      <c r="PFQ48" s="548"/>
      <c r="PFR48" s="548"/>
      <c r="PFS48" s="548"/>
      <c r="PFT48" s="548"/>
      <c r="PFU48" s="548"/>
      <c r="PFV48" s="548"/>
      <c r="PFW48" s="548"/>
      <c r="PFX48" s="548"/>
      <c r="PFY48" s="548"/>
      <c r="PFZ48" s="548"/>
      <c r="PGA48" s="548"/>
      <c r="PGB48" s="548"/>
      <c r="PGC48" s="548"/>
      <c r="PGD48" s="548"/>
      <c r="PGE48" s="548"/>
      <c r="PGF48" s="548"/>
      <c r="PGG48" s="548"/>
      <c r="PGH48" s="548"/>
      <c r="PGI48" s="548"/>
      <c r="PGJ48" s="548"/>
      <c r="PGK48" s="548"/>
      <c r="PGL48" s="548"/>
      <c r="PGM48" s="548"/>
      <c r="PGN48" s="548"/>
      <c r="PGO48" s="548"/>
      <c r="PGP48" s="548"/>
      <c r="PGQ48" s="548"/>
      <c r="PGR48" s="548"/>
      <c r="PGS48" s="548"/>
      <c r="PGT48" s="548"/>
      <c r="PGU48" s="548"/>
      <c r="PGV48" s="548"/>
      <c r="PGW48" s="548"/>
      <c r="PGX48" s="548"/>
      <c r="PGY48" s="548"/>
      <c r="PGZ48" s="548"/>
      <c r="PHA48" s="548"/>
      <c r="PHB48" s="548"/>
      <c r="PHC48" s="548"/>
      <c r="PHD48" s="548"/>
      <c r="PHE48" s="548"/>
      <c r="PHF48" s="548"/>
      <c r="PHG48" s="548"/>
      <c r="PHH48" s="548"/>
      <c r="PHI48" s="548"/>
      <c r="PHJ48" s="548"/>
      <c r="PHK48" s="548"/>
      <c r="PHL48" s="548"/>
      <c r="PHM48" s="548"/>
      <c r="PHN48" s="548"/>
      <c r="PHO48" s="548"/>
      <c r="PHP48" s="548"/>
      <c r="PHQ48" s="548"/>
      <c r="PHR48" s="548"/>
      <c r="PHS48" s="548"/>
      <c r="PHT48" s="548"/>
      <c r="PHU48" s="548"/>
      <c r="PHV48" s="548"/>
      <c r="PHW48" s="548"/>
      <c r="PHX48" s="548"/>
      <c r="PHY48" s="548"/>
      <c r="PHZ48" s="548"/>
      <c r="PIA48" s="548"/>
      <c r="PIB48" s="548"/>
      <c r="PIC48" s="548"/>
      <c r="PID48" s="548"/>
      <c r="PIE48" s="548"/>
      <c r="PIF48" s="548"/>
      <c r="PIG48" s="548"/>
      <c r="PIH48" s="548"/>
      <c r="PII48" s="548"/>
      <c r="PIJ48" s="548"/>
      <c r="PIK48" s="548"/>
      <c r="PIL48" s="548"/>
      <c r="PIM48" s="548"/>
      <c r="PIN48" s="548"/>
      <c r="PIO48" s="548"/>
      <c r="PIP48" s="548"/>
      <c r="PIQ48" s="548"/>
      <c r="PIR48" s="548"/>
      <c r="PIS48" s="548"/>
      <c r="PIT48" s="548"/>
      <c r="PIU48" s="548"/>
      <c r="PIV48" s="548"/>
      <c r="PIW48" s="548"/>
      <c r="PIX48" s="548"/>
      <c r="PIY48" s="548"/>
      <c r="PIZ48" s="548"/>
      <c r="PJA48" s="548"/>
      <c r="PJB48" s="548"/>
      <c r="PJC48" s="548"/>
      <c r="PJD48" s="548"/>
      <c r="PJE48" s="548"/>
      <c r="PJF48" s="548"/>
      <c r="PJG48" s="548"/>
      <c r="PJH48" s="548"/>
      <c r="PJI48" s="548"/>
      <c r="PJJ48" s="548"/>
      <c r="PJK48" s="548"/>
      <c r="PJL48" s="548"/>
      <c r="PJM48" s="548"/>
      <c r="PJN48" s="548"/>
      <c r="PJO48" s="548"/>
      <c r="PJP48" s="548"/>
      <c r="PJQ48" s="548"/>
      <c r="PJR48" s="548"/>
      <c r="PJS48" s="548"/>
      <c r="PJT48" s="548"/>
      <c r="PJU48" s="548"/>
      <c r="PJV48" s="548"/>
      <c r="PJW48" s="548"/>
      <c r="PJX48" s="548"/>
      <c r="PJY48" s="548"/>
      <c r="PJZ48" s="548"/>
      <c r="PKA48" s="548"/>
      <c r="PKB48" s="548"/>
      <c r="PKC48" s="548"/>
      <c r="PKD48" s="548"/>
      <c r="PKE48" s="548"/>
      <c r="PKF48" s="548"/>
      <c r="PKG48" s="548"/>
      <c r="PKH48" s="548"/>
      <c r="PKI48" s="548"/>
      <c r="PKJ48" s="548"/>
      <c r="PKK48" s="548"/>
      <c r="PKL48" s="548"/>
      <c r="PKM48" s="548"/>
      <c r="PKN48" s="548"/>
      <c r="PKO48" s="548"/>
      <c r="PKP48" s="548"/>
      <c r="PKQ48" s="548"/>
      <c r="PKR48" s="548"/>
      <c r="PKS48" s="548"/>
      <c r="PKT48" s="548"/>
      <c r="PKU48" s="548"/>
      <c r="PKV48" s="548"/>
      <c r="PKW48" s="548"/>
      <c r="PKX48" s="548"/>
      <c r="PKY48" s="548"/>
      <c r="PKZ48" s="548"/>
      <c r="PLA48" s="548"/>
      <c r="PLB48" s="548"/>
      <c r="PLC48" s="548"/>
      <c r="PLD48" s="548"/>
      <c r="PLE48" s="548"/>
      <c r="PLF48" s="548"/>
      <c r="PLG48" s="548"/>
      <c r="PLH48" s="548"/>
      <c r="PLI48" s="548"/>
      <c r="PLJ48" s="548"/>
      <c r="PLK48" s="548"/>
      <c r="PLL48" s="548"/>
      <c r="PLM48" s="548"/>
      <c r="PLN48" s="548"/>
      <c r="PLO48" s="548"/>
      <c r="PLP48" s="548"/>
      <c r="PLQ48" s="548"/>
      <c r="PLR48" s="548"/>
      <c r="PLS48" s="548"/>
      <c r="PLT48" s="548"/>
      <c r="PLU48" s="548"/>
      <c r="PLV48" s="548"/>
      <c r="PLW48" s="548"/>
      <c r="PLX48" s="548"/>
      <c r="PLY48" s="548"/>
      <c r="PLZ48" s="548"/>
      <c r="PMA48" s="548"/>
      <c r="PMB48" s="548"/>
      <c r="PMC48" s="548"/>
      <c r="PMD48" s="548"/>
      <c r="PME48" s="548"/>
      <c r="PMF48" s="548"/>
      <c r="PMG48" s="548"/>
      <c r="PMH48" s="548"/>
      <c r="PMI48" s="548"/>
      <c r="PMJ48" s="548"/>
      <c r="PMK48" s="548"/>
      <c r="PML48" s="548"/>
      <c r="PMM48" s="548"/>
      <c r="PMN48" s="548"/>
      <c r="PMO48" s="548"/>
      <c r="PMP48" s="548"/>
      <c r="PMQ48" s="548"/>
      <c r="PMR48" s="548"/>
      <c r="PMS48" s="548"/>
      <c r="PMT48" s="548"/>
      <c r="PMU48" s="548"/>
      <c r="PMV48" s="548"/>
      <c r="PMW48" s="548"/>
      <c r="PMX48" s="548"/>
      <c r="PMY48" s="548"/>
      <c r="PMZ48" s="548"/>
      <c r="PNA48" s="548"/>
      <c r="PNB48" s="548"/>
      <c r="PNC48" s="548"/>
      <c r="PND48" s="548"/>
      <c r="PNE48" s="548"/>
      <c r="PNF48" s="548"/>
      <c r="PNG48" s="548"/>
      <c r="PNH48" s="548"/>
      <c r="PNI48" s="548"/>
      <c r="PNJ48" s="548"/>
      <c r="PNK48" s="548"/>
      <c r="PNL48" s="548"/>
      <c r="PNM48" s="548"/>
      <c r="PNN48" s="548"/>
      <c r="PNO48" s="548"/>
      <c r="PNP48" s="548"/>
      <c r="PNQ48" s="548"/>
      <c r="PNR48" s="548"/>
      <c r="PNS48" s="548"/>
      <c r="PNT48" s="548"/>
      <c r="PNU48" s="548"/>
      <c r="PNV48" s="548"/>
      <c r="PNW48" s="548"/>
      <c r="PNX48" s="548"/>
      <c r="PNY48" s="548"/>
      <c r="PNZ48" s="548"/>
      <c r="POA48" s="548"/>
      <c r="POB48" s="548"/>
      <c r="POC48" s="548"/>
      <c r="POD48" s="548"/>
      <c r="POE48" s="548"/>
      <c r="POF48" s="548"/>
      <c r="POG48" s="548"/>
      <c r="POH48" s="548"/>
      <c r="POI48" s="548"/>
      <c r="POJ48" s="548"/>
      <c r="POK48" s="548"/>
      <c r="POL48" s="548"/>
      <c r="POM48" s="548"/>
      <c r="PON48" s="548"/>
      <c r="POO48" s="548"/>
      <c r="POP48" s="548"/>
      <c r="POQ48" s="548"/>
      <c r="POR48" s="548"/>
      <c r="POS48" s="548"/>
      <c r="POT48" s="548"/>
      <c r="POU48" s="548"/>
      <c r="POV48" s="548"/>
      <c r="POW48" s="548"/>
      <c r="POX48" s="548"/>
      <c r="POY48" s="548"/>
      <c r="POZ48" s="548"/>
      <c r="PPA48" s="548"/>
      <c r="PPB48" s="548"/>
      <c r="PPC48" s="548"/>
      <c r="PPD48" s="548"/>
      <c r="PPE48" s="548"/>
      <c r="PPF48" s="548"/>
      <c r="PPG48" s="548"/>
      <c r="PPH48" s="548"/>
      <c r="PPI48" s="548"/>
      <c r="PPJ48" s="548"/>
      <c r="PPK48" s="548"/>
      <c r="PPL48" s="548"/>
      <c r="PPM48" s="548"/>
      <c r="PPN48" s="548"/>
      <c r="PPO48" s="548"/>
      <c r="PPP48" s="548"/>
      <c r="PPQ48" s="548"/>
      <c r="PPR48" s="548"/>
      <c r="PPS48" s="548"/>
      <c r="PPT48" s="548"/>
      <c r="PPU48" s="548"/>
      <c r="PPV48" s="548"/>
      <c r="PPW48" s="548"/>
      <c r="PPX48" s="548"/>
      <c r="PPY48" s="548"/>
      <c r="PPZ48" s="548"/>
      <c r="PQA48" s="548"/>
      <c r="PQB48" s="548"/>
      <c r="PQC48" s="548"/>
      <c r="PQD48" s="548"/>
      <c r="PQE48" s="548"/>
      <c r="PQF48" s="548"/>
      <c r="PQG48" s="548"/>
      <c r="PQH48" s="548"/>
      <c r="PQI48" s="548"/>
      <c r="PQJ48" s="548"/>
      <c r="PQK48" s="548"/>
      <c r="PQL48" s="548"/>
      <c r="PQM48" s="548"/>
      <c r="PQN48" s="548"/>
      <c r="PQO48" s="548"/>
      <c r="PQP48" s="548"/>
      <c r="PQQ48" s="548"/>
      <c r="PQR48" s="548"/>
      <c r="PQS48" s="548"/>
      <c r="PQT48" s="548"/>
      <c r="PQU48" s="548"/>
      <c r="PQV48" s="548"/>
      <c r="PQW48" s="548"/>
      <c r="PQX48" s="548"/>
      <c r="PQY48" s="548"/>
      <c r="PQZ48" s="548"/>
      <c r="PRA48" s="548"/>
      <c r="PRB48" s="548"/>
      <c r="PRC48" s="548"/>
      <c r="PRD48" s="548"/>
      <c r="PRE48" s="548"/>
      <c r="PRF48" s="548"/>
      <c r="PRG48" s="548"/>
      <c r="PRH48" s="548"/>
      <c r="PRI48" s="548"/>
      <c r="PRJ48" s="548"/>
      <c r="PRK48" s="548"/>
      <c r="PRL48" s="548"/>
      <c r="PRM48" s="548"/>
      <c r="PRN48" s="548"/>
      <c r="PRO48" s="548"/>
      <c r="PRP48" s="548"/>
      <c r="PRQ48" s="548"/>
      <c r="PRR48" s="548"/>
      <c r="PRS48" s="548"/>
      <c r="PRT48" s="548"/>
      <c r="PRU48" s="548"/>
      <c r="PRV48" s="548"/>
      <c r="PRW48" s="548"/>
      <c r="PRX48" s="548"/>
      <c r="PRY48" s="548"/>
      <c r="PRZ48" s="548"/>
      <c r="PSA48" s="548"/>
      <c r="PSB48" s="548"/>
      <c r="PSC48" s="548"/>
      <c r="PSD48" s="548"/>
      <c r="PSE48" s="548"/>
      <c r="PSF48" s="548"/>
      <c r="PSG48" s="548"/>
      <c r="PSH48" s="548"/>
      <c r="PSI48" s="548"/>
      <c r="PSJ48" s="548"/>
      <c r="PSK48" s="548"/>
      <c r="PSL48" s="548"/>
      <c r="PSM48" s="548"/>
      <c r="PSN48" s="548"/>
      <c r="PSO48" s="548"/>
      <c r="PSP48" s="548"/>
      <c r="PSQ48" s="548"/>
      <c r="PSR48" s="548"/>
      <c r="PSS48" s="548"/>
      <c r="PST48" s="548"/>
      <c r="PSU48" s="548"/>
      <c r="PSV48" s="548"/>
      <c r="PSW48" s="548"/>
      <c r="PSX48" s="548"/>
      <c r="PSY48" s="548"/>
      <c r="PSZ48" s="548"/>
      <c r="PTA48" s="548"/>
      <c r="PTB48" s="548"/>
      <c r="PTC48" s="548"/>
      <c r="PTD48" s="548"/>
      <c r="PTE48" s="548"/>
      <c r="PTF48" s="548"/>
      <c r="PTG48" s="548"/>
      <c r="PTH48" s="548"/>
      <c r="PTI48" s="548"/>
      <c r="PTJ48" s="548"/>
      <c r="PTK48" s="548"/>
      <c r="PTL48" s="548"/>
      <c r="PTM48" s="548"/>
      <c r="PTN48" s="548"/>
      <c r="PTO48" s="548"/>
      <c r="PTP48" s="548"/>
      <c r="PTQ48" s="548"/>
      <c r="PTR48" s="548"/>
      <c r="PTS48" s="548"/>
      <c r="PTT48" s="548"/>
      <c r="PTU48" s="548"/>
      <c r="PTV48" s="548"/>
      <c r="PTW48" s="548"/>
      <c r="PTX48" s="548"/>
      <c r="PTY48" s="548"/>
      <c r="PTZ48" s="548"/>
      <c r="PUA48" s="548"/>
      <c r="PUB48" s="548"/>
      <c r="PUC48" s="548"/>
      <c r="PUD48" s="548"/>
      <c r="PUE48" s="548"/>
      <c r="PUF48" s="548"/>
      <c r="PUG48" s="548"/>
      <c r="PUH48" s="548"/>
      <c r="PUI48" s="548"/>
      <c r="PUJ48" s="548"/>
      <c r="PUK48" s="548"/>
      <c r="PUL48" s="548"/>
      <c r="PUM48" s="548"/>
      <c r="PUN48" s="548"/>
      <c r="PUO48" s="548"/>
      <c r="PUP48" s="548"/>
      <c r="PUQ48" s="548"/>
      <c r="PUR48" s="548"/>
      <c r="PUS48" s="548"/>
      <c r="PUT48" s="548"/>
      <c r="PUU48" s="548"/>
      <c r="PUV48" s="548"/>
      <c r="PUW48" s="548"/>
      <c r="PUX48" s="548"/>
      <c r="PUY48" s="548"/>
      <c r="PUZ48" s="548"/>
      <c r="PVA48" s="548"/>
      <c r="PVB48" s="548"/>
      <c r="PVC48" s="548"/>
      <c r="PVD48" s="548"/>
      <c r="PVE48" s="548"/>
      <c r="PVF48" s="548"/>
      <c r="PVG48" s="548"/>
      <c r="PVH48" s="548"/>
      <c r="PVI48" s="548"/>
      <c r="PVJ48" s="548"/>
      <c r="PVK48" s="548"/>
      <c r="PVL48" s="548"/>
      <c r="PVM48" s="548"/>
      <c r="PVN48" s="548"/>
      <c r="PVO48" s="548"/>
      <c r="PVP48" s="548"/>
      <c r="PVQ48" s="548"/>
      <c r="PVR48" s="548"/>
      <c r="PVS48" s="548"/>
      <c r="PVT48" s="548"/>
      <c r="PVU48" s="548"/>
      <c r="PVV48" s="548"/>
      <c r="PVW48" s="548"/>
      <c r="PVX48" s="548"/>
      <c r="PVY48" s="548"/>
      <c r="PVZ48" s="548"/>
      <c r="PWA48" s="548"/>
      <c r="PWB48" s="548"/>
      <c r="PWC48" s="548"/>
      <c r="PWD48" s="548"/>
      <c r="PWE48" s="548"/>
      <c r="PWF48" s="548"/>
      <c r="PWG48" s="548"/>
      <c r="PWH48" s="548"/>
      <c r="PWI48" s="548"/>
      <c r="PWJ48" s="548"/>
      <c r="PWK48" s="548"/>
      <c r="PWL48" s="548"/>
      <c r="PWM48" s="548"/>
      <c r="PWN48" s="548"/>
      <c r="PWO48" s="548"/>
      <c r="PWP48" s="548"/>
      <c r="PWQ48" s="548"/>
      <c r="PWR48" s="548"/>
      <c r="PWS48" s="548"/>
      <c r="PWT48" s="548"/>
      <c r="PWU48" s="548"/>
      <c r="PWV48" s="548"/>
      <c r="PWW48" s="548"/>
      <c r="PWX48" s="548"/>
      <c r="PWY48" s="548"/>
      <c r="PWZ48" s="548"/>
      <c r="PXA48" s="548"/>
      <c r="PXB48" s="548"/>
      <c r="PXC48" s="548"/>
      <c r="PXD48" s="548"/>
      <c r="PXE48" s="548"/>
      <c r="PXF48" s="548"/>
      <c r="PXG48" s="548"/>
      <c r="PXH48" s="548"/>
      <c r="PXI48" s="548"/>
      <c r="PXJ48" s="548"/>
      <c r="PXK48" s="548"/>
      <c r="PXL48" s="548"/>
      <c r="PXM48" s="548"/>
      <c r="PXN48" s="548"/>
      <c r="PXO48" s="548"/>
      <c r="PXP48" s="548"/>
      <c r="PXQ48" s="548"/>
      <c r="PXR48" s="548"/>
      <c r="PXS48" s="548"/>
      <c r="PXT48" s="548"/>
      <c r="PXU48" s="548"/>
      <c r="PXV48" s="548"/>
      <c r="PXW48" s="548"/>
      <c r="PXX48" s="548"/>
      <c r="PXY48" s="548"/>
      <c r="PXZ48" s="548"/>
      <c r="PYA48" s="548"/>
      <c r="PYB48" s="548"/>
      <c r="PYC48" s="548"/>
      <c r="PYD48" s="548"/>
      <c r="PYE48" s="548"/>
      <c r="PYF48" s="548"/>
      <c r="PYG48" s="548"/>
      <c r="PYH48" s="548"/>
      <c r="PYI48" s="548"/>
      <c r="PYJ48" s="548"/>
      <c r="PYK48" s="548"/>
      <c r="PYL48" s="548"/>
      <c r="PYM48" s="548"/>
      <c r="PYN48" s="548"/>
      <c r="PYO48" s="548"/>
      <c r="PYP48" s="548"/>
      <c r="PYQ48" s="548"/>
      <c r="PYR48" s="548"/>
      <c r="PYS48" s="548"/>
      <c r="PYT48" s="548"/>
      <c r="PYU48" s="548"/>
      <c r="PYV48" s="548"/>
      <c r="PYW48" s="548"/>
      <c r="PYX48" s="548"/>
      <c r="PYY48" s="548"/>
      <c r="PYZ48" s="548"/>
      <c r="PZA48" s="548"/>
      <c r="PZB48" s="548"/>
      <c r="PZC48" s="548"/>
      <c r="PZD48" s="548"/>
      <c r="PZE48" s="548"/>
      <c r="PZF48" s="548"/>
      <c r="PZG48" s="548"/>
      <c r="PZH48" s="548"/>
      <c r="PZI48" s="548"/>
      <c r="PZJ48" s="548"/>
      <c r="PZK48" s="548"/>
      <c r="PZL48" s="548"/>
      <c r="PZM48" s="548"/>
      <c r="PZN48" s="548"/>
      <c r="PZO48" s="548"/>
      <c r="PZP48" s="548"/>
      <c r="PZQ48" s="548"/>
      <c r="PZR48" s="548"/>
      <c r="PZS48" s="548"/>
      <c r="PZT48" s="548"/>
      <c r="PZU48" s="548"/>
      <c r="PZV48" s="548"/>
      <c r="PZW48" s="548"/>
      <c r="PZX48" s="548"/>
      <c r="PZY48" s="548"/>
      <c r="PZZ48" s="548"/>
      <c r="QAA48" s="548"/>
      <c r="QAB48" s="548"/>
      <c r="QAC48" s="548"/>
      <c r="QAD48" s="548"/>
      <c r="QAE48" s="548"/>
      <c r="QAF48" s="548"/>
      <c r="QAG48" s="548"/>
      <c r="QAH48" s="548"/>
      <c r="QAI48" s="548"/>
      <c r="QAJ48" s="548"/>
      <c r="QAK48" s="548"/>
      <c r="QAL48" s="548"/>
      <c r="QAM48" s="548"/>
      <c r="QAN48" s="548"/>
      <c r="QAO48" s="548"/>
      <c r="QAP48" s="548"/>
      <c r="QAQ48" s="548"/>
      <c r="QAR48" s="548"/>
      <c r="QAS48" s="548"/>
      <c r="QAT48" s="548"/>
      <c r="QAU48" s="548"/>
      <c r="QAV48" s="548"/>
      <c r="QAW48" s="548"/>
      <c r="QAX48" s="548"/>
      <c r="QAY48" s="548"/>
      <c r="QAZ48" s="548"/>
      <c r="QBA48" s="548"/>
      <c r="QBB48" s="548"/>
      <c r="QBC48" s="548"/>
      <c r="QBD48" s="548"/>
      <c r="QBE48" s="548"/>
      <c r="QBF48" s="548"/>
      <c r="QBG48" s="548"/>
      <c r="QBH48" s="548"/>
      <c r="QBI48" s="548"/>
      <c r="QBJ48" s="548"/>
      <c r="QBK48" s="548"/>
      <c r="QBL48" s="548"/>
      <c r="QBM48" s="548"/>
      <c r="QBN48" s="548"/>
      <c r="QBO48" s="548"/>
      <c r="QBP48" s="548"/>
      <c r="QBQ48" s="548"/>
      <c r="QBR48" s="548"/>
      <c r="QBS48" s="548"/>
      <c r="QBT48" s="548"/>
      <c r="QBU48" s="548"/>
      <c r="QBV48" s="548"/>
      <c r="QBW48" s="548"/>
      <c r="QBX48" s="548"/>
      <c r="QBY48" s="548"/>
      <c r="QBZ48" s="548"/>
      <c r="QCA48" s="548"/>
      <c r="QCB48" s="548"/>
      <c r="QCC48" s="548"/>
      <c r="QCD48" s="548"/>
      <c r="QCE48" s="548"/>
      <c r="QCF48" s="548"/>
      <c r="QCG48" s="548"/>
      <c r="QCH48" s="548"/>
      <c r="QCI48" s="548"/>
      <c r="QCJ48" s="548"/>
      <c r="QCK48" s="548"/>
      <c r="QCL48" s="548"/>
      <c r="QCM48" s="548"/>
      <c r="QCN48" s="548"/>
      <c r="QCO48" s="548"/>
      <c r="QCP48" s="548"/>
      <c r="QCQ48" s="548"/>
      <c r="QCR48" s="548"/>
      <c r="QCS48" s="548"/>
      <c r="QCT48" s="548"/>
      <c r="QCU48" s="548"/>
      <c r="QCV48" s="548"/>
      <c r="QCW48" s="548"/>
      <c r="QCX48" s="548"/>
      <c r="QCY48" s="548"/>
      <c r="QCZ48" s="548"/>
      <c r="QDA48" s="548"/>
      <c r="QDB48" s="548"/>
      <c r="QDC48" s="548"/>
      <c r="QDD48" s="548"/>
      <c r="QDE48" s="548"/>
      <c r="QDF48" s="548"/>
      <c r="QDG48" s="548"/>
      <c r="QDH48" s="548"/>
      <c r="QDI48" s="548"/>
      <c r="QDJ48" s="548"/>
      <c r="QDK48" s="548"/>
      <c r="QDL48" s="548"/>
      <c r="QDM48" s="548"/>
      <c r="QDN48" s="548"/>
      <c r="QDO48" s="548"/>
      <c r="QDP48" s="548"/>
      <c r="QDQ48" s="548"/>
      <c r="QDR48" s="548"/>
      <c r="QDS48" s="548"/>
      <c r="QDT48" s="548"/>
      <c r="QDU48" s="548"/>
      <c r="QDV48" s="548"/>
      <c r="QDW48" s="548"/>
      <c r="QDX48" s="548"/>
      <c r="QDY48" s="548"/>
      <c r="QDZ48" s="548"/>
      <c r="QEA48" s="548"/>
      <c r="QEB48" s="548"/>
      <c r="QEC48" s="548"/>
      <c r="QED48" s="548"/>
      <c r="QEE48" s="548"/>
      <c r="QEF48" s="548"/>
      <c r="QEG48" s="548"/>
      <c r="QEH48" s="548"/>
      <c r="QEI48" s="548"/>
      <c r="QEJ48" s="548"/>
      <c r="QEK48" s="548"/>
      <c r="QEL48" s="548"/>
      <c r="QEM48" s="548"/>
      <c r="QEN48" s="548"/>
      <c r="QEO48" s="548"/>
      <c r="QEP48" s="548"/>
      <c r="QEQ48" s="548"/>
      <c r="QER48" s="548"/>
      <c r="QES48" s="548"/>
      <c r="QET48" s="548"/>
      <c r="QEU48" s="548"/>
      <c r="QEV48" s="548"/>
      <c r="QEW48" s="548"/>
      <c r="QEX48" s="548"/>
      <c r="QEY48" s="548"/>
      <c r="QEZ48" s="548"/>
      <c r="QFA48" s="548"/>
      <c r="QFB48" s="548"/>
      <c r="QFC48" s="548"/>
      <c r="QFD48" s="548"/>
      <c r="QFE48" s="548"/>
      <c r="QFF48" s="548"/>
      <c r="QFG48" s="548"/>
      <c r="QFH48" s="548"/>
      <c r="QFI48" s="548"/>
      <c r="QFJ48" s="548"/>
      <c r="QFK48" s="548"/>
      <c r="QFL48" s="548"/>
      <c r="QFM48" s="548"/>
      <c r="QFN48" s="548"/>
      <c r="QFO48" s="548"/>
      <c r="QFP48" s="548"/>
      <c r="QFQ48" s="548"/>
      <c r="QFR48" s="548"/>
      <c r="QFS48" s="548"/>
      <c r="QFT48" s="548"/>
      <c r="QFU48" s="548"/>
      <c r="QFV48" s="548"/>
      <c r="QFW48" s="548"/>
      <c r="QFX48" s="548"/>
      <c r="QFY48" s="548"/>
      <c r="QFZ48" s="548"/>
      <c r="QGA48" s="548"/>
      <c r="QGB48" s="548"/>
      <c r="QGC48" s="548"/>
      <c r="QGD48" s="548"/>
      <c r="QGE48" s="548"/>
      <c r="QGF48" s="548"/>
      <c r="QGG48" s="548"/>
      <c r="QGH48" s="548"/>
      <c r="QGI48" s="548"/>
      <c r="QGJ48" s="548"/>
      <c r="QGK48" s="548"/>
      <c r="QGL48" s="548"/>
      <c r="QGM48" s="548"/>
      <c r="QGN48" s="548"/>
      <c r="QGO48" s="548"/>
      <c r="QGP48" s="548"/>
      <c r="QGQ48" s="548"/>
      <c r="QGR48" s="548"/>
      <c r="QGS48" s="548"/>
      <c r="QGT48" s="548"/>
      <c r="QGU48" s="548"/>
      <c r="QGV48" s="548"/>
      <c r="QGW48" s="548"/>
      <c r="QGX48" s="548"/>
      <c r="QGY48" s="548"/>
      <c r="QGZ48" s="548"/>
      <c r="QHA48" s="548"/>
      <c r="QHB48" s="548"/>
      <c r="QHC48" s="548"/>
      <c r="QHD48" s="548"/>
      <c r="QHE48" s="548"/>
      <c r="QHF48" s="548"/>
      <c r="QHG48" s="548"/>
      <c r="QHH48" s="548"/>
      <c r="QHI48" s="548"/>
      <c r="QHJ48" s="548"/>
      <c r="QHK48" s="548"/>
      <c r="QHL48" s="548"/>
      <c r="QHM48" s="548"/>
      <c r="QHN48" s="548"/>
      <c r="QHO48" s="548"/>
      <c r="QHP48" s="548"/>
      <c r="QHQ48" s="548"/>
      <c r="QHR48" s="548"/>
      <c r="QHS48" s="548"/>
      <c r="QHT48" s="548"/>
      <c r="QHU48" s="548"/>
      <c r="QHV48" s="548"/>
      <c r="QHW48" s="548"/>
      <c r="QHX48" s="548"/>
      <c r="QHY48" s="548"/>
      <c r="QHZ48" s="548"/>
      <c r="QIA48" s="548"/>
      <c r="QIB48" s="548"/>
      <c r="QIC48" s="548"/>
      <c r="QID48" s="548"/>
      <c r="QIE48" s="548"/>
      <c r="QIF48" s="548"/>
      <c r="QIG48" s="548"/>
      <c r="QIH48" s="548"/>
      <c r="QII48" s="548"/>
      <c r="QIJ48" s="548"/>
      <c r="QIK48" s="548"/>
      <c r="QIL48" s="548"/>
      <c r="QIM48" s="548"/>
      <c r="QIN48" s="548"/>
      <c r="QIO48" s="548"/>
      <c r="QIP48" s="548"/>
      <c r="QIQ48" s="548"/>
      <c r="QIR48" s="548"/>
      <c r="QIS48" s="548"/>
      <c r="QIT48" s="548"/>
      <c r="QIU48" s="548"/>
      <c r="QIV48" s="548"/>
      <c r="QIW48" s="548"/>
      <c r="QIX48" s="548"/>
      <c r="QIY48" s="548"/>
      <c r="QIZ48" s="548"/>
      <c r="QJA48" s="548"/>
      <c r="QJB48" s="548"/>
      <c r="QJC48" s="548"/>
      <c r="QJD48" s="548"/>
      <c r="QJE48" s="548"/>
      <c r="QJF48" s="548"/>
      <c r="QJG48" s="548"/>
      <c r="QJH48" s="548"/>
      <c r="QJI48" s="548"/>
      <c r="QJJ48" s="548"/>
      <c r="QJK48" s="548"/>
      <c r="QJL48" s="548"/>
      <c r="QJM48" s="548"/>
      <c r="QJN48" s="548"/>
      <c r="QJO48" s="548"/>
      <c r="QJP48" s="548"/>
      <c r="QJQ48" s="548"/>
      <c r="QJR48" s="548"/>
      <c r="QJS48" s="548"/>
      <c r="QJT48" s="548"/>
      <c r="QJU48" s="548"/>
      <c r="QJV48" s="548"/>
      <c r="QJW48" s="548"/>
      <c r="QJX48" s="548"/>
      <c r="QJY48" s="548"/>
      <c r="QJZ48" s="548"/>
      <c r="QKA48" s="548"/>
      <c r="QKB48" s="548"/>
      <c r="QKC48" s="548"/>
      <c r="QKD48" s="548"/>
      <c r="QKE48" s="548"/>
      <c r="QKF48" s="548"/>
      <c r="QKG48" s="548"/>
      <c r="QKH48" s="548"/>
      <c r="QKI48" s="548"/>
      <c r="QKJ48" s="548"/>
      <c r="QKK48" s="548"/>
      <c r="QKL48" s="548"/>
      <c r="QKM48" s="548"/>
      <c r="QKN48" s="548"/>
      <c r="QKO48" s="548"/>
      <c r="QKP48" s="548"/>
      <c r="QKQ48" s="548"/>
      <c r="QKR48" s="548"/>
      <c r="QKS48" s="548"/>
      <c r="QKT48" s="548"/>
      <c r="QKU48" s="548"/>
      <c r="QKV48" s="548"/>
      <c r="QKW48" s="548"/>
      <c r="QKX48" s="548"/>
      <c r="QKY48" s="548"/>
      <c r="QKZ48" s="548"/>
      <c r="QLA48" s="548"/>
      <c r="QLB48" s="548"/>
      <c r="QLC48" s="548"/>
      <c r="QLD48" s="548"/>
      <c r="QLE48" s="548"/>
      <c r="QLF48" s="548"/>
      <c r="QLG48" s="548"/>
      <c r="QLH48" s="548"/>
      <c r="QLI48" s="548"/>
      <c r="QLJ48" s="548"/>
      <c r="QLK48" s="548"/>
      <c r="QLL48" s="548"/>
      <c r="QLM48" s="548"/>
      <c r="QLN48" s="548"/>
      <c r="QLO48" s="548"/>
      <c r="QLP48" s="548"/>
      <c r="QLQ48" s="548"/>
      <c r="QLR48" s="548"/>
      <c r="QLS48" s="548"/>
      <c r="QLT48" s="548"/>
      <c r="QLU48" s="548"/>
      <c r="QLV48" s="548"/>
      <c r="QLW48" s="548"/>
      <c r="QLX48" s="548"/>
      <c r="QLY48" s="548"/>
      <c r="QLZ48" s="548"/>
      <c r="QMA48" s="548"/>
      <c r="QMB48" s="548"/>
      <c r="QMC48" s="548"/>
      <c r="QMD48" s="548"/>
      <c r="QME48" s="548"/>
      <c r="QMF48" s="548"/>
      <c r="QMG48" s="548"/>
      <c r="QMH48" s="548"/>
      <c r="QMI48" s="548"/>
      <c r="QMJ48" s="548"/>
      <c r="QMK48" s="548"/>
      <c r="QML48" s="548"/>
      <c r="QMM48" s="548"/>
      <c r="QMN48" s="548"/>
      <c r="QMO48" s="548"/>
      <c r="QMP48" s="548"/>
      <c r="QMQ48" s="548"/>
      <c r="QMR48" s="548"/>
      <c r="QMS48" s="548"/>
      <c r="QMT48" s="548"/>
      <c r="QMU48" s="548"/>
      <c r="QMV48" s="548"/>
      <c r="QMW48" s="548"/>
      <c r="QMX48" s="548"/>
      <c r="QMY48" s="548"/>
      <c r="QMZ48" s="548"/>
      <c r="QNA48" s="548"/>
      <c r="QNB48" s="548"/>
      <c r="QNC48" s="548"/>
      <c r="QND48" s="548"/>
      <c r="QNE48" s="548"/>
      <c r="QNF48" s="548"/>
      <c r="QNG48" s="548"/>
      <c r="QNH48" s="548"/>
      <c r="QNI48" s="548"/>
      <c r="QNJ48" s="548"/>
      <c r="QNK48" s="548"/>
      <c r="QNL48" s="548"/>
      <c r="QNM48" s="548"/>
      <c r="QNN48" s="548"/>
      <c r="QNO48" s="548"/>
      <c r="QNP48" s="548"/>
      <c r="QNQ48" s="548"/>
      <c r="QNR48" s="548"/>
      <c r="QNS48" s="548"/>
      <c r="QNT48" s="548"/>
      <c r="QNU48" s="548"/>
      <c r="QNV48" s="548"/>
      <c r="QNW48" s="548"/>
      <c r="QNX48" s="548"/>
      <c r="QNY48" s="548"/>
      <c r="QNZ48" s="548"/>
      <c r="QOA48" s="548"/>
      <c r="QOB48" s="548"/>
      <c r="QOC48" s="548"/>
      <c r="QOD48" s="548"/>
      <c r="QOE48" s="548"/>
      <c r="QOF48" s="548"/>
      <c r="QOG48" s="548"/>
      <c r="QOH48" s="548"/>
      <c r="QOI48" s="548"/>
      <c r="QOJ48" s="548"/>
      <c r="QOK48" s="548"/>
      <c r="QOL48" s="548"/>
      <c r="QOM48" s="548"/>
      <c r="QON48" s="548"/>
      <c r="QOO48" s="548"/>
      <c r="QOP48" s="548"/>
      <c r="QOQ48" s="548"/>
      <c r="QOR48" s="548"/>
      <c r="QOS48" s="548"/>
      <c r="QOT48" s="548"/>
      <c r="QOU48" s="548"/>
      <c r="QOV48" s="548"/>
      <c r="QOW48" s="548"/>
      <c r="QOX48" s="548"/>
      <c r="QOY48" s="548"/>
      <c r="QOZ48" s="548"/>
      <c r="QPA48" s="548"/>
      <c r="QPB48" s="548"/>
      <c r="QPC48" s="548"/>
      <c r="QPD48" s="548"/>
      <c r="QPE48" s="548"/>
      <c r="QPF48" s="548"/>
      <c r="QPG48" s="548"/>
      <c r="QPH48" s="548"/>
      <c r="QPI48" s="548"/>
      <c r="QPJ48" s="548"/>
      <c r="QPK48" s="548"/>
      <c r="QPL48" s="548"/>
      <c r="QPM48" s="548"/>
      <c r="QPN48" s="548"/>
      <c r="QPO48" s="548"/>
      <c r="QPP48" s="548"/>
      <c r="QPQ48" s="548"/>
      <c r="QPR48" s="548"/>
      <c r="QPS48" s="548"/>
      <c r="QPT48" s="548"/>
      <c r="QPU48" s="548"/>
      <c r="QPV48" s="548"/>
      <c r="QPW48" s="548"/>
      <c r="QPX48" s="548"/>
      <c r="QPY48" s="548"/>
      <c r="QPZ48" s="548"/>
      <c r="QQA48" s="548"/>
      <c r="QQB48" s="548"/>
      <c r="QQC48" s="548"/>
      <c r="QQD48" s="548"/>
      <c r="QQE48" s="548"/>
      <c r="QQF48" s="548"/>
      <c r="QQG48" s="548"/>
      <c r="QQH48" s="548"/>
      <c r="QQI48" s="548"/>
      <c r="QQJ48" s="548"/>
      <c r="QQK48" s="548"/>
      <c r="QQL48" s="548"/>
      <c r="QQM48" s="548"/>
      <c r="QQN48" s="548"/>
      <c r="QQO48" s="548"/>
      <c r="QQP48" s="548"/>
      <c r="QQQ48" s="548"/>
      <c r="QQR48" s="548"/>
      <c r="QQS48" s="548"/>
      <c r="QQT48" s="548"/>
      <c r="QQU48" s="548"/>
      <c r="QQV48" s="548"/>
      <c r="QQW48" s="548"/>
      <c r="QQX48" s="548"/>
      <c r="QQY48" s="548"/>
      <c r="QQZ48" s="548"/>
      <c r="QRA48" s="548"/>
      <c r="QRB48" s="548"/>
      <c r="QRC48" s="548"/>
      <c r="QRD48" s="548"/>
      <c r="QRE48" s="548"/>
      <c r="QRF48" s="548"/>
      <c r="QRG48" s="548"/>
      <c r="QRH48" s="548"/>
      <c r="QRI48" s="548"/>
      <c r="QRJ48" s="548"/>
      <c r="QRK48" s="548"/>
      <c r="QRL48" s="548"/>
      <c r="QRM48" s="548"/>
      <c r="QRN48" s="548"/>
      <c r="QRO48" s="548"/>
      <c r="QRP48" s="548"/>
      <c r="QRQ48" s="548"/>
      <c r="QRR48" s="548"/>
      <c r="QRS48" s="548"/>
      <c r="QRT48" s="548"/>
      <c r="QRU48" s="548"/>
      <c r="QRV48" s="548"/>
      <c r="QRW48" s="548"/>
      <c r="QRX48" s="548"/>
      <c r="QRY48" s="548"/>
      <c r="QRZ48" s="548"/>
      <c r="QSA48" s="548"/>
      <c r="QSB48" s="548"/>
      <c r="QSC48" s="548"/>
      <c r="QSD48" s="548"/>
      <c r="QSE48" s="548"/>
      <c r="QSF48" s="548"/>
      <c r="QSG48" s="548"/>
      <c r="QSH48" s="548"/>
      <c r="QSI48" s="548"/>
      <c r="QSJ48" s="548"/>
      <c r="QSK48" s="548"/>
      <c r="QSL48" s="548"/>
      <c r="QSM48" s="548"/>
      <c r="QSN48" s="548"/>
      <c r="QSO48" s="548"/>
      <c r="QSP48" s="548"/>
      <c r="QSQ48" s="548"/>
      <c r="QSR48" s="548"/>
      <c r="QSS48" s="548"/>
      <c r="QST48" s="548"/>
      <c r="QSU48" s="548"/>
      <c r="QSV48" s="548"/>
      <c r="QSW48" s="548"/>
      <c r="QSX48" s="548"/>
      <c r="QSY48" s="548"/>
      <c r="QSZ48" s="548"/>
      <c r="QTA48" s="548"/>
      <c r="QTB48" s="548"/>
      <c r="QTC48" s="548"/>
      <c r="QTD48" s="548"/>
      <c r="QTE48" s="548"/>
      <c r="QTF48" s="548"/>
      <c r="QTG48" s="548"/>
      <c r="QTH48" s="548"/>
      <c r="QTI48" s="548"/>
      <c r="QTJ48" s="548"/>
      <c r="QTK48" s="548"/>
      <c r="QTL48" s="548"/>
      <c r="QTM48" s="548"/>
      <c r="QTN48" s="548"/>
      <c r="QTO48" s="548"/>
      <c r="QTP48" s="548"/>
      <c r="QTQ48" s="548"/>
      <c r="QTR48" s="548"/>
      <c r="QTS48" s="548"/>
      <c r="QTT48" s="548"/>
      <c r="QTU48" s="548"/>
      <c r="QTV48" s="548"/>
      <c r="QTW48" s="548"/>
      <c r="QTX48" s="548"/>
      <c r="QTY48" s="548"/>
      <c r="QTZ48" s="548"/>
      <c r="QUA48" s="548"/>
      <c r="QUB48" s="548"/>
      <c r="QUC48" s="548"/>
      <c r="QUD48" s="548"/>
      <c r="QUE48" s="548"/>
      <c r="QUF48" s="548"/>
      <c r="QUG48" s="548"/>
      <c r="QUH48" s="548"/>
      <c r="QUI48" s="548"/>
      <c r="QUJ48" s="548"/>
      <c r="QUK48" s="548"/>
      <c r="QUL48" s="548"/>
      <c r="QUM48" s="548"/>
      <c r="QUN48" s="548"/>
      <c r="QUO48" s="548"/>
      <c r="QUP48" s="548"/>
      <c r="QUQ48" s="548"/>
      <c r="QUR48" s="548"/>
      <c r="QUS48" s="548"/>
      <c r="QUT48" s="548"/>
      <c r="QUU48" s="548"/>
      <c r="QUV48" s="548"/>
      <c r="QUW48" s="548"/>
      <c r="QUX48" s="548"/>
      <c r="QUY48" s="548"/>
      <c r="QUZ48" s="548"/>
      <c r="QVA48" s="548"/>
      <c r="QVB48" s="548"/>
      <c r="QVC48" s="548"/>
      <c r="QVD48" s="548"/>
      <c r="QVE48" s="548"/>
      <c r="QVF48" s="548"/>
      <c r="QVG48" s="548"/>
      <c r="QVH48" s="548"/>
      <c r="QVI48" s="548"/>
      <c r="QVJ48" s="548"/>
      <c r="QVK48" s="548"/>
      <c r="QVL48" s="548"/>
      <c r="QVM48" s="548"/>
      <c r="QVN48" s="548"/>
      <c r="QVO48" s="548"/>
      <c r="QVP48" s="548"/>
      <c r="QVQ48" s="548"/>
      <c r="QVR48" s="548"/>
      <c r="QVS48" s="548"/>
      <c r="QVT48" s="548"/>
      <c r="QVU48" s="548"/>
      <c r="QVV48" s="548"/>
      <c r="QVW48" s="548"/>
      <c r="QVX48" s="548"/>
      <c r="QVY48" s="548"/>
      <c r="QVZ48" s="548"/>
      <c r="QWA48" s="548"/>
      <c r="QWB48" s="548"/>
      <c r="QWC48" s="548"/>
      <c r="QWD48" s="548"/>
      <c r="QWE48" s="548"/>
      <c r="QWF48" s="548"/>
      <c r="QWG48" s="548"/>
      <c r="QWH48" s="548"/>
      <c r="QWI48" s="548"/>
      <c r="QWJ48" s="548"/>
      <c r="QWK48" s="548"/>
      <c r="QWL48" s="548"/>
      <c r="QWM48" s="548"/>
      <c r="QWN48" s="548"/>
      <c r="QWO48" s="548"/>
      <c r="QWP48" s="548"/>
      <c r="QWQ48" s="548"/>
      <c r="QWR48" s="548"/>
      <c r="QWS48" s="548"/>
      <c r="QWT48" s="548"/>
      <c r="QWU48" s="548"/>
      <c r="QWV48" s="548"/>
      <c r="QWW48" s="548"/>
      <c r="QWX48" s="548"/>
      <c r="QWY48" s="548"/>
      <c r="QWZ48" s="548"/>
      <c r="QXA48" s="548"/>
      <c r="QXB48" s="548"/>
      <c r="QXC48" s="548"/>
      <c r="QXD48" s="548"/>
      <c r="QXE48" s="548"/>
      <c r="QXF48" s="548"/>
      <c r="QXG48" s="548"/>
      <c r="QXH48" s="548"/>
      <c r="QXI48" s="548"/>
      <c r="QXJ48" s="548"/>
      <c r="QXK48" s="548"/>
      <c r="QXL48" s="548"/>
      <c r="QXM48" s="548"/>
      <c r="QXN48" s="548"/>
      <c r="QXO48" s="548"/>
      <c r="QXP48" s="548"/>
      <c r="QXQ48" s="548"/>
      <c r="QXR48" s="548"/>
      <c r="QXS48" s="548"/>
      <c r="QXT48" s="548"/>
      <c r="QXU48" s="548"/>
      <c r="QXV48" s="548"/>
      <c r="QXW48" s="548"/>
      <c r="QXX48" s="548"/>
      <c r="QXY48" s="548"/>
      <c r="QXZ48" s="548"/>
      <c r="QYA48" s="548"/>
      <c r="QYB48" s="548"/>
      <c r="QYC48" s="548"/>
      <c r="QYD48" s="548"/>
      <c r="QYE48" s="548"/>
      <c r="QYF48" s="548"/>
      <c r="QYG48" s="548"/>
      <c r="QYH48" s="548"/>
      <c r="QYI48" s="548"/>
      <c r="QYJ48" s="548"/>
      <c r="QYK48" s="548"/>
      <c r="QYL48" s="548"/>
      <c r="QYM48" s="548"/>
      <c r="QYN48" s="548"/>
      <c r="QYO48" s="548"/>
      <c r="QYP48" s="548"/>
      <c r="QYQ48" s="548"/>
      <c r="QYR48" s="548"/>
      <c r="QYS48" s="548"/>
      <c r="QYT48" s="548"/>
      <c r="QYU48" s="548"/>
      <c r="QYV48" s="548"/>
      <c r="QYW48" s="548"/>
      <c r="QYX48" s="548"/>
      <c r="QYY48" s="548"/>
      <c r="QYZ48" s="548"/>
      <c r="QZA48" s="548"/>
      <c r="QZB48" s="548"/>
      <c r="QZC48" s="548"/>
      <c r="QZD48" s="548"/>
      <c r="QZE48" s="548"/>
      <c r="QZF48" s="548"/>
      <c r="QZG48" s="548"/>
      <c r="QZH48" s="548"/>
      <c r="QZI48" s="548"/>
      <c r="QZJ48" s="548"/>
      <c r="QZK48" s="548"/>
      <c r="QZL48" s="548"/>
      <c r="QZM48" s="548"/>
      <c r="QZN48" s="548"/>
      <c r="QZO48" s="548"/>
      <c r="QZP48" s="548"/>
      <c r="QZQ48" s="548"/>
      <c r="QZR48" s="548"/>
      <c r="QZS48" s="548"/>
      <c r="QZT48" s="548"/>
      <c r="QZU48" s="548"/>
      <c r="QZV48" s="548"/>
      <c r="QZW48" s="548"/>
      <c r="QZX48" s="548"/>
      <c r="QZY48" s="548"/>
      <c r="QZZ48" s="548"/>
      <c r="RAA48" s="548"/>
      <c r="RAB48" s="548"/>
      <c r="RAC48" s="548"/>
      <c r="RAD48" s="548"/>
      <c r="RAE48" s="548"/>
      <c r="RAF48" s="548"/>
      <c r="RAG48" s="548"/>
      <c r="RAH48" s="548"/>
      <c r="RAI48" s="548"/>
      <c r="RAJ48" s="548"/>
      <c r="RAK48" s="548"/>
      <c r="RAL48" s="548"/>
      <c r="RAM48" s="548"/>
      <c r="RAN48" s="548"/>
      <c r="RAO48" s="548"/>
      <c r="RAP48" s="548"/>
      <c r="RAQ48" s="548"/>
      <c r="RAR48" s="548"/>
      <c r="RAS48" s="548"/>
      <c r="RAT48" s="548"/>
      <c r="RAU48" s="548"/>
      <c r="RAV48" s="548"/>
      <c r="RAW48" s="548"/>
      <c r="RAX48" s="548"/>
      <c r="RAY48" s="548"/>
      <c r="RAZ48" s="548"/>
      <c r="RBA48" s="548"/>
      <c r="RBB48" s="548"/>
      <c r="RBC48" s="548"/>
      <c r="RBD48" s="548"/>
      <c r="RBE48" s="548"/>
      <c r="RBF48" s="548"/>
      <c r="RBG48" s="548"/>
      <c r="RBH48" s="548"/>
      <c r="RBI48" s="548"/>
      <c r="RBJ48" s="548"/>
      <c r="RBK48" s="548"/>
      <c r="RBL48" s="548"/>
      <c r="RBM48" s="548"/>
      <c r="RBN48" s="548"/>
      <c r="RBO48" s="548"/>
      <c r="RBP48" s="548"/>
      <c r="RBQ48" s="548"/>
      <c r="RBR48" s="548"/>
      <c r="RBS48" s="548"/>
      <c r="RBT48" s="548"/>
      <c r="RBU48" s="548"/>
      <c r="RBV48" s="548"/>
      <c r="RBW48" s="548"/>
      <c r="RBX48" s="548"/>
      <c r="RBY48" s="548"/>
      <c r="RBZ48" s="548"/>
      <c r="RCA48" s="548"/>
      <c r="RCB48" s="548"/>
      <c r="RCC48" s="548"/>
      <c r="RCD48" s="548"/>
      <c r="RCE48" s="548"/>
      <c r="RCF48" s="548"/>
      <c r="RCG48" s="548"/>
      <c r="RCH48" s="548"/>
      <c r="RCI48" s="548"/>
      <c r="RCJ48" s="548"/>
      <c r="RCK48" s="548"/>
      <c r="RCL48" s="548"/>
      <c r="RCM48" s="548"/>
      <c r="RCN48" s="548"/>
      <c r="RCO48" s="548"/>
      <c r="RCP48" s="548"/>
      <c r="RCQ48" s="548"/>
      <c r="RCR48" s="548"/>
      <c r="RCS48" s="548"/>
      <c r="RCT48" s="548"/>
      <c r="RCU48" s="548"/>
      <c r="RCV48" s="548"/>
      <c r="RCW48" s="548"/>
      <c r="RCX48" s="548"/>
      <c r="RCY48" s="548"/>
      <c r="RCZ48" s="548"/>
      <c r="RDA48" s="548"/>
      <c r="RDB48" s="548"/>
      <c r="RDC48" s="548"/>
      <c r="RDD48" s="548"/>
      <c r="RDE48" s="548"/>
      <c r="RDF48" s="548"/>
      <c r="RDG48" s="548"/>
      <c r="RDH48" s="548"/>
      <c r="RDI48" s="548"/>
      <c r="RDJ48" s="548"/>
      <c r="RDK48" s="548"/>
      <c r="RDL48" s="548"/>
      <c r="RDM48" s="548"/>
      <c r="RDN48" s="548"/>
      <c r="RDO48" s="548"/>
      <c r="RDP48" s="548"/>
      <c r="RDQ48" s="548"/>
      <c r="RDR48" s="548"/>
      <c r="RDS48" s="548"/>
      <c r="RDT48" s="548"/>
      <c r="RDU48" s="548"/>
      <c r="RDV48" s="548"/>
      <c r="RDW48" s="548"/>
      <c r="RDX48" s="548"/>
      <c r="RDY48" s="548"/>
      <c r="RDZ48" s="548"/>
      <c r="REA48" s="548"/>
      <c r="REB48" s="548"/>
      <c r="REC48" s="548"/>
      <c r="RED48" s="548"/>
      <c r="REE48" s="548"/>
      <c r="REF48" s="548"/>
      <c r="REG48" s="548"/>
      <c r="REH48" s="548"/>
      <c r="REI48" s="548"/>
      <c r="REJ48" s="548"/>
      <c r="REK48" s="548"/>
      <c r="REL48" s="548"/>
      <c r="REM48" s="548"/>
      <c r="REN48" s="548"/>
      <c r="REO48" s="548"/>
      <c r="REP48" s="548"/>
      <c r="REQ48" s="548"/>
      <c r="RER48" s="548"/>
      <c r="RES48" s="548"/>
      <c r="RET48" s="548"/>
      <c r="REU48" s="548"/>
      <c r="REV48" s="548"/>
      <c r="REW48" s="548"/>
      <c r="REX48" s="548"/>
      <c r="REY48" s="548"/>
      <c r="REZ48" s="548"/>
      <c r="RFA48" s="548"/>
      <c r="RFB48" s="548"/>
      <c r="RFC48" s="548"/>
      <c r="RFD48" s="548"/>
      <c r="RFE48" s="548"/>
      <c r="RFF48" s="548"/>
      <c r="RFG48" s="548"/>
      <c r="RFH48" s="548"/>
      <c r="RFI48" s="548"/>
      <c r="RFJ48" s="548"/>
      <c r="RFK48" s="548"/>
      <c r="RFL48" s="548"/>
      <c r="RFM48" s="548"/>
      <c r="RFN48" s="548"/>
      <c r="RFO48" s="548"/>
      <c r="RFP48" s="548"/>
      <c r="RFQ48" s="548"/>
      <c r="RFR48" s="548"/>
      <c r="RFS48" s="548"/>
      <c r="RFT48" s="548"/>
      <c r="RFU48" s="548"/>
      <c r="RFV48" s="548"/>
      <c r="RFW48" s="548"/>
      <c r="RFX48" s="548"/>
      <c r="RFY48" s="548"/>
      <c r="RFZ48" s="548"/>
      <c r="RGA48" s="548"/>
      <c r="RGB48" s="548"/>
      <c r="RGC48" s="548"/>
      <c r="RGD48" s="548"/>
      <c r="RGE48" s="548"/>
      <c r="RGF48" s="548"/>
      <c r="RGG48" s="548"/>
      <c r="RGH48" s="548"/>
      <c r="RGI48" s="548"/>
      <c r="RGJ48" s="548"/>
      <c r="RGK48" s="548"/>
      <c r="RGL48" s="548"/>
      <c r="RGM48" s="548"/>
      <c r="RGN48" s="548"/>
      <c r="RGO48" s="548"/>
      <c r="RGP48" s="548"/>
      <c r="RGQ48" s="548"/>
      <c r="RGR48" s="548"/>
      <c r="RGS48" s="548"/>
      <c r="RGT48" s="548"/>
      <c r="RGU48" s="548"/>
      <c r="RGV48" s="548"/>
      <c r="RGW48" s="548"/>
      <c r="RGX48" s="548"/>
      <c r="RGY48" s="548"/>
      <c r="RGZ48" s="548"/>
      <c r="RHA48" s="548"/>
      <c r="RHB48" s="548"/>
      <c r="RHC48" s="548"/>
      <c r="RHD48" s="548"/>
      <c r="RHE48" s="548"/>
      <c r="RHF48" s="548"/>
      <c r="RHG48" s="548"/>
      <c r="RHH48" s="548"/>
      <c r="RHI48" s="548"/>
      <c r="RHJ48" s="548"/>
      <c r="RHK48" s="548"/>
      <c r="RHL48" s="548"/>
      <c r="RHM48" s="548"/>
      <c r="RHN48" s="548"/>
      <c r="RHO48" s="548"/>
      <c r="RHP48" s="548"/>
      <c r="RHQ48" s="548"/>
      <c r="RHR48" s="548"/>
      <c r="RHS48" s="548"/>
      <c r="RHT48" s="548"/>
      <c r="RHU48" s="548"/>
      <c r="RHV48" s="548"/>
      <c r="RHW48" s="548"/>
      <c r="RHX48" s="548"/>
      <c r="RHY48" s="548"/>
      <c r="RHZ48" s="548"/>
      <c r="RIA48" s="548"/>
      <c r="RIB48" s="548"/>
      <c r="RIC48" s="548"/>
      <c r="RID48" s="548"/>
      <c r="RIE48" s="548"/>
      <c r="RIF48" s="548"/>
      <c r="RIG48" s="548"/>
      <c r="RIH48" s="548"/>
      <c r="RII48" s="548"/>
      <c r="RIJ48" s="548"/>
      <c r="RIK48" s="548"/>
      <c r="RIL48" s="548"/>
      <c r="RIM48" s="548"/>
      <c r="RIN48" s="548"/>
      <c r="RIO48" s="548"/>
      <c r="RIP48" s="548"/>
      <c r="RIQ48" s="548"/>
      <c r="RIR48" s="548"/>
      <c r="RIS48" s="548"/>
      <c r="RIT48" s="548"/>
      <c r="RIU48" s="548"/>
      <c r="RIV48" s="548"/>
      <c r="RIW48" s="548"/>
      <c r="RIX48" s="548"/>
      <c r="RIY48" s="548"/>
      <c r="RIZ48" s="548"/>
      <c r="RJA48" s="548"/>
      <c r="RJB48" s="548"/>
      <c r="RJC48" s="548"/>
      <c r="RJD48" s="548"/>
      <c r="RJE48" s="548"/>
      <c r="RJF48" s="548"/>
      <c r="RJG48" s="548"/>
      <c r="RJH48" s="548"/>
      <c r="RJI48" s="548"/>
      <c r="RJJ48" s="548"/>
      <c r="RJK48" s="548"/>
      <c r="RJL48" s="548"/>
      <c r="RJM48" s="548"/>
      <c r="RJN48" s="548"/>
      <c r="RJO48" s="548"/>
      <c r="RJP48" s="548"/>
      <c r="RJQ48" s="548"/>
      <c r="RJR48" s="548"/>
      <c r="RJS48" s="548"/>
      <c r="RJT48" s="548"/>
      <c r="RJU48" s="548"/>
      <c r="RJV48" s="548"/>
      <c r="RJW48" s="548"/>
      <c r="RJX48" s="548"/>
      <c r="RJY48" s="548"/>
      <c r="RJZ48" s="548"/>
      <c r="RKA48" s="548"/>
      <c r="RKB48" s="548"/>
      <c r="RKC48" s="548"/>
      <c r="RKD48" s="548"/>
      <c r="RKE48" s="548"/>
      <c r="RKF48" s="548"/>
      <c r="RKG48" s="548"/>
      <c r="RKH48" s="548"/>
      <c r="RKI48" s="548"/>
      <c r="RKJ48" s="548"/>
      <c r="RKK48" s="548"/>
      <c r="RKL48" s="548"/>
      <c r="RKM48" s="548"/>
      <c r="RKN48" s="548"/>
      <c r="RKO48" s="548"/>
      <c r="RKP48" s="548"/>
      <c r="RKQ48" s="548"/>
      <c r="RKR48" s="548"/>
      <c r="RKS48" s="548"/>
      <c r="RKT48" s="548"/>
      <c r="RKU48" s="548"/>
      <c r="RKV48" s="548"/>
      <c r="RKW48" s="548"/>
      <c r="RKX48" s="548"/>
      <c r="RKY48" s="548"/>
      <c r="RKZ48" s="548"/>
      <c r="RLA48" s="548"/>
      <c r="RLB48" s="548"/>
      <c r="RLC48" s="548"/>
      <c r="RLD48" s="548"/>
      <c r="RLE48" s="548"/>
      <c r="RLF48" s="548"/>
      <c r="RLG48" s="548"/>
      <c r="RLH48" s="548"/>
      <c r="RLI48" s="548"/>
      <c r="RLJ48" s="548"/>
      <c r="RLK48" s="548"/>
      <c r="RLL48" s="548"/>
      <c r="RLM48" s="548"/>
      <c r="RLN48" s="548"/>
      <c r="RLO48" s="548"/>
      <c r="RLP48" s="548"/>
      <c r="RLQ48" s="548"/>
      <c r="RLR48" s="548"/>
      <c r="RLS48" s="548"/>
      <c r="RLT48" s="548"/>
      <c r="RLU48" s="548"/>
      <c r="RLV48" s="548"/>
      <c r="RLW48" s="548"/>
      <c r="RLX48" s="548"/>
      <c r="RLY48" s="548"/>
      <c r="RLZ48" s="548"/>
      <c r="RMA48" s="548"/>
      <c r="RMB48" s="548"/>
      <c r="RMC48" s="548"/>
      <c r="RMD48" s="548"/>
      <c r="RME48" s="548"/>
      <c r="RMF48" s="548"/>
      <c r="RMG48" s="548"/>
      <c r="RMH48" s="548"/>
      <c r="RMI48" s="548"/>
      <c r="RMJ48" s="548"/>
      <c r="RMK48" s="548"/>
      <c r="RML48" s="548"/>
      <c r="RMM48" s="548"/>
      <c r="RMN48" s="548"/>
      <c r="RMO48" s="548"/>
      <c r="RMP48" s="548"/>
      <c r="RMQ48" s="548"/>
      <c r="RMR48" s="548"/>
      <c r="RMS48" s="548"/>
      <c r="RMT48" s="548"/>
      <c r="RMU48" s="548"/>
      <c r="RMV48" s="548"/>
      <c r="RMW48" s="548"/>
      <c r="RMX48" s="548"/>
      <c r="RMY48" s="548"/>
      <c r="RMZ48" s="548"/>
      <c r="RNA48" s="548"/>
      <c r="RNB48" s="548"/>
      <c r="RNC48" s="548"/>
      <c r="RND48" s="548"/>
      <c r="RNE48" s="548"/>
      <c r="RNF48" s="548"/>
      <c r="RNG48" s="548"/>
      <c r="RNH48" s="548"/>
      <c r="RNI48" s="548"/>
      <c r="RNJ48" s="548"/>
      <c r="RNK48" s="548"/>
      <c r="RNL48" s="548"/>
      <c r="RNM48" s="548"/>
      <c r="RNN48" s="548"/>
      <c r="RNO48" s="548"/>
      <c r="RNP48" s="548"/>
      <c r="RNQ48" s="548"/>
      <c r="RNR48" s="548"/>
      <c r="RNS48" s="548"/>
      <c r="RNT48" s="548"/>
      <c r="RNU48" s="548"/>
      <c r="RNV48" s="548"/>
      <c r="RNW48" s="548"/>
      <c r="RNX48" s="548"/>
      <c r="RNY48" s="548"/>
      <c r="RNZ48" s="548"/>
      <c r="ROA48" s="548"/>
      <c r="ROB48" s="548"/>
      <c r="ROC48" s="548"/>
      <c r="ROD48" s="548"/>
      <c r="ROE48" s="548"/>
      <c r="ROF48" s="548"/>
      <c r="ROG48" s="548"/>
      <c r="ROH48" s="548"/>
      <c r="ROI48" s="548"/>
      <c r="ROJ48" s="548"/>
      <c r="ROK48" s="548"/>
      <c r="ROL48" s="548"/>
      <c r="ROM48" s="548"/>
      <c r="RON48" s="548"/>
      <c r="ROO48" s="548"/>
      <c r="ROP48" s="548"/>
      <c r="ROQ48" s="548"/>
      <c r="ROR48" s="548"/>
      <c r="ROS48" s="548"/>
      <c r="ROT48" s="548"/>
      <c r="ROU48" s="548"/>
      <c r="ROV48" s="548"/>
      <c r="ROW48" s="548"/>
      <c r="ROX48" s="548"/>
      <c r="ROY48" s="548"/>
      <c r="ROZ48" s="548"/>
      <c r="RPA48" s="548"/>
      <c r="RPB48" s="548"/>
      <c r="RPC48" s="548"/>
      <c r="RPD48" s="548"/>
      <c r="RPE48" s="548"/>
      <c r="RPF48" s="548"/>
      <c r="RPG48" s="548"/>
      <c r="RPH48" s="548"/>
      <c r="RPI48" s="548"/>
      <c r="RPJ48" s="548"/>
      <c r="RPK48" s="548"/>
      <c r="RPL48" s="548"/>
      <c r="RPM48" s="548"/>
      <c r="RPN48" s="548"/>
      <c r="RPO48" s="548"/>
      <c r="RPP48" s="548"/>
      <c r="RPQ48" s="548"/>
      <c r="RPR48" s="548"/>
      <c r="RPS48" s="548"/>
      <c r="RPT48" s="548"/>
      <c r="RPU48" s="548"/>
      <c r="RPV48" s="548"/>
      <c r="RPW48" s="548"/>
      <c r="RPX48" s="548"/>
      <c r="RPY48" s="548"/>
      <c r="RPZ48" s="548"/>
      <c r="RQA48" s="548"/>
      <c r="RQB48" s="548"/>
      <c r="RQC48" s="548"/>
      <c r="RQD48" s="548"/>
      <c r="RQE48" s="548"/>
      <c r="RQF48" s="548"/>
      <c r="RQG48" s="548"/>
      <c r="RQH48" s="548"/>
      <c r="RQI48" s="548"/>
      <c r="RQJ48" s="548"/>
      <c r="RQK48" s="548"/>
      <c r="RQL48" s="548"/>
      <c r="RQM48" s="548"/>
      <c r="RQN48" s="548"/>
      <c r="RQO48" s="548"/>
      <c r="RQP48" s="548"/>
      <c r="RQQ48" s="548"/>
      <c r="RQR48" s="548"/>
      <c r="RQS48" s="548"/>
      <c r="RQT48" s="548"/>
      <c r="RQU48" s="548"/>
      <c r="RQV48" s="548"/>
      <c r="RQW48" s="548"/>
      <c r="RQX48" s="548"/>
      <c r="RQY48" s="548"/>
      <c r="RQZ48" s="548"/>
      <c r="RRA48" s="548"/>
      <c r="RRB48" s="548"/>
      <c r="RRC48" s="548"/>
      <c r="RRD48" s="548"/>
      <c r="RRE48" s="548"/>
      <c r="RRF48" s="548"/>
      <c r="RRG48" s="548"/>
      <c r="RRH48" s="548"/>
      <c r="RRI48" s="548"/>
      <c r="RRJ48" s="548"/>
      <c r="RRK48" s="548"/>
      <c r="RRL48" s="548"/>
      <c r="RRM48" s="548"/>
      <c r="RRN48" s="548"/>
      <c r="RRO48" s="548"/>
      <c r="RRP48" s="548"/>
      <c r="RRQ48" s="548"/>
      <c r="RRR48" s="548"/>
      <c r="RRS48" s="548"/>
      <c r="RRT48" s="548"/>
      <c r="RRU48" s="548"/>
      <c r="RRV48" s="548"/>
      <c r="RRW48" s="548"/>
      <c r="RRX48" s="548"/>
      <c r="RRY48" s="548"/>
      <c r="RRZ48" s="548"/>
      <c r="RSA48" s="548"/>
      <c r="RSB48" s="548"/>
      <c r="RSC48" s="548"/>
      <c r="RSD48" s="548"/>
      <c r="RSE48" s="548"/>
      <c r="RSF48" s="548"/>
      <c r="RSG48" s="548"/>
      <c r="RSH48" s="548"/>
      <c r="RSI48" s="548"/>
      <c r="RSJ48" s="548"/>
      <c r="RSK48" s="548"/>
      <c r="RSL48" s="548"/>
      <c r="RSM48" s="548"/>
      <c r="RSN48" s="548"/>
      <c r="RSO48" s="548"/>
      <c r="RSP48" s="548"/>
      <c r="RSQ48" s="548"/>
      <c r="RSR48" s="548"/>
      <c r="RSS48" s="548"/>
      <c r="RST48" s="548"/>
      <c r="RSU48" s="548"/>
      <c r="RSV48" s="548"/>
      <c r="RSW48" s="548"/>
      <c r="RSX48" s="548"/>
      <c r="RSY48" s="548"/>
      <c r="RSZ48" s="548"/>
      <c r="RTA48" s="548"/>
      <c r="RTB48" s="548"/>
      <c r="RTC48" s="548"/>
      <c r="RTD48" s="548"/>
      <c r="RTE48" s="548"/>
      <c r="RTF48" s="548"/>
      <c r="RTG48" s="548"/>
      <c r="RTH48" s="548"/>
      <c r="RTI48" s="548"/>
      <c r="RTJ48" s="548"/>
      <c r="RTK48" s="548"/>
      <c r="RTL48" s="548"/>
      <c r="RTM48" s="548"/>
      <c r="RTN48" s="548"/>
      <c r="RTO48" s="548"/>
      <c r="RTP48" s="548"/>
      <c r="RTQ48" s="548"/>
      <c r="RTR48" s="548"/>
      <c r="RTS48" s="548"/>
      <c r="RTT48" s="548"/>
      <c r="RTU48" s="548"/>
      <c r="RTV48" s="548"/>
      <c r="RTW48" s="548"/>
      <c r="RTX48" s="548"/>
      <c r="RTY48" s="548"/>
      <c r="RTZ48" s="548"/>
      <c r="RUA48" s="548"/>
      <c r="RUB48" s="548"/>
      <c r="RUC48" s="548"/>
      <c r="RUD48" s="548"/>
      <c r="RUE48" s="548"/>
      <c r="RUF48" s="548"/>
      <c r="RUG48" s="548"/>
      <c r="RUH48" s="548"/>
      <c r="RUI48" s="548"/>
      <c r="RUJ48" s="548"/>
      <c r="RUK48" s="548"/>
      <c r="RUL48" s="548"/>
      <c r="RUM48" s="548"/>
      <c r="RUN48" s="548"/>
      <c r="RUO48" s="548"/>
      <c r="RUP48" s="548"/>
      <c r="RUQ48" s="548"/>
      <c r="RUR48" s="548"/>
      <c r="RUS48" s="548"/>
      <c r="RUT48" s="548"/>
      <c r="RUU48" s="548"/>
      <c r="RUV48" s="548"/>
      <c r="RUW48" s="548"/>
      <c r="RUX48" s="548"/>
      <c r="RUY48" s="548"/>
      <c r="RUZ48" s="548"/>
      <c r="RVA48" s="548"/>
      <c r="RVB48" s="548"/>
      <c r="RVC48" s="548"/>
      <c r="RVD48" s="548"/>
      <c r="RVE48" s="548"/>
      <c r="RVF48" s="548"/>
      <c r="RVG48" s="548"/>
      <c r="RVH48" s="548"/>
      <c r="RVI48" s="548"/>
      <c r="RVJ48" s="548"/>
      <c r="RVK48" s="548"/>
      <c r="RVL48" s="548"/>
      <c r="RVM48" s="548"/>
      <c r="RVN48" s="548"/>
      <c r="RVO48" s="548"/>
      <c r="RVP48" s="548"/>
      <c r="RVQ48" s="548"/>
      <c r="RVR48" s="548"/>
      <c r="RVS48" s="548"/>
      <c r="RVT48" s="548"/>
      <c r="RVU48" s="548"/>
      <c r="RVV48" s="548"/>
      <c r="RVW48" s="548"/>
      <c r="RVX48" s="548"/>
      <c r="RVY48" s="548"/>
      <c r="RVZ48" s="548"/>
      <c r="RWA48" s="548"/>
      <c r="RWB48" s="548"/>
      <c r="RWC48" s="548"/>
      <c r="RWD48" s="548"/>
      <c r="RWE48" s="548"/>
      <c r="RWF48" s="548"/>
      <c r="RWG48" s="548"/>
      <c r="RWH48" s="548"/>
      <c r="RWI48" s="548"/>
      <c r="RWJ48" s="548"/>
      <c r="RWK48" s="548"/>
      <c r="RWL48" s="548"/>
      <c r="RWM48" s="548"/>
      <c r="RWN48" s="548"/>
      <c r="RWO48" s="548"/>
      <c r="RWP48" s="548"/>
      <c r="RWQ48" s="548"/>
      <c r="RWR48" s="548"/>
      <c r="RWS48" s="548"/>
      <c r="RWT48" s="548"/>
      <c r="RWU48" s="548"/>
      <c r="RWV48" s="548"/>
      <c r="RWW48" s="548"/>
      <c r="RWX48" s="548"/>
      <c r="RWY48" s="548"/>
      <c r="RWZ48" s="548"/>
      <c r="RXA48" s="548"/>
      <c r="RXB48" s="548"/>
      <c r="RXC48" s="548"/>
      <c r="RXD48" s="548"/>
      <c r="RXE48" s="548"/>
      <c r="RXF48" s="548"/>
      <c r="RXG48" s="548"/>
      <c r="RXH48" s="548"/>
      <c r="RXI48" s="548"/>
      <c r="RXJ48" s="548"/>
      <c r="RXK48" s="548"/>
      <c r="RXL48" s="548"/>
      <c r="RXM48" s="548"/>
      <c r="RXN48" s="548"/>
      <c r="RXO48" s="548"/>
      <c r="RXP48" s="548"/>
      <c r="RXQ48" s="548"/>
      <c r="RXR48" s="548"/>
      <c r="RXS48" s="548"/>
      <c r="RXT48" s="548"/>
      <c r="RXU48" s="548"/>
      <c r="RXV48" s="548"/>
      <c r="RXW48" s="548"/>
      <c r="RXX48" s="548"/>
      <c r="RXY48" s="548"/>
      <c r="RXZ48" s="548"/>
      <c r="RYA48" s="548"/>
      <c r="RYB48" s="548"/>
      <c r="RYC48" s="548"/>
      <c r="RYD48" s="548"/>
      <c r="RYE48" s="548"/>
      <c r="RYF48" s="548"/>
      <c r="RYG48" s="548"/>
      <c r="RYH48" s="548"/>
      <c r="RYI48" s="548"/>
      <c r="RYJ48" s="548"/>
      <c r="RYK48" s="548"/>
      <c r="RYL48" s="548"/>
      <c r="RYM48" s="548"/>
      <c r="RYN48" s="548"/>
      <c r="RYO48" s="548"/>
      <c r="RYP48" s="548"/>
      <c r="RYQ48" s="548"/>
      <c r="RYR48" s="548"/>
      <c r="RYS48" s="548"/>
      <c r="RYT48" s="548"/>
      <c r="RYU48" s="548"/>
      <c r="RYV48" s="548"/>
      <c r="RYW48" s="548"/>
      <c r="RYX48" s="548"/>
      <c r="RYY48" s="548"/>
      <c r="RYZ48" s="548"/>
      <c r="RZA48" s="548"/>
      <c r="RZB48" s="548"/>
      <c r="RZC48" s="548"/>
      <c r="RZD48" s="548"/>
      <c r="RZE48" s="548"/>
      <c r="RZF48" s="548"/>
      <c r="RZG48" s="548"/>
      <c r="RZH48" s="548"/>
      <c r="RZI48" s="548"/>
      <c r="RZJ48" s="548"/>
      <c r="RZK48" s="548"/>
      <c r="RZL48" s="548"/>
      <c r="RZM48" s="548"/>
      <c r="RZN48" s="548"/>
      <c r="RZO48" s="548"/>
      <c r="RZP48" s="548"/>
      <c r="RZQ48" s="548"/>
      <c r="RZR48" s="548"/>
      <c r="RZS48" s="548"/>
      <c r="RZT48" s="548"/>
      <c r="RZU48" s="548"/>
      <c r="RZV48" s="548"/>
      <c r="RZW48" s="548"/>
      <c r="RZX48" s="548"/>
      <c r="RZY48" s="548"/>
      <c r="RZZ48" s="548"/>
      <c r="SAA48" s="548"/>
      <c r="SAB48" s="548"/>
      <c r="SAC48" s="548"/>
      <c r="SAD48" s="548"/>
      <c r="SAE48" s="548"/>
      <c r="SAF48" s="548"/>
      <c r="SAG48" s="548"/>
      <c r="SAH48" s="548"/>
      <c r="SAI48" s="548"/>
      <c r="SAJ48" s="548"/>
      <c r="SAK48" s="548"/>
      <c r="SAL48" s="548"/>
      <c r="SAM48" s="548"/>
      <c r="SAN48" s="548"/>
      <c r="SAO48" s="548"/>
      <c r="SAP48" s="548"/>
      <c r="SAQ48" s="548"/>
      <c r="SAR48" s="548"/>
      <c r="SAS48" s="548"/>
      <c r="SAT48" s="548"/>
      <c r="SAU48" s="548"/>
      <c r="SAV48" s="548"/>
      <c r="SAW48" s="548"/>
      <c r="SAX48" s="548"/>
      <c r="SAY48" s="548"/>
      <c r="SAZ48" s="548"/>
      <c r="SBA48" s="548"/>
      <c r="SBB48" s="548"/>
      <c r="SBC48" s="548"/>
      <c r="SBD48" s="548"/>
      <c r="SBE48" s="548"/>
      <c r="SBF48" s="548"/>
      <c r="SBG48" s="548"/>
      <c r="SBH48" s="548"/>
      <c r="SBI48" s="548"/>
      <c r="SBJ48" s="548"/>
      <c r="SBK48" s="548"/>
      <c r="SBL48" s="548"/>
      <c r="SBM48" s="548"/>
      <c r="SBN48" s="548"/>
      <c r="SBO48" s="548"/>
      <c r="SBP48" s="548"/>
      <c r="SBQ48" s="548"/>
      <c r="SBR48" s="548"/>
      <c r="SBS48" s="548"/>
      <c r="SBT48" s="548"/>
      <c r="SBU48" s="548"/>
      <c r="SBV48" s="548"/>
      <c r="SBW48" s="548"/>
      <c r="SBX48" s="548"/>
      <c r="SBY48" s="548"/>
      <c r="SBZ48" s="548"/>
      <c r="SCA48" s="548"/>
      <c r="SCB48" s="548"/>
      <c r="SCC48" s="548"/>
      <c r="SCD48" s="548"/>
      <c r="SCE48" s="548"/>
      <c r="SCF48" s="548"/>
      <c r="SCG48" s="548"/>
      <c r="SCH48" s="548"/>
      <c r="SCI48" s="548"/>
      <c r="SCJ48" s="548"/>
      <c r="SCK48" s="548"/>
      <c r="SCL48" s="548"/>
      <c r="SCM48" s="548"/>
      <c r="SCN48" s="548"/>
      <c r="SCO48" s="548"/>
      <c r="SCP48" s="548"/>
      <c r="SCQ48" s="548"/>
      <c r="SCR48" s="548"/>
      <c r="SCS48" s="548"/>
      <c r="SCT48" s="548"/>
      <c r="SCU48" s="548"/>
      <c r="SCV48" s="548"/>
      <c r="SCW48" s="548"/>
      <c r="SCX48" s="548"/>
      <c r="SCY48" s="548"/>
      <c r="SCZ48" s="548"/>
      <c r="SDA48" s="548"/>
      <c r="SDB48" s="548"/>
      <c r="SDC48" s="548"/>
      <c r="SDD48" s="548"/>
      <c r="SDE48" s="548"/>
      <c r="SDF48" s="548"/>
      <c r="SDG48" s="548"/>
      <c r="SDH48" s="548"/>
      <c r="SDI48" s="548"/>
      <c r="SDJ48" s="548"/>
      <c r="SDK48" s="548"/>
      <c r="SDL48" s="548"/>
      <c r="SDM48" s="548"/>
      <c r="SDN48" s="548"/>
      <c r="SDO48" s="548"/>
      <c r="SDP48" s="548"/>
      <c r="SDQ48" s="548"/>
      <c r="SDR48" s="548"/>
      <c r="SDS48" s="548"/>
      <c r="SDT48" s="548"/>
      <c r="SDU48" s="548"/>
      <c r="SDV48" s="548"/>
      <c r="SDW48" s="548"/>
      <c r="SDX48" s="548"/>
      <c r="SDY48" s="548"/>
      <c r="SDZ48" s="548"/>
      <c r="SEA48" s="548"/>
      <c r="SEB48" s="548"/>
      <c r="SEC48" s="548"/>
      <c r="SED48" s="548"/>
      <c r="SEE48" s="548"/>
      <c r="SEF48" s="548"/>
      <c r="SEG48" s="548"/>
      <c r="SEH48" s="548"/>
      <c r="SEI48" s="548"/>
      <c r="SEJ48" s="548"/>
      <c r="SEK48" s="548"/>
      <c r="SEL48" s="548"/>
      <c r="SEM48" s="548"/>
      <c r="SEN48" s="548"/>
      <c r="SEO48" s="548"/>
      <c r="SEP48" s="548"/>
      <c r="SEQ48" s="548"/>
      <c r="SER48" s="548"/>
      <c r="SES48" s="548"/>
      <c r="SET48" s="548"/>
      <c r="SEU48" s="548"/>
      <c r="SEV48" s="548"/>
      <c r="SEW48" s="548"/>
      <c r="SEX48" s="548"/>
      <c r="SEY48" s="548"/>
      <c r="SEZ48" s="548"/>
      <c r="SFA48" s="548"/>
      <c r="SFB48" s="548"/>
      <c r="SFC48" s="548"/>
      <c r="SFD48" s="548"/>
      <c r="SFE48" s="548"/>
      <c r="SFF48" s="548"/>
      <c r="SFG48" s="548"/>
      <c r="SFH48" s="548"/>
      <c r="SFI48" s="548"/>
      <c r="SFJ48" s="548"/>
      <c r="SFK48" s="548"/>
      <c r="SFL48" s="548"/>
      <c r="SFM48" s="548"/>
      <c r="SFN48" s="548"/>
      <c r="SFO48" s="548"/>
      <c r="SFP48" s="548"/>
      <c r="SFQ48" s="548"/>
      <c r="SFR48" s="548"/>
      <c r="SFS48" s="548"/>
      <c r="SFT48" s="548"/>
      <c r="SFU48" s="548"/>
      <c r="SFV48" s="548"/>
      <c r="SFW48" s="548"/>
      <c r="SFX48" s="548"/>
      <c r="SFY48" s="548"/>
      <c r="SFZ48" s="548"/>
      <c r="SGA48" s="548"/>
      <c r="SGB48" s="548"/>
      <c r="SGC48" s="548"/>
      <c r="SGD48" s="548"/>
      <c r="SGE48" s="548"/>
      <c r="SGF48" s="548"/>
      <c r="SGG48" s="548"/>
      <c r="SGH48" s="548"/>
      <c r="SGI48" s="548"/>
      <c r="SGJ48" s="548"/>
      <c r="SGK48" s="548"/>
      <c r="SGL48" s="548"/>
      <c r="SGM48" s="548"/>
      <c r="SGN48" s="548"/>
      <c r="SGO48" s="548"/>
      <c r="SGP48" s="548"/>
      <c r="SGQ48" s="548"/>
      <c r="SGR48" s="548"/>
      <c r="SGS48" s="548"/>
      <c r="SGT48" s="548"/>
      <c r="SGU48" s="548"/>
      <c r="SGV48" s="548"/>
      <c r="SGW48" s="548"/>
      <c r="SGX48" s="548"/>
      <c r="SGY48" s="548"/>
      <c r="SGZ48" s="548"/>
      <c r="SHA48" s="548"/>
      <c r="SHB48" s="548"/>
      <c r="SHC48" s="548"/>
      <c r="SHD48" s="548"/>
      <c r="SHE48" s="548"/>
      <c r="SHF48" s="548"/>
      <c r="SHG48" s="548"/>
      <c r="SHH48" s="548"/>
      <c r="SHI48" s="548"/>
      <c r="SHJ48" s="548"/>
      <c r="SHK48" s="548"/>
      <c r="SHL48" s="548"/>
      <c r="SHM48" s="548"/>
      <c r="SHN48" s="548"/>
      <c r="SHO48" s="548"/>
      <c r="SHP48" s="548"/>
      <c r="SHQ48" s="548"/>
      <c r="SHR48" s="548"/>
      <c r="SHS48" s="548"/>
      <c r="SHT48" s="548"/>
      <c r="SHU48" s="548"/>
      <c r="SHV48" s="548"/>
      <c r="SHW48" s="548"/>
      <c r="SHX48" s="548"/>
      <c r="SHY48" s="548"/>
      <c r="SHZ48" s="548"/>
      <c r="SIA48" s="548"/>
      <c r="SIB48" s="548"/>
      <c r="SIC48" s="548"/>
      <c r="SID48" s="548"/>
      <c r="SIE48" s="548"/>
      <c r="SIF48" s="548"/>
      <c r="SIG48" s="548"/>
      <c r="SIH48" s="548"/>
      <c r="SII48" s="548"/>
      <c r="SIJ48" s="548"/>
      <c r="SIK48" s="548"/>
      <c r="SIL48" s="548"/>
      <c r="SIM48" s="548"/>
      <c r="SIN48" s="548"/>
      <c r="SIO48" s="548"/>
      <c r="SIP48" s="548"/>
      <c r="SIQ48" s="548"/>
      <c r="SIR48" s="548"/>
      <c r="SIS48" s="548"/>
      <c r="SIT48" s="548"/>
      <c r="SIU48" s="548"/>
      <c r="SIV48" s="548"/>
      <c r="SIW48" s="548"/>
      <c r="SIX48" s="548"/>
      <c r="SIY48" s="548"/>
      <c r="SIZ48" s="548"/>
      <c r="SJA48" s="548"/>
      <c r="SJB48" s="548"/>
      <c r="SJC48" s="548"/>
      <c r="SJD48" s="548"/>
      <c r="SJE48" s="548"/>
      <c r="SJF48" s="548"/>
      <c r="SJG48" s="548"/>
      <c r="SJH48" s="548"/>
      <c r="SJI48" s="548"/>
      <c r="SJJ48" s="548"/>
      <c r="SJK48" s="548"/>
      <c r="SJL48" s="548"/>
      <c r="SJM48" s="548"/>
      <c r="SJN48" s="548"/>
      <c r="SJO48" s="548"/>
      <c r="SJP48" s="548"/>
      <c r="SJQ48" s="548"/>
      <c r="SJR48" s="548"/>
      <c r="SJS48" s="548"/>
      <c r="SJT48" s="548"/>
      <c r="SJU48" s="548"/>
      <c r="SJV48" s="548"/>
      <c r="SJW48" s="548"/>
      <c r="SJX48" s="548"/>
      <c r="SJY48" s="548"/>
      <c r="SJZ48" s="548"/>
      <c r="SKA48" s="548"/>
      <c r="SKB48" s="548"/>
      <c r="SKC48" s="548"/>
      <c r="SKD48" s="548"/>
      <c r="SKE48" s="548"/>
      <c r="SKF48" s="548"/>
      <c r="SKG48" s="548"/>
      <c r="SKH48" s="548"/>
      <c r="SKI48" s="548"/>
      <c r="SKJ48" s="548"/>
      <c r="SKK48" s="548"/>
      <c r="SKL48" s="548"/>
      <c r="SKM48" s="548"/>
      <c r="SKN48" s="548"/>
      <c r="SKO48" s="548"/>
      <c r="SKP48" s="548"/>
      <c r="SKQ48" s="548"/>
      <c r="SKR48" s="548"/>
      <c r="SKS48" s="548"/>
      <c r="SKT48" s="548"/>
      <c r="SKU48" s="548"/>
      <c r="SKV48" s="548"/>
      <c r="SKW48" s="548"/>
      <c r="SKX48" s="548"/>
      <c r="SKY48" s="548"/>
      <c r="SKZ48" s="548"/>
      <c r="SLA48" s="548"/>
      <c r="SLB48" s="548"/>
      <c r="SLC48" s="548"/>
      <c r="SLD48" s="548"/>
      <c r="SLE48" s="548"/>
      <c r="SLF48" s="548"/>
      <c r="SLG48" s="548"/>
      <c r="SLH48" s="548"/>
      <c r="SLI48" s="548"/>
      <c r="SLJ48" s="548"/>
      <c r="SLK48" s="548"/>
      <c r="SLL48" s="548"/>
      <c r="SLM48" s="548"/>
      <c r="SLN48" s="548"/>
      <c r="SLO48" s="548"/>
      <c r="SLP48" s="548"/>
      <c r="SLQ48" s="548"/>
      <c r="SLR48" s="548"/>
      <c r="SLS48" s="548"/>
      <c r="SLT48" s="548"/>
      <c r="SLU48" s="548"/>
      <c r="SLV48" s="548"/>
      <c r="SLW48" s="548"/>
      <c r="SLX48" s="548"/>
      <c r="SLY48" s="548"/>
      <c r="SLZ48" s="548"/>
      <c r="SMA48" s="548"/>
      <c r="SMB48" s="548"/>
      <c r="SMC48" s="548"/>
      <c r="SMD48" s="548"/>
      <c r="SME48" s="548"/>
      <c r="SMF48" s="548"/>
      <c r="SMG48" s="548"/>
      <c r="SMH48" s="548"/>
      <c r="SMI48" s="548"/>
      <c r="SMJ48" s="548"/>
      <c r="SMK48" s="548"/>
      <c r="SML48" s="548"/>
      <c r="SMM48" s="548"/>
      <c r="SMN48" s="548"/>
      <c r="SMO48" s="548"/>
      <c r="SMP48" s="548"/>
      <c r="SMQ48" s="548"/>
      <c r="SMR48" s="548"/>
      <c r="SMS48" s="548"/>
      <c r="SMT48" s="548"/>
      <c r="SMU48" s="548"/>
      <c r="SMV48" s="548"/>
      <c r="SMW48" s="548"/>
      <c r="SMX48" s="548"/>
      <c r="SMY48" s="548"/>
      <c r="SMZ48" s="548"/>
      <c r="SNA48" s="548"/>
      <c r="SNB48" s="548"/>
      <c r="SNC48" s="548"/>
      <c r="SND48" s="548"/>
      <c r="SNE48" s="548"/>
      <c r="SNF48" s="548"/>
      <c r="SNG48" s="548"/>
      <c r="SNH48" s="548"/>
      <c r="SNI48" s="548"/>
      <c r="SNJ48" s="548"/>
      <c r="SNK48" s="548"/>
      <c r="SNL48" s="548"/>
      <c r="SNM48" s="548"/>
      <c r="SNN48" s="548"/>
      <c r="SNO48" s="548"/>
      <c r="SNP48" s="548"/>
      <c r="SNQ48" s="548"/>
      <c r="SNR48" s="548"/>
      <c r="SNS48" s="548"/>
      <c r="SNT48" s="548"/>
      <c r="SNU48" s="548"/>
      <c r="SNV48" s="548"/>
      <c r="SNW48" s="548"/>
      <c r="SNX48" s="548"/>
      <c r="SNY48" s="548"/>
      <c r="SNZ48" s="548"/>
      <c r="SOA48" s="548"/>
      <c r="SOB48" s="548"/>
      <c r="SOC48" s="548"/>
      <c r="SOD48" s="548"/>
      <c r="SOE48" s="548"/>
      <c r="SOF48" s="548"/>
      <c r="SOG48" s="548"/>
      <c r="SOH48" s="548"/>
      <c r="SOI48" s="548"/>
      <c r="SOJ48" s="548"/>
      <c r="SOK48" s="548"/>
      <c r="SOL48" s="548"/>
      <c r="SOM48" s="548"/>
      <c r="SON48" s="548"/>
      <c r="SOO48" s="548"/>
      <c r="SOP48" s="548"/>
      <c r="SOQ48" s="548"/>
      <c r="SOR48" s="548"/>
      <c r="SOS48" s="548"/>
      <c r="SOT48" s="548"/>
      <c r="SOU48" s="548"/>
      <c r="SOV48" s="548"/>
      <c r="SOW48" s="548"/>
      <c r="SOX48" s="548"/>
      <c r="SOY48" s="548"/>
      <c r="SOZ48" s="548"/>
      <c r="SPA48" s="548"/>
      <c r="SPB48" s="548"/>
      <c r="SPC48" s="548"/>
      <c r="SPD48" s="548"/>
      <c r="SPE48" s="548"/>
      <c r="SPF48" s="548"/>
      <c r="SPG48" s="548"/>
      <c r="SPH48" s="548"/>
      <c r="SPI48" s="548"/>
      <c r="SPJ48" s="548"/>
      <c r="SPK48" s="548"/>
      <c r="SPL48" s="548"/>
      <c r="SPM48" s="548"/>
      <c r="SPN48" s="548"/>
      <c r="SPO48" s="548"/>
      <c r="SPP48" s="548"/>
      <c r="SPQ48" s="548"/>
      <c r="SPR48" s="548"/>
      <c r="SPS48" s="548"/>
      <c r="SPT48" s="548"/>
      <c r="SPU48" s="548"/>
      <c r="SPV48" s="548"/>
      <c r="SPW48" s="548"/>
      <c r="SPX48" s="548"/>
      <c r="SPY48" s="548"/>
      <c r="SPZ48" s="548"/>
      <c r="SQA48" s="548"/>
      <c r="SQB48" s="548"/>
      <c r="SQC48" s="548"/>
      <c r="SQD48" s="548"/>
      <c r="SQE48" s="548"/>
      <c r="SQF48" s="548"/>
      <c r="SQG48" s="548"/>
      <c r="SQH48" s="548"/>
      <c r="SQI48" s="548"/>
      <c r="SQJ48" s="548"/>
      <c r="SQK48" s="548"/>
      <c r="SQL48" s="548"/>
      <c r="SQM48" s="548"/>
      <c r="SQN48" s="548"/>
      <c r="SQO48" s="548"/>
      <c r="SQP48" s="548"/>
      <c r="SQQ48" s="548"/>
      <c r="SQR48" s="548"/>
      <c r="SQS48" s="548"/>
      <c r="SQT48" s="548"/>
      <c r="SQU48" s="548"/>
      <c r="SQV48" s="548"/>
      <c r="SQW48" s="548"/>
      <c r="SQX48" s="548"/>
      <c r="SQY48" s="548"/>
      <c r="SQZ48" s="548"/>
      <c r="SRA48" s="548"/>
      <c r="SRB48" s="548"/>
      <c r="SRC48" s="548"/>
      <c r="SRD48" s="548"/>
      <c r="SRE48" s="548"/>
      <c r="SRF48" s="548"/>
      <c r="SRG48" s="548"/>
      <c r="SRH48" s="548"/>
      <c r="SRI48" s="548"/>
      <c r="SRJ48" s="548"/>
      <c r="SRK48" s="548"/>
      <c r="SRL48" s="548"/>
      <c r="SRM48" s="548"/>
      <c r="SRN48" s="548"/>
      <c r="SRO48" s="548"/>
      <c r="SRP48" s="548"/>
      <c r="SRQ48" s="548"/>
      <c r="SRR48" s="548"/>
      <c r="SRS48" s="548"/>
      <c r="SRT48" s="548"/>
      <c r="SRU48" s="548"/>
      <c r="SRV48" s="548"/>
      <c r="SRW48" s="548"/>
      <c r="SRX48" s="548"/>
      <c r="SRY48" s="548"/>
      <c r="SRZ48" s="548"/>
      <c r="SSA48" s="548"/>
      <c r="SSB48" s="548"/>
      <c r="SSC48" s="548"/>
      <c r="SSD48" s="548"/>
      <c r="SSE48" s="548"/>
      <c r="SSF48" s="548"/>
      <c r="SSG48" s="548"/>
      <c r="SSH48" s="548"/>
      <c r="SSI48" s="548"/>
      <c r="SSJ48" s="548"/>
      <c r="SSK48" s="548"/>
      <c r="SSL48" s="548"/>
      <c r="SSM48" s="548"/>
      <c r="SSN48" s="548"/>
      <c r="SSO48" s="548"/>
      <c r="SSP48" s="548"/>
      <c r="SSQ48" s="548"/>
      <c r="SSR48" s="548"/>
      <c r="SSS48" s="548"/>
      <c r="SST48" s="548"/>
      <c r="SSU48" s="548"/>
      <c r="SSV48" s="548"/>
      <c r="SSW48" s="548"/>
      <c r="SSX48" s="548"/>
      <c r="SSY48" s="548"/>
      <c r="SSZ48" s="548"/>
      <c r="STA48" s="548"/>
      <c r="STB48" s="548"/>
      <c r="STC48" s="548"/>
      <c r="STD48" s="548"/>
      <c r="STE48" s="548"/>
      <c r="STF48" s="548"/>
      <c r="STG48" s="548"/>
      <c r="STH48" s="548"/>
      <c r="STI48" s="548"/>
      <c r="STJ48" s="548"/>
      <c r="STK48" s="548"/>
      <c r="STL48" s="548"/>
      <c r="STM48" s="548"/>
      <c r="STN48" s="548"/>
      <c r="STO48" s="548"/>
      <c r="STP48" s="548"/>
      <c r="STQ48" s="548"/>
      <c r="STR48" s="548"/>
      <c r="STS48" s="548"/>
      <c r="STT48" s="548"/>
      <c r="STU48" s="548"/>
      <c r="STV48" s="548"/>
      <c r="STW48" s="548"/>
      <c r="STX48" s="548"/>
      <c r="STY48" s="548"/>
      <c r="STZ48" s="548"/>
      <c r="SUA48" s="548"/>
      <c r="SUB48" s="548"/>
      <c r="SUC48" s="548"/>
      <c r="SUD48" s="548"/>
      <c r="SUE48" s="548"/>
      <c r="SUF48" s="548"/>
      <c r="SUG48" s="548"/>
      <c r="SUH48" s="548"/>
      <c r="SUI48" s="548"/>
      <c r="SUJ48" s="548"/>
      <c r="SUK48" s="548"/>
      <c r="SUL48" s="548"/>
      <c r="SUM48" s="548"/>
      <c r="SUN48" s="548"/>
      <c r="SUO48" s="548"/>
      <c r="SUP48" s="548"/>
      <c r="SUQ48" s="548"/>
      <c r="SUR48" s="548"/>
      <c r="SUS48" s="548"/>
      <c r="SUT48" s="548"/>
      <c r="SUU48" s="548"/>
      <c r="SUV48" s="548"/>
      <c r="SUW48" s="548"/>
      <c r="SUX48" s="548"/>
      <c r="SUY48" s="548"/>
      <c r="SUZ48" s="548"/>
      <c r="SVA48" s="548"/>
      <c r="SVB48" s="548"/>
      <c r="SVC48" s="548"/>
      <c r="SVD48" s="548"/>
      <c r="SVE48" s="548"/>
      <c r="SVF48" s="548"/>
      <c r="SVG48" s="548"/>
      <c r="SVH48" s="548"/>
      <c r="SVI48" s="548"/>
      <c r="SVJ48" s="548"/>
      <c r="SVK48" s="548"/>
      <c r="SVL48" s="548"/>
      <c r="SVM48" s="548"/>
      <c r="SVN48" s="548"/>
      <c r="SVO48" s="548"/>
      <c r="SVP48" s="548"/>
      <c r="SVQ48" s="548"/>
      <c r="SVR48" s="548"/>
      <c r="SVS48" s="548"/>
      <c r="SVT48" s="548"/>
      <c r="SVU48" s="548"/>
      <c r="SVV48" s="548"/>
      <c r="SVW48" s="548"/>
      <c r="SVX48" s="548"/>
      <c r="SVY48" s="548"/>
      <c r="SVZ48" s="548"/>
      <c r="SWA48" s="548"/>
      <c r="SWB48" s="548"/>
      <c r="SWC48" s="548"/>
      <c r="SWD48" s="548"/>
      <c r="SWE48" s="548"/>
      <c r="SWF48" s="548"/>
      <c r="SWG48" s="548"/>
      <c r="SWH48" s="548"/>
      <c r="SWI48" s="548"/>
      <c r="SWJ48" s="548"/>
      <c r="SWK48" s="548"/>
      <c r="SWL48" s="548"/>
      <c r="SWM48" s="548"/>
      <c r="SWN48" s="548"/>
      <c r="SWO48" s="548"/>
      <c r="SWP48" s="548"/>
      <c r="SWQ48" s="548"/>
      <c r="SWR48" s="548"/>
      <c r="SWS48" s="548"/>
      <c r="SWT48" s="548"/>
      <c r="SWU48" s="548"/>
      <c r="SWV48" s="548"/>
      <c r="SWW48" s="548"/>
      <c r="SWX48" s="548"/>
      <c r="SWY48" s="548"/>
      <c r="SWZ48" s="548"/>
      <c r="SXA48" s="548"/>
      <c r="SXB48" s="548"/>
      <c r="SXC48" s="548"/>
      <c r="SXD48" s="548"/>
      <c r="SXE48" s="548"/>
      <c r="SXF48" s="548"/>
      <c r="SXG48" s="548"/>
      <c r="SXH48" s="548"/>
      <c r="SXI48" s="548"/>
      <c r="SXJ48" s="548"/>
      <c r="SXK48" s="548"/>
      <c r="SXL48" s="548"/>
      <c r="SXM48" s="548"/>
      <c r="SXN48" s="548"/>
      <c r="SXO48" s="548"/>
      <c r="SXP48" s="548"/>
      <c r="SXQ48" s="548"/>
      <c r="SXR48" s="548"/>
      <c r="SXS48" s="548"/>
      <c r="SXT48" s="548"/>
      <c r="SXU48" s="548"/>
      <c r="SXV48" s="548"/>
      <c r="SXW48" s="548"/>
      <c r="SXX48" s="548"/>
      <c r="SXY48" s="548"/>
      <c r="SXZ48" s="548"/>
      <c r="SYA48" s="548"/>
      <c r="SYB48" s="548"/>
      <c r="SYC48" s="548"/>
      <c r="SYD48" s="548"/>
      <c r="SYE48" s="548"/>
      <c r="SYF48" s="548"/>
      <c r="SYG48" s="548"/>
      <c r="SYH48" s="548"/>
      <c r="SYI48" s="548"/>
      <c r="SYJ48" s="548"/>
      <c r="SYK48" s="548"/>
      <c r="SYL48" s="548"/>
      <c r="SYM48" s="548"/>
      <c r="SYN48" s="548"/>
      <c r="SYO48" s="548"/>
      <c r="SYP48" s="548"/>
      <c r="SYQ48" s="548"/>
      <c r="SYR48" s="548"/>
      <c r="SYS48" s="548"/>
      <c r="SYT48" s="548"/>
      <c r="SYU48" s="548"/>
      <c r="SYV48" s="548"/>
      <c r="SYW48" s="548"/>
      <c r="SYX48" s="548"/>
      <c r="SYY48" s="548"/>
      <c r="SYZ48" s="548"/>
      <c r="SZA48" s="548"/>
      <c r="SZB48" s="548"/>
      <c r="SZC48" s="548"/>
      <c r="SZD48" s="548"/>
      <c r="SZE48" s="548"/>
      <c r="SZF48" s="548"/>
      <c r="SZG48" s="548"/>
      <c r="SZH48" s="548"/>
      <c r="SZI48" s="548"/>
      <c r="SZJ48" s="548"/>
      <c r="SZK48" s="548"/>
      <c r="SZL48" s="548"/>
      <c r="SZM48" s="548"/>
      <c r="SZN48" s="548"/>
      <c r="SZO48" s="548"/>
      <c r="SZP48" s="548"/>
      <c r="SZQ48" s="548"/>
      <c r="SZR48" s="548"/>
      <c r="SZS48" s="548"/>
      <c r="SZT48" s="548"/>
      <c r="SZU48" s="548"/>
      <c r="SZV48" s="548"/>
      <c r="SZW48" s="548"/>
      <c r="SZX48" s="548"/>
      <c r="SZY48" s="548"/>
      <c r="SZZ48" s="548"/>
      <c r="TAA48" s="548"/>
      <c r="TAB48" s="548"/>
      <c r="TAC48" s="548"/>
      <c r="TAD48" s="548"/>
      <c r="TAE48" s="548"/>
      <c r="TAF48" s="548"/>
      <c r="TAG48" s="548"/>
      <c r="TAH48" s="548"/>
      <c r="TAI48" s="548"/>
      <c r="TAJ48" s="548"/>
      <c r="TAK48" s="548"/>
      <c r="TAL48" s="548"/>
      <c r="TAM48" s="548"/>
      <c r="TAN48" s="548"/>
      <c r="TAO48" s="548"/>
      <c r="TAP48" s="548"/>
      <c r="TAQ48" s="548"/>
      <c r="TAR48" s="548"/>
      <c r="TAS48" s="548"/>
      <c r="TAT48" s="548"/>
      <c r="TAU48" s="548"/>
      <c r="TAV48" s="548"/>
      <c r="TAW48" s="548"/>
      <c r="TAX48" s="548"/>
      <c r="TAY48" s="548"/>
      <c r="TAZ48" s="548"/>
      <c r="TBA48" s="548"/>
      <c r="TBB48" s="548"/>
      <c r="TBC48" s="548"/>
      <c r="TBD48" s="548"/>
      <c r="TBE48" s="548"/>
      <c r="TBF48" s="548"/>
      <c r="TBG48" s="548"/>
      <c r="TBH48" s="548"/>
      <c r="TBI48" s="548"/>
      <c r="TBJ48" s="548"/>
      <c r="TBK48" s="548"/>
      <c r="TBL48" s="548"/>
      <c r="TBM48" s="548"/>
      <c r="TBN48" s="548"/>
      <c r="TBO48" s="548"/>
      <c r="TBP48" s="548"/>
      <c r="TBQ48" s="548"/>
      <c r="TBR48" s="548"/>
      <c r="TBS48" s="548"/>
      <c r="TBT48" s="548"/>
      <c r="TBU48" s="548"/>
      <c r="TBV48" s="548"/>
      <c r="TBW48" s="548"/>
      <c r="TBX48" s="548"/>
      <c r="TBY48" s="548"/>
      <c r="TBZ48" s="548"/>
      <c r="TCA48" s="548"/>
      <c r="TCB48" s="548"/>
      <c r="TCC48" s="548"/>
      <c r="TCD48" s="548"/>
      <c r="TCE48" s="548"/>
      <c r="TCF48" s="548"/>
      <c r="TCG48" s="548"/>
      <c r="TCH48" s="548"/>
      <c r="TCI48" s="548"/>
      <c r="TCJ48" s="548"/>
      <c r="TCK48" s="548"/>
      <c r="TCL48" s="548"/>
      <c r="TCM48" s="548"/>
      <c r="TCN48" s="548"/>
      <c r="TCO48" s="548"/>
      <c r="TCP48" s="548"/>
      <c r="TCQ48" s="548"/>
      <c r="TCR48" s="548"/>
      <c r="TCS48" s="548"/>
      <c r="TCT48" s="548"/>
      <c r="TCU48" s="548"/>
      <c r="TCV48" s="548"/>
      <c r="TCW48" s="548"/>
      <c r="TCX48" s="548"/>
      <c r="TCY48" s="548"/>
      <c r="TCZ48" s="548"/>
      <c r="TDA48" s="548"/>
      <c r="TDB48" s="548"/>
      <c r="TDC48" s="548"/>
      <c r="TDD48" s="548"/>
      <c r="TDE48" s="548"/>
      <c r="TDF48" s="548"/>
      <c r="TDG48" s="548"/>
      <c r="TDH48" s="548"/>
      <c r="TDI48" s="548"/>
      <c r="TDJ48" s="548"/>
      <c r="TDK48" s="548"/>
      <c r="TDL48" s="548"/>
      <c r="TDM48" s="548"/>
      <c r="TDN48" s="548"/>
      <c r="TDO48" s="548"/>
      <c r="TDP48" s="548"/>
      <c r="TDQ48" s="548"/>
      <c r="TDR48" s="548"/>
      <c r="TDS48" s="548"/>
      <c r="TDT48" s="548"/>
      <c r="TDU48" s="548"/>
      <c r="TDV48" s="548"/>
      <c r="TDW48" s="548"/>
      <c r="TDX48" s="548"/>
      <c r="TDY48" s="548"/>
      <c r="TDZ48" s="548"/>
      <c r="TEA48" s="548"/>
      <c r="TEB48" s="548"/>
      <c r="TEC48" s="548"/>
      <c r="TED48" s="548"/>
      <c r="TEE48" s="548"/>
      <c r="TEF48" s="548"/>
      <c r="TEG48" s="548"/>
      <c r="TEH48" s="548"/>
      <c r="TEI48" s="548"/>
      <c r="TEJ48" s="548"/>
      <c r="TEK48" s="548"/>
      <c r="TEL48" s="548"/>
      <c r="TEM48" s="548"/>
      <c r="TEN48" s="548"/>
      <c r="TEO48" s="548"/>
      <c r="TEP48" s="548"/>
      <c r="TEQ48" s="548"/>
      <c r="TER48" s="548"/>
      <c r="TES48" s="548"/>
      <c r="TET48" s="548"/>
      <c r="TEU48" s="548"/>
      <c r="TEV48" s="548"/>
      <c r="TEW48" s="548"/>
      <c r="TEX48" s="548"/>
      <c r="TEY48" s="548"/>
      <c r="TEZ48" s="548"/>
      <c r="TFA48" s="548"/>
      <c r="TFB48" s="548"/>
      <c r="TFC48" s="548"/>
      <c r="TFD48" s="548"/>
      <c r="TFE48" s="548"/>
      <c r="TFF48" s="548"/>
      <c r="TFG48" s="548"/>
      <c r="TFH48" s="548"/>
      <c r="TFI48" s="548"/>
      <c r="TFJ48" s="548"/>
      <c r="TFK48" s="548"/>
      <c r="TFL48" s="548"/>
      <c r="TFM48" s="548"/>
      <c r="TFN48" s="548"/>
      <c r="TFO48" s="548"/>
      <c r="TFP48" s="548"/>
      <c r="TFQ48" s="548"/>
      <c r="TFR48" s="548"/>
      <c r="TFS48" s="548"/>
      <c r="TFT48" s="548"/>
      <c r="TFU48" s="548"/>
      <c r="TFV48" s="548"/>
      <c r="TFW48" s="548"/>
      <c r="TFX48" s="548"/>
      <c r="TFY48" s="548"/>
      <c r="TFZ48" s="548"/>
      <c r="TGA48" s="548"/>
      <c r="TGB48" s="548"/>
      <c r="TGC48" s="548"/>
      <c r="TGD48" s="548"/>
      <c r="TGE48" s="548"/>
      <c r="TGF48" s="548"/>
      <c r="TGG48" s="548"/>
      <c r="TGH48" s="548"/>
      <c r="TGI48" s="548"/>
      <c r="TGJ48" s="548"/>
      <c r="TGK48" s="548"/>
      <c r="TGL48" s="548"/>
      <c r="TGM48" s="548"/>
      <c r="TGN48" s="548"/>
      <c r="TGO48" s="548"/>
      <c r="TGP48" s="548"/>
      <c r="TGQ48" s="548"/>
      <c r="TGR48" s="548"/>
      <c r="TGS48" s="548"/>
      <c r="TGT48" s="548"/>
      <c r="TGU48" s="548"/>
      <c r="TGV48" s="548"/>
      <c r="TGW48" s="548"/>
      <c r="TGX48" s="548"/>
      <c r="TGY48" s="548"/>
      <c r="TGZ48" s="548"/>
      <c r="THA48" s="548"/>
      <c r="THB48" s="548"/>
      <c r="THC48" s="548"/>
      <c r="THD48" s="548"/>
      <c r="THE48" s="548"/>
      <c r="THF48" s="548"/>
      <c r="THG48" s="548"/>
      <c r="THH48" s="548"/>
      <c r="THI48" s="548"/>
      <c r="THJ48" s="548"/>
      <c r="THK48" s="548"/>
      <c r="THL48" s="548"/>
      <c r="THM48" s="548"/>
      <c r="THN48" s="548"/>
      <c r="THO48" s="548"/>
      <c r="THP48" s="548"/>
      <c r="THQ48" s="548"/>
      <c r="THR48" s="548"/>
      <c r="THS48" s="548"/>
      <c r="THT48" s="548"/>
      <c r="THU48" s="548"/>
      <c r="THV48" s="548"/>
      <c r="THW48" s="548"/>
      <c r="THX48" s="548"/>
      <c r="THY48" s="548"/>
      <c r="THZ48" s="548"/>
      <c r="TIA48" s="548"/>
      <c r="TIB48" s="548"/>
      <c r="TIC48" s="548"/>
      <c r="TID48" s="548"/>
      <c r="TIE48" s="548"/>
      <c r="TIF48" s="548"/>
      <c r="TIG48" s="548"/>
      <c r="TIH48" s="548"/>
      <c r="TII48" s="548"/>
      <c r="TIJ48" s="548"/>
      <c r="TIK48" s="548"/>
      <c r="TIL48" s="548"/>
      <c r="TIM48" s="548"/>
      <c r="TIN48" s="548"/>
      <c r="TIO48" s="548"/>
      <c r="TIP48" s="548"/>
      <c r="TIQ48" s="548"/>
      <c r="TIR48" s="548"/>
      <c r="TIS48" s="548"/>
      <c r="TIT48" s="548"/>
      <c r="TIU48" s="548"/>
      <c r="TIV48" s="548"/>
      <c r="TIW48" s="548"/>
      <c r="TIX48" s="548"/>
      <c r="TIY48" s="548"/>
      <c r="TIZ48" s="548"/>
      <c r="TJA48" s="548"/>
      <c r="TJB48" s="548"/>
      <c r="TJC48" s="548"/>
      <c r="TJD48" s="548"/>
      <c r="TJE48" s="548"/>
      <c r="TJF48" s="548"/>
      <c r="TJG48" s="548"/>
      <c r="TJH48" s="548"/>
      <c r="TJI48" s="548"/>
      <c r="TJJ48" s="548"/>
      <c r="TJK48" s="548"/>
      <c r="TJL48" s="548"/>
      <c r="TJM48" s="548"/>
      <c r="TJN48" s="548"/>
      <c r="TJO48" s="548"/>
      <c r="TJP48" s="548"/>
      <c r="TJQ48" s="548"/>
      <c r="TJR48" s="548"/>
      <c r="TJS48" s="548"/>
      <c r="TJT48" s="548"/>
      <c r="TJU48" s="548"/>
      <c r="TJV48" s="548"/>
      <c r="TJW48" s="548"/>
      <c r="TJX48" s="548"/>
      <c r="TJY48" s="548"/>
      <c r="TJZ48" s="548"/>
      <c r="TKA48" s="548"/>
      <c r="TKB48" s="548"/>
      <c r="TKC48" s="548"/>
      <c r="TKD48" s="548"/>
      <c r="TKE48" s="548"/>
      <c r="TKF48" s="548"/>
      <c r="TKG48" s="548"/>
      <c r="TKH48" s="548"/>
      <c r="TKI48" s="548"/>
      <c r="TKJ48" s="548"/>
      <c r="TKK48" s="548"/>
      <c r="TKL48" s="548"/>
      <c r="TKM48" s="548"/>
      <c r="TKN48" s="548"/>
      <c r="TKO48" s="548"/>
      <c r="TKP48" s="548"/>
      <c r="TKQ48" s="548"/>
      <c r="TKR48" s="548"/>
      <c r="TKS48" s="548"/>
      <c r="TKT48" s="548"/>
      <c r="TKU48" s="548"/>
      <c r="TKV48" s="548"/>
      <c r="TKW48" s="548"/>
      <c r="TKX48" s="548"/>
      <c r="TKY48" s="548"/>
      <c r="TKZ48" s="548"/>
      <c r="TLA48" s="548"/>
      <c r="TLB48" s="548"/>
      <c r="TLC48" s="548"/>
      <c r="TLD48" s="548"/>
      <c r="TLE48" s="548"/>
      <c r="TLF48" s="548"/>
      <c r="TLG48" s="548"/>
      <c r="TLH48" s="548"/>
      <c r="TLI48" s="548"/>
      <c r="TLJ48" s="548"/>
      <c r="TLK48" s="548"/>
      <c r="TLL48" s="548"/>
      <c r="TLM48" s="548"/>
      <c r="TLN48" s="548"/>
      <c r="TLO48" s="548"/>
      <c r="TLP48" s="548"/>
      <c r="TLQ48" s="548"/>
      <c r="TLR48" s="548"/>
      <c r="TLS48" s="548"/>
      <c r="TLT48" s="548"/>
      <c r="TLU48" s="548"/>
      <c r="TLV48" s="548"/>
      <c r="TLW48" s="548"/>
      <c r="TLX48" s="548"/>
      <c r="TLY48" s="548"/>
      <c r="TLZ48" s="548"/>
      <c r="TMA48" s="548"/>
      <c r="TMB48" s="548"/>
      <c r="TMC48" s="548"/>
      <c r="TMD48" s="548"/>
      <c r="TME48" s="548"/>
      <c r="TMF48" s="548"/>
      <c r="TMG48" s="548"/>
      <c r="TMH48" s="548"/>
      <c r="TMI48" s="548"/>
      <c r="TMJ48" s="548"/>
      <c r="TMK48" s="548"/>
      <c r="TML48" s="548"/>
      <c r="TMM48" s="548"/>
      <c r="TMN48" s="548"/>
      <c r="TMO48" s="548"/>
      <c r="TMP48" s="548"/>
      <c r="TMQ48" s="548"/>
      <c r="TMR48" s="548"/>
      <c r="TMS48" s="548"/>
      <c r="TMT48" s="548"/>
      <c r="TMU48" s="548"/>
      <c r="TMV48" s="548"/>
      <c r="TMW48" s="548"/>
      <c r="TMX48" s="548"/>
      <c r="TMY48" s="548"/>
      <c r="TMZ48" s="548"/>
      <c r="TNA48" s="548"/>
      <c r="TNB48" s="548"/>
      <c r="TNC48" s="548"/>
      <c r="TND48" s="548"/>
      <c r="TNE48" s="548"/>
      <c r="TNF48" s="548"/>
      <c r="TNG48" s="548"/>
      <c r="TNH48" s="548"/>
      <c r="TNI48" s="548"/>
      <c r="TNJ48" s="548"/>
      <c r="TNK48" s="548"/>
      <c r="TNL48" s="548"/>
      <c r="TNM48" s="548"/>
      <c r="TNN48" s="548"/>
      <c r="TNO48" s="548"/>
      <c r="TNP48" s="548"/>
      <c r="TNQ48" s="548"/>
      <c r="TNR48" s="548"/>
      <c r="TNS48" s="548"/>
      <c r="TNT48" s="548"/>
      <c r="TNU48" s="548"/>
      <c r="TNV48" s="548"/>
      <c r="TNW48" s="548"/>
      <c r="TNX48" s="548"/>
      <c r="TNY48" s="548"/>
      <c r="TNZ48" s="548"/>
      <c r="TOA48" s="548"/>
      <c r="TOB48" s="548"/>
      <c r="TOC48" s="548"/>
      <c r="TOD48" s="548"/>
      <c r="TOE48" s="548"/>
      <c r="TOF48" s="548"/>
      <c r="TOG48" s="548"/>
      <c r="TOH48" s="548"/>
      <c r="TOI48" s="548"/>
      <c r="TOJ48" s="548"/>
      <c r="TOK48" s="548"/>
      <c r="TOL48" s="548"/>
      <c r="TOM48" s="548"/>
      <c r="TON48" s="548"/>
      <c r="TOO48" s="548"/>
      <c r="TOP48" s="548"/>
      <c r="TOQ48" s="548"/>
      <c r="TOR48" s="548"/>
      <c r="TOS48" s="548"/>
      <c r="TOT48" s="548"/>
      <c r="TOU48" s="548"/>
      <c r="TOV48" s="548"/>
      <c r="TOW48" s="548"/>
      <c r="TOX48" s="548"/>
      <c r="TOY48" s="548"/>
      <c r="TOZ48" s="548"/>
      <c r="TPA48" s="548"/>
      <c r="TPB48" s="548"/>
      <c r="TPC48" s="548"/>
      <c r="TPD48" s="548"/>
      <c r="TPE48" s="548"/>
      <c r="TPF48" s="548"/>
      <c r="TPG48" s="548"/>
      <c r="TPH48" s="548"/>
      <c r="TPI48" s="548"/>
      <c r="TPJ48" s="548"/>
      <c r="TPK48" s="548"/>
      <c r="TPL48" s="548"/>
      <c r="TPM48" s="548"/>
      <c r="TPN48" s="548"/>
      <c r="TPO48" s="548"/>
      <c r="TPP48" s="548"/>
      <c r="TPQ48" s="548"/>
      <c r="TPR48" s="548"/>
      <c r="TPS48" s="548"/>
      <c r="TPT48" s="548"/>
      <c r="TPU48" s="548"/>
      <c r="TPV48" s="548"/>
      <c r="TPW48" s="548"/>
      <c r="TPX48" s="548"/>
      <c r="TPY48" s="548"/>
      <c r="TPZ48" s="548"/>
      <c r="TQA48" s="548"/>
      <c r="TQB48" s="548"/>
      <c r="TQC48" s="548"/>
      <c r="TQD48" s="548"/>
      <c r="TQE48" s="548"/>
      <c r="TQF48" s="548"/>
      <c r="TQG48" s="548"/>
      <c r="TQH48" s="548"/>
      <c r="TQI48" s="548"/>
      <c r="TQJ48" s="548"/>
      <c r="TQK48" s="548"/>
      <c r="TQL48" s="548"/>
      <c r="TQM48" s="548"/>
      <c r="TQN48" s="548"/>
      <c r="TQO48" s="548"/>
      <c r="TQP48" s="548"/>
      <c r="TQQ48" s="548"/>
      <c r="TQR48" s="548"/>
      <c r="TQS48" s="548"/>
      <c r="TQT48" s="548"/>
      <c r="TQU48" s="548"/>
      <c r="TQV48" s="548"/>
      <c r="TQW48" s="548"/>
      <c r="TQX48" s="548"/>
      <c r="TQY48" s="548"/>
      <c r="TQZ48" s="548"/>
      <c r="TRA48" s="548"/>
      <c r="TRB48" s="548"/>
      <c r="TRC48" s="548"/>
      <c r="TRD48" s="548"/>
      <c r="TRE48" s="548"/>
      <c r="TRF48" s="548"/>
      <c r="TRG48" s="548"/>
      <c r="TRH48" s="548"/>
      <c r="TRI48" s="548"/>
      <c r="TRJ48" s="548"/>
      <c r="TRK48" s="548"/>
      <c r="TRL48" s="548"/>
      <c r="TRM48" s="548"/>
      <c r="TRN48" s="548"/>
      <c r="TRO48" s="548"/>
      <c r="TRP48" s="548"/>
      <c r="TRQ48" s="548"/>
      <c r="TRR48" s="548"/>
      <c r="TRS48" s="548"/>
      <c r="TRT48" s="548"/>
      <c r="TRU48" s="548"/>
      <c r="TRV48" s="548"/>
      <c r="TRW48" s="548"/>
      <c r="TRX48" s="548"/>
      <c r="TRY48" s="548"/>
      <c r="TRZ48" s="548"/>
      <c r="TSA48" s="548"/>
      <c r="TSB48" s="548"/>
      <c r="TSC48" s="548"/>
      <c r="TSD48" s="548"/>
      <c r="TSE48" s="548"/>
      <c r="TSF48" s="548"/>
      <c r="TSG48" s="548"/>
      <c r="TSH48" s="548"/>
      <c r="TSI48" s="548"/>
      <c r="TSJ48" s="548"/>
      <c r="TSK48" s="548"/>
      <c r="TSL48" s="548"/>
      <c r="TSM48" s="548"/>
      <c r="TSN48" s="548"/>
      <c r="TSO48" s="548"/>
      <c r="TSP48" s="548"/>
      <c r="TSQ48" s="548"/>
      <c r="TSR48" s="548"/>
      <c r="TSS48" s="548"/>
      <c r="TST48" s="548"/>
      <c r="TSU48" s="548"/>
      <c r="TSV48" s="548"/>
      <c r="TSW48" s="548"/>
      <c r="TSX48" s="548"/>
      <c r="TSY48" s="548"/>
      <c r="TSZ48" s="548"/>
      <c r="TTA48" s="548"/>
      <c r="TTB48" s="548"/>
      <c r="TTC48" s="548"/>
      <c r="TTD48" s="548"/>
      <c r="TTE48" s="548"/>
      <c r="TTF48" s="548"/>
      <c r="TTG48" s="548"/>
      <c r="TTH48" s="548"/>
      <c r="TTI48" s="548"/>
      <c r="TTJ48" s="548"/>
      <c r="TTK48" s="548"/>
      <c r="TTL48" s="548"/>
      <c r="TTM48" s="548"/>
      <c r="TTN48" s="548"/>
      <c r="TTO48" s="548"/>
      <c r="TTP48" s="548"/>
      <c r="TTQ48" s="548"/>
      <c r="TTR48" s="548"/>
      <c r="TTS48" s="548"/>
      <c r="TTT48" s="548"/>
      <c r="TTU48" s="548"/>
      <c r="TTV48" s="548"/>
      <c r="TTW48" s="548"/>
      <c r="TTX48" s="548"/>
      <c r="TTY48" s="548"/>
      <c r="TTZ48" s="548"/>
      <c r="TUA48" s="548"/>
      <c r="TUB48" s="548"/>
      <c r="TUC48" s="548"/>
      <c r="TUD48" s="548"/>
      <c r="TUE48" s="548"/>
      <c r="TUF48" s="548"/>
      <c r="TUG48" s="548"/>
      <c r="TUH48" s="548"/>
      <c r="TUI48" s="548"/>
      <c r="TUJ48" s="548"/>
      <c r="TUK48" s="548"/>
      <c r="TUL48" s="548"/>
      <c r="TUM48" s="548"/>
      <c r="TUN48" s="548"/>
      <c r="TUO48" s="548"/>
      <c r="TUP48" s="548"/>
      <c r="TUQ48" s="548"/>
      <c r="TUR48" s="548"/>
      <c r="TUS48" s="548"/>
      <c r="TUT48" s="548"/>
      <c r="TUU48" s="548"/>
      <c r="TUV48" s="548"/>
      <c r="TUW48" s="548"/>
      <c r="TUX48" s="548"/>
      <c r="TUY48" s="548"/>
      <c r="TUZ48" s="548"/>
      <c r="TVA48" s="548"/>
      <c r="TVB48" s="548"/>
      <c r="TVC48" s="548"/>
      <c r="TVD48" s="548"/>
      <c r="TVE48" s="548"/>
      <c r="TVF48" s="548"/>
      <c r="TVG48" s="548"/>
      <c r="TVH48" s="548"/>
      <c r="TVI48" s="548"/>
      <c r="TVJ48" s="548"/>
      <c r="TVK48" s="548"/>
      <c r="TVL48" s="548"/>
      <c r="TVM48" s="548"/>
      <c r="TVN48" s="548"/>
      <c r="TVO48" s="548"/>
      <c r="TVP48" s="548"/>
      <c r="TVQ48" s="548"/>
      <c r="TVR48" s="548"/>
      <c r="TVS48" s="548"/>
      <c r="TVT48" s="548"/>
      <c r="TVU48" s="548"/>
      <c r="TVV48" s="548"/>
      <c r="TVW48" s="548"/>
      <c r="TVX48" s="548"/>
      <c r="TVY48" s="548"/>
      <c r="TVZ48" s="548"/>
      <c r="TWA48" s="548"/>
      <c r="TWB48" s="548"/>
      <c r="TWC48" s="548"/>
      <c r="TWD48" s="548"/>
      <c r="TWE48" s="548"/>
      <c r="TWF48" s="548"/>
      <c r="TWG48" s="548"/>
      <c r="TWH48" s="548"/>
      <c r="TWI48" s="548"/>
      <c r="TWJ48" s="548"/>
      <c r="TWK48" s="548"/>
      <c r="TWL48" s="548"/>
      <c r="TWM48" s="548"/>
      <c r="TWN48" s="548"/>
      <c r="TWO48" s="548"/>
      <c r="TWP48" s="548"/>
      <c r="TWQ48" s="548"/>
      <c r="TWR48" s="548"/>
      <c r="TWS48" s="548"/>
      <c r="TWT48" s="548"/>
      <c r="TWU48" s="548"/>
      <c r="TWV48" s="548"/>
      <c r="TWW48" s="548"/>
      <c r="TWX48" s="548"/>
      <c r="TWY48" s="548"/>
      <c r="TWZ48" s="548"/>
      <c r="TXA48" s="548"/>
      <c r="TXB48" s="548"/>
      <c r="TXC48" s="548"/>
      <c r="TXD48" s="548"/>
      <c r="TXE48" s="548"/>
      <c r="TXF48" s="548"/>
      <c r="TXG48" s="548"/>
      <c r="TXH48" s="548"/>
      <c r="TXI48" s="548"/>
      <c r="TXJ48" s="548"/>
      <c r="TXK48" s="548"/>
      <c r="TXL48" s="548"/>
      <c r="TXM48" s="548"/>
      <c r="TXN48" s="548"/>
      <c r="TXO48" s="548"/>
      <c r="TXP48" s="548"/>
      <c r="TXQ48" s="548"/>
      <c r="TXR48" s="548"/>
      <c r="TXS48" s="548"/>
      <c r="TXT48" s="548"/>
      <c r="TXU48" s="548"/>
      <c r="TXV48" s="548"/>
      <c r="TXW48" s="548"/>
      <c r="TXX48" s="548"/>
      <c r="TXY48" s="548"/>
      <c r="TXZ48" s="548"/>
      <c r="TYA48" s="548"/>
      <c r="TYB48" s="548"/>
      <c r="TYC48" s="548"/>
      <c r="TYD48" s="548"/>
      <c r="TYE48" s="548"/>
      <c r="TYF48" s="548"/>
      <c r="TYG48" s="548"/>
      <c r="TYH48" s="548"/>
      <c r="TYI48" s="548"/>
      <c r="TYJ48" s="548"/>
      <c r="TYK48" s="548"/>
      <c r="TYL48" s="548"/>
      <c r="TYM48" s="548"/>
      <c r="TYN48" s="548"/>
      <c r="TYO48" s="548"/>
      <c r="TYP48" s="548"/>
      <c r="TYQ48" s="548"/>
      <c r="TYR48" s="548"/>
      <c r="TYS48" s="548"/>
      <c r="TYT48" s="548"/>
      <c r="TYU48" s="548"/>
      <c r="TYV48" s="548"/>
      <c r="TYW48" s="548"/>
      <c r="TYX48" s="548"/>
      <c r="TYY48" s="548"/>
      <c r="TYZ48" s="548"/>
      <c r="TZA48" s="548"/>
      <c r="TZB48" s="548"/>
      <c r="TZC48" s="548"/>
      <c r="TZD48" s="548"/>
      <c r="TZE48" s="548"/>
      <c r="TZF48" s="548"/>
      <c r="TZG48" s="548"/>
      <c r="TZH48" s="548"/>
      <c r="TZI48" s="548"/>
      <c r="TZJ48" s="548"/>
      <c r="TZK48" s="548"/>
      <c r="TZL48" s="548"/>
      <c r="TZM48" s="548"/>
      <c r="TZN48" s="548"/>
      <c r="TZO48" s="548"/>
      <c r="TZP48" s="548"/>
      <c r="TZQ48" s="548"/>
      <c r="TZR48" s="548"/>
      <c r="TZS48" s="548"/>
      <c r="TZT48" s="548"/>
      <c r="TZU48" s="548"/>
      <c r="TZV48" s="548"/>
      <c r="TZW48" s="548"/>
      <c r="TZX48" s="548"/>
      <c r="TZY48" s="548"/>
      <c r="TZZ48" s="548"/>
      <c r="UAA48" s="548"/>
      <c r="UAB48" s="548"/>
      <c r="UAC48" s="548"/>
      <c r="UAD48" s="548"/>
      <c r="UAE48" s="548"/>
      <c r="UAF48" s="548"/>
      <c r="UAG48" s="548"/>
      <c r="UAH48" s="548"/>
      <c r="UAI48" s="548"/>
      <c r="UAJ48" s="548"/>
      <c r="UAK48" s="548"/>
      <c r="UAL48" s="548"/>
      <c r="UAM48" s="548"/>
      <c r="UAN48" s="548"/>
      <c r="UAO48" s="548"/>
      <c r="UAP48" s="548"/>
      <c r="UAQ48" s="548"/>
      <c r="UAR48" s="548"/>
      <c r="UAS48" s="548"/>
      <c r="UAT48" s="548"/>
      <c r="UAU48" s="548"/>
      <c r="UAV48" s="548"/>
      <c r="UAW48" s="548"/>
      <c r="UAX48" s="548"/>
      <c r="UAY48" s="548"/>
      <c r="UAZ48" s="548"/>
      <c r="UBA48" s="548"/>
      <c r="UBB48" s="548"/>
      <c r="UBC48" s="548"/>
      <c r="UBD48" s="548"/>
      <c r="UBE48" s="548"/>
      <c r="UBF48" s="548"/>
      <c r="UBG48" s="548"/>
      <c r="UBH48" s="548"/>
      <c r="UBI48" s="548"/>
      <c r="UBJ48" s="548"/>
      <c r="UBK48" s="548"/>
      <c r="UBL48" s="548"/>
      <c r="UBM48" s="548"/>
      <c r="UBN48" s="548"/>
      <c r="UBO48" s="548"/>
      <c r="UBP48" s="548"/>
      <c r="UBQ48" s="548"/>
      <c r="UBR48" s="548"/>
      <c r="UBS48" s="548"/>
      <c r="UBT48" s="548"/>
      <c r="UBU48" s="548"/>
      <c r="UBV48" s="548"/>
      <c r="UBW48" s="548"/>
      <c r="UBX48" s="548"/>
      <c r="UBY48" s="548"/>
      <c r="UBZ48" s="548"/>
      <c r="UCA48" s="548"/>
      <c r="UCB48" s="548"/>
      <c r="UCC48" s="548"/>
      <c r="UCD48" s="548"/>
      <c r="UCE48" s="548"/>
      <c r="UCF48" s="548"/>
      <c r="UCG48" s="548"/>
      <c r="UCH48" s="548"/>
      <c r="UCI48" s="548"/>
      <c r="UCJ48" s="548"/>
      <c r="UCK48" s="548"/>
      <c r="UCL48" s="548"/>
      <c r="UCM48" s="548"/>
      <c r="UCN48" s="548"/>
      <c r="UCO48" s="548"/>
      <c r="UCP48" s="548"/>
      <c r="UCQ48" s="548"/>
      <c r="UCR48" s="548"/>
      <c r="UCS48" s="548"/>
      <c r="UCT48" s="548"/>
      <c r="UCU48" s="548"/>
      <c r="UCV48" s="548"/>
      <c r="UCW48" s="548"/>
      <c r="UCX48" s="548"/>
      <c r="UCY48" s="548"/>
      <c r="UCZ48" s="548"/>
      <c r="UDA48" s="548"/>
      <c r="UDB48" s="548"/>
      <c r="UDC48" s="548"/>
      <c r="UDD48" s="548"/>
      <c r="UDE48" s="548"/>
      <c r="UDF48" s="548"/>
      <c r="UDG48" s="548"/>
      <c r="UDH48" s="548"/>
      <c r="UDI48" s="548"/>
      <c r="UDJ48" s="548"/>
      <c r="UDK48" s="548"/>
      <c r="UDL48" s="548"/>
      <c r="UDM48" s="548"/>
      <c r="UDN48" s="548"/>
      <c r="UDO48" s="548"/>
      <c r="UDP48" s="548"/>
      <c r="UDQ48" s="548"/>
      <c r="UDR48" s="548"/>
      <c r="UDS48" s="548"/>
      <c r="UDT48" s="548"/>
      <c r="UDU48" s="548"/>
      <c r="UDV48" s="548"/>
      <c r="UDW48" s="548"/>
      <c r="UDX48" s="548"/>
      <c r="UDY48" s="548"/>
      <c r="UDZ48" s="548"/>
      <c r="UEA48" s="548"/>
      <c r="UEB48" s="548"/>
      <c r="UEC48" s="548"/>
      <c r="UED48" s="548"/>
      <c r="UEE48" s="548"/>
      <c r="UEF48" s="548"/>
      <c r="UEG48" s="548"/>
      <c r="UEH48" s="548"/>
      <c r="UEI48" s="548"/>
      <c r="UEJ48" s="548"/>
      <c r="UEK48" s="548"/>
      <c r="UEL48" s="548"/>
      <c r="UEM48" s="548"/>
      <c r="UEN48" s="548"/>
      <c r="UEO48" s="548"/>
      <c r="UEP48" s="548"/>
      <c r="UEQ48" s="548"/>
      <c r="UER48" s="548"/>
      <c r="UES48" s="548"/>
      <c r="UET48" s="548"/>
      <c r="UEU48" s="548"/>
      <c r="UEV48" s="548"/>
      <c r="UEW48" s="548"/>
      <c r="UEX48" s="548"/>
      <c r="UEY48" s="548"/>
      <c r="UEZ48" s="548"/>
      <c r="UFA48" s="548"/>
      <c r="UFB48" s="548"/>
      <c r="UFC48" s="548"/>
      <c r="UFD48" s="548"/>
      <c r="UFE48" s="548"/>
      <c r="UFF48" s="548"/>
      <c r="UFG48" s="548"/>
      <c r="UFH48" s="548"/>
      <c r="UFI48" s="548"/>
      <c r="UFJ48" s="548"/>
      <c r="UFK48" s="548"/>
      <c r="UFL48" s="548"/>
      <c r="UFM48" s="548"/>
      <c r="UFN48" s="548"/>
      <c r="UFO48" s="548"/>
      <c r="UFP48" s="548"/>
      <c r="UFQ48" s="548"/>
      <c r="UFR48" s="548"/>
      <c r="UFS48" s="548"/>
      <c r="UFT48" s="548"/>
      <c r="UFU48" s="548"/>
      <c r="UFV48" s="548"/>
      <c r="UFW48" s="548"/>
      <c r="UFX48" s="548"/>
      <c r="UFY48" s="548"/>
      <c r="UFZ48" s="548"/>
      <c r="UGA48" s="548"/>
      <c r="UGB48" s="548"/>
      <c r="UGC48" s="548"/>
      <c r="UGD48" s="548"/>
      <c r="UGE48" s="548"/>
      <c r="UGF48" s="548"/>
      <c r="UGG48" s="548"/>
      <c r="UGH48" s="548"/>
      <c r="UGI48" s="548"/>
      <c r="UGJ48" s="548"/>
      <c r="UGK48" s="548"/>
      <c r="UGL48" s="548"/>
      <c r="UGM48" s="548"/>
      <c r="UGN48" s="548"/>
      <c r="UGO48" s="548"/>
      <c r="UGP48" s="548"/>
      <c r="UGQ48" s="548"/>
      <c r="UGR48" s="548"/>
      <c r="UGS48" s="548"/>
      <c r="UGT48" s="548"/>
      <c r="UGU48" s="548"/>
      <c r="UGV48" s="548"/>
      <c r="UGW48" s="548"/>
      <c r="UGX48" s="548"/>
      <c r="UGY48" s="548"/>
      <c r="UGZ48" s="548"/>
      <c r="UHA48" s="548"/>
      <c r="UHB48" s="548"/>
      <c r="UHC48" s="548"/>
      <c r="UHD48" s="548"/>
      <c r="UHE48" s="548"/>
      <c r="UHF48" s="548"/>
      <c r="UHG48" s="548"/>
      <c r="UHH48" s="548"/>
      <c r="UHI48" s="548"/>
      <c r="UHJ48" s="548"/>
      <c r="UHK48" s="548"/>
      <c r="UHL48" s="548"/>
      <c r="UHM48" s="548"/>
      <c r="UHN48" s="548"/>
      <c r="UHO48" s="548"/>
      <c r="UHP48" s="548"/>
      <c r="UHQ48" s="548"/>
      <c r="UHR48" s="548"/>
      <c r="UHS48" s="548"/>
      <c r="UHT48" s="548"/>
      <c r="UHU48" s="548"/>
      <c r="UHV48" s="548"/>
      <c r="UHW48" s="548"/>
      <c r="UHX48" s="548"/>
      <c r="UHY48" s="548"/>
      <c r="UHZ48" s="548"/>
      <c r="UIA48" s="548"/>
      <c r="UIB48" s="548"/>
      <c r="UIC48" s="548"/>
      <c r="UID48" s="548"/>
      <c r="UIE48" s="548"/>
      <c r="UIF48" s="548"/>
      <c r="UIG48" s="548"/>
      <c r="UIH48" s="548"/>
      <c r="UII48" s="548"/>
      <c r="UIJ48" s="548"/>
      <c r="UIK48" s="548"/>
      <c r="UIL48" s="548"/>
      <c r="UIM48" s="548"/>
      <c r="UIN48" s="548"/>
      <c r="UIO48" s="548"/>
      <c r="UIP48" s="548"/>
      <c r="UIQ48" s="548"/>
      <c r="UIR48" s="548"/>
      <c r="UIS48" s="548"/>
      <c r="UIT48" s="548"/>
      <c r="UIU48" s="548"/>
      <c r="UIV48" s="548"/>
      <c r="UIW48" s="548"/>
      <c r="UIX48" s="548"/>
      <c r="UIY48" s="548"/>
      <c r="UIZ48" s="548"/>
      <c r="UJA48" s="548"/>
      <c r="UJB48" s="548"/>
      <c r="UJC48" s="548"/>
      <c r="UJD48" s="548"/>
      <c r="UJE48" s="548"/>
      <c r="UJF48" s="548"/>
      <c r="UJG48" s="548"/>
      <c r="UJH48" s="548"/>
      <c r="UJI48" s="548"/>
      <c r="UJJ48" s="548"/>
      <c r="UJK48" s="548"/>
      <c r="UJL48" s="548"/>
      <c r="UJM48" s="548"/>
      <c r="UJN48" s="548"/>
      <c r="UJO48" s="548"/>
      <c r="UJP48" s="548"/>
      <c r="UJQ48" s="548"/>
      <c r="UJR48" s="548"/>
      <c r="UJS48" s="548"/>
      <c r="UJT48" s="548"/>
      <c r="UJU48" s="548"/>
      <c r="UJV48" s="548"/>
      <c r="UJW48" s="548"/>
      <c r="UJX48" s="548"/>
      <c r="UJY48" s="548"/>
      <c r="UJZ48" s="548"/>
      <c r="UKA48" s="548"/>
      <c r="UKB48" s="548"/>
      <c r="UKC48" s="548"/>
      <c r="UKD48" s="548"/>
      <c r="UKE48" s="548"/>
      <c r="UKF48" s="548"/>
      <c r="UKG48" s="548"/>
      <c r="UKH48" s="548"/>
      <c r="UKI48" s="548"/>
      <c r="UKJ48" s="548"/>
      <c r="UKK48" s="548"/>
      <c r="UKL48" s="548"/>
      <c r="UKM48" s="548"/>
      <c r="UKN48" s="548"/>
      <c r="UKO48" s="548"/>
      <c r="UKP48" s="548"/>
      <c r="UKQ48" s="548"/>
      <c r="UKR48" s="548"/>
      <c r="UKS48" s="548"/>
      <c r="UKT48" s="548"/>
      <c r="UKU48" s="548"/>
      <c r="UKV48" s="548"/>
      <c r="UKW48" s="548"/>
      <c r="UKX48" s="548"/>
      <c r="UKY48" s="548"/>
      <c r="UKZ48" s="548"/>
      <c r="ULA48" s="548"/>
      <c r="ULB48" s="548"/>
      <c r="ULC48" s="548"/>
      <c r="ULD48" s="548"/>
      <c r="ULE48" s="548"/>
      <c r="ULF48" s="548"/>
      <c r="ULG48" s="548"/>
      <c r="ULH48" s="548"/>
      <c r="ULI48" s="548"/>
      <c r="ULJ48" s="548"/>
      <c r="ULK48" s="548"/>
      <c r="ULL48" s="548"/>
      <c r="ULM48" s="548"/>
      <c r="ULN48" s="548"/>
      <c r="ULO48" s="548"/>
      <c r="ULP48" s="548"/>
      <c r="ULQ48" s="548"/>
      <c r="ULR48" s="548"/>
      <c r="ULS48" s="548"/>
      <c r="ULT48" s="548"/>
      <c r="ULU48" s="548"/>
      <c r="ULV48" s="548"/>
      <c r="ULW48" s="548"/>
      <c r="ULX48" s="548"/>
      <c r="ULY48" s="548"/>
      <c r="ULZ48" s="548"/>
      <c r="UMA48" s="548"/>
      <c r="UMB48" s="548"/>
      <c r="UMC48" s="548"/>
      <c r="UMD48" s="548"/>
      <c r="UME48" s="548"/>
      <c r="UMF48" s="548"/>
      <c r="UMG48" s="548"/>
      <c r="UMH48" s="548"/>
      <c r="UMI48" s="548"/>
      <c r="UMJ48" s="548"/>
      <c r="UMK48" s="548"/>
      <c r="UML48" s="548"/>
      <c r="UMM48" s="548"/>
      <c r="UMN48" s="548"/>
      <c r="UMO48" s="548"/>
      <c r="UMP48" s="548"/>
      <c r="UMQ48" s="548"/>
      <c r="UMR48" s="548"/>
      <c r="UMS48" s="548"/>
      <c r="UMT48" s="548"/>
      <c r="UMU48" s="548"/>
      <c r="UMV48" s="548"/>
      <c r="UMW48" s="548"/>
      <c r="UMX48" s="548"/>
      <c r="UMY48" s="548"/>
      <c r="UMZ48" s="548"/>
      <c r="UNA48" s="548"/>
      <c r="UNB48" s="548"/>
      <c r="UNC48" s="548"/>
      <c r="UND48" s="548"/>
      <c r="UNE48" s="548"/>
      <c r="UNF48" s="548"/>
      <c r="UNG48" s="548"/>
      <c r="UNH48" s="548"/>
      <c r="UNI48" s="548"/>
      <c r="UNJ48" s="548"/>
      <c r="UNK48" s="548"/>
      <c r="UNL48" s="548"/>
      <c r="UNM48" s="548"/>
      <c r="UNN48" s="548"/>
      <c r="UNO48" s="548"/>
      <c r="UNP48" s="548"/>
      <c r="UNQ48" s="548"/>
      <c r="UNR48" s="548"/>
      <c r="UNS48" s="548"/>
      <c r="UNT48" s="548"/>
      <c r="UNU48" s="548"/>
      <c r="UNV48" s="548"/>
      <c r="UNW48" s="548"/>
      <c r="UNX48" s="548"/>
      <c r="UNY48" s="548"/>
      <c r="UNZ48" s="548"/>
      <c r="UOA48" s="548"/>
      <c r="UOB48" s="548"/>
      <c r="UOC48" s="548"/>
      <c r="UOD48" s="548"/>
      <c r="UOE48" s="548"/>
      <c r="UOF48" s="548"/>
      <c r="UOG48" s="548"/>
      <c r="UOH48" s="548"/>
      <c r="UOI48" s="548"/>
      <c r="UOJ48" s="548"/>
      <c r="UOK48" s="548"/>
      <c r="UOL48" s="548"/>
      <c r="UOM48" s="548"/>
      <c r="UON48" s="548"/>
      <c r="UOO48" s="548"/>
      <c r="UOP48" s="548"/>
      <c r="UOQ48" s="548"/>
      <c r="UOR48" s="548"/>
      <c r="UOS48" s="548"/>
      <c r="UOT48" s="548"/>
      <c r="UOU48" s="548"/>
      <c r="UOV48" s="548"/>
      <c r="UOW48" s="548"/>
      <c r="UOX48" s="548"/>
      <c r="UOY48" s="548"/>
      <c r="UOZ48" s="548"/>
      <c r="UPA48" s="548"/>
      <c r="UPB48" s="548"/>
      <c r="UPC48" s="548"/>
      <c r="UPD48" s="548"/>
      <c r="UPE48" s="548"/>
      <c r="UPF48" s="548"/>
      <c r="UPG48" s="548"/>
      <c r="UPH48" s="548"/>
      <c r="UPI48" s="548"/>
      <c r="UPJ48" s="548"/>
      <c r="UPK48" s="548"/>
      <c r="UPL48" s="548"/>
      <c r="UPM48" s="548"/>
      <c r="UPN48" s="548"/>
      <c r="UPO48" s="548"/>
      <c r="UPP48" s="548"/>
      <c r="UPQ48" s="548"/>
      <c r="UPR48" s="548"/>
      <c r="UPS48" s="548"/>
      <c r="UPT48" s="548"/>
      <c r="UPU48" s="548"/>
      <c r="UPV48" s="548"/>
      <c r="UPW48" s="548"/>
      <c r="UPX48" s="548"/>
      <c r="UPY48" s="548"/>
      <c r="UPZ48" s="548"/>
      <c r="UQA48" s="548"/>
      <c r="UQB48" s="548"/>
      <c r="UQC48" s="548"/>
      <c r="UQD48" s="548"/>
      <c r="UQE48" s="548"/>
      <c r="UQF48" s="548"/>
      <c r="UQG48" s="548"/>
      <c r="UQH48" s="548"/>
      <c r="UQI48" s="548"/>
      <c r="UQJ48" s="548"/>
      <c r="UQK48" s="548"/>
      <c r="UQL48" s="548"/>
      <c r="UQM48" s="548"/>
      <c r="UQN48" s="548"/>
      <c r="UQO48" s="548"/>
      <c r="UQP48" s="548"/>
      <c r="UQQ48" s="548"/>
      <c r="UQR48" s="548"/>
      <c r="UQS48" s="548"/>
      <c r="UQT48" s="548"/>
      <c r="UQU48" s="548"/>
      <c r="UQV48" s="548"/>
      <c r="UQW48" s="548"/>
      <c r="UQX48" s="548"/>
      <c r="UQY48" s="548"/>
      <c r="UQZ48" s="548"/>
      <c r="URA48" s="548"/>
      <c r="URB48" s="548"/>
      <c r="URC48" s="548"/>
      <c r="URD48" s="548"/>
      <c r="URE48" s="548"/>
      <c r="URF48" s="548"/>
      <c r="URG48" s="548"/>
      <c r="URH48" s="548"/>
      <c r="URI48" s="548"/>
      <c r="URJ48" s="548"/>
      <c r="URK48" s="548"/>
      <c r="URL48" s="548"/>
      <c r="URM48" s="548"/>
      <c r="URN48" s="548"/>
      <c r="URO48" s="548"/>
      <c r="URP48" s="548"/>
      <c r="URQ48" s="548"/>
      <c r="URR48" s="548"/>
      <c r="URS48" s="548"/>
      <c r="URT48" s="548"/>
      <c r="URU48" s="548"/>
      <c r="URV48" s="548"/>
      <c r="URW48" s="548"/>
      <c r="URX48" s="548"/>
      <c r="URY48" s="548"/>
      <c r="URZ48" s="548"/>
      <c r="USA48" s="548"/>
      <c r="USB48" s="548"/>
      <c r="USC48" s="548"/>
      <c r="USD48" s="548"/>
      <c r="USE48" s="548"/>
      <c r="USF48" s="548"/>
      <c r="USG48" s="548"/>
      <c r="USH48" s="548"/>
      <c r="USI48" s="548"/>
      <c r="USJ48" s="548"/>
      <c r="USK48" s="548"/>
      <c r="USL48" s="548"/>
      <c r="USM48" s="548"/>
      <c r="USN48" s="548"/>
      <c r="USO48" s="548"/>
      <c r="USP48" s="548"/>
      <c r="USQ48" s="548"/>
      <c r="USR48" s="548"/>
      <c r="USS48" s="548"/>
      <c r="UST48" s="548"/>
      <c r="USU48" s="548"/>
      <c r="USV48" s="548"/>
      <c r="USW48" s="548"/>
      <c r="USX48" s="548"/>
      <c r="USY48" s="548"/>
      <c r="USZ48" s="548"/>
      <c r="UTA48" s="548"/>
      <c r="UTB48" s="548"/>
      <c r="UTC48" s="548"/>
      <c r="UTD48" s="548"/>
      <c r="UTE48" s="548"/>
      <c r="UTF48" s="548"/>
      <c r="UTG48" s="548"/>
      <c r="UTH48" s="548"/>
      <c r="UTI48" s="548"/>
      <c r="UTJ48" s="548"/>
      <c r="UTK48" s="548"/>
      <c r="UTL48" s="548"/>
      <c r="UTM48" s="548"/>
      <c r="UTN48" s="548"/>
      <c r="UTO48" s="548"/>
      <c r="UTP48" s="548"/>
      <c r="UTQ48" s="548"/>
      <c r="UTR48" s="548"/>
      <c r="UTS48" s="548"/>
      <c r="UTT48" s="548"/>
      <c r="UTU48" s="548"/>
      <c r="UTV48" s="548"/>
      <c r="UTW48" s="548"/>
      <c r="UTX48" s="548"/>
      <c r="UTY48" s="548"/>
      <c r="UTZ48" s="548"/>
      <c r="UUA48" s="548"/>
      <c r="UUB48" s="548"/>
      <c r="UUC48" s="548"/>
      <c r="UUD48" s="548"/>
      <c r="UUE48" s="548"/>
      <c r="UUF48" s="548"/>
      <c r="UUG48" s="548"/>
      <c r="UUH48" s="548"/>
      <c r="UUI48" s="548"/>
      <c r="UUJ48" s="548"/>
      <c r="UUK48" s="548"/>
      <c r="UUL48" s="548"/>
      <c r="UUM48" s="548"/>
      <c r="UUN48" s="548"/>
      <c r="UUO48" s="548"/>
      <c r="UUP48" s="548"/>
      <c r="UUQ48" s="548"/>
      <c r="UUR48" s="548"/>
      <c r="UUS48" s="548"/>
      <c r="UUT48" s="548"/>
      <c r="UUU48" s="548"/>
      <c r="UUV48" s="548"/>
      <c r="UUW48" s="548"/>
      <c r="UUX48" s="548"/>
      <c r="UUY48" s="548"/>
      <c r="UUZ48" s="548"/>
      <c r="UVA48" s="548"/>
      <c r="UVB48" s="548"/>
      <c r="UVC48" s="548"/>
      <c r="UVD48" s="548"/>
      <c r="UVE48" s="548"/>
      <c r="UVF48" s="548"/>
      <c r="UVG48" s="548"/>
      <c r="UVH48" s="548"/>
      <c r="UVI48" s="548"/>
      <c r="UVJ48" s="548"/>
      <c r="UVK48" s="548"/>
      <c r="UVL48" s="548"/>
      <c r="UVM48" s="548"/>
      <c r="UVN48" s="548"/>
      <c r="UVO48" s="548"/>
      <c r="UVP48" s="548"/>
      <c r="UVQ48" s="548"/>
      <c r="UVR48" s="548"/>
      <c r="UVS48" s="548"/>
      <c r="UVT48" s="548"/>
      <c r="UVU48" s="548"/>
      <c r="UVV48" s="548"/>
      <c r="UVW48" s="548"/>
      <c r="UVX48" s="548"/>
      <c r="UVY48" s="548"/>
      <c r="UVZ48" s="548"/>
      <c r="UWA48" s="548"/>
      <c r="UWB48" s="548"/>
      <c r="UWC48" s="548"/>
      <c r="UWD48" s="548"/>
      <c r="UWE48" s="548"/>
      <c r="UWF48" s="548"/>
      <c r="UWG48" s="548"/>
      <c r="UWH48" s="548"/>
      <c r="UWI48" s="548"/>
      <c r="UWJ48" s="548"/>
      <c r="UWK48" s="548"/>
      <c r="UWL48" s="548"/>
      <c r="UWM48" s="548"/>
      <c r="UWN48" s="548"/>
      <c r="UWO48" s="548"/>
      <c r="UWP48" s="548"/>
      <c r="UWQ48" s="548"/>
      <c r="UWR48" s="548"/>
      <c r="UWS48" s="548"/>
      <c r="UWT48" s="548"/>
      <c r="UWU48" s="548"/>
      <c r="UWV48" s="548"/>
      <c r="UWW48" s="548"/>
      <c r="UWX48" s="548"/>
      <c r="UWY48" s="548"/>
      <c r="UWZ48" s="548"/>
      <c r="UXA48" s="548"/>
      <c r="UXB48" s="548"/>
      <c r="UXC48" s="548"/>
      <c r="UXD48" s="548"/>
      <c r="UXE48" s="548"/>
      <c r="UXF48" s="548"/>
      <c r="UXG48" s="548"/>
      <c r="UXH48" s="548"/>
      <c r="UXI48" s="548"/>
      <c r="UXJ48" s="548"/>
      <c r="UXK48" s="548"/>
      <c r="UXL48" s="548"/>
      <c r="UXM48" s="548"/>
      <c r="UXN48" s="548"/>
      <c r="UXO48" s="548"/>
      <c r="UXP48" s="548"/>
      <c r="UXQ48" s="548"/>
      <c r="UXR48" s="548"/>
      <c r="UXS48" s="548"/>
      <c r="UXT48" s="548"/>
      <c r="UXU48" s="548"/>
      <c r="UXV48" s="548"/>
      <c r="UXW48" s="548"/>
      <c r="UXX48" s="548"/>
      <c r="UXY48" s="548"/>
      <c r="UXZ48" s="548"/>
      <c r="UYA48" s="548"/>
      <c r="UYB48" s="548"/>
      <c r="UYC48" s="548"/>
      <c r="UYD48" s="548"/>
      <c r="UYE48" s="548"/>
      <c r="UYF48" s="548"/>
      <c r="UYG48" s="548"/>
      <c r="UYH48" s="548"/>
      <c r="UYI48" s="548"/>
      <c r="UYJ48" s="548"/>
      <c r="UYK48" s="548"/>
      <c r="UYL48" s="548"/>
      <c r="UYM48" s="548"/>
      <c r="UYN48" s="548"/>
      <c r="UYO48" s="548"/>
      <c r="UYP48" s="548"/>
      <c r="UYQ48" s="548"/>
      <c r="UYR48" s="548"/>
      <c r="UYS48" s="548"/>
      <c r="UYT48" s="548"/>
      <c r="UYU48" s="548"/>
      <c r="UYV48" s="548"/>
      <c r="UYW48" s="548"/>
      <c r="UYX48" s="548"/>
      <c r="UYY48" s="548"/>
      <c r="UYZ48" s="548"/>
      <c r="UZA48" s="548"/>
      <c r="UZB48" s="548"/>
      <c r="UZC48" s="548"/>
      <c r="UZD48" s="548"/>
      <c r="UZE48" s="548"/>
      <c r="UZF48" s="548"/>
      <c r="UZG48" s="548"/>
      <c r="UZH48" s="548"/>
      <c r="UZI48" s="548"/>
      <c r="UZJ48" s="548"/>
      <c r="UZK48" s="548"/>
      <c r="UZL48" s="548"/>
      <c r="UZM48" s="548"/>
      <c r="UZN48" s="548"/>
      <c r="UZO48" s="548"/>
      <c r="UZP48" s="548"/>
      <c r="UZQ48" s="548"/>
      <c r="UZR48" s="548"/>
      <c r="UZS48" s="548"/>
      <c r="UZT48" s="548"/>
      <c r="UZU48" s="548"/>
      <c r="UZV48" s="548"/>
      <c r="UZW48" s="548"/>
      <c r="UZX48" s="548"/>
      <c r="UZY48" s="548"/>
      <c r="UZZ48" s="548"/>
      <c r="VAA48" s="548"/>
      <c r="VAB48" s="548"/>
      <c r="VAC48" s="548"/>
      <c r="VAD48" s="548"/>
      <c r="VAE48" s="548"/>
      <c r="VAF48" s="548"/>
      <c r="VAG48" s="548"/>
      <c r="VAH48" s="548"/>
      <c r="VAI48" s="548"/>
      <c r="VAJ48" s="548"/>
      <c r="VAK48" s="548"/>
      <c r="VAL48" s="548"/>
      <c r="VAM48" s="548"/>
      <c r="VAN48" s="548"/>
      <c r="VAO48" s="548"/>
      <c r="VAP48" s="548"/>
      <c r="VAQ48" s="548"/>
      <c r="VAR48" s="548"/>
      <c r="VAS48" s="548"/>
      <c r="VAT48" s="548"/>
      <c r="VAU48" s="548"/>
      <c r="VAV48" s="548"/>
      <c r="VAW48" s="548"/>
      <c r="VAX48" s="548"/>
      <c r="VAY48" s="548"/>
      <c r="VAZ48" s="548"/>
      <c r="VBA48" s="548"/>
      <c r="VBB48" s="548"/>
      <c r="VBC48" s="548"/>
      <c r="VBD48" s="548"/>
      <c r="VBE48" s="548"/>
      <c r="VBF48" s="548"/>
      <c r="VBG48" s="548"/>
      <c r="VBH48" s="548"/>
      <c r="VBI48" s="548"/>
      <c r="VBJ48" s="548"/>
      <c r="VBK48" s="548"/>
      <c r="VBL48" s="548"/>
      <c r="VBM48" s="548"/>
      <c r="VBN48" s="548"/>
      <c r="VBO48" s="548"/>
      <c r="VBP48" s="548"/>
      <c r="VBQ48" s="548"/>
      <c r="VBR48" s="548"/>
      <c r="VBS48" s="548"/>
      <c r="VBT48" s="548"/>
      <c r="VBU48" s="548"/>
      <c r="VBV48" s="548"/>
      <c r="VBW48" s="548"/>
      <c r="VBX48" s="548"/>
      <c r="VBY48" s="548"/>
      <c r="VBZ48" s="548"/>
      <c r="VCA48" s="548"/>
      <c r="VCB48" s="548"/>
      <c r="VCC48" s="548"/>
      <c r="VCD48" s="548"/>
      <c r="VCE48" s="548"/>
      <c r="VCF48" s="548"/>
      <c r="VCG48" s="548"/>
      <c r="VCH48" s="548"/>
      <c r="VCI48" s="548"/>
      <c r="VCJ48" s="548"/>
      <c r="VCK48" s="548"/>
      <c r="VCL48" s="548"/>
      <c r="VCM48" s="548"/>
      <c r="VCN48" s="548"/>
      <c r="VCO48" s="548"/>
      <c r="VCP48" s="548"/>
      <c r="VCQ48" s="548"/>
      <c r="VCR48" s="548"/>
      <c r="VCS48" s="548"/>
      <c r="VCT48" s="548"/>
      <c r="VCU48" s="548"/>
      <c r="VCV48" s="548"/>
      <c r="VCW48" s="548"/>
      <c r="VCX48" s="548"/>
      <c r="VCY48" s="548"/>
      <c r="VCZ48" s="548"/>
      <c r="VDA48" s="548"/>
      <c r="VDB48" s="548"/>
      <c r="VDC48" s="548"/>
      <c r="VDD48" s="548"/>
      <c r="VDE48" s="548"/>
      <c r="VDF48" s="548"/>
      <c r="VDG48" s="548"/>
      <c r="VDH48" s="548"/>
      <c r="VDI48" s="548"/>
      <c r="VDJ48" s="548"/>
      <c r="VDK48" s="548"/>
      <c r="VDL48" s="548"/>
      <c r="VDM48" s="548"/>
      <c r="VDN48" s="548"/>
      <c r="VDO48" s="548"/>
      <c r="VDP48" s="548"/>
      <c r="VDQ48" s="548"/>
      <c r="VDR48" s="548"/>
      <c r="VDS48" s="548"/>
      <c r="VDT48" s="548"/>
      <c r="VDU48" s="548"/>
      <c r="VDV48" s="548"/>
      <c r="VDW48" s="548"/>
      <c r="VDX48" s="548"/>
      <c r="VDY48" s="548"/>
      <c r="VDZ48" s="548"/>
      <c r="VEA48" s="548"/>
      <c r="VEB48" s="548"/>
      <c r="VEC48" s="548"/>
      <c r="VED48" s="548"/>
      <c r="VEE48" s="548"/>
      <c r="VEF48" s="548"/>
      <c r="VEG48" s="548"/>
      <c r="VEH48" s="548"/>
      <c r="VEI48" s="548"/>
      <c r="VEJ48" s="548"/>
      <c r="VEK48" s="548"/>
      <c r="VEL48" s="548"/>
      <c r="VEM48" s="548"/>
      <c r="VEN48" s="548"/>
      <c r="VEO48" s="548"/>
      <c r="VEP48" s="548"/>
      <c r="VEQ48" s="548"/>
      <c r="VER48" s="548"/>
      <c r="VES48" s="548"/>
      <c r="VET48" s="548"/>
      <c r="VEU48" s="548"/>
      <c r="VEV48" s="548"/>
      <c r="VEW48" s="548"/>
      <c r="VEX48" s="548"/>
      <c r="VEY48" s="548"/>
      <c r="VEZ48" s="548"/>
      <c r="VFA48" s="548"/>
      <c r="VFB48" s="548"/>
      <c r="VFC48" s="548"/>
      <c r="VFD48" s="548"/>
      <c r="VFE48" s="548"/>
      <c r="VFF48" s="548"/>
      <c r="VFG48" s="548"/>
      <c r="VFH48" s="548"/>
      <c r="VFI48" s="548"/>
      <c r="VFJ48" s="548"/>
      <c r="VFK48" s="548"/>
      <c r="VFL48" s="548"/>
      <c r="VFM48" s="548"/>
      <c r="VFN48" s="548"/>
      <c r="VFO48" s="548"/>
      <c r="VFP48" s="548"/>
      <c r="VFQ48" s="548"/>
      <c r="VFR48" s="548"/>
      <c r="VFS48" s="548"/>
      <c r="VFT48" s="548"/>
      <c r="VFU48" s="548"/>
      <c r="VFV48" s="548"/>
      <c r="VFW48" s="548"/>
      <c r="VFX48" s="548"/>
      <c r="VFY48" s="548"/>
      <c r="VFZ48" s="548"/>
      <c r="VGA48" s="548"/>
      <c r="VGB48" s="548"/>
      <c r="VGC48" s="548"/>
      <c r="VGD48" s="548"/>
      <c r="VGE48" s="548"/>
      <c r="VGF48" s="548"/>
      <c r="VGG48" s="548"/>
      <c r="VGH48" s="548"/>
      <c r="VGI48" s="548"/>
      <c r="VGJ48" s="548"/>
      <c r="VGK48" s="548"/>
      <c r="VGL48" s="548"/>
      <c r="VGM48" s="548"/>
      <c r="VGN48" s="548"/>
      <c r="VGO48" s="548"/>
      <c r="VGP48" s="548"/>
      <c r="VGQ48" s="548"/>
      <c r="VGR48" s="548"/>
      <c r="VGS48" s="548"/>
      <c r="VGT48" s="548"/>
      <c r="VGU48" s="548"/>
      <c r="VGV48" s="548"/>
      <c r="VGW48" s="548"/>
      <c r="VGX48" s="548"/>
      <c r="VGY48" s="548"/>
      <c r="VGZ48" s="548"/>
      <c r="VHA48" s="548"/>
      <c r="VHB48" s="548"/>
      <c r="VHC48" s="548"/>
      <c r="VHD48" s="548"/>
      <c r="VHE48" s="548"/>
      <c r="VHF48" s="548"/>
      <c r="VHG48" s="548"/>
      <c r="VHH48" s="548"/>
      <c r="VHI48" s="548"/>
      <c r="VHJ48" s="548"/>
      <c r="VHK48" s="548"/>
      <c r="VHL48" s="548"/>
      <c r="VHM48" s="548"/>
      <c r="VHN48" s="548"/>
      <c r="VHO48" s="548"/>
      <c r="VHP48" s="548"/>
      <c r="VHQ48" s="548"/>
      <c r="VHR48" s="548"/>
      <c r="VHS48" s="548"/>
      <c r="VHT48" s="548"/>
      <c r="VHU48" s="548"/>
      <c r="VHV48" s="548"/>
      <c r="VHW48" s="548"/>
      <c r="VHX48" s="548"/>
      <c r="VHY48" s="548"/>
      <c r="VHZ48" s="548"/>
      <c r="VIA48" s="548"/>
      <c r="VIB48" s="548"/>
      <c r="VIC48" s="548"/>
      <c r="VID48" s="548"/>
      <c r="VIE48" s="548"/>
      <c r="VIF48" s="548"/>
      <c r="VIG48" s="548"/>
      <c r="VIH48" s="548"/>
      <c r="VII48" s="548"/>
      <c r="VIJ48" s="548"/>
      <c r="VIK48" s="548"/>
      <c r="VIL48" s="548"/>
      <c r="VIM48" s="548"/>
      <c r="VIN48" s="548"/>
      <c r="VIO48" s="548"/>
      <c r="VIP48" s="548"/>
      <c r="VIQ48" s="548"/>
      <c r="VIR48" s="548"/>
      <c r="VIS48" s="548"/>
      <c r="VIT48" s="548"/>
      <c r="VIU48" s="548"/>
      <c r="VIV48" s="548"/>
      <c r="VIW48" s="548"/>
      <c r="VIX48" s="548"/>
      <c r="VIY48" s="548"/>
      <c r="VIZ48" s="548"/>
      <c r="VJA48" s="548"/>
      <c r="VJB48" s="548"/>
      <c r="VJC48" s="548"/>
      <c r="VJD48" s="548"/>
      <c r="VJE48" s="548"/>
      <c r="VJF48" s="548"/>
      <c r="VJG48" s="548"/>
      <c r="VJH48" s="548"/>
      <c r="VJI48" s="548"/>
      <c r="VJJ48" s="548"/>
      <c r="VJK48" s="548"/>
      <c r="VJL48" s="548"/>
      <c r="VJM48" s="548"/>
      <c r="VJN48" s="548"/>
      <c r="VJO48" s="548"/>
      <c r="VJP48" s="548"/>
      <c r="VJQ48" s="548"/>
      <c r="VJR48" s="548"/>
      <c r="VJS48" s="548"/>
      <c r="VJT48" s="548"/>
      <c r="VJU48" s="548"/>
      <c r="VJV48" s="548"/>
      <c r="VJW48" s="548"/>
      <c r="VJX48" s="548"/>
      <c r="VJY48" s="548"/>
      <c r="VJZ48" s="548"/>
      <c r="VKA48" s="548"/>
      <c r="VKB48" s="548"/>
      <c r="VKC48" s="548"/>
      <c r="VKD48" s="548"/>
      <c r="VKE48" s="548"/>
      <c r="VKF48" s="548"/>
      <c r="VKG48" s="548"/>
      <c r="VKH48" s="548"/>
      <c r="VKI48" s="548"/>
      <c r="VKJ48" s="548"/>
      <c r="VKK48" s="548"/>
      <c r="VKL48" s="548"/>
      <c r="VKM48" s="548"/>
      <c r="VKN48" s="548"/>
      <c r="VKO48" s="548"/>
      <c r="VKP48" s="548"/>
      <c r="VKQ48" s="548"/>
      <c r="VKR48" s="548"/>
      <c r="VKS48" s="548"/>
      <c r="VKT48" s="548"/>
      <c r="VKU48" s="548"/>
      <c r="VKV48" s="548"/>
      <c r="VKW48" s="548"/>
      <c r="VKX48" s="548"/>
      <c r="VKY48" s="548"/>
      <c r="VKZ48" s="548"/>
      <c r="VLA48" s="548"/>
      <c r="VLB48" s="548"/>
      <c r="VLC48" s="548"/>
      <c r="VLD48" s="548"/>
      <c r="VLE48" s="548"/>
      <c r="VLF48" s="548"/>
      <c r="VLG48" s="548"/>
      <c r="VLH48" s="548"/>
      <c r="VLI48" s="548"/>
      <c r="VLJ48" s="548"/>
      <c r="VLK48" s="548"/>
      <c r="VLL48" s="548"/>
      <c r="VLM48" s="548"/>
      <c r="VLN48" s="548"/>
      <c r="VLO48" s="548"/>
      <c r="VLP48" s="548"/>
      <c r="VLQ48" s="548"/>
      <c r="VLR48" s="548"/>
      <c r="VLS48" s="548"/>
      <c r="VLT48" s="548"/>
      <c r="VLU48" s="548"/>
      <c r="VLV48" s="548"/>
      <c r="VLW48" s="548"/>
      <c r="VLX48" s="548"/>
      <c r="VLY48" s="548"/>
      <c r="VLZ48" s="548"/>
      <c r="VMA48" s="548"/>
      <c r="VMB48" s="548"/>
      <c r="VMC48" s="548"/>
      <c r="VMD48" s="548"/>
      <c r="VME48" s="548"/>
      <c r="VMF48" s="548"/>
      <c r="VMG48" s="548"/>
      <c r="VMH48" s="548"/>
      <c r="VMI48" s="548"/>
      <c r="VMJ48" s="548"/>
      <c r="VMK48" s="548"/>
      <c r="VML48" s="548"/>
      <c r="VMM48" s="548"/>
      <c r="VMN48" s="548"/>
      <c r="VMO48" s="548"/>
      <c r="VMP48" s="548"/>
      <c r="VMQ48" s="548"/>
      <c r="VMR48" s="548"/>
      <c r="VMS48" s="548"/>
      <c r="VMT48" s="548"/>
      <c r="VMU48" s="548"/>
      <c r="VMV48" s="548"/>
      <c r="VMW48" s="548"/>
      <c r="VMX48" s="548"/>
      <c r="VMY48" s="548"/>
      <c r="VMZ48" s="548"/>
      <c r="VNA48" s="548"/>
      <c r="VNB48" s="548"/>
      <c r="VNC48" s="548"/>
      <c r="VND48" s="548"/>
      <c r="VNE48" s="548"/>
      <c r="VNF48" s="548"/>
      <c r="VNG48" s="548"/>
      <c r="VNH48" s="548"/>
      <c r="VNI48" s="548"/>
      <c r="VNJ48" s="548"/>
      <c r="VNK48" s="548"/>
      <c r="VNL48" s="548"/>
      <c r="VNM48" s="548"/>
      <c r="VNN48" s="548"/>
      <c r="VNO48" s="548"/>
      <c r="VNP48" s="548"/>
      <c r="VNQ48" s="548"/>
      <c r="VNR48" s="548"/>
      <c r="VNS48" s="548"/>
      <c r="VNT48" s="548"/>
      <c r="VNU48" s="548"/>
      <c r="VNV48" s="548"/>
      <c r="VNW48" s="548"/>
      <c r="VNX48" s="548"/>
      <c r="VNY48" s="548"/>
      <c r="VNZ48" s="548"/>
      <c r="VOA48" s="548"/>
      <c r="VOB48" s="548"/>
      <c r="VOC48" s="548"/>
      <c r="VOD48" s="548"/>
      <c r="VOE48" s="548"/>
      <c r="VOF48" s="548"/>
      <c r="VOG48" s="548"/>
      <c r="VOH48" s="548"/>
      <c r="VOI48" s="548"/>
      <c r="VOJ48" s="548"/>
      <c r="VOK48" s="548"/>
      <c r="VOL48" s="548"/>
      <c r="VOM48" s="548"/>
      <c r="VON48" s="548"/>
      <c r="VOO48" s="548"/>
      <c r="VOP48" s="548"/>
      <c r="VOQ48" s="548"/>
      <c r="VOR48" s="548"/>
      <c r="VOS48" s="548"/>
      <c r="VOT48" s="548"/>
      <c r="VOU48" s="548"/>
      <c r="VOV48" s="548"/>
      <c r="VOW48" s="548"/>
      <c r="VOX48" s="548"/>
      <c r="VOY48" s="548"/>
      <c r="VOZ48" s="548"/>
      <c r="VPA48" s="548"/>
      <c r="VPB48" s="548"/>
      <c r="VPC48" s="548"/>
      <c r="VPD48" s="548"/>
      <c r="VPE48" s="548"/>
      <c r="VPF48" s="548"/>
      <c r="VPG48" s="548"/>
      <c r="VPH48" s="548"/>
      <c r="VPI48" s="548"/>
      <c r="VPJ48" s="548"/>
      <c r="VPK48" s="548"/>
      <c r="VPL48" s="548"/>
      <c r="VPM48" s="548"/>
      <c r="VPN48" s="548"/>
      <c r="VPO48" s="548"/>
      <c r="VPP48" s="548"/>
      <c r="VPQ48" s="548"/>
      <c r="VPR48" s="548"/>
      <c r="VPS48" s="548"/>
      <c r="VPT48" s="548"/>
      <c r="VPU48" s="548"/>
      <c r="VPV48" s="548"/>
      <c r="VPW48" s="548"/>
      <c r="VPX48" s="548"/>
      <c r="VPY48" s="548"/>
      <c r="VPZ48" s="548"/>
      <c r="VQA48" s="548"/>
      <c r="VQB48" s="548"/>
      <c r="VQC48" s="548"/>
      <c r="VQD48" s="548"/>
      <c r="VQE48" s="548"/>
      <c r="VQF48" s="548"/>
      <c r="VQG48" s="548"/>
      <c r="VQH48" s="548"/>
      <c r="VQI48" s="548"/>
      <c r="VQJ48" s="548"/>
      <c r="VQK48" s="548"/>
      <c r="VQL48" s="548"/>
      <c r="VQM48" s="548"/>
      <c r="VQN48" s="548"/>
      <c r="VQO48" s="548"/>
      <c r="VQP48" s="548"/>
      <c r="VQQ48" s="548"/>
      <c r="VQR48" s="548"/>
      <c r="VQS48" s="548"/>
      <c r="VQT48" s="548"/>
      <c r="VQU48" s="548"/>
      <c r="VQV48" s="548"/>
      <c r="VQW48" s="548"/>
      <c r="VQX48" s="548"/>
      <c r="VQY48" s="548"/>
      <c r="VQZ48" s="548"/>
      <c r="VRA48" s="548"/>
      <c r="VRB48" s="548"/>
      <c r="VRC48" s="548"/>
      <c r="VRD48" s="548"/>
      <c r="VRE48" s="548"/>
      <c r="VRF48" s="548"/>
      <c r="VRG48" s="548"/>
      <c r="VRH48" s="548"/>
      <c r="VRI48" s="548"/>
      <c r="VRJ48" s="548"/>
      <c r="VRK48" s="548"/>
      <c r="VRL48" s="548"/>
      <c r="VRM48" s="548"/>
      <c r="VRN48" s="548"/>
      <c r="VRO48" s="548"/>
      <c r="VRP48" s="548"/>
      <c r="VRQ48" s="548"/>
      <c r="VRR48" s="548"/>
      <c r="VRS48" s="548"/>
      <c r="VRT48" s="548"/>
      <c r="VRU48" s="548"/>
      <c r="VRV48" s="548"/>
      <c r="VRW48" s="548"/>
      <c r="VRX48" s="548"/>
      <c r="VRY48" s="548"/>
      <c r="VRZ48" s="548"/>
      <c r="VSA48" s="548"/>
      <c r="VSB48" s="548"/>
      <c r="VSC48" s="548"/>
      <c r="VSD48" s="548"/>
      <c r="VSE48" s="548"/>
      <c r="VSF48" s="548"/>
      <c r="VSG48" s="548"/>
      <c r="VSH48" s="548"/>
      <c r="VSI48" s="548"/>
      <c r="VSJ48" s="548"/>
      <c r="VSK48" s="548"/>
      <c r="VSL48" s="548"/>
      <c r="VSM48" s="548"/>
      <c r="VSN48" s="548"/>
      <c r="VSO48" s="548"/>
      <c r="VSP48" s="548"/>
      <c r="VSQ48" s="548"/>
      <c r="VSR48" s="548"/>
      <c r="VSS48" s="548"/>
      <c r="VST48" s="548"/>
      <c r="VSU48" s="548"/>
      <c r="VSV48" s="548"/>
      <c r="VSW48" s="548"/>
      <c r="VSX48" s="548"/>
      <c r="VSY48" s="548"/>
      <c r="VSZ48" s="548"/>
      <c r="VTA48" s="548"/>
      <c r="VTB48" s="548"/>
      <c r="VTC48" s="548"/>
      <c r="VTD48" s="548"/>
      <c r="VTE48" s="548"/>
      <c r="VTF48" s="548"/>
      <c r="VTG48" s="548"/>
      <c r="VTH48" s="548"/>
      <c r="VTI48" s="548"/>
      <c r="VTJ48" s="548"/>
      <c r="VTK48" s="548"/>
      <c r="VTL48" s="548"/>
      <c r="VTM48" s="548"/>
      <c r="VTN48" s="548"/>
      <c r="VTO48" s="548"/>
      <c r="VTP48" s="548"/>
      <c r="VTQ48" s="548"/>
      <c r="VTR48" s="548"/>
      <c r="VTS48" s="548"/>
      <c r="VTT48" s="548"/>
      <c r="VTU48" s="548"/>
      <c r="VTV48" s="548"/>
      <c r="VTW48" s="548"/>
      <c r="VTX48" s="548"/>
      <c r="VTY48" s="548"/>
      <c r="VTZ48" s="548"/>
      <c r="VUA48" s="548"/>
      <c r="VUB48" s="548"/>
      <c r="VUC48" s="548"/>
      <c r="VUD48" s="548"/>
      <c r="VUE48" s="548"/>
      <c r="VUF48" s="548"/>
      <c r="VUG48" s="548"/>
      <c r="VUH48" s="548"/>
      <c r="VUI48" s="548"/>
      <c r="VUJ48" s="548"/>
      <c r="VUK48" s="548"/>
      <c r="VUL48" s="548"/>
      <c r="VUM48" s="548"/>
      <c r="VUN48" s="548"/>
      <c r="VUO48" s="548"/>
      <c r="VUP48" s="548"/>
      <c r="VUQ48" s="548"/>
      <c r="VUR48" s="548"/>
      <c r="VUS48" s="548"/>
      <c r="VUT48" s="548"/>
      <c r="VUU48" s="548"/>
      <c r="VUV48" s="548"/>
      <c r="VUW48" s="548"/>
      <c r="VUX48" s="548"/>
      <c r="VUY48" s="548"/>
      <c r="VUZ48" s="548"/>
      <c r="VVA48" s="548"/>
      <c r="VVB48" s="548"/>
      <c r="VVC48" s="548"/>
      <c r="VVD48" s="548"/>
      <c r="VVE48" s="548"/>
      <c r="VVF48" s="548"/>
      <c r="VVG48" s="548"/>
      <c r="VVH48" s="548"/>
      <c r="VVI48" s="548"/>
      <c r="VVJ48" s="548"/>
      <c r="VVK48" s="548"/>
      <c r="VVL48" s="548"/>
      <c r="VVM48" s="548"/>
      <c r="VVN48" s="548"/>
      <c r="VVO48" s="548"/>
      <c r="VVP48" s="548"/>
      <c r="VVQ48" s="548"/>
      <c r="VVR48" s="548"/>
      <c r="VVS48" s="548"/>
      <c r="VVT48" s="548"/>
      <c r="VVU48" s="548"/>
      <c r="VVV48" s="548"/>
      <c r="VVW48" s="548"/>
      <c r="VVX48" s="548"/>
      <c r="VVY48" s="548"/>
      <c r="VVZ48" s="548"/>
      <c r="VWA48" s="548"/>
      <c r="VWB48" s="548"/>
      <c r="VWC48" s="548"/>
      <c r="VWD48" s="548"/>
      <c r="VWE48" s="548"/>
      <c r="VWF48" s="548"/>
      <c r="VWG48" s="548"/>
      <c r="VWH48" s="548"/>
      <c r="VWI48" s="548"/>
      <c r="VWJ48" s="548"/>
      <c r="VWK48" s="548"/>
      <c r="VWL48" s="548"/>
      <c r="VWM48" s="548"/>
      <c r="VWN48" s="548"/>
      <c r="VWO48" s="548"/>
      <c r="VWP48" s="548"/>
      <c r="VWQ48" s="548"/>
      <c r="VWR48" s="548"/>
      <c r="VWS48" s="548"/>
      <c r="VWT48" s="548"/>
      <c r="VWU48" s="548"/>
      <c r="VWV48" s="548"/>
      <c r="VWW48" s="548"/>
      <c r="VWX48" s="548"/>
      <c r="VWY48" s="548"/>
      <c r="VWZ48" s="548"/>
      <c r="VXA48" s="548"/>
      <c r="VXB48" s="548"/>
      <c r="VXC48" s="548"/>
      <c r="VXD48" s="548"/>
      <c r="VXE48" s="548"/>
      <c r="VXF48" s="548"/>
      <c r="VXG48" s="548"/>
      <c r="VXH48" s="548"/>
      <c r="VXI48" s="548"/>
      <c r="VXJ48" s="548"/>
      <c r="VXK48" s="548"/>
      <c r="VXL48" s="548"/>
      <c r="VXM48" s="548"/>
      <c r="VXN48" s="548"/>
      <c r="VXO48" s="548"/>
      <c r="VXP48" s="548"/>
      <c r="VXQ48" s="548"/>
      <c r="VXR48" s="548"/>
      <c r="VXS48" s="548"/>
      <c r="VXT48" s="548"/>
      <c r="VXU48" s="548"/>
      <c r="VXV48" s="548"/>
      <c r="VXW48" s="548"/>
      <c r="VXX48" s="548"/>
      <c r="VXY48" s="548"/>
      <c r="VXZ48" s="548"/>
      <c r="VYA48" s="548"/>
      <c r="VYB48" s="548"/>
      <c r="VYC48" s="548"/>
      <c r="VYD48" s="548"/>
      <c r="VYE48" s="548"/>
      <c r="VYF48" s="548"/>
      <c r="VYG48" s="548"/>
      <c r="VYH48" s="548"/>
      <c r="VYI48" s="548"/>
      <c r="VYJ48" s="548"/>
      <c r="VYK48" s="548"/>
      <c r="VYL48" s="548"/>
      <c r="VYM48" s="548"/>
      <c r="VYN48" s="548"/>
      <c r="VYO48" s="548"/>
      <c r="VYP48" s="548"/>
      <c r="VYQ48" s="548"/>
      <c r="VYR48" s="548"/>
      <c r="VYS48" s="548"/>
      <c r="VYT48" s="548"/>
      <c r="VYU48" s="548"/>
      <c r="VYV48" s="548"/>
      <c r="VYW48" s="548"/>
      <c r="VYX48" s="548"/>
      <c r="VYY48" s="548"/>
      <c r="VYZ48" s="548"/>
      <c r="VZA48" s="548"/>
      <c r="VZB48" s="548"/>
      <c r="VZC48" s="548"/>
      <c r="VZD48" s="548"/>
      <c r="VZE48" s="548"/>
      <c r="VZF48" s="548"/>
      <c r="VZG48" s="548"/>
      <c r="VZH48" s="548"/>
      <c r="VZI48" s="548"/>
      <c r="VZJ48" s="548"/>
      <c r="VZK48" s="548"/>
      <c r="VZL48" s="548"/>
      <c r="VZM48" s="548"/>
      <c r="VZN48" s="548"/>
      <c r="VZO48" s="548"/>
      <c r="VZP48" s="548"/>
      <c r="VZQ48" s="548"/>
      <c r="VZR48" s="548"/>
      <c r="VZS48" s="548"/>
      <c r="VZT48" s="548"/>
      <c r="VZU48" s="548"/>
      <c r="VZV48" s="548"/>
      <c r="VZW48" s="548"/>
      <c r="VZX48" s="548"/>
      <c r="VZY48" s="548"/>
      <c r="VZZ48" s="548"/>
      <c r="WAA48" s="548"/>
      <c r="WAB48" s="548"/>
      <c r="WAC48" s="548"/>
      <c r="WAD48" s="548"/>
      <c r="WAE48" s="548"/>
      <c r="WAF48" s="548"/>
      <c r="WAG48" s="548"/>
      <c r="WAH48" s="548"/>
      <c r="WAI48" s="548"/>
      <c r="WAJ48" s="548"/>
      <c r="WAK48" s="548"/>
      <c r="WAL48" s="548"/>
      <c r="WAM48" s="548"/>
      <c r="WAN48" s="548"/>
      <c r="WAO48" s="548"/>
      <c r="WAP48" s="548"/>
      <c r="WAQ48" s="548"/>
      <c r="WAR48" s="548"/>
      <c r="WAS48" s="548"/>
      <c r="WAT48" s="548"/>
      <c r="WAU48" s="548"/>
      <c r="WAV48" s="548"/>
      <c r="WAW48" s="548"/>
      <c r="WAX48" s="548"/>
      <c r="WAY48" s="548"/>
      <c r="WAZ48" s="548"/>
      <c r="WBA48" s="548"/>
      <c r="WBB48" s="548"/>
      <c r="WBC48" s="548"/>
      <c r="WBD48" s="548"/>
      <c r="WBE48" s="548"/>
      <c r="WBF48" s="548"/>
      <c r="WBG48" s="548"/>
      <c r="WBH48" s="548"/>
      <c r="WBI48" s="548"/>
      <c r="WBJ48" s="548"/>
      <c r="WBK48" s="548"/>
      <c r="WBL48" s="548"/>
      <c r="WBM48" s="548"/>
      <c r="WBN48" s="548"/>
      <c r="WBO48" s="548"/>
      <c r="WBP48" s="548"/>
      <c r="WBQ48" s="548"/>
      <c r="WBR48" s="548"/>
      <c r="WBS48" s="548"/>
      <c r="WBT48" s="548"/>
      <c r="WBU48" s="548"/>
      <c r="WBV48" s="548"/>
      <c r="WBW48" s="548"/>
      <c r="WBX48" s="548"/>
      <c r="WBY48" s="548"/>
      <c r="WBZ48" s="548"/>
      <c r="WCA48" s="548"/>
      <c r="WCB48" s="548"/>
      <c r="WCC48" s="548"/>
      <c r="WCD48" s="548"/>
      <c r="WCE48" s="548"/>
      <c r="WCF48" s="548"/>
      <c r="WCG48" s="548"/>
      <c r="WCH48" s="548"/>
      <c r="WCI48" s="548"/>
      <c r="WCJ48" s="548"/>
      <c r="WCK48" s="548"/>
      <c r="WCL48" s="548"/>
      <c r="WCM48" s="548"/>
      <c r="WCN48" s="548"/>
      <c r="WCO48" s="548"/>
      <c r="WCP48" s="548"/>
      <c r="WCQ48" s="548"/>
      <c r="WCR48" s="548"/>
      <c r="WCS48" s="548"/>
      <c r="WCT48" s="548"/>
      <c r="WCU48" s="548"/>
      <c r="WCV48" s="548"/>
      <c r="WCW48" s="548"/>
      <c r="WCX48" s="548"/>
      <c r="WCY48" s="548"/>
      <c r="WCZ48" s="548"/>
      <c r="WDA48" s="548"/>
      <c r="WDB48" s="548"/>
      <c r="WDC48" s="548"/>
      <c r="WDD48" s="548"/>
      <c r="WDE48" s="548"/>
      <c r="WDF48" s="548"/>
      <c r="WDG48" s="548"/>
      <c r="WDH48" s="548"/>
      <c r="WDI48" s="548"/>
      <c r="WDJ48" s="548"/>
      <c r="WDK48" s="548"/>
      <c r="WDL48" s="548"/>
      <c r="WDM48" s="548"/>
      <c r="WDN48" s="548"/>
      <c r="WDO48" s="548"/>
      <c r="WDP48" s="548"/>
      <c r="WDQ48" s="548"/>
      <c r="WDR48" s="548"/>
      <c r="WDS48" s="548"/>
      <c r="WDT48" s="548"/>
      <c r="WDU48" s="548"/>
      <c r="WDV48" s="548"/>
      <c r="WDW48" s="548"/>
      <c r="WDX48" s="548"/>
      <c r="WDY48" s="548"/>
      <c r="WDZ48" s="548"/>
      <c r="WEA48" s="548"/>
      <c r="WEB48" s="548"/>
      <c r="WEC48" s="548"/>
      <c r="WED48" s="548"/>
      <c r="WEE48" s="548"/>
      <c r="WEF48" s="548"/>
      <c r="WEG48" s="548"/>
      <c r="WEH48" s="548"/>
      <c r="WEI48" s="548"/>
      <c r="WEJ48" s="548"/>
      <c r="WEK48" s="548"/>
      <c r="WEL48" s="548"/>
      <c r="WEM48" s="548"/>
      <c r="WEN48" s="548"/>
      <c r="WEO48" s="548"/>
      <c r="WEP48" s="548"/>
      <c r="WEQ48" s="548"/>
      <c r="WER48" s="548"/>
      <c r="WES48" s="548"/>
      <c r="WET48" s="548"/>
      <c r="WEU48" s="548"/>
      <c r="WEV48" s="548"/>
      <c r="WEW48" s="548"/>
      <c r="WEX48" s="548"/>
      <c r="WEY48" s="548"/>
      <c r="WEZ48" s="548"/>
      <c r="WFA48" s="548"/>
      <c r="WFB48" s="548"/>
      <c r="WFC48" s="548"/>
      <c r="WFD48" s="548"/>
      <c r="WFE48" s="548"/>
      <c r="WFF48" s="548"/>
      <c r="WFG48" s="548"/>
      <c r="WFH48" s="548"/>
      <c r="WFI48" s="548"/>
      <c r="WFJ48" s="548"/>
      <c r="WFK48" s="548"/>
      <c r="WFL48" s="548"/>
      <c r="WFM48" s="548"/>
      <c r="WFN48" s="548"/>
      <c r="WFO48" s="548"/>
      <c r="WFP48" s="548"/>
      <c r="WFQ48" s="548"/>
      <c r="WFR48" s="548"/>
      <c r="WFS48" s="548"/>
      <c r="WFT48" s="548"/>
      <c r="WFU48" s="548"/>
      <c r="WFV48" s="548"/>
      <c r="WFW48" s="548"/>
      <c r="WFX48" s="548"/>
      <c r="WFY48" s="548"/>
      <c r="WFZ48" s="548"/>
      <c r="WGA48" s="548"/>
      <c r="WGB48" s="548"/>
      <c r="WGC48" s="548"/>
      <c r="WGD48" s="548"/>
      <c r="WGE48" s="548"/>
      <c r="WGF48" s="548"/>
      <c r="WGG48" s="548"/>
      <c r="WGH48" s="548"/>
      <c r="WGI48" s="548"/>
      <c r="WGJ48" s="548"/>
      <c r="WGK48" s="548"/>
      <c r="WGL48" s="548"/>
      <c r="WGM48" s="548"/>
      <c r="WGN48" s="548"/>
      <c r="WGO48" s="548"/>
      <c r="WGP48" s="548"/>
      <c r="WGQ48" s="548"/>
      <c r="WGR48" s="548"/>
      <c r="WGS48" s="548"/>
      <c r="WGT48" s="548"/>
      <c r="WGU48" s="548"/>
      <c r="WGV48" s="548"/>
      <c r="WGW48" s="548"/>
      <c r="WGX48" s="548"/>
      <c r="WGY48" s="548"/>
      <c r="WGZ48" s="548"/>
      <c r="WHA48" s="548"/>
      <c r="WHB48" s="548"/>
      <c r="WHC48" s="548"/>
      <c r="WHD48" s="548"/>
      <c r="WHE48" s="548"/>
      <c r="WHF48" s="548"/>
      <c r="WHG48" s="548"/>
      <c r="WHH48" s="548"/>
      <c r="WHI48" s="548"/>
      <c r="WHJ48" s="548"/>
      <c r="WHK48" s="548"/>
      <c r="WHL48" s="548"/>
      <c r="WHM48" s="548"/>
      <c r="WHN48" s="548"/>
      <c r="WHO48" s="548"/>
      <c r="WHP48" s="548"/>
      <c r="WHQ48" s="548"/>
      <c r="WHR48" s="548"/>
      <c r="WHS48" s="548"/>
      <c r="WHT48" s="548"/>
      <c r="WHU48" s="548"/>
      <c r="WHV48" s="548"/>
      <c r="WHW48" s="548"/>
      <c r="WHX48" s="548"/>
      <c r="WHY48" s="548"/>
      <c r="WHZ48" s="548"/>
      <c r="WIA48" s="548"/>
      <c r="WIB48" s="548"/>
      <c r="WIC48" s="548"/>
      <c r="WID48" s="548"/>
      <c r="WIE48" s="548"/>
      <c r="WIF48" s="548"/>
      <c r="WIG48" s="548"/>
      <c r="WIH48" s="548"/>
      <c r="WII48" s="548"/>
      <c r="WIJ48" s="548"/>
      <c r="WIK48" s="548"/>
      <c r="WIL48" s="548"/>
      <c r="WIM48" s="548"/>
      <c r="WIN48" s="548"/>
      <c r="WIO48" s="548"/>
      <c r="WIP48" s="548"/>
      <c r="WIQ48" s="548"/>
      <c r="WIR48" s="548"/>
      <c r="WIS48" s="548"/>
      <c r="WIT48" s="548"/>
      <c r="WIU48" s="548"/>
      <c r="WIV48" s="548"/>
      <c r="WIW48" s="548"/>
      <c r="WIX48" s="548"/>
      <c r="WIY48" s="548"/>
      <c r="WIZ48" s="548"/>
      <c r="WJA48" s="548"/>
      <c r="WJB48" s="548"/>
      <c r="WJC48" s="548"/>
      <c r="WJD48" s="548"/>
      <c r="WJE48" s="548"/>
      <c r="WJF48" s="548"/>
      <c r="WJG48" s="548"/>
      <c r="WJH48" s="548"/>
      <c r="WJI48" s="548"/>
      <c r="WJJ48" s="548"/>
      <c r="WJK48" s="548"/>
      <c r="WJL48" s="548"/>
      <c r="WJM48" s="548"/>
      <c r="WJN48" s="548"/>
      <c r="WJO48" s="548"/>
      <c r="WJP48" s="548"/>
      <c r="WJQ48" s="548"/>
      <c r="WJR48" s="548"/>
      <c r="WJS48" s="548"/>
      <c r="WJT48" s="548"/>
      <c r="WJU48" s="548"/>
      <c r="WJV48" s="548"/>
      <c r="WJW48" s="548"/>
      <c r="WJX48" s="548"/>
      <c r="WJY48" s="548"/>
      <c r="WJZ48" s="548"/>
      <c r="WKA48" s="548"/>
      <c r="WKB48" s="548"/>
      <c r="WKC48" s="548"/>
      <c r="WKD48" s="548"/>
      <c r="WKE48" s="548"/>
      <c r="WKF48" s="548"/>
      <c r="WKG48" s="548"/>
      <c r="WKH48" s="548"/>
      <c r="WKI48" s="548"/>
      <c r="WKJ48" s="548"/>
      <c r="WKK48" s="548"/>
      <c r="WKL48" s="548"/>
      <c r="WKM48" s="548"/>
      <c r="WKN48" s="548"/>
      <c r="WKO48" s="548"/>
      <c r="WKP48" s="548"/>
      <c r="WKQ48" s="548"/>
      <c r="WKR48" s="548"/>
      <c r="WKS48" s="548"/>
      <c r="WKT48" s="548"/>
      <c r="WKU48" s="548"/>
      <c r="WKV48" s="548"/>
      <c r="WKW48" s="548"/>
      <c r="WKX48" s="548"/>
      <c r="WKY48" s="548"/>
      <c r="WKZ48" s="548"/>
      <c r="WLA48" s="548"/>
      <c r="WLB48" s="548"/>
      <c r="WLC48" s="548"/>
      <c r="WLD48" s="548"/>
      <c r="WLE48" s="548"/>
      <c r="WLF48" s="548"/>
      <c r="WLG48" s="548"/>
      <c r="WLH48" s="548"/>
      <c r="WLI48" s="548"/>
      <c r="WLJ48" s="548"/>
      <c r="WLK48" s="548"/>
      <c r="WLL48" s="548"/>
      <c r="WLM48" s="548"/>
      <c r="WLN48" s="548"/>
      <c r="WLO48" s="548"/>
      <c r="WLP48" s="548"/>
      <c r="WLQ48" s="548"/>
      <c r="WLR48" s="548"/>
      <c r="WLS48" s="548"/>
      <c r="WLT48" s="548"/>
      <c r="WLU48" s="548"/>
      <c r="WLV48" s="548"/>
      <c r="WLW48" s="548"/>
      <c r="WLX48" s="548"/>
      <c r="WLY48" s="548"/>
      <c r="WLZ48" s="548"/>
      <c r="WMA48" s="548"/>
      <c r="WMB48" s="548"/>
      <c r="WMC48" s="548"/>
      <c r="WMD48" s="548"/>
      <c r="WME48" s="548"/>
      <c r="WMF48" s="548"/>
      <c r="WMG48" s="548"/>
      <c r="WMH48" s="548"/>
      <c r="WMI48" s="548"/>
      <c r="WMJ48" s="548"/>
      <c r="WMK48" s="548"/>
      <c r="WML48" s="548"/>
      <c r="WMM48" s="548"/>
      <c r="WMN48" s="548"/>
      <c r="WMO48" s="548"/>
      <c r="WMP48" s="548"/>
      <c r="WMQ48" s="548"/>
      <c r="WMR48" s="548"/>
      <c r="WMS48" s="548"/>
      <c r="WMT48" s="548"/>
      <c r="WMU48" s="548"/>
      <c r="WMV48" s="548"/>
      <c r="WMW48" s="548"/>
      <c r="WMX48" s="548"/>
      <c r="WMY48" s="548"/>
      <c r="WMZ48" s="548"/>
      <c r="WNA48" s="548"/>
      <c r="WNB48" s="548"/>
      <c r="WNC48" s="548"/>
      <c r="WND48" s="548"/>
      <c r="WNE48" s="548"/>
      <c r="WNF48" s="548"/>
      <c r="WNG48" s="548"/>
      <c r="WNH48" s="548"/>
      <c r="WNI48" s="548"/>
      <c r="WNJ48" s="548"/>
      <c r="WNK48" s="548"/>
      <c r="WNL48" s="548"/>
      <c r="WNM48" s="548"/>
      <c r="WNN48" s="548"/>
      <c r="WNO48" s="548"/>
      <c r="WNP48" s="548"/>
      <c r="WNQ48" s="548"/>
      <c r="WNR48" s="548"/>
      <c r="WNS48" s="548"/>
      <c r="WNT48" s="548"/>
      <c r="WNU48" s="548"/>
      <c r="WNV48" s="548"/>
      <c r="WNW48" s="548"/>
      <c r="WNX48" s="548"/>
      <c r="WNY48" s="548"/>
      <c r="WNZ48" s="548"/>
      <c r="WOA48" s="548"/>
      <c r="WOB48" s="548"/>
      <c r="WOC48" s="548"/>
      <c r="WOD48" s="548"/>
      <c r="WOE48" s="548"/>
      <c r="WOF48" s="548"/>
      <c r="WOG48" s="548"/>
      <c r="WOH48" s="548"/>
      <c r="WOI48" s="548"/>
      <c r="WOJ48" s="548"/>
      <c r="WOK48" s="548"/>
      <c r="WOL48" s="548"/>
      <c r="WOM48" s="548"/>
      <c r="WON48" s="548"/>
      <c r="WOO48" s="548"/>
      <c r="WOP48" s="548"/>
      <c r="WOQ48" s="548"/>
      <c r="WOR48" s="548"/>
      <c r="WOS48" s="548"/>
      <c r="WOT48" s="548"/>
      <c r="WOU48" s="548"/>
      <c r="WOV48" s="548"/>
      <c r="WOW48" s="548"/>
      <c r="WOX48" s="548"/>
      <c r="WOY48" s="548"/>
      <c r="WOZ48" s="548"/>
      <c r="WPA48" s="548"/>
      <c r="WPB48" s="548"/>
      <c r="WPC48" s="548"/>
      <c r="WPD48" s="548"/>
      <c r="WPE48" s="548"/>
      <c r="WPF48" s="548"/>
      <c r="WPG48" s="548"/>
      <c r="WPH48" s="548"/>
      <c r="WPI48" s="548"/>
      <c r="WPJ48" s="548"/>
      <c r="WPK48" s="548"/>
      <c r="WPL48" s="548"/>
      <c r="WPM48" s="548"/>
      <c r="WPN48" s="548"/>
      <c r="WPO48" s="548"/>
      <c r="WPP48" s="548"/>
      <c r="WPQ48" s="548"/>
      <c r="WPR48" s="548"/>
      <c r="WPS48" s="548"/>
      <c r="WPT48" s="548"/>
      <c r="WPU48" s="548"/>
      <c r="WPV48" s="548"/>
      <c r="WPW48" s="548"/>
      <c r="WPX48" s="548"/>
      <c r="WPY48" s="548"/>
      <c r="WPZ48" s="548"/>
      <c r="WQA48" s="548"/>
      <c r="WQB48" s="548"/>
      <c r="WQC48" s="548"/>
      <c r="WQD48" s="548"/>
      <c r="WQE48" s="548"/>
      <c r="WQF48" s="548"/>
      <c r="WQG48" s="548"/>
      <c r="WQH48" s="548"/>
      <c r="WQI48" s="548"/>
      <c r="WQJ48" s="548"/>
      <c r="WQK48" s="548"/>
      <c r="WQL48" s="548"/>
      <c r="WQM48" s="548"/>
      <c r="WQN48" s="548"/>
      <c r="WQO48" s="548"/>
      <c r="WQP48" s="548"/>
      <c r="WQQ48" s="548"/>
      <c r="WQR48" s="548"/>
      <c r="WQS48" s="548"/>
      <c r="WQT48" s="548"/>
      <c r="WQU48" s="548"/>
      <c r="WQV48" s="548"/>
      <c r="WQW48" s="548"/>
      <c r="WQX48" s="548"/>
      <c r="WQY48" s="548"/>
      <c r="WQZ48" s="548"/>
      <c r="WRA48" s="548"/>
      <c r="WRB48" s="548"/>
      <c r="WRC48" s="548"/>
      <c r="WRD48" s="548"/>
      <c r="WRE48" s="548"/>
      <c r="WRF48" s="548"/>
      <c r="WRG48" s="548"/>
      <c r="WRH48" s="548"/>
      <c r="WRI48" s="548"/>
      <c r="WRJ48" s="548"/>
      <c r="WRK48" s="548"/>
      <c r="WRL48" s="548"/>
      <c r="WRM48" s="548"/>
      <c r="WRN48" s="548"/>
      <c r="WRO48" s="548"/>
      <c r="WRP48" s="548"/>
      <c r="WRQ48" s="548"/>
      <c r="WRR48" s="548"/>
      <c r="WRS48" s="548"/>
      <c r="WRT48" s="548"/>
      <c r="WRU48" s="548"/>
      <c r="WRV48" s="548"/>
      <c r="WRW48" s="548"/>
      <c r="WRX48" s="548"/>
      <c r="WRY48" s="548"/>
      <c r="WRZ48" s="548"/>
      <c r="WSA48" s="548"/>
      <c r="WSB48" s="548"/>
      <c r="WSC48" s="548"/>
      <c r="WSD48" s="548"/>
      <c r="WSE48" s="548"/>
      <c r="WSF48" s="548"/>
      <c r="WSG48" s="548"/>
      <c r="WSH48" s="548"/>
      <c r="WSI48" s="548"/>
      <c r="WSJ48" s="548"/>
      <c r="WSK48" s="548"/>
      <c r="WSL48" s="548"/>
      <c r="WSM48" s="548"/>
      <c r="WSN48" s="548"/>
      <c r="WSO48" s="548"/>
      <c r="WSP48" s="548"/>
      <c r="WSQ48" s="548"/>
      <c r="WSR48" s="548"/>
      <c r="WSS48" s="548"/>
      <c r="WST48" s="548"/>
      <c r="WSU48" s="548"/>
      <c r="WSV48" s="548"/>
      <c r="WSW48" s="548"/>
      <c r="WSX48" s="548"/>
      <c r="WSY48" s="548"/>
      <c r="WSZ48" s="548"/>
      <c r="WTA48" s="548"/>
      <c r="WTB48" s="548"/>
      <c r="WTC48" s="548"/>
      <c r="WTD48" s="548"/>
      <c r="WTE48" s="548"/>
      <c r="WTF48" s="548"/>
      <c r="WTG48" s="548"/>
      <c r="WTH48" s="548"/>
      <c r="WTI48" s="548"/>
      <c r="WTJ48" s="548"/>
      <c r="WTK48" s="548"/>
      <c r="WTL48" s="548"/>
      <c r="WTM48" s="548"/>
      <c r="WTN48" s="548"/>
      <c r="WTO48" s="548"/>
      <c r="WTP48" s="548"/>
      <c r="WTQ48" s="548"/>
      <c r="WTR48" s="548"/>
      <c r="WTS48" s="548"/>
      <c r="WTT48" s="548"/>
      <c r="WTU48" s="548"/>
      <c r="WTV48" s="548"/>
      <c r="WTW48" s="548"/>
      <c r="WTX48" s="548"/>
      <c r="WTY48" s="548"/>
      <c r="WTZ48" s="548"/>
      <c r="WUA48" s="548"/>
      <c r="WUB48" s="548"/>
      <c r="WUC48" s="548"/>
      <c r="WUD48" s="548"/>
      <c r="WUE48" s="548"/>
      <c r="WUF48" s="548"/>
      <c r="WUG48" s="548"/>
      <c r="WUH48" s="548"/>
      <c r="WUI48" s="548"/>
      <c r="WUJ48" s="548"/>
      <c r="WUK48" s="548"/>
      <c r="WUL48" s="548"/>
      <c r="WUM48" s="548"/>
      <c r="WUN48" s="548"/>
      <c r="WUO48" s="548"/>
      <c r="WUP48" s="548"/>
      <c r="WUQ48" s="548"/>
      <c r="WUR48" s="548"/>
      <c r="WUS48" s="548"/>
      <c r="WUT48" s="548"/>
      <c r="WUU48" s="548"/>
      <c r="WUV48" s="548"/>
      <c r="WUW48" s="548"/>
      <c r="WUX48" s="548"/>
      <c r="WUY48" s="548"/>
      <c r="WUZ48" s="548"/>
      <c r="WVA48" s="548"/>
      <c r="WVB48" s="548"/>
      <c r="WVC48" s="548"/>
      <c r="WVD48" s="548"/>
      <c r="WVE48" s="548"/>
      <c r="WVF48" s="548"/>
      <c r="WVG48" s="548"/>
      <c r="WVH48" s="548"/>
      <c r="WVI48" s="548"/>
      <c r="WVJ48" s="548"/>
      <c r="WVK48" s="548"/>
      <c r="WVL48" s="548"/>
      <c r="WVM48" s="548"/>
      <c r="WVN48" s="548"/>
      <c r="WVO48" s="548"/>
      <c r="WVP48" s="548"/>
      <c r="WVQ48" s="548"/>
      <c r="WVR48" s="548"/>
      <c r="WVS48" s="548"/>
      <c r="WVT48" s="548"/>
      <c r="WVU48" s="548"/>
      <c r="WVV48" s="548"/>
    </row>
    <row r="49" spans="1:16142" ht="6" customHeight="1">
      <c r="C49" s="583"/>
      <c r="D49" s="584"/>
      <c r="E49" s="585"/>
      <c r="F49" s="585"/>
      <c r="G49" s="585"/>
      <c r="H49" s="585"/>
      <c r="I49" s="585"/>
      <c r="J49" s="585"/>
      <c r="K49" s="585"/>
      <c r="L49" s="585"/>
      <c r="M49" s="585"/>
      <c r="N49" s="585"/>
      <c r="O49" s="585"/>
      <c r="P49" s="585"/>
      <c r="Q49" s="585"/>
      <c r="R49" s="586"/>
    </row>
    <row r="50" spans="1:16142" s="557" customFormat="1" ht="17">
      <c r="A50" s="548"/>
      <c r="B50" s="548"/>
      <c r="C50" s="589" t="s">
        <v>336</v>
      </c>
      <c r="D50" s="581"/>
      <c r="E50" s="582">
        <f>+E19+E48</f>
        <v>2272151.8088367078</v>
      </c>
      <c r="F50" s="582">
        <f t="shared" ref="F50:P50" si="7">+F19+F48</f>
        <v>3040543.5898388</v>
      </c>
      <c r="G50" s="582">
        <f t="shared" si="7"/>
        <v>2412837.0965024978</v>
      </c>
      <c r="H50" s="582">
        <f t="shared" si="7"/>
        <v>2613846.546989318</v>
      </c>
      <c r="I50" s="582">
        <f t="shared" si="7"/>
        <v>2492193.4936530152</v>
      </c>
      <c r="J50" s="582">
        <f t="shared" si="7"/>
        <v>2370540.4403167125</v>
      </c>
      <c r="K50" s="582">
        <f t="shared" si="7"/>
        <v>2571549.8908035327</v>
      </c>
      <c r="L50" s="582">
        <f t="shared" si="7"/>
        <v>2449896.8374672299</v>
      </c>
      <c r="M50" s="582">
        <f t="shared" si="7"/>
        <v>2328243.7841309272</v>
      </c>
      <c r="N50" s="582">
        <f t="shared" si="7"/>
        <v>2507390.5991113144</v>
      </c>
      <c r="O50" s="582">
        <f t="shared" si="7"/>
        <v>2385737.5457750121</v>
      </c>
      <c r="P50" s="582">
        <f t="shared" si="7"/>
        <v>2608609.6317682648</v>
      </c>
      <c r="Q50" s="590"/>
      <c r="R50" s="591"/>
      <c r="S50" s="548"/>
      <c r="T50" s="548"/>
      <c r="U50" s="548"/>
      <c r="V50" s="548"/>
      <c r="W50" s="548"/>
      <c r="X50" s="548"/>
      <c r="Y50" s="548"/>
      <c r="Z50" s="548"/>
      <c r="AA50" s="548"/>
      <c r="AB50" s="548"/>
      <c r="AC50" s="548"/>
      <c r="AD50" s="548"/>
      <c r="AE50" s="548"/>
      <c r="AF50" s="548"/>
      <c r="AG50" s="548"/>
      <c r="AH50" s="548"/>
      <c r="AI50" s="548"/>
      <c r="AJ50" s="548"/>
      <c r="AK50" s="548"/>
      <c r="AL50" s="548"/>
      <c r="AM50" s="548"/>
      <c r="AN50" s="548"/>
      <c r="AO50" s="548"/>
      <c r="AP50" s="548"/>
      <c r="AQ50" s="548"/>
      <c r="AR50" s="548"/>
      <c r="AS50" s="548"/>
      <c r="AT50" s="548"/>
      <c r="AU50" s="548"/>
      <c r="AV50" s="548"/>
      <c r="AW50" s="548"/>
      <c r="AX50" s="548"/>
      <c r="AY50" s="548"/>
      <c r="AZ50" s="548"/>
      <c r="BA50" s="548"/>
      <c r="BB50" s="548"/>
      <c r="BC50" s="548"/>
      <c r="BD50" s="548"/>
      <c r="BE50" s="548"/>
      <c r="BF50" s="548"/>
      <c r="BG50" s="548"/>
      <c r="BH50" s="548"/>
      <c r="BI50" s="548"/>
      <c r="BJ50" s="548"/>
      <c r="BK50" s="548"/>
      <c r="BL50" s="548"/>
      <c r="BM50" s="548"/>
      <c r="BN50" s="548"/>
      <c r="BO50" s="548"/>
      <c r="BP50" s="548"/>
      <c r="BQ50" s="548"/>
      <c r="BR50" s="548"/>
      <c r="BS50" s="548"/>
      <c r="BT50" s="548"/>
      <c r="BU50" s="548"/>
      <c r="BV50" s="548"/>
      <c r="BW50" s="548"/>
      <c r="BX50" s="548"/>
      <c r="BY50" s="548"/>
      <c r="BZ50" s="548"/>
      <c r="CA50" s="548"/>
      <c r="CB50" s="548"/>
      <c r="CC50" s="548"/>
      <c r="CD50" s="548"/>
      <c r="CE50" s="548"/>
      <c r="CF50" s="548"/>
      <c r="CG50" s="548"/>
      <c r="CH50" s="548"/>
      <c r="CI50" s="548"/>
      <c r="CJ50" s="548"/>
      <c r="CK50" s="548"/>
      <c r="CL50" s="548"/>
      <c r="CM50" s="548"/>
      <c r="CN50" s="548"/>
      <c r="CO50" s="548"/>
      <c r="CP50" s="548"/>
      <c r="CQ50" s="548"/>
      <c r="CR50" s="548"/>
      <c r="CS50" s="548"/>
      <c r="CT50" s="548"/>
      <c r="CU50" s="548"/>
      <c r="CV50" s="548"/>
      <c r="CW50" s="548"/>
      <c r="CX50" s="548"/>
      <c r="CY50" s="548"/>
      <c r="CZ50" s="548"/>
      <c r="DA50" s="548"/>
      <c r="DB50" s="548"/>
      <c r="DC50" s="548"/>
      <c r="DD50" s="548"/>
      <c r="DE50" s="548"/>
      <c r="DF50" s="548"/>
      <c r="DG50" s="548"/>
      <c r="DH50" s="548"/>
      <c r="DI50" s="548"/>
      <c r="DJ50" s="548"/>
      <c r="DK50" s="548"/>
      <c r="DL50" s="548"/>
      <c r="DM50" s="548"/>
      <c r="DN50" s="548"/>
      <c r="DO50" s="548"/>
      <c r="DP50" s="548"/>
      <c r="DQ50" s="548"/>
      <c r="DR50" s="548"/>
      <c r="DS50" s="548"/>
      <c r="DT50" s="548"/>
      <c r="DU50" s="548"/>
      <c r="DV50" s="548"/>
      <c r="DW50" s="548"/>
      <c r="DX50" s="548"/>
      <c r="DY50" s="548"/>
      <c r="DZ50" s="548"/>
      <c r="EA50" s="548"/>
      <c r="EB50" s="548"/>
      <c r="EC50" s="548"/>
      <c r="ED50" s="548"/>
      <c r="EE50" s="548"/>
      <c r="EF50" s="548"/>
      <c r="EG50" s="548"/>
      <c r="EH50" s="548"/>
      <c r="EI50" s="548"/>
      <c r="EJ50" s="548"/>
      <c r="EK50" s="548"/>
      <c r="EL50" s="548"/>
      <c r="EM50" s="548"/>
      <c r="EN50" s="548"/>
      <c r="EO50" s="548"/>
      <c r="EP50" s="548"/>
      <c r="EQ50" s="548"/>
      <c r="ER50" s="548"/>
      <c r="ES50" s="548"/>
      <c r="ET50" s="548"/>
      <c r="EU50" s="548"/>
      <c r="EV50" s="548"/>
      <c r="EW50" s="548"/>
      <c r="EX50" s="548"/>
      <c r="EY50" s="548"/>
      <c r="EZ50" s="548"/>
      <c r="FA50" s="548"/>
      <c r="FB50" s="548"/>
      <c r="FC50" s="548"/>
      <c r="FD50" s="548"/>
      <c r="FE50" s="548"/>
      <c r="FF50" s="548"/>
      <c r="FG50" s="548"/>
      <c r="FH50" s="548"/>
      <c r="FI50" s="548"/>
      <c r="FJ50" s="548"/>
      <c r="FK50" s="548"/>
      <c r="FL50" s="548"/>
      <c r="FM50" s="548"/>
      <c r="FN50" s="548"/>
      <c r="FO50" s="548"/>
      <c r="FP50" s="548"/>
      <c r="FQ50" s="548"/>
      <c r="FR50" s="548"/>
      <c r="FS50" s="548"/>
      <c r="FT50" s="548"/>
      <c r="FU50" s="548"/>
      <c r="FV50" s="548"/>
      <c r="FW50" s="548"/>
      <c r="FX50" s="548"/>
      <c r="FY50" s="548"/>
      <c r="FZ50" s="548"/>
      <c r="GA50" s="548"/>
      <c r="GB50" s="548"/>
      <c r="GC50" s="548"/>
      <c r="GD50" s="548"/>
      <c r="GE50" s="548"/>
      <c r="GF50" s="548"/>
      <c r="GG50" s="548"/>
      <c r="GH50" s="548"/>
      <c r="GI50" s="548"/>
      <c r="GJ50" s="548"/>
      <c r="GK50" s="548"/>
      <c r="GL50" s="548"/>
      <c r="GM50" s="548"/>
      <c r="GN50" s="548"/>
      <c r="GO50" s="548"/>
      <c r="GP50" s="548"/>
      <c r="GQ50" s="548"/>
      <c r="GR50" s="548"/>
      <c r="GS50" s="548"/>
      <c r="GT50" s="548"/>
      <c r="GU50" s="548"/>
      <c r="GV50" s="548"/>
      <c r="GW50" s="548"/>
      <c r="GX50" s="548"/>
      <c r="GY50" s="548"/>
      <c r="GZ50" s="548"/>
      <c r="HA50" s="548"/>
      <c r="HB50" s="548"/>
      <c r="HC50" s="548"/>
      <c r="HD50" s="548"/>
      <c r="HE50" s="548"/>
      <c r="HF50" s="548"/>
      <c r="HG50" s="548"/>
      <c r="HH50" s="548"/>
      <c r="HI50" s="548"/>
      <c r="HJ50" s="548"/>
      <c r="HK50" s="548"/>
      <c r="HL50" s="548"/>
      <c r="HM50" s="548"/>
      <c r="HN50" s="548"/>
      <c r="HO50" s="548"/>
      <c r="HP50" s="548"/>
      <c r="HQ50" s="548"/>
      <c r="HR50" s="548"/>
      <c r="HS50" s="548"/>
      <c r="HT50" s="548"/>
      <c r="HU50" s="548"/>
      <c r="HV50" s="548"/>
      <c r="HW50" s="548"/>
      <c r="HX50" s="548"/>
      <c r="HY50" s="548"/>
      <c r="HZ50" s="548"/>
      <c r="IA50" s="548"/>
      <c r="IB50" s="548"/>
      <c r="IC50" s="548"/>
      <c r="ID50" s="548"/>
      <c r="IE50" s="548"/>
      <c r="IF50" s="548"/>
      <c r="IG50" s="548"/>
      <c r="IH50" s="548"/>
      <c r="II50" s="548"/>
      <c r="IJ50" s="548"/>
      <c r="IK50" s="548"/>
      <c r="IL50" s="548"/>
      <c r="IM50" s="548"/>
      <c r="IN50" s="548"/>
      <c r="IO50" s="548"/>
      <c r="IP50" s="548"/>
      <c r="IQ50" s="548"/>
      <c r="IR50" s="548"/>
      <c r="IS50" s="548"/>
      <c r="IT50" s="548"/>
      <c r="IU50" s="548"/>
      <c r="IV50" s="548"/>
      <c r="IW50" s="548"/>
      <c r="IX50" s="548"/>
      <c r="IY50" s="548"/>
      <c r="IZ50" s="548"/>
      <c r="JA50" s="548"/>
      <c r="JB50" s="548"/>
      <c r="JC50" s="548"/>
      <c r="JD50" s="548"/>
      <c r="JE50" s="548"/>
      <c r="JF50" s="548"/>
      <c r="JG50" s="548"/>
      <c r="JH50" s="548"/>
      <c r="JI50" s="548"/>
      <c r="JJ50" s="548"/>
      <c r="JK50" s="548"/>
      <c r="JL50" s="548"/>
      <c r="JM50" s="548"/>
      <c r="JN50" s="548"/>
      <c r="JO50" s="548"/>
      <c r="JP50" s="548"/>
      <c r="JQ50" s="548"/>
      <c r="JR50" s="548"/>
      <c r="JS50" s="548"/>
      <c r="JT50" s="548"/>
      <c r="JU50" s="548"/>
      <c r="JV50" s="548"/>
      <c r="JW50" s="548"/>
      <c r="JX50" s="548"/>
      <c r="JY50" s="548"/>
      <c r="JZ50" s="548"/>
      <c r="KA50" s="548"/>
      <c r="KB50" s="548"/>
      <c r="KC50" s="548"/>
      <c r="KD50" s="548"/>
      <c r="KE50" s="548"/>
      <c r="KF50" s="548"/>
      <c r="KG50" s="548"/>
      <c r="KH50" s="548"/>
      <c r="KI50" s="548"/>
      <c r="KJ50" s="548"/>
      <c r="KK50" s="548"/>
      <c r="KL50" s="548"/>
      <c r="KM50" s="548"/>
      <c r="KN50" s="548"/>
      <c r="KO50" s="548"/>
      <c r="KP50" s="548"/>
      <c r="KQ50" s="548"/>
      <c r="KR50" s="548"/>
      <c r="KS50" s="548"/>
      <c r="KT50" s="548"/>
      <c r="KU50" s="548"/>
      <c r="KV50" s="548"/>
      <c r="KW50" s="548"/>
      <c r="KX50" s="548"/>
      <c r="KY50" s="548"/>
      <c r="KZ50" s="548"/>
      <c r="LA50" s="548"/>
      <c r="LB50" s="548"/>
      <c r="LC50" s="548"/>
      <c r="LD50" s="548"/>
      <c r="LE50" s="548"/>
      <c r="LF50" s="548"/>
      <c r="LG50" s="548"/>
      <c r="LH50" s="548"/>
      <c r="LI50" s="548"/>
      <c r="LJ50" s="548"/>
      <c r="LK50" s="548"/>
      <c r="LL50" s="548"/>
      <c r="LM50" s="548"/>
      <c r="LN50" s="548"/>
      <c r="LO50" s="548"/>
      <c r="LP50" s="548"/>
      <c r="LQ50" s="548"/>
      <c r="LR50" s="548"/>
      <c r="LS50" s="548"/>
      <c r="LT50" s="548"/>
      <c r="LU50" s="548"/>
      <c r="LV50" s="548"/>
      <c r="LW50" s="548"/>
      <c r="LX50" s="548"/>
      <c r="LY50" s="548"/>
      <c r="LZ50" s="548"/>
      <c r="MA50" s="548"/>
      <c r="MB50" s="548"/>
      <c r="MC50" s="548"/>
      <c r="MD50" s="548"/>
      <c r="ME50" s="548"/>
      <c r="MF50" s="548"/>
      <c r="MG50" s="548"/>
      <c r="MH50" s="548"/>
      <c r="MI50" s="548"/>
      <c r="MJ50" s="548"/>
      <c r="MK50" s="548"/>
      <c r="ML50" s="548"/>
      <c r="MM50" s="548"/>
      <c r="MN50" s="548"/>
      <c r="MO50" s="548"/>
      <c r="MP50" s="548"/>
      <c r="MQ50" s="548"/>
      <c r="MR50" s="548"/>
      <c r="MS50" s="548"/>
      <c r="MT50" s="548"/>
      <c r="MU50" s="548"/>
      <c r="MV50" s="548"/>
      <c r="MW50" s="548"/>
      <c r="MX50" s="548"/>
      <c r="MY50" s="548"/>
      <c r="MZ50" s="548"/>
      <c r="NA50" s="548"/>
      <c r="NB50" s="548"/>
      <c r="NC50" s="548"/>
      <c r="ND50" s="548"/>
      <c r="NE50" s="548"/>
      <c r="NF50" s="548"/>
      <c r="NG50" s="548"/>
      <c r="NH50" s="548"/>
      <c r="NI50" s="548"/>
      <c r="NJ50" s="548"/>
      <c r="NK50" s="548"/>
      <c r="NL50" s="548"/>
      <c r="NM50" s="548"/>
      <c r="NN50" s="548"/>
      <c r="NO50" s="548"/>
      <c r="NP50" s="548"/>
      <c r="NQ50" s="548"/>
      <c r="NR50" s="548"/>
      <c r="NS50" s="548"/>
      <c r="NT50" s="548"/>
      <c r="NU50" s="548"/>
      <c r="NV50" s="548"/>
      <c r="NW50" s="548"/>
      <c r="NX50" s="548"/>
      <c r="NY50" s="548"/>
      <c r="NZ50" s="548"/>
      <c r="OA50" s="548"/>
      <c r="OB50" s="548"/>
      <c r="OC50" s="548"/>
      <c r="OD50" s="548"/>
      <c r="OE50" s="548"/>
      <c r="OF50" s="548"/>
      <c r="OG50" s="548"/>
      <c r="OH50" s="548"/>
      <c r="OI50" s="548"/>
      <c r="OJ50" s="548"/>
      <c r="OK50" s="548"/>
      <c r="OL50" s="548"/>
      <c r="OM50" s="548"/>
      <c r="ON50" s="548"/>
      <c r="OO50" s="548"/>
      <c r="OP50" s="548"/>
      <c r="OQ50" s="548"/>
      <c r="OR50" s="548"/>
      <c r="OS50" s="548"/>
      <c r="OT50" s="548"/>
      <c r="OU50" s="548"/>
      <c r="OV50" s="548"/>
      <c r="OW50" s="548"/>
      <c r="OX50" s="548"/>
      <c r="OY50" s="548"/>
      <c r="OZ50" s="548"/>
      <c r="PA50" s="548"/>
      <c r="PB50" s="548"/>
      <c r="PC50" s="548"/>
      <c r="PD50" s="548"/>
      <c r="PE50" s="548"/>
      <c r="PF50" s="548"/>
      <c r="PG50" s="548"/>
      <c r="PH50" s="548"/>
      <c r="PI50" s="548"/>
      <c r="PJ50" s="548"/>
      <c r="PK50" s="548"/>
      <c r="PL50" s="548"/>
      <c r="PM50" s="548"/>
      <c r="PN50" s="548"/>
      <c r="PO50" s="548"/>
      <c r="PP50" s="548"/>
      <c r="PQ50" s="548"/>
      <c r="PR50" s="548"/>
      <c r="PS50" s="548"/>
      <c r="PT50" s="548"/>
      <c r="PU50" s="548"/>
      <c r="PV50" s="548"/>
      <c r="PW50" s="548"/>
      <c r="PX50" s="548"/>
      <c r="PY50" s="548"/>
      <c r="PZ50" s="548"/>
      <c r="QA50" s="548"/>
      <c r="QB50" s="548"/>
      <c r="QC50" s="548"/>
      <c r="QD50" s="548"/>
      <c r="QE50" s="548"/>
      <c r="QF50" s="548"/>
      <c r="QG50" s="548"/>
      <c r="QH50" s="548"/>
      <c r="QI50" s="548"/>
      <c r="QJ50" s="548"/>
      <c r="QK50" s="548"/>
      <c r="QL50" s="548"/>
      <c r="QM50" s="548"/>
      <c r="QN50" s="548"/>
      <c r="QO50" s="548"/>
      <c r="QP50" s="548"/>
      <c r="QQ50" s="548"/>
      <c r="QR50" s="548"/>
      <c r="QS50" s="548"/>
      <c r="QT50" s="548"/>
      <c r="QU50" s="548"/>
      <c r="QV50" s="548"/>
      <c r="QW50" s="548"/>
      <c r="QX50" s="548"/>
      <c r="QY50" s="548"/>
      <c r="QZ50" s="548"/>
      <c r="RA50" s="548"/>
      <c r="RB50" s="548"/>
      <c r="RC50" s="548"/>
      <c r="RD50" s="548"/>
      <c r="RE50" s="548"/>
      <c r="RF50" s="548"/>
      <c r="RG50" s="548"/>
      <c r="RH50" s="548"/>
      <c r="RI50" s="548"/>
      <c r="RJ50" s="548"/>
      <c r="RK50" s="548"/>
      <c r="RL50" s="548"/>
      <c r="RM50" s="548"/>
      <c r="RN50" s="548"/>
      <c r="RO50" s="548"/>
      <c r="RP50" s="548"/>
      <c r="RQ50" s="548"/>
      <c r="RR50" s="548"/>
      <c r="RS50" s="548"/>
      <c r="RT50" s="548"/>
      <c r="RU50" s="548"/>
      <c r="RV50" s="548"/>
      <c r="RW50" s="548"/>
      <c r="RX50" s="548"/>
      <c r="RY50" s="548"/>
      <c r="RZ50" s="548"/>
      <c r="SA50" s="548"/>
      <c r="SB50" s="548"/>
      <c r="SC50" s="548"/>
      <c r="SD50" s="548"/>
      <c r="SE50" s="548"/>
      <c r="SF50" s="548"/>
      <c r="SG50" s="548"/>
      <c r="SH50" s="548"/>
      <c r="SI50" s="548"/>
      <c r="SJ50" s="548"/>
      <c r="SK50" s="548"/>
      <c r="SL50" s="548"/>
      <c r="SM50" s="548"/>
      <c r="SN50" s="548"/>
      <c r="SO50" s="548"/>
      <c r="SP50" s="548"/>
      <c r="SQ50" s="548"/>
      <c r="SR50" s="548"/>
      <c r="SS50" s="548"/>
      <c r="ST50" s="548"/>
      <c r="SU50" s="548"/>
      <c r="SV50" s="548"/>
      <c r="SW50" s="548"/>
      <c r="SX50" s="548"/>
      <c r="SY50" s="548"/>
      <c r="SZ50" s="548"/>
      <c r="TA50" s="548"/>
      <c r="TB50" s="548"/>
      <c r="TC50" s="548"/>
      <c r="TD50" s="548"/>
      <c r="TE50" s="548"/>
      <c r="TF50" s="548"/>
      <c r="TG50" s="548"/>
      <c r="TH50" s="548"/>
      <c r="TI50" s="548"/>
      <c r="TJ50" s="548"/>
      <c r="TK50" s="548"/>
      <c r="TL50" s="548"/>
      <c r="TM50" s="548"/>
      <c r="TN50" s="548"/>
      <c r="TO50" s="548"/>
      <c r="TP50" s="548"/>
      <c r="TQ50" s="548"/>
      <c r="TR50" s="548"/>
      <c r="TS50" s="548"/>
      <c r="TT50" s="548"/>
      <c r="TU50" s="548"/>
      <c r="TV50" s="548"/>
      <c r="TW50" s="548"/>
      <c r="TX50" s="548"/>
      <c r="TY50" s="548"/>
      <c r="TZ50" s="548"/>
      <c r="UA50" s="548"/>
      <c r="UB50" s="548"/>
      <c r="UC50" s="548"/>
      <c r="UD50" s="548"/>
      <c r="UE50" s="548"/>
      <c r="UF50" s="548"/>
      <c r="UG50" s="548"/>
      <c r="UH50" s="548"/>
      <c r="UI50" s="548"/>
      <c r="UJ50" s="548"/>
      <c r="UK50" s="548"/>
      <c r="UL50" s="548"/>
      <c r="UM50" s="548"/>
      <c r="UN50" s="548"/>
      <c r="UO50" s="548"/>
      <c r="UP50" s="548"/>
      <c r="UQ50" s="548"/>
      <c r="UR50" s="548"/>
      <c r="US50" s="548"/>
      <c r="UT50" s="548"/>
      <c r="UU50" s="548"/>
      <c r="UV50" s="548"/>
      <c r="UW50" s="548"/>
      <c r="UX50" s="548"/>
      <c r="UY50" s="548"/>
      <c r="UZ50" s="548"/>
      <c r="VA50" s="548"/>
      <c r="VB50" s="548"/>
      <c r="VC50" s="548"/>
      <c r="VD50" s="548"/>
      <c r="VE50" s="548"/>
      <c r="VF50" s="548"/>
      <c r="VG50" s="548"/>
      <c r="VH50" s="548"/>
      <c r="VI50" s="548"/>
      <c r="VJ50" s="548"/>
      <c r="VK50" s="548"/>
      <c r="VL50" s="548"/>
      <c r="VM50" s="548"/>
      <c r="VN50" s="548"/>
      <c r="VO50" s="548"/>
      <c r="VP50" s="548"/>
      <c r="VQ50" s="548"/>
      <c r="VR50" s="548"/>
      <c r="VS50" s="548"/>
      <c r="VT50" s="548"/>
      <c r="VU50" s="548"/>
      <c r="VV50" s="548"/>
      <c r="VW50" s="548"/>
      <c r="VX50" s="548"/>
      <c r="VY50" s="548"/>
      <c r="VZ50" s="548"/>
      <c r="WA50" s="548"/>
      <c r="WB50" s="548"/>
      <c r="WC50" s="548"/>
      <c r="WD50" s="548"/>
      <c r="WE50" s="548"/>
      <c r="WF50" s="548"/>
      <c r="WG50" s="548"/>
      <c r="WH50" s="548"/>
      <c r="WI50" s="548"/>
      <c r="WJ50" s="548"/>
      <c r="WK50" s="548"/>
      <c r="WL50" s="548"/>
      <c r="WM50" s="548"/>
      <c r="WN50" s="548"/>
      <c r="WO50" s="548"/>
      <c r="WP50" s="548"/>
      <c r="WQ50" s="548"/>
      <c r="WR50" s="548"/>
      <c r="WS50" s="548"/>
      <c r="WT50" s="548"/>
      <c r="WU50" s="548"/>
      <c r="WV50" s="548"/>
      <c r="WW50" s="548"/>
      <c r="WX50" s="548"/>
      <c r="WY50" s="548"/>
      <c r="WZ50" s="548"/>
      <c r="XA50" s="548"/>
      <c r="XB50" s="548"/>
      <c r="XC50" s="548"/>
      <c r="XD50" s="548"/>
      <c r="XE50" s="548"/>
      <c r="XF50" s="548"/>
      <c r="XG50" s="548"/>
      <c r="XH50" s="548"/>
      <c r="XI50" s="548"/>
      <c r="XJ50" s="548"/>
      <c r="XK50" s="548"/>
      <c r="XL50" s="548"/>
      <c r="XM50" s="548"/>
      <c r="XN50" s="548"/>
      <c r="XO50" s="548"/>
      <c r="XP50" s="548"/>
      <c r="XQ50" s="548"/>
      <c r="XR50" s="548"/>
      <c r="XS50" s="548"/>
      <c r="XT50" s="548"/>
      <c r="XU50" s="548"/>
      <c r="XV50" s="548"/>
      <c r="XW50" s="548"/>
      <c r="XX50" s="548"/>
      <c r="XY50" s="548"/>
      <c r="XZ50" s="548"/>
      <c r="YA50" s="548"/>
      <c r="YB50" s="548"/>
      <c r="YC50" s="548"/>
      <c r="YD50" s="548"/>
      <c r="YE50" s="548"/>
      <c r="YF50" s="548"/>
      <c r="YG50" s="548"/>
      <c r="YH50" s="548"/>
      <c r="YI50" s="548"/>
      <c r="YJ50" s="548"/>
      <c r="YK50" s="548"/>
      <c r="YL50" s="548"/>
      <c r="YM50" s="548"/>
      <c r="YN50" s="548"/>
      <c r="YO50" s="548"/>
      <c r="YP50" s="548"/>
      <c r="YQ50" s="548"/>
      <c r="YR50" s="548"/>
      <c r="YS50" s="548"/>
      <c r="YT50" s="548"/>
      <c r="YU50" s="548"/>
      <c r="YV50" s="548"/>
      <c r="YW50" s="548"/>
      <c r="YX50" s="548"/>
      <c r="YY50" s="548"/>
      <c r="YZ50" s="548"/>
      <c r="ZA50" s="548"/>
      <c r="ZB50" s="548"/>
      <c r="ZC50" s="548"/>
      <c r="ZD50" s="548"/>
      <c r="ZE50" s="548"/>
      <c r="ZF50" s="548"/>
      <c r="ZG50" s="548"/>
      <c r="ZH50" s="548"/>
      <c r="ZI50" s="548"/>
      <c r="ZJ50" s="548"/>
      <c r="ZK50" s="548"/>
      <c r="ZL50" s="548"/>
      <c r="ZM50" s="548"/>
      <c r="ZN50" s="548"/>
      <c r="ZO50" s="548"/>
      <c r="ZP50" s="548"/>
      <c r="ZQ50" s="548"/>
      <c r="ZR50" s="548"/>
      <c r="ZS50" s="548"/>
      <c r="ZT50" s="548"/>
      <c r="ZU50" s="548"/>
      <c r="ZV50" s="548"/>
      <c r="ZW50" s="548"/>
      <c r="ZX50" s="548"/>
      <c r="ZY50" s="548"/>
      <c r="ZZ50" s="548"/>
      <c r="AAA50" s="548"/>
      <c r="AAB50" s="548"/>
      <c r="AAC50" s="548"/>
      <c r="AAD50" s="548"/>
      <c r="AAE50" s="548"/>
      <c r="AAF50" s="548"/>
      <c r="AAG50" s="548"/>
      <c r="AAH50" s="548"/>
      <c r="AAI50" s="548"/>
      <c r="AAJ50" s="548"/>
      <c r="AAK50" s="548"/>
      <c r="AAL50" s="548"/>
      <c r="AAM50" s="548"/>
      <c r="AAN50" s="548"/>
      <c r="AAO50" s="548"/>
      <c r="AAP50" s="548"/>
      <c r="AAQ50" s="548"/>
      <c r="AAR50" s="548"/>
      <c r="AAS50" s="548"/>
      <c r="AAT50" s="548"/>
      <c r="AAU50" s="548"/>
      <c r="AAV50" s="548"/>
      <c r="AAW50" s="548"/>
      <c r="AAX50" s="548"/>
      <c r="AAY50" s="548"/>
      <c r="AAZ50" s="548"/>
      <c r="ABA50" s="548"/>
      <c r="ABB50" s="548"/>
      <c r="ABC50" s="548"/>
      <c r="ABD50" s="548"/>
      <c r="ABE50" s="548"/>
      <c r="ABF50" s="548"/>
      <c r="ABG50" s="548"/>
      <c r="ABH50" s="548"/>
      <c r="ABI50" s="548"/>
      <c r="ABJ50" s="548"/>
      <c r="ABK50" s="548"/>
      <c r="ABL50" s="548"/>
      <c r="ABM50" s="548"/>
      <c r="ABN50" s="548"/>
      <c r="ABO50" s="548"/>
      <c r="ABP50" s="548"/>
      <c r="ABQ50" s="548"/>
      <c r="ABR50" s="548"/>
      <c r="ABS50" s="548"/>
      <c r="ABT50" s="548"/>
      <c r="ABU50" s="548"/>
      <c r="ABV50" s="548"/>
      <c r="ABW50" s="548"/>
      <c r="ABX50" s="548"/>
      <c r="ABY50" s="548"/>
      <c r="ABZ50" s="548"/>
      <c r="ACA50" s="548"/>
      <c r="ACB50" s="548"/>
      <c r="ACC50" s="548"/>
      <c r="ACD50" s="548"/>
      <c r="ACE50" s="548"/>
      <c r="ACF50" s="548"/>
      <c r="ACG50" s="548"/>
      <c r="ACH50" s="548"/>
      <c r="ACI50" s="548"/>
      <c r="ACJ50" s="548"/>
      <c r="ACK50" s="548"/>
      <c r="ACL50" s="548"/>
      <c r="ACM50" s="548"/>
      <c r="ACN50" s="548"/>
      <c r="ACO50" s="548"/>
      <c r="ACP50" s="548"/>
      <c r="ACQ50" s="548"/>
      <c r="ACR50" s="548"/>
      <c r="ACS50" s="548"/>
      <c r="ACT50" s="548"/>
      <c r="ACU50" s="548"/>
      <c r="ACV50" s="548"/>
      <c r="ACW50" s="548"/>
      <c r="ACX50" s="548"/>
      <c r="ACY50" s="548"/>
      <c r="ACZ50" s="548"/>
      <c r="ADA50" s="548"/>
      <c r="ADB50" s="548"/>
      <c r="ADC50" s="548"/>
      <c r="ADD50" s="548"/>
      <c r="ADE50" s="548"/>
      <c r="ADF50" s="548"/>
      <c r="ADG50" s="548"/>
      <c r="ADH50" s="548"/>
      <c r="ADI50" s="548"/>
      <c r="ADJ50" s="548"/>
      <c r="ADK50" s="548"/>
      <c r="ADL50" s="548"/>
      <c r="ADM50" s="548"/>
      <c r="ADN50" s="548"/>
      <c r="ADO50" s="548"/>
      <c r="ADP50" s="548"/>
      <c r="ADQ50" s="548"/>
      <c r="ADR50" s="548"/>
      <c r="ADS50" s="548"/>
      <c r="ADT50" s="548"/>
      <c r="ADU50" s="548"/>
      <c r="ADV50" s="548"/>
      <c r="ADW50" s="548"/>
      <c r="ADX50" s="548"/>
      <c r="ADY50" s="548"/>
      <c r="ADZ50" s="548"/>
      <c r="AEA50" s="548"/>
      <c r="AEB50" s="548"/>
      <c r="AEC50" s="548"/>
      <c r="AED50" s="548"/>
      <c r="AEE50" s="548"/>
      <c r="AEF50" s="548"/>
      <c r="AEG50" s="548"/>
      <c r="AEH50" s="548"/>
      <c r="AEI50" s="548"/>
      <c r="AEJ50" s="548"/>
      <c r="AEK50" s="548"/>
      <c r="AEL50" s="548"/>
      <c r="AEM50" s="548"/>
      <c r="AEN50" s="548"/>
      <c r="AEO50" s="548"/>
      <c r="AEP50" s="548"/>
      <c r="AEQ50" s="548"/>
      <c r="AER50" s="548"/>
      <c r="AES50" s="548"/>
      <c r="AET50" s="548"/>
      <c r="AEU50" s="548"/>
      <c r="AEV50" s="548"/>
      <c r="AEW50" s="548"/>
      <c r="AEX50" s="548"/>
      <c r="AEY50" s="548"/>
      <c r="AEZ50" s="548"/>
      <c r="AFA50" s="548"/>
      <c r="AFB50" s="548"/>
      <c r="AFC50" s="548"/>
      <c r="AFD50" s="548"/>
      <c r="AFE50" s="548"/>
      <c r="AFF50" s="548"/>
      <c r="AFG50" s="548"/>
      <c r="AFH50" s="548"/>
      <c r="AFI50" s="548"/>
      <c r="AFJ50" s="548"/>
      <c r="AFK50" s="548"/>
      <c r="AFL50" s="548"/>
      <c r="AFM50" s="548"/>
      <c r="AFN50" s="548"/>
      <c r="AFO50" s="548"/>
      <c r="AFP50" s="548"/>
      <c r="AFQ50" s="548"/>
      <c r="AFR50" s="548"/>
      <c r="AFS50" s="548"/>
      <c r="AFT50" s="548"/>
      <c r="AFU50" s="548"/>
      <c r="AFV50" s="548"/>
      <c r="AFW50" s="548"/>
      <c r="AFX50" s="548"/>
      <c r="AFY50" s="548"/>
      <c r="AFZ50" s="548"/>
      <c r="AGA50" s="548"/>
      <c r="AGB50" s="548"/>
      <c r="AGC50" s="548"/>
      <c r="AGD50" s="548"/>
      <c r="AGE50" s="548"/>
      <c r="AGF50" s="548"/>
      <c r="AGG50" s="548"/>
      <c r="AGH50" s="548"/>
      <c r="AGI50" s="548"/>
      <c r="AGJ50" s="548"/>
      <c r="AGK50" s="548"/>
      <c r="AGL50" s="548"/>
      <c r="AGM50" s="548"/>
      <c r="AGN50" s="548"/>
      <c r="AGO50" s="548"/>
      <c r="AGP50" s="548"/>
      <c r="AGQ50" s="548"/>
      <c r="AGR50" s="548"/>
      <c r="AGS50" s="548"/>
      <c r="AGT50" s="548"/>
      <c r="AGU50" s="548"/>
      <c r="AGV50" s="548"/>
      <c r="AGW50" s="548"/>
      <c r="AGX50" s="548"/>
      <c r="AGY50" s="548"/>
      <c r="AGZ50" s="548"/>
      <c r="AHA50" s="548"/>
      <c r="AHB50" s="548"/>
      <c r="AHC50" s="548"/>
      <c r="AHD50" s="548"/>
      <c r="AHE50" s="548"/>
      <c r="AHF50" s="548"/>
      <c r="AHG50" s="548"/>
      <c r="AHH50" s="548"/>
      <c r="AHI50" s="548"/>
      <c r="AHJ50" s="548"/>
      <c r="AHK50" s="548"/>
      <c r="AHL50" s="548"/>
      <c r="AHM50" s="548"/>
      <c r="AHN50" s="548"/>
      <c r="AHO50" s="548"/>
      <c r="AHP50" s="548"/>
      <c r="AHQ50" s="548"/>
      <c r="AHR50" s="548"/>
      <c r="AHS50" s="548"/>
      <c r="AHT50" s="548"/>
      <c r="AHU50" s="548"/>
      <c r="AHV50" s="548"/>
      <c r="AHW50" s="548"/>
      <c r="AHX50" s="548"/>
      <c r="AHY50" s="548"/>
      <c r="AHZ50" s="548"/>
      <c r="AIA50" s="548"/>
      <c r="AIB50" s="548"/>
      <c r="AIC50" s="548"/>
      <c r="AID50" s="548"/>
      <c r="AIE50" s="548"/>
      <c r="AIF50" s="548"/>
      <c r="AIG50" s="548"/>
      <c r="AIH50" s="548"/>
      <c r="AII50" s="548"/>
      <c r="AIJ50" s="548"/>
      <c r="AIK50" s="548"/>
      <c r="AIL50" s="548"/>
      <c r="AIM50" s="548"/>
      <c r="AIN50" s="548"/>
      <c r="AIO50" s="548"/>
      <c r="AIP50" s="548"/>
      <c r="AIQ50" s="548"/>
      <c r="AIR50" s="548"/>
      <c r="AIS50" s="548"/>
      <c r="AIT50" s="548"/>
      <c r="AIU50" s="548"/>
      <c r="AIV50" s="548"/>
      <c r="AIW50" s="548"/>
      <c r="AIX50" s="548"/>
      <c r="AIY50" s="548"/>
      <c r="AIZ50" s="548"/>
      <c r="AJA50" s="548"/>
      <c r="AJB50" s="548"/>
      <c r="AJC50" s="548"/>
      <c r="AJD50" s="548"/>
      <c r="AJE50" s="548"/>
      <c r="AJF50" s="548"/>
      <c r="AJG50" s="548"/>
      <c r="AJH50" s="548"/>
      <c r="AJI50" s="548"/>
      <c r="AJJ50" s="548"/>
      <c r="AJK50" s="548"/>
      <c r="AJL50" s="548"/>
      <c r="AJM50" s="548"/>
      <c r="AJN50" s="548"/>
      <c r="AJO50" s="548"/>
      <c r="AJP50" s="548"/>
      <c r="AJQ50" s="548"/>
      <c r="AJR50" s="548"/>
      <c r="AJS50" s="548"/>
      <c r="AJT50" s="548"/>
      <c r="AJU50" s="548"/>
      <c r="AJV50" s="548"/>
      <c r="AJW50" s="548"/>
      <c r="AJX50" s="548"/>
      <c r="AJY50" s="548"/>
      <c r="AJZ50" s="548"/>
      <c r="AKA50" s="548"/>
      <c r="AKB50" s="548"/>
      <c r="AKC50" s="548"/>
      <c r="AKD50" s="548"/>
      <c r="AKE50" s="548"/>
      <c r="AKF50" s="548"/>
      <c r="AKG50" s="548"/>
      <c r="AKH50" s="548"/>
      <c r="AKI50" s="548"/>
      <c r="AKJ50" s="548"/>
      <c r="AKK50" s="548"/>
      <c r="AKL50" s="548"/>
      <c r="AKM50" s="548"/>
      <c r="AKN50" s="548"/>
      <c r="AKO50" s="548"/>
      <c r="AKP50" s="548"/>
      <c r="AKQ50" s="548"/>
      <c r="AKR50" s="548"/>
      <c r="AKS50" s="548"/>
      <c r="AKT50" s="548"/>
      <c r="AKU50" s="548"/>
      <c r="AKV50" s="548"/>
      <c r="AKW50" s="548"/>
      <c r="AKX50" s="548"/>
      <c r="AKY50" s="548"/>
      <c r="AKZ50" s="548"/>
      <c r="ALA50" s="548"/>
      <c r="ALB50" s="548"/>
      <c r="ALC50" s="548"/>
      <c r="ALD50" s="548"/>
      <c r="ALE50" s="548"/>
      <c r="ALF50" s="548"/>
      <c r="ALG50" s="548"/>
      <c r="ALH50" s="548"/>
      <c r="ALI50" s="548"/>
      <c r="ALJ50" s="548"/>
      <c r="ALK50" s="548"/>
      <c r="ALL50" s="548"/>
      <c r="ALM50" s="548"/>
      <c r="ALN50" s="548"/>
      <c r="ALO50" s="548"/>
      <c r="ALP50" s="548"/>
      <c r="ALQ50" s="548"/>
      <c r="ALR50" s="548"/>
      <c r="ALS50" s="548"/>
      <c r="ALT50" s="548"/>
      <c r="ALU50" s="548"/>
      <c r="ALV50" s="548"/>
      <c r="ALW50" s="548"/>
      <c r="ALX50" s="548"/>
      <c r="ALY50" s="548"/>
      <c r="ALZ50" s="548"/>
      <c r="AMA50" s="548"/>
      <c r="AMB50" s="548"/>
      <c r="AMC50" s="548"/>
      <c r="AMD50" s="548"/>
      <c r="AME50" s="548"/>
      <c r="AMF50" s="548"/>
      <c r="AMG50" s="548"/>
      <c r="AMH50" s="548"/>
      <c r="AMI50" s="548"/>
      <c r="AMJ50" s="548"/>
      <c r="AMK50" s="548"/>
      <c r="AML50" s="548"/>
      <c r="AMM50" s="548"/>
      <c r="AMN50" s="548"/>
      <c r="AMO50" s="548"/>
      <c r="AMP50" s="548"/>
      <c r="AMQ50" s="548"/>
      <c r="AMR50" s="548"/>
      <c r="AMS50" s="548"/>
      <c r="AMT50" s="548"/>
      <c r="AMU50" s="548"/>
      <c r="AMV50" s="548"/>
      <c r="AMW50" s="548"/>
      <c r="AMX50" s="548"/>
      <c r="AMY50" s="548"/>
      <c r="AMZ50" s="548"/>
      <c r="ANA50" s="548"/>
      <c r="ANB50" s="548"/>
      <c r="ANC50" s="548"/>
      <c r="AND50" s="548"/>
      <c r="ANE50" s="548"/>
      <c r="ANF50" s="548"/>
      <c r="ANG50" s="548"/>
      <c r="ANH50" s="548"/>
      <c r="ANI50" s="548"/>
      <c r="ANJ50" s="548"/>
      <c r="ANK50" s="548"/>
      <c r="ANL50" s="548"/>
      <c r="ANM50" s="548"/>
      <c r="ANN50" s="548"/>
      <c r="ANO50" s="548"/>
      <c r="ANP50" s="548"/>
      <c r="ANQ50" s="548"/>
      <c r="ANR50" s="548"/>
      <c r="ANS50" s="548"/>
      <c r="ANT50" s="548"/>
      <c r="ANU50" s="548"/>
      <c r="ANV50" s="548"/>
      <c r="ANW50" s="548"/>
      <c r="ANX50" s="548"/>
      <c r="ANY50" s="548"/>
      <c r="ANZ50" s="548"/>
      <c r="AOA50" s="548"/>
      <c r="AOB50" s="548"/>
      <c r="AOC50" s="548"/>
      <c r="AOD50" s="548"/>
      <c r="AOE50" s="548"/>
      <c r="AOF50" s="548"/>
      <c r="AOG50" s="548"/>
      <c r="AOH50" s="548"/>
      <c r="AOI50" s="548"/>
      <c r="AOJ50" s="548"/>
      <c r="AOK50" s="548"/>
      <c r="AOL50" s="548"/>
      <c r="AOM50" s="548"/>
      <c r="AON50" s="548"/>
      <c r="AOO50" s="548"/>
      <c r="AOP50" s="548"/>
      <c r="AOQ50" s="548"/>
      <c r="AOR50" s="548"/>
      <c r="AOS50" s="548"/>
      <c r="AOT50" s="548"/>
      <c r="AOU50" s="548"/>
      <c r="AOV50" s="548"/>
      <c r="AOW50" s="548"/>
      <c r="AOX50" s="548"/>
      <c r="AOY50" s="548"/>
      <c r="AOZ50" s="548"/>
      <c r="APA50" s="548"/>
      <c r="APB50" s="548"/>
      <c r="APC50" s="548"/>
      <c r="APD50" s="548"/>
      <c r="APE50" s="548"/>
      <c r="APF50" s="548"/>
      <c r="APG50" s="548"/>
      <c r="APH50" s="548"/>
      <c r="API50" s="548"/>
      <c r="APJ50" s="548"/>
      <c r="APK50" s="548"/>
      <c r="APL50" s="548"/>
      <c r="APM50" s="548"/>
      <c r="APN50" s="548"/>
      <c r="APO50" s="548"/>
      <c r="APP50" s="548"/>
      <c r="APQ50" s="548"/>
      <c r="APR50" s="548"/>
      <c r="APS50" s="548"/>
      <c r="APT50" s="548"/>
      <c r="APU50" s="548"/>
      <c r="APV50" s="548"/>
      <c r="APW50" s="548"/>
      <c r="APX50" s="548"/>
      <c r="APY50" s="548"/>
      <c r="APZ50" s="548"/>
      <c r="AQA50" s="548"/>
      <c r="AQB50" s="548"/>
      <c r="AQC50" s="548"/>
      <c r="AQD50" s="548"/>
      <c r="AQE50" s="548"/>
      <c r="AQF50" s="548"/>
      <c r="AQG50" s="548"/>
      <c r="AQH50" s="548"/>
      <c r="AQI50" s="548"/>
      <c r="AQJ50" s="548"/>
      <c r="AQK50" s="548"/>
      <c r="AQL50" s="548"/>
      <c r="AQM50" s="548"/>
      <c r="AQN50" s="548"/>
      <c r="AQO50" s="548"/>
      <c r="AQP50" s="548"/>
      <c r="AQQ50" s="548"/>
      <c r="AQR50" s="548"/>
      <c r="AQS50" s="548"/>
      <c r="AQT50" s="548"/>
      <c r="AQU50" s="548"/>
      <c r="AQV50" s="548"/>
      <c r="AQW50" s="548"/>
      <c r="AQX50" s="548"/>
      <c r="AQY50" s="548"/>
      <c r="AQZ50" s="548"/>
      <c r="ARA50" s="548"/>
      <c r="ARB50" s="548"/>
      <c r="ARC50" s="548"/>
      <c r="ARD50" s="548"/>
      <c r="ARE50" s="548"/>
      <c r="ARF50" s="548"/>
      <c r="ARG50" s="548"/>
      <c r="ARH50" s="548"/>
      <c r="ARI50" s="548"/>
      <c r="ARJ50" s="548"/>
      <c r="ARK50" s="548"/>
      <c r="ARL50" s="548"/>
      <c r="ARM50" s="548"/>
      <c r="ARN50" s="548"/>
      <c r="ARO50" s="548"/>
      <c r="ARP50" s="548"/>
      <c r="ARQ50" s="548"/>
      <c r="ARR50" s="548"/>
      <c r="ARS50" s="548"/>
      <c r="ART50" s="548"/>
      <c r="ARU50" s="548"/>
      <c r="ARV50" s="548"/>
      <c r="ARW50" s="548"/>
      <c r="ARX50" s="548"/>
      <c r="ARY50" s="548"/>
      <c r="ARZ50" s="548"/>
      <c r="ASA50" s="548"/>
      <c r="ASB50" s="548"/>
      <c r="ASC50" s="548"/>
      <c r="ASD50" s="548"/>
      <c r="ASE50" s="548"/>
      <c r="ASF50" s="548"/>
      <c r="ASG50" s="548"/>
      <c r="ASH50" s="548"/>
      <c r="ASI50" s="548"/>
      <c r="ASJ50" s="548"/>
      <c r="ASK50" s="548"/>
      <c r="ASL50" s="548"/>
      <c r="ASM50" s="548"/>
      <c r="ASN50" s="548"/>
      <c r="ASO50" s="548"/>
      <c r="ASP50" s="548"/>
      <c r="ASQ50" s="548"/>
      <c r="ASR50" s="548"/>
      <c r="ASS50" s="548"/>
      <c r="AST50" s="548"/>
      <c r="ASU50" s="548"/>
      <c r="ASV50" s="548"/>
      <c r="ASW50" s="548"/>
      <c r="ASX50" s="548"/>
      <c r="ASY50" s="548"/>
      <c r="ASZ50" s="548"/>
      <c r="ATA50" s="548"/>
      <c r="ATB50" s="548"/>
      <c r="ATC50" s="548"/>
      <c r="ATD50" s="548"/>
      <c r="ATE50" s="548"/>
      <c r="ATF50" s="548"/>
      <c r="ATG50" s="548"/>
      <c r="ATH50" s="548"/>
      <c r="ATI50" s="548"/>
      <c r="ATJ50" s="548"/>
      <c r="ATK50" s="548"/>
      <c r="ATL50" s="548"/>
      <c r="ATM50" s="548"/>
      <c r="ATN50" s="548"/>
      <c r="ATO50" s="548"/>
      <c r="ATP50" s="548"/>
      <c r="ATQ50" s="548"/>
      <c r="ATR50" s="548"/>
      <c r="ATS50" s="548"/>
      <c r="ATT50" s="548"/>
      <c r="ATU50" s="548"/>
      <c r="ATV50" s="548"/>
      <c r="ATW50" s="548"/>
      <c r="ATX50" s="548"/>
      <c r="ATY50" s="548"/>
      <c r="ATZ50" s="548"/>
      <c r="AUA50" s="548"/>
      <c r="AUB50" s="548"/>
      <c r="AUC50" s="548"/>
      <c r="AUD50" s="548"/>
      <c r="AUE50" s="548"/>
      <c r="AUF50" s="548"/>
      <c r="AUG50" s="548"/>
      <c r="AUH50" s="548"/>
      <c r="AUI50" s="548"/>
      <c r="AUJ50" s="548"/>
      <c r="AUK50" s="548"/>
      <c r="AUL50" s="548"/>
      <c r="AUM50" s="548"/>
      <c r="AUN50" s="548"/>
      <c r="AUO50" s="548"/>
      <c r="AUP50" s="548"/>
      <c r="AUQ50" s="548"/>
      <c r="AUR50" s="548"/>
      <c r="AUS50" s="548"/>
      <c r="AUT50" s="548"/>
      <c r="AUU50" s="548"/>
      <c r="AUV50" s="548"/>
      <c r="AUW50" s="548"/>
      <c r="AUX50" s="548"/>
      <c r="AUY50" s="548"/>
      <c r="AUZ50" s="548"/>
      <c r="AVA50" s="548"/>
      <c r="AVB50" s="548"/>
      <c r="AVC50" s="548"/>
      <c r="AVD50" s="548"/>
      <c r="AVE50" s="548"/>
      <c r="AVF50" s="548"/>
      <c r="AVG50" s="548"/>
      <c r="AVH50" s="548"/>
      <c r="AVI50" s="548"/>
      <c r="AVJ50" s="548"/>
      <c r="AVK50" s="548"/>
      <c r="AVL50" s="548"/>
      <c r="AVM50" s="548"/>
      <c r="AVN50" s="548"/>
      <c r="AVO50" s="548"/>
      <c r="AVP50" s="548"/>
      <c r="AVQ50" s="548"/>
      <c r="AVR50" s="548"/>
      <c r="AVS50" s="548"/>
      <c r="AVT50" s="548"/>
      <c r="AVU50" s="548"/>
      <c r="AVV50" s="548"/>
      <c r="AVW50" s="548"/>
      <c r="AVX50" s="548"/>
      <c r="AVY50" s="548"/>
      <c r="AVZ50" s="548"/>
      <c r="AWA50" s="548"/>
      <c r="AWB50" s="548"/>
      <c r="AWC50" s="548"/>
      <c r="AWD50" s="548"/>
      <c r="AWE50" s="548"/>
      <c r="AWF50" s="548"/>
      <c r="AWG50" s="548"/>
      <c r="AWH50" s="548"/>
      <c r="AWI50" s="548"/>
      <c r="AWJ50" s="548"/>
      <c r="AWK50" s="548"/>
      <c r="AWL50" s="548"/>
      <c r="AWM50" s="548"/>
      <c r="AWN50" s="548"/>
      <c r="AWO50" s="548"/>
      <c r="AWP50" s="548"/>
      <c r="AWQ50" s="548"/>
      <c r="AWR50" s="548"/>
      <c r="AWS50" s="548"/>
      <c r="AWT50" s="548"/>
      <c r="AWU50" s="548"/>
      <c r="AWV50" s="548"/>
      <c r="AWW50" s="548"/>
      <c r="AWX50" s="548"/>
      <c r="AWY50" s="548"/>
      <c r="AWZ50" s="548"/>
      <c r="AXA50" s="548"/>
      <c r="AXB50" s="548"/>
      <c r="AXC50" s="548"/>
      <c r="AXD50" s="548"/>
      <c r="AXE50" s="548"/>
      <c r="AXF50" s="548"/>
      <c r="AXG50" s="548"/>
      <c r="AXH50" s="548"/>
      <c r="AXI50" s="548"/>
      <c r="AXJ50" s="548"/>
      <c r="AXK50" s="548"/>
      <c r="AXL50" s="548"/>
      <c r="AXM50" s="548"/>
      <c r="AXN50" s="548"/>
      <c r="AXO50" s="548"/>
      <c r="AXP50" s="548"/>
      <c r="AXQ50" s="548"/>
      <c r="AXR50" s="548"/>
      <c r="AXS50" s="548"/>
      <c r="AXT50" s="548"/>
      <c r="AXU50" s="548"/>
      <c r="AXV50" s="548"/>
      <c r="AXW50" s="548"/>
      <c r="AXX50" s="548"/>
      <c r="AXY50" s="548"/>
      <c r="AXZ50" s="548"/>
      <c r="AYA50" s="548"/>
      <c r="AYB50" s="548"/>
      <c r="AYC50" s="548"/>
      <c r="AYD50" s="548"/>
      <c r="AYE50" s="548"/>
      <c r="AYF50" s="548"/>
      <c r="AYG50" s="548"/>
      <c r="AYH50" s="548"/>
      <c r="AYI50" s="548"/>
      <c r="AYJ50" s="548"/>
      <c r="AYK50" s="548"/>
      <c r="AYL50" s="548"/>
      <c r="AYM50" s="548"/>
      <c r="AYN50" s="548"/>
      <c r="AYO50" s="548"/>
      <c r="AYP50" s="548"/>
      <c r="AYQ50" s="548"/>
      <c r="AYR50" s="548"/>
      <c r="AYS50" s="548"/>
      <c r="AYT50" s="548"/>
      <c r="AYU50" s="548"/>
      <c r="AYV50" s="548"/>
      <c r="AYW50" s="548"/>
      <c r="AYX50" s="548"/>
      <c r="AYY50" s="548"/>
      <c r="AYZ50" s="548"/>
      <c r="AZA50" s="548"/>
      <c r="AZB50" s="548"/>
      <c r="AZC50" s="548"/>
      <c r="AZD50" s="548"/>
      <c r="AZE50" s="548"/>
      <c r="AZF50" s="548"/>
      <c r="AZG50" s="548"/>
      <c r="AZH50" s="548"/>
      <c r="AZI50" s="548"/>
      <c r="AZJ50" s="548"/>
      <c r="AZK50" s="548"/>
      <c r="AZL50" s="548"/>
      <c r="AZM50" s="548"/>
      <c r="AZN50" s="548"/>
      <c r="AZO50" s="548"/>
      <c r="AZP50" s="548"/>
      <c r="AZQ50" s="548"/>
      <c r="AZR50" s="548"/>
      <c r="AZS50" s="548"/>
      <c r="AZT50" s="548"/>
      <c r="AZU50" s="548"/>
      <c r="AZV50" s="548"/>
      <c r="AZW50" s="548"/>
      <c r="AZX50" s="548"/>
      <c r="AZY50" s="548"/>
      <c r="AZZ50" s="548"/>
      <c r="BAA50" s="548"/>
      <c r="BAB50" s="548"/>
      <c r="BAC50" s="548"/>
      <c r="BAD50" s="548"/>
      <c r="BAE50" s="548"/>
      <c r="BAF50" s="548"/>
      <c r="BAG50" s="548"/>
      <c r="BAH50" s="548"/>
      <c r="BAI50" s="548"/>
      <c r="BAJ50" s="548"/>
      <c r="BAK50" s="548"/>
      <c r="BAL50" s="548"/>
      <c r="BAM50" s="548"/>
      <c r="BAN50" s="548"/>
      <c r="BAO50" s="548"/>
      <c r="BAP50" s="548"/>
      <c r="BAQ50" s="548"/>
      <c r="BAR50" s="548"/>
      <c r="BAS50" s="548"/>
      <c r="BAT50" s="548"/>
      <c r="BAU50" s="548"/>
      <c r="BAV50" s="548"/>
      <c r="BAW50" s="548"/>
      <c r="BAX50" s="548"/>
      <c r="BAY50" s="548"/>
      <c r="BAZ50" s="548"/>
      <c r="BBA50" s="548"/>
      <c r="BBB50" s="548"/>
      <c r="BBC50" s="548"/>
      <c r="BBD50" s="548"/>
      <c r="BBE50" s="548"/>
      <c r="BBF50" s="548"/>
      <c r="BBG50" s="548"/>
      <c r="BBH50" s="548"/>
      <c r="BBI50" s="548"/>
      <c r="BBJ50" s="548"/>
      <c r="BBK50" s="548"/>
      <c r="BBL50" s="548"/>
      <c r="BBM50" s="548"/>
      <c r="BBN50" s="548"/>
      <c r="BBO50" s="548"/>
      <c r="BBP50" s="548"/>
      <c r="BBQ50" s="548"/>
      <c r="BBR50" s="548"/>
      <c r="BBS50" s="548"/>
      <c r="BBT50" s="548"/>
      <c r="BBU50" s="548"/>
      <c r="BBV50" s="548"/>
      <c r="BBW50" s="548"/>
      <c r="BBX50" s="548"/>
      <c r="BBY50" s="548"/>
      <c r="BBZ50" s="548"/>
      <c r="BCA50" s="548"/>
      <c r="BCB50" s="548"/>
      <c r="BCC50" s="548"/>
      <c r="BCD50" s="548"/>
      <c r="BCE50" s="548"/>
      <c r="BCF50" s="548"/>
      <c r="BCG50" s="548"/>
      <c r="BCH50" s="548"/>
      <c r="BCI50" s="548"/>
      <c r="BCJ50" s="548"/>
      <c r="BCK50" s="548"/>
      <c r="BCL50" s="548"/>
      <c r="BCM50" s="548"/>
      <c r="BCN50" s="548"/>
      <c r="BCO50" s="548"/>
      <c r="BCP50" s="548"/>
      <c r="BCQ50" s="548"/>
      <c r="BCR50" s="548"/>
      <c r="BCS50" s="548"/>
      <c r="BCT50" s="548"/>
      <c r="BCU50" s="548"/>
      <c r="BCV50" s="548"/>
      <c r="BCW50" s="548"/>
      <c r="BCX50" s="548"/>
      <c r="BCY50" s="548"/>
      <c r="BCZ50" s="548"/>
      <c r="BDA50" s="548"/>
      <c r="BDB50" s="548"/>
      <c r="BDC50" s="548"/>
      <c r="BDD50" s="548"/>
      <c r="BDE50" s="548"/>
      <c r="BDF50" s="548"/>
      <c r="BDG50" s="548"/>
      <c r="BDH50" s="548"/>
      <c r="BDI50" s="548"/>
      <c r="BDJ50" s="548"/>
      <c r="BDK50" s="548"/>
      <c r="BDL50" s="548"/>
      <c r="BDM50" s="548"/>
      <c r="BDN50" s="548"/>
      <c r="BDO50" s="548"/>
      <c r="BDP50" s="548"/>
      <c r="BDQ50" s="548"/>
      <c r="BDR50" s="548"/>
      <c r="BDS50" s="548"/>
      <c r="BDT50" s="548"/>
      <c r="BDU50" s="548"/>
      <c r="BDV50" s="548"/>
      <c r="BDW50" s="548"/>
      <c r="BDX50" s="548"/>
      <c r="BDY50" s="548"/>
      <c r="BDZ50" s="548"/>
      <c r="BEA50" s="548"/>
      <c r="BEB50" s="548"/>
      <c r="BEC50" s="548"/>
      <c r="BED50" s="548"/>
      <c r="BEE50" s="548"/>
      <c r="BEF50" s="548"/>
      <c r="BEG50" s="548"/>
      <c r="BEH50" s="548"/>
      <c r="BEI50" s="548"/>
      <c r="BEJ50" s="548"/>
      <c r="BEK50" s="548"/>
      <c r="BEL50" s="548"/>
      <c r="BEM50" s="548"/>
      <c r="BEN50" s="548"/>
      <c r="BEO50" s="548"/>
      <c r="BEP50" s="548"/>
      <c r="BEQ50" s="548"/>
      <c r="BER50" s="548"/>
      <c r="BES50" s="548"/>
      <c r="BET50" s="548"/>
      <c r="BEU50" s="548"/>
      <c r="BEV50" s="548"/>
      <c r="BEW50" s="548"/>
      <c r="BEX50" s="548"/>
      <c r="BEY50" s="548"/>
      <c r="BEZ50" s="548"/>
      <c r="BFA50" s="548"/>
      <c r="BFB50" s="548"/>
      <c r="BFC50" s="548"/>
      <c r="BFD50" s="548"/>
      <c r="BFE50" s="548"/>
      <c r="BFF50" s="548"/>
      <c r="BFG50" s="548"/>
      <c r="BFH50" s="548"/>
      <c r="BFI50" s="548"/>
      <c r="BFJ50" s="548"/>
      <c r="BFK50" s="548"/>
      <c r="BFL50" s="548"/>
      <c r="BFM50" s="548"/>
      <c r="BFN50" s="548"/>
      <c r="BFO50" s="548"/>
      <c r="BFP50" s="548"/>
      <c r="BFQ50" s="548"/>
      <c r="BFR50" s="548"/>
      <c r="BFS50" s="548"/>
      <c r="BFT50" s="548"/>
      <c r="BFU50" s="548"/>
      <c r="BFV50" s="548"/>
      <c r="BFW50" s="548"/>
      <c r="BFX50" s="548"/>
      <c r="BFY50" s="548"/>
      <c r="BFZ50" s="548"/>
      <c r="BGA50" s="548"/>
      <c r="BGB50" s="548"/>
      <c r="BGC50" s="548"/>
      <c r="BGD50" s="548"/>
      <c r="BGE50" s="548"/>
      <c r="BGF50" s="548"/>
      <c r="BGG50" s="548"/>
      <c r="BGH50" s="548"/>
      <c r="BGI50" s="548"/>
      <c r="BGJ50" s="548"/>
      <c r="BGK50" s="548"/>
      <c r="BGL50" s="548"/>
      <c r="BGM50" s="548"/>
      <c r="BGN50" s="548"/>
      <c r="BGO50" s="548"/>
      <c r="BGP50" s="548"/>
      <c r="BGQ50" s="548"/>
      <c r="BGR50" s="548"/>
      <c r="BGS50" s="548"/>
      <c r="BGT50" s="548"/>
      <c r="BGU50" s="548"/>
      <c r="BGV50" s="548"/>
      <c r="BGW50" s="548"/>
      <c r="BGX50" s="548"/>
      <c r="BGY50" s="548"/>
      <c r="BGZ50" s="548"/>
      <c r="BHA50" s="548"/>
      <c r="BHB50" s="548"/>
      <c r="BHC50" s="548"/>
      <c r="BHD50" s="548"/>
      <c r="BHE50" s="548"/>
      <c r="BHF50" s="548"/>
      <c r="BHG50" s="548"/>
      <c r="BHH50" s="548"/>
      <c r="BHI50" s="548"/>
      <c r="BHJ50" s="548"/>
      <c r="BHK50" s="548"/>
      <c r="BHL50" s="548"/>
      <c r="BHM50" s="548"/>
      <c r="BHN50" s="548"/>
      <c r="BHO50" s="548"/>
      <c r="BHP50" s="548"/>
      <c r="BHQ50" s="548"/>
      <c r="BHR50" s="548"/>
      <c r="BHS50" s="548"/>
      <c r="BHT50" s="548"/>
      <c r="BHU50" s="548"/>
      <c r="BHV50" s="548"/>
      <c r="BHW50" s="548"/>
      <c r="BHX50" s="548"/>
      <c r="BHY50" s="548"/>
      <c r="BHZ50" s="548"/>
      <c r="BIA50" s="548"/>
      <c r="BIB50" s="548"/>
      <c r="BIC50" s="548"/>
      <c r="BID50" s="548"/>
      <c r="BIE50" s="548"/>
      <c r="BIF50" s="548"/>
      <c r="BIG50" s="548"/>
      <c r="BIH50" s="548"/>
      <c r="BII50" s="548"/>
      <c r="BIJ50" s="548"/>
      <c r="BIK50" s="548"/>
      <c r="BIL50" s="548"/>
      <c r="BIM50" s="548"/>
      <c r="BIN50" s="548"/>
      <c r="BIO50" s="548"/>
      <c r="BIP50" s="548"/>
      <c r="BIQ50" s="548"/>
      <c r="BIR50" s="548"/>
      <c r="BIS50" s="548"/>
      <c r="BIT50" s="548"/>
      <c r="BIU50" s="548"/>
      <c r="BIV50" s="548"/>
      <c r="BIW50" s="548"/>
      <c r="BIX50" s="548"/>
      <c r="BIY50" s="548"/>
      <c r="BIZ50" s="548"/>
      <c r="BJA50" s="548"/>
      <c r="BJB50" s="548"/>
      <c r="BJC50" s="548"/>
      <c r="BJD50" s="548"/>
      <c r="BJE50" s="548"/>
      <c r="BJF50" s="548"/>
      <c r="BJG50" s="548"/>
      <c r="BJH50" s="548"/>
      <c r="BJI50" s="548"/>
      <c r="BJJ50" s="548"/>
      <c r="BJK50" s="548"/>
      <c r="BJL50" s="548"/>
      <c r="BJM50" s="548"/>
      <c r="BJN50" s="548"/>
      <c r="BJO50" s="548"/>
      <c r="BJP50" s="548"/>
      <c r="BJQ50" s="548"/>
      <c r="BJR50" s="548"/>
      <c r="BJS50" s="548"/>
      <c r="BJT50" s="548"/>
      <c r="BJU50" s="548"/>
      <c r="BJV50" s="548"/>
      <c r="BJW50" s="548"/>
      <c r="BJX50" s="548"/>
      <c r="BJY50" s="548"/>
      <c r="BJZ50" s="548"/>
      <c r="BKA50" s="548"/>
      <c r="BKB50" s="548"/>
      <c r="BKC50" s="548"/>
      <c r="BKD50" s="548"/>
      <c r="BKE50" s="548"/>
      <c r="BKF50" s="548"/>
      <c r="BKG50" s="548"/>
      <c r="BKH50" s="548"/>
      <c r="BKI50" s="548"/>
      <c r="BKJ50" s="548"/>
      <c r="BKK50" s="548"/>
      <c r="BKL50" s="548"/>
      <c r="BKM50" s="548"/>
      <c r="BKN50" s="548"/>
      <c r="BKO50" s="548"/>
      <c r="BKP50" s="548"/>
      <c r="BKQ50" s="548"/>
      <c r="BKR50" s="548"/>
      <c r="BKS50" s="548"/>
      <c r="BKT50" s="548"/>
      <c r="BKU50" s="548"/>
      <c r="BKV50" s="548"/>
      <c r="BKW50" s="548"/>
      <c r="BKX50" s="548"/>
      <c r="BKY50" s="548"/>
      <c r="BKZ50" s="548"/>
      <c r="BLA50" s="548"/>
      <c r="BLB50" s="548"/>
      <c r="BLC50" s="548"/>
      <c r="BLD50" s="548"/>
      <c r="BLE50" s="548"/>
      <c r="BLF50" s="548"/>
      <c r="BLG50" s="548"/>
      <c r="BLH50" s="548"/>
      <c r="BLI50" s="548"/>
      <c r="BLJ50" s="548"/>
      <c r="BLK50" s="548"/>
      <c r="BLL50" s="548"/>
      <c r="BLM50" s="548"/>
      <c r="BLN50" s="548"/>
      <c r="BLO50" s="548"/>
      <c r="BLP50" s="548"/>
      <c r="BLQ50" s="548"/>
      <c r="BLR50" s="548"/>
      <c r="BLS50" s="548"/>
      <c r="BLT50" s="548"/>
      <c r="BLU50" s="548"/>
      <c r="BLV50" s="548"/>
      <c r="BLW50" s="548"/>
      <c r="BLX50" s="548"/>
      <c r="BLY50" s="548"/>
      <c r="BLZ50" s="548"/>
      <c r="BMA50" s="548"/>
      <c r="BMB50" s="548"/>
      <c r="BMC50" s="548"/>
      <c r="BMD50" s="548"/>
      <c r="BME50" s="548"/>
      <c r="BMF50" s="548"/>
      <c r="BMG50" s="548"/>
      <c r="BMH50" s="548"/>
      <c r="BMI50" s="548"/>
      <c r="BMJ50" s="548"/>
      <c r="BMK50" s="548"/>
      <c r="BML50" s="548"/>
      <c r="BMM50" s="548"/>
      <c r="BMN50" s="548"/>
      <c r="BMO50" s="548"/>
      <c r="BMP50" s="548"/>
      <c r="BMQ50" s="548"/>
      <c r="BMR50" s="548"/>
      <c r="BMS50" s="548"/>
      <c r="BMT50" s="548"/>
      <c r="BMU50" s="548"/>
      <c r="BMV50" s="548"/>
      <c r="BMW50" s="548"/>
      <c r="BMX50" s="548"/>
      <c r="BMY50" s="548"/>
      <c r="BMZ50" s="548"/>
      <c r="BNA50" s="548"/>
      <c r="BNB50" s="548"/>
      <c r="BNC50" s="548"/>
      <c r="BND50" s="548"/>
      <c r="BNE50" s="548"/>
      <c r="BNF50" s="548"/>
      <c r="BNG50" s="548"/>
      <c r="BNH50" s="548"/>
      <c r="BNI50" s="548"/>
      <c r="BNJ50" s="548"/>
      <c r="BNK50" s="548"/>
      <c r="BNL50" s="548"/>
      <c r="BNM50" s="548"/>
      <c r="BNN50" s="548"/>
      <c r="BNO50" s="548"/>
      <c r="BNP50" s="548"/>
      <c r="BNQ50" s="548"/>
      <c r="BNR50" s="548"/>
      <c r="BNS50" s="548"/>
      <c r="BNT50" s="548"/>
      <c r="BNU50" s="548"/>
      <c r="BNV50" s="548"/>
      <c r="BNW50" s="548"/>
      <c r="BNX50" s="548"/>
      <c r="BNY50" s="548"/>
      <c r="BNZ50" s="548"/>
      <c r="BOA50" s="548"/>
      <c r="BOB50" s="548"/>
      <c r="BOC50" s="548"/>
      <c r="BOD50" s="548"/>
      <c r="BOE50" s="548"/>
      <c r="BOF50" s="548"/>
      <c r="BOG50" s="548"/>
      <c r="BOH50" s="548"/>
      <c r="BOI50" s="548"/>
      <c r="BOJ50" s="548"/>
      <c r="BOK50" s="548"/>
      <c r="BOL50" s="548"/>
      <c r="BOM50" s="548"/>
      <c r="BON50" s="548"/>
      <c r="BOO50" s="548"/>
      <c r="BOP50" s="548"/>
      <c r="BOQ50" s="548"/>
      <c r="BOR50" s="548"/>
      <c r="BOS50" s="548"/>
      <c r="BOT50" s="548"/>
      <c r="BOU50" s="548"/>
      <c r="BOV50" s="548"/>
      <c r="BOW50" s="548"/>
      <c r="BOX50" s="548"/>
      <c r="BOY50" s="548"/>
      <c r="BOZ50" s="548"/>
      <c r="BPA50" s="548"/>
      <c r="BPB50" s="548"/>
      <c r="BPC50" s="548"/>
      <c r="BPD50" s="548"/>
      <c r="BPE50" s="548"/>
      <c r="BPF50" s="548"/>
      <c r="BPG50" s="548"/>
      <c r="BPH50" s="548"/>
      <c r="BPI50" s="548"/>
      <c r="BPJ50" s="548"/>
      <c r="BPK50" s="548"/>
      <c r="BPL50" s="548"/>
      <c r="BPM50" s="548"/>
      <c r="BPN50" s="548"/>
      <c r="BPO50" s="548"/>
      <c r="BPP50" s="548"/>
      <c r="BPQ50" s="548"/>
      <c r="BPR50" s="548"/>
      <c r="BPS50" s="548"/>
      <c r="BPT50" s="548"/>
      <c r="BPU50" s="548"/>
      <c r="BPV50" s="548"/>
      <c r="BPW50" s="548"/>
      <c r="BPX50" s="548"/>
      <c r="BPY50" s="548"/>
      <c r="BPZ50" s="548"/>
      <c r="BQA50" s="548"/>
      <c r="BQB50" s="548"/>
      <c r="BQC50" s="548"/>
      <c r="BQD50" s="548"/>
      <c r="BQE50" s="548"/>
      <c r="BQF50" s="548"/>
      <c r="BQG50" s="548"/>
      <c r="BQH50" s="548"/>
      <c r="BQI50" s="548"/>
      <c r="BQJ50" s="548"/>
      <c r="BQK50" s="548"/>
      <c r="BQL50" s="548"/>
      <c r="BQM50" s="548"/>
      <c r="BQN50" s="548"/>
      <c r="BQO50" s="548"/>
      <c r="BQP50" s="548"/>
      <c r="BQQ50" s="548"/>
      <c r="BQR50" s="548"/>
      <c r="BQS50" s="548"/>
      <c r="BQT50" s="548"/>
      <c r="BQU50" s="548"/>
      <c r="BQV50" s="548"/>
      <c r="BQW50" s="548"/>
      <c r="BQX50" s="548"/>
      <c r="BQY50" s="548"/>
      <c r="BQZ50" s="548"/>
      <c r="BRA50" s="548"/>
      <c r="BRB50" s="548"/>
      <c r="BRC50" s="548"/>
      <c r="BRD50" s="548"/>
      <c r="BRE50" s="548"/>
      <c r="BRF50" s="548"/>
      <c r="BRG50" s="548"/>
      <c r="BRH50" s="548"/>
      <c r="BRI50" s="548"/>
      <c r="BRJ50" s="548"/>
      <c r="BRK50" s="548"/>
      <c r="BRL50" s="548"/>
      <c r="BRM50" s="548"/>
      <c r="BRN50" s="548"/>
      <c r="BRO50" s="548"/>
      <c r="BRP50" s="548"/>
      <c r="BRQ50" s="548"/>
      <c r="BRR50" s="548"/>
      <c r="BRS50" s="548"/>
      <c r="BRT50" s="548"/>
      <c r="BRU50" s="548"/>
      <c r="BRV50" s="548"/>
      <c r="BRW50" s="548"/>
      <c r="BRX50" s="548"/>
      <c r="BRY50" s="548"/>
      <c r="BRZ50" s="548"/>
      <c r="BSA50" s="548"/>
      <c r="BSB50" s="548"/>
      <c r="BSC50" s="548"/>
      <c r="BSD50" s="548"/>
      <c r="BSE50" s="548"/>
      <c r="BSF50" s="548"/>
      <c r="BSG50" s="548"/>
      <c r="BSH50" s="548"/>
      <c r="BSI50" s="548"/>
      <c r="BSJ50" s="548"/>
      <c r="BSK50" s="548"/>
      <c r="BSL50" s="548"/>
      <c r="BSM50" s="548"/>
      <c r="BSN50" s="548"/>
      <c r="BSO50" s="548"/>
      <c r="BSP50" s="548"/>
      <c r="BSQ50" s="548"/>
      <c r="BSR50" s="548"/>
      <c r="BSS50" s="548"/>
      <c r="BST50" s="548"/>
      <c r="BSU50" s="548"/>
      <c r="BSV50" s="548"/>
      <c r="BSW50" s="548"/>
      <c r="BSX50" s="548"/>
      <c r="BSY50" s="548"/>
      <c r="BSZ50" s="548"/>
      <c r="BTA50" s="548"/>
      <c r="BTB50" s="548"/>
      <c r="BTC50" s="548"/>
      <c r="BTD50" s="548"/>
      <c r="BTE50" s="548"/>
      <c r="BTF50" s="548"/>
      <c r="BTG50" s="548"/>
      <c r="BTH50" s="548"/>
      <c r="BTI50" s="548"/>
      <c r="BTJ50" s="548"/>
      <c r="BTK50" s="548"/>
      <c r="BTL50" s="548"/>
      <c r="BTM50" s="548"/>
      <c r="BTN50" s="548"/>
      <c r="BTO50" s="548"/>
      <c r="BTP50" s="548"/>
      <c r="BTQ50" s="548"/>
      <c r="BTR50" s="548"/>
      <c r="BTS50" s="548"/>
      <c r="BTT50" s="548"/>
      <c r="BTU50" s="548"/>
      <c r="BTV50" s="548"/>
      <c r="BTW50" s="548"/>
      <c r="BTX50" s="548"/>
      <c r="BTY50" s="548"/>
      <c r="BTZ50" s="548"/>
      <c r="BUA50" s="548"/>
      <c r="BUB50" s="548"/>
      <c r="BUC50" s="548"/>
      <c r="BUD50" s="548"/>
      <c r="BUE50" s="548"/>
      <c r="BUF50" s="548"/>
      <c r="BUG50" s="548"/>
      <c r="BUH50" s="548"/>
      <c r="BUI50" s="548"/>
      <c r="BUJ50" s="548"/>
      <c r="BUK50" s="548"/>
      <c r="BUL50" s="548"/>
      <c r="BUM50" s="548"/>
      <c r="BUN50" s="548"/>
      <c r="BUO50" s="548"/>
      <c r="BUP50" s="548"/>
      <c r="BUQ50" s="548"/>
      <c r="BUR50" s="548"/>
      <c r="BUS50" s="548"/>
      <c r="BUT50" s="548"/>
      <c r="BUU50" s="548"/>
      <c r="BUV50" s="548"/>
      <c r="BUW50" s="548"/>
      <c r="BUX50" s="548"/>
      <c r="BUY50" s="548"/>
      <c r="BUZ50" s="548"/>
      <c r="BVA50" s="548"/>
      <c r="BVB50" s="548"/>
      <c r="BVC50" s="548"/>
      <c r="BVD50" s="548"/>
      <c r="BVE50" s="548"/>
      <c r="BVF50" s="548"/>
      <c r="BVG50" s="548"/>
      <c r="BVH50" s="548"/>
      <c r="BVI50" s="548"/>
      <c r="BVJ50" s="548"/>
      <c r="BVK50" s="548"/>
      <c r="BVL50" s="548"/>
      <c r="BVM50" s="548"/>
      <c r="BVN50" s="548"/>
      <c r="BVO50" s="548"/>
      <c r="BVP50" s="548"/>
      <c r="BVQ50" s="548"/>
      <c r="BVR50" s="548"/>
      <c r="BVS50" s="548"/>
      <c r="BVT50" s="548"/>
      <c r="BVU50" s="548"/>
      <c r="BVV50" s="548"/>
      <c r="BVW50" s="548"/>
      <c r="BVX50" s="548"/>
      <c r="BVY50" s="548"/>
      <c r="BVZ50" s="548"/>
      <c r="BWA50" s="548"/>
      <c r="BWB50" s="548"/>
      <c r="BWC50" s="548"/>
      <c r="BWD50" s="548"/>
      <c r="BWE50" s="548"/>
      <c r="BWF50" s="548"/>
      <c r="BWG50" s="548"/>
      <c r="BWH50" s="548"/>
      <c r="BWI50" s="548"/>
      <c r="BWJ50" s="548"/>
      <c r="BWK50" s="548"/>
      <c r="BWL50" s="548"/>
      <c r="BWM50" s="548"/>
      <c r="BWN50" s="548"/>
      <c r="BWO50" s="548"/>
      <c r="BWP50" s="548"/>
      <c r="BWQ50" s="548"/>
      <c r="BWR50" s="548"/>
      <c r="BWS50" s="548"/>
      <c r="BWT50" s="548"/>
      <c r="BWU50" s="548"/>
      <c r="BWV50" s="548"/>
      <c r="BWW50" s="548"/>
      <c r="BWX50" s="548"/>
      <c r="BWY50" s="548"/>
      <c r="BWZ50" s="548"/>
      <c r="BXA50" s="548"/>
      <c r="BXB50" s="548"/>
      <c r="BXC50" s="548"/>
      <c r="BXD50" s="548"/>
      <c r="BXE50" s="548"/>
      <c r="BXF50" s="548"/>
      <c r="BXG50" s="548"/>
      <c r="BXH50" s="548"/>
      <c r="BXI50" s="548"/>
      <c r="BXJ50" s="548"/>
      <c r="BXK50" s="548"/>
      <c r="BXL50" s="548"/>
      <c r="BXM50" s="548"/>
      <c r="BXN50" s="548"/>
      <c r="BXO50" s="548"/>
      <c r="BXP50" s="548"/>
      <c r="BXQ50" s="548"/>
      <c r="BXR50" s="548"/>
      <c r="BXS50" s="548"/>
      <c r="BXT50" s="548"/>
      <c r="BXU50" s="548"/>
      <c r="BXV50" s="548"/>
      <c r="BXW50" s="548"/>
      <c r="BXX50" s="548"/>
      <c r="BXY50" s="548"/>
      <c r="BXZ50" s="548"/>
      <c r="BYA50" s="548"/>
      <c r="BYB50" s="548"/>
      <c r="BYC50" s="548"/>
      <c r="BYD50" s="548"/>
      <c r="BYE50" s="548"/>
      <c r="BYF50" s="548"/>
      <c r="BYG50" s="548"/>
      <c r="BYH50" s="548"/>
      <c r="BYI50" s="548"/>
      <c r="BYJ50" s="548"/>
      <c r="BYK50" s="548"/>
      <c r="BYL50" s="548"/>
      <c r="BYM50" s="548"/>
      <c r="BYN50" s="548"/>
      <c r="BYO50" s="548"/>
      <c r="BYP50" s="548"/>
      <c r="BYQ50" s="548"/>
      <c r="BYR50" s="548"/>
      <c r="BYS50" s="548"/>
      <c r="BYT50" s="548"/>
      <c r="BYU50" s="548"/>
      <c r="BYV50" s="548"/>
      <c r="BYW50" s="548"/>
      <c r="BYX50" s="548"/>
      <c r="BYY50" s="548"/>
      <c r="BYZ50" s="548"/>
      <c r="BZA50" s="548"/>
      <c r="BZB50" s="548"/>
      <c r="BZC50" s="548"/>
      <c r="BZD50" s="548"/>
      <c r="BZE50" s="548"/>
      <c r="BZF50" s="548"/>
      <c r="BZG50" s="548"/>
      <c r="BZH50" s="548"/>
      <c r="BZI50" s="548"/>
      <c r="BZJ50" s="548"/>
      <c r="BZK50" s="548"/>
      <c r="BZL50" s="548"/>
      <c r="BZM50" s="548"/>
      <c r="BZN50" s="548"/>
      <c r="BZO50" s="548"/>
      <c r="BZP50" s="548"/>
      <c r="BZQ50" s="548"/>
      <c r="BZR50" s="548"/>
      <c r="BZS50" s="548"/>
      <c r="BZT50" s="548"/>
      <c r="BZU50" s="548"/>
      <c r="BZV50" s="548"/>
      <c r="BZW50" s="548"/>
      <c r="BZX50" s="548"/>
      <c r="BZY50" s="548"/>
      <c r="BZZ50" s="548"/>
      <c r="CAA50" s="548"/>
      <c r="CAB50" s="548"/>
      <c r="CAC50" s="548"/>
      <c r="CAD50" s="548"/>
      <c r="CAE50" s="548"/>
      <c r="CAF50" s="548"/>
      <c r="CAG50" s="548"/>
      <c r="CAH50" s="548"/>
      <c r="CAI50" s="548"/>
      <c r="CAJ50" s="548"/>
      <c r="CAK50" s="548"/>
      <c r="CAL50" s="548"/>
      <c r="CAM50" s="548"/>
      <c r="CAN50" s="548"/>
      <c r="CAO50" s="548"/>
      <c r="CAP50" s="548"/>
      <c r="CAQ50" s="548"/>
      <c r="CAR50" s="548"/>
      <c r="CAS50" s="548"/>
      <c r="CAT50" s="548"/>
      <c r="CAU50" s="548"/>
      <c r="CAV50" s="548"/>
      <c r="CAW50" s="548"/>
      <c r="CAX50" s="548"/>
      <c r="CAY50" s="548"/>
      <c r="CAZ50" s="548"/>
      <c r="CBA50" s="548"/>
      <c r="CBB50" s="548"/>
      <c r="CBC50" s="548"/>
      <c r="CBD50" s="548"/>
      <c r="CBE50" s="548"/>
      <c r="CBF50" s="548"/>
      <c r="CBG50" s="548"/>
      <c r="CBH50" s="548"/>
      <c r="CBI50" s="548"/>
      <c r="CBJ50" s="548"/>
      <c r="CBK50" s="548"/>
      <c r="CBL50" s="548"/>
      <c r="CBM50" s="548"/>
      <c r="CBN50" s="548"/>
      <c r="CBO50" s="548"/>
      <c r="CBP50" s="548"/>
      <c r="CBQ50" s="548"/>
      <c r="CBR50" s="548"/>
      <c r="CBS50" s="548"/>
      <c r="CBT50" s="548"/>
      <c r="CBU50" s="548"/>
      <c r="CBV50" s="548"/>
      <c r="CBW50" s="548"/>
      <c r="CBX50" s="548"/>
      <c r="CBY50" s="548"/>
      <c r="CBZ50" s="548"/>
      <c r="CCA50" s="548"/>
      <c r="CCB50" s="548"/>
      <c r="CCC50" s="548"/>
      <c r="CCD50" s="548"/>
      <c r="CCE50" s="548"/>
      <c r="CCF50" s="548"/>
      <c r="CCG50" s="548"/>
      <c r="CCH50" s="548"/>
      <c r="CCI50" s="548"/>
      <c r="CCJ50" s="548"/>
      <c r="CCK50" s="548"/>
      <c r="CCL50" s="548"/>
      <c r="CCM50" s="548"/>
      <c r="CCN50" s="548"/>
      <c r="CCO50" s="548"/>
      <c r="CCP50" s="548"/>
      <c r="CCQ50" s="548"/>
      <c r="CCR50" s="548"/>
      <c r="CCS50" s="548"/>
      <c r="CCT50" s="548"/>
      <c r="CCU50" s="548"/>
      <c r="CCV50" s="548"/>
      <c r="CCW50" s="548"/>
      <c r="CCX50" s="548"/>
      <c r="CCY50" s="548"/>
      <c r="CCZ50" s="548"/>
      <c r="CDA50" s="548"/>
      <c r="CDB50" s="548"/>
      <c r="CDC50" s="548"/>
      <c r="CDD50" s="548"/>
      <c r="CDE50" s="548"/>
      <c r="CDF50" s="548"/>
      <c r="CDG50" s="548"/>
      <c r="CDH50" s="548"/>
      <c r="CDI50" s="548"/>
      <c r="CDJ50" s="548"/>
      <c r="CDK50" s="548"/>
      <c r="CDL50" s="548"/>
      <c r="CDM50" s="548"/>
      <c r="CDN50" s="548"/>
      <c r="CDO50" s="548"/>
      <c r="CDP50" s="548"/>
      <c r="CDQ50" s="548"/>
      <c r="CDR50" s="548"/>
      <c r="CDS50" s="548"/>
      <c r="CDT50" s="548"/>
      <c r="CDU50" s="548"/>
      <c r="CDV50" s="548"/>
      <c r="CDW50" s="548"/>
      <c r="CDX50" s="548"/>
      <c r="CDY50" s="548"/>
      <c r="CDZ50" s="548"/>
      <c r="CEA50" s="548"/>
      <c r="CEB50" s="548"/>
      <c r="CEC50" s="548"/>
      <c r="CED50" s="548"/>
      <c r="CEE50" s="548"/>
      <c r="CEF50" s="548"/>
      <c r="CEG50" s="548"/>
      <c r="CEH50" s="548"/>
      <c r="CEI50" s="548"/>
      <c r="CEJ50" s="548"/>
      <c r="CEK50" s="548"/>
      <c r="CEL50" s="548"/>
      <c r="CEM50" s="548"/>
      <c r="CEN50" s="548"/>
      <c r="CEO50" s="548"/>
      <c r="CEP50" s="548"/>
      <c r="CEQ50" s="548"/>
      <c r="CER50" s="548"/>
      <c r="CES50" s="548"/>
      <c r="CET50" s="548"/>
      <c r="CEU50" s="548"/>
      <c r="CEV50" s="548"/>
      <c r="CEW50" s="548"/>
      <c r="CEX50" s="548"/>
      <c r="CEY50" s="548"/>
      <c r="CEZ50" s="548"/>
      <c r="CFA50" s="548"/>
      <c r="CFB50" s="548"/>
      <c r="CFC50" s="548"/>
      <c r="CFD50" s="548"/>
      <c r="CFE50" s="548"/>
      <c r="CFF50" s="548"/>
      <c r="CFG50" s="548"/>
      <c r="CFH50" s="548"/>
      <c r="CFI50" s="548"/>
      <c r="CFJ50" s="548"/>
      <c r="CFK50" s="548"/>
      <c r="CFL50" s="548"/>
      <c r="CFM50" s="548"/>
      <c r="CFN50" s="548"/>
      <c r="CFO50" s="548"/>
      <c r="CFP50" s="548"/>
      <c r="CFQ50" s="548"/>
      <c r="CFR50" s="548"/>
      <c r="CFS50" s="548"/>
      <c r="CFT50" s="548"/>
      <c r="CFU50" s="548"/>
      <c r="CFV50" s="548"/>
      <c r="CFW50" s="548"/>
      <c r="CFX50" s="548"/>
      <c r="CFY50" s="548"/>
      <c r="CFZ50" s="548"/>
      <c r="CGA50" s="548"/>
      <c r="CGB50" s="548"/>
      <c r="CGC50" s="548"/>
      <c r="CGD50" s="548"/>
      <c r="CGE50" s="548"/>
      <c r="CGF50" s="548"/>
      <c r="CGG50" s="548"/>
      <c r="CGH50" s="548"/>
      <c r="CGI50" s="548"/>
      <c r="CGJ50" s="548"/>
      <c r="CGK50" s="548"/>
      <c r="CGL50" s="548"/>
      <c r="CGM50" s="548"/>
      <c r="CGN50" s="548"/>
      <c r="CGO50" s="548"/>
      <c r="CGP50" s="548"/>
      <c r="CGQ50" s="548"/>
      <c r="CGR50" s="548"/>
      <c r="CGS50" s="548"/>
      <c r="CGT50" s="548"/>
      <c r="CGU50" s="548"/>
      <c r="CGV50" s="548"/>
      <c r="CGW50" s="548"/>
      <c r="CGX50" s="548"/>
      <c r="CGY50" s="548"/>
      <c r="CGZ50" s="548"/>
      <c r="CHA50" s="548"/>
      <c r="CHB50" s="548"/>
      <c r="CHC50" s="548"/>
      <c r="CHD50" s="548"/>
      <c r="CHE50" s="548"/>
      <c r="CHF50" s="548"/>
      <c r="CHG50" s="548"/>
      <c r="CHH50" s="548"/>
      <c r="CHI50" s="548"/>
      <c r="CHJ50" s="548"/>
      <c r="CHK50" s="548"/>
      <c r="CHL50" s="548"/>
      <c r="CHM50" s="548"/>
      <c r="CHN50" s="548"/>
      <c r="CHO50" s="548"/>
      <c r="CHP50" s="548"/>
      <c r="CHQ50" s="548"/>
      <c r="CHR50" s="548"/>
      <c r="CHS50" s="548"/>
      <c r="CHT50" s="548"/>
      <c r="CHU50" s="548"/>
      <c r="CHV50" s="548"/>
      <c r="CHW50" s="548"/>
      <c r="CHX50" s="548"/>
      <c r="CHY50" s="548"/>
      <c r="CHZ50" s="548"/>
      <c r="CIA50" s="548"/>
      <c r="CIB50" s="548"/>
      <c r="CIC50" s="548"/>
      <c r="CID50" s="548"/>
      <c r="CIE50" s="548"/>
      <c r="CIF50" s="548"/>
      <c r="CIG50" s="548"/>
      <c r="CIH50" s="548"/>
      <c r="CII50" s="548"/>
      <c r="CIJ50" s="548"/>
      <c r="CIK50" s="548"/>
      <c r="CIL50" s="548"/>
      <c r="CIM50" s="548"/>
      <c r="CIN50" s="548"/>
      <c r="CIO50" s="548"/>
      <c r="CIP50" s="548"/>
      <c r="CIQ50" s="548"/>
      <c r="CIR50" s="548"/>
      <c r="CIS50" s="548"/>
      <c r="CIT50" s="548"/>
      <c r="CIU50" s="548"/>
      <c r="CIV50" s="548"/>
      <c r="CIW50" s="548"/>
      <c r="CIX50" s="548"/>
      <c r="CIY50" s="548"/>
      <c r="CIZ50" s="548"/>
      <c r="CJA50" s="548"/>
      <c r="CJB50" s="548"/>
      <c r="CJC50" s="548"/>
      <c r="CJD50" s="548"/>
      <c r="CJE50" s="548"/>
      <c r="CJF50" s="548"/>
      <c r="CJG50" s="548"/>
      <c r="CJH50" s="548"/>
      <c r="CJI50" s="548"/>
      <c r="CJJ50" s="548"/>
      <c r="CJK50" s="548"/>
      <c r="CJL50" s="548"/>
      <c r="CJM50" s="548"/>
      <c r="CJN50" s="548"/>
      <c r="CJO50" s="548"/>
      <c r="CJP50" s="548"/>
      <c r="CJQ50" s="548"/>
      <c r="CJR50" s="548"/>
      <c r="CJS50" s="548"/>
      <c r="CJT50" s="548"/>
      <c r="CJU50" s="548"/>
      <c r="CJV50" s="548"/>
      <c r="CJW50" s="548"/>
      <c r="CJX50" s="548"/>
      <c r="CJY50" s="548"/>
      <c r="CJZ50" s="548"/>
      <c r="CKA50" s="548"/>
      <c r="CKB50" s="548"/>
      <c r="CKC50" s="548"/>
      <c r="CKD50" s="548"/>
      <c r="CKE50" s="548"/>
      <c r="CKF50" s="548"/>
      <c r="CKG50" s="548"/>
      <c r="CKH50" s="548"/>
      <c r="CKI50" s="548"/>
      <c r="CKJ50" s="548"/>
      <c r="CKK50" s="548"/>
      <c r="CKL50" s="548"/>
      <c r="CKM50" s="548"/>
      <c r="CKN50" s="548"/>
      <c r="CKO50" s="548"/>
      <c r="CKP50" s="548"/>
      <c r="CKQ50" s="548"/>
      <c r="CKR50" s="548"/>
      <c r="CKS50" s="548"/>
      <c r="CKT50" s="548"/>
      <c r="CKU50" s="548"/>
      <c r="CKV50" s="548"/>
      <c r="CKW50" s="548"/>
      <c r="CKX50" s="548"/>
      <c r="CKY50" s="548"/>
      <c r="CKZ50" s="548"/>
      <c r="CLA50" s="548"/>
      <c r="CLB50" s="548"/>
      <c r="CLC50" s="548"/>
      <c r="CLD50" s="548"/>
      <c r="CLE50" s="548"/>
      <c r="CLF50" s="548"/>
      <c r="CLG50" s="548"/>
      <c r="CLH50" s="548"/>
      <c r="CLI50" s="548"/>
      <c r="CLJ50" s="548"/>
      <c r="CLK50" s="548"/>
      <c r="CLL50" s="548"/>
      <c r="CLM50" s="548"/>
      <c r="CLN50" s="548"/>
      <c r="CLO50" s="548"/>
      <c r="CLP50" s="548"/>
      <c r="CLQ50" s="548"/>
      <c r="CLR50" s="548"/>
      <c r="CLS50" s="548"/>
      <c r="CLT50" s="548"/>
      <c r="CLU50" s="548"/>
      <c r="CLV50" s="548"/>
      <c r="CLW50" s="548"/>
      <c r="CLX50" s="548"/>
      <c r="CLY50" s="548"/>
      <c r="CLZ50" s="548"/>
      <c r="CMA50" s="548"/>
      <c r="CMB50" s="548"/>
      <c r="CMC50" s="548"/>
      <c r="CMD50" s="548"/>
      <c r="CME50" s="548"/>
      <c r="CMF50" s="548"/>
      <c r="CMG50" s="548"/>
      <c r="CMH50" s="548"/>
      <c r="CMI50" s="548"/>
      <c r="CMJ50" s="548"/>
      <c r="CMK50" s="548"/>
      <c r="CML50" s="548"/>
      <c r="CMM50" s="548"/>
      <c r="CMN50" s="548"/>
      <c r="CMO50" s="548"/>
      <c r="CMP50" s="548"/>
      <c r="CMQ50" s="548"/>
      <c r="CMR50" s="548"/>
      <c r="CMS50" s="548"/>
      <c r="CMT50" s="548"/>
      <c r="CMU50" s="548"/>
      <c r="CMV50" s="548"/>
      <c r="CMW50" s="548"/>
      <c r="CMX50" s="548"/>
      <c r="CMY50" s="548"/>
      <c r="CMZ50" s="548"/>
      <c r="CNA50" s="548"/>
      <c r="CNB50" s="548"/>
      <c r="CNC50" s="548"/>
      <c r="CND50" s="548"/>
      <c r="CNE50" s="548"/>
      <c r="CNF50" s="548"/>
      <c r="CNG50" s="548"/>
      <c r="CNH50" s="548"/>
      <c r="CNI50" s="548"/>
      <c r="CNJ50" s="548"/>
      <c r="CNK50" s="548"/>
      <c r="CNL50" s="548"/>
      <c r="CNM50" s="548"/>
      <c r="CNN50" s="548"/>
      <c r="CNO50" s="548"/>
      <c r="CNP50" s="548"/>
      <c r="CNQ50" s="548"/>
      <c r="CNR50" s="548"/>
      <c r="CNS50" s="548"/>
      <c r="CNT50" s="548"/>
      <c r="CNU50" s="548"/>
      <c r="CNV50" s="548"/>
      <c r="CNW50" s="548"/>
      <c r="CNX50" s="548"/>
      <c r="CNY50" s="548"/>
      <c r="CNZ50" s="548"/>
      <c r="COA50" s="548"/>
      <c r="COB50" s="548"/>
      <c r="COC50" s="548"/>
      <c r="COD50" s="548"/>
      <c r="COE50" s="548"/>
      <c r="COF50" s="548"/>
      <c r="COG50" s="548"/>
      <c r="COH50" s="548"/>
      <c r="COI50" s="548"/>
      <c r="COJ50" s="548"/>
      <c r="COK50" s="548"/>
      <c r="COL50" s="548"/>
      <c r="COM50" s="548"/>
      <c r="CON50" s="548"/>
      <c r="COO50" s="548"/>
      <c r="COP50" s="548"/>
      <c r="COQ50" s="548"/>
      <c r="COR50" s="548"/>
      <c r="COS50" s="548"/>
      <c r="COT50" s="548"/>
      <c r="COU50" s="548"/>
      <c r="COV50" s="548"/>
      <c r="COW50" s="548"/>
      <c r="COX50" s="548"/>
      <c r="COY50" s="548"/>
      <c r="COZ50" s="548"/>
      <c r="CPA50" s="548"/>
      <c r="CPB50" s="548"/>
      <c r="CPC50" s="548"/>
      <c r="CPD50" s="548"/>
      <c r="CPE50" s="548"/>
      <c r="CPF50" s="548"/>
      <c r="CPG50" s="548"/>
      <c r="CPH50" s="548"/>
      <c r="CPI50" s="548"/>
      <c r="CPJ50" s="548"/>
      <c r="CPK50" s="548"/>
      <c r="CPL50" s="548"/>
      <c r="CPM50" s="548"/>
      <c r="CPN50" s="548"/>
      <c r="CPO50" s="548"/>
      <c r="CPP50" s="548"/>
      <c r="CPQ50" s="548"/>
      <c r="CPR50" s="548"/>
      <c r="CPS50" s="548"/>
      <c r="CPT50" s="548"/>
      <c r="CPU50" s="548"/>
      <c r="CPV50" s="548"/>
      <c r="CPW50" s="548"/>
      <c r="CPX50" s="548"/>
      <c r="CPY50" s="548"/>
      <c r="CPZ50" s="548"/>
      <c r="CQA50" s="548"/>
      <c r="CQB50" s="548"/>
      <c r="CQC50" s="548"/>
      <c r="CQD50" s="548"/>
      <c r="CQE50" s="548"/>
      <c r="CQF50" s="548"/>
      <c r="CQG50" s="548"/>
      <c r="CQH50" s="548"/>
      <c r="CQI50" s="548"/>
      <c r="CQJ50" s="548"/>
      <c r="CQK50" s="548"/>
      <c r="CQL50" s="548"/>
      <c r="CQM50" s="548"/>
      <c r="CQN50" s="548"/>
      <c r="CQO50" s="548"/>
      <c r="CQP50" s="548"/>
      <c r="CQQ50" s="548"/>
      <c r="CQR50" s="548"/>
      <c r="CQS50" s="548"/>
      <c r="CQT50" s="548"/>
      <c r="CQU50" s="548"/>
      <c r="CQV50" s="548"/>
      <c r="CQW50" s="548"/>
      <c r="CQX50" s="548"/>
      <c r="CQY50" s="548"/>
      <c r="CQZ50" s="548"/>
      <c r="CRA50" s="548"/>
      <c r="CRB50" s="548"/>
      <c r="CRC50" s="548"/>
      <c r="CRD50" s="548"/>
      <c r="CRE50" s="548"/>
      <c r="CRF50" s="548"/>
      <c r="CRG50" s="548"/>
      <c r="CRH50" s="548"/>
      <c r="CRI50" s="548"/>
      <c r="CRJ50" s="548"/>
      <c r="CRK50" s="548"/>
      <c r="CRL50" s="548"/>
      <c r="CRM50" s="548"/>
      <c r="CRN50" s="548"/>
      <c r="CRO50" s="548"/>
      <c r="CRP50" s="548"/>
      <c r="CRQ50" s="548"/>
      <c r="CRR50" s="548"/>
      <c r="CRS50" s="548"/>
      <c r="CRT50" s="548"/>
      <c r="CRU50" s="548"/>
      <c r="CRV50" s="548"/>
      <c r="CRW50" s="548"/>
      <c r="CRX50" s="548"/>
      <c r="CRY50" s="548"/>
      <c r="CRZ50" s="548"/>
      <c r="CSA50" s="548"/>
      <c r="CSB50" s="548"/>
      <c r="CSC50" s="548"/>
      <c r="CSD50" s="548"/>
      <c r="CSE50" s="548"/>
      <c r="CSF50" s="548"/>
      <c r="CSG50" s="548"/>
      <c r="CSH50" s="548"/>
      <c r="CSI50" s="548"/>
      <c r="CSJ50" s="548"/>
      <c r="CSK50" s="548"/>
      <c r="CSL50" s="548"/>
      <c r="CSM50" s="548"/>
      <c r="CSN50" s="548"/>
      <c r="CSO50" s="548"/>
      <c r="CSP50" s="548"/>
      <c r="CSQ50" s="548"/>
      <c r="CSR50" s="548"/>
      <c r="CSS50" s="548"/>
      <c r="CST50" s="548"/>
      <c r="CSU50" s="548"/>
      <c r="CSV50" s="548"/>
      <c r="CSW50" s="548"/>
      <c r="CSX50" s="548"/>
      <c r="CSY50" s="548"/>
      <c r="CSZ50" s="548"/>
      <c r="CTA50" s="548"/>
      <c r="CTB50" s="548"/>
      <c r="CTC50" s="548"/>
      <c r="CTD50" s="548"/>
      <c r="CTE50" s="548"/>
      <c r="CTF50" s="548"/>
      <c r="CTG50" s="548"/>
      <c r="CTH50" s="548"/>
      <c r="CTI50" s="548"/>
      <c r="CTJ50" s="548"/>
      <c r="CTK50" s="548"/>
      <c r="CTL50" s="548"/>
      <c r="CTM50" s="548"/>
      <c r="CTN50" s="548"/>
      <c r="CTO50" s="548"/>
      <c r="CTP50" s="548"/>
      <c r="CTQ50" s="548"/>
      <c r="CTR50" s="548"/>
      <c r="CTS50" s="548"/>
      <c r="CTT50" s="548"/>
      <c r="CTU50" s="548"/>
      <c r="CTV50" s="548"/>
      <c r="CTW50" s="548"/>
      <c r="CTX50" s="548"/>
      <c r="CTY50" s="548"/>
      <c r="CTZ50" s="548"/>
      <c r="CUA50" s="548"/>
      <c r="CUB50" s="548"/>
      <c r="CUC50" s="548"/>
      <c r="CUD50" s="548"/>
      <c r="CUE50" s="548"/>
      <c r="CUF50" s="548"/>
      <c r="CUG50" s="548"/>
      <c r="CUH50" s="548"/>
      <c r="CUI50" s="548"/>
      <c r="CUJ50" s="548"/>
      <c r="CUK50" s="548"/>
      <c r="CUL50" s="548"/>
      <c r="CUM50" s="548"/>
      <c r="CUN50" s="548"/>
      <c r="CUO50" s="548"/>
      <c r="CUP50" s="548"/>
      <c r="CUQ50" s="548"/>
      <c r="CUR50" s="548"/>
      <c r="CUS50" s="548"/>
      <c r="CUT50" s="548"/>
      <c r="CUU50" s="548"/>
      <c r="CUV50" s="548"/>
      <c r="CUW50" s="548"/>
      <c r="CUX50" s="548"/>
      <c r="CUY50" s="548"/>
      <c r="CUZ50" s="548"/>
      <c r="CVA50" s="548"/>
      <c r="CVB50" s="548"/>
      <c r="CVC50" s="548"/>
      <c r="CVD50" s="548"/>
      <c r="CVE50" s="548"/>
      <c r="CVF50" s="548"/>
      <c r="CVG50" s="548"/>
      <c r="CVH50" s="548"/>
      <c r="CVI50" s="548"/>
      <c r="CVJ50" s="548"/>
      <c r="CVK50" s="548"/>
      <c r="CVL50" s="548"/>
      <c r="CVM50" s="548"/>
      <c r="CVN50" s="548"/>
      <c r="CVO50" s="548"/>
      <c r="CVP50" s="548"/>
      <c r="CVQ50" s="548"/>
      <c r="CVR50" s="548"/>
      <c r="CVS50" s="548"/>
      <c r="CVT50" s="548"/>
      <c r="CVU50" s="548"/>
      <c r="CVV50" s="548"/>
      <c r="CVW50" s="548"/>
      <c r="CVX50" s="548"/>
      <c r="CVY50" s="548"/>
      <c r="CVZ50" s="548"/>
      <c r="CWA50" s="548"/>
      <c r="CWB50" s="548"/>
      <c r="CWC50" s="548"/>
      <c r="CWD50" s="548"/>
      <c r="CWE50" s="548"/>
      <c r="CWF50" s="548"/>
      <c r="CWG50" s="548"/>
      <c r="CWH50" s="548"/>
      <c r="CWI50" s="548"/>
      <c r="CWJ50" s="548"/>
      <c r="CWK50" s="548"/>
      <c r="CWL50" s="548"/>
      <c r="CWM50" s="548"/>
      <c r="CWN50" s="548"/>
      <c r="CWO50" s="548"/>
      <c r="CWP50" s="548"/>
      <c r="CWQ50" s="548"/>
      <c r="CWR50" s="548"/>
      <c r="CWS50" s="548"/>
      <c r="CWT50" s="548"/>
      <c r="CWU50" s="548"/>
      <c r="CWV50" s="548"/>
      <c r="CWW50" s="548"/>
      <c r="CWX50" s="548"/>
      <c r="CWY50" s="548"/>
      <c r="CWZ50" s="548"/>
      <c r="CXA50" s="548"/>
      <c r="CXB50" s="548"/>
      <c r="CXC50" s="548"/>
      <c r="CXD50" s="548"/>
      <c r="CXE50" s="548"/>
      <c r="CXF50" s="548"/>
      <c r="CXG50" s="548"/>
      <c r="CXH50" s="548"/>
      <c r="CXI50" s="548"/>
      <c r="CXJ50" s="548"/>
      <c r="CXK50" s="548"/>
      <c r="CXL50" s="548"/>
      <c r="CXM50" s="548"/>
      <c r="CXN50" s="548"/>
      <c r="CXO50" s="548"/>
      <c r="CXP50" s="548"/>
      <c r="CXQ50" s="548"/>
      <c r="CXR50" s="548"/>
      <c r="CXS50" s="548"/>
      <c r="CXT50" s="548"/>
      <c r="CXU50" s="548"/>
      <c r="CXV50" s="548"/>
      <c r="CXW50" s="548"/>
      <c r="CXX50" s="548"/>
      <c r="CXY50" s="548"/>
      <c r="CXZ50" s="548"/>
      <c r="CYA50" s="548"/>
      <c r="CYB50" s="548"/>
      <c r="CYC50" s="548"/>
      <c r="CYD50" s="548"/>
      <c r="CYE50" s="548"/>
      <c r="CYF50" s="548"/>
      <c r="CYG50" s="548"/>
      <c r="CYH50" s="548"/>
      <c r="CYI50" s="548"/>
      <c r="CYJ50" s="548"/>
      <c r="CYK50" s="548"/>
      <c r="CYL50" s="548"/>
      <c r="CYM50" s="548"/>
      <c r="CYN50" s="548"/>
      <c r="CYO50" s="548"/>
      <c r="CYP50" s="548"/>
      <c r="CYQ50" s="548"/>
      <c r="CYR50" s="548"/>
      <c r="CYS50" s="548"/>
      <c r="CYT50" s="548"/>
      <c r="CYU50" s="548"/>
      <c r="CYV50" s="548"/>
      <c r="CYW50" s="548"/>
      <c r="CYX50" s="548"/>
      <c r="CYY50" s="548"/>
      <c r="CYZ50" s="548"/>
      <c r="CZA50" s="548"/>
      <c r="CZB50" s="548"/>
      <c r="CZC50" s="548"/>
      <c r="CZD50" s="548"/>
      <c r="CZE50" s="548"/>
      <c r="CZF50" s="548"/>
      <c r="CZG50" s="548"/>
      <c r="CZH50" s="548"/>
      <c r="CZI50" s="548"/>
      <c r="CZJ50" s="548"/>
      <c r="CZK50" s="548"/>
      <c r="CZL50" s="548"/>
      <c r="CZM50" s="548"/>
      <c r="CZN50" s="548"/>
      <c r="CZO50" s="548"/>
      <c r="CZP50" s="548"/>
      <c r="CZQ50" s="548"/>
      <c r="CZR50" s="548"/>
      <c r="CZS50" s="548"/>
      <c r="CZT50" s="548"/>
      <c r="CZU50" s="548"/>
      <c r="CZV50" s="548"/>
      <c r="CZW50" s="548"/>
      <c r="CZX50" s="548"/>
      <c r="CZY50" s="548"/>
      <c r="CZZ50" s="548"/>
      <c r="DAA50" s="548"/>
      <c r="DAB50" s="548"/>
      <c r="DAC50" s="548"/>
      <c r="DAD50" s="548"/>
      <c r="DAE50" s="548"/>
      <c r="DAF50" s="548"/>
      <c r="DAG50" s="548"/>
      <c r="DAH50" s="548"/>
      <c r="DAI50" s="548"/>
      <c r="DAJ50" s="548"/>
      <c r="DAK50" s="548"/>
      <c r="DAL50" s="548"/>
      <c r="DAM50" s="548"/>
      <c r="DAN50" s="548"/>
      <c r="DAO50" s="548"/>
      <c r="DAP50" s="548"/>
      <c r="DAQ50" s="548"/>
      <c r="DAR50" s="548"/>
      <c r="DAS50" s="548"/>
      <c r="DAT50" s="548"/>
      <c r="DAU50" s="548"/>
      <c r="DAV50" s="548"/>
      <c r="DAW50" s="548"/>
      <c r="DAX50" s="548"/>
      <c r="DAY50" s="548"/>
      <c r="DAZ50" s="548"/>
      <c r="DBA50" s="548"/>
      <c r="DBB50" s="548"/>
      <c r="DBC50" s="548"/>
      <c r="DBD50" s="548"/>
      <c r="DBE50" s="548"/>
      <c r="DBF50" s="548"/>
      <c r="DBG50" s="548"/>
      <c r="DBH50" s="548"/>
      <c r="DBI50" s="548"/>
      <c r="DBJ50" s="548"/>
      <c r="DBK50" s="548"/>
      <c r="DBL50" s="548"/>
      <c r="DBM50" s="548"/>
      <c r="DBN50" s="548"/>
      <c r="DBO50" s="548"/>
      <c r="DBP50" s="548"/>
      <c r="DBQ50" s="548"/>
      <c r="DBR50" s="548"/>
      <c r="DBS50" s="548"/>
      <c r="DBT50" s="548"/>
      <c r="DBU50" s="548"/>
      <c r="DBV50" s="548"/>
      <c r="DBW50" s="548"/>
      <c r="DBX50" s="548"/>
      <c r="DBY50" s="548"/>
      <c r="DBZ50" s="548"/>
      <c r="DCA50" s="548"/>
      <c r="DCB50" s="548"/>
      <c r="DCC50" s="548"/>
      <c r="DCD50" s="548"/>
      <c r="DCE50" s="548"/>
      <c r="DCF50" s="548"/>
      <c r="DCG50" s="548"/>
      <c r="DCH50" s="548"/>
      <c r="DCI50" s="548"/>
      <c r="DCJ50" s="548"/>
      <c r="DCK50" s="548"/>
      <c r="DCL50" s="548"/>
      <c r="DCM50" s="548"/>
      <c r="DCN50" s="548"/>
      <c r="DCO50" s="548"/>
      <c r="DCP50" s="548"/>
      <c r="DCQ50" s="548"/>
      <c r="DCR50" s="548"/>
      <c r="DCS50" s="548"/>
      <c r="DCT50" s="548"/>
      <c r="DCU50" s="548"/>
      <c r="DCV50" s="548"/>
      <c r="DCW50" s="548"/>
      <c r="DCX50" s="548"/>
      <c r="DCY50" s="548"/>
      <c r="DCZ50" s="548"/>
      <c r="DDA50" s="548"/>
      <c r="DDB50" s="548"/>
      <c r="DDC50" s="548"/>
      <c r="DDD50" s="548"/>
      <c r="DDE50" s="548"/>
      <c r="DDF50" s="548"/>
      <c r="DDG50" s="548"/>
      <c r="DDH50" s="548"/>
      <c r="DDI50" s="548"/>
      <c r="DDJ50" s="548"/>
      <c r="DDK50" s="548"/>
      <c r="DDL50" s="548"/>
      <c r="DDM50" s="548"/>
      <c r="DDN50" s="548"/>
      <c r="DDO50" s="548"/>
      <c r="DDP50" s="548"/>
      <c r="DDQ50" s="548"/>
      <c r="DDR50" s="548"/>
      <c r="DDS50" s="548"/>
      <c r="DDT50" s="548"/>
      <c r="DDU50" s="548"/>
      <c r="DDV50" s="548"/>
      <c r="DDW50" s="548"/>
      <c r="DDX50" s="548"/>
      <c r="DDY50" s="548"/>
      <c r="DDZ50" s="548"/>
      <c r="DEA50" s="548"/>
      <c r="DEB50" s="548"/>
      <c r="DEC50" s="548"/>
      <c r="DED50" s="548"/>
      <c r="DEE50" s="548"/>
      <c r="DEF50" s="548"/>
      <c r="DEG50" s="548"/>
      <c r="DEH50" s="548"/>
      <c r="DEI50" s="548"/>
      <c r="DEJ50" s="548"/>
      <c r="DEK50" s="548"/>
      <c r="DEL50" s="548"/>
      <c r="DEM50" s="548"/>
      <c r="DEN50" s="548"/>
      <c r="DEO50" s="548"/>
      <c r="DEP50" s="548"/>
      <c r="DEQ50" s="548"/>
      <c r="DER50" s="548"/>
      <c r="DES50" s="548"/>
      <c r="DET50" s="548"/>
      <c r="DEU50" s="548"/>
      <c r="DEV50" s="548"/>
      <c r="DEW50" s="548"/>
      <c r="DEX50" s="548"/>
      <c r="DEY50" s="548"/>
      <c r="DEZ50" s="548"/>
      <c r="DFA50" s="548"/>
      <c r="DFB50" s="548"/>
      <c r="DFC50" s="548"/>
      <c r="DFD50" s="548"/>
      <c r="DFE50" s="548"/>
      <c r="DFF50" s="548"/>
      <c r="DFG50" s="548"/>
      <c r="DFH50" s="548"/>
      <c r="DFI50" s="548"/>
      <c r="DFJ50" s="548"/>
      <c r="DFK50" s="548"/>
      <c r="DFL50" s="548"/>
      <c r="DFM50" s="548"/>
      <c r="DFN50" s="548"/>
      <c r="DFO50" s="548"/>
      <c r="DFP50" s="548"/>
      <c r="DFQ50" s="548"/>
      <c r="DFR50" s="548"/>
      <c r="DFS50" s="548"/>
      <c r="DFT50" s="548"/>
      <c r="DFU50" s="548"/>
      <c r="DFV50" s="548"/>
      <c r="DFW50" s="548"/>
      <c r="DFX50" s="548"/>
      <c r="DFY50" s="548"/>
      <c r="DFZ50" s="548"/>
      <c r="DGA50" s="548"/>
      <c r="DGB50" s="548"/>
      <c r="DGC50" s="548"/>
      <c r="DGD50" s="548"/>
      <c r="DGE50" s="548"/>
      <c r="DGF50" s="548"/>
      <c r="DGG50" s="548"/>
      <c r="DGH50" s="548"/>
      <c r="DGI50" s="548"/>
      <c r="DGJ50" s="548"/>
      <c r="DGK50" s="548"/>
      <c r="DGL50" s="548"/>
      <c r="DGM50" s="548"/>
      <c r="DGN50" s="548"/>
      <c r="DGO50" s="548"/>
      <c r="DGP50" s="548"/>
      <c r="DGQ50" s="548"/>
      <c r="DGR50" s="548"/>
      <c r="DGS50" s="548"/>
      <c r="DGT50" s="548"/>
      <c r="DGU50" s="548"/>
      <c r="DGV50" s="548"/>
      <c r="DGW50" s="548"/>
      <c r="DGX50" s="548"/>
      <c r="DGY50" s="548"/>
      <c r="DGZ50" s="548"/>
      <c r="DHA50" s="548"/>
      <c r="DHB50" s="548"/>
      <c r="DHC50" s="548"/>
      <c r="DHD50" s="548"/>
      <c r="DHE50" s="548"/>
      <c r="DHF50" s="548"/>
      <c r="DHG50" s="548"/>
      <c r="DHH50" s="548"/>
      <c r="DHI50" s="548"/>
      <c r="DHJ50" s="548"/>
      <c r="DHK50" s="548"/>
      <c r="DHL50" s="548"/>
      <c r="DHM50" s="548"/>
      <c r="DHN50" s="548"/>
      <c r="DHO50" s="548"/>
      <c r="DHP50" s="548"/>
      <c r="DHQ50" s="548"/>
      <c r="DHR50" s="548"/>
      <c r="DHS50" s="548"/>
      <c r="DHT50" s="548"/>
      <c r="DHU50" s="548"/>
      <c r="DHV50" s="548"/>
      <c r="DHW50" s="548"/>
      <c r="DHX50" s="548"/>
      <c r="DHY50" s="548"/>
      <c r="DHZ50" s="548"/>
      <c r="DIA50" s="548"/>
      <c r="DIB50" s="548"/>
      <c r="DIC50" s="548"/>
      <c r="DID50" s="548"/>
      <c r="DIE50" s="548"/>
      <c r="DIF50" s="548"/>
      <c r="DIG50" s="548"/>
      <c r="DIH50" s="548"/>
      <c r="DII50" s="548"/>
      <c r="DIJ50" s="548"/>
      <c r="DIK50" s="548"/>
      <c r="DIL50" s="548"/>
      <c r="DIM50" s="548"/>
      <c r="DIN50" s="548"/>
      <c r="DIO50" s="548"/>
      <c r="DIP50" s="548"/>
      <c r="DIQ50" s="548"/>
      <c r="DIR50" s="548"/>
      <c r="DIS50" s="548"/>
      <c r="DIT50" s="548"/>
      <c r="DIU50" s="548"/>
      <c r="DIV50" s="548"/>
      <c r="DIW50" s="548"/>
      <c r="DIX50" s="548"/>
      <c r="DIY50" s="548"/>
      <c r="DIZ50" s="548"/>
      <c r="DJA50" s="548"/>
      <c r="DJB50" s="548"/>
      <c r="DJC50" s="548"/>
      <c r="DJD50" s="548"/>
      <c r="DJE50" s="548"/>
      <c r="DJF50" s="548"/>
      <c r="DJG50" s="548"/>
      <c r="DJH50" s="548"/>
      <c r="DJI50" s="548"/>
      <c r="DJJ50" s="548"/>
      <c r="DJK50" s="548"/>
      <c r="DJL50" s="548"/>
      <c r="DJM50" s="548"/>
      <c r="DJN50" s="548"/>
      <c r="DJO50" s="548"/>
      <c r="DJP50" s="548"/>
      <c r="DJQ50" s="548"/>
      <c r="DJR50" s="548"/>
      <c r="DJS50" s="548"/>
      <c r="DJT50" s="548"/>
      <c r="DJU50" s="548"/>
      <c r="DJV50" s="548"/>
      <c r="DJW50" s="548"/>
      <c r="DJX50" s="548"/>
      <c r="DJY50" s="548"/>
      <c r="DJZ50" s="548"/>
      <c r="DKA50" s="548"/>
      <c r="DKB50" s="548"/>
      <c r="DKC50" s="548"/>
      <c r="DKD50" s="548"/>
      <c r="DKE50" s="548"/>
      <c r="DKF50" s="548"/>
      <c r="DKG50" s="548"/>
      <c r="DKH50" s="548"/>
      <c r="DKI50" s="548"/>
      <c r="DKJ50" s="548"/>
      <c r="DKK50" s="548"/>
      <c r="DKL50" s="548"/>
      <c r="DKM50" s="548"/>
      <c r="DKN50" s="548"/>
      <c r="DKO50" s="548"/>
      <c r="DKP50" s="548"/>
      <c r="DKQ50" s="548"/>
      <c r="DKR50" s="548"/>
      <c r="DKS50" s="548"/>
      <c r="DKT50" s="548"/>
      <c r="DKU50" s="548"/>
      <c r="DKV50" s="548"/>
      <c r="DKW50" s="548"/>
      <c r="DKX50" s="548"/>
      <c r="DKY50" s="548"/>
      <c r="DKZ50" s="548"/>
      <c r="DLA50" s="548"/>
      <c r="DLB50" s="548"/>
      <c r="DLC50" s="548"/>
      <c r="DLD50" s="548"/>
      <c r="DLE50" s="548"/>
      <c r="DLF50" s="548"/>
      <c r="DLG50" s="548"/>
      <c r="DLH50" s="548"/>
      <c r="DLI50" s="548"/>
      <c r="DLJ50" s="548"/>
      <c r="DLK50" s="548"/>
      <c r="DLL50" s="548"/>
      <c r="DLM50" s="548"/>
      <c r="DLN50" s="548"/>
      <c r="DLO50" s="548"/>
      <c r="DLP50" s="548"/>
      <c r="DLQ50" s="548"/>
      <c r="DLR50" s="548"/>
      <c r="DLS50" s="548"/>
      <c r="DLT50" s="548"/>
      <c r="DLU50" s="548"/>
      <c r="DLV50" s="548"/>
      <c r="DLW50" s="548"/>
      <c r="DLX50" s="548"/>
      <c r="DLY50" s="548"/>
      <c r="DLZ50" s="548"/>
      <c r="DMA50" s="548"/>
      <c r="DMB50" s="548"/>
      <c r="DMC50" s="548"/>
      <c r="DMD50" s="548"/>
      <c r="DME50" s="548"/>
      <c r="DMF50" s="548"/>
      <c r="DMG50" s="548"/>
      <c r="DMH50" s="548"/>
      <c r="DMI50" s="548"/>
      <c r="DMJ50" s="548"/>
      <c r="DMK50" s="548"/>
      <c r="DML50" s="548"/>
      <c r="DMM50" s="548"/>
      <c r="DMN50" s="548"/>
      <c r="DMO50" s="548"/>
      <c r="DMP50" s="548"/>
      <c r="DMQ50" s="548"/>
      <c r="DMR50" s="548"/>
      <c r="DMS50" s="548"/>
      <c r="DMT50" s="548"/>
      <c r="DMU50" s="548"/>
      <c r="DMV50" s="548"/>
      <c r="DMW50" s="548"/>
      <c r="DMX50" s="548"/>
      <c r="DMY50" s="548"/>
      <c r="DMZ50" s="548"/>
      <c r="DNA50" s="548"/>
      <c r="DNB50" s="548"/>
      <c r="DNC50" s="548"/>
      <c r="DND50" s="548"/>
      <c r="DNE50" s="548"/>
      <c r="DNF50" s="548"/>
      <c r="DNG50" s="548"/>
      <c r="DNH50" s="548"/>
      <c r="DNI50" s="548"/>
      <c r="DNJ50" s="548"/>
      <c r="DNK50" s="548"/>
      <c r="DNL50" s="548"/>
      <c r="DNM50" s="548"/>
      <c r="DNN50" s="548"/>
      <c r="DNO50" s="548"/>
      <c r="DNP50" s="548"/>
      <c r="DNQ50" s="548"/>
      <c r="DNR50" s="548"/>
      <c r="DNS50" s="548"/>
      <c r="DNT50" s="548"/>
      <c r="DNU50" s="548"/>
      <c r="DNV50" s="548"/>
      <c r="DNW50" s="548"/>
      <c r="DNX50" s="548"/>
      <c r="DNY50" s="548"/>
      <c r="DNZ50" s="548"/>
      <c r="DOA50" s="548"/>
      <c r="DOB50" s="548"/>
      <c r="DOC50" s="548"/>
      <c r="DOD50" s="548"/>
      <c r="DOE50" s="548"/>
      <c r="DOF50" s="548"/>
      <c r="DOG50" s="548"/>
      <c r="DOH50" s="548"/>
      <c r="DOI50" s="548"/>
      <c r="DOJ50" s="548"/>
      <c r="DOK50" s="548"/>
      <c r="DOL50" s="548"/>
      <c r="DOM50" s="548"/>
      <c r="DON50" s="548"/>
      <c r="DOO50" s="548"/>
      <c r="DOP50" s="548"/>
      <c r="DOQ50" s="548"/>
      <c r="DOR50" s="548"/>
      <c r="DOS50" s="548"/>
      <c r="DOT50" s="548"/>
      <c r="DOU50" s="548"/>
      <c r="DOV50" s="548"/>
      <c r="DOW50" s="548"/>
      <c r="DOX50" s="548"/>
      <c r="DOY50" s="548"/>
      <c r="DOZ50" s="548"/>
      <c r="DPA50" s="548"/>
      <c r="DPB50" s="548"/>
      <c r="DPC50" s="548"/>
      <c r="DPD50" s="548"/>
      <c r="DPE50" s="548"/>
      <c r="DPF50" s="548"/>
      <c r="DPG50" s="548"/>
      <c r="DPH50" s="548"/>
      <c r="DPI50" s="548"/>
      <c r="DPJ50" s="548"/>
      <c r="DPK50" s="548"/>
      <c r="DPL50" s="548"/>
      <c r="DPM50" s="548"/>
      <c r="DPN50" s="548"/>
      <c r="DPO50" s="548"/>
      <c r="DPP50" s="548"/>
      <c r="DPQ50" s="548"/>
      <c r="DPR50" s="548"/>
      <c r="DPS50" s="548"/>
      <c r="DPT50" s="548"/>
      <c r="DPU50" s="548"/>
      <c r="DPV50" s="548"/>
      <c r="DPW50" s="548"/>
      <c r="DPX50" s="548"/>
      <c r="DPY50" s="548"/>
      <c r="DPZ50" s="548"/>
      <c r="DQA50" s="548"/>
      <c r="DQB50" s="548"/>
      <c r="DQC50" s="548"/>
      <c r="DQD50" s="548"/>
      <c r="DQE50" s="548"/>
      <c r="DQF50" s="548"/>
      <c r="DQG50" s="548"/>
      <c r="DQH50" s="548"/>
      <c r="DQI50" s="548"/>
      <c r="DQJ50" s="548"/>
      <c r="DQK50" s="548"/>
      <c r="DQL50" s="548"/>
      <c r="DQM50" s="548"/>
      <c r="DQN50" s="548"/>
      <c r="DQO50" s="548"/>
      <c r="DQP50" s="548"/>
      <c r="DQQ50" s="548"/>
      <c r="DQR50" s="548"/>
      <c r="DQS50" s="548"/>
      <c r="DQT50" s="548"/>
      <c r="DQU50" s="548"/>
      <c r="DQV50" s="548"/>
      <c r="DQW50" s="548"/>
      <c r="DQX50" s="548"/>
      <c r="DQY50" s="548"/>
      <c r="DQZ50" s="548"/>
      <c r="DRA50" s="548"/>
      <c r="DRB50" s="548"/>
      <c r="DRC50" s="548"/>
      <c r="DRD50" s="548"/>
      <c r="DRE50" s="548"/>
      <c r="DRF50" s="548"/>
      <c r="DRG50" s="548"/>
      <c r="DRH50" s="548"/>
      <c r="DRI50" s="548"/>
      <c r="DRJ50" s="548"/>
      <c r="DRK50" s="548"/>
      <c r="DRL50" s="548"/>
      <c r="DRM50" s="548"/>
      <c r="DRN50" s="548"/>
      <c r="DRO50" s="548"/>
      <c r="DRP50" s="548"/>
      <c r="DRQ50" s="548"/>
      <c r="DRR50" s="548"/>
      <c r="DRS50" s="548"/>
      <c r="DRT50" s="548"/>
      <c r="DRU50" s="548"/>
      <c r="DRV50" s="548"/>
      <c r="DRW50" s="548"/>
      <c r="DRX50" s="548"/>
      <c r="DRY50" s="548"/>
      <c r="DRZ50" s="548"/>
      <c r="DSA50" s="548"/>
      <c r="DSB50" s="548"/>
      <c r="DSC50" s="548"/>
      <c r="DSD50" s="548"/>
      <c r="DSE50" s="548"/>
      <c r="DSF50" s="548"/>
      <c r="DSG50" s="548"/>
      <c r="DSH50" s="548"/>
      <c r="DSI50" s="548"/>
      <c r="DSJ50" s="548"/>
      <c r="DSK50" s="548"/>
      <c r="DSL50" s="548"/>
      <c r="DSM50" s="548"/>
      <c r="DSN50" s="548"/>
      <c r="DSO50" s="548"/>
      <c r="DSP50" s="548"/>
      <c r="DSQ50" s="548"/>
      <c r="DSR50" s="548"/>
      <c r="DSS50" s="548"/>
      <c r="DST50" s="548"/>
      <c r="DSU50" s="548"/>
      <c r="DSV50" s="548"/>
      <c r="DSW50" s="548"/>
      <c r="DSX50" s="548"/>
      <c r="DSY50" s="548"/>
      <c r="DSZ50" s="548"/>
      <c r="DTA50" s="548"/>
      <c r="DTB50" s="548"/>
      <c r="DTC50" s="548"/>
      <c r="DTD50" s="548"/>
      <c r="DTE50" s="548"/>
      <c r="DTF50" s="548"/>
      <c r="DTG50" s="548"/>
      <c r="DTH50" s="548"/>
      <c r="DTI50" s="548"/>
      <c r="DTJ50" s="548"/>
      <c r="DTK50" s="548"/>
      <c r="DTL50" s="548"/>
      <c r="DTM50" s="548"/>
      <c r="DTN50" s="548"/>
      <c r="DTO50" s="548"/>
      <c r="DTP50" s="548"/>
      <c r="DTQ50" s="548"/>
      <c r="DTR50" s="548"/>
      <c r="DTS50" s="548"/>
      <c r="DTT50" s="548"/>
      <c r="DTU50" s="548"/>
      <c r="DTV50" s="548"/>
      <c r="DTW50" s="548"/>
      <c r="DTX50" s="548"/>
      <c r="DTY50" s="548"/>
      <c r="DTZ50" s="548"/>
      <c r="DUA50" s="548"/>
      <c r="DUB50" s="548"/>
      <c r="DUC50" s="548"/>
      <c r="DUD50" s="548"/>
      <c r="DUE50" s="548"/>
      <c r="DUF50" s="548"/>
      <c r="DUG50" s="548"/>
      <c r="DUH50" s="548"/>
      <c r="DUI50" s="548"/>
      <c r="DUJ50" s="548"/>
      <c r="DUK50" s="548"/>
      <c r="DUL50" s="548"/>
      <c r="DUM50" s="548"/>
      <c r="DUN50" s="548"/>
      <c r="DUO50" s="548"/>
      <c r="DUP50" s="548"/>
      <c r="DUQ50" s="548"/>
      <c r="DUR50" s="548"/>
      <c r="DUS50" s="548"/>
      <c r="DUT50" s="548"/>
      <c r="DUU50" s="548"/>
      <c r="DUV50" s="548"/>
      <c r="DUW50" s="548"/>
      <c r="DUX50" s="548"/>
      <c r="DUY50" s="548"/>
      <c r="DUZ50" s="548"/>
      <c r="DVA50" s="548"/>
      <c r="DVB50" s="548"/>
      <c r="DVC50" s="548"/>
      <c r="DVD50" s="548"/>
      <c r="DVE50" s="548"/>
      <c r="DVF50" s="548"/>
      <c r="DVG50" s="548"/>
      <c r="DVH50" s="548"/>
      <c r="DVI50" s="548"/>
      <c r="DVJ50" s="548"/>
      <c r="DVK50" s="548"/>
      <c r="DVL50" s="548"/>
      <c r="DVM50" s="548"/>
      <c r="DVN50" s="548"/>
      <c r="DVO50" s="548"/>
      <c r="DVP50" s="548"/>
      <c r="DVQ50" s="548"/>
      <c r="DVR50" s="548"/>
      <c r="DVS50" s="548"/>
      <c r="DVT50" s="548"/>
      <c r="DVU50" s="548"/>
      <c r="DVV50" s="548"/>
      <c r="DVW50" s="548"/>
      <c r="DVX50" s="548"/>
      <c r="DVY50" s="548"/>
      <c r="DVZ50" s="548"/>
      <c r="DWA50" s="548"/>
      <c r="DWB50" s="548"/>
      <c r="DWC50" s="548"/>
      <c r="DWD50" s="548"/>
      <c r="DWE50" s="548"/>
      <c r="DWF50" s="548"/>
      <c r="DWG50" s="548"/>
      <c r="DWH50" s="548"/>
      <c r="DWI50" s="548"/>
      <c r="DWJ50" s="548"/>
      <c r="DWK50" s="548"/>
      <c r="DWL50" s="548"/>
      <c r="DWM50" s="548"/>
      <c r="DWN50" s="548"/>
      <c r="DWO50" s="548"/>
      <c r="DWP50" s="548"/>
      <c r="DWQ50" s="548"/>
      <c r="DWR50" s="548"/>
      <c r="DWS50" s="548"/>
      <c r="DWT50" s="548"/>
      <c r="DWU50" s="548"/>
      <c r="DWV50" s="548"/>
      <c r="DWW50" s="548"/>
      <c r="DWX50" s="548"/>
      <c r="DWY50" s="548"/>
      <c r="DWZ50" s="548"/>
      <c r="DXA50" s="548"/>
      <c r="DXB50" s="548"/>
      <c r="DXC50" s="548"/>
      <c r="DXD50" s="548"/>
      <c r="DXE50" s="548"/>
      <c r="DXF50" s="548"/>
      <c r="DXG50" s="548"/>
      <c r="DXH50" s="548"/>
      <c r="DXI50" s="548"/>
      <c r="DXJ50" s="548"/>
      <c r="DXK50" s="548"/>
      <c r="DXL50" s="548"/>
      <c r="DXM50" s="548"/>
      <c r="DXN50" s="548"/>
      <c r="DXO50" s="548"/>
      <c r="DXP50" s="548"/>
      <c r="DXQ50" s="548"/>
      <c r="DXR50" s="548"/>
      <c r="DXS50" s="548"/>
      <c r="DXT50" s="548"/>
      <c r="DXU50" s="548"/>
      <c r="DXV50" s="548"/>
      <c r="DXW50" s="548"/>
      <c r="DXX50" s="548"/>
      <c r="DXY50" s="548"/>
      <c r="DXZ50" s="548"/>
      <c r="DYA50" s="548"/>
      <c r="DYB50" s="548"/>
      <c r="DYC50" s="548"/>
      <c r="DYD50" s="548"/>
      <c r="DYE50" s="548"/>
      <c r="DYF50" s="548"/>
      <c r="DYG50" s="548"/>
      <c r="DYH50" s="548"/>
      <c r="DYI50" s="548"/>
      <c r="DYJ50" s="548"/>
      <c r="DYK50" s="548"/>
      <c r="DYL50" s="548"/>
      <c r="DYM50" s="548"/>
      <c r="DYN50" s="548"/>
      <c r="DYO50" s="548"/>
      <c r="DYP50" s="548"/>
      <c r="DYQ50" s="548"/>
      <c r="DYR50" s="548"/>
      <c r="DYS50" s="548"/>
      <c r="DYT50" s="548"/>
      <c r="DYU50" s="548"/>
      <c r="DYV50" s="548"/>
      <c r="DYW50" s="548"/>
      <c r="DYX50" s="548"/>
      <c r="DYY50" s="548"/>
      <c r="DYZ50" s="548"/>
      <c r="DZA50" s="548"/>
      <c r="DZB50" s="548"/>
      <c r="DZC50" s="548"/>
      <c r="DZD50" s="548"/>
      <c r="DZE50" s="548"/>
      <c r="DZF50" s="548"/>
      <c r="DZG50" s="548"/>
      <c r="DZH50" s="548"/>
      <c r="DZI50" s="548"/>
      <c r="DZJ50" s="548"/>
      <c r="DZK50" s="548"/>
      <c r="DZL50" s="548"/>
      <c r="DZM50" s="548"/>
      <c r="DZN50" s="548"/>
      <c r="DZO50" s="548"/>
      <c r="DZP50" s="548"/>
      <c r="DZQ50" s="548"/>
      <c r="DZR50" s="548"/>
      <c r="DZS50" s="548"/>
      <c r="DZT50" s="548"/>
      <c r="DZU50" s="548"/>
      <c r="DZV50" s="548"/>
      <c r="DZW50" s="548"/>
      <c r="DZX50" s="548"/>
      <c r="DZY50" s="548"/>
      <c r="DZZ50" s="548"/>
      <c r="EAA50" s="548"/>
      <c r="EAB50" s="548"/>
      <c r="EAC50" s="548"/>
      <c r="EAD50" s="548"/>
      <c r="EAE50" s="548"/>
      <c r="EAF50" s="548"/>
      <c r="EAG50" s="548"/>
      <c r="EAH50" s="548"/>
      <c r="EAI50" s="548"/>
      <c r="EAJ50" s="548"/>
      <c r="EAK50" s="548"/>
      <c r="EAL50" s="548"/>
      <c r="EAM50" s="548"/>
      <c r="EAN50" s="548"/>
      <c r="EAO50" s="548"/>
      <c r="EAP50" s="548"/>
      <c r="EAQ50" s="548"/>
      <c r="EAR50" s="548"/>
      <c r="EAS50" s="548"/>
      <c r="EAT50" s="548"/>
      <c r="EAU50" s="548"/>
      <c r="EAV50" s="548"/>
      <c r="EAW50" s="548"/>
      <c r="EAX50" s="548"/>
      <c r="EAY50" s="548"/>
      <c r="EAZ50" s="548"/>
      <c r="EBA50" s="548"/>
      <c r="EBB50" s="548"/>
      <c r="EBC50" s="548"/>
      <c r="EBD50" s="548"/>
      <c r="EBE50" s="548"/>
      <c r="EBF50" s="548"/>
      <c r="EBG50" s="548"/>
      <c r="EBH50" s="548"/>
      <c r="EBI50" s="548"/>
      <c r="EBJ50" s="548"/>
      <c r="EBK50" s="548"/>
      <c r="EBL50" s="548"/>
      <c r="EBM50" s="548"/>
      <c r="EBN50" s="548"/>
      <c r="EBO50" s="548"/>
      <c r="EBP50" s="548"/>
      <c r="EBQ50" s="548"/>
      <c r="EBR50" s="548"/>
      <c r="EBS50" s="548"/>
      <c r="EBT50" s="548"/>
      <c r="EBU50" s="548"/>
      <c r="EBV50" s="548"/>
      <c r="EBW50" s="548"/>
      <c r="EBX50" s="548"/>
      <c r="EBY50" s="548"/>
      <c r="EBZ50" s="548"/>
      <c r="ECA50" s="548"/>
      <c r="ECB50" s="548"/>
      <c r="ECC50" s="548"/>
      <c r="ECD50" s="548"/>
      <c r="ECE50" s="548"/>
      <c r="ECF50" s="548"/>
      <c r="ECG50" s="548"/>
      <c r="ECH50" s="548"/>
      <c r="ECI50" s="548"/>
      <c r="ECJ50" s="548"/>
      <c r="ECK50" s="548"/>
      <c r="ECL50" s="548"/>
      <c r="ECM50" s="548"/>
      <c r="ECN50" s="548"/>
      <c r="ECO50" s="548"/>
      <c r="ECP50" s="548"/>
      <c r="ECQ50" s="548"/>
      <c r="ECR50" s="548"/>
      <c r="ECS50" s="548"/>
      <c r="ECT50" s="548"/>
      <c r="ECU50" s="548"/>
      <c r="ECV50" s="548"/>
      <c r="ECW50" s="548"/>
      <c r="ECX50" s="548"/>
      <c r="ECY50" s="548"/>
      <c r="ECZ50" s="548"/>
      <c r="EDA50" s="548"/>
      <c r="EDB50" s="548"/>
      <c r="EDC50" s="548"/>
      <c r="EDD50" s="548"/>
      <c r="EDE50" s="548"/>
      <c r="EDF50" s="548"/>
      <c r="EDG50" s="548"/>
      <c r="EDH50" s="548"/>
      <c r="EDI50" s="548"/>
      <c r="EDJ50" s="548"/>
      <c r="EDK50" s="548"/>
      <c r="EDL50" s="548"/>
      <c r="EDM50" s="548"/>
      <c r="EDN50" s="548"/>
      <c r="EDO50" s="548"/>
      <c r="EDP50" s="548"/>
      <c r="EDQ50" s="548"/>
      <c r="EDR50" s="548"/>
      <c r="EDS50" s="548"/>
      <c r="EDT50" s="548"/>
      <c r="EDU50" s="548"/>
      <c r="EDV50" s="548"/>
      <c r="EDW50" s="548"/>
      <c r="EDX50" s="548"/>
      <c r="EDY50" s="548"/>
      <c r="EDZ50" s="548"/>
      <c r="EEA50" s="548"/>
      <c r="EEB50" s="548"/>
      <c r="EEC50" s="548"/>
      <c r="EED50" s="548"/>
      <c r="EEE50" s="548"/>
      <c r="EEF50" s="548"/>
      <c r="EEG50" s="548"/>
      <c r="EEH50" s="548"/>
      <c r="EEI50" s="548"/>
      <c r="EEJ50" s="548"/>
      <c r="EEK50" s="548"/>
      <c r="EEL50" s="548"/>
      <c r="EEM50" s="548"/>
      <c r="EEN50" s="548"/>
      <c r="EEO50" s="548"/>
      <c r="EEP50" s="548"/>
      <c r="EEQ50" s="548"/>
      <c r="EER50" s="548"/>
      <c r="EES50" s="548"/>
      <c r="EET50" s="548"/>
      <c r="EEU50" s="548"/>
      <c r="EEV50" s="548"/>
      <c r="EEW50" s="548"/>
      <c r="EEX50" s="548"/>
      <c r="EEY50" s="548"/>
      <c r="EEZ50" s="548"/>
      <c r="EFA50" s="548"/>
      <c r="EFB50" s="548"/>
      <c r="EFC50" s="548"/>
      <c r="EFD50" s="548"/>
      <c r="EFE50" s="548"/>
      <c r="EFF50" s="548"/>
      <c r="EFG50" s="548"/>
      <c r="EFH50" s="548"/>
      <c r="EFI50" s="548"/>
      <c r="EFJ50" s="548"/>
      <c r="EFK50" s="548"/>
      <c r="EFL50" s="548"/>
      <c r="EFM50" s="548"/>
      <c r="EFN50" s="548"/>
      <c r="EFO50" s="548"/>
      <c r="EFP50" s="548"/>
      <c r="EFQ50" s="548"/>
      <c r="EFR50" s="548"/>
      <c r="EFS50" s="548"/>
      <c r="EFT50" s="548"/>
      <c r="EFU50" s="548"/>
      <c r="EFV50" s="548"/>
      <c r="EFW50" s="548"/>
      <c r="EFX50" s="548"/>
      <c r="EFY50" s="548"/>
      <c r="EFZ50" s="548"/>
      <c r="EGA50" s="548"/>
      <c r="EGB50" s="548"/>
      <c r="EGC50" s="548"/>
      <c r="EGD50" s="548"/>
      <c r="EGE50" s="548"/>
      <c r="EGF50" s="548"/>
      <c r="EGG50" s="548"/>
      <c r="EGH50" s="548"/>
      <c r="EGI50" s="548"/>
      <c r="EGJ50" s="548"/>
      <c r="EGK50" s="548"/>
      <c r="EGL50" s="548"/>
      <c r="EGM50" s="548"/>
      <c r="EGN50" s="548"/>
      <c r="EGO50" s="548"/>
      <c r="EGP50" s="548"/>
      <c r="EGQ50" s="548"/>
      <c r="EGR50" s="548"/>
      <c r="EGS50" s="548"/>
      <c r="EGT50" s="548"/>
      <c r="EGU50" s="548"/>
      <c r="EGV50" s="548"/>
      <c r="EGW50" s="548"/>
      <c r="EGX50" s="548"/>
      <c r="EGY50" s="548"/>
      <c r="EGZ50" s="548"/>
      <c r="EHA50" s="548"/>
      <c r="EHB50" s="548"/>
      <c r="EHC50" s="548"/>
      <c r="EHD50" s="548"/>
      <c r="EHE50" s="548"/>
      <c r="EHF50" s="548"/>
      <c r="EHG50" s="548"/>
      <c r="EHH50" s="548"/>
      <c r="EHI50" s="548"/>
      <c r="EHJ50" s="548"/>
      <c r="EHK50" s="548"/>
      <c r="EHL50" s="548"/>
      <c r="EHM50" s="548"/>
      <c r="EHN50" s="548"/>
      <c r="EHO50" s="548"/>
      <c r="EHP50" s="548"/>
      <c r="EHQ50" s="548"/>
      <c r="EHR50" s="548"/>
      <c r="EHS50" s="548"/>
      <c r="EHT50" s="548"/>
      <c r="EHU50" s="548"/>
      <c r="EHV50" s="548"/>
      <c r="EHW50" s="548"/>
      <c r="EHX50" s="548"/>
      <c r="EHY50" s="548"/>
      <c r="EHZ50" s="548"/>
      <c r="EIA50" s="548"/>
      <c r="EIB50" s="548"/>
      <c r="EIC50" s="548"/>
      <c r="EID50" s="548"/>
      <c r="EIE50" s="548"/>
      <c r="EIF50" s="548"/>
      <c r="EIG50" s="548"/>
      <c r="EIH50" s="548"/>
      <c r="EII50" s="548"/>
      <c r="EIJ50" s="548"/>
      <c r="EIK50" s="548"/>
      <c r="EIL50" s="548"/>
      <c r="EIM50" s="548"/>
      <c r="EIN50" s="548"/>
      <c r="EIO50" s="548"/>
      <c r="EIP50" s="548"/>
      <c r="EIQ50" s="548"/>
      <c r="EIR50" s="548"/>
      <c r="EIS50" s="548"/>
      <c r="EIT50" s="548"/>
      <c r="EIU50" s="548"/>
      <c r="EIV50" s="548"/>
      <c r="EIW50" s="548"/>
      <c r="EIX50" s="548"/>
      <c r="EIY50" s="548"/>
      <c r="EIZ50" s="548"/>
      <c r="EJA50" s="548"/>
      <c r="EJB50" s="548"/>
      <c r="EJC50" s="548"/>
      <c r="EJD50" s="548"/>
      <c r="EJE50" s="548"/>
      <c r="EJF50" s="548"/>
      <c r="EJG50" s="548"/>
      <c r="EJH50" s="548"/>
      <c r="EJI50" s="548"/>
      <c r="EJJ50" s="548"/>
      <c r="EJK50" s="548"/>
      <c r="EJL50" s="548"/>
      <c r="EJM50" s="548"/>
      <c r="EJN50" s="548"/>
      <c r="EJO50" s="548"/>
      <c r="EJP50" s="548"/>
      <c r="EJQ50" s="548"/>
      <c r="EJR50" s="548"/>
      <c r="EJS50" s="548"/>
      <c r="EJT50" s="548"/>
      <c r="EJU50" s="548"/>
      <c r="EJV50" s="548"/>
      <c r="EJW50" s="548"/>
      <c r="EJX50" s="548"/>
      <c r="EJY50" s="548"/>
      <c r="EJZ50" s="548"/>
      <c r="EKA50" s="548"/>
      <c r="EKB50" s="548"/>
      <c r="EKC50" s="548"/>
      <c r="EKD50" s="548"/>
      <c r="EKE50" s="548"/>
      <c r="EKF50" s="548"/>
      <c r="EKG50" s="548"/>
      <c r="EKH50" s="548"/>
      <c r="EKI50" s="548"/>
      <c r="EKJ50" s="548"/>
      <c r="EKK50" s="548"/>
      <c r="EKL50" s="548"/>
      <c r="EKM50" s="548"/>
      <c r="EKN50" s="548"/>
      <c r="EKO50" s="548"/>
      <c r="EKP50" s="548"/>
      <c r="EKQ50" s="548"/>
      <c r="EKR50" s="548"/>
      <c r="EKS50" s="548"/>
      <c r="EKT50" s="548"/>
      <c r="EKU50" s="548"/>
      <c r="EKV50" s="548"/>
      <c r="EKW50" s="548"/>
      <c r="EKX50" s="548"/>
      <c r="EKY50" s="548"/>
      <c r="EKZ50" s="548"/>
      <c r="ELA50" s="548"/>
      <c r="ELB50" s="548"/>
      <c r="ELC50" s="548"/>
      <c r="ELD50" s="548"/>
      <c r="ELE50" s="548"/>
      <c r="ELF50" s="548"/>
      <c r="ELG50" s="548"/>
      <c r="ELH50" s="548"/>
      <c r="ELI50" s="548"/>
      <c r="ELJ50" s="548"/>
      <c r="ELK50" s="548"/>
      <c r="ELL50" s="548"/>
      <c r="ELM50" s="548"/>
      <c r="ELN50" s="548"/>
      <c r="ELO50" s="548"/>
      <c r="ELP50" s="548"/>
      <c r="ELQ50" s="548"/>
      <c r="ELR50" s="548"/>
      <c r="ELS50" s="548"/>
      <c r="ELT50" s="548"/>
      <c r="ELU50" s="548"/>
      <c r="ELV50" s="548"/>
      <c r="ELW50" s="548"/>
      <c r="ELX50" s="548"/>
      <c r="ELY50" s="548"/>
      <c r="ELZ50" s="548"/>
      <c r="EMA50" s="548"/>
      <c r="EMB50" s="548"/>
      <c r="EMC50" s="548"/>
      <c r="EMD50" s="548"/>
      <c r="EME50" s="548"/>
      <c r="EMF50" s="548"/>
      <c r="EMG50" s="548"/>
      <c r="EMH50" s="548"/>
      <c r="EMI50" s="548"/>
      <c r="EMJ50" s="548"/>
      <c r="EMK50" s="548"/>
      <c r="EML50" s="548"/>
      <c r="EMM50" s="548"/>
      <c r="EMN50" s="548"/>
      <c r="EMO50" s="548"/>
      <c r="EMP50" s="548"/>
      <c r="EMQ50" s="548"/>
      <c r="EMR50" s="548"/>
      <c r="EMS50" s="548"/>
      <c r="EMT50" s="548"/>
      <c r="EMU50" s="548"/>
      <c r="EMV50" s="548"/>
      <c r="EMW50" s="548"/>
      <c r="EMX50" s="548"/>
      <c r="EMY50" s="548"/>
      <c r="EMZ50" s="548"/>
      <c r="ENA50" s="548"/>
      <c r="ENB50" s="548"/>
      <c r="ENC50" s="548"/>
      <c r="END50" s="548"/>
      <c r="ENE50" s="548"/>
      <c r="ENF50" s="548"/>
      <c r="ENG50" s="548"/>
      <c r="ENH50" s="548"/>
      <c r="ENI50" s="548"/>
      <c r="ENJ50" s="548"/>
      <c r="ENK50" s="548"/>
      <c r="ENL50" s="548"/>
      <c r="ENM50" s="548"/>
      <c r="ENN50" s="548"/>
      <c r="ENO50" s="548"/>
      <c r="ENP50" s="548"/>
      <c r="ENQ50" s="548"/>
      <c r="ENR50" s="548"/>
      <c r="ENS50" s="548"/>
      <c r="ENT50" s="548"/>
      <c r="ENU50" s="548"/>
      <c r="ENV50" s="548"/>
      <c r="ENW50" s="548"/>
      <c r="ENX50" s="548"/>
      <c r="ENY50" s="548"/>
      <c r="ENZ50" s="548"/>
      <c r="EOA50" s="548"/>
      <c r="EOB50" s="548"/>
      <c r="EOC50" s="548"/>
      <c r="EOD50" s="548"/>
      <c r="EOE50" s="548"/>
      <c r="EOF50" s="548"/>
      <c r="EOG50" s="548"/>
      <c r="EOH50" s="548"/>
      <c r="EOI50" s="548"/>
      <c r="EOJ50" s="548"/>
      <c r="EOK50" s="548"/>
      <c r="EOL50" s="548"/>
      <c r="EOM50" s="548"/>
      <c r="EON50" s="548"/>
      <c r="EOO50" s="548"/>
      <c r="EOP50" s="548"/>
      <c r="EOQ50" s="548"/>
      <c r="EOR50" s="548"/>
      <c r="EOS50" s="548"/>
      <c r="EOT50" s="548"/>
      <c r="EOU50" s="548"/>
      <c r="EOV50" s="548"/>
      <c r="EOW50" s="548"/>
      <c r="EOX50" s="548"/>
      <c r="EOY50" s="548"/>
      <c r="EOZ50" s="548"/>
      <c r="EPA50" s="548"/>
      <c r="EPB50" s="548"/>
      <c r="EPC50" s="548"/>
      <c r="EPD50" s="548"/>
      <c r="EPE50" s="548"/>
      <c r="EPF50" s="548"/>
      <c r="EPG50" s="548"/>
      <c r="EPH50" s="548"/>
      <c r="EPI50" s="548"/>
      <c r="EPJ50" s="548"/>
      <c r="EPK50" s="548"/>
      <c r="EPL50" s="548"/>
      <c r="EPM50" s="548"/>
      <c r="EPN50" s="548"/>
      <c r="EPO50" s="548"/>
      <c r="EPP50" s="548"/>
      <c r="EPQ50" s="548"/>
      <c r="EPR50" s="548"/>
      <c r="EPS50" s="548"/>
      <c r="EPT50" s="548"/>
      <c r="EPU50" s="548"/>
      <c r="EPV50" s="548"/>
      <c r="EPW50" s="548"/>
      <c r="EPX50" s="548"/>
      <c r="EPY50" s="548"/>
      <c r="EPZ50" s="548"/>
      <c r="EQA50" s="548"/>
      <c r="EQB50" s="548"/>
      <c r="EQC50" s="548"/>
      <c r="EQD50" s="548"/>
      <c r="EQE50" s="548"/>
      <c r="EQF50" s="548"/>
      <c r="EQG50" s="548"/>
      <c r="EQH50" s="548"/>
      <c r="EQI50" s="548"/>
      <c r="EQJ50" s="548"/>
      <c r="EQK50" s="548"/>
      <c r="EQL50" s="548"/>
      <c r="EQM50" s="548"/>
      <c r="EQN50" s="548"/>
      <c r="EQO50" s="548"/>
      <c r="EQP50" s="548"/>
      <c r="EQQ50" s="548"/>
      <c r="EQR50" s="548"/>
      <c r="EQS50" s="548"/>
      <c r="EQT50" s="548"/>
      <c r="EQU50" s="548"/>
      <c r="EQV50" s="548"/>
      <c r="EQW50" s="548"/>
      <c r="EQX50" s="548"/>
      <c r="EQY50" s="548"/>
      <c r="EQZ50" s="548"/>
      <c r="ERA50" s="548"/>
      <c r="ERB50" s="548"/>
      <c r="ERC50" s="548"/>
      <c r="ERD50" s="548"/>
      <c r="ERE50" s="548"/>
      <c r="ERF50" s="548"/>
      <c r="ERG50" s="548"/>
      <c r="ERH50" s="548"/>
      <c r="ERI50" s="548"/>
      <c r="ERJ50" s="548"/>
      <c r="ERK50" s="548"/>
      <c r="ERL50" s="548"/>
      <c r="ERM50" s="548"/>
      <c r="ERN50" s="548"/>
      <c r="ERO50" s="548"/>
      <c r="ERP50" s="548"/>
      <c r="ERQ50" s="548"/>
      <c r="ERR50" s="548"/>
      <c r="ERS50" s="548"/>
      <c r="ERT50" s="548"/>
      <c r="ERU50" s="548"/>
      <c r="ERV50" s="548"/>
      <c r="ERW50" s="548"/>
      <c r="ERX50" s="548"/>
      <c r="ERY50" s="548"/>
      <c r="ERZ50" s="548"/>
      <c r="ESA50" s="548"/>
      <c r="ESB50" s="548"/>
      <c r="ESC50" s="548"/>
      <c r="ESD50" s="548"/>
      <c r="ESE50" s="548"/>
      <c r="ESF50" s="548"/>
      <c r="ESG50" s="548"/>
      <c r="ESH50" s="548"/>
      <c r="ESI50" s="548"/>
      <c r="ESJ50" s="548"/>
      <c r="ESK50" s="548"/>
      <c r="ESL50" s="548"/>
      <c r="ESM50" s="548"/>
      <c r="ESN50" s="548"/>
      <c r="ESO50" s="548"/>
      <c r="ESP50" s="548"/>
      <c r="ESQ50" s="548"/>
      <c r="ESR50" s="548"/>
      <c r="ESS50" s="548"/>
      <c r="EST50" s="548"/>
      <c r="ESU50" s="548"/>
      <c r="ESV50" s="548"/>
      <c r="ESW50" s="548"/>
      <c r="ESX50" s="548"/>
      <c r="ESY50" s="548"/>
      <c r="ESZ50" s="548"/>
      <c r="ETA50" s="548"/>
      <c r="ETB50" s="548"/>
      <c r="ETC50" s="548"/>
      <c r="ETD50" s="548"/>
      <c r="ETE50" s="548"/>
      <c r="ETF50" s="548"/>
      <c r="ETG50" s="548"/>
      <c r="ETH50" s="548"/>
      <c r="ETI50" s="548"/>
      <c r="ETJ50" s="548"/>
      <c r="ETK50" s="548"/>
      <c r="ETL50" s="548"/>
      <c r="ETM50" s="548"/>
      <c r="ETN50" s="548"/>
      <c r="ETO50" s="548"/>
      <c r="ETP50" s="548"/>
      <c r="ETQ50" s="548"/>
      <c r="ETR50" s="548"/>
      <c r="ETS50" s="548"/>
      <c r="ETT50" s="548"/>
      <c r="ETU50" s="548"/>
      <c r="ETV50" s="548"/>
      <c r="ETW50" s="548"/>
      <c r="ETX50" s="548"/>
      <c r="ETY50" s="548"/>
      <c r="ETZ50" s="548"/>
      <c r="EUA50" s="548"/>
      <c r="EUB50" s="548"/>
      <c r="EUC50" s="548"/>
      <c r="EUD50" s="548"/>
      <c r="EUE50" s="548"/>
      <c r="EUF50" s="548"/>
      <c r="EUG50" s="548"/>
      <c r="EUH50" s="548"/>
      <c r="EUI50" s="548"/>
      <c r="EUJ50" s="548"/>
      <c r="EUK50" s="548"/>
      <c r="EUL50" s="548"/>
      <c r="EUM50" s="548"/>
      <c r="EUN50" s="548"/>
      <c r="EUO50" s="548"/>
      <c r="EUP50" s="548"/>
      <c r="EUQ50" s="548"/>
      <c r="EUR50" s="548"/>
      <c r="EUS50" s="548"/>
      <c r="EUT50" s="548"/>
      <c r="EUU50" s="548"/>
      <c r="EUV50" s="548"/>
      <c r="EUW50" s="548"/>
      <c r="EUX50" s="548"/>
      <c r="EUY50" s="548"/>
      <c r="EUZ50" s="548"/>
      <c r="EVA50" s="548"/>
      <c r="EVB50" s="548"/>
      <c r="EVC50" s="548"/>
      <c r="EVD50" s="548"/>
      <c r="EVE50" s="548"/>
      <c r="EVF50" s="548"/>
      <c r="EVG50" s="548"/>
      <c r="EVH50" s="548"/>
      <c r="EVI50" s="548"/>
      <c r="EVJ50" s="548"/>
      <c r="EVK50" s="548"/>
      <c r="EVL50" s="548"/>
      <c r="EVM50" s="548"/>
      <c r="EVN50" s="548"/>
      <c r="EVO50" s="548"/>
      <c r="EVP50" s="548"/>
      <c r="EVQ50" s="548"/>
      <c r="EVR50" s="548"/>
      <c r="EVS50" s="548"/>
      <c r="EVT50" s="548"/>
      <c r="EVU50" s="548"/>
      <c r="EVV50" s="548"/>
      <c r="EVW50" s="548"/>
      <c r="EVX50" s="548"/>
      <c r="EVY50" s="548"/>
      <c r="EVZ50" s="548"/>
      <c r="EWA50" s="548"/>
      <c r="EWB50" s="548"/>
      <c r="EWC50" s="548"/>
      <c r="EWD50" s="548"/>
      <c r="EWE50" s="548"/>
      <c r="EWF50" s="548"/>
      <c r="EWG50" s="548"/>
      <c r="EWH50" s="548"/>
      <c r="EWI50" s="548"/>
      <c r="EWJ50" s="548"/>
      <c r="EWK50" s="548"/>
      <c r="EWL50" s="548"/>
      <c r="EWM50" s="548"/>
      <c r="EWN50" s="548"/>
      <c r="EWO50" s="548"/>
      <c r="EWP50" s="548"/>
      <c r="EWQ50" s="548"/>
      <c r="EWR50" s="548"/>
      <c r="EWS50" s="548"/>
      <c r="EWT50" s="548"/>
      <c r="EWU50" s="548"/>
      <c r="EWV50" s="548"/>
      <c r="EWW50" s="548"/>
      <c r="EWX50" s="548"/>
      <c r="EWY50" s="548"/>
      <c r="EWZ50" s="548"/>
      <c r="EXA50" s="548"/>
      <c r="EXB50" s="548"/>
      <c r="EXC50" s="548"/>
      <c r="EXD50" s="548"/>
      <c r="EXE50" s="548"/>
      <c r="EXF50" s="548"/>
      <c r="EXG50" s="548"/>
      <c r="EXH50" s="548"/>
      <c r="EXI50" s="548"/>
      <c r="EXJ50" s="548"/>
      <c r="EXK50" s="548"/>
      <c r="EXL50" s="548"/>
      <c r="EXM50" s="548"/>
      <c r="EXN50" s="548"/>
      <c r="EXO50" s="548"/>
      <c r="EXP50" s="548"/>
      <c r="EXQ50" s="548"/>
      <c r="EXR50" s="548"/>
      <c r="EXS50" s="548"/>
      <c r="EXT50" s="548"/>
      <c r="EXU50" s="548"/>
      <c r="EXV50" s="548"/>
      <c r="EXW50" s="548"/>
      <c r="EXX50" s="548"/>
      <c r="EXY50" s="548"/>
      <c r="EXZ50" s="548"/>
      <c r="EYA50" s="548"/>
      <c r="EYB50" s="548"/>
      <c r="EYC50" s="548"/>
      <c r="EYD50" s="548"/>
      <c r="EYE50" s="548"/>
      <c r="EYF50" s="548"/>
      <c r="EYG50" s="548"/>
      <c r="EYH50" s="548"/>
      <c r="EYI50" s="548"/>
      <c r="EYJ50" s="548"/>
      <c r="EYK50" s="548"/>
      <c r="EYL50" s="548"/>
      <c r="EYM50" s="548"/>
      <c r="EYN50" s="548"/>
      <c r="EYO50" s="548"/>
      <c r="EYP50" s="548"/>
      <c r="EYQ50" s="548"/>
      <c r="EYR50" s="548"/>
      <c r="EYS50" s="548"/>
      <c r="EYT50" s="548"/>
      <c r="EYU50" s="548"/>
      <c r="EYV50" s="548"/>
      <c r="EYW50" s="548"/>
      <c r="EYX50" s="548"/>
      <c r="EYY50" s="548"/>
      <c r="EYZ50" s="548"/>
      <c r="EZA50" s="548"/>
      <c r="EZB50" s="548"/>
      <c r="EZC50" s="548"/>
      <c r="EZD50" s="548"/>
      <c r="EZE50" s="548"/>
      <c r="EZF50" s="548"/>
      <c r="EZG50" s="548"/>
      <c r="EZH50" s="548"/>
      <c r="EZI50" s="548"/>
      <c r="EZJ50" s="548"/>
      <c r="EZK50" s="548"/>
      <c r="EZL50" s="548"/>
      <c r="EZM50" s="548"/>
      <c r="EZN50" s="548"/>
      <c r="EZO50" s="548"/>
      <c r="EZP50" s="548"/>
      <c r="EZQ50" s="548"/>
      <c r="EZR50" s="548"/>
      <c r="EZS50" s="548"/>
      <c r="EZT50" s="548"/>
      <c r="EZU50" s="548"/>
      <c r="EZV50" s="548"/>
      <c r="EZW50" s="548"/>
      <c r="EZX50" s="548"/>
      <c r="EZY50" s="548"/>
      <c r="EZZ50" s="548"/>
      <c r="FAA50" s="548"/>
      <c r="FAB50" s="548"/>
      <c r="FAC50" s="548"/>
      <c r="FAD50" s="548"/>
      <c r="FAE50" s="548"/>
      <c r="FAF50" s="548"/>
      <c r="FAG50" s="548"/>
      <c r="FAH50" s="548"/>
      <c r="FAI50" s="548"/>
      <c r="FAJ50" s="548"/>
      <c r="FAK50" s="548"/>
      <c r="FAL50" s="548"/>
      <c r="FAM50" s="548"/>
      <c r="FAN50" s="548"/>
      <c r="FAO50" s="548"/>
      <c r="FAP50" s="548"/>
      <c r="FAQ50" s="548"/>
      <c r="FAR50" s="548"/>
      <c r="FAS50" s="548"/>
      <c r="FAT50" s="548"/>
      <c r="FAU50" s="548"/>
      <c r="FAV50" s="548"/>
      <c r="FAW50" s="548"/>
      <c r="FAX50" s="548"/>
      <c r="FAY50" s="548"/>
      <c r="FAZ50" s="548"/>
      <c r="FBA50" s="548"/>
      <c r="FBB50" s="548"/>
      <c r="FBC50" s="548"/>
      <c r="FBD50" s="548"/>
      <c r="FBE50" s="548"/>
      <c r="FBF50" s="548"/>
      <c r="FBG50" s="548"/>
      <c r="FBH50" s="548"/>
      <c r="FBI50" s="548"/>
      <c r="FBJ50" s="548"/>
      <c r="FBK50" s="548"/>
      <c r="FBL50" s="548"/>
      <c r="FBM50" s="548"/>
      <c r="FBN50" s="548"/>
      <c r="FBO50" s="548"/>
      <c r="FBP50" s="548"/>
      <c r="FBQ50" s="548"/>
      <c r="FBR50" s="548"/>
      <c r="FBS50" s="548"/>
      <c r="FBT50" s="548"/>
      <c r="FBU50" s="548"/>
      <c r="FBV50" s="548"/>
      <c r="FBW50" s="548"/>
      <c r="FBX50" s="548"/>
      <c r="FBY50" s="548"/>
      <c r="FBZ50" s="548"/>
      <c r="FCA50" s="548"/>
      <c r="FCB50" s="548"/>
      <c r="FCC50" s="548"/>
      <c r="FCD50" s="548"/>
      <c r="FCE50" s="548"/>
      <c r="FCF50" s="548"/>
      <c r="FCG50" s="548"/>
      <c r="FCH50" s="548"/>
      <c r="FCI50" s="548"/>
      <c r="FCJ50" s="548"/>
      <c r="FCK50" s="548"/>
      <c r="FCL50" s="548"/>
      <c r="FCM50" s="548"/>
      <c r="FCN50" s="548"/>
      <c r="FCO50" s="548"/>
      <c r="FCP50" s="548"/>
      <c r="FCQ50" s="548"/>
      <c r="FCR50" s="548"/>
      <c r="FCS50" s="548"/>
      <c r="FCT50" s="548"/>
      <c r="FCU50" s="548"/>
      <c r="FCV50" s="548"/>
      <c r="FCW50" s="548"/>
      <c r="FCX50" s="548"/>
      <c r="FCY50" s="548"/>
      <c r="FCZ50" s="548"/>
      <c r="FDA50" s="548"/>
      <c r="FDB50" s="548"/>
      <c r="FDC50" s="548"/>
      <c r="FDD50" s="548"/>
      <c r="FDE50" s="548"/>
      <c r="FDF50" s="548"/>
      <c r="FDG50" s="548"/>
      <c r="FDH50" s="548"/>
      <c r="FDI50" s="548"/>
      <c r="FDJ50" s="548"/>
      <c r="FDK50" s="548"/>
      <c r="FDL50" s="548"/>
      <c r="FDM50" s="548"/>
      <c r="FDN50" s="548"/>
      <c r="FDO50" s="548"/>
      <c r="FDP50" s="548"/>
      <c r="FDQ50" s="548"/>
      <c r="FDR50" s="548"/>
      <c r="FDS50" s="548"/>
      <c r="FDT50" s="548"/>
      <c r="FDU50" s="548"/>
      <c r="FDV50" s="548"/>
      <c r="FDW50" s="548"/>
      <c r="FDX50" s="548"/>
      <c r="FDY50" s="548"/>
      <c r="FDZ50" s="548"/>
      <c r="FEA50" s="548"/>
      <c r="FEB50" s="548"/>
      <c r="FEC50" s="548"/>
      <c r="FED50" s="548"/>
      <c r="FEE50" s="548"/>
      <c r="FEF50" s="548"/>
      <c r="FEG50" s="548"/>
      <c r="FEH50" s="548"/>
      <c r="FEI50" s="548"/>
      <c r="FEJ50" s="548"/>
      <c r="FEK50" s="548"/>
      <c r="FEL50" s="548"/>
      <c r="FEM50" s="548"/>
      <c r="FEN50" s="548"/>
      <c r="FEO50" s="548"/>
      <c r="FEP50" s="548"/>
      <c r="FEQ50" s="548"/>
      <c r="FER50" s="548"/>
      <c r="FES50" s="548"/>
      <c r="FET50" s="548"/>
      <c r="FEU50" s="548"/>
      <c r="FEV50" s="548"/>
      <c r="FEW50" s="548"/>
      <c r="FEX50" s="548"/>
      <c r="FEY50" s="548"/>
      <c r="FEZ50" s="548"/>
      <c r="FFA50" s="548"/>
      <c r="FFB50" s="548"/>
      <c r="FFC50" s="548"/>
      <c r="FFD50" s="548"/>
      <c r="FFE50" s="548"/>
      <c r="FFF50" s="548"/>
      <c r="FFG50" s="548"/>
      <c r="FFH50" s="548"/>
      <c r="FFI50" s="548"/>
      <c r="FFJ50" s="548"/>
      <c r="FFK50" s="548"/>
      <c r="FFL50" s="548"/>
      <c r="FFM50" s="548"/>
      <c r="FFN50" s="548"/>
      <c r="FFO50" s="548"/>
      <c r="FFP50" s="548"/>
      <c r="FFQ50" s="548"/>
      <c r="FFR50" s="548"/>
      <c r="FFS50" s="548"/>
      <c r="FFT50" s="548"/>
      <c r="FFU50" s="548"/>
      <c r="FFV50" s="548"/>
      <c r="FFW50" s="548"/>
      <c r="FFX50" s="548"/>
      <c r="FFY50" s="548"/>
      <c r="FFZ50" s="548"/>
      <c r="FGA50" s="548"/>
      <c r="FGB50" s="548"/>
      <c r="FGC50" s="548"/>
      <c r="FGD50" s="548"/>
      <c r="FGE50" s="548"/>
      <c r="FGF50" s="548"/>
      <c r="FGG50" s="548"/>
      <c r="FGH50" s="548"/>
      <c r="FGI50" s="548"/>
      <c r="FGJ50" s="548"/>
      <c r="FGK50" s="548"/>
      <c r="FGL50" s="548"/>
      <c r="FGM50" s="548"/>
      <c r="FGN50" s="548"/>
      <c r="FGO50" s="548"/>
      <c r="FGP50" s="548"/>
      <c r="FGQ50" s="548"/>
      <c r="FGR50" s="548"/>
      <c r="FGS50" s="548"/>
      <c r="FGT50" s="548"/>
      <c r="FGU50" s="548"/>
      <c r="FGV50" s="548"/>
      <c r="FGW50" s="548"/>
      <c r="FGX50" s="548"/>
      <c r="FGY50" s="548"/>
      <c r="FGZ50" s="548"/>
      <c r="FHA50" s="548"/>
      <c r="FHB50" s="548"/>
      <c r="FHC50" s="548"/>
      <c r="FHD50" s="548"/>
      <c r="FHE50" s="548"/>
      <c r="FHF50" s="548"/>
      <c r="FHG50" s="548"/>
      <c r="FHH50" s="548"/>
      <c r="FHI50" s="548"/>
      <c r="FHJ50" s="548"/>
      <c r="FHK50" s="548"/>
      <c r="FHL50" s="548"/>
      <c r="FHM50" s="548"/>
      <c r="FHN50" s="548"/>
      <c r="FHO50" s="548"/>
      <c r="FHP50" s="548"/>
      <c r="FHQ50" s="548"/>
      <c r="FHR50" s="548"/>
      <c r="FHS50" s="548"/>
      <c r="FHT50" s="548"/>
      <c r="FHU50" s="548"/>
      <c r="FHV50" s="548"/>
      <c r="FHW50" s="548"/>
      <c r="FHX50" s="548"/>
      <c r="FHY50" s="548"/>
      <c r="FHZ50" s="548"/>
      <c r="FIA50" s="548"/>
      <c r="FIB50" s="548"/>
      <c r="FIC50" s="548"/>
      <c r="FID50" s="548"/>
      <c r="FIE50" s="548"/>
      <c r="FIF50" s="548"/>
      <c r="FIG50" s="548"/>
      <c r="FIH50" s="548"/>
      <c r="FII50" s="548"/>
      <c r="FIJ50" s="548"/>
      <c r="FIK50" s="548"/>
      <c r="FIL50" s="548"/>
      <c r="FIM50" s="548"/>
      <c r="FIN50" s="548"/>
      <c r="FIO50" s="548"/>
      <c r="FIP50" s="548"/>
      <c r="FIQ50" s="548"/>
      <c r="FIR50" s="548"/>
      <c r="FIS50" s="548"/>
      <c r="FIT50" s="548"/>
      <c r="FIU50" s="548"/>
      <c r="FIV50" s="548"/>
      <c r="FIW50" s="548"/>
      <c r="FIX50" s="548"/>
      <c r="FIY50" s="548"/>
      <c r="FIZ50" s="548"/>
      <c r="FJA50" s="548"/>
      <c r="FJB50" s="548"/>
      <c r="FJC50" s="548"/>
      <c r="FJD50" s="548"/>
      <c r="FJE50" s="548"/>
      <c r="FJF50" s="548"/>
      <c r="FJG50" s="548"/>
      <c r="FJH50" s="548"/>
      <c r="FJI50" s="548"/>
      <c r="FJJ50" s="548"/>
      <c r="FJK50" s="548"/>
      <c r="FJL50" s="548"/>
      <c r="FJM50" s="548"/>
      <c r="FJN50" s="548"/>
      <c r="FJO50" s="548"/>
      <c r="FJP50" s="548"/>
      <c r="FJQ50" s="548"/>
      <c r="FJR50" s="548"/>
      <c r="FJS50" s="548"/>
      <c r="FJT50" s="548"/>
      <c r="FJU50" s="548"/>
      <c r="FJV50" s="548"/>
      <c r="FJW50" s="548"/>
      <c r="FJX50" s="548"/>
      <c r="FJY50" s="548"/>
      <c r="FJZ50" s="548"/>
      <c r="FKA50" s="548"/>
      <c r="FKB50" s="548"/>
      <c r="FKC50" s="548"/>
      <c r="FKD50" s="548"/>
      <c r="FKE50" s="548"/>
      <c r="FKF50" s="548"/>
      <c r="FKG50" s="548"/>
      <c r="FKH50" s="548"/>
      <c r="FKI50" s="548"/>
      <c r="FKJ50" s="548"/>
      <c r="FKK50" s="548"/>
      <c r="FKL50" s="548"/>
      <c r="FKM50" s="548"/>
      <c r="FKN50" s="548"/>
      <c r="FKO50" s="548"/>
      <c r="FKP50" s="548"/>
      <c r="FKQ50" s="548"/>
      <c r="FKR50" s="548"/>
      <c r="FKS50" s="548"/>
      <c r="FKT50" s="548"/>
      <c r="FKU50" s="548"/>
      <c r="FKV50" s="548"/>
      <c r="FKW50" s="548"/>
      <c r="FKX50" s="548"/>
      <c r="FKY50" s="548"/>
      <c r="FKZ50" s="548"/>
      <c r="FLA50" s="548"/>
      <c r="FLB50" s="548"/>
      <c r="FLC50" s="548"/>
      <c r="FLD50" s="548"/>
      <c r="FLE50" s="548"/>
      <c r="FLF50" s="548"/>
      <c r="FLG50" s="548"/>
      <c r="FLH50" s="548"/>
      <c r="FLI50" s="548"/>
      <c r="FLJ50" s="548"/>
      <c r="FLK50" s="548"/>
      <c r="FLL50" s="548"/>
      <c r="FLM50" s="548"/>
      <c r="FLN50" s="548"/>
      <c r="FLO50" s="548"/>
      <c r="FLP50" s="548"/>
      <c r="FLQ50" s="548"/>
      <c r="FLR50" s="548"/>
      <c r="FLS50" s="548"/>
      <c r="FLT50" s="548"/>
      <c r="FLU50" s="548"/>
      <c r="FLV50" s="548"/>
      <c r="FLW50" s="548"/>
      <c r="FLX50" s="548"/>
      <c r="FLY50" s="548"/>
      <c r="FLZ50" s="548"/>
      <c r="FMA50" s="548"/>
      <c r="FMB50" s="548"/>
      <c r="FMC50" s="548"/>
      <c r="FMD50" s="548"/>
      <c r="FME50" s="548"/>
      <c r="FMF50" s="548"/>
      <c r="FMG50" s="548"/>
      <c r="FMH50" s="548"/>
      <c r="FMI50" s="548"/>
      <c r="FMJ50" s="548"/>
      <c r="FMK50" s="548"/>
      <c r="FML50" s="548"/>
      <c r="FMM50" s="548"/>
      <c r="FMN50" s="548"/>
      <c r="FMO50" s="548"/>
      <c r="FMP50" s="548"/>
      <c r="FMQ50" s="548"/>
      <c r="FMR50" s="548"/>
      <c r="FMS50" s="548"/>
      <c r="FMT50" s="548"/>
      <c r="FMU50" s="548"/>
      <c r="FMV50" s="548"/>
      <c r="FMW50" s="548"/>
      <c r="FMX50" s="548"/>
      <c r="FMY50" s="548"/>
      <c r="FMZ50" s="548"/>
      <c r="FNA50" s="548"/>
      <c r="FNB50" s="548"/>
      <c r="FNC50" s="548"/>
      <c r="FND50" s="548"/>
      <c r="FNE50" s="548"/>
      <c r="FNF50" s="548"/>
      <c r="FNG50" s="548"/>
      <c r="FNH50" s="548"/>
      <c r="FNI50" s="548"/>
      <c r="FNJ50" s="548"/>
      <c r="FNK50" s="548"/>
      <c r="FNL50" s="548"/>
      <c r="FNM50" s="548"/>
      <c r="FNN50" s="548"/>
      <c r="FNO50" s="548"/>
      <c r="FNP50" s="548"/>
      <c r="FNQ50" s="548"/>
      <c r="FNR50" s="548"/>
      <c r="FNS50" s="548"/>
      <c r="FNT50" s="548"/>
      <c r="FNU50" s="548"/>
      <c r="FNV50" s="548"/>
      <c r="FNW50" s="548"/>
      <c r="FNX50" s="548"/>
      <c r="FNY50" s="548"/>
      <c r="FNZ50" s="548"/>
      <c r="FOA50" s="548"/>
      <c r="FOB50" s="548"/>
      <c r="FOC50" s="548"/>
      <c r="FOD50" s="548"/>
      <c r="FOE50" s="548"/>
      <c r="FOF50" s="548"/>
      <c r="FOG50" s="548"/>
      <c r="FOH50" s="548"/>
      <c r="FOI50" s="548"/>
      <c r="FOJ50" s="548"/>
      <c r="FOK50" s="548"/>
      <c r="FOL50" s="548"/>
      <c r="FOM50" s="548"/>
      <c r="FON50" s="548"/>
      <c r="FOO50" s="548"/>
      <c r="FOP50" s="548"/>
      <c r="FOQ50" s="548"/>
      <c r="FOR50" s="548"/>
      <c r="FOS50" s="548"/>
      <c r="FOT50" s="548"/>
      <c r="FOU50" s="548"/>
      <c r="FOV50" s="548"/>
      <c r="FOW50" s="548"/>
      <c r="FOX50" s="548"/>
      <c r="FOY50" s="548"/>
      <c r="FOZ50" s="548"/>
      <c r="FPA50" s="548"/>
      <c r="FPB50" s="548"/>
      <c r="FPC50" s="548"/>
      <c r="FPD50" s="548"/>
      <c r="FPE50" s="548"/>
      <c r="FPF50" s="548"/>
      <c r="FPG50" s="548"/>
      <c r="FPH50" s="548"/>
      <c r="FPI50" s="548"/>
      <c r="FPJ50" s="548"/>
      <c r="FPK50" s="548"/>
      <c r="FPL50" s="548"/>
      <c r="FPM50" s="548"/>
      <c r="FPN50" s="548"/>
      <c r="FPO50" s="548"/>
      <c r="FPP50" s="548"/>
      <c r="FPQ50" s="548"/>
      <c r="FPR50" s="548"/>
      <c r="FPS50" s="548"/>
      <c r="FPT50" s="548"/>
      <c r="FPU50" s="548"/>
      <c r="FPV50" s="548"/>
      <c r="FPW50" s="548"/>
      <c r="FPX50" s="548"/>
      <c r="FPY50" s="548"/>
      <c r="FPZ50" s="548"/>
      <c r="FQA50" s="548"/>
      <c r="FQB50" s="548"/>
      <c r="FQC50" s="548"/>
      <c r="FQD50" s="548"/>
      <c r="FQE50" s="548"/>
      <c r="FQF50" s="548"/>
      <c r="FQG50" s="548"/>
      <c r="FQH50" s="548"/>
      <c r="FQI50" s="548"/>
      <c r="FQJ50" s="548"/>
      <c r="FQK50" s="548"/>
      <c r="FQL50" s="548"/>
      <c r="FQM50" s="548"/>
      <c r="FQN50" s="548"/>
      <c r="FQO50" s="548"/>
      <c r="FQP50" s="548"/>
      <c r="FQQ50" s="548"/>
      <c r="FQR50" s="548"/>
      <c r="FQS50" s="548"/>
      <c r="FQT50" s="548"/>
      <c r="FQU50" s="548"/>
      <c r="FQV50" s="548"/>
      <c r="FQW50" s="548"/>
      <c r="FQX50" s="548"/>
      <c r="FQY50" s="548"/>
      <c r="FQZ50" s="548"/>
      <c r="FRA50" s="548"/>
      <c r="FRB50" s="548"/>
      <c r="FRC50" s="548"/>
      <c r="FRD50" s="548"/>
      <c r="FRE50" s="548"/>
      <c r="FRF50" s="548"/>
      <c r="FRG50" s="548"/>
      <c r="FRH50" s="548"/>
      <c r="FRI50" s="548"/>
      <c r="FRJ50" s="548"/>
      <c r="FRK50" s="548"/>
      <c r="FRL50" s="548"/>
      <c r="FRM50" s="548"/>
      <c r="FRN50" s="548"/>
      <c r="FRO50" s="548"/>
      <c r="FRP50" s="548"/>
      <c r="FRQ50" s="548"/>
      <c r="FRR50" s="548"/>
      <c r="FRS50" s="548"/>
      <c r="FRT50" s="548"/>
      <c r="FRU50" s="548"/>
      <c r="FRV50" s="548"/>
      <c r="FRW50" s="548"/>
      <c r="FRX50" s="548"/>
      <c r="FRY50" s="548"/>
      <c r="FRZ50" s="548"/>
      <c r="FSA50" s="548"/>
      <c r="FSB50" s="548"/>
      <c r="FSC50" s="548"/>
      <c r="FSD50" s="548"/>
      <c r="FSE50" s="548"/>
      <c r="FSF50" s="548"/>
      <c r="FSG50" s="548"/>
      <c r="FSH50" s="548"/>
      <c r="FSI50" s="548"/>
      <c r="FSJ50" s="548"/>
      <c r="FSK50" s="548"/>
      <c r="FSL50" s="548"/>
      <c r="FSM50" s="548"/>
      <c r="FSN50" s="548"/>
      <c r="FSO50" s="548"/>
      <c r="FSP50" s="548"/>
      <c r="FSQ50" s="548"/>
      <c r="FSR50" s="548"/>
      <c r="FSS50" s="548"/>
      <c r="FST50" s="548"/>
      <c r="FSU50" s="548"/>
      <c r="FSV50" s="548"/>
      <c r="FSW50" s="548"/>
      <c r="FSX50" s="548"/>
      <c r="FSY50" s="548"/>
      <c r="FSZ50" s="548"/>
      <c r="FTA50" s="548"/>
      <c r="FTB50" s="548"/>
      <c r="FTC50" s="548"/>
      <c r="FTD50" s="548"/>
      <c r="FTE50" s="548"/>
      <c r="FTF50" s="548"/>
      <c r="FTG50" s="548"/>
      <c r="FTH50" s="548"/>
      <c r="FTI50" s="548"/>
      <c r="FTJ50" s="548"/>
      <c r="FTK50" s="548"/>
      <c r="FTL50" s="548"/>
      <c r="FTM50" s="548"/>
      <c r="FTN50" s="548"/>
      <c r="FTO50" s="548"/>
      <c r="FTP50" s="548"/>
      <c r="FTQ50" s="548"/>
      <c r="FTR50" s="548"/>
      <c r="FTS50" s="548"/>
      <c r="FTT50" s="548"/>
      <c r="FTU50" s="548"/>
      <c r="FTV50" s="548"/>
      <c r="FTW50" s="548"/>
      <c r="FTX50" s="548"/>
      <c r="FTY50" s="548"/>
      <c r="FTZ50" s="548"/>
      <c r="FUA50" s="548"/>
      <c r="FUB50" s="548"/>
      <c r="FUC50" s="548"/>
      <c r="FUD50" s="548"/>
      <c r="FUE50" s="548"/>
      <c r="FUF50" s="548"/>
      <c r="FUG50" s="548"/>
      <c r="FUH50" s="548"/>
      <c r="FUI50" s="548"/>
      <c r="FUJ50" s="548"/>
      <c r="FUK50" s="548"/>
      <c r="FUL50" s="548"/>
      <c r="FUM50" s="548"/>
      <c r="FUN50" s="548"/>
      <c r="FUO50" s="548"/>
      <c r="FUP50" s="548"/>
      <c r="FUQ50" s="548"/>
      <c r="FUR50" s="548"/>
      <c r="FUS50" s="548"/>
      <c r="FUT50" s="548"/>
      <c r="FUU50" s="548"/>
      <c r="FUV50" s="548"/>
      <c r="FUW50" s="548"/>
      <c r="FUX50" s="548"/>
      <c r="FUY50" s="548"/>
      <c r="FUZ50" s="548"/>
      <c r="FVA50" s="548"/>
      <c r="FVB50" s="548"/>
      <c r="FVC50" s="548"/>
      <c r="FVD50" s="548"/>
      <c r="FVE50" s="548"/>
      <c r="FVF50" s="548"/>
      <c r="FVG50" s="548"/>
      <c r="FVH50" s="548"/>
      <c r="FVI50" s="548"/>
      <c r="FVJ50" s="548"/>
      <c r="FVK50" s="548"/>
      <c r="FVL50" s="548"/>
      <c r="FVM50" s="548"/>
      <c r="FVN50" s="548"/>
      <c r="FVO50" s="548"/>
      <c r="FVP50" s="548"/>
      <c r="FVQ50" s="548"/>
      <c r="FVR50" s="548"/>
      <c r="FVS50" s="548"/>
      <c r="FVT50" s="548"/>
      <c r="FVU50" s="548"/>
      <c r="FVV50" s="548"/>
      <c r="FVW50" s="548"/>
      <c r="FVX50" s="548"/>
      <c r="FVY50" s="548"/>
      <c r="FVZ50" s="548"/>
      <c r="FWA50" s="548"/>
      <c r="FWB50" s="548"/>
      <c r="FWC50" s="548"/>
      <c r="FWD50" s="548"/>
      <c r="FWE50" s="548"/>
      <c r="FWF50" s="548"/>
      <c r="FWG50" s="548"/>
      <c r="FWH50" s="548"/>
      <c r="FWI50" s="548"/>
      <c r="FWJ50" s="548"/>
      <c r="FWK50" s="548"/>
      <c r="FWL50" s="548"/>
      <c r="FWM50" s="548"/>
      <c r="FWN50" s="548"/>
      <c r="FWO50" s="548"/>
      <c r="FWP50" s="548"/>
      <c r="FWQ50" s="548"/>
      <c r="FWR50" s="548"/>
      <c r="FWS50" s="548"/>
      <c r="FWT50" s="548"/>
      <c r="FWU50" s="548"/>
      <c r="FWV50" s="548"/>
      <c r="FWW50" s="548"/>
      <c r="FWX50" s="548"/>
      <c r="FWY50" s="548"/>
      <c r="FWZ50" s="548"/>
      <c r="FXA50" s="548"/>
      <c r="FXB50" s="548"/>
      <c r="FXC50" s="548"/>
      <c r="FXD50" s="548"/>
      <c r="FXE50" s="548"/>
      <c r="FXF50" s="548"/>
      <c r="FXG50" s="548"/>
      <c r="FXH50" s="548"/>
      <c r="FXI50" s="548"/>
      <c r="FXJ50" s="548"/>
      <c r="FXK50" s="548"/>
      <c r="FXL50" s="548"/>
      <c r="FXM50" s="548"/>
      <c r="FXN50" s="548"/>
      <c r="FXO50" s="548"/>
      <c r="FXP50" s="548"/>
      <c r="FXQ50" s="548"/>
      <c r="FXR50" s="548"/>
      <c r="FXS50" s="548"/>
      <c r="FXT50" s="548"/>
      <c r="FXU50" s="548"/>
      <c r="FXV50" s="548"/>
      <c r="FXW50" s="548"/>
      <c r="FXX50" s="548"/>
      <c r="FXY50" s="548"/>
      <c r="FXZ50" s="548"/>
      <c r="FYA50" s="548"/>
      <c r="FYB50" s="548"/>
      <c r="FYC50" s="548"/>
      <c r="FYD50" s="548"/>
      <c r="FYE50" s="548"/>
      <c r="FYF50" s="548"/>
      <c r="FYG50" s="548"/>
      <c r="FYH50" s="548"/>
      <c r="FYI50" s="548"/>
      <c r="FYJ50" s="548"/>
      <c r="FYK50" s="548"/>
      <c r="FYL50" s="548"/>
      <c r="FYM50" s="548"/>
      <c r="FYN50" s="548"/>
      <c r="FYO50" s="548"/>
      <c r="FYP50" s="548"/>
      <c r="FYQ50" s="548"/>
      <c r="FYR50" s="548"/>
      <c r="FYS50" s="548"/>
      <c r="FYT50" s="548"/>
      <c r="FYU50" s="548"/>
      <c r="FYV50" s="548"/>
      <c r="FYW50" s="548"/>
      <c r="FYX50" s="548"/>
      <c r="FYY50" s="548"/>
      <c r="FYZ50" s="548"/>
      <c r="FZA50" s="548"/>
      <c r="FZB50" s="548"/>
      <c r="FZC50" s="548"/>
      <c r="FZD50" s="548"/>
      <c r="FZE50" s="548"/>
      <c r="FZF50" s="548"/>
      <c r="FZG50" s="548"/>
      <c r="FZH50" s="548"/>
      <c r="FZI50" s="548"/>
      <c r="FZJ50" s="548"/>
      <c r="FZK50" s="548"/>
      <c r="FZL50" s="548"/>
      <c r="FZM50" s="548"/>
      <c r="FZN50" s="548"/>
      <c r="FZO50" s="548"/>
      <c r="FZP50" s="548"/>
      <c r="FZQ50" s="548"/>
      <c r="FZR50" s="548"/>
      <c r="FZS50" s="548"/>
      <c r="FZT50" s="548"/>
      <c r="FZU50" s="548"/>
      <c r="FZV50" s="548"/>
      <c r="FZW50" s="548"/>
      <c r="FZX50" s="548"/>
      <c r="FZY50" s="548"/>
      <c r="FZZ50" s="548"/>
      <c r="GAA50" s="548"/>
      <c r="GAB50" s="548"/>
      <c r="GAC50" s="548"/>
      <c r="GAD50" s="548"/>
      <c r="GAE50" s="548"/>
      <c r="GAF50" s="548"/>
      <c r="GAG50" s="548"/>
      <c r="GAH50" s="548"/>
      <c r="GAI50" s="548"/>
      <c r="GAJ50" s="548"/>
      <c r="GAK50" s="548"/>
      <c r="GAL50" s="548"/>
      <c r="GAM50" s="548"/>
      <c r="GAN50" s="548"/>
      <c r="GAO50" s="548"/>
      <c r="GAP50" s="548"/>
      <c r="GAQ50" s="548"/>
      <c r="GAR50" s="548"/>
      <c r="GAS50" s="548"/>
      <c r="GAT50" s="548"/>
      <c r="GAU50" s="548"/>
      <c r="GAV50" s="548"/>
      <c r="GAW50" s="548"/>
      <c r="GAX50" s="548"/>
      <c r="GAY50" s="548"/>
      <c r="GAZ50" s="548"/>
      <c r="GBA50" s="548"/>
      <c r="GBB50" s="548"/>
      <c r="GBC50" s="548"/>
      <c r="GBD50" s="548"/>
      <c r="GBE50" s="548"/>
      <c r="GBF50" s="548"/>
      <c r="GBG50" s="548"/>
      <c r="GBH50" s="548"/>
      <c r="GBI50" s="548"/>
      <c r="GBJ50" s="548"/>
      <c r="GBK50" s="548"/>
      <c r="GBL50" s="548"/>
      <c r="GBM50" s="548"/>
      <c r="GBN50" s="548"/>
      <c r="GBO50" s="548"/>
      <c r="GBP50" s="548"/>
      <c r="GBQ50" s="548"/>
      <c r="GBR50" s="548"/>
      <c r="GBS50" s="548"/>
      <c r="GBT50" s="548"/>
      <c r="GBU50" s="548"/>
      <c r="GBV50" s="548"/>
      <c r="GBW50" s="548"/>
      <c r="GBX50" s="548"/>
      <c r="GBY50" s="548"/>
      <c r="GBZ50" s="548"/>
      <c r="GCA50" s="548"/>
      <c r="GCB50" s="548"/>
      <c r="GCC50" s="548"/>
      <c r="GCD50" s="548"/>
      <c r="GCE50" s="548"/>
      <c r="GCF50" s="548"/>
      <c r="GCG50" s="548"/>
      <c r="GCH50" s="548"/>
      <c r="GCI50" s="548"/>
      <c r="GCJ50" s="548"/>
      <c r="GCK50" s="548"/>
      <c r="GCL50" s="548"/>
      <c r="GCM50" s="548"/>
      <c r="GCN50" s="548"/>
      <c r="GCO50" s="548"/>
      <c r="GCP50" s="548"/>
      <c r="GCQ50" s="548"/>
      <c r="GCR50" s="548"/>
      <c r="GCS50" s="548"/>
      <c r="GCT50" s="548"/>
      <c r="GCU50" s="548"/>
      <c r="GCV50" s="548"/>
      <c r="GCW50" s="548"/>
      <c r="GCX50" s="548"/>
      <c r="GCY50" s="548"/>
      <c r="GCZ50" s="548"/>
      <c r="GDA50" s="548"/>
      <c r="GDB50" s="548"/>
      <c r="GDC50" s="548"/>
      <c r="GDD50" s="548"/>
      <c r="GDE50" s="548"/>
      <c r="GDF50" s="548"/>
      <c r="GDG50" s="548"/>
      <c r="GDH50" s="548"/>
      <c r="GDI50" s="548"/>
      <c r="GDJ50" s="548"/>
      <c r="GDK50" s="548"/>
      <c r="GDL50" s="548"/>
      <c r="GDM50" s="548"/>
      <c r="GDN50" s="548"/>
      <c r="GDO50" s="548"/>
      <c r="GDP50" s="548"/>
      <c r="GDQ50" s="548"/>
      <c r="GDR50" s="548"/>
      <c r="GDS50" s="548"/>
      <c r="GDT50" s="548"/>
      <c r="GDU50" s="548"/>
      <c r="GDV50" s="548"/>
      <c r="GDW50" s="548"/>
      <c r="GDX50" s="548"/>
      <c r="GDY50" s="548"/>
      <c r="GDZ50" s="548"/>
      <c r="GEA50" s="548"/>
      <c r="GEB50" s="548"/>
      <c r="GEC50" s="548"/>
      <c r="GED50" s="548"/>
      <c r="GEE50" s="548"/>
      <c r="GEF50" s="548"/>
      <c r="GEG50" s="548"/>
      <c r="GEH50" s="548"/>
      <c r="GEI50" s="548"/>
      <c r="GEJ50" s="548"/>
      <c r="GEK50" s="548"/>
      <c r="GEL50" s="548"/>
      <c r="GEM50" s="548"/>
      <c r="GEN50" s="548"/>
      <c r="GEO50" s="548"/>
      <c r="GEP50" s="548"/>
      <c r="GEQ50" s="548"/>
      <c r="GER50" s="548"/>
      <c r="GES50" s="548"/>
      <c r="GET50" s="548"/>
      <c r="GEU50" s="548"/>
      <c r="GEV50" s="548"/>
      <c r="GEW50" s="548"/>
      <c r="GEX50" s="548"/>
      <c r="GEY50" s="548"/>
      <c r="GEZ50" s="548"/>
      <c r="GFA50" s="548"/>
      <c r="GFB50" s="548"/>
      <c r="GFC50" s="548"/>
      <c r="GFD50" s="548"/>
      <c r="GFE50" s="548"/>
      <c r="GFF50" s="548"/>
      <c r="GFG50" s="548"/>
      <c r="GFH50" s="548"/>
      <c r="GFI50" s="548"/>
      <c r="GFJ50" s="548"/>
      <c r="GFK50" s="548"/>
      <c r="GFL50" s="548"/>
      <c r="GFM50" s="548"/>
      <c r="GFN50" s="548"/>
      <c r="GFO50" s="548"/>
      <c r="GFP50" s="548"/>
      <c r="GFQ50" s="548"/>
      <c r="GFR50" s="548"/>
      <c r="GFS50" s="548"/>
      <c r="GFT50" s="548"/>
      <c r="GFU50" s="548"/>
      <c r="GFV50" s="548"/>
      <c r="GFW50" s="548"/>
      <c r="GFX50" s="548"/>
      <c r="GFY50" s="548"/>
      <c r="GFZ50" s="548"/>
      <c r="GGA50" s="548"/>
      <c r="GGB50" s="548"/>
      <c r="GGC50" s="548"/>
      <c r="GGD50" s="548"/>
      <c r="GGE50" s="548"/>
      <c r="GGF50" s="548"/>
      <c r="GGG50" s="548"/>
      <c r="GGH50" s="548"/>
      <c r="GGI50" s="548"/>
      <c r="GGJ50" s="548"/>
      <c r="GGK50" s="548"/>
      <c r="GGL50" s="548"/>
      <c r="GGM50" s="548"/>
      <c r="GGN50" s="548"/>
      <c r="GGO50" s="548"/>
      <c r="GGP50" s="548"/>
      <c r="GGQ50" s="548"/>
      <c r="GGR50" s="548"/>
      <c r="GGS50" s="548"/>
      <c r="GGT50" s="548"/>
      <c r="GGU50" s="548"/>
      <c r="GGV50" s="548"/>
      <c r="GGW50" s="548"/>
      <c r="GGX50" s="548"/>
      <c r="GGY50" s="548"/>
      <c r="GGZ50" s="548"/>
      <c r="GHA50" s="548"/>
      <c r="GHB50" s="548"/>
      <c r="GHC50" s="548"/>
      <c r="GHD50" s="548"/>
      <c r="GHE50" s="548"/>
      <c r="GHF50" s="548"/>
      <c r="GHG50" s="548"/>
      <c r="GHH50" s="548"/>
      <c r="GHI50" s="548"/>
      <c r="GHJ50" s="548"/>
      <c r="GHK50" s="548"/>
      <c r="GHL50" s="548"/>
      <c r="GHM50" s="548"/>
      <c r="GHN50" s="548"/>
      <c r="GHO50" s="548"/>
      <c r="GHP50" s="548"/>
      <c r="GHQ50" s="548"/>
      <c r="GHR50" s="548"/>
      <c r="GHS50" s="548"/>
      <c r="GHT50" s="548"/>
      <c r="GHU50" s="548"/>
      <c r="GHV50" s="548"/>
      <c r="GHW50" s="548"/>
      <c r="GHX50" s="548"/>
      <c r="GHY50" s="548"/>
      <c r="GHZ50" s="548"/>
      <c r="GIA50" s="548"/>
      <c r="GIB50" s="548"/>
      <c r="GIC50" s="548"/>
      <c r="GID50" s="548"/>
      <c r="GIE50" s="548"/>
      <c r="GIF50" s="548"/>
      <c r="GIG50" s="548"/>
      <c r="GIH50" s="548"/>
      <c r="GII50" s="548"/>
      <c r="GIJ50" s="548"/>
      <c r="GIK50" s="548"/>
      <c r="GIL50" s="548"/>
      <c r="GIM50" s="548"/>
      <c r="GIN50" s="548"/>
      <c r="GIO50" s="548"/>
      <c r="GIP50" s="548"/>
      <c r="GIQ50" s="548"/>
      <c r="GIR50" s="548"/>
      <c r="GIS50" s="548"/>
      <c r="GIT50" s="548"/>
      <c r="GIU50" s="548"/>
      <c r="GIV50" s="548"/>
      <c r="GIW50" s="548"/>
      <c r="GIX50" s="548"/>
      <c r="GIY50" s="548"/>
      <c r="GIZ50" s="548"/>
      <c r="GJA50" s="548"/>
      <c r="GJB50" s="548"/>
      <c r="GJC50" s="548"/>
      <c r="GJD50" s="548"/>
      <c r="GJE50" s="548"/>
      <c r="GJF50" s="548"/>
      <c r="GJG50" s="548"/>
      <c r="GJH50" s="548"/>
      <c r="GJI50" s="548"/>
      <c r="GJJ50" s="548"/>
      <c r="GJK50" s="548"/>
      <c r="GJL50" s="548"/>
      <c r="GJM50" s="548"/>
      <c r="GJN50" s="548"/>
      <c r="GJO50" s="548"/>
      <c r="GJP50" s="548"/>
      <c r="GJQ50" s="548"/>
      <c r="GJR50" s="548"/>
      <c r="GJS50" s="548"/>
      <c r="GJT50" s="548"/>
      <c r="GJU50" s="548"/>
      <c r="GJV50" s="548"/>
      <c r="GJW50" s="548"/>
      <c r="GJX50" s="548"/>
      <c r="GJY50" s="548"/>
      <c r="GJZ50" s="548"/>
      <c r="GKA50" s="548"/>
      <c r="GKB50" s="548"/>
      <c r="GKC50" s="548"/>
      <c r="GKD50" s="548"/>
      <c r="GKE50" s="548"/>
      <c r="GKF50" s="548"/>
      <c r="GKG50" s="548"/>
      <c r="GKH50" s="548"/>
      <c r="GKI50" s="548"/>
      <c r="GKJ50" s="548"/>
      <c r="GKK50" s="548"/>
      <c r="GKL50" s="548"/>
      <c r="GKM50" s="548"/>
      <c r="GKN50" s="548"/>
      <c r="GKO50" s="548"/>
      <c r="GKP50" s="548"/>
      <c r="GKQ50" s="548"/>
      <c r="GKR50" s="548"/>
      <c r="GKS50" s="548"/>
      <c r="GKT50" s="548"/>
      <c r="GKU50" s="548"/>
      <c r="GKV50" s="548"/>
      <c r="GKW50" s="548"/>
      <c r="GKX50" s="548"/>
      <c r="GKY50" s="548"/>
      <c r="GKZ50" s="548"/>
      <c r="GLA50" s="548"/>
      <c r="GLB50" s="548"/>
      <c r="GLC50" s="548"/>
      <c r="GLD50" s="548"/>
      <c r="GLE50" s="548"/>
      <c r="GLF50" s="548"/>
      <c r="GLG50" s="548"/>
      <c r="GLH50" s="548"/>
      <c r="GLI50" s="548"/>
      <c r="GLJ50" s="548"/>
      <c r="GLK50" s="548"/>
      <c r="GLL50" s="548"/>
      <c r="GLM50" s="548"/>
      <c r="GLN50" s="548"/>
      <c r="GLO50" s="548"/>
      <c r="GLP50" s="548"/>
      <c r="GLQ50" s="548"/>
      <c r="GLR50" s="548"/>
      <c r="GLS50" s="548"/>
      <c r="GLT50" s="548"/>
      <c r="GLU50" s="548"/>
      <c r="GLV50" s="548"/>
      <c r="GLW50" s="548"/>
      <c r="GLX50" s="548"/>
      <c r="GLY50" s="548"/>
      <c r="GLZ50" s="548"/>
      <c r="GMA50" s="548"/>
      <c r="GMB50" s="548"/>
      <c r="GMC50" s="548"/>
      <c r="GMD50" s="548"/>
      <c r="GME50" s="548"/>
      <c r="GMF50" s="548"/>
      <c r="GMG50" s="548"/>
      <c r="GMH50" s="548"/>
      <c r="GMI50" s="548"/>
      <c r="GMJ50" s="548"/>
      <c r="GMK50" s="548"/>
      <c r="GML50" s="548"/>
      <c r="GMM50" s="548"/>
      <c r="GMN50" s="548"/>
      <c r="GMO50" s="548"/>
      <c r="GMP50" s="548"/>
      <c r="GMQ50" s="548"/>
      <c r="GMR50" s="548"/>
      <c r="GMS50" s="548"/>
      <c r="GMT50" s="548"/>
      <c r="GMU50" s="548"/>
      <c r="GMV50" s="548"/>
      <c r="GMW50" s="548"/>
      <c r="GMX50" s="548"/>
      <c r="GMY50" s="548"/>
      <c r="GMZ50" s="548"/>
      <c r="GNA50" s="548"/>
      <c r="GNB50" s="548"/>
      <c r="GNC50" s="548"/>
      <c r="GND50" s="548"/>
      <c r="GNE50" s="548"/>
      <c r="GNF50" s="548"/>
      <c r="GNG50" s="548"/>
      <c r="GNH50" s="548"/>
      <c r="GNI50" s="548"/>
      <c r="GNJ50" s="548"/>
      <c r="GNK50" s="548"/>
      <c r="GNL50" s="548"/>
      <c r="GNM50" s="548"/>
      <c r="GNN50" s="548"/>
      <c r="GNO50" s="548"/>
      <c r="GNP50" s="548"/>
      <c r="GNQ50" s="548"/>
      <c r="GNR50" s="548"/>
      <c r="GNS50" s="548"/>
      <c r="GNT50" s="548"/>
      <c r="GNU50" s="548"/>
      <c r="GNV50" s="548"/>
      <c r="GNW50" s="548"/>
      <c r="GNX50" s="548"/>
      <c r="GNY50" s="548"/>
      <c r="GNZ50" s="548"/>
      <c r="GOA50" s="548"/>
      <c r="GOB50" s="548"/>
      <c r="GOC50" s="548"/>
      <c r="GOD50" s="548"/>
      <c r="GOE50" s="548"/>
      <c r="GOF50" s="548"/>
      <c r="GOG50" s="548"/>
      <c r="GOH50" s="548"/>
      <c r="GOI50" s="548"/>
      <c r="GOJ50" s="548"/>
      <c r="GOK50" s="548"/>
      <c r="GOL50" s="548"/>
      <c r="GOM50" s="548"/>
      <c r="GON50" s="548"/>
      <c r="GOO50" s="548"/>
      <c r="GOP50" s="548"/>
      <c r="GOQ50" s="548"/>
      <c r="GOR50" s="548"/>
      <c r="GOS50" s="548"/>
      <c r="GOT50" s="548"/>
      <c r="GOU50" s="548"/>
      <c r="GOV50" s="548"/>
      <c r="GOW50" s="548"/>
      <c r="GOX50" s="548"/>
      <c r="GOY50" s="548"/>
      <c r="GOZ50" s="548"/>
      <c r="GPA50" s="548"/>
      <c r="GPB50" s="548"/>
      <c r="GPC50" s="548"/>
      <c r="GPD50" s="548"/>
      <c r="GPE50" s="548"/>
      <c r="GPF50" s="548"/>
      <c r="GPG50" s="548"/>
      <c r="GPH50" s="548"/>
      <c r="GPI50" s="548"/>
      <c r="GPJ50" s="548"/>
      <c r="GPK50" s="548"/>
      <c r="GPL50" s="548"/>
      <c r="GPM50" s="548"/>
      <c r="GPN50" s="548"/>
      <c r="GPO50" s="548"/>
      <c r="GPP50" s="548"/>
      <c r="GPQ50" s="548"/>
      <c r="GPR50" s="548"/>
      <c r="GPS50" s="548"/>
      <c r="GPT50" s="548"/>
      <c r="GPU50" s="548"/>
      <c r="GPV50" s="548"/>
      <c r="GPW50" s="548"/>
      <c r="GPX50" s="548"/>
      <c r="GPY50" s="548"/>
      <c r="GPZ50" s="548"/>
      <c r="GQA50" s="548"/>
      <c r="GQB50" s="548"/>
      <c r="GQC50" s="548"/>
      <c r="GQD50" s="548"/>
      <c r="GQE50" s="548"/>
      <c r="GQF50" s="548"/>
      <c r="GQG50" s="548"/>
      <c r="GQH50" s="548"/>
      <c r="GQI50" s="548"/>
      <c r="GQJ50" s="548"/>
      <c r="GQK50" s="548"/>
      <c r="GQL50" s="548"/>
      <c r="GQM50" s="548"/>
      <c r="GQN50" s="548"/>
      <c r="GQO50" s="548"/>
      <c r="GQP50" s="548"/>
      <c r="GQQ50" s="548"/>
      <c r="GQR50" s="548"/>
      <c r="GQS50" s="548"/>
      <c r="GQT50" s="548"/>
      <c r="GQU50" s="548"/>
      <c r="GQV50" s="548"/>
      <c r="GQW50" s="548"/>
      <c r="GQX50" s="548"/>
      <c r="GQY50" s="548"/>
      <c r="GQZ50" s="548"/>
      <c r="GRA50" s="548"/>
      <c r="GRB50" s="548"/>
      <c r="GRC50" s="548"/>
      <c r="GRD50" s="548"/>
      <c r="GRE50" s="548"/>
      <c r="GRF50" s="548"/>
      <c r="GRG50" s="548"/>
      <c r="GRH50" s="548"/>
      <c r="GRI50" s="548"/>
      <c r="GRJ50" s="548"/>
      <c r="GRK50" s="548"/>
      <c r="GRL50" s="548"/>
      <c r="GRM50" s="548"/>
      <c r="GRN50" s="548"/>
      <c r="GRO50" s="548"/>
      <c r="GRP50" s="548"/>
      <c r="GRQ50" s="548"/>
      <c r="GRR50" s="548"/>
      <c r="GRS50" s="548"/>
      <c r="GRT50" s="548"/>
      <c r="GRU50" s="548"/>
      <c r="GRV50" s="548"/>
      <c r="GRW50" s="548"/>
      <c r="GRX50" s="548"/>
      <c r="GRY50" s="548"/>
      <c r="GRZ50" s="548"/>
      <c r="GSA50" s="548"/>
      <c r="GSB50" s="548"/>
      <c r="GSC50" s="548"/>
      <c r="GSD50" s="548"/>
      <c r="GSE50" s="548"/>
      <c r="GSF50" s="548"/>
      <c r="GSG50" s="548"/>
      <c r="GSH50" s="548"/>
      <c r="GSI50" s="548"/>
      <c r="GSJ50" s="548"/>
      <c r="GSK50" s="548"/>
      <c r="GSL50" s="548"/>
      <c r="GSM50" s="548"/>
      <c r="GSN50" s="548"/>
      <c r="GSO50" s="548"/>
      <c r="GSP50" s="548"/>
      <c r="GSQ50" s="548"/>
      <c r="GSR50" s="548"/>
      <c r="GSS50" s="548"/>
      <c r="GST50" s="548"/>
      <c r="GSU50" s="548"/>
      <c r="GSV50" s="548"/>
      <c r="GSW50" s="548"/>
      <c r="GSX50" s="548"/>
      <c r="GSY50" s="548"/>
      <c r="GSZ50" s="548"/>
      <c r="GTA50" s="548"/>
      <c r="GTB50" s="548"/>
      <c r="GTC50" s="548"/>
      <c r="GTD50" s="548"/>
      <c r="GTE50" s="548"/>
      <c r="GTF50" s="548"/>
      <c r="GTG50" s="548"/>
      <c r="GTH50" s="548"/>
      <c r="GTI50" s="548"/>
      <c r="GTJ50" s="548"/>
      <c r="GTK50" s="548"/>
      <c r="GTL50" s="548"/>
      <c r="GTM50" s="548"/>
      <c r="GTN50" s="548"/>
      <c r="GTO50" s="548"/>
      <c r="GTP50" s="548"/>
      <c r="GTQ50" s="548"/>
      <c r="GTR50" s="548"/>
      <c r="GTS50" s="548"/>
      <c r="GTT50" s="548"/>
      <c r="GTU50" s="548"/>
      <c r="GTV50" s="548"/>
      <c r="GTW50" s="548"/>
      <c r="GTX50" s="548"/>
      <c r="GTY50" s="548"/>
      <c r="GTZ50" s="548"/>
      <c r="GUA50" s="548"/>
      <c r="GUB50" s="548"/>
      <c r="GUC50" s="548"/>
      <c r="GUD50" s="548"/>
      <c r="GUE50" s="548"/>
      <c r="GUF50" s="548"/>
      <c r="GUG50" s="548"/>
      <c r="GUH50" s="548"/>
      <c r="GUI50" s="548"/>
      <c r="GUJ50" s="548"/>
      <c r="GUK50" s="548"/>
      <c r="GUL50" s="548"/>
      <c r="GUM50" s="548"/>
      <c r="GUN50" s="548"/>
      <c r="GUO50" s="548"/>
      <c r="GUP50" s="548"/>
      <c r="GUQ50" s="548"/>
      <c r="GUR50" s="548"/>
      <c r="GUS50" s="548"/>
      <c r="GUT50" s="548"/>
      <c r="GUU50" s="548"/>
      <c r="GUV50" s="548"/>
      <c r="GUW50" s="548"/>
      <c r="GUX50" s="548"/>
      <c r="GUY50" s="548"/>
      <c r="GUZ50" s="548"/>
      <c r="GVA50" s="548"/>
      <c r="GVB50" s="548"/>
      <c r="GVC50" s="548"/>
      <c r="GVD50" s="548"/>
      <c r="GVE50" s="548"/>
      <c r="GVF50" s="548"/>
      <c r="GVG50" s="548"/>
      <c r="GVH50" s="548"/>
      <c r="GVI50" s="548"/>
      <c r="GVJ50" s="548"/>
      <c r="GVK50" s="548"/>
      <c r="GVL50" s="548"/>
      <c r="GVM50" s="548"/>
      <c r="GVN50" s="548"/>
      <c r="GVO50" s="548"/>
      <c r="GVP50" s="548"/>
      <c r="GVQ50" s="548"/>
      <c r="GVR50" s="548"/>
      <c r="GVS50" s="548"/>
      <c r="GVT50" s="548"/>
      <c r="GVU50" s="548"/>
      <c r="GVV50" s="548"/>
      <c r="GVW50" s="548"/>
      <c r="GVX50" s="548"/>
      <c r="GVY50" s="548"/>
      <c r="GVZ50" s="548"/>
      <c r="GWA50" s="548"/>
      <c r="GWB50" s="548"/>
      <c r="GWC50" s="548"/>
      <c r="GWD50" s="548"/>
      <c r="GWE50" s="548"/>
      <c r="GWF50" s="548"/>
      <c r="GWG50" s="548"/>
      <c r="GWH50" s="548"/>
      <c r="GWI50" s="548"/>
      <c r="GWJ50" s="548"/>
      <c r="GWK50" s="548"/>
      <c r="GWL50" s="548"/>
      <c r="GWM50" s="548"/>
      <c r="GWN50" s="548"/>
      <c r="GWO50" s="548"/>
      <c r="GWP50" s="548"/>
      <c r="GWQ50" s="548"/>
      <c r="GWR50" s="548"/>
      <c r="GWS50" s="548"/>
      <c r="GWT50" s="548"/>
      <c r="GWU50" s="548"/>
      <c r="GWV50" s="548"/>
      <c r="GWW50" s="548"/>
      <c r="GWX50" s="548"/>
      <c r="GWY50" s="548"/>
      <c r="GWZ50" s="548"/>
      <c r="GXA50" s="548"/>
      <c r="GXB50" s="548"/>
      <c r="GXC50" s="548"/>
      <c r="GXD50" s="548"/>
      <c r="GXE50" s="548"/>
      <c r="GXF50" s="548"/>
      <c r="GXG50" s="548"/>
      <c r="GXH50" s="548"/>
      <c r="GXI50" s="548"/>
      <c r="GXJ50" s="548"/>
      <c r="GXK50" s="548"/>
      <c r="GXL50" s="548"/>
      <c r="GXM50" s="548"/>
      <c r="GXN50" s="548"/>
      <c r="GXO50" s="548"/>
      <c r="GXP50" s="548"/>
      <c r="GXQ50" s="548"/>
      <c r="GXR50" s="548"/>
      <c r="GXS50" s="548"/>
      <c r="GXT50" s="548"/>
      <c r="GXU50" s="548"/>
      <c r="GXV50" s="548"/>
      <c r="GXW50" s="548"/>
      <c r="GXX50" s="548"/>
      <c r="GXY50" s="548"/>
      <c r="GXZ50" s="548"/>
      <c r="GYA50" s="548"/>
      <c r="GYB50" s="548"/>
      <c r="GYC50" s="548"/>
      <c r="GYD50" s="548"/>
      <c r="GYE50" s="548"/>
      <c r="GYF50" s="548"/>
      <c r="GYG50" s="548"/>
      <c r="GYH50" s="548"/>
      <c r="GYI50" s="548"/>
      <c r="GYJ50" s="548"/>
      <c r="GYK50" s="548"/>
      <c r="GYL50" s="548"/>
      <c r="GYM50" s="548"/>
      <c r="GYN50" s="548"/>
      <c r="GYO50" s="548"/>
      <c r="GYP50" s="548"/>
      <c r="GYQ50" s="548"/>
      <c r="GYR50" s="548"/>
      <c r="GYS50" s="548"/>
      <c r="GYT50" s="548"/>
      <c r="GYU50" s="548"/>
      <c r="GYV50" s="548"/>
      <c r="GYW50" s="548"/>
      <c r="GYX50" s="548"/>
      <c r="GYY50" s="548"/>
      <c r="GYZ50" s="548"/>
      <c r="GZA50" s="548"/>
      <c r="GZB50" s="548"/>
      <c r="GZC50" s="548"/>
      <c r="GZD50" s="548"/>
      <c r="GZE50" s="548"/>
      <c r="GZF50" s="548"/>
      <c r="GZG50" s="548"/>
      <c r="GZH50" s="548"/>
      <c r="GZI50" s="548"/>
      <c r="GZJ50" s="548"/>
      <c r="GZK50" s="548"/>
      <c r="GZL50" s="548"/>
      <c r="GZM50" s="548"/>
      <c r="GZN50" s="548"/>
      <c r="GZO50" s="548"/>
      <c r="GZP50" s="548"/>
      <c r="GZQ50" s="548"/>
      <c r="GZR50" s="548"/>
      <c r="GZS50" s="548"/>
      <c r="GZT50" s="548"/>
      <c r="GZU50" s="548"/>
      <c r="GZV50" s="548"/>
      <c r="GZW50" s="548"/>
      <c r="GZX50" s="548"/>
      <c r="GZY50" s="548"/>
      <c r="GZZ50" s="548"/>
      <c r="HAA50" s="548"/>
      <c r="HAB50" s="548"/>
      <c r="HAC50" s="548"/>
      <c r="HAD50" s="548"/>
      <c r="HAE50" s="548"/>
      <c r="HAF50" s="548"/>
      <c r="HAG50" s="548"/>
      <c r="HAH50" s="548"/>
      <c r="HAI50" s="548"/>
      <c r="HAJ50" s="548"/>
      <c r="HAK50" s="548"/>
      <c r="HAL50" s="548"/>
      <c r="HAM50" s="548"/>
      <c r="HAN50" s="548"/>
      <c r="HAO50" s="548"/>
      <c r="HAP50" s="548"/>
      <c r="HAQ50" s="548"/>
      <c r="HAR50" s="548"/>
      <c r="HAS50" s="548"/>
      <c r="HAT50" s="548"/>
      <c r="HAU50" s="548"/>
      <c r="HAV50" s="548"/>
      <c r="HAW50" s="548"/>
      <c r="HAX50" s="548"/>
      <c r="HAY50" s="548"/>
      <c r="HAZ50" s="548"/>
      <c r="HBA50" s="548"/>
      <c r="HBB50" s="548"/>
      <c r="HBC50" s="548"/>
      <c r="HBD50" s="548"/>
      <c r="HBE50" s="548"/>
      <c r="HBF50" s="548"/>
      <c r="HBG50" s="548"/>
      <c r="HBH50" s="548"/>
      <c r="HBI50" s="548"/>
      <c r="HBJ50" s="548"/>
      <c r="HBK50" s="548"/>
      <c r="HBL50" s="548"/>
      <c r="HBM50" s="548"/>
      <c r="HBN50" s="548"/>
      <c r="HBO50" s="548"/>
      <c r="HBP50" s="548"/>
      <c r="HBQ50" s="548"/>
      <c r="HBR50" s="548"/>
      <c r="HBS50" s="548"/>
      <c r="HBT50" s="548"/>
      <c r="HBU50" s="548"/>
      <c r="HBV50" s="548"/>
      <c r="HBW50" s="548"/>
      <c r="HBX50" s="548"/>
      <c r="HBY50" s="548"/>
      <c r="HBZ50" s="548"/>
      <c r="HCA50" s="548"/>
      <c r="HCB50" s="548"/>
      <c r="HCC50" s="548"/>
      <c r="HCD50" s="548"/>
      <c r="HCE50" s="548"/>
      <c r="HCF50" s="548"/>
      <c r="HCG50" s="548"/>
      <c r="HCH50" s="548"/>
      <c r="HCI50" s="548"/>
      <c r="HCJ50" s="548"/>
      <c r="HCK50" s="548"/>
      <c r="HCL50" s="548"/>
      <c r="HCM50" s="548"/>
      <c r="HCN50" s="548"/>
      <c r="HCO50" s="548"/>
      <c r="HCP50" s="548"/>
      <c r="HCQ50" s="548"/>
      <c r="HCR50" s="548"/>
      <c r="HCS50" s="548"/>
      <c r="HCT50" s="548"/>
      <c r="HCU50" s="548"/>
      <c r="HCV50" s="548"/>
      <c r="HCW50" s="548"/>
      <c r="HCX50" s="548"/>
      <c r="HCY50" s="548"/>
      <c r="HCZ50" s="548"/>
      <c r="HDA50" s="548"/>
      <c r="HDB50" s="548"/>
      <c r="HDC50" s="548"/>
      <c r="HDD50" s="548"/>
      <c r="HDE50" s="548"/>
      <c r="HDF50" s="548"/>
      <c r="HDG50" s="548"/>
      <c r="HDH50" s="548"/>
      <c r="HDI50" s="548"/>
      <c r="HDJ50" s="548"/>
      <c r="HDK50" s="548"/>
      <c r="HDL50" s="548"/>
      <c r="HDM50" s="548"/>
      <c r="HDN50" s="548"/>
      <c r="HDO50" s="548"/>
      <c r="HDP50" s="548"/>
      <c r="HDQ50" s="548"/>
      <c r="HDR50" s="548"/>
      <c r="HDS50" s="548"/>
      <c r="HDT50" s="548"/>
      <c r="HDU50" s="548"/>
      <c r="HDV50" s="548"/>
      <c r="HDW50" s="548"/>
      <c r="HDX50" s="548"/>
      <c r="HDY50" s="548"/>
      <c r="HDZ50" s="548"/>
      <c r="HEA50" s="548"/>
      <c r="HEB50" s="548"/>
      <c r="HEC50" s="548"/>
      <c r="HED50" s="548"/>
      <c r="HEE50" s="548"/>
      <c r="HEF50" s="548"/>
      <c r="HEG50" s="548"/>
      <c r="HEH50" s="548"/>
      <c r="HEI50" s="548"/>
      <c r="HEJ50" s="548"/>
      <c r="HEK50" s="548"/>
      <c r="HEL50" s="548"/>
      <c r="HEM50" s="548"/>
      <c r="HEN50" s="548"/>
      <c r="HEO50" s="548"/>
      <c r="HEP50" s="548"/>
      <c r="HEQ50" s="548"/>
      <c r="HER50" s="548"/>
      <c r="HES50" s="548"/>
      <c r="HET50" s="548"/>
      <c r="HEU50" s="548"/>
      <c r="HEV50" s="548"/>
      <c r="HEW50" s="548"/>
      <c r="HEX50" s="548"/>
      <c r="HEY50" s="548"/>
      <c r="HEZ50" s="548"/>
      <c r="HFA50" s="548"/>
      <c r="HFB50" s="548"/>
      <c r="HFC50" s="548"/>
      <c r="HFD50" s="548"/>
      <c r="HFE50" s="548"/>
      <c r="HFF50" s="548"/>
      <c r="HFG50" s="548"/>
      <c r="HFH50" s="548"/>
      <c r="HFI50" s="548"/>
      <c r="HFJ50" s="548"/>
      <c r="HFK50" s="548"/>
      <c r="HFL50" s="548"/>
      <c r="HFM50" s="548"/>
      <c r="HFN50" s="548"/>
      <c r="HFO50" s="548"/>
      <c r="HFP50" s="548"/>
      <c r="HFQ50" s="548"/>
      <c r="HFR50" s="548"/>
      <c r="HFS50" s="548"/>
      <c r="HFT50" s="548"/>
      <c r="HFU50" s="548"/>
      <c r="HFV50" s="548"/>
      <c r="HFW50" s="548"/>
      <c r="HFX50" s="548"/>
      <c r="HFY50" s="548"/>
      <c r="HFZ50" s="548"/>
      <c r="HGA50" s="548"/>
      <c r="HGB50" s="548"/>
      <c r="HGC50" s="548"/>
      <c r="HGD50" s="548"/>
      <c r="HGE50" s="548"/>
      <c r="HGF50" s="548"/>
      <c r="HGG50" s="548"/>
      <c r="HGH50" s="548"/>
      <c r="HGI50" s="548"/>
      <c r="HGJ50" s="548"/>
      <c r="HGK50" s="548"/>
      <c r="HGL50" s="548"/>
      <c r="HGM50" s="548"/>
      <c r="HGN50" s="548"/>
      <c r="HGO50" s="548"/>
      <c r="HGP50" s="548"/>
      <c r="HGQ50" s="548"/>
      <c r="HGR50" s="548"/>
      <c r="HGS50" s="548"/>
      <c r="HGT50" s="548"/>
      <c r="HGU50" s="548"/>
      <c r="HGV50" s="548"/>
      <c r="HGW50" s="548"/>
      <c r="HGX50" s="548"/>
      <c r="HGY50" s="548"/>
      <c r="HGZ50" s="548"/>
      <c r="HHA50" s="548"/>
      <c r="HHB50" s="548"/>
      <c r="HHC50" s="548"/>
      <c r="HHD50" s="548"/>
      <c r="HHE50" s="548"/>
      <c r="HHF50" s="548"/>
      <c r="HHG50" s="548"/>
      <c r="HHH50" s="548"/>
      <c r="HHI50" s="548"/>
      <c r="HHJ50" s="548"/>
      <c r="HHK50" s="548"/>
      <c r="HHL50" s="548"/>
      <c r="HHM50" s="548"/>
      <c r="HHN50" s="548"/>
      <c r="HHO50" s="548"/>
      <c r="HHP50" s="548"/>
      <c r="HHQ50" s="548"/>
      <c r="HHR50" s="548"/>
      <c r="HHS50" s="548"/>
      <c r="HHT50" s="548"/>
      <c r="HHU50" s="548"/>
      <c r="HHV50" s="548"/>
      <c r="HHW50" s="548"/>
      <c r="HHX50" s="548"/>
      <c r="HHY50" s="548"/>
      <c r="HHZ50" s="548"/>
      <c r="HIA50" s="548"/>
      <c r="HIB50" s="548"/>
      <c r="HIC50" s="548"/>
      <c r="HID50" s="548"/>
      <c r="HIE50" s="548"/>
      <c r="HIF50" s="548"/>
      <c r="HIG50" s="548"/>
      <c r="HIH50" s="548"/>
      <c r="HII50" s="548"/>
      <c r="HIJ50" s="548"/>
      <c r="HIK50" s="548"/>
      <c r="HIL50" s="548"/>
      <c r="HIM50" s="548"/>
      <c r="HIN50" s="548"/>
      <c r="HIO50" s="548"/>
      <c r="HIP50" s="548"/>
      <c r="HIQ50" s="548"/>
      <c r="HIR50" s="548"/>
      <c r="HIS50" s="548"/>
      <c r="HIT50" s="548"/>
      <c r="HIU50" s="548"/>
      <c r="HIV50" s="548"/>
      <c r="HIW50" s="548"/>
      <c r="HIX50" s="548"/>
      <c r="HIY50" s="548"/>
      <c r="HIZ50" s="548"/>
      <c r="HJA50" s="548"/>
      <c r="HJB50" s="548"/>
      <c r="HJC50" s="548"/>
      <c r="HJD50" s="548"/>
      <c r="HJE50" s="548"/>
      <c r="HJF50" s="548"/>
      <c r="HJG50" s="548"/>
      <c r="HJH50" s="548"/>
      <c r="HJI50" s="548"/>
      <c r="HJJ50" s="548"/>
      <c r="HJK50" s="548"/>
      <c r="HJL50" s="548"/>
      <c r="HJM50" s="548"/>
      <c r="HJN50" s="548"/>
      <c r="HJO50" s="548"/>
      <c r="HJP50" s="548"/>
      <c r="HJQ50" s="548"/>
      <c r="HJR50" s="548"/>
      <c r="HJS50" s="548"/>
      <c r="HJT50" s="548"/>
      <c r="HJU50" s="548"/>
      <c r="HJV50" s="548"/>
      <c r="HJW50" s="548"/>
      <c r="HJX50" s="548"/>
      <c r="HJY50" s="548"/>
      <c r="HJZ50" s="548"/>
      <c r="HKA50" s="548"/>
      <c r="HKB50" s="548"/>
      <c r="HKC50" s="548"/>
      <c r="HKD50" s="548"/>
      <c r="HKE50" s="548"/>
      <c r="HKF50" s="548"/>
      <c r="HKG50" s="548"/>
      <c r="HKH50" s="548"/>
      <c r="HKI50" s="548"/>
      <c r="HKJ50" s="548"/>
      <c r="HKK50" s="548"/>
      <c r="HKL50" s="548"/>
      <c r="HKM50" s="548"/>
      <c r="HKN50" s="548"/>
      <c r="HKO50" s="548"/>
      <c r="HKP50" s="548"/>
      <c r="HKQ50" s="548"/>
      <c r="HKR50" s="548"/>
      <c r="HKS50" s="548"/>
      <c r="HKT50" s="548"/>
      <c r="HKU50" s="548"/>
      <c r="HKV50" s="548"/>
      <c r="HKW50" s="548"/>
      <c r="HKX50" s="548"/>
      <c r="HKY50" s="548"/>
      <c r="HKZ50" s="548"/>
      <c r="HLA50" s="548"/>
      <c r="HLB50" s="548"/>
      <c r="HLC50" s="548"/>
      <c r="HLD50" s="548"/>
      <c r="HLE50" s="548"/>
      <c r="HLF50" s="548"/>
      <c r="HLG50" s="548"/>
      <c r="HLH50" s="548"/>
      <c r="HLI50" s="548"/>
      <c r="HLJ50" s="548"/>
      <c r="HLK50" s="548"/>
      <c r="HLL50" s="548"/>
      <c r="HLM50" s="548"/>
      <c r="HLN50" s="548"/>
      <c r="HLO50" s="548"/>
      <c r="HLP50" s="548"/>
      <c r="HLQ50" s="548"/>
      <c r="HLR50" s="548"/>
      <c r="HLS50" s="548"/>
      <c r="HLT50" s="548"/>
      <c r="HLU50" s="548"/>
      <c r="HLV50" s="548"/>
      <c r="HLW50" s="548"/>
      <c r="HLX50" s="548"/>
      <c r="HLY50" s="548"/>
      <c r="HLZ50" s="548"/>
      <c r="HMA50" s="548"/>
      <c r="HMB50" s="548"/>
      <c r="HMC50" s="548"/>
      <c r="HMD50" s="548"/>
      <c r="HME50" s="548"/>
      <c r="HMF50" s="548"/>
      <c r="HMG50" s="548"/>
      <c r="HMH50" s="548"/>
      <c r="HMI50" s="548"/>
      <c r="HMJ50" s="548"/>
      <c r="HMK50" s="548"/>
      <c r="HML50" s="548"/>
      <c r="HMM50" s="548"/>
      <c r="HMN50" s="548"/>
      <c r="HMO50" s="548"/>
      <c r="HMP50" s="548"/>
      <c r="HMQ50" s="548"/>
      <c r="HMR50" s="548"/>
      <c r="HMS50" s="548"/>
      <c r="HMT50" s="548"/>
      <c r="HMU50" s="548"/>
      <c r="HMV50" s="548"/>
      <c r="HMW50" s="548"/>
      <c r="HMX50" s="548"/>
      <c r="HMY50" s="548"/>
      <c r="HMZ50" s="548"/>
      <c r="HNA50" s="548"/>
      <c r="HNB50" s="548"/>
      <c r="HNC50" s="548"/>
      <c r="HND50" s="548"/>
      <c r="HNE50" s="548"/>
      <c r="HNF50" s="548"/>
      <c r="HNG50" s="548"/>
      <c r="HNH50" s="548"/>
      <c r="HNI50" s="548"/>
      <c r="HNJ50" s="548"/>
      <c r="HNK50" s="548"/>
      <c r="HNL50" s="548"/>
      <c r="HNM50" s="548"/>
      <c r="HNN50" s="548"/>
      <c r="HNO50" s="548"/>
      <c r="HNP50" s="548"/>
      <c r="HNQ50" s="548"/>
      <c r="HNR50" s="548"/>
      <c r="HNS50" s="548"/>
      <c r="HNT50" s="548"/>
      <c r="HNU50" s="548"/>
      <c r="HNV50" s="548"/>
      <c r="HNW50" s="548"/>
      <c r="HNX50" s="548"/>
      <c r="HNY50" s="548"/>
      <c r="HNZ50" s="548"/>
      <c r="HOA50" s="548"/>
      <c r="HOB50" s="548"/>
      <c r="HOC50" s="548"/>
      <c r="HOD50" s="548"/>
      <c r="HOE50" s="548"/>
      <c r="HOF50" s="548"/>
      <c r="HOG50" s="548"/>
      <c r="HOH50" s="548"/>
      <c r="HOI50" s="548"/>
      <c r="HOJ50" s="548"/>
      <c r="HOK50" s="548"/>
      <c r="HOL50" s="548"/>
      <c r="HOM50" s="548"/>
      <c r="HON50" s="548"/>
      <c r="HOO50" s="548"/>
      <c r="HOP50" s="548"/>
      <c r="HOQ50" s="548"/>
      <c r="HOR50" s="548"/>
      <c r="HOS50" s="548"/>
      <c r="HOT50" s="548"/>
      <c r="HOU50" s="548"/>
      <c r="HOV50" s="548"/>
      <c r="HOW50" s="548"/>
      <c r="HOX50" s="548"/>
      <c r="HOY50" s="548"/>
      <c r="HOZ50" s="548"/>
      <c r="HPA50" s="548"/>
      <c r="HPB50" s="548"/>
      <c r="HPC50" s="548"/>
      <c r="HPD50" s="548"/>
      <c r="HPE50" s="548"/>
      <c r="HPF50" s="548"/>
      <c r="HPG50" s="548"/>
      <c r="HPH50" s="548"/>
      <c r="HPI50" s="548"/>
      <c r="HPJ50" s="548"/>
      <c r="HPK50" s="548"/>
      <c r="HPL50" s="548"/>
      <c r="HPM50" s="548"/>
      <c r="HPN50" s="548"/>
      <c r="HPO50" s="548"/>
      <c r="HPP50" s="548"/>
      <c r="HPQ50" s="548"/>
      <c r="HPR50" s="548"/>
      <c r="HPS50" s="548"/>
      <c r="HPT50" s="548"/>
      <c r="HPU50" s="548"/>
      <c r="HPV50" s="548"/>
      <c r="HPW50" s="548"/>
      <c r="HPX50" s="548"/>
      <c r="HPY50" s="548"/>
      <c r="HPZ50" s="548"/>
      <c r="HQA50" s="548"/>
      <c r="HQB50" s="548"/>
      <c r="HQC50" s="548"/>
      <c r="HQD50" s="548"/>
      <c r="HQE50" s="548"/>
      <c r="HQF50" s="548"/>
      <c r="HQG50" s="548"/>
      <c r="HQH50" s="548"/>
      <c r="HQI50" s="548"/>
      <c r="HQJ50" s="548"/>
      <c r="HQK50" s="548"/>
      <c r="HQL50" s="548"/>
      <c r="HQM50" s="548"/>
      <c r="HQN50" s="548"/>
      <c r="HQO50" s="548"/>
      <c r="HQP50" s="548"/>
      <c r="HQQ50" s="548"/>
      <c r="HQR50" s="548"/>
      <c r="HQS50" s="548"/>
      <c r="HQT50" s="548"/>
      <c r="HQU50" s="548"/>
      <c r="HQV50" s="548"/>
      <c r="HQW50" s="548"/>
      <c r="HQX50" s="548"/>
      <c r="HQY50" s="548"/>
      <c r="HQZ50" s="548"/>
      <c r="HRA50" s="548"/>
      <c r="HRB50" s="548"/>
      <c r="HRC50" s="548"/>
      <c r="HRD50" s="548"/>
      <c r="HRE50" s="548"/>
      <c r="HRF50" s="548"/>
      <c r="HRG50" s="548"/>
      <c r="HRH50" s="548"/>
      <c r="HRI50" s="548"/>
      <c r="HRJ50" s="548"/>
      <c r="HRK50" s="548"/>
      <c r="HRL50" s="548"/>
      <c r="HRM50" s="548"/>
      <c r="HRN50" s="548"/>
      <c r="HRO50" s="548"/>
      <c r="HRP50" s="548"/>
      <c r="HRQ50" s="548"/>
      <c r="HRR50" s="548"/>
      <c r="HRS50" s="548"/>
      <c r="HRT50" s="548"/>
      <c r="HRU50" s="548"/>
      <c r="HRV50" s="548"/>
      <c r="HRW50" s="548"/>
      <c r="HRX50" s="548"/>
      <c r="HRY50" s="548"/>
      <c r="HRZ50" s="548"/>
      <c r="HSA50" s="548"/>
      <c r="HSB50" s="548"/>
      <c r="HSC50" s="548"/>
      <c r="HSD50" s="548"/>
      <c r="HSE50" s="548"/>
      <c r="HSF50" s="548"/>
      <c r="HSG50" s="548"/>
      <c r="HSH50" s="548"/>
      <c r="HSI50" s="548"/>
      <c r="HSJ50" s="548"/>
      <c r="HSK50" s="548"/>
      <c r="HSL50" s="548"/>
      <c r="HSM50" s="548"/>
      <c r="HSN50" s="548"/>
      <c r="HSO50" s="548"/>
      <c r="HSP50" s="548"/>
      <c r="HSQ50" s="548"/>
      <c r="HSR50" s="548"/>
      <c r="HSS50" s="548"/>
      <c r="HST50" s="548"/>
      <c r="HSU50" s="548"/>
      <c r="HSV50" s="548"/>
      <c r="HSW50" s="548"/>
      <c r="HSX50" s="548"/>
      <c r="HSY50" s="548"/>
      <c r="HSZ50" s="548"/>
      <c r="HTA50" s="548"/>
      <c r="HTB50" s="548"/>
      <c r="HTC50" s="548"/>
      <c r="HTD50" s="548"/>
      <c r="HTE50" s="548"/>
      <c r="HTF50" s="548"/>
      <c r="HTG50" s="548"/>
      <c r="HTH50" s="548"/>
      <c r="HTI50" s="548"/>
      <c r="HTJ50" s="548"/>
      <c r="HTK50" s="548"/>
      <c r="HTL50" s="548"/>
      <c r="HTM50" s="548"/>
      <c r="HTN50" s="548"/>
      <c r="HTO50" s="548"/>
      <c r="HTP50" s="548"/>
      <c r="HTQ50" s="548"/>
      <c r="HTR50" s="548"/>
      <c r="HTS50" s="548"/>
      <c r="HTT50" s="548"/>
      <c r="HTU50" s="548"/>
      <c r="HTV50" s="548"/>
      <c r="HTW50" s="548"/>
      <c r="HTX50" s="548"/>
      <c r="HTY50" s="548"/>
      <c r="HTZ50" s="548"/>
      <c r="HUA50" s="548"/>
      <c r="HUB50" s="548"/>
      <c r="HUC50" s="548"/>
      <c r="HUD50" s="548"/>
      <c r="HUE50" s="548"/>
      <c r="HUF50" s="548"/>
      <c r="HUG50" s="548"/>
      <c r="HUH50" s="548"/>
      <c r="HUI50" s="548"/>
      <c r="HUJ50" s="548"/>
      <c r="HUK50" s="548"/>
      <c r="HUL50" s="548"/>
      <c r="HUM50" s="548"/>
      <c r="HUN50" s="548"/>
      <c r="HUO50" s="548"/>
      <c r="HUP50" s="548"/>
      <c r="HUQ50" s="548"/>
      <c r="HUR50" s="548"/>
      <c r="HUS50" s="548"/>
      <c r="HUT50" s="548"/>
      <c r="HUU50" s="548"/>
      <c r="HUV50" s="548"/>
      <c r="HUW50" s="548"/>
      <c r="HUX50" s="548"/>
      <c r="HUY50" s="548"/>
      <c r="HUZ50" s="548"/>
      <c r="HVA50" s="548"/>
      <c r="HVB50" s="548"/>
      <c r="HVC50" s="548"/>
      <c r="HVD50" s="548"/>
      <c r="HVE50" s="548"/>
      <c r="HVF50" s="548"/>
      <c r="HVG50" s="548"/>
      <c r="HVH50" s="548"/>
      <c r="HVI50" s="548"/>
      <c r="HVJ50" s="548"/>
      <c r="HVK50" s="548"/>
      <c r="HVL50" s="548"/>
      <c r="HVM50" s="548"/>
      <c r="HVN50" s="548"/>
      <c r="HVO50" s="548"/>
      <c r="HVP50" s="548"/>
      <c r="HVQ50" s="548"/>
      <c r="HVR50" s="548"/>
      <c r="HVS50" s="548"/>
      <c r="HVT50" s="548"/>
      <c r="HVU50" s="548"/>
      <c r="HVV50" s="548"/>
      <c r="HVW50" s="548"/>
      <c r="HVX50" s="548"/>
      <c r="HVY50" s="548"/>
      <c r="HVZ50" s="548"/>
      <c r="HWA50" s="548"/>
      <c r="HWB50" s="548"/>
      <c r="HWC50" s="548"/>
      <c r="HWD50" s="548"/>
      <c r="HWE50" s="548"/>
      <c r="HWF50" s="548"/>
      <c r="HWG50" s="548"/>
      <c r="HWH50" s="548"/>
      <c r="HWI50" s="548"/>
      <c r="HWJ50" s="548"/>
      <c r="HWK50" s="548"/>
      <c r="HWL50" s="548"/>
      <c r="HWM50" s="548"/>
      <c r="HWN50" s="548"/>
      <c r="HWO50" s="548"/>
      <c r="HWP50" s="548"/>
      <c r="HWQ50" s="548"/>
      <c r="HWR50" s="548"/>
      <c r="HWS50" s="548"/>
      <c r="HWT50" s="548"/>
      <c r="HWU50" s="548"/>
      <c r="HWV50" s="548"/>
      <c r="HWW50" s="548"/>
      <c r="HWX50" s="548"/>
      <c r="HWY50" s="548"/>
      <c r="HWZ50" s="548"/>
      <c r="HXA50" s="548"/>
      <c r="HXB50" s="548"/>
      <c r="HXC50" s="548"/>
      <c r="HXD50" s="548"/>
      <c r="HXE50" s="548"/>
      <c r="HXF50" s="548"/>
      <c r="HXG50" s="548"/>
      <c r="HXH50" s="548"/>
      <c r="HXI50" s="548"/>
      <c r="HXJ50" s="548"/>
      <c r="HXK50" s="548"/>
      <c r="HXL50" s="548"/>
      <c r="HXM50" s="548"/>
      <c r="HXN50" s="548"/>
      <c r="HXO50" s="548"/>
      <c r="HXP50" s="548"/>
      <c r="HXQ50" s="548"/>
      <c r="HXR50" s="548"/>
      <c r="HXS50" s="548"/>
      <c r="HXT50" s="548"/>
      <c r="HXU50" s="548"/>
      <c r="HXV50" s="548"/>
      <c r="HXW50" s="548"/>
      <c r="HXX50" s="548"/>
      <c r="HXY50" s="548"/>
      <c r="HXZ50" s="548"/>
      <c r="HYA50" s="548"/>
      <c r="HYB50" s="548"/>
      <c r="HYC50" s="548"/>
      <c r="HYD50" s="548"/>
      <c r="HYE50" s="548"/>
      <c r="HYF50" s="548"/>
      <c r="HYG50" s="548"/>
      <c r="HYH50" s="548"/>
      <c r="HYI50" s="548"/>
      <c r="HYJ50" s="548"/>
      <c r="HYK50" s="548"/>
      <c r="HYL50" s="548"/>
      <c r="HYM50" s="548"/>
      <c r="HYN50" s="548"/>
      <c r="HYO50" s="548"/>
      <c r="HYP50" s="548"/>
      <c r="HYQ50" s="548"/>
      <c r="HYR50" s="548"/>
      <c r="HYS50" s="548"/>
      <c r="HYT50" s="548"/>
      <c r="HYU50" s="548"/>
      <c r="HYV50" s="548"/>
      <c r="HYW50" s="548"/>
      <c r="HYX50" s="548"/>
      <c r="HYY50" s="548"/>
      <c r="HYZ50" s="548"/>
      <c r="HZA50" s="548"/>
      <c r="HZB50" s="548"/>
      <c r="HZC50" s="548"/>
      <c r="HZD50" s="548"/>
      <c r="HZE50" s="548"/>
      <c r="HZF50" s="548"/>
      <c r="HZG50" s="548"/>
      <c r="HZH50" s="548"/>
      <c r="HZI50" s="548"/>
      <c r="HZJ50" s="548"/>
      <c r="HZK50" s="548"/>
      <c r="HZL50" s="548"/>
      <c r="HZM50" s="548"/>
      <c r="HZN50" s="548"/>
      <c r="HZO50" s="548"/>
      <c r="HZP50" s="548"/>
      <c r="HZQ50" s="548"/>
      <c r="HZR50" s="548"/>
      <c r="HZS50" s="548"/>
      <c r="HZT50" s="548"/>
      <c r="HZU50" s="548"/>
      <c r="HZV50" s="548"/>
      <c r="HZW50" s="548"/>
      <c r="HZX50" s="548"/>
      <c r="HZY50" s="548"/>
      <c r="HZZ50" s="548"/>
      <c r="IAA50" s="548"/>
      <c r="IAB50" s="548"/>
      <c r="IAC50" s="548"/>
      <c r="IAD50" s="548"/>
      <c r="IAE50" s="548"/>
      <c r="IAF50" s="548"/>
      <c r="IAG50" s="548"/>
      <c r="IAH50" s="548"/>
      <c r="IAI50" s="548"/>
      <c r="IAJ50" s="548"/>
      <c r="IAK50" s="548"/>
      <c r="IAL50" s="548"/>
      <c r="IAM50" s="548"/>
      <c r="IAN50" s="548"/>
      <c r="IAO50" s="548"/>
      <c r="IAP50" s="548"/>
      <c r="IAQ50" s="548"/>
      <c r="IAR50" s="548"/>
      <c r="IAS50" s="548"/>
      <c r="IAT50" s="548"/>
      <c r="IAU50" s="548"/>
      <c r="IAV50" s="548"/>
      <c r="IAW50" s="548"/>
      <c r="IAX50" s="548"/>
      <c r="IAY50" s="548"/>
      <c r="IAZ50" s="548"/>
      <c r="IBA50" s="548"/>
      <c r="IBB50" s="548"/>
      <c r="IBC50" s="548"/>
      <c r="IBD50" s="548"/>
      <c r="IBE50" s="548"/>
      <c r="IBF50" s="548"/>
      <c r="IBG50" s="548"/>
      <c r="IBH50" s="548"/>
      <c r="IBI50" s="548"/>
      <c r="IBJ50" s="548"/>
      <c r="IBK50" s="548"/>
      <c r="IBL50" s="548"/>
      <c r="IBM50" s="548"/>
      <c r="IBN50" s="548"/>
      <c r="IBO50" s="548"/>
      <c r="IBP50" s="548"/>
      <c r="IBQ50" s="548"/>
      <c r="IBR50" s="548"/>
      <c r="IBS50" s="548"/>
      <c r="IBT50" s="548"/>
      <c r="IBU50" s="548"/>
      <c r="IBV50" s="548"/>
      <c r="IBW50" s="548"/>
      <c r="IBX50" s="548"/>
      <c r="IBY50" s="548"/>
      <c r="IBZ50" s="548"/>
      <c r="ICA50" s="548"/>
      <c r="ICB50" s="548"/>
      <c r="ICC50" s="548"/>
      <c r="ICD50" s="548"/>
      <c r="ICE50" s="548"/>
      <c r="ICF50" s="548"/>
      <c r="ICG50" s="548"/>
      <c r="ICH50" s="548"/>
      <c r="ICI50" s="548"/>
      <c r="ICJ50" s="548"/>
      <c r="ICK50" s="548"/>
      <c r="ICL50" s="548"/>
      <c r="ICM50" s="548"/>
      <c r="ICN50" s="548"/>
      <c r="ICO50" s="548"/>
      <c r="ICP50" s="548"/>
      <c r="ICQ50" s="548"/>
      <c r="ICR50" s="548"/>
      <c r="ICS50" s="548"/>
      <c r="ICT50" s="548"/>
      <c r="ICU50" s="548"/>
      <c r="ICV50" s="548"/>
      <c r="ICW50" s="548"/>
      <c r="ICX50" s="548"/>
      <c r="ICY50" s="548"/>
      <c r="ICZ50" s="548"/>
      <c r="IDA50" s="548"/>
      <c r="IDB50" s="548"/>
      <c r="IDC50" s="548"/>
      <c r="IDD50" s="548"/>
      <c r="IDE50" s="548"/>
      <c r="IDF50" s="548"/>
      <c r="IDG50" s="548"/>
      <c r="IDH50" s="548"/>
      <c r="IDI50" s="548"/>
      <c r="IDJ50" s="548"/>
      <c r="IDK50" s="548"/>
      <c r="IDL50" s="548"/>
      <c r="IDM50" s="548"/>
      <c r="IDN50" s="548"/>
      <c r="IDO50" s="548"/>
      <c r="IDP50" s="548"/>
      <c r="IDQ50" s="548"/>
      <c r="IDR50" s="548"/>
      <c r="IDS50" s="548"/>
      <c r="IDT50" s="548"/>
      <c r="IDU50" s="548"/>
      <c r="IDV50" s="548"/>
      <c r="IDW50" s="548"/>
      <c r="IDX50" s="548"/>
      <c r="IDY50" s="548"/>
      <c r="IDZ50" s="548"/>
      <c r="IEA50" s="548"/>
      <c r="IEB50" s="548"/>
      <c r="IEC50" s="548"/>
      <c r="IED50" s="548"/>
      <c r="IEE50" s="548"/>
      <c r="IEF50" s="548"/>
      <c r="IEG50" s="548"/>
      <c r="IEH50" s="548"/>
      <c r="IEI50" s="548"/>
      <c r="IEJ50" s="548"/>
      <c r="IEK50" s="548"/>
      <c r="IEL50" s="548"/>
      <c r="IEM50" s="548"/>
      <c r="IEN50" s="548"/>
      <c r="IEO50" s="548"/>
      <c r="IEP50" s="548"/>
      <c r="IEQ50" s="548"/>
      <c r="IER50" s="548"/>
      <c r="IES50" s="548"/>
      <c r="IET50" s="548"/>
      <c r="IEU50" s="548"/>
      <c r="IEV50" s="548"/>
      <c r="IEW50" s="548"/>
      <c r="IEX50" s="548"/>
      <c r="IEY50" s="548"/>
      <c r="IEZ50" s="548"/>
      <c r="IFA50" s="548"/>
      <c r="IFB50" s="548"/>
      <c r="IFC50" s="548"/>
      <c r="IFD50" s="548"/>
      <c r="IFE50" s="548"/>
      <c r="IFF50" s="548"/>
      <c r="IFG50" s="548"/>
      <c r="IFH50" s="548"/>
      <c r="IFI50" s="548"/>
      <c r="IFJ50" s="548"/>
      <c r="IFK50" s="548"/>
      <c r="IFL50" s="548"/>
      <c r="IFM50" s="548"/>
      <c r="IFN50" s="548"/>
      <c r="IFO50" s="548"/>
      <c r="IFP50" s="548"/>
      <c r="IFQ50" s="548"/>
      <c r="IFR50" s="548"/>
      <c r="IFS50" s="548"/>
      <c r="IFT50" s="548"/>
      <c r="IFU50" s="548"/>
      <c r="IFV50" s="548"/>
      <c r="IFW50" s="548"/>
      <c r="IFX50" s="548"/>
      <c r="IFY50" s="548"/>
      <c r="IFZ50" s="548"/>
      <c r="IGA50" s="548"/>
      <c r="IGB50" s="548"/>
      <c r="IGC50" s="548"/>
      <c r="IGD50" s="548"/>
      <c r="IGE50" s="548"/>
      <c r="IGF50" s="548"/>
      <c r="IGG50" s="548"/>
      <c r="IGH50" s="548"/>
      <c r="IGI50" s="548"/>
      <c r="IGJ50" s="548"/>
      <c r="IGK50" s="548"/>
      <c r="IGL50" s="548"/>
      <c r="IGM50" s="548"/>
      <c r="IGN50" s="548"/>
      <c r="IGO50" s="548"/>
      <c r="IGP50" s="548"/>
      <c r="IGQ50" s="548"/>
      <c r="IGR50" s="548"/>
      <c r="IGS50" s="548"/>
      <c r="IGT50" s="548"/>
      <c r="IGU50" s="548"/>
      <c r="IGV50" s="548"/>
      <c r="IGW50" s="548"/>
      <c r="IGX50" s="548"/>
      <c r="IGY50" s="548"/>
      <c r="IGZ50" s="548"/>
      <c r="IHA50" s="548"/>
      <c r="IHB50" s="548"/>
      <c r="IHC50" s="548"/>
      <c r="IHD50" s="548"/>
      <c r="IHE50" s="548"/>
      <c r="IHF50" s="548"/>
      <c r="IHG50" s="548"/>
      <c r="IHH50" s="548"/>
      <c r="IHI50" s="548"/>
      <c r="IHJ50" s="548"/>
      <c r="IHK50" s="548"/>
      <c r="IHL50" s="548"/>
      <c r="IHM50" s="548"/>
      <c r="IHN50" s="548"/>
      <c r="IHO50" s="548"/>
      <c r="IHP50" s="548"/>
      <c r="IHQ50" s="548"/>
      <c r="IHR50" s="548"/>
      <c r="IHS50" s="548"/>
      <c r="IHT50" s="548"/>
      <c r="IHU50" s="548"/>
      <c r="IHV50" s="548"/>
      <c r="IHW50" s="548"/>
      <c r="IHX50" s="548"/>
      <c r="IHY50" s="548"/>
      <c r="IHZ50" s="548"/>
      <c r="IIA50" s="548"/>
      <c r="IIB50" s="548"/>
      <c r="IIC50" s="548"/>
      <c r="IID50" s="548"/>
      <c r="IIE50" s="548"/>
      <c r="IIF50" s="548"/>
      <c r="IIG50" s="548"/>
      <c r="IIH50" s="548"/>
      <c r="III50" s="548"/>
      <c r="IIJ50" s="548"/>
      <c r="IIK50" s="548"/>
      <c r="IIL50" s="548"/>
      <c r="IIM50" s="548"/>
      <c r="IIN50" s="548"/>
      <c r="IIO50" s="548"/>
      <c r="IIP50" s="548"/>
      <c r="IIQ50" s="548"/>
      <c r="IIR50" s="548"/>
      <c r="IIS50" s="548"/>
      <c r="IIT50" s="548"/>
      <c r="IIU50" s="548"/>
      <c r="IIV50" s="548"/>
      <c r="IIW50" s="548"/>
      <c r="IIX50" s="548"/>
      <c r="IIY50" s="548"/>
      <c r="IIZ50" s="548"/>
      <c r="IJA50" s="548"/>
      <c r="IJB50" s="548"/>
      <c r="IJC50" s="548"/>
      <c r="IJD50" s="548"/>
      <c r="IJE50" s="548"/>
      <c r="IJF50" s="548"/>
      <c r="IJG50" s="548"/>
      <c r="IJH50" s="548"/>
      <c r="IJI50" s="548"/>
      <c r="IJJ50" s="548"/>
      <c r="IJK50" s="548"/>
      <c r="IJL50" s="548"/>
      <c r="IJM50" s="548"/>
      <c r="IJN50" s="548"/>
      <c r="IJO50" s="548"/>
      <c r="IJP50" s="548"/>
      <c r="IJQ50" s="548"/>
      <c r="IJR50" s="548"/>
      <c r="IJS50" s="548"/>
      <c r="IJT50" s="548"/>
      <c r="IJU50" s="548"/>
      <c r="IJV50" s="548"/>
      <c r="IJW50" s="548"/>
      <c r="IJX50" s="548"/>
      <c r="IJY50" s="548"/>
      <c r="IJZ50" s="548"/>
      <c r="IKA50" s="548"/>
      <c r="IKB50" s="548"/>
      <c r="IKC50" s="548"/>
      <c r="IKD50" s="548"/>
      <c r="IKE50" s="548"/>
      <c r="IKF50" s="548"/>
      <c r="IKG50" s="548"/>
      <c r="IKH50" s="548"/>
      <c r="IKI50" s="548"/>
      <c r="IKJ50" s="548"/>
      <c r="IKK50" s="548"/>
      <c r="IKL50" s="548"/>
      <c r="IKM50" s="548"/>
      <c r="IKN50" s="548"/>
      <c r="IKO50" s="548"/>
      <c r="IKP50" s="548"/>
      <c r="IKQ50" s="548"/>
      <c r="IKR50" s="548"/>
      <c r="IKS50" s="548"/>
      <c r="IKT50" s="548"/>
      <c r="IKU50" s="548"/>
      <c r="IKV50" s="548"/>
      <c r="IKW50" s="548"/>
      <c r="IKX50" s="548"/>
      <c r="IKY50" s="548"/>
      <c r="IKZ50" s="548"/>
      <c r="ILA50" s="548"/>
      <c r="ILB50" s="548"/>
      <c r="ILC50" s="548"/>
      <c r="ILD50" s="548"/>
      <c r="ILE50" s="548"/>
      <c r="ILF50" s="548"/>
      <c r="ILG50" s="548"/>
      <c r="ILH50" s="548"/>
      <c r="ILI50" s="548"/>
      <c r="ILJ50" s="548"/>
      <c r="ILK50" s="548"/>
      <c r="ILL50" s="548"/>
      <c r="ILM50" s="548"/>
      <c r="ILN50" s="548"/>
      <c r="ILO50" s="548"/>
      <c r="ILP50" s="548"/>
      <c r="ILQ50" s="548"/>
      <c r="ILR50" s="548"/>
      <c r="ILS50" s="548"/>
      <c r="ILT50" s="548"/>
      <c r="ILU50" s="548"/>
      <c r="ILV50" s="548"/>
      <c r="ILW50" s="548"/>
      <c r="ILX50" s="548"/>
      <c r="ILY50" s="548"/>
      <c r="ILZ50" s="548"/>
      <c r="IMA50" s="548"/>
      <c r="IMB50" s="548"/>
      <c r="IMC50" s="548"/>
      <c r="IMD50" s="548"/>
      <c r="IME50" s="548"/>
      <c r="IMF50" s="548"/>
      <c r="IMG50" s="548"/>
      <c r="IMH50" s="548"/>
      <c r="IMI50" s="548"/>
      <c r="IMJ50" s="548"/>
      <c r="IMK50" s="548"/>
      <c r="IML50" s="548"/>
      <c r="IMM50" s="548"/>
      <c r="IMN50" s="548"/>
      <c r="IMO50" s="548"/>
      <c r="IMP50" s="548"/>
      <c r="IMQ50" s="548"/>
      <c r="IMR50" s="548"/>
      <c r="IMS50" s="548"/>
      <c r="IMT50" s="548"/>
      <c r="IMU50" s="548"/>
      <c r="IMV50" s="548"/>
      <c r="IMW50" s="548"/>
      <c r="IMX50" s="548"/>
      <c r="IMY50" s="548"/>
      <c r="IMZ50" s="548"/>
      <c r="INA50" s="548"/>
      <c r="INB50" s="548"/>
      <c r="INC50" s="548"/>
      <c r="IND50" s="548"/>
      <c r="INE50" s="548"/>
      <c r="INF50" s="548"/>
      <c r="ING50" s="548"/>
      <c r="INH50" s="548"/>
      <c r="INI50" s="548"/>
      <c r="INJ50" s="548"/>
      <c r="INK50" s="548"/>
      <c r="INL50" s="548"/>
      <c r="INM50" s="548"/>
      <c r="INN50" s="548"/>
      <c r="INO50" s="548"/>
      <c r="INP50" s="548"/>
      <c r="INQ50" s="548"/>
      <c r="INR50" s="548"/>
      <c r="INS50" s="548"/>
      <c r="INT50" s="548"/>
      <c r="INU50" s="548"/>
      <c r="INV50" s="548"/>
      <c r="INW50" s="548"/>
      <c r="INX50" s="548"/>
      <c r="INY50" s="548"/>
      <c r="INZ50" s="548"/>
      <c r="IOA50" s="548"/>
      <c r="IOB50" s="548"/>
      <c r="IOC50" s="548"/>
      <c r="IOD50" s="548"/>
      <c r="IOE50" s="548"/>
      <c r="IOF50" s="548"/>
      <c r="IOG50" s="548"/>
      <c r="IOH50" s="548"/>
      <c r="IOI50" s="548"/>
      <c r="IOJ50" s="548"/>
      <c r="IOK50" s="548"/>
      <c r="IOL50" s="548"/>
      <c r="IOM50" s="548"/>
      <c r="ION50" s="548"/>
      <c r="IOO50" s="548"/>
      <c r="IOP50" s="548"/>
      <c r="IOQ50" s="548"/>
      <c r="IOR50" s="548"/>
      <c r="IOS50" s="548"/>
      <c r="IOT50" s="548"/>
      <c r="IOU50" s="548"/>
      <c r="IOV50" s="548"/>
      <c r="IOW50" s="548"/>
      <c r="IOX50" s="548"/>
      <c r="IOY50" s="548"/>
      <c r="IOZ50" s="548"/>
      <c r="IPA50" s="548"/>
      <c r="IPB50" s="548"/>
      <c r="IPC50" s="548"/>
      <c r="IPD50" s="548"/>
      <c r="IPE50" s="548"/>
      <c r="IPF50" s="548"/>
      <c r="IPG50" s="548"/>
      <c r="IPH50" s="548"/>
      <c r="IPI50" s="548"/>
      <c r="IPJ50" s="548"/>
      <c r="IPK50" s="548"/>
      <c r="IPL50" s="548"/>
      <c r="IPM50" s="548"/>
      <c r="IPN50" s="548"/>
      <c r="IPO50" s="548"/>
      <c r="IPP50" s="548"/>
      <c r="IPQ50" s="548"/>
      <c r="IPR50" s="548"/>
      <c r="IPS50" s="548"/>
      <c r="IPT50" s="548"/>
      <c r="IPU50" s="548"/>
      <c r="IPV50" s="548"/>
      <c r="IPW50" s="548"/>
      <c r="IPX50" s="548"/>
      <c r="IPY50" s="548"/>
      <c r="IPZ50" s="548"/>
      <c r="IQA50" s="548"/>
      <c r="IQB50" s="548"/>
      <c r="IQC50" s="548"/>
      <c r="IQD50" s="548"/>
      <c r="IQE50" s="548"/>
      <c r="IQF50" s="548"/>
      <c r="IQG50" s="548"/>
      <c r="IQH50" s="548"/>
      <c r="IQI50" s="548"/>
      <c r="IQJ50" s="548"/>
      <c r="IQK50" s="548"/>
      <c r="IQL50" s="548"/>
      <c r="IQM50" s="548"/>
      <c r="IQN50" s="548"/>
      <c r="IQO50" s="548"/>
      <c r="IQP50" s="548"/>
      <c r="IQQ50" s="548"/>
      <c r="IQR50" s="548"/>
      <c r="IQS50" s="548"/>
      <c r="IQT50" s="548"/>
      <c r="IQU50" s="548"/>
      <c r="IQV50" s="548"/>
      <c r="IQW50" s="548"/>
      <c r="IQX50" s="548"/>
      <c r="IQY50" s="548"/>
      <c r="IQZ50" s="548"/>
      <c r="IRA50" s="548"/>
      <c r="IRB50" s="548"/>
      <c r="IRC50" s="548"/>
      <c r="IRD50" s="548"/>
      <c r="IRE50" s="548"/>
      <c r="IRF50" s="548"/>
      <c r="IRG50" s="548"/>
      <c r="IRH50" s="548"/>
      <c r="IRI50" s="548"/>
      <c r="IRJ50" s="548"/>
      <c r="IRK50" s="548"/>
      <c r="IRL50" s="548"/>
      <c r="IRM50" s="548"/>
      <c r="IRN50" s="548"/>
      <c r="IRO50" s="548"/>
      <c r="IRP50" s="548"/>
      <c r="IRQ50" s="548"/>
      <c r="IRR50" s="548"/>
      <c r="IRS50" s="548"/>
      <c r="IRT50" s="548"/>
      <c r="IRU50" s="548"/>
      <c r="IRV50" s="548"/>
      <c r="IRW50" s="548"/>
      <c r="IRX50" s="548"/>
      <c r="IRY50" s="548"/>
      <c r="IRZ50" s="548"/>
      <c r="ISA50" s="548"/>
      <c r="ISB50" s="548"/>
      <c r="ISC50" s="548"/>
      <c r="ISD50" s="548"/>
      <c r="ISE50" s="548"/>
      <c r="ISF50" s="548"/>
      <c r="ISG50" s="548"/>
      <c r="ISH50" s="548"/>
      <c r="ISI50" s="548"/>
      <c r="ISJ50" s="548"/>
      <c r="ISK50" s="548"/>
      <c r="ISL50" s="548"/>
      <c r="ISM50" s="548"/>
      <c r="ISN50" s="548"/>
      <c r="ISO50" s="548"/>
      <c r="ISP50" s="548"/>
      <c r="ISQ50" s="548"/>
      <c r="ISR50" s="548"/>
      <c r="ISS50" s="548"/>
      <c r="IST50" s="548"/>
      <c r="ISU50" s="548"/>
      <c r="ISV50" s="548"/>
      <c r="ISW50" s="548"/>
      <c r="ISX50" s="548"/>
      <c r="ISY50" s="548"/>
      <c r="ISZ50" s="548"/>
      <c r="ITA50" s="548"/>
      <c r="ITB50" s="548"/>
      <c r="ITC50" s="548"/>
      <c r="ITD50" s="548"/>
      <c r="ITE50" s="548"/>
      <c r="ITF50" s="548"/>
      <c r="ITG50" s="548"/>
      <c r="ITH50" s="548"/>
      <c r="ITI50" s="548"/>
      <c r="ITJ50" s="548"/>
      <c r="ITK50" s="548"/>
      <c r="ITL50" s="548"/>
      <c r="ITM50" s="548"/>
      <c r="ITN50" s="548"/>
      <c r="ITO50" s="548"/>
      <c r="ITP50" s="548"/>
      <c r="ITQ50" s="548"/>
      <c r="ITR50" s="548"/>
      <c r="ITS50" s="548"/>
      <c r="ITT50" s="548"/>
      <c r="ITU50" s="548"/>
      <c r="ITV50" s="548"/>
      <c r="ITW50" s="548"/>
      <c r="ITX50" s="548"/>
      <c r="ITY50" s="548"/>
      <c r="ITZ50" s="548"/>
      <c r="IUA50" s="548"/>
      <c r="IUB50" s="548"/>
      <c r="IUC50" s="548"/>
      <c r="IUD50" s="548"/>
      <c r="IUE50" s="548"/>
      <c r="IUF50" s="548"/>
      <c r="IUG50" s="548"/>
      <c r="IUH50" s="548"/>
      <c r="IUI50" s="548"/>
      <c r="IUJ50" s="548"/>
      <c r="IUK50" s="548"/>
      <c r="IUL50" s="548"/>
      <c r="IUM50" s="548"/>
      <c r="IUN50" s="548"/>
      <c r="IUO50" s="548"/>
      <c r="IUP50" s="548"/>
      <c r="IUQ50" s="548"/>
      <c r="IUR50" s="548"/>
      <c r="IUS50" s="548"/>
      <c r="IUT50" s="548"/>
      <c r="IUU50" s="548"/>
      <c r="IUV50" s="548"/>
      <c r="IUW50" s="548"/>
      <c r="IUX50" s="548"/>
      <c r="IUY50" s="548"/>
      <c r="IUZ50" s="548"/>
      <c r="IVA50" s="548"/>
      <c r="IVB50" s="548"/>
      <c r="IVC50" s="548"/>
      <c r="IVD50" s="548"/>
      <c r="IVE50" s="548"/>
      <c r="IVF50" s="548"/>
      <c r="IVG50" s="548"/>
      <c r="IVH50" s="548"/>
      <c r="IVI50" s="548"/>
      <c r="IVJ50" s="548"/>
      <c r="IVK50" s="548"/>
      <c r="IVL50" s="548"/>
      <c r="IVM50" s="548"/>
      <c r="IVN50" s="548"/>
      <c r="IVO50" s="548"/>
      <c r="IVP50" s="548"/>
      <c r="IVQ50" s="548"/>
      <c r="IVR50" s="548"/>
      <c r="IVS50" s="548"/>
      <c r="IVT50" s="548"/>
      <c r="IVU50" s="548"/>
      <c r="IVV50" s="548"/>
      <c r="IVW50" s="548"/>
      <c r="IVX50" s="548"/>
      <c r="IVY50" s="548"/>
      <c r="IVZ50" s="548"/>
      <c r="IWA50" s="548"/>
      <c r="IWB50" s="548"/>
      <c r="IWC50" s="548"/>
      <c r="IWD50" s="548"/>
      <c r="IWE50" s="548"/>
      <c r="IWF50" s="548"/>
      <c r="IWG50" s="548"/>
      <c r="IWH50" s="548"/>
      <c r="IWI50" s="548"/>
      <c r="IWJ50" s="548"/>
      <c r="IWK50" s="548"/>
      <c r="IWL50" s="548"/>
      <c r="IWM50" s="548"/>
      <c r="IWN50" s="548"/>
      <c r="IWO50" s="548"/>
      <c r="IWP50" s="548"/>
      <c r="IWQ50" s="548"/>
      <c r="IWR50" s="548"/>
      <c r="IWS50" s="548"/>
      <c r="IWT50" s="548"/>
      <c r="IWU50" s="548"/>
      <c r="IWV50" s="548"/>
      <c r="IWW50" s="548"/>
      <c r="IWX50" s="548"/>
      <c r="IWY50" s="548"/>
      <c r="IWZ50" s="548"/>
      <c r="IXA50" s="548"/>
      <c r="IXB50" s="548"/>
      <c r="IXC50" s="548"/>
      <c r="IXD50" s="548"/>
      <c r="IXE50" s="548"/>
      <c r="IXF50" s="548"/>
      <c r="IXG50" s="548"/>
      <c r="IXH50" s="548"/>
      <c r="IXI50" s="548"/>
      <c r="IXJ50" s="548"/>
      <c r="IXK50" s="548"/>
      <c r="IXL50" s="548"/>
      <c r="IXM50" s="548"/>
      <c r="IXN50" s="548"/>
      <c r="IXO50" s="548"/>
      <c r="IXP50" s="548"/>
      <c r="IXQ50" s="548"/>
      <c r="IXR50" s="548"/>
      <c r="IXS50" s="548"/>
      <c r="IXT50" s="548"/>
      <c r="IXU50" s="548"/>
      <c r="IXV50" s="548"/>
      <c r="IXW50" s="548"/>
      <c r="IXX50" s="548"/>
      <c r="IXY50" s="548"/>
      <c r="IXZ50" s="548"/>
      <c r="IYA50" s="548"/>
      <c r="IYB50" s="548"/>
      <c r="IYC50" s="548"/>
      <c r="IYD50" s="548"/>
      <c r="IYE50" s="548"/>
      <c r="IYF50" s="548"/>
      <c r="IYG50" s="548"/>
      <c r="IYH50" s="548"/>
      <c r="IYI50" s="548"/>
      <c r="IYJ50" s="548"/>
      <c r="IYK50" s="548"/>
      <c r="IYL50" s="548"/>
      <c r="IYM50" s="548"/>
      <c r="IYN50" s="548"/>
      <c r="IYO50" s="548"/>
      <c r="IYP50" s="548"/>
      <c r="IYQ50" s="548"/>
      <c r="IYR50" s="548"/>
      <c r="IYS50" s="548"/>
      <c r="IYT50" s="548"/>
      <c r="IYU50" s="548"/>
      <c r="IYV50" s="548"/>
      <c r="IYW50" s="548"/>
      <c r="IYX50" s="548"/>
      <c r="IYY50" s="548"/>
      <c r="IYZ50" s="548"/>
      <c r="IZA50" s="548"/>
      <c r="IZB50" s="548"/>
      <c r="IZC50" s="548"/>
      <c r="IZD50" s="548"/>
      <c r="IZE50" s="548"/>
      <c r="IZF50" s="548"/>
      <c r="IZG50" s="548"/>
      <c r="IZH50" s="548"/>
      <c r="IZI50" s="548"/>
      <c r="IZJ50" s="548"/>
      <c r="IZK50" s="548"/>
      <c r="IZL50" s="548"/>
      <c r="IZM50" s="548"/>
      <c r="IZN50" s="548"/>
      <c r="IZO50" s="548"/>
      <c r="IZP50" s="548"/>
      <c r="IZQ50" s="548"/>
      <c r="IZR50" s="548"/>
      <c r="IZS50" s="548"/>
      <c r="IZT50" s="548"/>
      <c r="IZU50" s="548"/>
      <c r="IZV50" s="548"/>
      <c r="IZW50" s="548"/>
      <c r="IZX50" s="548"/>
      <c r="IZY50" s="548"/>
      <c r="IZZ50" s="548"/>
      <c r="JAA50" s="548"/>
      <c r="JAB50" s="548"/>
      <c r="JAC50" s="548"/>
      <c r="JAD50" s="548"/>
      <c r="JAE50" s="548"/>
      <c r="JAF50" s="548"/>
      <c r="JAG50" s="548"/>
      <c r="JAH50" s="548"/>
      <c r="JAI50" s="548"/>
      <c r="JAJ50" s="548"/>
      <c r="JAK50" s="548"/>
      <c r="JAL50" s="548"/>
      <c r="JAM50" s="548"/>
      <c r="JAN50" s="548"/>
      <c r="JAO50" s="548"/>
      <c r="JAP50" s="548"/>
      <c r="JAQ50" s="548"/>
      <c r="JAR50" s="548"/>
      <c r="JAS50" s="548"/>
      <c r="JAT50" s="548"/>
      <c r="JAU50" s="548"/>
      <c r="JAV50" s="548"/>
      <c r="JAW50" s="548"/>
      <c r="JAX50" s="548"/>
      <c r="JAY50" s="548"/>
      <c r="JAZ50" s="548"/>
      <c r="JBA50" s="548"/>
      <c r="JBB50" s="548"/>
      <c r="JBC50" s="548"/>
      <c r="JBD50" s="548"/>
      <c r="JBE50" s="548"/>
      <c r="JBF50" s="548"/>
      <c r="JBG50" s="548"/>
      <c r="JBH50" s="548"/>
      <c r="JBI50" s="548"/>
      <c r="JBJ50" s="548"/>
      <c r="JBK50" s="548"/>
      <c r="JBL50" s="548"/>
      <c r="JBM50" s="548"/>
      <c r="JBN50" s="548"/>
      <c r="JBO50" s="548"/>
      <c r="JBP50" s="548"/>
      <c r="JBQ50" s="548"/>
      <c r="JBR50" s="548"/>
      <c r="JBS50" s="548"/>
      <c r="JBT50" s="548"/>
      <c r="JBU50" s="548"/>
      <c r="JBV50" s="548"/>
      <c r="JBW50" s="548"/>
      <c r="JBX50" s="548"/>
      <c r="JBY50" s="548"/>
      <c r="JBZ50" s="548"/>
      <c r="JCA50" s="548"/>
      <c r="JCB50" s="548"/>
      <c r="JCC50" s="548"/>
      <c r="JCD50" s="548"/>
      <c r="JCE50" s="548"/>
      <c r="JCF50" s="548"/>
      <c r="JCG50" s="548"/>
      <c r="JCH50" s="548"/>
      <c r="JCI50" s="548"/>
      <c r="JCJ50" s="548"/>
      <c r="JCK50" s="548"/>
      <c r="JCL50" s="548"/>
      <c r="JCM50" s="548"/>
      <c r="JCN50" s="548"/>
      <c r="JCO50" s="548"/>
      <c r="JCP50" s="548"/>
      <c r="JCQ50" s="548"/>
      <c r="JCR50" s="548"/>
      <c r="JCS50" s="548"/>
      <c r="JCT50" s="548"/>
      <c r="JCU50" s="548"/>
      <c r="JCV50" s="548"/>
      <c r="JCW50" s="548"/>
      <c r="JCX50" s="548"/>
      <c r="JCY50" s="548"/>
      <c r="JCZ50" s="548"/>
      <c r="JDA50" s="548"/>
      <c r="JDB50" s="548"/>
      <c r="JDC50" s="548"/>
      <c r="JDD50" s="548"/>
      <c r="JDE50" s="548"/>
      <c r="JDF50" s="548"/>
      <c r="JDG50" s="548"/>
      <c r="JDH50" s="548"/>
      <c r="JDI50" s="548"/>
      <c r="JDJ50" s="548"/>
      <c r="JDK50" s="548"/>
      <c r="JDL50" s="548"/>
      <c r="JDM50" s="548"/>
      <c r="JDN50" s="548"/>
      <c r="JDO50" s="548"/>
      <c r="JDP50" s="548"/>
      <c r="JDQ50" s="548"/>
      <c r="JDR50" s="548"/>
      <c r="JDS50" s="548"/>
      <c r="JDT50" s="548"/>
      <c r="JDU50" s="548"/>
      <c r="JDV50" s="548"/>
      <c r="JDW50" s="548"/>
      <c r="JDX50" s="548"/>
      <c r="JDY50" s="548"/>
      <c r="JDZ50" s="548"/>
      <c r="JEA50" s="548"/>
      <c r="JEB50" s="548"/>
      <c r="JEC50" s="548"/>
      <c r="JED50" s="548"/>
      <c r="JEE50" s="548"/>
      <c r="JEF50" s="548"/>
      <c r="JEG50" s="548"/>
      <c r="JEH50" s="548"/>
      <c r="JEI50" s="548"/>
      <c r="JEJ50" s="548"/>
      <c r="JEK50" s="548"/>
      <c r="JEL50" s="548"/>
      <c r="JEM50" s="548"/>
      <c r="JEN50" s="548"/>
      <c r="JEO50" s="548"/>
      <c r="JEP50" s="548"/>
      <c r="JEQ50" s="548"/>
      <c r="JER50" s="548"/>
      <c r="JES50" s="548"/>
      <c r="JET50" s="548"/>
      <c r="JEU50" s="548"/>
      <c r="JEV50" s="548"/>
      <c r="JEW50" s="548"/>
      <c r="JEX50" s="548"/>
      <c r="JEY50" s="548"/>
      <c r="JEZ50" s="548"/>
      <c r="JFA50" s="548"/>
      <c r="JFB50" s="548"/>
      <c r="JFC50" s="548"/>
      <c r="JFD50" s="548"/>
      <c r="JFE50" s="548"/>
      <c r="JFF50" s="548"/>
      <c r="JFG50" s="548"/>
      <c r="JFH50" s="548"/>
      <c r="JFI50" s="548"/>
      <c r="JFJ50" s="548"/>
      <c r="JFK50" s="548"/>
      <c r="JFL50" s="548"/>
      <c r="JFM50" s="548"/>
      <c r="JFN50" s="548"/>
      <c r="JFO50" s="548"/>
      <c r="JFP50" s="548"/>
      <c r="JFQ50" s="548"/>
      <c r="JFR50" s="548"/>
      <c r="JFS50" s="548"/>
      <c r="JFT50" s="548"/>
      <c r="JFU50" s="548"/>
      <c r="JFV50" s="548"/>
      <c r="JFW50" s="548"/>
      <c r="JFX50" s="548"/>
      <c r="JFY50" s="548"/>
      <c r="JFZ50" s="548"/>
      <c r="JGA50" s="548"/>
      <c r="JGB50" s="548"/>
      <c r="JGC50" s="548"/>
      <c r="JGD50" s="548"/>
      <c r="JGE50" s="548"/>
      <c r="JGF50" s="548"/>
      <c r="JGG50" s="548"/>
      <c r="JGH50" s="548"/>
      <c r="JGI50" s="548"/>
      <c r="JGJ50" s="548"/>
      <c r="JGK50" s="548"/>
      <c r="JGL50" s="548"/>
      <c r="JGM50" s="548"/>
      <c r="JGN50" s="548"/>
      <c r="JGO50" s="548"/>
      <c r="JGP50" s="548"/>
      <c r="JGQ50" s="548"/>
      <c r="JGR50" s="548"/>
      <c r="JGS50" s="548"/>
      <c r="JGT50" s="548"/>
      <c r="JGU50" s="548"/>
      <c r="JGV50" s="548"/>
      <c r="JGW50" s="548"/>
      <c r="JGX50" s="548"/>
      <c r="JGY50" s="548"/>
      <c r="JGZ50" s="548"/>
      <c r="JHA50" s="548"/>
      <c r="JHB50" s="548"/>
      <c r="JHC50" s="548"/>
      <c r="JHD50" s="548"/>
      <c r="JHE50" s="548"/>
      <c r="JHF50" s="548"/>
      <c r="JHG50" s="548"/>
      <c r="JHH50" s="548"/>
      <c r="JHI50" s="548"/>
      <c r="JHJ50" s="548"/>
      <c r="JHK50" s="548"/>
      <c r="JHL50" s="548"/>
      <c r="JHM50" s="548"/>
      <c r="JHN50" s="548"/>
      <c r="JHO50" s="548"/>
      <c r="JHP50" s="548"/>
      <c r="JHQ50" s="548"/>
      <c r="JHR50" s="548"/>
      <c r="JHS50" s="548"/>
      <c r="JHT50" s="548"/>
      <c r="JHU50" s="548"/>
      <c r="JHV50" s="548"/>
      <c r="JHW50" s="548"/>
      <c r="JHX50" s="548"/>
      <c r="JHY50" s="548"/>
      <c r="JHZ50" s="548"/>
      <c r="JIA50" s="548"/>
      <c r="JIB50" s="548"/>
      <c r="JIC50" s="548"/>
      <c r="JID50" s="548"/>
      <c r="JIE50" s="548"/>
      <c r="JIF50" s="548"/>
      <c r="JIG50" s="548"/>
      <c r="JIH50" s="548"/>
      <c r="JII50" s="548"/>
      <c r="JIJ50" s="548"/>
      <c r="JIK50" s="548"/>
      <c r="JIL50" s="548"/>
      <c r="JIM50" s="548"/>
      <c r="JIN50" s="548"/>
      <c r="JIO50" s="548"/>
      <c r="JIP50" s="548"/>
      <c r="JIQ50" s="548"/>
      <c r="JIR50" s="548"/>
      <c r="JIS50" s="548"/>
      <c r="JIT50" s="548"/>
      <c r="JIU50" s="548"/>
      <c r="JIV50" s="548"/>
      <c r="JIW50" s="548"/>
      <c r="JIX50" s="548"/>
      <c r="JIY50" s="548"/>
      <c r="JIZ50" s="548"/>
      <c r="JJA50" s="548"/>
      <c r="JJB50" s="548"/>
      <c r="JJC50" s="548"/>
      <c r="JJD50" s="548"/>
      <c r="JJE50" s="548"/>
      <c r="JJF50" s="548"/>
      <c r="JJG50" s="548"/>
      <c r="JJH50" s="548"/>
      <c r="JJI50" s="548"/>
      <c r="JJJ50" s="548"/>
      <c r="JJK50" s="548"/>
      <c r="JJL50" s="548"/>
      <c r="JJM50" s="548"/>
      <c r="JJN50" s="548"/>
      <c r="JJO50" s="548"/>
      <c r="JJP50" s="548"/>
      <c r="JJQ50" s="548"/>
      <c r="JJR50" s="548"/>
      <c r="JJS50" s="548"/>
      <c r="JJT50" s="548"/>
      <c r="JJU50" s="548"/>
      <c r="JJV50" s="548"/>
      <c r="JJW50" s="548"/>
      <c r="JJX50" s="548"/>
      <c r="JJY50" s="548"/>
      <c r="JJZ50" s="548"/>
      <c r="JKA50" s="548"/>
      <c r="JKB50" s="548"/>
      <c r="JKC50" s="548"/>
      <c r="JKD50" s="548"/>
      <c r="JKE50" s="548"/>
      <c r="JKF50" s="548"/>
      <c r="JKG50" s="548"/>
      <c r="JKH50" s="548"/>
      <c r="JKI50" s="548"/>
      <c r="JKJ50" s="548"/>
      <c r="JKK50" s="548"/>
      <c r="JKL50" s="548"/>
      <c r="JKM50" s="548"/>
      <c r="JKN50" s="548"/>
      <c r="JKO50" s="548"/>
      <c r="JKP50" s="548"/>
      <c r="JKQ50" s="548"/>
      <c r="JKR50" s="548"/>
      <c r="JKS50" s="548"/>
      <c r="JKT50" s="548"/>
      <c r="JKU50" s="548"/>
      <c r="JKV50" s="548"/>
      <c r="JKW50" s="548"/>
      <c r="JKX50" s="548"/>
      <c r="JKY50" s="548"/>
      <c r="JKZ50" s="548"/>
      <c r="JLA50" s="548"/>
      <c r="JLB50" s="548"/>
      <c r="JLC50" s="548"/>
      <c r="JLD50" s="548"/>
      <c r="JLE50" s="548"/>
      <c r="JLF50" s="548"/>
      <c r="JLG50" s="548"/>
      <c r="JLH50" s="548"/>
      <c r="JLI50" s="548"/>
      <c r="JLJ50" s="548"/>
      <c r="JLK50" s="548"/>
      <c r="JLL50" s="548"/>
      <c r="JLM50" s="548"/>
      <c r="JLN50" s="548"/>
      <c r="JLO50" s="548"/>
      <c r="JLP50" s="548"/>
      <c r="JLQ50" s="548"/>
      <c r="JLR50" s="548"/>
      <c r="JLS50" s="548"/>
      <c r="JLT50" s="548"/>
      <c r="JLU50" s="548"/>
      <c r="JLV50" s="548"/>
      <c r="JLW50" s="548"/>
      <c r="JLX50" s="548"/>
      <c r="JLY50" s="548"/>
      <c r="JLZ50" s="548"/>
      <c r="JMA50" s="548"/>
      <c r="JMB50" s="548"/>
      <c r="JMC50" s="548"/>
      <c r="JMD50" s="548"/>
      <c r="JME50" s="548"/>
      <c r="JMF50" s="548"/>
      <c r="JMG50" s="548"/>
      <c r="JMH50" s="548"/>
      <c r="JMI50" s="548"/>
      <c r="JMJ50" s="548"/>
      <c r="JMK50" s="548"/>
      <c r="JML50" s="548"/>
      <c r="JMM50" s="548"/>
      <c r="JMN50" s="548"/>
      <c r="JMO50" s="548"/>
      <c r="JMP50" s="548"/>
      <c r="JMQ50" s="548"/>
      <c r="JMR50" s="548"/>
      <c r="JMS50" s="548"/>
      <c r="JMT50" s="548"/>
      <c r="JMU50" s="548"/>
      <c r="JMV50" s="548"/>
      <c r="JMW50" s="548"/>
      <c r="JMX50" s="548"/>
      <c r="JMY50" s="548"/>
      <c r="JMZ50" s="548"/>
      <c r="JNA50" s="548"/>
      <c r="JNB50" s="548"/>
      <c r="JNC50" s="548"/>
      <c r="JND50" s="548"/>
      <c r="JNE50" s="548"/>
      <c r="JNF50" s="548"/>
      <c r="JNG50" s="548"/>
      <c r="JNH50" s="548"/>
      <c r="JNI50" s="548"/>
      <c r="JNJ50" s="548"/>
      <c r="JNK50" s="548"/>
      <c r="JNL50" s="548"/>
      <c r="JNM50" s="548"/>
      <c r="JNN50" s="548"/>
      <c r="JNO50" s="548"/>
      <c r="JNP50" s="548"/>
      <c r="JNQ50" s="548"/>
      <c r="JNR50" s="548"/>
      <c r="JNS50" s="548"/>
      <c r="JNT50" s="548"/>
      <c r="JNU50" s="548"/>
      <c r="JNV50" s="548"/>
      <c r="JNW50" s="548"/>
      <c r="JNX50" s="548"/>
      <c r="JNY50" s="548"/>
      <c r="JNZ50" s="548"/>
      <c r="JOA50" s="548"/>
      <c r="JOB50" s="548"/>
      <c r="JOC50" s="548"/>
      <c r="JOD50" s="548"/>
      <c r="JOE50" s="548"/>
      <c r="JOF50" s="548"/>
      <c r="JOG50" s="548"/>
      <c r="JOH50" s="548"/>
      <c r="JOI50" s="548"/>
      <c r="JOJ50" s="548"/>
      <c r="JOK50" s="548"/>
      <c r="JOL50" s="548"/>
      <c r="JOM50" s="548"/>
      <c r="JON50" s="548"/>
      <c r="JOO50" s="548"/>
      <c r="JOP50" s="548"/>
      <c r="JOQ50" s="548"/>
      <c r="JOR50" s="548"/>
      <c r="JOS50" s="548"/>
      <c r="JOT50" s="548"/>
      <c r="JOU50" s="548"/>
      <c r="JOV50" s="548"/>
      <c r="JOW50" s="548"/>
      <c r="JOX50" s="548"/>
      <c r="JOY50" s="548"/>
      <c r="JOZ50" s="548"/>
      <c r="JPA50" s="548"/>
      <c r="JPB50" s="548"/>
      <c r="JPC50" s="548"/>
      <c r="JPD50" s="548"/>
      <c r="JPE50" s="548"/>
      <c r="JPF50" s="548"/>
      <c r="JPG50" s="548"/>
      <c r="JPH50" s="548"/>
      <c r="JPI50" s="548"/>
      <c r="JPJ50" s="548"/>
      <c r="JPK50" s="548"/>
      <c r="JPL50" s="548"/>
      <c r="JPM50" s="548"/>
      <c r="JPN50" s="548"/>
      <c r="JPO50" s="548"/>
      <c r="JPP50" s="548"/>
      <c r="JPQ50" s="548"/>
      <c r="JPR50" s="548"/>
      <c r="JPS50" s="548"/>
      <c r="JPT50" s="548"/>
      <c r="JPU50" s="548"/>
      <c r="JPV50" s="548"/>
      <c r="JPW50" s="548"/>
      <c r="JPX50" s="548"/>
      <c r="JPY50" s="548"/>
      <c r="JPZ50" s="548"/>
      <c r="JQA50" s="548"/>
      <c r="JQB50" s="548"/>
      <c r="JQC50" s="548"/>
      <c r="JQD50" s="548"/>
      <c r="JQE50" s="548"/>
      <c r="JQF50" s="548"/>
      <c r="JQG50" s="548"/>
      <c r="JQH50" s="548"/>
      <c r="JQI50" s="548"/>
      <c r="JQJ50" s="548"/>
      <c r="JQK50" s="548"/>
      <c r="JQL50" s="548"/>
      <c r="JQM50" s="548"/>
      <c r="JQN50" s="548"/>
      <c r="JQO50" s="548"/>
      <c r="JQP50" s="548"/>
      <c r="JQQ50" s="548"/>
      <c r="JQR50" s="548"/>
      <c r="JQS50" s="548"/>
      <c r="JQT50" s="548"/>
      <c r="JQU50" s="548"/>
      <c r="JQV50" s="548"/>
      <c r="JQW50" s="548"/>
      <c r="JQX50" s="548"/>
      <c r="JQY50" s="548"/>
      <c r="JQZ50" s="548"/>
      <c r="JRA50" s="548"/>
      <c r="JRB50" s="548"/>
      <c r="JRC50" s="548"/>
      <c r="JRD50" s="548"/>
      <c r="JRE50" s="548"/>
      <c r="JRF50" s="548"/>
      <c r="JRG50" s="548"/>
      <c r="JRH50" s="548"/>
      <c r="JRI50" s="548"/>
      <c r="JRJ50" s="548"/>
      <c r="JRK50" s="548"/>
      <c r="JRL50" s="548"/>
      <c r="JRM50" s="548"/>
      <c r="JRN50" s="548"/>
      <c r="JRO50" s="548"/>
      <c r="JRP50" s="548"/>
      <c r="JRQ50" s="548"/>
      <c r="JRR50" s="548"/>
      <c r="JRS50" s="548"/>
      <c r="JRT50" s="548"/>
      <c r="JRU50" s="548"/>
      <c r="JRV50" s="548"/>
      <c r="JRW50" s="548"/>
      <c r="JRX50" s="548"/>
      <c r="JRY50" s="548"/>
      <c r="JRZ50" s="548"/>
      <c r="JSA50" s="548"/>
      <c r="JSB50" s="548"/>
      <c r="JSC50" s="548"/>
      <c r="JSD50" s="548"/>
      <c r="JSE50" s="548"/>
      <c r="JSF50" s="548"/>
      <c r="JSG50" s="548"/>
      <c r="JSH50" s="548"/>
      <c r="JSI50" s="548"/>
      <c r="JSJ50" s="548"/>
      <c r="JSK50" s="548"/>
      <c r="JSL50" s="548"/>
      <c r="JSM50" s="548"/>
      <c r="JSN50" s="548"/>
      <c r="JSO50" s="548"/>
      <c r="JSP50" s="548"/>
      <c r="JSQ50" s="548"/>
      <c r="JSR50" s="548"/>
      <c r="JSS50" s="548"/>
      <c r="JST50" s="548"/>
      <c r="JSU50" s="548"/>
      <c r="JSV50" s="548"/>
      <c r="JSW50" s="548"/>
      <c r="JSX50" s="548"/>
      <c r="JSY50" s="548"/>
      <c r="JSZ50" s="548"/>
      <c r="JTA50" s="548"/>
      <c r="JTB50" s="548"/>
      <c r="JTC50" s="548"/>
      <c r="JTD50" s="548"/>
      <c r="JTE50" s="548"/>
      <c r="JTF50" s="548"/>
      <c r="JTG50" s="548"/>
      <c r="JTH50" s="548"/>
      <c r="JTI50" s="548"/>
      <c r="JTJ50" s="548"/>
      <c r="JTK50" s="548"/>
      <c r="JTL50" s="548"/>
      <c r="JTM50" s="548"/>
      <c r="JTN50" s="548"/>
      <c r="JTO50" s="548"/>
      <c r="JTP50" s="548"/>
      <c r="JTQ50" s="548"/>
      <c r="JTR50" s="548"/>
      <c r="JTS50" s="548"/>
      <c r="JTT50" s="548"/>
      <c r="JTU50" s="548"/>
      <c r="JTV50" s="548"/>
      <c r="JTW50" s="548"/>
      <c r="JTX50" s="548"/>
      <c r="JTY50" s="548"/>
      <c r="JTZ50" s="548"/>
      <c r="JUA50" s="548"/>
      <c r="JUB50" s="548"/>
      <c r="JUC50" s="548"/>
      <c r="JUD50" s="548"/>
      <c r="JUE50" s="548"/>
      <c r="JUF50" s="548"/>
      <c r="JUG50" s="548"/>
      <c r="JUH50" s="548"/>
      <c r="JUI50" s="548"/>
      <c r="JUJ50" s="548"/>
      <c r="JUK50" s="548"/>
      <c r="JUL50" s="548"/>
      <c r="JUM50" s="548"/>
      <c r="JUN50" s="548"/>
      <c r="JUO50" s="548"/>
      <c r="JUP50" s="548"/>
      <c r="JUQ50" s="548"/>
      <c r="JUR50" s="548"/>
      <c r="JUS50" s="548"/>
      <c r="JUT50" s="548"/>
      <c r="JUU50" s="548"/>
      <c r="JUV50" s="548"/>
      <c r="JUW50" s="548"/>
      <c r="JUX50" s="548"/>
      <c r="JUY50" s="548"/>
      <c r="JUZ50" s="548"/>
      <c r="JVA50" s="548"/>
      <c r="JVB50" s="548"/>
      <c r="JVC50" s="548"/>
      <c r="JVD50" s="548"/>
      <c r="JVE50" s="548"/>
      <c r="JVF50" s="548"/>
      <c r="JVG50" s="548"/>
      <c r="JVH50" s="548"/>
      <c r="JVI50" s="548"/>
      <c r="JVJ50" s="548"/>
      <c r="JVK50" s="548"/>
      <c r="JVL50" s="548"/>
      <c r="JVM50" s="548"/>
      <c r="JVN50" s="548"/>
      <c r="JVO50" s="548"/>
      <c r="JVP50" s="548"/>
      <c r="JVQ50" s="548"/>
      <c r="JVR50" s="548"/>
      <c r="JVS50" s="548"/>
      <c r="JVT50" s="548"/>
      <c r="JVU50" s="548"/>
      <c r="JVV50" s="548"/>
      <c r="JVW50" s="548"/>
      <c r="JVX50" s="548"/>
      <c r="JVY50" s="548"/>
      <c r="JVZ50" s="548"/>
      <c r="JWA50" s="548"/>
      <c r="JWB50" s="548"/>
      <c r="JWC50" s="548"/>
      <c r="JWD50" s="548"/>
      <c r="JWE50" s="548"/>
      <c r="JWF50" s="548"/>
      <c r="JWG50" s="548"/>
      <c r="JWH50" s="548"/>
      <c r="JWI50" s="548"/>
      <c r="JWJ50" s="548"/>
      <c r="JWK50" s="548"/>
      <c r="JWL50" s="548"/>
      <c r="JWM50" s="548"/>
      <c r="JWN50" s="548"/>
      <c r="JWO50" s="548"/>
      <c r="JWP50" s="548"/>
      <c r="JWQ50" s="548"/>
      <c r="JWR50" s="548"/>
      <c r="JWS50" s="548"/>
      <c r="JWT50" s="548"/>
      <c r="JWU50" s="548"/>
      <c r="JWV50" s="548"/>
      <c r="JWW50" s="548"/>
      <c r="JWX50" s="548"/>
      <c r="JWY50" s="548"/>
      <c r="JWZ50" s="548"/>
      <c r="JXA50" s="548"/>
      <c r="JXB50" s="548"/>
      <c r="JXC50" s="548"/>
      <c r="JXD50" s="548"/>
      <c r="JXE50" s="548"/>
      <c r="JXF50" s="548"/>
      <c r="JXG50" s="548"/>
      <c r="JXH50" s="548"/>
      <c r="JXI50" s="548"/>
      <c r="JXJ50" s="548"/>
      <c r="JXK50" s="548"/>
      <c r="JXL50" s="548"/>
      <c r="JXM50" s="548"/>
      <c r="JXN50" s="548"/>
      <c r="JXO50" s="548"/>
      <c r="JXP50" s="548"/>
      <c r="JXQ50" s="548"/>
      <c r="JXR50" s="548"/>
      <c r="JXS50" s="548"/>
      <c r="JXT50" s="548"/>
      <c r="JXU50" s="548"/>
      <c r="JXV50" s="548"/>
      <c r="JXW50" s="548"/>
      <c r="JXX50" s="548"/>
      <c r="JXY50" s="548"/>
      <c r="JXZ50" s="548"/>
      <c r="JYA50" s="548"/>
      <c r="JYB50" s="548"/>
      <c r="JYC50" s="548"/>
      <c r="JYD50" s="548"/>
      <c r="JYE50" s="548"/>
      <c r="JYF50" s="548"/>
      <c r="JYG50" s="548"/>
      <c r="JYH50" s="548"/>
      <c r="JYI50" s="548"/>
      <c r="JYJ50" s="548"/>
      <c r="JYK50" s="548"/>
      <c r="JYL50" s="548"/>
      <c r="JYM50" s="548"/>
      <c r="JYN50" s="548"/>
      <c r="JYO50" s="548"/>
      <c r="JYP50" s="548"/>
      <c r="JYQ50" s="548"/>
      <c r="JYR50" s="548"/>
      <c r="JYS50" s="548"/>
      <c r="JYT50" s="548"/>
      <c r="JYU50" s="548"/>
      <c r="JYV50" s="548"/>
      <c r="JYW50" s="548"/>
      <c r="JYX50" s="548"/>
      <c r="JYY50" s="548"/>
      <c r="JYZ50" s="548"/>
      <c r="JZA50" s="548"/>
      <c r="JZB50" s="548"/>
      <c r="JZC50" s="548"/>
      <c r="JZD50" s="548"/>
      <c r="JZE50" s="548"/>
      <c r="JZF50" s="548"/>
      <c r="JZG50" s="548"/>
      <c r="JZH50" s="548"/>
      <c r="JZI50" s="548"/>
      <c r="JZJ50" s="548"/>
      <c r="JZK50" s="548"/>
      <c r="JZL50" s="548"/>
      <c r="JZM50" s="548"/>
      <c r="JZN50" s="548"/>
      <c r="JZO50" s="548"/>
      <c r="JZP50" s="548"/>
      <c r="JZQ50" s="548"/>
      <c r="JZR50" s="548"/>
      <c r="JZS50" s="548"/>
      <c r="JZT50" s="548"/>
      <c r="JZU50" s="548"/>
      <c r="JZV50" s="548"/>
      <c r="JZW50" s="548"/>
      <c r="JZX50" s="548"/>
      <c r="JZY50" s="548"/>
      <c r="JZZ50" s="548"/>
      <c r="KAA50" s="548"/>
      <c r="KAB50" s="548"/>
      <c r="KAC50" s="548"/>
      <c r="KAD50" s="548"/>
      <c r="KAE50" s="548"/>
      <c r="KAF50" s="548"/>
      <c r="KAG50" s="548"/>
      <c r="KAH50" s="548"/>
      <c r="KAI50" s="548"/>
      <c r="KAJ50" s="548"/>
      <c r="KAK50" s="548"/>
      <c r="KAL50" s="548"/>
      <c r="KAM50" s="548"/>
      <c r="KAN50" s="548"/>
      <c r="KAO50" s="548"/>
      <c r="KAP50" s="548"/>
      <c r="KAQ50" s="548"/>
      <c r="KAR50" s="548"/>
      <c r="KAS50" s="548"/>
      <c r="KAT50" s="548"/>
      <c r="KAU50" s="548"/>
      <c r="KAV50" s="548"/>
      <c r="KAW50" s="548"/>
      <c r="KAX50" s="548"/>
      <c r="KAY50" s="548"/>
      <c r="KAZ50" s="548"/>
      <c r="KBA50" s="548"/>
      <c r="KBB50" s="548"/>
      <c r="KBC50" s="548"/>
      <c r="KBD50" s="548"/>
      <c r="KBE50" s="548"/>
      <c r="KBF50" s="548"/>
      <c r="KBG50" s="548"/>
      <c r="KBH50" s="548"/>
      <c r="KBI50" s="548"/>
      <c r="KBJ50" s="548"/>
      <c r="KBK50" s="548"/>
      <c r="KBL50" s="548"/>
      <c r="KBM50" s="548"/>
      <c r="KBN50" s="548"/>
      <c r="KBO50" s="548"/>
      <c r="KBP50" s="548"/>
      <c r="KBQ50" s="548"/>
      <c r="KBR50" s="548"/>
      <c r="KBS50" s="548"/>
      <c r="KBT50" s="548"/>
      <c r="KBU50" s="548"/>
      <c r="KBV50" s="548"/>
      <c r="KBW50" s="548"/>
      <c r="KBX50" s="548"/>
      <c r="KBY50" s="548"/>
      <c r="KBZ50" s="548"/>
      <c r="KCA50" s="548"/>
      <c r="KCB50" s="548"/>
      <c r="KCC50" s="548"/>
      <c r="KCD50" s="548"/>
      <c r="KCE50" s="548"/>
      <c r="KCF50" s="548"/>
      <c r="KCG50" s="548"/>
      <c r="KCH50" s="548"/>
      <c r="KCI50" s="548"/>
      <c r="KCJ50" s="548"/>
      <c r="KCK50" s="548"/>
      <c r="KCL50" s="548"/>
      <c r="KCM50" s="548"/>
      <c r="KCN50" s="548"/>
      <c r="KCO50" s="548"/>
      <c r="KCP50" s="548"/>
      <c r="KCQ50" s="548"/>
      <c r="KCR50" s="548"/>
      <c r="KCS50" s="548"/>
      <c r="KCT50" s="548"/>
      <c r="KCU50" s="548"/>
      <c r="KCV50" s="548"/>
      <c r="KCW50" s="548"/>
      <c r="KCX50" s="548"/>
      <c r="KCY50" s="548"/>
      <c r="KCZ50" s="548"/>
      <c r="KDA50" s="548"/>
      <c r="KDB50" s="548"/>
      <c r="KDC50" s="548"/>
      <c r="KDD50" s="548"/>
      <c r="KDE50" s="548"/>
      <c r="KDF50" s="548"/>
      <c r="KDG50" s="548"/>
      <c r="KDH50" s="548"/>
      <c r="KDI50" s="548"/>
      <c r="KDJ50" s="548"/>
      <c r="KDK50" s="548"/>
      <c r="KDL50" s="548"/>
      <c r="KDM50" s="548"/>
      <c r="KDN50" s="548"/>
      <c r="KDO50" s="548"/>
      <c r="KDP50" s="548"/>
      <c r="KDQ50" s="548"/>
      <c r="KDR50" s="548"/>
      <c r="KDS50" s="548"/>
      <c r="KDT50" s="548"/>
      <c r="KDU50" s="548"/>
      <c r="KDV50" s="548"/>
      <c r="KDW50" s="548"/>
      <c r="KDX50" s="548"/>
      <c r="KDY50" s="548"/>
      <c r="KDZ50" s="548"/>
      <c r="KEA50" s="548"/>
      <c r="KEB50" s="548"/>
      <c r="KEC50" s="548"/>
      <c r="KED50" s="548"/>
      <c r="KEE50" s="548"/>
      <c r="KEF50" s="548"/>
      <c r="KEG50" s="548"/>
      <c r="KEH50" s="548"/>
      <c r="KEI50" s="548"/>
      <c r="KEJ50" s="548"/>
      <c r="KEK50" s="548"/>
      <c r="KEL50" s="548"/>
      <c r="KEM50" s="548"/>
      <c r="KEN50" s="548"/>
      <c r="KEO50" s="548"/>
      <c r="KEP50" s="548"/>
      <c r="KEQ50" s="548"/>
      <c r="KER50" s="548"/>
      <c r="KES50" s="548"/>
      <c r="KET50" s="548"/>
      <c r="KEU50" s="548"/>
      <c r="KEV50" s="548"/>
      <c r="KEW50" s="548"/>
      <c r="KEX50" s="548"/>
      <c r="KEY50" s="548"/>
      <c r="KEZ50" s="548"/>
      <c r="KFA50" s="548"/>
      <c r="KFB50" s="548"/>
      <c r="KFC50" s="548"/>
      <c r="KFD50" s="548"/>
      <c r="KFE50" s="548"/>
      <c r="KFF50" s="548"/>
      <c r="KFG50" s="548"/>
      <c r="KFH50" s="548"/>
      <c r="KFI50" s="548"/>
      <c r="KFJ50" s="548"/>
      <c r="KFK50" s="548"/>
      <c r="KFL50" s="548"/>
      <c r="KFM50" s="548"/>
      <c r="KFN50" s="548"/>
      <c r="KFO50" s="548"/>
      <c r="KFP50" s="548"/>
      <c r="KFQ50" s="548"/>
      <c r="KFR50" s="548"/>
      <c r="KFS50" s="548"/>
      <c r="KFT50" s="548"/>
      <c r="KFU50" s="548"/>
      <c r="KFV50" s="548"/>
      <c r="KFW50" s="548"/>
      <c r="KFX50" s="548"/>
      <c r="KFY50" s="548"/>
      <c r="KFZ50" s="548"/>
      <c r="KGA50" s="548"/>
      <c r="KGB50" s="548"/>
      <c r="KGC50" s="548"/>
      <c r="KGD50" s="548"/>
      <c r="KGE50" s="548"/>
      <c r="KGF50" s="548"/>
      <c r="KGG50" s="548"/>
      <c r="KGH50" s="548"/>
      <c r="KGI50" s="548"/>
      <c r="KGJ50" s="548"/>
      <c r="KGK50" s="548"/>
      <c r="KGL50" s="548"/>
      <c r="KGM50" s="548"/>
      <c r="KGN50" s="548"/>
      <c r="KGO50" s="548"/>
      <c r="KGP50" s="548"/>
      <c r="KGQ50" s="548"/>
      <c r="KGR50" s="548"/>
      <c r="KGS50" s="548"/>
      <c r="KGT50" s="548"/>
      <c r="KGU50" s="548"/>
      <c r="KGV50" s="548"/>
      <c r="KGW50" s="548"/>
      <c r="KGX50" s="548"/>
      <c r="KGY50" s="548"/>
      <c r="KGZ50" s="548"/>
      <c r="KHA50" s="548"/>
      <c r="KHB50" s="548"/>
      <c r="KHC50" s="548"/>
      <c r="KHD50" s="548"/>
      <c r="KHE50" s="548"/>
      <c r="KHF50" s="548"/>
      <c r="KHG50" s="548"/>
      <c r="KHH50" s="548"/>
      <c r="KHI50" s="548"/>
      <c r="KHJ50" s="548"/>
      <c r="KHK50" s="548"/>
      <c r="KHL50" s="548"/>
      <c r="KHM50" s="548"/>
      <c r="KHN50" s="548"/>
      <c r="KHO50" s="548"/>
      <c r="KHP50" s="548"/>
      <c r="KHQ50" s="548"/>
      <c r="KHR50" s="548"/>
      <c r="KHS50" s="548"/>
      <c r="KHT50" s="548"/>
      <c r="KHU50" s="548"/>
      <c r="KHV50" s="548"/>
      <c r="KHW50" s="548"/>
      <c r="KHX50" s="548"/>
      <c r="KHY50" s="548"/>
      <c r="KHZ50" s="548"/>
      <c r="KIA50" s="548"/>
      <c r="KIB50" s="548"/>
      <c r="KIC50" s="548"/>
      <c r="KID50" s="548"/>
      <c r="KIE50" s="548"/>
      <c r="KIF50" s="548"/>
      <c r="KIG50" s="548"/>
      <c r="KIH50" s="548"/>
      <c r="KII50" s="548"/>
      <c r="KIJ50" s="548"/>
      <c r="KIK50" s="548"/>
      <c r="KIL50" s="548"/>
      <c r="KIM50" s="548"/>
      <c r="KIN50" s="548"/>
      <c r="KIO50" s="548"/>
      <c r="KIP50" s="548"/>
      <c r="KIQ50" s="548"/>
      <c r="KIR50" s="548"/>
      <c r="KIS50" s="548"/>
      <c r="KIT50" s="548"/>
      <c r="KIU50" s="548"/>
      <c r="KIV50" s="548"/>
      <c r="KIW50" s="548"/>
      <c r="KIX50" s="548"/>
      <c r="KIY50" s="548"/>
      <c r="KIZ50" s="548"/>
      <c r="KJA50" s="548"/>
      <c r="KJB50" s="548"/>
      <c r="KJC50" s="548"/>
      <c r="KJD50" s="548"/>
      <c r="KJE50" s="548"/>
      <c r="KJF50" s="548"/>
      <c r="KJG50" s="548"/>
      <c r="KJH50" s="548"/>
      <c r="KJI50" s="548"/>
      <c r="KJJ50" s="548"/>
      <c r="KJK50" s="548"/>
      <c r="KJL50" s="548"/>
      <c r="KJM50" s="548"/>
      <c r="KJN50" s="548"/>
      <c r="KJO50" s="548"/>
      <c r="KJP50" s="548"/>
      <c r="KJQ50" s="548"/>
      <c r="KJR50" s="548"/>
      <c r="KJS50" s="548"/>
      <c r="KJT50" s="548"/>
      <c r="KJU50" s="548"/>
      <c r="KJV50" s="548"/>
      <c r="KJW50" s="548"/>
      <c r="KJX50" s="548"/>
      <c r="KJY50" s="548"/>
      <c r="KJZ50" s="548"/>
      <c r="KKA50" s="548"/>
      <c r="KKB50" s="548"/>
      <c r="KKC50" s="548"/>
      <c r="KKD50" s="548"/>
      <c r="KKE50" s="548"/>
      <c r="KKF50" s="548"/>
      <c r="KKG50" s="548"/>
      <c r="KKH50" s="548"/>
      <c r="KKI50" s="548"/>
      <c r="KKJ50" s="548"/>
      <c r="KKK50" s="548"/>
      <c r="KKL50" s="548"/>
      <c r="KKM50" s="548"/>
      <c r="KKN50" s="548"/>
      <c r="KKO50" s="548"/>
      <c r="KKP50" s="548"/>
      <c r="KKQ50" s="548"/>
      <c r="KKR50" s="548"/>
      <c r="KKS50" s="548"/>
      <c r="KKT50" s="548"/>
      <c r="KKU50" s="548"/>
      <c r="KKV50" s="548"/>
      <c r="KKW50" s="548"/>
      <c r="KKX50" s="548"/>
      <c r="KKY50" s="548"/>
      <c r="KKZ50" s="548"/>
      <c r="KLA50" s="548"/>
      <c r="KLB50" s="548"/>
      <c r="KLC50" s="548"/>
      <c r="KLD50" s="548"/>
      <c r="KLE50" s="548"/>
      <c r="KLF50" s="548"/>
      <c r="KLG50" s="548"/>
      <c r="KLH50" s="548"/>
      <c r="KLI50" s="548"/>
      <c r="KLJ50" s="548"/>
      <c r="KLK50" s="548"/>
      <c r="KLL50" s="548"/>
      <c r="KLM50" s="548"/>
      <c r="KLN50" s="548"/>
      <c r="KLO50" s="548"/>
      <c r="KLP50" s="548"/>
      <c r="KLQ50" s="548"/>
      <c r="KLR50" s="548"/>
      <c r="KLS50" s="548"/>
      <c r="KLT50" s="548"/>
      <c r="KLU50" s="548"/>
      <c r="KLV50" s="548"/>
      <c r="KLW50" s="548"/>
      <c r="KLX50" s="548"/>
      <c r="KLY50" s="548"/>
      <c r="KLZ50" s="548"/>
      <c r="KMA50" s="548"/>
      <c r="KMB50" s="548"/>
      <c r="KMC50" s="548"/>
      <c r="KMD50" s="548"/>
      <c r="KME50" s="548"/>
      <c r="KMF50" s="548"/>
      <c r="KMG50" s="548"/>
      <c r="KMH50" s="548"/>
      <c r="KMI50" s="548"/>
      <c r="KMJ50" s="548"/>
      <c r="KMK50" s="548"/>
      <c r="KML50" s="548"/>
      <c r="KMM50" s="548"/>
      <c r="KMN50" s="548"/>
      <c r="KMO50" s="548"/>
      <c r="KMP50" s="548"/>
      <c r="KMQ50" s="548"/>
      <c r="KMR50" s="548"/>
      <c r="KMS50" s="548"/>
      <c r="KMT50" s="548"/>
      <c r="KMU50" s="548"/>
      <c r="KMV50" s="548"/>
      <c r="KMW50" s="548"/>
      <c r="KMX50" s="548"/>
      <c r="KMY50" s="548"/>
      <c r="KMZ50" s="548"/>
      <c r="KNA50" s="548"/>
      <c r="KNB50" s="548"/>
      <c r="KNC50" s="548"/>
      <c r="KND50" s="548"/>
      <c r="KNE50" s="548"/>
      <c r="KNF50" s="548"/>
      <c r="KNG50" s="548"/>
      <c r="KNH50" s="548"/>
      <c r="KNI50" s="548"/>
      <c r="KNJ50" s="548"/>
      <c r="KNK50" s="548"/>
      <c r="KNL50" s="548"/>
      <c r="KNM50" s="548"/>
      <c r="KNN50" s="548"/>
      <c r="KNO50" s="548"/>
      <c r="KNP50" s="548"/>
      <c r="KNQ50" s="548"/>
      <c r="KNR50" s="548"/>
      <c r="KNS50" s="548"/>
      <c r="KNT50" s="548"/>
      <c r="KNU50" s="548"/>
      <c r="KNV50" s="548"/>
      <c r="KNW50" s="548"/>
      <c r="KNX50" s="548"/>
      <c r="KNY50" s="548"/>
      <c r="KNZ50" s="548"/>
      <c r="KOA50" s="548"/>
      <c r="KOB50" s="548"/>
      <c r="KOC50" s="548"/>
      <c r="KOD50" s="548"/>
      <c r="KOE50" s="548"/>
      <c r="KOF50" s="548"/>
      <c r="KOG50" s="548"/>
      <c r="KOH50" s="548"/>
      <c r="KOI50" s="548"/>
      <c r="KOJ50" s="548"/>
      <c r="KOK50" s="548"/>
      <c r="KOL50" s="548"/>
      <c r="KOM50" s="548"/>
      <c r="KON50" s="548"/>
      <c r="KOO50" s="548"/>
      <c r="KOP50" s="548"/>
      <c r="KOQ50" s="548"/>
      <c r="KOR50" s="548"/>
      <c r="KOS50" s="548"/>
      <c r="KOT50" s="548"/>
      <c r="KOU50" s="548"/>
      <c r="KOV50" s="548"/>
      <c r="KOW50" s="548"/>
      <c r="KOX50" s="548"/>
      <c r="KOY50" s="548"/>
      <c r="KOZ50" s="548"/>
      <c r="KPA50" s="548"/>
      <c r="KPB50" s="548"/>
      <c r="KPC50" s="548"/>
      <c r="KPD50" s="548"/>
      <c r="KPE50" s="548"/>
      <c r="KPF50" s="548"/>
      <c r="KPG50" s="548"/>
      <c r="KPH50" s="548"/>
      <c r="KPI50" s="548"/>
      <c r="KPJ50" s="548"/>
      <c r="KPK50" s="548"/>
      <c r="KPL50" s="548"/>
      <c r="KPM50" s="548"/>
      <c r="KPN50" s="548"/>
      <c r="KPO50" s="548"/>
      <c r="KPP50" s="548"/>
      <c r="KPQ50" s="548"/>
      <c r="KPR50" s="548"/>
      <c r="KPS50" s="548"/>
      <c r="KPT50" s="548"/>
      <c r="KPU50" s="548"/>
      <c r="KPV50" s="548"/>
      <c r="KPW50" s="548"/>
      <c r="KPX50" s="548"/>
      <c r="KPY50" s="548"/>
      <c r="KPZ50" s="548"/>
      <c r="KQA50" s="548"/>
      <c r="KQB50" s="548"/>
      <c r="KQC50" s="548"/>
      <c r="KQD50" s="548"/>
      <c r="KQE50" s="548"/>
      <c r="KQF50" s="548"/>
      <c r="KQG50" s="548"/>
      <c r="KQH50" s="548"/>
      <c r="KQI50" s="548"/>
      <c r="KQJ50" s="548"/>
      <c r="KQK50" s="548"/>
      <c r="KQL50" s="548"/>
      <c r="KQM50" s="548"/>
      <c r="KQN50" s="548"/>
      <c r="KQO50" s="548"/>
      <c r="KQP50" s="548"/>
      <c r="KQQ50" s="548"/>
      <c r="KQR50" s="548"/>
      <c r="KQS50" s="548"/>
      <c r="KQT50" s="548"/>
      <c r="KQU50" s="548"/>
      <c r="KQV50" s="548"/>
      <c r="KQW50" s="548"/>
      <c r="KQX50" s="548"/>
      <c r="KQY50" s="548"/>
      <c r="KQZ50" s="548"/>
      <c r="KRA50" s="548"/>
      <c r="KRB50" s="548"/>
      <c r="KRC50" s="548"/>
      <c r="KRD50" s="548"/>
      <c r="KRE50" s="548"/>
      <c r="KRF50" s="548"/>
      <c r="KRG50" s="548"/>
      <c r="KRH50" s="548"/>
      <c r="KRI50" s="548"/>
      <c r="KRJ50" s="548"/>
      <c r="KRK50" s="548"/>
      <c r="KRL50" s="548"/>
      <c r="KRM50" s="548"/>
      <c r="KRN50" s="548"/>
      <c r="KRO50" s="548"/>
      <c r="KRP50" s="548"/>
      <c r="KRQ50" s="548"/>
      <c r="KRR50" s="548"/>
      <c r="KRS50" s="548"/>
      <c r="KRT50" s="548"/>
      <c r="KRU50" s="548"/>
      <c r="KRV50" s="548"/>
      <c r="KRW50" s="548"/>
      <c r="KRX50" s="548"/>
      <c r="KRY50" s="548"/>
      <c r="KRZ50" s="548"/>
      <c r="KSA50" s="548"/>
      <c r="KSB50" s="548"/>
      <c r="KSC50" s="548"/>
      <c r="KSD50" s="548"/>
      <c r="KSE50" s="548"/>
      <c r="KSF50" s="548"/>
      <c r="KSG50" s="548"/>
      <c r="KSH50" s="548"/>
      <c r="KSI50" s="548"/>
      <c r="KSJ50" s="548"/>
      <c r="KSK50" s="548"/>
      <c r="KSL50" s="548"/>
      <c r="KSM50" s="548"/>
      <c r="KSN50" s="548"/>
      <c r="KSO50" s="548"/>
      <c r="KSP50" s="548"/>
      <c r="KSQ50" s="548"/>
      <c r="KSR50" s="548"/>
      <c r="KSS50" s="548"/>
      <c r="KST50" s="548"/>
      <c r="KSU50" s="548"/>
      <c r="KSV50" s="548"/>
      <c r="KSW50" s="548"/>
      <c r="KSX50" s="548"/>
      <c r="KSY50" s="548"/>
      <c r="KSZ50" s="548"/>
      <c r="KTA50" s="548"/>
      <c r="KTB50" s="548"/>
      <c r="KTC50" s="548"/>
      <c r="KTD50" s="548"/>
      <c r="KTE50" s="548"/>
      <c r="KTF50" s="548"/>
      <c r="KTG50" s="548"/>
      <c r="KTH50" s="548"/>
      <c r="KTI50" s="548"/>
      <c r="KTJ50" s="548"/>
      <c r="KTK50" s="548"/>
      <c r="KTL50" s="548"/>
      <c r="KTM50" s="548"/>
      <c r="KTN50" s="548"/>
      <c r="KTO50" s="548"/>
      <c r="KTP50" s="548"/>
      <c r="KTQ50" s="548"/>
      <c r="KTR50" s="548"/>
      <c r="KTS50" s="548"/>
      <c r="KTT50" s="548"/>
      <c r="KTU50" s="548"/>
      <c r="KTV50" s="548"/>
      <c r="KTW50" s="548"/>
      <c r="KTX50" s="548"/>
      <c r="KTY50" s="548"/>
      <c r="KTZ50" s="548"/>
      <c r="KUA50" s="548"/>
      <c r="KUB50" s="548"/>
      <c r="KUC50" s="548"/>
      <c r="KUD50" s="548"/>
      <c r="KUE50" s="548"/>
      <c r="KUF50" s="548"/>
      <c r="KUG50" s="548"/>
      <c r="KUH50" s="548"/>
      <c r="KUI50" s="548"/>
      <c r="KUJ50" s="548"/>
      <c r="KUK50" s="548"/>
      <c r="KUL50" s="548"/>
      <c r="KUM50" s="548"/>
      <c r="KUN50" s="548"/>
      <c r="KUO50" s="548"/>
      <c r="KUP50" s="548"/>
      <c r="KUQ50" s="548"/>
      <c r="KUR50" s="548"/>
      <c r="KUS50" s="548"/>
      <c r="KUT50" s="548"/>
      <c r="KUU50" s="548"/>
      <c r="KUV50" s="548"/>
      <c r="KUW50" s="548"/>
      <c r="KUX50" s="548"/>
      <c r="KUY50" s="548"/>
      <c r="KUZ50" s="548"/>
      <c r="KVA50" s="548"/>
      <c r="KVB50" s="548"/>
      <c r="KVC50" s="548"/>
      <c r="KVD50" s="548"/>
      <c r="KVE50" s="548"/>
      <c r="KVF50" s="548"/>
      <c r="KVG50" s="548"/>
      <c r="KVH50" s="548"/>
      <c r="KVI50" s="548"/>
      <c r="KVJ50" s="548"/>
      <c r="KVK50" s="548"/>
      <c r="KVL50" s="548"/>
      <c r="KVM50" s="548"/>
      <c r="KVN50" s="548"/>
      <c r="KVO50" s="548"/>
      <c r="KVP50" s="548"/>
      <c r="KVQ50" s="548"/>
      <c r="KVR50" s="548"/>
      <c r="KVS50" s="548"/>
      <c r="KVT50" s="548"/>
      <c r="KVU50" s="548"/>
      <c r="KVV50" s="548"/>
      <c r="KVW50" s="548"/>
      <c r="KVX50" s="548"/>
      <c r="KVY50" s="548"/>
      <c r="KVZ50" s="548"/>
      <c r="KWA50" s="548"/>
      <c r="KWB50" s="548"/>
      <c r="KWC50" s="548"/>
      <c r="KWD50" s="548"/>
      <c r="KWE50" s="548"/>
      <c r="KWF50" s="548"/>
      <c r="KWG50" s="548"/>
      <c r="KWH50" s="548"/>
      <c r="KWI50" s="548"/>
      <c r="KWJ50" s="548"/>
      <c r="KWK50" s="548"/>
      <c r="KWL50" s="548"/>
      <c r="KWM50" s="548"/>
      <c r="KWN50" s="548"/>
      <c r="KWO50" s="548"/>
      <c r="KWP50" s="548"/>
      <c r="KWQ50" s="548"/>
      <c r="KWR50" s="548"/>
      <c r="KWS50" s="548"/>
      <c r="KWT50" s="548"/>
      <c r="KWU50" s="548"/>
      <c r="KWV50" s="548"/>
      <c r="KWW50" s="548"/>
      <c r="KWX50" s="548"/>
      <c r="KWY50" s="548"/>
      <c r="KWZ50" s="548"/>
      <c r="KXA50" s="548"/>
      <c r="KXB50" s="548"/>
      <c r="KXC50" s="548"/>
      <c r="KXD50" s="548"/>
      <c r="KXE50" s="548"/>
      <c r="KXF50" s="548"/>
      <c r="KXG50" s="548"/>
      <c r="KXH50" s="548"/>
      <c r="KXI50" s="548"/>
      <c r="KXJ50" s="548"/>
      <c r="KXK50" s="548"/>
      <c r="KXL50" s="548"/>
      <c r="KXM50" s="548"/>
      <c r="KXN50" s="548"/>
      <c r="KXO50" s="548"/>
      <c r="KXP50" s="548"/>
      <c r="KXQ50" s="548"/>
      <c r="KXR50" s="548"/>
      <c r="KXS50" s="548"/>
      <c r="KXT50" s="548"/>
      <c r="KXU50" s="548"/>
      <c r="KXV50" s="548"/>
      <c r="KXW50" s="548"/>
      <c r="KXX50" s="548"/>
      <c r="KXY50" s="548"/>
      <c r="KXZ50" s="548"/>
      <c r="KYA50" s="548"/>
      <c r="KYB50" s="548"/>
      <c r="KYC50" s="548"/>
      <c r="KYD50" s="548"/>
      <c r="KYE50" s="548"/>
      <c r="KYF50" s="548"/>
      <c r="KYG50" s="548"/>
      <c r="KYH50" s="548"/>
      <c r="KYI50" s="548"/>
      <c r="KYJ50" s="548"/>
      <c r="KYK50" s="548"/>
      <c r="KYL50" s="548"/>
      <c r="KYM50" s="548"/>
      <c r="KYN50" s="548"/>
      <c r="KYO50" s="548"/>
      <c r="KYP50" s="548"/>
      <c r="KYQ50" s="548"/>
      <c r="KYR50" s="548"/>
      <c r="KYS50" s="548"/>
      <c r="KYT50" s="548"/>
      <c r="KYU50" s="548"/>
      <c r="KYV50" s="548"/>
      <c r="KYW50" s="548"/>
      <c r="KYX50" s="548"/>
      <c r="KYY50" s="548"/>
      <c r="KYZ50" s="548"/>
      <c r="KZA50" s="548"/>
      <c r="KZB50" s="548"/>
      <c r="KZC50" s="548"/>
      <c r="KZD50" s="548"/>
      <c r="KZE50" s="548"/>
      <c r="KZF50" s="548"/>
      <c r="KZG50" s="548"/>
      <c r="KZH50" s="548"/>
      <c r="KZI50" s="548"/>
      <c r="KZJ50" s="548"/>
      <c r="KZK50" s="548"/>
      <c r="KZL50" s="548"/>
      <c r="KZM50" s="548"/>
      <c r="KZN50" s="548"/>
      <c r="KZO50" s="548"/>
      <c r="KZP50" s="548"/>
      <c r="KZQ50" s="548"/>
      <c r="KZR50" s="548"/>
      <c r="KZS50" s="548"/>
      <c r="KZT50" s="548"/>
      <c r="KZU50" s="548"/>
      <c r="KZV50" s="548"/>
      <c r="KZW50" s="548"/>
      <c r="KZX50" s="548"/>
      <c r="KZY50" s="548"/>
      <c r="KZZ50" s="548"/>
      <c r="LAA50" s="548"/>
      <c r="LAB50" s="548"/>
      <c r="LAC50" s="548"/>
      <c r="LAD50" s="548"/>
      <c r="LAE50" s="548"/>
      <c r="LAF50" s="548"/>
      <c r="LAG50" s="548"/>
      <c r="LAH50" s="548"/>
      <c r="LAI50" s="548"/>
      <c r="LAJ50" s="548"/>
      <c r="LAK50" s="548"/>
      <c r="LAL50" s="548"/>
      <c r="LAM50" s="548"/>
      <c r="LAN50" s="548"/>
      <c r="LAO50" s="548"/>
      <c r="LAP50" s="548"/>
      <c r="LAQ50" s="548"/>
      <c r="LAR50" s="548"/>
      <c r="LAS50" s="548"/>
      <c r="LAT50" s="548"/>
      <c r="LAU50" s="548"/>
      <c r="LAV50" s="548"/>
      <c r="LAW50" s="548"/>
      <c r="LAX50" s="548"/>
      <c r="LAY50" s="548"/>
      <c r="LAZ50" s="548"/>
      <c r="LBA50" s="548"/>
      <c r="LBB50" s="548"/>
      <c r="LBC50" s="548"/>
      <c r="LBD50" s="548"/>
      <c r="LBE50" s="548"/>
      <c r="LBF50" s="548"/>
      <c r="LBG50" s="548"/>
      <c r="LBH50" s="548"/>
      <c r="LBI50" s="548"/>
      <c r="LBJ50" s="548"/>
      <c r="LBK50" s="548"/>
      <c r="LBL50" s="548"/>
      <c r="LBM50" s="548"/>
      <c r="LBN50" s="548"/>
      <c r="LBO50" s="548"/>
      <c r="LBP50" s="548"/>
      <c r="LBQ50" s="548"/>
      <c r="LBR50" s="548"/>
      <c r="LBS50" s="548"/>
      <c r="LBT50" s="548"/>
      <c r="LBU50" s="548"/>
      <c r="LBV50" s="548"/>
      <c r="LBW50" s="548"/>
      <c r="LBX50" s="548"/>
      <c r="LBY50" s="548"/>
      <c r="LBZ50" s="548"/>
      <c r="LCA50" s="548"/>
      <c r="LCB50" s="548"/>
      <c r="LCC50" s="548"/>
      <c r="LCD50" s="548"/>
      <c r="LCE50" s="548"/>
      <c r="LCF50" s="548"/>
      <c r="LCG50" s="548"/>
      <c r="LCH50" s="548"/>
      <c r="LCI50" s="548"/>
      <c r="LCJ50" s="548"/>
      <c r="LCK50" s="548"/>
      <c r="LCL50" s="548"/>
      <c r="LCM50" s="548"/>
      <c r="LCN50" s="548"/>
      <c r="LCO50" s="548"/>
      <c r="LCP50" s="548"/>
      <c r="LCQ50" s="548"/>
      <c r="LCR50" s="548"/>
      <c r="LCS50" s="548"/>
      <c r="LCT50" s="548"/>
      <c r="LCU50" s="548"/>
      <c r="LCV50" s="548"/>
      <c r="LCW50" s="548"/>
      <c r="LCX50" s="548"/>
      <c r="LCY50" s="548"/>
      <c r="LCZ50" s="548"/>
      <c r="LDA50" s="548"/>
      <c r="LDB50" s="548"/>
      <c r="LDC50" s="548"/>
      <c r="LDD50" s="548"/>
      <c r="LDE50" s="548"/>
      <c r="LDF50" s="548"/>
      <c r="LDG50" s="548"/>
      <c r="LDH50" s="548"/>
      <c r="LDI50" s="548"/>
      <c r="LDJ50" s="548"/>
      <c r="LDK50" s="548"/>
      <c r="LDL50" s="548"/>
      <c r="LDM50" s="548"/>
      <c r="LDN50" s="548"/>
      <c r="LDO50" s="548"/>
      <c r="LDP50" s="548"/>
      <c r="LDQ50" s="548"/>
      <c r="LDR50" s="548"/>
      <c r="LDS50" s="548"/>
      <c r="LDT50" s="548"/>
      <c r="LDU50" s="548"/>
      <c r="LDV50" s="548"/>
      <c r="LDW50" s="548"/>
      <c r="LDX50" s="548"/>
      <c r="LDY50" s="548"/>
      <c r="LDZ50" s="548"/>
      <c r="LEA50" s="548"/>
      <c r="LEB50" s="548"/>
      <c r="LEC50" s="548"/>
      <c r="LED50" s="548"/>
      <c r="LEE50" s="548"/>
      <c r="LEF50" s="548"/>
      <c r="LEG50" s="548"/>
      <c r="LEH50" s="548"/>
      <c r="LEI50" s="548"/>
      <c r="LEJ50" s="548"/>
      <c r="LEK50" s="548"/>
      <c r="LEL50" s="548"/>
      <c r="LEM50" s="548"/>
      <c r="LEN50" s="548"/>
      <c r="LEO50" s="548"/>
      <c r="LEP50" s="548"/>
      <c r="LEQ50" s="548"/>
      <c r="LER50" s="548"/>
      <c r="LES50" s="548"/>
      <c r="LET50" s="548"/>
      <c r="LEU50" s="548"/>
      <c r="LEV50" s="548"/>
      <c r="LEW50" s="548"/>
      <c r="LEX50" s="548"/>
      <c r="LEY50" s="548"/>
      <c r="LEZ50" s="548"/>
      <c r="LFA50" s="548"/>
      <c r="LFB50" s="548"/>
      <c r="LFC50" s="548"/>
      <c r="LFD50" s="548"/>
      <c r="LFE50" s="548"/>
      <c r="LFF50" s="548"/>
      <c r="LFG50" s="548"/>
      <c r="LFH50" s="548"/>
      <c r="LFI50" s="548"/>
      <c r="LFJ50" s="548"/>
      <c r="LFK50" s="548"/>
      <c r="LFL50" s="548"/>
      <c r="LFM50" s="548"/>
      <c r="LFN50" s="548"/>
      <c r="LFO50" s="548"/>
      <c r="LFP50" s="548"/>
      <c r="LFQ50" s="548"/>
      <c r="LFR50" s="548"/>
      <c r="LFS50" s="548"/>
      <c r="LFT50" s="548"/>
      <c r="LFU50" s="548"/>
      <c r="LFV50" s="548"/>
      <c r="LFW50" s="548"/>
      <c r="LFX50" s="548"/>
      <c r="LFY50" s="548"/>
      <c r="LFZ50" s="548"/>
      <c r="LGA50" s="548"/>
      <c r="LGB50" s="548"/>
      <c r="LGC50" s="548"/>
      <c r="LGD50" s="548"/>
      <c r="LGE50" s="548"/>
      <c r="LGF50" s="548"/>
      <c r="LGG50" s="548"/>
      <c r="LGH50" s="548"/>
      <c r="LGI50" s="548"/>
      <c r="LGJ50" s="548"/>
      <c r="LGK50" s="548"/>
      <c r="LGL50" s="548"/>
      <c r="LGM50" s="548"/>
      <c r="LGN50" s="548"/>
      <c r="LGO50" s="548"/>
      <c r="LGP50" s="548"/>
      <c r="LGQ50" s="548"/>
      <c r="LGR50" s="548"/>
      <c r="LGS50" s="548"/>
      <c r="LGT50" s="548"/>
      <c r="LGU50" s="548"/>
      <c r="LGV50" s="548"/>
      <c r="LGW50" s="548"/>
      <c r="LGX50" s="548"/>
      <c r="LGY50" s="548"/>
      <c r="LGZ50" s="548"/>
      <c r="LHA50" s="548"/>
      <c r="LHB50" s="548"/>
      <c r="LHC50" s="548"/>
      <c r="LHD50" s="548"/>
      <c r="LHE50" s="548"/>
      <c r="LHF50" s="548"/>
      <c r="LHG50" s="548"/>
      <c r="LHH50" s="548"/>
      <c r="LHI50" s="548"/>
      <c r="LHJ50" s="548"/>
      <c r="LHK50" s="548"/>
      <c r="LHL50" s="548"/>
      <c r="LHM50" s="548"/>
      <c r="LHN50" s="548"/>
      <c r="LHO50" s="548"/>
      <c r="LHP50" s="548"/>
      <c r="LHQ50" s="548"/>
      <c r="LHR50" s="548"/>
      <c r="LHS50" s="548"/>
      <c r="LHT50" s="548"/>
      <c r="LHU50" s="548"/>
      <c r="LHV50" s="548"/>
      <c r="LHW50" s="548"/>
      <c r="LHX50" s="548"/>
      <c r="LHY50" s="548"/>
      <c r="LHZ50" s="548"/>
      <c r="LIA50" s="548"/>
      <c r="LIB50" s="548"/>
      <c r="LIC50" s="548"/>
      <c r="LID50" s="548"/>
      <c r="LIE50" s="548"/>
      <c r="LIF50" s="548"/>
      <c r="LIG50" s="548"/>
      <c r="LIH50" s="548"/>
      <c r="LII50" s="548"/>
      <c r="LIJ50" s="548"/>
      <c r="LIK50" s="548"/>
      <c r="LIL50" s="548"/>
      <c r="LIM50" s="548"/>
      <c r="LIN50" s="548"/>
      <c r="LIO50" s="548"/>
      <c r="LIP50" s="548"/>
      <c r="LIQ50" s="548"/>
      <c r="LIR50" s="548"/>
      <c r="LIS50" s="548"/>
      <c r="LIT50" s="548"/>
      <c r="LIU50" s="548"/>
      <c r="LIV50" s="548"/>
      <c r="LIW50" s="548"/>
      <c r="LIX50" s="548"/>
      <c r="LIY50" s="548"/>
      <c r="LIZ50" s="548"/>
      <c r="LJA50" s="548"/>
      <c r="LJB50" s="548"/>
      <c r="LJC50" s="548"/>
      <c r="LJD50" s="548"/>
      <c r="LJE50" s="548"/>
      <c r="LJF50" s="548"/>
      <c r="LJG50" s="548"/>
      <c r="LJH50" s="548"/>
      <c r="LJI50" s="548"/>
      <c r="LJJ50" s="548"/>
      <c r="LJK50" s="548"/>
      <c r="LJL50" s="548"/>
      <c r="LJM50" s="548"/>
      <c r="LJN50" s="548"/>
      <c r="LJO50" s="548"/>
      <c r="LJP50" s="548"/>
      <c r="LJQ50" s="548"/>
      <c r="LJR50" s="548"/>
      <c r="LJS50" s="548"/>
      <c r="LJT50" s="548"/>
      <c r="LJU50" s="548"/>
      <c r="LJV50" s="548"/>
      <c r="LJW50" s="548"/>
      <c r="LJX50" s="548"/>
      <c r="LJY50" s="548"/>
      <c r="LJZ50" s="548"/>
      <c r="LKA50" s="548"/>
      <c r="LKB50" s="548"/>
      <c r="LKC50" s="548"/>
      <c r="LKD50" s="548"/>
      <c r="LKE50" s="548"/>
      <c r="LKF50" s="548"/>
      <c r="LKG50" s="548"/>
      <c r="LKH50" s="548"/>
      <c r="LKI50" s="548"/>
      <c r="LKJ50" s="548"/>
      <c r="LKK50" s="548"/>
      <c r="LKL50" s="548"/>
      <c r="LKM50" s="548"/>
      <c r="LKN50" s="548"/>
      <c r="LKO50" s="548"/>
      <c r="LKP50" s="548"/>
      <c r="LKQ50" s="548"/>
      <c r="LKR50" s="548"/>
      <c r="LKS50" s="548"/>
      <c r="LKT50" s="548"/>
      <c r="LKU50" s="548"/>
      <c r="LKV50" s="548"/>
      <c r="LKW50" s="548"/>
      <c r="LKX50" s="548"/>
      <c r="LKY50" s="548"/>
      <c r="LKZ50" s="548"/>
      <c r="LLA50" s="548"/>
      <c r="LLB50" s="548"/>
      <c r="LLC50" s="548"/>
      <c r="LLD50" s="548"/>
      <c r="LLE50" s="548"/>
      <c r="LLF50" s="548"/>
      <c r="LLG50" s="548"/>
      <c r="LLH50" s="548"/>
      <c r="LLI50" s="548"/>
      <c r="LLJ50" s="548"/>
      <c r="LLK50" s="548"/>
      <c r="LLL50" s="548"/>
      <c r="LLM50" s="548"/>
      <c r="LLN50" s="548"/>
      <c r="LLO50" s="548"/>
      <c r="LLP50" s="548"/>
      <c r="LLQ50" s="548"/>
      <c r="LLR50" s="548"/>
      <c r="LLS50" s="548"/>
      <c r="LLT50" s="548"/>
      <c r="LLU50" s="548"/>
      <c r="LLV50" s="548"/>
      <c r="LLW50" s="548"/>
      <c r="LLX50" s="548"/>
      <c r="LLY50" s="548"/>
      <c r="LLZ50" s="548"/>
      <c r="LMA50" s="548"/>
      <c r="LMB50" s="548"/>
      <c r="LMC50" s="548"/>
      <c r="LMD50" s="548"/>
      <c r="LME50" s="548"/>
      <c r="LMF50" s="548"/>
      <c r="LMG50" s="548"/>
      <c r="LMH50" s="548"/>
      <c r="LMI50" s="548"/>
      <c r="LMJ50" s="548"/>
      <c r="LMK50" s="548"/>
      <c r="LML50" s="548"/>
      <c r="LMM50" s="548"/>
      <c r="LMN50" s="548"/>
      <c r="LMO50" s="548"/>
      <c r="LMP50" s="548"/>
      <c r="LMQ50" s="548"/>
      <c r="LMR50" s="548"/>
      <c r="LMS50" s="548"/>
      <c r="LMT50" s="548"/>
      <c r="LMU50" s="548"/>
      <c r="LMV50" s="548"/>
      <c r="LMW50" s="548"/>
      <c r="LMX50" s="548"/>
      <c r="LMY50" s="548"/>
      <c r="LMZ50" s="548"/>
      <c r="LNA50" s="548"/>
      <c r="LNB50" s="548"/>
      <c r="LNC50" s="548"/>
      <c r="LND50" s="548"/>
      <c r="LNE50" s="548"/>
      <c r="LNF50" s="548"/>
      <c r="LNG50" s="548"/>
      <c r="LNH50" s="548"/>
      <c r="LNI50" s="548"/>
      <c r="LNJ50" s="548"/>
      <c r="LNK50" s="548"/>
      <c r="LNL50" s="548"/>
      <c r="LNM50" s="548"/>
      <c r="LNN50" s="548"/>
      <c r="LNO50" s="548"/>
      <c r="LNP50" s="548"/>
      <c r="LNQ50" s="548"/>
      <c r="LNR50" s="548"/>
      <c r="LNS50" s="548"/>
      <c r="LNT50" s="548"/>
      <c r="LNU50" s="548"/>
      <c r="LNV50" s="548"/>
      <c r="LNW50" s="548"/>
      <c r="LNX50" s="548"/>
      <c r="LNY50" s="548"/>
      <c r="LNZ50" s="548"/>
      <c r="LOA50" s="548"/>
      <c r="LOB50" s="548"/>
      <c r="LOC50" s="548"/>
      <c r="LOD50" s="548"/>
      <c r="LOE50" s="548"/>
      <c r="LOF50" s="548"/>
      <c r="LOG50" s="548"/>
      <c r="LOH50" s="548"/>
      <c r="LOI50" s="548"/>
      <c r="LOJ50" s="548"/>
      <c r="LOK50" s="548"/>
      <c r="LOL50" s="548"/>
      <c r="LOM50" s="548"/>
      <c r="LON50" s="548"/>
      <c r="LOO50" s="548"/>
      <c r="LOP50" s="548"/>
      <c r="LOQ50" s="548"/>
      <c r="LOR50" s="548"/>
      <c r="LOS50" s="548"/>
      <c r="LOT50" s="548"/>
      <c r="LOU50" s="548"/>
      <c r="LOV50" s="548"/>
      <c r="LOW50" s="548"/>
      <c r="LOX50" s="548"/>
      <c r="LOY50" s="548"/>
      <c r="LOZ50" s="548"/>
      <c r="LPA50" s="548"/>
      <c r="LPB50" s="548"/>
      <c r="LPC50" s="548"/>
      <c r="LPD50" s="548"/>
      <c r="LPE50" s="548"/>
      <c r="LPF50" s="548"/>
      <c r="LPG50" s="548"/>
      <c r="LPH50" s="548"/>
      <c r="LPI50" s="548"/>
      <c r="LPJ50" s="548"/>
      <c r="LPK50" s="548"/>
      <c r="LPL50" s="548"/>
      <c r="LPM50" s="548"/>
      <c r="LPN50" s="548"/>
      <c r="LPO50" s="548"/>
      <c r="LPP50" s="548"/>
      <c r="LPQ50" s="548"/>
      <c r="LPR50" s="548"/>
      <c r="LPS50" s="548"/>
      <c r="LPT50" s="548"/>
      <c r="LPU50" s="548"/>
      <c r="LPV50" s="548"/>
      <c r="LPW50" s="548"/>
      <c r="LPX50" s="548"/>
      <c r="LPY50" s="548"/>
      <c r="LPZ50" s="548"/>
      <c r="LQA50" s="548"/>
      <c r="LQB50" s="548"/>
      <c r="LQC50" s="548"/>
      <c r="LQD50" s="548"/>
      <c r="LQE50" s="548"/>
      <c r="LQF50" s="548"/>
      <c r="LQG50" s="548"/>
      <c r="LQH50" s="548"/>
      <c r="LQI50" s="548"/>
      <c r="LQJ50" s="548"/>
      <c r="LQK50" s="548"/>
      <c r="LQL50" s="548"/>
      <c r="LQM50" s="548"/>
      <c r="LQN50" s="548"/>
      <c r="LQO50" s="548"/>
      <c r="LQP50" s="548"/>
      <c r="LQQ50" s="548"/>
      <c r="LQR50" s="548"/>
      <c r="LQS50" s="548"/>
      <c r="LQT50" s="548"/>
      <c r="LQU50" s="548"/>
      <c r="LQV50" s="548"/>
      <c r="LQW50" s="548"/>
      <c r="LQX50" s="548"/>
      <c r="LQY50" s="548"/>
      <c r="LQZ50" s="548"/>
      <c r="LRA50" s="548"/>
      <c r="LRB50" s="548"/>
      <c r="LRC50" s="548"/>
      <c r="LRD50" s="548"/>
      <c r="LRE50" s="548"/>
      <c r="LRF50" s="548"/>
      <c r="LRG50" s="548"/>
      <c r="LRH50" s="548"/>
      <c r="LRI50" s="548"/>
      <c r="LRJ50" s="548"/>
      <c r="LRK50" s="548"/>
      <c r="LRL50" s="548"/>
      <c r="LRM50" s="548"/>
      <c r="LRN50" s="548"/>
      <c r="LRO50" s="548"/>
      <c r="LRP50" s="548"/>
      <c r="LRQ50" s="548"/>
      <c r="LRR50" s="548"/>
      <c r="LRS50" s="548"/>
      <c r="LRT50" s="548"/>
      <c r="LRU50" s="548"/>
      <c r="LRV50" s="548"/>
      <c r="LRW50" s="548"/>
      <c r="LRX50" s="548"/>
      <c r="LRY50" s="548"/>
      <c r="LRZ50" s="548"/>
      <c r="LSA50" s="548"/>
      <c r="LSB50" s="548"/>
      <c r="LSC50" s="548"/>
      <c r="LSD50" s="548"/>
      <c r="LSE50" s="548"/>
      <c r="LSF50" s="548"/>
      <c r="LSG50" s="548"/>
      <c r="LSH50" s="548"/>
      <c r="LSI50" s="548"/>
      <c r="LSJ50" s="548"/>
      <c r="LSK50" s="548"/>
      <c r="LSL50" s="548"/>
      <c r="LSM50" s="548"/>
      <c r="LSN50" s="548"/>
      <c r="LSO50" s="548"/>
      <c r="LSP50" s="548"/>
      <c r="LSQ50" s="548"/>
      <c r="LSR50" s="548"/>
      <c r="LSS50" s="548"/>
      <c r="LST50" s="548"/>
      <c r="LSU50" s="548"/>
      <c r="LSV50" s="548"/>
      <c r="LSW50" s="548"/>
      <c r="LSX50" s="548"/>
      <c r="LSY50" s="548"/>
      <c r="LSZ50" s="548"/>
      <c r="LTA50" s="548"/>
      <c r="LTB50" s="548"/>
      <c r="LTC50" s="548"/>
      <c r="LTD50" s="548"/>
      <c r="LTE50" s="548"/>
      <c r="LTF50" s="548"/>
      <c r="LTG50" s="548"/>
      <c r="LTH50" s="548"/>
      <c r="LTI50" s="548"/>
      <c r="LTJ50" s="548"/>
      <c r="LTK50" s="548"/>
      <c r="LTL50" s="548"/>
      <c r="LTM50" s="548"/>
      <c r="LTN50" s="548"/>
      <c r="LTO50" s="548"/>
      <c r="LTP50" s="548"/>
      <c r="LTQ50" s="548"/>
      <c r="LTR50" s="548"/>
      <c r="LTS50" s="548"/>
      <c r="LTT50" s="548"/>
      <c r="LTU50" s="548"/>
      <c r="LTV50" s="548"/>
      <c r="LTW50" s="548"/>
      <c r="LTX50" s="548"/>
      <c r="LTY50" s="548"/>
      <c r="LTZ50" s="548"/>
      <c r="LUA50" s="548"/>
      <c r="LUB50" s="548"/>
      <c r="LUC50" s="548"/>
      <c r="LUD50" s="548"/>
      <c r="LUE50" s="548"/>
      <c r="LUF50" s="548"/>
      <c r="LUG50" s="548"/>
      <c r="LUH50" s="548"/>
      <c r="LUI50" s="548"/>
      <c r="LUJ50" s="548"/>
      <c r="LUK50" s="548"/>
      <c r="LUL50" s="548"/>
      <c r="LUM50" s="548"/>
      <c r="LUN50" s="548"/>
      <c r="LUO50" s="548"/>
      <c r="LUP50" s="548"/>
      <c r="LUQ50" s="548"/>
      <c r="LUR50" s="548"/>
      <c r="LUS50" s="548"/>
      <c r="LUT50" s="548"/>
      <c r="LUU50" s="548"/>
      <c r="LUV50" s="548"/>
      <c r="LUW50" s="548"/>
      <c r="LUX50" s="548"/>
      <c r="LUY50" s="548"/>
      <c r="LUZ50" s="548"/>
      <c r="LVA50" s="548"/>
      <c r="LVB50" s="548"/>
      <c r="LVC50" s="548"/>
      <c r="LVD50" s="548"/>
      <c r="LVE50" s="548"/>
      <c r="LVF50" s="548"/>
      <c r="LVG50" s="548"/>
      <c r="LVH50" s="548"/>
      <c r="LVI50" s="548"/>
      <c r="LVJ50" s="548"/>
      <c r="LVK50" s="548"/>
      <c r="LVL50" s="548"/>
      <c r="LVM50" s="548"/>
      <c r="LVN50" s="548"/>
      <c r="LVO50" s="548"/>
      <c r="LVP50" s="548"/>
      <c r="LVQ50" s="548"/>
      <c r="LVR50" s="548"/>
      <c r="LVS50" s="548"/>
      <c r="LVT50" s="548"/>
      <c r="LVU50" s="548"/>
      <c r="LVV50" s="548"/>
      <c r="LVW50" s="548"/>
      <c r="LVX50" s="548"/>
      <c r="LVY50" s="548"/>
      <c r="LVZ50" s="548"/>
      <c r="LWA50" s="548"/>
      <c r="LWB50" s="548"/>
      <c r="LWC50" s="548"/>
      <c r="LWD50" s="548"/>
      <c r="LWE50" s="548"/>
      <c r="LWF50" s="548"/>
      <c r="LWG50" s="548"/>
      <c r="LWH50" s="548"/>
      <c r="LWI50" s="548"/>
      <c r="LWJ50" s="548"/>
      <c r="LWK50" s="548"/>
      <c r="LWL50" s="548"/>
      <c r="LWM50" s="548"/>
      <c r="LWN50" s="548"/>
      <c r="LWO50" s="548"/>
      <c r="LWP50" s="548"/>
      <c r="LWQ50" s="548"/>
      <c r="LWR50" s="548"/>
      <c r="LWS50" s="548"/>
      <c r="LWT50" s="548"/>
      <c r="LWU50" s="548"/>
      <c r="LWV50" s="548"/>
      <c r="LWW50" s="548"/>
      <c r="LWX50" s="548"/>
      <c r="LWY50" s="548"/>
      <c r="LWZ50" s="548"/>
      <c r="LXA50" s="548"/>
      <c r="LXB50" s="548"/>
      <c r="LXC50" s="548"/>
      <c r="LXD50" s="548"/>
      <c r="LXE50" s="548"/>
      <c r="LXF50" s="548"/>
      <c r="LXG50" s="548"/>
      <c r="LXH50" s="548"/>
      <c r="LXI50" s="548"/>
      <c r="LXJ50" s="548"/>
      <c r="LXK50" s="548"/>
      <c r="LXL50" s="548"/>
      <c r="LXM50" s="548"/>
      <c r="LXN50" s="548"/>
      <c r="LXO50" s="548"/>
      <c r="LXP50" s="548"/>
      <c r="LXQ50" s="548"/>
      <c r="LXR50" s="548"/>
      <c r="LXS50" s="548"/>
      <c r="LXT50" s="548"/>
      <c r="LXU50" s="548"/>
      <c r="LXV50" s="548"/>
      <c r="LXW50" s="548"/>
      <c r="LXX50" s="548"/>
      <c r="LXY50" s="548"/>
      <c r="LXZ50" s="548"/>
      <c r="LYA50" s="548"/>
      <c r="LYB50" s="548"/>
      <c r="LYC50" s="548"/>
      <c r="LYD50" s="548"/>
      <c r="LYE50" s="548"/>
      <c r="LYF50" s="548"/>
      <c r="LYG50" s="548"/>
      <c r="LYH50" s="548"/>
      <c r="LYI50" s="548"/>
      <c r="LYJ50" s="548"/>
      <c r="LYK50" s="548"/>
      <c r="LYL50" s="548"/>
      <c r="LYM50" s="548"/>
      <c r="LYN50" s="548"/>
      <c r="LYO50" s="548"/>
      <c r="LYP50" s="548"/>
      <c r="LYQ50" s="548"/>
      <c r="LYR50" s="548"/>
      <c r="LYS50" s="548"/>
      <c r="LYT50" s="548"/>
      <c r="LYU50" s="548"/>
      <c r="LYV50" s="548"/>
      <c r="LYW50" s="548"/>
      <c r="LYX50" s="548"/>
      <c r="LYY50" s="548"/>
      <c r="LYZ50" s="548"/>
      <c r="LZA50" s="548"/>
      <c r="LZB50" s="548"/>
      <c r="LZC50" s="548"/>
      <c r="LZD50" s="548"/>
      <c r="LZE50" s="548"/>
      <c r="LZF50" s="548"/>
      <c r="LZG50" s="548"/>
      <c r="LZH50" s="548"/>
      <c r="LZI50" s="548"/>
      <c r="LZJ50" s="548"/>
      <c r="LZK50" s="548"/>
      <c r="LZL50" s="548"/>
      <c r="LZM50" s="548"/>
      <c r="LZN50" s="548"/>
      <c r="LZO50" s="548"/>
      <c r="LZP50" s="548"/>
      <c r="LZQ50" s="548"/>
      <c r="LZR50" s="548"/>
      <c r="LZS50" s="548"/>
      <c r="LZT50" s="548"/>
      <c r="LZU50" s="548"/>
      <c r="LZV50" s="548"/>
      <c r="LZW50" s="548"/>
      <c r="LZX50" s="548"/>
      <c r="LZY50" s="548"/>
      <c r="LZZ50" s="548"/>
      <c r="MAA50" s="548"/>
      <c r="MAB50" s="548"/>
      <c r="MAC50" s="548"/>
      <c r="MAD50" s="548"/>
      <c r="MAE50" s="548"/>
      <c r="MAF50" s="548"/>
      <c r="MAG50" s="548"/>
      <c r="MAH50" s="548"/>
      <c r="MAI50" s="548"/>
      <c r="MAJ50" s="548"/>
      <c r="MAK50" s="548"/>
      <c r="MAL50" s="548"/>
      <c r="MAM50" s="548"/>
      <c r="MAN50" s="548"/>
      <c r="MAO50" s="548"/>
      <c r="MAP50" s="548"/>
      <c r="MAQ50" s="548"/>
      <c r="MAR50" s="548"/>
      <c r="MAS50" s="548"/>
      <c r="MAT50" s="548"/>
      <c r="MAU50" s="548"/>
      <c r="MAV50" s="548"/>
      <c r="MAW50" s="548"/>
      <c r="MAX50" s="548"/>
      <c r="MAY50" s="548"/>
      <c r="MAZ50" s="548"/>
      <c r="MBA50" s="548"/>
      <c r="MBB50" s="548"/>
      <c r="MBC50" s="548"/>
      <c r="MBD50" s="548"/>
      <c r="MBE50" s="548"/>
      <c r="MBF50" s="548"/>
      <c r="MBG50" s="548"/>
      <c r="MBH50" s="548"/>
      <c r="MBI50" s="548"/>
      <c r="MBJ50" s="548"/>
      <c r="MBK50" s="548"/>
      <c r="MBL50" s="548"/>
      <c r="MBM50" s="548"/>
      <c r="MBN50" s="548"/>
      <c r="MBO50" s="548"/>
      <c r="MBP50" s="548"/>
      <c r="MBQ50" s="548"/>
      <c r="MBR50" s="548"/>
      <c r="MBS50" s="548"/>
      <c r="MBT50" s="548"/>
      <c r="MBU50" s="548"/>
      <c r="MBV50" s="548"/>
      <c r="MBW50" s="548"/>
      <c r="MBX50" s="548"/>
      <c r="MBY50" s="548"/>
      <c r="MBZ50" s="548"/>
      <c r="MCA50" s="548"/>
      <c r="MCB50" s="548"/>
      <c r="MCC50" s="548"/>
      <c r="MCD50" s="548"/>
      <c r="MCE50" s="548"/>
      <c r="MCF50" s="548"/>
      <c r="MCG50" s="548"/>
      <c r="MCH50" s="548"/>
      <c r="MCI50" s="548"/>
      <c r="MCJ50" s="548"/>
      <c r="MCK50" s="548"/>
      <c r="MCL50" s="548"/>
      <c r="MCM50" s="548"/>
      <c r="MCN50" s="548"/>
      <c r="MCO50" s="548"/>
      <c r="MCP50" s="548"/>
      <c r="MCQ50" s="548"/>
      <c r="MCR50" s="548"/>
      <c r="MCS50" s="548"/>
      <c r="MCT50" s="548"/>
      <c r="MCU50" s="548"/>
      <c r="MCV50" s="548"/>
      <c r="MCW50" s="548"/>
      <c r="MCX50" s="548"/>
      <c r="MCY50" s="548"/>
      <c r="MCZ50" s="548"/>
      <c r="MDA50" s="548"/>
      <c r="MDB50" s="548"/>
      <c r="MDC50" s="548"/>
      <c r="MDD50" s="548"/>
      <c r="MDE50" s="548"/>
      <c r="MDF50" s="548"/>
      <c r="MDG50" s="548"/>
      <c r="MDH50" s="548"/>
      <c r="MDI50" s="548"/>
      <c r="MDJ50" s="548"/>
      <c r="MDK50" s="548"/>
      <c r="MDL50" s="548"/>
      <c r="MDM50" s="548"/>
      <c r="MDN50" s="548"/>
      <c r="MDO50" s="548"/>
      <c r="MDP50" s="548"/>
      <c r="MDQ50" s="548"/>
      <c r="MDR50" s="548"/>
      <c r="MDS50" s="548"/>
      <c r="MDT50" s="548"/>
      <c r="MDU50" s="548"/>
      <c r="MDV50" s="548"/>
      <c r="MDW50" s="548"/>
      <c r="MDX50" s="548"/>
      <c r="MDY50" s="548"/>
      <c r="MDZ50" s="548"/>
      <c r="MEA50" s="548"/>
      <c r="MEB50" s="548"/>
      <c r="MEC50" s="548"/>
      <c r="MED50" s="548"/>
      <c r="MEE50" s="548"/>
      <c r="MEF50" s="548"/>
      <c r="MEG50" s="548"/>
      <c r="MEH50" s="548"/>
      <c r="MEI50" s="548"/>
      <c r="MEJ50" s="548"/>
      <c r="MEK50" s="548"/>
      <c r="MEL50" s="548"/>
      <c r="MEM50" s="548"/>
      <c r="MEN50" s="548"/>
      <c r="MEO50" s="548"/>
      <c r="MEP50" s="548"/>
      <c r="MEQ50" s="548"/>
      <c r="MER50" s="548"/>
      <c r="MES50" s="548"/>
      <c r="MET50" s="548"/>
      <c r="MEU50" s="548"/>
      <c r="MEV50" s="548"/>
      <c r="MEW50" s="548"/>
      <c r="MEX50" s="548"/>
      <c r="MEY50" s="548"/>
      <c r="MEZ50" s="548"/>
      <c r="MFA50" s="548"/>
      <c r="MFB50" s="548"/>
      <c r="MFC50" s="548"/>
      <c r="MFD50" s="548"/>
      <c r="MFE50" s="548"/>
      <c r="MFF50" s="548"/>
      <c r="MFG50" s="548"/>
      <c r="MFH50" s="548"/>
      <c r="MFI50" s="548"/>
      <c r="MFJ50" s="548"/>
      <c r="MFK50" s="548"/>
      <c r="MFL50" s="548"/>
      <c r="MFM50" s="548"/>
      <c r="MFN50" s="548"/>
      <c r="MFO50" s="548"/>
      <c r="MFP50" s="548"/>
      <c r="MFQ50" s="548"/>
      <c r="MFR50" s="548"/>
      <c r="MFS50" s="548"/>
      <c r="MFT50" s="548"/>
      <c r="MFU50" s="548"/>
      <c r="MFV50" s="548"/>
      <c r="MFW50" s="548"/>
      <c r="MFX50" s="548"/>
      <c r="MFY50" s="548"/>
      <c r="MFZ50" s="548"/>
      <c r="MGA50" s="548"/>
      <c r="MGB50" s="548"/>
      <c r="MGC50" s="548"/>
      <c r="MGD50" s="548"/>
      <c r="MGE50" s="548"/>
      <c r="MGF50" s="548"/>
      <c r="MGG50" s="548"/>
      <c r="MGH50" s="548"/>
      <c r="MGI50" s="548"/>
      <c r="MGJ50" s="548"/>
      <c r="MGK50" s="548"/>
      <c r="MGL50" s="548"/>
      <c r="MGM50" s="548"/>
      <c r="MGN50" s="548"/>
      <c r="MGO50" s="548"/>
      <c r="MGP50" s="548"/>
      <c r="MGQ50" s="548"/>
      <c r="MGR50" s="548"/>
      <c r="MGS50" s="548"/>
      <c r="MGT50" s="548"/>
      <c r="MGU50" s="548"/>
      <c r="MGV50" s="548"/>
      <c r="MGW50" s="548"/>
      <c r="MGX50" s="548"/>
      <c r="MGY50" s="548"/>
      <c r="MGZ50" s="548"/>
      <c r="MHA50" s="548"/>
      <c r="MHB50" s="548"/>
      <c r="MHC50" s="548"/>
      <c r="MHD50" s="548"/>
      <c r="MHE50" s="548"/>
      <c r="MHF50" s="548"/>
      <c r="MHG50" s="548"/>
      <c r="MHH50" s="548"/>
      <c r="MHI50" s="548"/>
      <c r="MHJ50" s="548"/>
      <c r="MHK50" s="548"/>
      <c r="MHL50" s="548"/>
      <c r="MHM50" s="548"/>
      <c r="MHN50" s="548"/>
      <c r="MHO50" s="548"/>
      <c r="MHP50" s="548"/>
      <c r="MHQ50" s="548"/>
      <c r="MHR50" s="548"/>
      <c r="MHS50" s="548"/>
      <c r="MHT50" s="548"/>
      <c r="MHU50" s="548"/>
      <c r="MHV50" s="548"/>
      <c r="MHW50" s="548"/>
      <c r="MHX50" s="548"/>
      <c r="MHY50" s="548"/>
      <c r="MHZ50" s="548"/>
      <c r="MIA50" s="548"/>
      <c r="MIB50" s="548"/>
      <c r="MIC50" s="548"/>
      <c r="MID50" s="548"/>
      <c r="MIE50" s="548"/>
      <c r="MIF50" s="548"/>
      <c r="MIG50" s="548"/>
      <c r="MIH50" s="548"/>
      <c r="MII50" s="548"/>
      <c r="MIJ50" s="548"/>
      <c r="MIK50" s="548"/>
      <c r="MIL50" s="548"/>
      <c r="MIM50" s="548"/>
      <c r="MIN50" s="548"/>
      <c r="MIO50" s="548"/>
      <c r="MIP50" s="548"/>
      <c r="MIQ50" s="548"/>
      <c r="MIR50" s="548"/>
      <c r="MIS50" s="548"/>
      <c r="MIT50" s="548"/>
      <c r="MIU50" s="548"/>
      <c r="MIV50" s="548"/>
      <c r="MIW50" s="548"/>
      <c r="MIX50" s="548"/>
      <c r="MIY50" s="548"/>
      <c r="MIZ50" s="548"/>
      <c r="MJA50" s="548"/>
      <c r="MJB50" s="548"/>
      <c r="MJC50" s="548"/>
      <c r="MJD50" s="548"/>
      <c r="MJE50" s="548"/>
      <c r="MJF50" s="548"/>
      <c r="MJG50" s="548"/>
      <c r="MJH50" s="548"/>
      <c r="MJI50" s="548"/>
      <c r="MJJ50" s="548"/>
      <c r="MJK50" s="548"/>
      <c r="MJL50" s="548"/>
      <c r="MJM50" s="548"/>
      <c r="MJN50" s="548"/>
      <c r="MJO50" s="548"/>
      <c r="MJP50" s="548"/>
      <c r="MJQ50" s="548"/>
      <c r="MJR50" s="548"/>
      <c r="MJS50" s="548"/>
      <c r="MJT50" s="548"/>
      <c r="MJU50" s="548"/>
      <c r="MJV50" s="548"/>
      <c r="MJW50" s="548"/>
      <c r="MJX50" s="548"/>
      <c r="MJY50" s="548"/>
      <c r="MJZ50" s="548"/>
      <c r="MKA50" s="548"/>
      <c r="MKB50" s="548"/>
      <c r="MKC50" s="548"/>
      <c r="MKD50" s="548"/>
      <c r="MKE50" s="548"/>
      <c r="MKF50" s="548"/>
      <c r="MKG50" s="548"/>
      <c r="MKH50" s="548"/>
      <c r="MKI50" s="548"/>
      <c r="MKJ50" s="548"/>
      <c r="MKK50" s="548"/>
      <c r="MKL50" s="548"/>
      <c r="MKM50" s="548"/>
      <c r="MKN50" s="548"/>
      <c r="MKO50" s="548"/>
      <c r="MKP50" s="548"/>
      <c r="MKQ50" s="548"/>
      <c r="MKR50" s="548"/>
      <c r="MKS50" s="548"/>
      <c r="MKT50" s="548"/>
      <c r="MKU50" s="548"/>
      <c r="MKV50" s="548"/>
      <c r="MKW50" s="548"/>
      <c r="MKX50" s="548"/>
      <c r="MKY50" s="548"/>
      <c r="MKZ50" s="548"/>
      <c r="MLA50" s="548"/>
      <c r="MLB50" s="548"/>
      <c r="MLC50" s="548"/>
      <c r="MLD50" s="548"/>
      <c r="MLE50" s="548"/>
      <c r="MLF50" s="548"/>
      <c r="MLG50" s="548"/>
      <c r="MLH50" s="548"/>
      <c r="MLI50" s="548"/>
      <c r="MLJ50" s="548"/>
      <c r="MLK50" s="548"/>
      <c r="MLL50" s="548"/>
      <c r="MLM50" s="548"/>
      <c r="MLN50" s="548"/>
      <c r="MLO50" s="548"/>
      <c r="MLP50" s="548"/>
      <c r="MLQ50" s="548"/>
      <c r="MLR50" s="548"/>
      <c r="MLS50" s="548"/>
      <c r="MLT50" s="548"/>
      <c r="MLU50" s="548"/>
      <c r="MLV50" s="548"/>
      <c r="MLW50" s="548"/>
      <c r="MLX50" s="548"/>
      <c r="MLY50" s="548"/>
      <c r="MLZ50" s="548"/>
      <c r="MMA50" s="548"/>
      <c r="MMB50" s="548"/>
      <c r="MMC50" s="548"/>
      <c r="MMD50" s="548"/>
      <c r="MME50" s="548"/>
      <c r="MMF50" s="548"/>
      <c r="MMG50" s="548"/>
      <c r="MMH50" s="548"/>
      <c r="MMI50" s="548"/>
      <c r="MMJ50" s="548"/>
      <c r="MMK50" s="548"/>
      <c r="MML50" s="548"/>
      <c r="MMM50" s="548"/>
      <c r="MMN50" s="548"/>
      <c r="MMO50" s="548"/>
      <c r="MMP50" s="548"/>
      <c r="MMQ50" s="548"/>
      <c r="MMR50" s="548"/>
      <c r="MMS50" s="548"/>
      <c r="MMT50" s="548"/>
      <c r="MMU50" s="548"/>
      <c r="MMV50" s="548"/>
      <c r="MMW50" s="548"/>
      <c r="MMX50" s="548"/>
      <c r="MMY50" s="548"/>
      <c r="MMZ50" s="548"/>
      <c r="MNA50" s="548"/>
      <c r="MNB50" s="548"/>
      <c r="MNC50" s="548"/>
      <c r="MND50" s="548"/>
      <c r="MNE50" s="548"/>
      <c r="MNF50" s="548"/>
      <c r="MNG50" s="548"/>
      <c r="MNH50" s="548"/>
      <c r="MNI50" s="548"/>
      <c r="MNJ50" s="548"/>
      <c r="MNK50" s="548"/>
      <c r="MNL50" s="548"/>
      <c r="MNM50" s="548"/>
      <c r="MNN50" s="548"/>
      <c r="MNO50" s="548"/>
      <c r="MNP50" s="548"/>
      <c r="MNQ50" s="548"/>
      <c r="MNR50" s="548"/>
      <c r="MNS50" s="548"/>
      <c r="MNT50" s="548"/>
      <c r="MNU50" s="548"/>
      <c r="MNV50" s="548"/>
      <c r="MNW50" s="548"/>
      <c r="MNX50" s="548"/>
      <c r="MNY50" s="548"/>
      <c r="MNZ50" s="548"/>
      <c r="MOA50" s="548"/>
      <c r="MOB50" s="548"/>
      <c r="MOC50" s="548"/>
      <c r="MOD50" s="548"/>
      <c r="MOE50" s="548"/>
      <c r="MOF50" s="548"/>
      <c r="MOG50" s="548"/>
      <c r="MOH50" s="548"/>
      <c r="MOI50" s="548"/>
      <c r="MOJ50" s="548"/>
      <c r="MOK50" s="548"/>
      <c r="MOL50" s="548"/>
      <c r="MOM50" s="548"/>
      <c r="MON50" s="548"/>
      <c r="MOO50" s="548"/>
      <c r="MOP50" s="548"/>
      <c r="MOQ50" s="548"/>
      <c r="MOR50" s="548"/>
      <c r="MOS50" s="548"/>
      <c r="MOT50" s="548"/>
      <c r="MOU50" s="548"/>
      <c r="MOV50" s="548"/>
      <c r="MOW50" s="548"/>
      <c r="MOX50" s="548"/>
      <c r="MOY50" s="548"/>
      <c r="MOZ50" s="548"/>
      <c r="MPA50" s="548"/>
      <c r="MPB50" s="548"/>
      <c r="MPC50" s="548"/>
      <c r="MPD50" s="548"/>
      <c r="MPE50" s="548"/>
      <c r="MPF50" s="548"/>
      <c r="MPG50" s="548"/>
      <c r="MPH50" s="548"/>
      <c r="MPI50" s="548"/>
      <c r="MPJ50" s="548"/>
      <c r="MPK50" s="548"/>
      <c r="MPL50" s="548"/>
      <c r="MPM50" s="548"/>
      <c r="MPN50" s="548"/>
      <c r="MPO50" s="548"/>
      <c r="MPP50" s="548"/>
      <c r="MPQ50" s="548"/>
      <c r="MPR50" s="548"/>
      <c r="MPS50" s="548"/>
      <c r="MPT50" s="548"/>
      <c r="MPU50" s="548"/>
      <c r="MPV50" s="548"/>
      <c r="MPW50" s="548"/>
      <c r="MPX50" s="548"/>
      <c r="MPY50" s="548"/>
      <c r="MPZ50" s="548"/>
      <c r="MQA50" s="548"/>
      <c r="MQB50" s="548"/>
      <c r="MQC50" s="548"/>
      <c r="MQD50" s="548"/>
      <c r="MQE50" s="548"/>
      <c r="MQF50" s="548"/>
      <c r="MQG50" s="548"/>
      <c r="MQH50" s="548"/>
      <c r="MQI50" s="548"/>
      <c r="MQJ50" s="548"/>
      <c r="MQK50" s="548"/>
      <c r="MQL50" s="548"/>
      <c r="MQM50" s="548"/>
      <c r="MQN50" s="548"/>
      <c r="MQO50" s="548"/>
      <c r="MQP50" s="548"/>
      <c r="MQQ50" s="548"/>
      <c r="MQR50" s="548"/>
      <c r="MQS50" s="548"/>
      <c r="MQT50" s="548"/>
      <c r="MQU50" s="548"/>
      <c r="MQV50" s="548"/>
      <c r="MQW50" s="548"/>
      <c r="MQX50" s="548"/>
      <c r="MQY50" s="548"/>
      <c r="MQZ50" s="548"/>
      <c r="MRA50" s="548"/>
      <c r="MRB50" s="548"/>
      <c r="MRC50" s="548"/>
      <c r="MRD50" s="548"/>
      <c r="MRE50" s="548"/>
      <c r="MRF50" s="548"/>
      <c r="MRG50" s="548"/>
      <c r="MRH50" s="548"/>
      <c r="MRI50" s="548"/>
      <c r="MRJ50" s="548"/>
      <c r="MRK50" s="548"/>
      <c r="MRL50" s="548"/>
      <c r="MRM50" s="548"/>
      <c r="MRN50" s="548"/>
      <c r="MRO50" s="548"/>
      <c r="MRP50" s="548"/>
      <c r="MRQ50" s="548"/>
      <c r="MRR50" s="548"/>
      <c r="MRS50" s="548"/>
      <c r="MRT50" s="548"/>
      <c r="MRU50" s="548"/>
      <c r="MRV50" s="548"/>
      <c r="MRW50" s="548"/>
      <c r="MRX50" s="548"/>
      <c r="MRY50" s="548"/>
      <c r="MRZ50" s="548"/>
      <c r="MSA50" s="548"/>
      <c r="MSB50" s="548"/>
      <c r="MSC50" s="548"/>
      <c r="MSD50" s="548"/>
      <c r="MSE50" s="548"/>
      <c r="MSF50" s="548"/>
      <c r="MSG50" s="548"/>
      <c r="MSH50" s="548"/>
      <c r="MSI50" s="548"/>
      <c r="MSJ50" s="548"/>
      <c r="MSK50" s="548"/>
      <c r="MSL50" s="548"/>
      <c r="MSM50" s="548"/>
      <c r="MSN50" s="548"/>
      <c r="MSO50" s="548"/>
      <c r="MSP50" s="548"/>
      <c r="MSQ50" s="548"/>
      <c r="MSR50" s="548"/>
      <c r="MSS50" s="548"/>
      <c r="MST50" s="548"/>
      <c r="MSU50" s="548"/>
      <c r="MSV50" s="548"/>
      <c r="MSW50" s="548"/>
      <c r="MSX50" s="548"/>
      <c r="MSY50" s="548"/>
      <c r="MSZ50" s="548"/>
      <c r="MTA50" s="548"/>
      <c r="MTB50" s="548"/>
      <c r="MTC50" s="548"/>
      <c r="MTD50" s="548"/>
      <c r="MTE50" s="548"/>
      <c r="MTF50" s="548"/>
      <c r="MTG50" s="548"/>
      <c r="MTH50" s="548"/>
      <c r="MTI50" s="548"/>
      <c r="MTJ50" s="548"/>
      <c r="MTK50" s="548"/>
      <c r="MTL50" s="548"/>
      <c r="MTM50" s="548"/>
      <c r="MTN50" s="548"/>
      <c r="MTO50" s="548"/>
      <c r="MTP50" s="548"/>
      <c r="MTQ50" s="548"/>
      <c r="MTR50" s="548"/>
      <c r="MTS50" s="548"/>
      <c r="MTT50" s="548"/>
      <c r="MTU50" s="548"/>
      <c r="MTV50" s="548"/>
      <c r="MTW50" s="548"/>
      <c r="MTX50" s="548"/>
      <c r="MTY50" s="548"/>
      <c r="MTZ50" s="548"/>
      <c r="MUA50" s="548"/>
      <c r="MUB50" s="548"/>
      <c r="MUC50" s="548"/>
      <c r="MUD50" s="548"/>
      <c r="MUE50" s="548"/>
      <c r="MUF50" s="548"/>
      <c r="MUG50" s="548"/>
      <c r="MUH50" s="548"/>
      <c r="MUI50" s="548"/>
      <c r="MUJ50" s="548"/>
      <c r="MUK50" s="548"/>
      <c r="MUL50" s="548"/>
      <c r="MUM50" s="548"/>
      <c r="MUN50" s="548"/>
      <c r="MUO50" s="548"/>
      <c r="MUP50" s="548"/>
      <c r="MUQ50" s="548"/>
      <c r="MUR50" s="548"/>
      <c r="MUS50" s="548"/>
      <c r="MUT50" s="548"/>
      <c r="MUU50" s="548"/>
      <c r="MUV50" s="548"/>
      <c r="MUW50" s="548"/>
      <c r="MUX50" s="548"/>
      <c r="MUY50" s="548"/>
      <c r="MUZ50" s="548"/>
      <c r="MVA50" s="548"/>
      <c r="MVB50" s="548"/>
      <c r="MVC50" s="548"/>
      <c r="MVD50" s="548"/>
      <c r="MVE50" s="548"/>
      <c r="MVF50" s="548"/>
      <c r="MVG50" s="548"/>
      <c r="MVH50" s="548"/>
      <c r="MVI50" s="548"/>
      <c r="MVJ50" s="548"/>
      <c r="MVK50" s="548"/>
      <c r="MVL50" s="548"/>
      <c r="MVM50" s="548"/>
      <c r="MVN50" s="548"/>
      <c r="MVO50" s="548"/>
      <c r="MVP50" s="548"/>
      <c r="MVQ50" s="548"/>
      <c r="MVR50" s="548"/>
      <c r="MVS50" s="548"/>
      <c r="MVT50" s="548"/>
      <c r="MVU50" s="548"/>
      <c r="MVV50" s="548"/>
      <c r="MVW50" s="548"/>
      <c r="MVX50" s="548"/>
      <c r="MVY50" s="548"/>
      <c r="MVZ50" s="548"/>
      <c r="MWA50" s="548"/>
      <c r="MWB50" s="548"/>
      <c r="MWC50" s="548"/>
      <c r="MWD50" s="548"/>
      <c r="MWE50" s="548"/>
      <c r="MWF50" s="548"/>
      <c r="MWG50" s="548"/>
      <c r="MWH50" s="548"/>
      <c r="MWI50" s="548"/>
      <c r="MWJ50" s="548"/>
      <c r="MWK50" s="548"/>
      <c r="MWL50" s="548"/>
      <c r="MWM50" s="548"/>
      <c r="MWN50" s="548"/>
      <c r="MWO50" s="548"/>
      <c r="MWP50" s="548"/>
      <c r="MWQ50" s="548"/>
      <c r="MWR50" s="548"/>
      <c r="MWS50" s="548"/>
      <c r="MWT50" s="548"/>
      <c r="MWU50" s="548"/>
      <c r="MWV50" s="548"/>
      <c r="MWW50" s="548"/>
      <c r="MWX50" s="548"/>
      <c r="MWY50" s="548"/>
      <c r="MWZ50" s="548"/>
      <c r="MXA50" s="548"/>
      <c r="MXB50" s="548"/>
      <c r="MXC50" s="548"/>
      <c r="MXD50" s="548"/>
      <c r="MXE50" s="548"/>
      <c r="MXF50" s="548"/>
      <c r="MXG50" s="548"/>
      <c r="MXH50" s="548"/>
      <c r="MXI50" s="548"/>
      <c r="MXJ50" s="548"/>
      <c r="MXK50" s="548"/>
      <c r="MXL50" s="548"/>
      <c r="MXM50" s="548"/>
      <c r="MXN50" s="548"/>
      <c r="MXO50" s="548"/>
      <c r="MXP50" s="548"/>
      <c r="MXQ50" s="548"/>
      <c r="MXR50" s="548"/>
      <c r="MXS50" s="548"/>
      <c r="MXT50" s="548"/>
      <c r="MXU50" s="548"/>
      <c r="MXV50" s="548"/>
      <c r="MXW50" s="548"/>
      <c r="MXX50" s="548"/>
      <c r="MXY50" s="548"/>
      <c r="MXZ50" s="548"/>
      <c r="MYA50" s="548"/>
      <c r="MYB50" s="548"/>
      <c r="MYC50" s="548"/>
      <c r="MYD50" s="548"/>
      <c r="MYE50" s="548"/>
      <c r="MYF50" s="548"/>
      <c r="MYG50" s="548"/>
      <c r="MYH50" s="548"/>
      <c r="MYI50" s="548"/>
      <c r="MYJ50" s="548"/>
      <c r="MYK50" s="548"/>
      <c r="MYL50" s="548"/>
      <c r="MYM50" s="548"/>
      <c r="MYN50" s="548"/>
      <c r="MYO50" s="548"/>
      <c r="MYP50" s="548"/>
      <c r="MYQ50" s="548"/>
      <c r="MYR50" s="548"/>
      <c r="MYS50" s="548"/>
      <c r="MYT50" s="548"/>
      <c r="MYU50" s="548"/>
      <c r="MYV50" s="548"/>
      <c r="MYW50" s="548"/>
      <c r="MYX50" s="548"/>
      <c r="MYY50" s="548"/>
      <c r="MYZ50" s="548"/>
      <c r="MZA50" s="548"/>
      <c r="MZB50" s="548"/>
      <c r="MZC50" s="548"/>
      <c r="MZD50" s="548"/>
      <c r="MZE50" s="548"/>
      <c r="MZF50" s="548"/>
      <c r="MZG50" s="548"/>
      <c r="MZH50" s="548"/>
      <c r="MZI50" s="548"/>
      <c r="MZJ50" s="548"/>
      <c r="MZK50" s="548"/>
      <c r="MZL50" s="548"/>
      <c r="MZM50" s="548"/>
      <c r="MZN50" s="548"/>
      <c r="MZO50" s="548"/>
      <c r="MZP50" s="548"/>
      <c r="MZQ50" s="548"/>
      <c r="MZR50" s="548"/>
      <c r="MZS50" s="548"/>
      <c r="MZT50" s="548"/>
      <c r="MZU50" s="548"/>
      <c r="MZV50" s="548"/>
      <c r="MZW50" s="548"/>
      <c r="MZX50" s="548"/>
      <c r="MZY50" s="548"/>
      <c r="MZZ50" s="548"/>
      <c r="NAA50" s="548"/>
      <c r="NAB50" s="548"/>
      <c r="NAC50" s="548"/>
      <c r="NAD50" s="548"/>
      <c r="NAE50" s="548"/>
      <c r="NAF50" s="548"/>
      <c r="NAG50" s="548"/>
      <c r="NAH50" s="548"/>
      <c r="NAI50" s="548"/>
      <c r="NAJ50" s="548"/>
      <c r="NAK50" s="548"/>
      <c r="NAL50" s="548"/>
      <c r="NAM50" s="548"/>
      <c r="NAN50" s="548"/>
      <c r="NAO50" s="548"/>
      <c r="NAP50" s="548"/>
      <c r="NAQ50" s="548"/>
      <c r="NAR50" s="548"/>
      <c r="NAS50" s="548"/>
      <c r="NAT50" s="548"/>
      <c r="NAU50" s="548"/>
      <c r="NAV50" s="548"/>
      <c r="NAW50" s="548"/>
      <c r="NAX50" s="548"/>
      <c r="NAY50" s="548"/>
      <c r="NAZ50" s="548"/>
      <c r="NBA50" s="548"/>
      <c r="NBB50" s="548"/>
      <c r="NBC50" s="548"/>
      <c r="NBD50" s="548"/>
      <c r="NBE50" s="548"/>
      <c r="NBF50" s="548"/>
      <c r="NBG50" s="548"/>
      <c r="NBH50" s="548"/>
      <c r="NBI50" s="548"/>
      <c r="NBJ50" s="548"/>
      <c r="NBK50" s="548"/>
      <c r="NBL50" s="548"/>
      <c r="NBM50" s="548"/>
      <c r="NBN50" s="548"/>
      <c r="NBO50" s="548"/>
      <c r="NBP50" s="548"/>
      <c r="NBQ50" s="548"/>
      <c r="NBR50" s="548"/>
      <c r="NBS50" s="548"/>
      <c r="NBT50" s="548"/>
      <c r="NBU50" s="548"/>
      <c r="NBV50" s="548"/>
      <c r="NBW50" s="548"/>
      <c r="NBX50" s="548"/>
      <c r="NBY50" s="548"/>
      <c r="NBZ50" s="548"/>
      <c r="NCA50" s="548"/>
      <c r="NCB50" s="548"/>
      <c r="NCC50" s="548"/>
      <c r="NCD50" s="548"/>
      <c r="NCE50" s="548"/>
      <c r="NCF50" s="548"/>
      <c r="NCG50" s="548"/>
      <c r="NCH50" s="548"/>
      <c r="NCI50" s="548"/>
      <c r="NCJ50" s="548"/>
      <c r="NCK50" s="548"/>
      <c r="NCL50" s="548"/>
      <c r="NCM50" s="548"/>
      <c r="NCN50" s="548"/>
      <c r="NCO50" s="548"/>
      <c r="NCP50" s="548"/>
      <c r="NCQ50" s="548"/>
      <c r="NCR50" s="548"/>
      <c r="NCS50" s="548"/>
      <c r="NCT50" s="548"/>
      <c r="NCU50" s="548"/>
      <c r="NCV50" s="548"/>
      <c r="NCW50" s="548"/>
      <c r="NCX50" s="548"/>
      <c r="NCY50" s="548"/>
      <c r="NCZ50" s="548"/>
      <c r="NDA50" s="548"/>
      <c r="NDB50" s="548"/>
      <c r="NDC50" s="548"/>
      <c r="NDD50" s="548"/>
      <c r="NDE50" s="548"/>
      <c r="NDF50" s="548"/>
      <c r="NDG50" s="548"/>
      <c r="NDH50" s="548"/>
      <c r="NDI50" s="548"/>
      <c r="NDJ50" s="548"/>
      <c r="NDK50" s="548"/>
      <c r="NDL50" s="548"/>
      <c r="NDM50" s="548"/>
      <c r="NDN50" s="548"/>
      <c r="NDO50" s="548"/>
      <c r="NDP50" s="548"/>
      <c r="NDQ50" s="548"/>
      <c r="NDR50" s="548"/>
      <c r="NDS50" s="548"/>
      <c r="NDT50" s="548"/>
      <c r="NDU50" s="548"/>
      <c r="NDV50" s="548"/>
      <c r="NDW50" s="548"/>
      <c r="NDX50" s="548"/>
      <c r="NDY50" s="548"/>
      <c r="NDZ50" s="548"/>
      <c r="NEA50" s="548"/>
      <c r="NEB50" s="548"/>
      <c r="NEC50" s="548"/>
      <c r="NED50" s="548"/>
      <c r="NEE50" s="548"/>
      <c r="NEF50" s="548"/>
      <c r="NEG50" s="548"/>
      <c r="NEH50" s="548"/>
      <c r="NEI50" s="548"/>
      <c r="NEJ50" s="548"/>
      <c r="NEK50" s="548"/>
      <c r="NEL50" s="548"/>
      <c r="NEM50" s="548"/>
      <c r="NEN50" s="548"/>
      <c r="NEO50" s="548"/>
      <c r="NEP50" s="548"/>
      <c r="NEQ50" s="548"/>
      <c r="NER50" s="548"/>
      <c r="NES50" s="548"/>
      <c r="NET50" s="548"/>
      <c r="NEU50" s="548"/>
      <c r="NEV50" s="548"/>
      <c r="NEW50" s="548"/>
      <c r="NEX50" s="548"/>
      <c r="NEY50" s="548"/>
      <c r="NEZ50" s="548"/>
      <c r="NFA50" s="548"/>
      <c r="NFB50" s="548"/>
      <c r="NFC50" s="548"/>
      <c r="NFD50" s="548"/>
      <c r="NFE50" s="548"/>
      <c r="NFF50" s="548"/>
      <c r="NFG50" s="548"/>
      <c r="NFH50" s="548"/>
      <c r="NFI50" s="548"/>
      <c r="NFJ50" s="548"/>
      <c r="NFK50" s="548"/>
      <c r="NFL50" s="548"/>
      <c r="NFM50" s="548"/>
      <c r="NFN50" s="548"/>
      <c r="NFO50" s="548"/>
      <c r="NFP50" s="548"/>
      <c r="NFQ50" s="548"/>
      <c r="NFR50" s="548"/>
      <c r="NFS50" s="548"/>
      <c r="NFT50" s="548"/>
      <c r="NFU50" s="548"/>
      <c r="NFV50" s="548"/>
      <c r="NFW50" s="548"/>
      <c r="NFX50" s="548"/>
      <c r="NFY50" s="548"/>
      <c r="NFZ50" s="548"/>
      <c r="NGA50" s="548"/>
      <c r="NGB50" s="548"/>
      <c r="NGC50" s="548"/>
      <c r="NGD50" s="548"/>
      <c r="NGE50" s="548"/>
      <c r="NGF50" s="548"/>
      <c r="NGG50" s="548"/>
      <c r="NGH50" s="548"/>
      <c r="NGI50" s="548"/>
      <c r="NGJ50" s="548"/>
      <c r="NGK50" s="548"/>
      <c r="NGL50" s="548"/>
      <c r="NGM50" s="548"/>
      <c r="NGN50" s="548"/>
      <c r="NGO50" s="548"/>
      <c r="NGP50" s="548"/>
      <c r="NGQ50" s="548"/>
      <c r="NGR50" s="548"/>
      <c r="NGS50" s="548"/>
      <c r="NGT50" s="548"/>
      <c r="NGU50" s="548"/>
      <c r="NGV50" s="548"/>
      <c r="NGW50" s="548"/>
      <c r="NGX50" s="548"/>
      <c r="NGY50" s="548"/>
      <c r="NGZ50" s="548"/>
      <c r="NHA50" s="548"/>
      <c r="NHB50" s="548"/>
      <c r="NHC50" s="548"/>
      <c r="NHD50" s="548"/>
      <c r="NHE50" s="548"/>
      <c r="NHF50" s="548"/>
      <c r="NHG50" s="548"/>
      <c r="NHH50" s="548"/>
      <c r="NHI50" s="548"/>
      <c r="NHJ50" s="548"/>
      <c r="NHK50" s="548"/>
      <c r="NHL50" s="548"/>
      <c r="NHM50" s="548"/>
      <c r="NHN50" s="548"/>
      <c r="NHO50" s="548"/>
      <c r="NHP50" s="548"/>
      <c r="NHQ50" s="548"/>
      <c r="NHR50" s="548"/>
      <c r="NHS50" s="548"/>
      <c r="NHT50" s="548"/>
      <c r="NHU50" s="548"/>
      <c r="NHV50" s="548"/>
      <c r="NHW50" s="548"/>
      <c r="NHX50" s="548"/>
      <c r="NHY50" s="548"/>
      <c r="NHZ50" s="548"/>
      <c r="NIA50" s="548"/>
      <c r="NIB50" s="548"/>
      <c r="NIC50" s="548"/>
      <c r="NID50" s="548"/>
      <c r="NIE50" s="548"/>
      <c r="NIF50" s="548"/>
      <c r="NIG50" s="548"/>
      <c r="NIH50" s="548"/>
      <c r="NII50" s="548"/>
      <c r="NIJ50" s="548"/>
      <c r="NIK50" s="548"/>
      <c r="NIL50" s="548"/>
      <c r="NIM50" s="548"/>
      <c r="NIN50" s="548"/>
      <c r="NIO50" s="548"/>
      <c r="NIP50" s="548"/>
      <c r="NIQ50" s="548"/>
      <c r="NIR50" s="548"/>
      <c r="NIS50" s="548"/>
      <c r="NIT50" s="548"/>
      <c r="NIU50" s="548"/>
      <c r="NIV50" s="548"/>
      <c r="NIW50" s="548"/>
      <c r="NIX50" s="548"/>
      <c r="NIY50" s="548"/>
      <c r="NIZ50" s="548"/>
      <c r="NJA50" s="548"/>
      <c r="NJB50" s="548"/>
      <c r="NJC50" s="548"/>
      <c r="NJD50" s="548"/>
      <c r="NJE50" s="548"/>
      <c r="NJF50" s="548"/>
      <c r="NJG50" s="548"/>
      <c r="NJH50" s="548"/>
      <c r="NJI50" s="548"/>
      <c r="NJJ50" s="548"/>
      <c r="NJK50" s="548"/>
      <c r="NJL50" s="548"/>
      <c r="NJM50" s="548"/>
      <c r="NJN50" s="548"/>
      <c r="NJO50" s="548"/>
      <c r="NJP50" s="548"/>
      <c r="NJQ50" s="548"/>
      <c r="NJR50" s="548"/>
      <c r="NJS50" s="548"/>
      <c r="NJT50" s="548"/>
      <c r="NJU50" s="548"/>
      <c r="NJV50" s="548"/>
      <c r="NJW50" s="548"/>
      <c r="NJX50" s="548"/>
      <c r="NJY50" s="548"/>
      <c r="NJZ50" s="548"/>
      <c r="NKA50" s="548"/>
      <c r="NKB50" s="548"/>
      <c r="NKC50" s="548"/>
      <c r="NKD50" s="548"/>
      <c r="NKE50" s="548"/>
      <c r="NKF50" s="548"/>
      <c r="NKG50" s="548"/>
      <c r="NKH50" s="548"/>
      <c r="NKI50" s="548"/>
      <c r="NKJ50" s="548"/>
      <c r="NKK50" s="548"/>
      <c r="NKL50" s="548"/>
      <c r="NKM50" s="548"/>
      <c r="NKN50" s="548"/>
      <c r="NKO50" s="548"/>
      <c r="NKP50" s="548"/>
      <c r="NKQ50" s="548"/>
      <c r="NKR50" s="548"/>
      <c r="NKS50" s="548"/>
      <c r="NKT50" s="548"/>
      <c r="NKU50" s="548"/>
      <c r="NKV50" s="548"/>
      <c r="NKW50" s="548"/>
      <c r="NKX50" s="548"/>
      <c r="NKY50" s="548"/>
      <c r="NKZ50" s="548"/>
      <c r="NLA50" s="548"/>
      <c r="NLB50" s="548"/>
      <c r="NLC50" s="548"/>
      <c r="NLD50" s="548"/>
      <c r="NLE50" s="548"/>
      <c r="NLF50" s="548"/>
      <c r="NLG50" s="548"/>
      <c r="NLH50" s="548"/>
      <c r="NLI50" s="548"/>
      <c r="NLJ50" s="548"/>
      <c r="NLK50" s="548"/>
      <c r="NLL50" s="548"/>
      <c r="NLM50" s="548"/>
      <c r="NLN50" s="548"/>
      <c r="NLO50" s="548"/>
      <c r="NLP50" s="548"/>
      <c r="NLQ50" s="548"/>
      <c r="NLR50" s="548"/>
      <c r="NLS50" s="548"/>
      <c r="NLT50" s="548"/>
      <c r="NLU50" s="548"/>
      <c r="NLV50" s="548"/>
      <c r="NLW50" s="548"/>
      <c r="NLX50" s="548"/>
      <c r="NLY50" s="548"/>
      <c r="NLZ50" s="548"/>
      <c r="NMA50" s="548"/>
      <c r="NMB50" s="548"/>
      <c r="NMC50" s="548"/>
      <c r="NMD50" s="548"/>
      <c r="NME50" s="548"/>
      <c r="NMF50" s="548"/>
      <c r="NMG50" s="548"/>
      <c r="NMH50" s="548"/>
      <c r="NMI50" s="548"/>
      <c r="NMJ50" s="548"/>
      <c r="NMK50" s="548"/>
      <c r="NML50" s="548"/>
      <c r="NMM50" s="548"/>
      <c r="NMN50" s="548"/>
      <c r="NMO50" s="548"/>
      <c r="NMP50" s="548"/>
      <c r="NMQ50" s="548"/>
      <c r="NMR50" s="548"/>
      <c r="NMS50" s="548"/>
      <c r="NMT50" s="548"/>
      <c r="NMU50" s="548"/>
      <c r="NMV50" s="548"/>
      <c r="NMW50" s="548"/>
      <c r="NMX50" s="548"/>
      <c r="NMY50" s="548"/>
      <c r="NMZ50" s="548"/>
      <c r="NNA50" s="548"/>
      <c r="NNB50" s="548"/>
      <c r="NNC50" s="548"/>
      <c r="NND50" s="548"/>
      <c r="NNE50" s="548"/>
      <c r="NNF50" s="548"/>
      <c r="NNG50" s="548"/>
      <c r="NNH50" s="548"/>
      <c r="NNI50" s="548"/>
      <c r="NNJ50" s="548"/>
      <c r="NNK50" s="548"/>
      <c r="NNL50" s="548"/>
      <c r="NNM50" s="548"/>
      <c r="NNN50" s="548"/>
      <c r="NNO50" s="548"/>
      <c r="NNP50" s="548"/>
      <c r="NNQ50" s="548"/>
      <c r="NNR50" s="548"/>
      <c r="NNS50" s="548"/>
      <c r="NNT50" s="548"/>
      <c r="NNU50" s="548"/>
      <c r="NNV50" s="548"/>
      <c r="NNW50" s="548"/>
      <c r="NNX50" s="548"/>
      <c r="NNY50" s="548"/>
      <c r="NNZ50" s="548"/>
      <c r="NOA50" s="548"/>
      <c r="NOB50" s="548"/>
      <c r="NOC50" s="548"/>
      <c r="NOD50" s="548"/>
      <c r="NOE50" s="548"/>
      <c r="NOF50" s="548"/>
      <c r="NOG50" s="548"/>
      <c r="NOH50" s="548"/>
      <c r="NOI50" s="548"/>
      <c r="NOJ50" s="548"/>
      <c r="NOK50" s="548"/>
      <c r="NOL50" s="548"/>
      <c r="NOM50" s="548"/>
      <c r="NON50" s="548"/>
      <c r="NOO50" s="548"/>
      <c r="NOP50" s="548"/>
      <c r="NOQ50" s="548"/>
      <c r="NOR50" s="548"/>
      <c r="NOS50" s="548"/>
      <c r="NOT50" s="548"/>
      <c r="NOU50" s="548"/>
      <c r="NOV50" s="548"/>
      <c r="NOW50" s="548"/>
      <c r="NOX50" s="548"/>
      <c r="NOY50" s="548"/>
      <c r="NOZ50" s="548"/>
      <c r="NPA50" s="548"/>
      <c r="NPB50" s="548"/>
      <c r="NPC50" s="548"/>
      <c r="NPD50" s="548"/>
      <c r="NPE50" s="548"/>
      <c r="NPF50" s="548"/>
      <c r="NPG50" s="548"/>
      <c r="NPH50" s="548"/>
      <c r="NPI50" s="548"/>
      <c r="NPJ50" s="548"/>
      <c r="NPK50" s="548"/>
      <c r="NPL50" s="548"/>
      <c r="NPM50" s="548"/>
      <c r="NPN50" s="548"/>
      <c r="NPO50" s="548"/>
      <c r="NPP50" s="548"/>
      <c r="NPQ50" s="548"/>
      <c r="NPR50" s="548"/>
      <c r="NPS50" s="548"/>
      <c r="NPT50" s="548"/>
      <c r="NPU50" s="548"/>
      <c r="NPV50" s="548"/>
      <c r="NPW50" s="548"/>
      <c r="NPX50" s="548"/>
      <c r="NPY50" s="548"/>
      <c r="NPZ50" s="548"/>
      <c r="NQA50" s="548"/>
      <c r="NQB50" s="548"/>
      <c r="NQC50" s="548"/>
      <c r="NQD50" s="548"/>
      <c r="NQE50" s="548"/>
      <c r="NQF50" s="548"/>
      <c r="NQG50" s="548"/>
      <c r="NQH50" s="548"/>
      <c r="NQI50" s="548"/>
      <c r="NQJ50" s="548"/>
      <c r="NQK50" s="548"/>
      <c r="NQL50" s="548"/>
      <c r="NQM50" s="548"/>
      <c r="NQN50" s="548"/>
      <c r="NQO50" s="548"/>
      <c r="NQP50" s="548"/>
      <c r="NQQ50" s="548"/>
      <c r="NQR50" s="548"/>
      <c r="NQS50" s="548"/>
      <c r="NQT50" s="548"/>
      <c r="NQU50" s="548"/>
      <c r="NQV50" s="548"/>
      <c r="NQW50" s="548"/>
      <c r="NQX50" s="548"/>
      <c r="NQY50" s="548"/>
      <c r="NQZ50" s="548"/>
      <c r="NRA50" s="548"/>
      <c r="NRB50" s="548"/>
      <c r="NRC50" s="548"/>
      <c r="NRD50" s="548"/>
      <c r="NRE50" s="548"/>
      <c r="NRF50" s="548"/>
      <c r="NRG50" s="548"/>
      <c r="NRH50" s="548"/>
      <c r="NRI50" s="548"/>
      <c r="NRJ50" s="548"/>
      <c r="NRK50" s="548"/>
      <c r="NRL50" s="548"/>
      <c r="NRM50" s="548"/>
      <c r="NRN50" s="548"/>
      <c r="NRO50" s="548"/>
      <c r="NRP50" s="548"/>
      <c r="NRQ50" s="548"/>
      <c r="NRR50" s="548"/>
      <c r="NRS50" s="548"/>
      <c r="NRT50" s="548"/>
      <c r="NRU50" s="548"/>
      <c r="NRV50" s="548"/>
      <c r="NRW50" s="548"/>
      <c r="NRX50" s="548"/>
      <c r="NRY50" s="548"/>
      <c r="NRZ50" s="548"/>
      <c r="NSA50" s="548"/>
      <c r="NSB50" s="548"/>
      <c r="NSC50" s="548"/>
      <c r="NSD50" s="548"/>
      <c r="NSE50" s="548"/>
      <c r="NSF50" s="548"/>
      <c r="NSG50" s="548"/>
      <c r="NSH50" s="548"/>
      <c r="NSI50" s="548"/>
      <c r="NSJ50" s="548"/>
      <c r="NSK50" s="548"/>
      <c r="NSL50" s="548"/>
      <c r="NSM50" s="548"/>
      <c r="NSN50" s="548"/>
      <c r="NSO50" s="548"/>
      <c r="NSP50" s="548"/>
      <c r="NSQ50" s="548"/>
      <c r="NSR50" s="548"/>
      <c r="NSS50" s="548"/>
      <c r="NST50" s="548"/>
      <c r="NSU50" s="548"/>
      <c r="NSV50" s="548"/>
      <c r="NSW50" s="548"/>
      <c r="NSX50" s="548"/>
      <c r="NSY50" s="548"/>
      <c r="NSZ50" s="548"/>
      <c r="NTA50" s="548"/>
      <c r="NTB50" s="548"/>
      <c r="NTC50" s="548"/>
      <c r="NTD50" s="548"/>
      <c r="NTE50" s="548"/>
      <c r="NTF50" s="548"/>
      <c r="NTG50" s="548"/>
      <c r="NTH50" s="548"/>
      <c r="NTI50" s="548"/>
      <c r="NTJ50" s="548"/>
      <c r="NTK50" s="548"/>
      <c r="NTL50" s="548"/>
      <c r="NTM50" s="548"/>
      <c r="NTN50" s="548"/>
      <c r="NTO50" s="548"/>
      <c r="NTP50" s="548"/>
      <c r="NTQ50" s="548"/>
      <c r="NTR50" s="548"/>
      <c r="NTS50" s="548"/>
      <c r="NTT50" s="548"/>
      <c r="NTU50" s="548"/>
      <c r="NTV50" s="548"/>
      <c r="NTW50" s="548"/>
      <c r="NTX50" s="548"/>
      <c r="NTY50" s="548"/>
      <c r="NTZ50" s="548"/>
      <c r="NUA50" s="548"/>
      <c r="NUB50" s="548"/>
      <c r="NUC50" s="548"/>
      <c r="NUD50" s="548"/>
      <c r="NUE50" s="548"/>
      <c r="NUF50" s="548"/>
      <c r="NUG50" s="548"/>
      <c r="NUH50" s="548"/>
      <c r="NUI50" s="548"/>
      <c r="NUJ50" s="548"/>
      <c r="NUK50" s="548"/>
      <c r="NUL50" s="548"/>
      <c r="NUM50" s="548"/>
      <c r="NUN50" s="548"/>
      <c r="NUO50" s="548"/>
      <c r="NUP50" s="548"/>
      <c r="NUQ50" s="548"/>
      <c r="NUR50" s="548"/>
      <c r="NUS50" s="548"/>
      <c r="NUT50" s="548"/>
      <c r="NUU50" s="548"/>
      <c r="NUV50" s="548"/>
      <c r="NUW50" s="548"/>
      <c r="NUX50" s="548"/>
      <c r="NUY50" s="548"/>
      <c r="NUZ50" s="548"/>
      <c r="NVA50" s="548"/>
      <c r="NVB50" s="548"/>
      <c r="NVC50" s="548"/>
      <c r="NVD50" s="548"/>
      <c r="NVE50" s="548"/>
      <c r="NVF50" s="548"/>
      <c r="NVG50" s="548"/>
      <c r="NVH50" s="548"/>
      <c r="NVI50" s="548"/>
      <c r="NVJ50" s="548"/>
      <c r="NVK50" s="548"/>
      <c r="NVL50" s="548"/>
      <c r="NVM50" s="548"/>
      <c r="NVN50" s="548"/>
      <c r="NVO50" s="548"/>
      <c r="NVP50" s="548"/>
      <c r="NVQ50" s="548"/>
      <c r="NVR50" s="548"/>
      <c r="NVS50" s="548"/>
      <c r="NVT50" s="548"/>
      <c r="NVU50" s="548"/>
      <c r="NVV50" s="548"/>
      <c r="NVW50" s="548"/>
      <c r="NVX50" s="548"/>
      <c r="NVY50" s="548"/>
      <c r="NVZ50" s="548"/>
      <c r="NWA50" s="548"/>
      <c r="NWB50" s="548"/>
      <c r="NWC50" s="548"/>
      <c r="NWD50" s="548"/>
      <c r="NWE50" s="548"/>
      <c r="NWF50" s="548"/>
      <c r="NWG50" s="548"/>
      <c r="NWH50" s="548"/>
      <c r="NWI50" s="548"/>
      <c r="NWJ50" s="548"/>
      <c r="NWK50" s="548"/>
      <c r="NWL50" s="548"/>
      <c r="NWM50" s="548"/>
      <c r="NWN50" s="548"/>
      <c r="NWO50" s="548"/>
      <c r="NWP50" s="548"/>
      <c r="NWQ50" s="548"/>
      <c r="NWR50" s="548"/>
      <c r="NWS50" s="548"/>
      <c r="NWT50" s="548"/>
      <c r="NWU50" s="548"/>
      <c r="NWV50" s="548"/>
      <c r="NWW50" s="548"/>
      <c r="NWX50" s="548"/>
      <c r="NWY50" s="548"/>
      <c r="NWZ50" s="548"/>
      <c r="NXA50" s="548"/>
      <c r="NXB50" s="548"/>
      <c r="NXC50" s="548"/>
      <c r="NXD50" s="548"/>
      <c r="NXE50" s="548"/>
      <c r="NXF50" s="548"/>
      <c r="NXG50" s="548"/>
      <c r="NXH50" s="548"/>
      <c r="NXI50" s="548"/>
      <c r="NXJ50" s="548"/>
      <c r="NXK50" s="548"/>
      <c r="NXL50" s="548"/>
      <c r="NXM50" s="548"/>
      <c r="NXN50" s="548"/>
      <c r="NXO50" s="548"/>
      <c r="NXP50" s="548"/>
      <c r="NXQ50" s="548"/>
      <c r="NXR50" s="548"/>
      <c r="NXS50" s="548"/>
      <c r="NXT50" s="548"/>
      <c r="NXU50" s="548"/>
      <c r="NXV50" s="548"/>
      <c r="NXW50" s="548"/>
      <c r="NXX50" s="548"/>
      <c r="NXY50" s="548"/>
      <c r="NXZ50" s="548"/>
      <c r="NYA50" s="548"/>
      <c r="NYB50" s="548"/>
      <c r="NYC50" s="548"/>
      <c r="NYD50" s="548"/>
      <c r="NYE50" s="548"/>
      <c r="NYF50" s="548"/>
      <c r="NYG50" s="548"/>
      <c r="NYH50" s="548"/>
      <c r="NYI50" s="548"/>
      <c r="NYJ50" s="548"/>
      <c r="NYK50" s="548"/>
      <c r="NYL50" s="548"/>
      <c r="NYM50" s="548"/>
      <c r="NYN50" s="548"/>
      <c r="NYO50" s="548"/>
      <c r="NYP50" s="548"/>
      <c r="NYQ50" s="548"/>
      <c r="NYR50" s="548"/>
      <c r="NYS50" s="548"/>
      <c r="NYT50" s="548"/>
      <c r="NYU50" s="548"/>
      <c r="NYV50" s="548"/>
      <c r="NYW50" s="548"/>
      <c r="NYX50" s="548"/>
      <c r="NYY50" s="548"/>
      <c r="NYZ50" s="548"/>
      <c r="NZA50" s="548"/>
      <c r="NZB50" s="548"/>
      <c r="NZC50" s="548"/>
      <c r="NZD50" s="548"/>
      <c r="NZE50" s="548"/>
      <c r="NZF50" s="548"/>
      <c r="NZG50" s="548"/>
      <c r="NZH50" s="548"/>
      <c r="NZI50" s="548"/>
      <c r="NZJ50" s="548"/>
      <c r="NZK50" s="548"/>
      <c r="NZL50" s="548"/>
      <c r="NZM50" s="548"/>
      <c r="NZN50" s="548"/>
      <c r="NZO50" s="548"/>
      <c r="NZP50" s="548"/>
      <c r="NZQ50" s="548"/>
      <c r="NZR50" s="548"/>
      <c r="NZS50" s="548"/>
      <c r="NZT50" s="548"/>
      <c r="NZU50" s="548"/>
      <c r="NZV50" s="548"/>
      <c r="NZW50" s="548"/>
      <c r="NZX50" s="548"/>
      <c r="NZY50" s="548"/>
      <c r="NZZ50" s="548"/>
      <c r="OAA50" s="548"/>
      <c r="OAB50" s="548"/>
      <c r="OAC50" s="548"/>
      <c r="OAD50" s="548"/>
      <c r="OAE50" s="548"/>
      <c r="OAF50" s="548"/>
      <c r="OAG50" s="548"/>
      <c r="OAH50" s="548"/>
      <c r="OAI50" s="548"/>
      <c r="OAJ50" s="548"/>
      <c r="OAK50" s="548"/>
      <c r="OAL50" s="548"/>
      <c r="OAM50" s="548"/>
      <c r="OAN50" s="548"/>
      <c r="OAO50" s="548"/>
      <c r="OAP50" s="548"/>
      <c r="OAQ50" s="548"/>
      <c r="OAR50" s="548"/>
      <c r="OAS50" s="548"/>
      <c r="OAT50" s="548"/>
      <c r="OAU50" s="548"/>
      <c r="OAV50" s="548"/>
      <c r="OAW50" s="548"/>
      <c r="OAX50" s="548"/>
      <c r="OAY50" s="548"/>
      <c r="OAZ50" s="548"/>
      <c r="OBA50" s="548"/>
      <c r="OBB50" s="548"/>
      <c r="OBC50" s="548"/>
      <c r="OBD50" s="548"/>
      <c r="OBE50" s="548"/>
      <c r="OBF50" s="548"/>
      <c r="OBG50" s="548"/>
      <c r="OBH50" s="548"/>
      <c r="OBI50" s="548"/>
      <c r="OBJ50" s="548"/>
      <c r="OBK50" s="548"/>
      <c r="OBL50" s="548"/>
      <c r="OBM50" s="548"/>
      <c r="OBN50" s="548"/>
      <c r="OBO50" s="548"/>
      <c r="OBP50" s="548"/>
      <c r="OBQ50" s="548"/>
      <c r="OBR50" s="548"/>
      <c r="OBS50" s="548"/>
      <c r="OBT50" s="548"/>
      <c r="OBU50" s="548"/>
      <c r="OBV50" s="548"/>
      <c r="OBW50" s="548"/>
      <c r="OBX50" s="548"/>
      <c r="OBY50" s="548"/>
      <c r="OBZ50" s="548"/>
      <c r="OCA50" s="548"/>
      <c r="OCB50" s="548"/>
      <c r="OCC50" s="548"/>
      <c r="OCD50" s="548"/>
      <c r="OCE50" s="548"/>
      <c r="OCF50" s="548"/>
      <c r="OCG50" s="548"/>
      <c r="OCH50" s="548"/>
      <c r="OCI50" s="548"/>
      <c r="OCJ50" s="548"/>
      <c r="OCK50" s="548"/>
      <c r="OCL50" s="548"/>
      <c r="OCM50" s="548"/>
      <c r="OCN50" s="548"/>
      <c r="OCO50" s="548"/>
      <c r="OCP50" s="548"/>
      <c r="OCQ50" s="548"/>
      <c r="OCR50" s="548"/>
      <c r="OCS50" s="548"/>
      <c r="OCT50" s="548"/>
      <c r="OCU50" s="548"/>
      <c r="OCV50" s="548"/>
      <c r="OCW50" s="548"/>
      <c r="OCX50" s="548"/>
      <c r="OCY50" s="548"/>
      <c r="OCZ50" s="548"/>
      <c r="ODA50" s="548"/>
      <c r="ODB50" s="548"/>
      <c r="ODC50" s="548"/>
      <c r="ODD50" s="548"/>
      <c r="ODE50" s="548"/>
      <c r="ODF50" s="548"/>
      <c r="ODG50" s="548"/>
      <c r="ODH50" s="548"/>
      <c r="ODI50" s="548"/>
      <c r="ODJ50" s="548"/>
      <c r="ODK50" s="548"/>
      <c r="ODL50" s="548"/>
      <c r="ODM50" s="548"/>
      <c r="ODN50" s="548"/>
      <c r="ODO50" s="548"/>
      <c r="ODP50" s="548"/>
      <c r="ODQ50" s="548"/>
      <c r="ODR50" s="548"/>
      <c r="ODS50" s="548"/>
      <c r="ODT50" s="548"/>
      <c r="ODU50" s="548"/>
      <c r="ODV50" s="548"/>
      <c r="ODW50" s="548"/>
      <c r="ODX50" s="548"/>
      <c r="ODY50" s="548"/>
      <c r="ODZ50" s="548"/>
      <c r="OEA50" s="548"/>
      <c r="OEB50" s="548"/>
      <c r="OEC50" s="548"/>
      <c r="OED50" s="548"/>
      <c r="OEE50" s="548"/>
      <c r="OEF50" s="548"/>
      <c r="OEG50" s="548"/>
      <c r="OEH50" s="548"/>
      <c r="OEI50" s="548"/>
      <c r="OEJ50" s="548"/>
      <c r="OEK50" s="548"/>
      <c r="OEL50" s="548"/>
      <c r="OEM50" s="548"/>
      <c r="OEN50" s="548"/>
      <c r="OEO50" s="548"/>
      <c r="OEP50" s="548"/>
      <c r="OEQ50" s="548"/>
      <c r="OER50" s="548"/>
      <c r="OES50" s="548"/>
      <c r="OET50" s="548"/>
      <c r="OEU50" s="548"/>
      <c r="OEV50" s="548"/>
      <c r="OEW50" s="548"/>
      <c r="OEX50" s="548"/>
      <c r="OEY50" s="548"/>
      <c r="OEZ50" s="548"/>
      <c r="OFA50" s="548"/>
      <c r="OFB50" s="548"/>
      <c r="OFC50" s="548"/>
      <c r="OFD50" s="548"/>
      <c r="OFE50" s="548"/>
      <c r="OFF50" s="548"/>
      <c r="OFG50" s="548"/>
      <c r="OFH50" s="548"/>
      <c r="OFI50" s="548"/>
      <c r="OFJ50" s="548"/>
      <c r="OFK50" s="548"/>
      <c r="OFL50" s="548"/>
      <c r="OFM50" s="548"/>
      <c r="OFN50" s="548"/>
      <c r="OFO50" s="548"/>
      <c r="OFP50" s="548"/>
      <c r="OFQ50" s="548"/>
      <c r="OFR50" s="548"/>
      <c r="OFS50" s="548"/>
      <c r="OFT50" s="548"/>
      <c r="OFU50" s="548"/>
      <c r="OFV50" s="548"/>
      <c r="OFW50" s="548"/>
      <c r="OFX50" s="548"/>
      <c r="OFY50" s="548"/>
      <c r="OFZ50" s="548"/>
      <c r="OGA50" s="548"/>
      <c r="OGB50" s="548"/>
      <c r="OGC50" s="548"/>
      <c r="OGD50" s="548"/>
      <c r="OGE50" s="548"/>
      <c r="OGF50" s="548"/>
      <c r="OGG50" s="548"/>
      <c r="OGH50" s="548"/>
      <c r="OGI50" s="548"/>
      <c r="OGJ50" s="548"/>
      <c r="OGK50" s="548"/>
      <c r="OGL50" s="548"/>
      <c r="OGM50" s="548"/>
      <c r="OGN50" s="548"/>
      <c r="OGO50" s="548"/>
      <c r="OGP50" s="548"/>
      <c r="OGQ50" s="548"/>
      <c r="OGR50" s="548"/>
      <c r="OGS50" s="548"/>
      <c r="OGT50" s="548"/>
      <c r="OGU50" s="548"/>
      <c r="OGV50" s="548"/>
      <c r="OGW50" s="548"/>
      <c r="OGX50" s="548"/>
      <c r="OGY50" s="548"/>
      <c r="OGZ50" s="548"/>
      <c r="OHA50" s="548"/>
      <c r="OHB50" s="548"/>
      <c r="OHC50" s="548"/>
      <c r="OHD50" s="548"/>
      <c r="OHE50" s="548"/>
      <c r="OHF50" s="548"/>
      <c r="OHG50" s="548"/>
      <c r="OHH50" s="548"/>
      <c r="OHI50" s="548"/>
      <c r="OHJ50" s="548"/>
      <c r="OHK50" s="548"/>
      <c r="OHL50" s="548"/>
      <c r="OHM50" s="548"/>
      <c r="OHN50" s="548"/>
      <c r="OHO50" s="548"/>
      <c r="OHP50" s="548"/>
      <c r="OHQ50" s="548"/>
      <c r="OHR50" s="548"/>
      <c r="OHS50" s="548"/>
      <c r="OHT50" s="548"/>
      <c r="OHU50" s="548"/>
      <c r="OHV50" s="548"/>
      <c r="OHW50" s="548"/>
      <c r="OHX50" s="548"/>
      <c r="OHY50" s="548"/>
      <c r="OHZ50" s="548"/>
      <c r="OIA50" s="548"/>
      <c r="OIB50" s="548"/>
      <c r="OIC50" s="548"/>
      <c r="OID50" s="548"/>
      <c r="OIE50" s="548"/>
      <c r="OIF50" s="548"/>
      <c r="OIG50" s="548"/>
      <c r="OIH50" s="548"/>
      <c r="OII50" s="548"/>
      <c r="OIJ50" s="548"/>
      <c r="OIK50" s="548"/>
      <c r="OIL50" s="548"/>
      <c r="OIM50" s="548"/>
      <c r="OIN50" s="548"/>
      <c r="OIO50" s="548"/>
      <c r="OIP50" s="548"/>
      <c r="OIQ50" s="548"/>
      <c r="OIR50" s="548"/>
      <c r="OIS50" s="548"/>
      <c r="OIT50" s="548"/>
      <c r="OIU50" s="548"/>
      <c r="OIV50" s="548"/>
      <c r="OIW50" s="548"/>
      <c r="OIX50" s="548"/>
      <c r="OIY50" s="548"/>
      <c r="OIZ50" s="548"/>
      <c r="OJA50" s="548"/>
      <c r="OJB50" s="548"/>
      <c r="OJC50" s="548"/>
      <c r="OJD50" s="548"/>
      <c r="OJE50" s="548"/>
      <c r="OJF50" s="548"/>
      <c r="OJG50" s="548"/>
      <c r="OJH50" s="548"/>
      <c r="OJI50" s="548"/>
      <c r="OJJ50" s="548"/>
      <c r="OJK50" s="548"/>
      <c r="OJL50" s="548"/>
      <c r="OJM50" s="548"/>
      <c r="OJN50" s="548"/>
      <c r="OJO50" s="548"/>
      <c r="OJP50" s="548"/>
      <c r="OJQ50" s="548"/>
      <c r="OJR50" s="548"/>
      <c r="OJS50" s="548"/>
      <c r="OJT50" s="548"/>
      <c r="OJU50" s="548"/>
      <c r="OJV50" s="548"/>
      <c r="OJW50" s="548"/>
      <c r="OJX50" s="548"/>
      <c r="OJY50" s="548"/>
      <c r="OJZ50" s="548"/>
      <c r="OKA50" s="548"/>
      <c r="OKB50" s="548"/>
      <c r="OKC50" s="548"/>
      <c r="OKD50" s="548"/>
      <c r="OKE50" s="548"/>
      <c r="OKF50" s="548"/>
      <c r="OKG50" s="548"/>
      <c r="OKH50" s="548"/>
      <c r="OKI50" s="548"/>
      <c r="OKJ50" s="548"/>
      <c r="OKK50" s="548"/>
      <c r="OKL50" s="548"/>
      <c r="OKM50" s="548"/>
      <c r="OKN50" s="548"/>
      <c r="OKO50" s="548"/>
      <c r="OKP50" s="548"/>
      <c r="OKQ50" s="548"/>
      <c r="OKR50" s="548"/>
      <c r="OKS50" s="548"/>
      <c r="OKT50" s="548"/>
      <c r="OKU50" s="548"/>
      <c r="OKV50" s="548"/>
      <c r="OKW50" s="548"/>
      <c r="OKX50" s="548"/>
      <c r="OKY50" s="548"/>
      <c r="OKZ50" s="548"/>
      <c r="OLA50" s="548"/>
      <c r="OLB50" s="548"/>
      <c r="OLC50" s="548"/>
      <c r="OLD50" s="548"/>
      <c r="OLE50" s="548"/>
      <c r="OLF50" s="548"/>
      <c r="OLG50" s="548"/>
      <c r="OLH50" s="548"/>
      <c r="OLI50" s="548"/>
      <c r="OLJ50" s="548"/>
      <c r="OLK50" s="548"/>
      <c r="OLL50" s="548"/>
      <c r="OLM50" s="548"/>
      <c r="OLN50" s="548"/>
      <c r="OLO50" s="548"/>
      <c r="OLP50" s="548"/>
      <c r="OLQ50" s="548"/>
      <c r="OLR50" s="548"/>
      <c r="OLS50" s="548"/>
      <c r="OLT50" s="548"/>
      <c r="OLU50" s="548"/>
      <c r="OLV50" s="548"/>
      <c r="OLW50" s="548"/>
      <c r="OLX50" s="548"/>
      <c r="OLY50" s="548"/>
      <c r="OLZ50" s="548"/>
      <c r="OMA50" s="548"/>
      <c r="OMB50" s="548"/>
      <c r="OMC50" s="548"/>
      <c r="OMD50" s="548"/>
      <c r="OME50" s="548"/>
      <c r="OMF50" s="548"/>
      <c r="OMG50" s="548"/>
      <c r="OMH50" s="548"/>
      <c r="OMI50" s="548"/>
      <c r="OMJ50" s="548"/>
      <c r="OMK50" s="548"/>
      <c r="OML50" s="548"/>
      <c r="OMM50" s="548"/>
      <c r="OMN50" s="548"/>
      <c r="OMO50" s="548"/>
      <c r="OMP50" s="548"/>
      <c r="OMQ50" s="548"/>
      <c r="OMR50" s="548"/>
      <c r="OMS50" s="548"/>
      <c r="OMT50" s="548"/>
      <c r="OMU50" s="548"/>
      <c r="OMV50" s="548"/>
      <c r="OMW50" s="548"/>
      <c r="OMX50" s="548"/>
      <c r="OMY50" s="548"/>
      <c r="OMZ50" s="548"/>
      <c r="ONA50" s="548"/>
      <c r="ONB50" s="548"/>
      <c r="ONC50" s="548"/>
      <c r="OND50" s="548"/>
      <c r="ONE50" s="548"/>
      <c r="ONF50" s="548"/>
      <c r="ONG50" s="548"/>
      <c r="ONH50" s="548"/>
      <c r="ONI50" s="548"/>
      <c r="ONJ50" s="548"/>
      <c r="ONK50" s="548"/>
      <c r="ONL50" s="548"/>
      <c r="ONM50" s="548"/>
      <c r="ONN50" s="548"/>
      <c r="ONO50" s="548"/>
      <c r="ONP50" s="548"/>
      <c r="ONQ50" s="548"/>
      <c r="ONR50" s="548"/>
      <c r="ONS50" s="548"/>
      <c r="ONT50" s="548"/>
      <c r="ONU50" s="548"/>
      <c r="ONV50" s="548"/>
      <c r="ONW50" s="548"/>
      <c r="ONX50" s="548"/>
      <c r="ONY50" s="548"/>
      <c r="ONZ50" s="548"/>
      <c r="OOA50" s="548"/>
      <c r="OOB50" s="548"/>
      <c r="OOC50" s="548"/>
      <c r="OOD50" s="548"/>
      <c r="OOE50" s="548"/>
      <c r="OOF50" s="548"/>
      <c r="OOG50" s="548"/>
      <c r="OOH50" s="548"/>
      <c r="OOI50" s="548"/>
      <c r="OOJ50" s="548"/>
      <c r="OOK50" s="548"/>
      <c r="OOL50" s="548"/>
      <c r="OOM50" s="548"/>
      <c r="OON50" s="548"/>
      <c r="OOO50" s="548"/>
      <c r="OOP50" s="548"/>
      <c r="OOQ50" s="548"/>
      <c r="OOR50" s="548"/>
      <c r="OOS50" s="548"/>
      <c r="OOT50" s="548"/>
      <c r="OOU50" s="548"/>
      <c r="OOV50" s="548"/>
      <c r="OOW50" s="548"/>
      <c r="OOX50" s="548"/>
      <c r="OOY50" s="548"/>
      <c r="OOZ50" s="548"/>
      <c r="OPA50" s="548"/>
      <c r="OPB50" s="548"/>
      <c r="OPC50" s="548"/>
      <c r="OPD50" s="548"/>
      <c r="OPE50" s="548"/>
      <c r="OPF50" s="548"/>
      <c r="OPG50" s="548"/>
      <c r="OPH50" s="548"/>
      <c r="OPI50" s="548"/>
      <c r="OPJ50" s="548"/>
      <c r="OPK50" s="548"/>
      <c r="OPL50" s="548"/>
      <c r="OPM50" s="548"/>
      <c r="OPN50" s="548"/>
      <c r="OPO50" s="548"/>
      <c r="OPP50" s="548"/>
      <c r="OPQ50" s="548"/>
      <c r="OPR50" s="548"/>
      <c r="OPS50" s="548"/>
      <c r="OPT50" s="548"/>
      <c r="OPU50" s="548"/>
      <c r="OPV50" s="548"/>
      <c r="OPW50" s="548"/>
      <c r="OPX50" s="548"/>
      <c r="OPY50" s="548"/>
      <c r="OPZ50" s="548"/>
      <c r="OQA50" s="548"/>
      <c r="OQB50" s="548"/>
      <c r="OQC50" s="548"/>
      <c r="OQD50" s="548"/>
      <c r="OQE50" s="548"/>
      <c r="OQF50" s="548"/>
      <c r="OQG50" s="548"/>
      <c r="OQH50" s="548"/>
      <c r="OQI50" s="548"/>
      <c r="OQJ50" s="548"/>
      <c r="OQK50" s="548"/>
      <c r="OQL50" s="548"/>
      <c r="OQM50" s="548"/>
      <c r="OQN50" s="548"/>
      <c r="OQO50" s="548"/>
      <c r="OQP50" s="548"/>
      <c r="OQQ50" s="548"/>
      <c r="OQR50" s="548"/>
      <c r="OQS50" s="548"/>
      <c r="OQT50" s="548"/>
      <c r="OQU50" s="548"/>
      <c r="OQV50" s="548"/>
      <c r="OQW50" s="548"/>
      <c r="OQX50" s="548"/>
      <c r="OQY50" s="548"/>
      <c r="OQZ50" s="548"/>
      <c r="ORA50" s="548"/>
      <c r="ORB50" s="548"/>
      <c r="ORC50" s="548"/>
      <c r="ORD50" s="548"/>
      <c r="ORE50" s="548"/>
      <c r="ORF50" s="548"/>
      <c r="ORG50" s="548"/>
      <c r="ORH50" s="548"/>
      <c r="ORI50" s="548"/>
      <c r="ORJ50" s="548"/>
      <c r="ORK50" s="548"/>
      <c r="ORL50" s="548"/>
      <c r="ORM50" s="548"/>
      <c r="ORN50" s="548"/>
      <c r="ORO50" s="548"/>
      <c r="ORP50" s="548"/>
      <c r="ORQ50" s="548"/>
      <c r="ORR50" s="548"/>
      <c r="ORS50" s="548"/>
      <c r="ORT50" s="548"/>
      <c r="ORU50" s="548"/>
      <c r="ORV50" s="548"/>
      <c r="ORW50" s="548"/>
      <c r="ORX50" s="548"/>
      <c r="ORY50" s="548"/>
      <c r="ORZ50" s="548"/>
      <c r="OSA50" s="548"/>
      <c r="OSB50" s="548"/>
      <c r="OSC50" s="548"/>
      <c r="OSD50" s="548"/>
      <c r="OSE50" s="548"/>
      <c r="OSF50" s="548"/>
      <c r="OSG50" s="548"/>
      <c r="OSH50" s="548"/>
      <c r="OSI50" s="548"/>
      <c r="OSJ50" s="548"/>
      <c r="OSK50" s="548"/>
      <c r="OSL50" s="548"/>
      <c r="OSM50" s="548"/>
      <c r="OSN50" s="548"/>
      <c r="OSO50" s="548"/>
      <c r="OSP50" s="548"/>
      <c r="OSQ50" s="548"/>
      <c r="OSR50" s="548"/>
      <c r="OSS50" s="548"/>
      <c r="OST50" s="548"/>
      <c r="OSU50" s="548"/>
      <c r="OSV50" s="548"/>
      <c r="OSW50" s="548"/>
      <c r="OSX50" s="548"/>
      <c r="OSY50" s="548"/>
      <c r="OSZ50" s="548"/>
      <c r="OTA50" s="548"/>
      <c r="OTB50" s="548"/>
      <c r="OTC50" s="548"/>
      <c r="OTD50" s="548"/>
      <c r="OTE50" s="548"/>
      <c r="OTF50" s="548"/>
      <c r="OTG50" s="548"/>
      <c r="OTH50" s="548"/>
      <c r="OTI50" s="548"/>
      <c r="OTJ50" s="548"/>
      <c r="OTK50" s="548"/>
      <c r="OTL50" s="548"/>
      <c r="OTM50" s="548"/>
      <c r="OTN50" s="548"/>
      <c r="OTO50" s="548"/>
      <c r="OTP50" s="548"/>
      <c r="OTQ50" s="548"/>
      <c r="OTR50" s="548"/>
      <c r="OTS50" s="548"/>
      <c r="OTT50" s="548"/>
      <c r="OTU50" s="548"/>
      <c r="OTV50" s="548"/>
      <c r="OTW50" s="548"/>
      <c r="OTX50" s="548"/>
      <c r="OTY50" s="548"/>
      <c r="OTZ50" s="548"/>
      <c r="OUA50" s="548"/>
      <c r="OUB50" s="548"/>
      <c r="OUC50" s="548"/>
      <c r="OUD50" s="548"/>
      <c r="OUE50" s="548"/>
      <c r="OUF50" s="548"/>
      <c r="OUG50" s="548"/>
      <c r="OUH50" s="548"/>
      <c r="OUI50" s="548"/>
      <c r="OUJ50" s="548"/>
      <c r="OUK50" s="548"/>
      <c r="OUL50" s="548"/>
      <c r="OUM50" s="548"/>
      <c r="OUN50" s="548"/>
      <c r="OUO50" s="548"/>
      <c r="OUP50" s="548"/>
      <c r="OUQ50" s="548"/>
      <c r="OUR50" s="548"/>
      <c r="OUS50" s="548"/>
      <c r="OUT50" s="548"/>
      <c r="OUU50" s="548"/>
      <c r="OUV50" s="548"/>
      <c r="OUW50" s="548"/>
      <c r="OUX50" s="548"/>
      <c r="OUY50" s="548"/>
      <c r="OUZ50" s="548"/>
      <c r="OVA50" s="548"/>
      <c r="OVB50" s="548"/>
      <c r="OVC50" s="548"/>
      <c r="OVD50" s="548"/>
      <c r="OVE50" s="548"/>
      <c r="OVF50" s="548"/>
      <c r="OVG50" s="548"/>
      <c r="OVH50" s="548"/>
      <c r="OVI50" s="548"/>
      <c r="OVJ50" s="548"/>
      <c r="OVK50" s="548"/>
      <c r="OVL50" s="548"/>
      <c r="OVM50" s="548"/>
      <c r="OVN50" s="548"/>
      <c r="OVO50" s="548"/>
      <c r="OVP50" s="548"/>
      <c r="OVQ50" s="548"/>
      <c r="OVR50" s="548"/>
      <c r="OVS50" s="548"/>
      <c r="OVT50" s="548"/>
      <c r="OVU50" s="548"/>
      <c r="OVV50" s="548"/>
      <c r="OVW50" s="548"/>
      <c r="OVX50" s="548"/>
      <c r="OVY50" s="548"/>
      <c r="OVZ50" s="548"/>
      <c r="OWA50" s="548"/>
      <c r="OWB50" s="548"/>
      <c r="OWC50" s="548"/>
      <c r="OWD50" s="548"/>
      <c r="OWE50" s="548"/>
      <c r="OWF50" s="548"/>
      <c r="OWG50" s="548"/>
      <c r="OWH50" s="548"/>
      <c r="OWI50" s="548"/>
      <c r="OWJ50" s="548"/>
      <c r="OWK50" s="548"/>
      <c r="OWL50" s="548"/>
      <c r="OWM50" s="548"/>
      <c r="OWN50" s="548"/>
      <c r="OWO50" s="548"/>
      <c r="OWP50" s="548"/>
      <c r="OWQ50" s="548"/>
      <c r="OWR50" s="548"/>
      <c r="OWS50" s="548"/>
      <c r="OWT50" s="548"/>
      <c r="OWU50" s="548"/>
      <c r="OWV50" s="548"/>
      <c r="OWW50" s="548"/>
      <c r="OWX50" s="548"/>
      <c r="OWY50" s="548"/>
      <c r="OWZ50" s="548"/>
      <c r="OXA50" s="548"/>
      <c r="OXB50" s="548"/>
      <c r="OXC50" s="548"/>
      <c r="OXD50" s="548"/>
      <c r="OXE50" s="548"/>
      <c r="OXF50" s="548"/>
      <c r="OXG50" s="548"/>
      <c r="OXH50" s="548"/>
      <c r="OXI50" s="548"/>
      <c r="OXJ50" s="548"/>
      <c r="OXK50" s="548"/>
      <c r="OXL50" s="548"/>
      <c r="OXM50" s="548"/>
      <c r="OXN50" s="548"/>
      <c r="OXO50" s="548"/>
      <c r="OXP50" s="548"/>
      <c r="OXQ50" s="548"/>
      <c r="OXR50" s="548"/>
      <c r="OXS50" s="548"/>
      <c r="OXT50" s="548"/>
      <c r="OXU50" s="548"/>
      <c r="OXV50" s="548"/>
      <c r="OXW50" s="548"/>
      <c r="OXX50" s="548"/>
      <c r="OXY50" s="548"/>
      <c r="OXZ50" s="548"/>
      <c r="OYA50" s="548"/>
      <c r="OYB50" s="548"/>
      <c r="OYC50" s="548"/>
      <c r="OYD50" s="548"/>
      <c r="OYE50" s="548"/>
      <c r="OYF50" s="548"/>
      <c r="OYG50" s="548"/>
      <c r="OYH50" s="548"/>
      <c r="OYI50" s="548"/>
      <c r="OYJ50" s="548"/>
      <c r="OYK50" s="548"/>
      <c r="OYL50" s="548"/>
      <c r="OYM50" s="548"/>
      <c r="OYN50" s="548"/>
      <c r="OYO50" s="548"/>
      <c r="OYP50" s="548"/>
      <c r="OYQ50" s="548"/>
      <c r="OYR50" s="548"/>
      <c r="OYS50" s="548"/>
      <c r="OYT50" s="548"/>
      <c r="OYU50" s="548"/>
      <c r="OYV50" s="548"/>
      <c r="OYW50" s="548"/>
      <c r="OYX50" s="548"/>
      <c r="OYY50" s="548"/>
      <c r="OYZ50" s="548"/>
      <c r="OZA50" s="548"/>
      <c r="OZB50" s="548"/>
      <c r="OZC50" s="548"/>
      <c r="OZD50" s="548"/>
      <c r="OZE50" s="548"/>
      <c r="OZF50" s="548"/>
      <c r="OZG50" s="548"/>
      <c r="OZH50" s="548"/>
      <c r="OZI50" s="548"/>
      <c r="OZJ50" s="548"/>
      <c r="OZK50" s="548"/>
      <c r="OZL50" s="548"/>
      <c r="OZM50" s="548"/>
      <c r="OZN50" s="548"/>
      <c r="OZO50" s="548"/>
      <c r="OZP50" s="548"/>
      <c r="OZQ50" s="548"/>
      <c r="OZR50" s="548"/>
      <c r="OZS50" s="548"/>
      <c r="OZT50" s="548"/>
      <c r="OZU50" s="548"/>
      <c r="OZV50" s="548"/>
      <c r="OZW50" s="548"/>
      <c r="OZX50" s="548"/>
      <c r="OZY50" s="548"/>
      <c r="OZZ50" s="548"/>
      <c r="PAA50" s="548"/>
      <c r="PAB50" s="548"/>
      <c r="PAC50" s="548"/>
      <c r="PAD50" s="548"/>
      <c r="PAE50" s="548"/>
      <c r="PAF50" s="548"/>
      <c r="PAG50" s="548"/>
      <c r="PAH50" s="548"/>
      <c r="PAI50" s="548"/>
      <c r="PAJ50" s="548"/>
      <c r="PAK50" s="548"/>
      <c r="PAL50" s="548"/>
      <c r="PAM50" s="548"/>
      <c r="PAN50" s="548"/>
      <c r="PAO50" s="548"/>
      <c r="PAP50" s="548"/>
      <c r="PAQ50" s="548"/>
      <c r="PAR50" s="548"/>
      <c r="PAS50" s="548"/>
      <c r="PAT50" s="548"/>
      <c r="PAU50" s="548"/>
      <c r="PAV50" s="548"/>
      <c r="PAW50" s="548"/>
      <c r="PAX50" s="548"/>
      <c r="PAY50" s="548"/>
      <c r="PAZ50" s="548"/>
      <c r="PBA50" s="548"/>
      <c r="PBB50" s="548"/>
      <c r="PBC50" s="548"/>
      <c r="PBD50" s="548"/>
      <c r="PBE50" s="548"/>
      <c r="PBF50" s="548"/>
      <c r="PBG50" s="548"/>
      <c r="PBH50" s="548"/>
      <c r="PBI50" s="548"/>
      <c r="PBJ50" s="548"/>
      <c r="PBK50" s="548"/>
      <c r="PBL50" s="548"/>
      <c r="PBM50" s="548"/>
      <c r="PBN50" s="548"/>
      <c r="PBO50" s="548"/>
      <c r="PBP50" s="548"/>
      <c r="PBQ50" s="548"/>
      <c r="PBR50" s="548"/>
      <c r="PBS50" s="548"/>
      <c r="PBT50" s="548"/>
      <c r="PBU50" s="548"/>
      <c r="PBV50" s="548"/>
      <c r="PBW50" s="548"/>
      <c r="PBX50" s="548"/>
      <c r="PBY50" s="548"/>
      <c r="PBZ50" s="548"/>
      <c r="PCA50" s="548"/>
      <c r="PCB50" s="548"/>
      <c r="PCC50" s="548"/>
      <c r="PCD50" s="548"/>
      <c r="PCE50" s="548"/>
      <c r="PCF50" s="548"/>
      <c r="PCG50" s="548"/>
      <c r="PCH50" s="548"/>
      <c r="PCI50" s="548"/>
      <c r="PCJ50" s="548"/>
      <c r="PCK50" s="548"/>
      <c r="PCL50" s="548"/>
      <c r="PCM50" s="548"/>
      <c r="PCN50" s="548"/>
      <c r="PCO50" s="548"/>
      <c r="PCP50" s="548"/>
      <c r="PCQ50" s="548"/>
      <c r="PCR50" s="548"/>
      <c r="PCS50" s="548"/>
      <c r="PCT50" s="548"/>
      <c r="PCU50" s="548"/>
      <c r="PCV50" s="548"/>
      <c r="PCW50" s="548"/>
      <c r="PCX50" s="548"/>
      <c r="PCY50" s="548"/>
      <c r="PCZ50" s="548"/>
      <c r="PDA50" s="548"/>
      <c r="PDB50" s="548"/>
      <c r="PDC50" s="548"/>
      <c r="PDD50" s="548"/>
      <c r="PDE50" s="548"/>
      <c r="PDF50" s="548"/>
      <c r="PDG50" s="548"/>
      <c r="PDH50" s="548"/>
      <c r="PDI50" s="548"/>
      <c r="PDJ50" s="548"/>
      <c r="PDK50" s="548"/>
      <c r="PDL50" s="548"/>
      <c r="PDM50" s="548"/>
      <c r="PDN50" s="548"/>
      <c r="PDO50" s="548"/>
      <c r="PDP50" s="548"/>
      <c r="PDQ50" s="548"/>
      <c r="PDR50" s="548"/>
      <c r="PDS50" s="548"/>
      <c r="PDT50" s="548"/>
      <c r="PDU50" s="548"/>
      <c r="PDV50" s="548"/>
      <c r="PDW50" s="548"/>
      <c r="PDX50" s="548"/>
      <c r="PDY50" s="548"/>
      <c r="PDZ50" s="548"/>
      <c r="PEA50" s="548"/>
      <c r="PEB50" s="548"/>
      <c r="PEC50" s="548"/>
      <c r="PED50" s="548"/>
      <c r="PEE50" s="548"/>
      <c r="PEF50" s="548"/>
      <c r="PEG50" s="548"/>
      <c r="PEH50" s="548"/>
      <c r="PEI50" s="548"/>
      <c r="PEJ50" s="548"/>
      <c r="PEK50" s="548"/>
      <c r="PEL50" s="548"/>
      <c r="PEM50" s="548"/>
      <c r="PEN50" s="548"/>
      <c r="PEO50" s="548"/>
      <c r="PEP50" s="548"/>
      <c r="PEQ50" s="548"/>
      <c r="PER50" s="548"/>
      <c r="PES50" s="548"/>
      <c r="PET50" s="548"/>
      <c r="PEU50" s="548"/>
      <c r="PEV50" s="548"/>
      <c r="PEW50" s="548"/>
      <c r="PEX50" s="548"/>
      <c r="PEY50" s="548"/>
      <c r="PEZ50" s="548"/>
      <c r="PFA50" s="548"/>
      <c r="PFB50" s="548"/>
      <c r="PFC50" s="548"/>
      <c r="PFD50" s="548"/>
      <c r="PFE50" s="548"/>
      <c r="PFF50" s="548"/>
      <c r="PFG50" s="548"/>
      <c r="PFH50" s="548"/>
      <c r="PFI50" s="548"/>
      <c r="PFJ50" s="548"/>
      <c r="PFK50" s="548"/>
      <c r="PFL50" s="548"/>
      <c r="PFM50" s="548"/>
      <c r="PFN50" s="548"/>
      <c r="PFO50" s="548"/>
      <c r="PFP50" s="548"/>
      <c r="PFQ50" s="548"/>
      <c r="PFR50" s="548"/>
      <c r="PFS50" s="548"/>
      <c r="PFT50" s="548"/>
      <c r="PFU50" s="548"/>
      <c r="PFV50" s="548"/>
      <c r="PFW50" s="548"/>
      <c r="PFX50" s="548"/>
      <c r="PFY50" s="548"/>
      <c r="PFZ50" s="548"/>
      <c r="PGA50" s="548"/>
      <c r="PGB50" s="548"/>
      <c r="PGC50" s="548"/>
      <c r="PGD50" s="548"/>
      <c r="PGE50" s="548"/>
      <c r="PGF50" s="548"/>
      <c r="PGG50" s="548"/>
      <c r="PGH50" s="548"/>
      <c r="PGI50" s="548"/>
      <c r="PGJ50" s="548"/>
      <c r="PGK50" s="548"/>
      <c r="PGL50" s="548"/>
      <c r="PGM50" s="548"/>
      <c r="PGN50" s="548"/>
      <c r="PGO50" s="548"/>
      <c r="PGP50" s="548"/>
      <c r="PGQ50" s="548"/>
      <c r="PGR50" s="548"/>
      <c r="PGS50" s="548"/>
      <c r="PGT50" s="548"/>
      <c r="PGU50" s="548"/>
      <c r="PGV50" s="548"/>
      <c r="PGW50" s="548"/>
      <c r="PGX50" s="548"/>
      <c r="PGY50" s="548"/>
      <c r="PGZ50" s="548"/>
      <c r="PHA50" s="548"/>
      <c r="PHB50" s="548"/>
      <c r="PHC50" s="548"/>
      <c r="PHD50" s="548"/>
      <c r="PHE50" s="548"/>
      <c r="PHF50" s="548"/>
      <c r="PHG50" s="548"/>
      <c r="PHH50" s="548"/>
      <c r="PHI50" s="548"/>
      <c r="PHJ50" s="548"/>
      <c r="PHK50" s="548"/>
      <c r="PHL50" s="548"/>
      <c r="PHM50" s="548"/>
      <c r="PHN50" s="548"/>
      <c r="PHO50" s="548"/>
      <c r="PHP50" s="548"/>
      <c r="PHQ50" s="548"/>
      <c r="PHR50" s="548"/>
      <c r="PHS50" s="548"/>
      <c r="PHT50" s="548"/>
      <c r="PHU50" s="548"/>
      <c r="PHV50" s="548"/>
      <c r="PHW50" s="548"/>
      <c r="PHX50" s="548"/>
      <c r="PHY50" s="548"/>
      <c r="PHZ50" s="548"/>
      <c r="PIA50" s="548"/>
      <c r="PIB50" s="548"/>
      <c r="PIC50" s="548"/>
      <c r="PID50" s="548"/>
      <c r="PIE50" s="548"/>
      <c r="PIF50" s="548"/>
      <c r="PIG50" s="548"/>
      <c r="PIH50" s="548"/>
      <c r="PII50" s="548"/>
      <c r="PIJ50" s="548"/>
      <c r="PIK50" s="548"/>
      <c r="PIL50" s="548"/>
      <c r="PIM50" s="548"/>
      <c r="PIN50" s="548"/>
      <c r="PIO50" s="548"/>
      <c r="PIP50" s="548"/>
      <c r="PIQ50" s="548"/>
      <c r="PIR50" s="548"/>
      <c r="PIS50" s="548"/>
      <c r="PIT50" s="548"/>
      <c r="PIU50" s="548"/>
      <c r="PIV50" s="548"/>
      <c r="PIW50" s="548"/>
      <c r="PIX50" s="548"/>
      <c r="PIY50" s="548"/>
      <c r="PIZ50" s="548"/>
      <c r="PJA50" s="548"/>
      <c r="PJB50" s="548"/>
      <c r="PJC50" s="548"/>
      <c r="PJD50" s="548"/>
      <c r="PJE50" s="548"/>
      <c r="PJF50" s="548"/>
      <c r="PJG50" s="548"/>
      <c r="PJH50" s="548"/>
      <c r="PJI50" s="548"/>
      <c r="PJJ50" s="548"/>
      <c r="PJK50" s="548"/>
      <c r="PJL50" s="548"/>
      <c r="PJM50" s="548"/>
      <c r="PJN50" s="548"/>
      <c r="PJO50" s="548"/>
      <c r="PJP50" s="548"/>
      <c r="PJQ50" s="548"/>
      <c r="PJR50" s="548"/>
      <c r="PJS50" s="548"/>
      <c r="PJT50" s="548"/>
      <c r="PJU50" s="548"/>
      <c r="PJV50" s="548"/>
      <c r="PJW50" s="548"/>
      <c r="PJX50" s="548"/>
      <c r="PJY50" s="548"/>
      <c r="PJZ50" s="548"/>
      <c r="PKA50" s="548"/>
      <c r="PKB50" s="548"/>
      <c r="PKC50" s="548"/>
      <c r="PKD50" s="548"/>
      <c r="PKE50" s="548"/>
      <c r="PKF50" s="548"/>
      <c r="PKG50" s="548"/>
      <c r="PKH50" s="548"/>
      <c r="PKI50" s="548"/>
      <c r="PKJ50" s="548"/>
      <c r="PKK50" s="548"/>
      <c r="PKL50" s="548"/>
      <c r="PKM50" s="548"/>
      <c r="PKN50" s="548"/>
      <c r="PKO50" s="548"/>
      <c r="PKP50" s="548"/>
      <c r="PKQ50" s="548"/>
      <c r="PKR50" s="548"/>
      <c r="PKS50" s="548"/>
      <c r="PKT50" s="548"/>
      <c r="PKU50" s="548"/>
      <c r="PKV50" s="548"/>
      <c r="PKW50" s="548"/>
      <c r="PKX50" s="548"/>
      <c r="PKY50" s="548"/>
      <c r="PKZ50" s="548"/>
      <c r="PLA50" s="548"/>
      <c r="PLB50" s="548"/>
      <c r="PLC50" s="548"/>
      <c r="PLD50" s="548"/>
      <c r="PLE50" s="548"/>
      <c r="PLF50" s="548"/>
      <c r="PLG50" s="548"/>
      <c r="PLH50" s="548"/>
      <c r="PLI50" s="548"/>
      <c r="PLJ50" s="548"/>
      <c r="PLK50" s="548"/>
      <c r="PLL50" s="548"/>
      <c r="PLM50" s="548"/>
      <c r="PLN50" s="548"/>
      <c r="PLO50" s="548"/>
      <c r="PLP50" s="548"/>
      <c r="PLQ50" s="548"/>
      <c r="PLR50" s="548"/>
      <c r="PLS50" s="548"/>
      <c r="PLT50" s="548"/>
      <c r="PLU50" s="548"/>
      <c r="PLV50" s="548"/>
      <c r="PLW50" s="548"/>
      <c r="PLX50" s="548"/>
      <c r="PLY50" s="548"/>
      <c r="PLZ50" s="548"/>
      <c r="PMA50" s="548"/>
      <c r="PMB50" s="548"/>
      <c r="PMC50" s="548"/>
      <c r="PMD50" s="548"/>
      <c r="PME50" s="548"/>
      <c r="PMF50" s="548"/>
      <c r="PMG50" s="548"/>
      <c r="PMH50" s="548"/>
      <c r="PMI50" s="548"/>
      <c r="PMJ50" s="548"/>
      <c r="PMK50" s="548"/>
      <c r="PML50" s="548"/>
      <c r="PMM50" s="548"/>
      <c r="PMN50" s="548"/>
      <c r="PMO50" s="548"/>
      <c r="PMP50" s="548"/>
      <c r="PMQ50" s="548"/>
      <c r="PMR50" s="548"/>
      <c r="PMS50" s="548"/>
      <c r="PMT50" s="548"/>
      <c r="PMU50" s="548"/>
      <c r="PMV50" s="548"/>
      <c r="PMW50" s="548"/>
      <c r="PMX50" s="548"/>
      <c r="PMY50" s="548"/>
      <c r="PMZ50" s="548"/>
      <c r="PNA50" s="548"/>
      <c r="PNB50" s="548"/>
      <c r="PNC50" s="548"/>
      <c r="PND50" s="548"/>
      <c r="PNE50" s="548"/>
      <c r="PNF50" s="548"/>
      <c r="PNG50" s="548"/>
      <c r="PNH50" s="548"/>
      <c r="PNI50" s="548"/>
      <c r="PNJ50" s="548"/>
      <c r="PNK50" s="548"/>
      <c r="PNL50" s="548"/>
      <c r="PNM50" s="548"/>
      <c r="PNN50" s="548"/>
      <c r="PNO50" s="548"/>
      <c r="PNP50" s="548"/>
      <c r="PNQ50" s="548"/>
      <c r="PNR50" s="548"/>
      <c r="PNS50" s="548"/>
      <c r="PNT50" s="548"/>
      <c r="PNU50" s="548"/>
      <c r="PNV50" s="548"/>
      <c r="PNW50" s="548"/>
      <c r="PNX50" s="548"/>
      <c r="PNY50" s="548"/>
      <c r="PNZ50" s="548"/>
      <c r="POA50" s="548"/>
      <c r="POB50" s="548"/>
      <c r="POC50" s="548"/>
      <c r="POD50" s="548"/>
      <c r="POE50" s="548"/>
      <c r="POF50" s="548"/>
      <c r="POG50" s="548"/>
      <c r="POH50" s="548"/>
      <c r="POI50" s="548"/>
      <c r="POJ50" s="548"/>
      <c r="POK50" s="548"/>
      <c r="POL50" s="548"/>
      <c r="POM50" s="548"/>
      <c r="PON50" s="548"/>
      <c r="POO50" s="548"/>
      <c r="POP50" s="548"/>
      <c r="POQ50" s="548"/>
      <c r="POR50" s="548"/>
      <c r="POS50" s="548"/>
      <c r="POT50" s="548"/>
      <c r="POU50" s="548"/>
      <c r="POV50" s="548"/>
      <c r="POW50" s="548"/>
      <c r="POX50" s="548"/>
      <c r="POY50" s="548"/>
      <c r="POZ50" s="548"/>
      <c r="PPA50" s="548"/>
      <c r="PPB50" s="548"/>
      <c r="PPC50" s="548"/>
      <c r="PPD50" s="548"/>
      <c r="PPE50" s="548"/>
      <c r="PPF50" s="548"/>
      <c r="PPG50" s="548"/>
      <c r="PPH50" s="548"/>
      <c r="PPI50" s="548"/>
      <c r="PPJ50" s="548"/>
      <c r="PPK50" s="548"/>
      <c r="PPL50" s="548"/>
      <c r="PPM50" s="548"/>
      <c r="PPN50" s="548"/>
      <c r="PPO50" s="548"/>
      <c r="PPP50" s="548"/>
      <c r="PPQ50" s="548"/>
      <c r="PPR50" s="548"/>
      <c r="PPS50" s="548"/>
      <c r="PPT50" s="548"/>
      <c r="PPU50" s="548"/>
      <c r="PPV50" s="548"/>
      <c r="PPW50" s="548"/>
      <c r="PPX50" s="548"/>
      <c r="PPY50" s="548"/>
      <c r="PPZ50" s="548"/>
      <c r="PQA50" s="548"/>
      <c r="PQB50" s="548"/>
      <c r="PQC50" s="548"/>
      <c r="PQD50" s="548"/>
      <c r="PQE50" s="548"/>
      <c r="PQF50" s="548"/>
      <c r="PQG50" s="548"/>
      <c r="PQH50" s="548"/>
      <c r="PQI50" s="548"/>
      <c r="PQJ50" s="548"/>
      <c r="PQK50" s="548"/>
      <c r="PQL50" s="548"/>
      <c r="PQM50" s="548"/>
      <c r="PQN50" s="548"/>
      <c r="PQO50" s="548"/>
      <c r="PQP50" s="548"/>
      <c r="PQQ50" s="548"/>
      <c r="PQR50" s="548"/>
      <c r="PQS50" s="548"/>
      <c r="PQT50" s="548"/>
      <c r="PQU50" s="548"/>
      <c r="PQV50" s="548"/>
      <c r="PQW50" s="548"/>
      <c r="PQX50" s="548"/>
      <c r="PQY50" s="548"/>
      <c r="PQZ50" s="548"/>
      <c r="PRA50" s="548"/>
      <c r="PRB50" s="548"/>
      <c r="PRC50" s="548"/>
      <c r="PRD50" s="548"/>
      <c r="PRE50" s="548"/>
      <c r="PRF50" s="548"/>
      <c r="PRG50" s="548"/>
      <c r="PRH50" s="548"/>
      <c r="PRI50" s="548"/>
      <c r="PRJ50" s="548"/>
      <c r="PRK50" s="548"/>
      <c r="PRL50" s="548"/>
      <c r="PRM50" s="548"/>
      <c r="PRN50" s="548"/>
      <c r="PRO50" s="548"/>
      <c r="PRP50" s="548"/>
      <c r="PRQ50" s="548"/>
      <c r="PRR50" s="548"/>
      <c r="PRS50" s="548"/>
      <c r="PRT50" s="548"/>
      <c r="PRU50" s="548"/>
      <c r="PRV50" s="548"/>
      <c r="PRW50" s="548"/>
      <c r="PRX50" s="548"/>
      <c r="PRY50" s="548"/>
      <c r="PRZ50" s="548"/>
      <c r="PSA50" s="548"/>
      <c r="PSB50" s="548"/>
      <c r="PSC50" s="548"/>
      <c r="PSD50" s="548"/>
      <c r="PSE50" s="548"/>
      <c r="PSF50" s="548"/>
      <c r="PSG50" s="548"/>
      <c r="PSH50" s="548"/>
      <c r="PSI50" s="548"/>
      <c r="PSJ50" s="548"/>
      <c r="PSK50" s="548"/>
      <c r="PSL50" s="548"/>
      <c r="PSM50" s="548"/>
      <c r="PSN50" s="548"/>
      <c r="PSO50" s="548"/>
      <c r="PSP50" s="548"/>
      <c r="PSQ50" s="548"/>
      <c r="PSR50" s="548"/>
      <c r="PSS50" s="548"/>
      <c r="PST50" s="548"/>
      <c r="PSU50" s="548"/>
      <c r="PSV50" s="548"/>
      <c r="PSW50" s="548"/>
      <c r="PSX50" s="548"/>
      <c r="PSY50" s="548"/>
      <c r="PSZ50" s="548"/>
      <c r="PTA50" s="548"/>
      <c r="PTB50" s="548"/>
      <c r="PTC50" s="548"/>
      <c r="PTD50" s="548"/>
      <c r="PTE50" s="548"/>
      <c r="PTF50" s="548"/>
      <c r="PTG50" s="548"/>
      <c r="PTH50" s="548"/>
      <c r="PTI50" s="548"/>
      <c r="PTJ50" s="548"/>
      <c r="PTK50" s="548"/>
      <c r="PTL50" s="548"/>
      <c r="PTM50" s="548"/>
      <c r="PTN50" s="548"/>
      <c r="PTO50" s="548"/>
      <c r="PTP50" s="548"/>
      <c r="PTQ50" s="548"/>
      <c r="PTR50" s="548"/>
      <c r="PTS50" s="548"/>
      <c r="PTT50" s="548"/>
      <c r="PTU50" s="548"/>
      <c r="PTV50" s="548"/>
      <c r="PTW50" s="548"/>
      <c r="PTX50" s="548"/>
      <c r="PTY50" s="548"/>
      <c r="PTZ50" s="548"/>
      <c r="PUA50" s="548"/>
      <c r="PUB50" s="548"/>
      <c r="PUC50" s="548"/>
      <c r="PUD50" s="548"/>
      <c r="PUE50" s="548"/>
      <c r="PUF50" s="548"/>
      <c r="PUG50" s="548"/>
      <c r="PUH50" s="548"/>
      <c r="PUI50" s="548"/>
      <c r="PUJ50" s="548"/>
      <c r="PUK50" s="548"/>
      <c r="PUL50" s="548"/>
      <c r="PUM50" s="548"/>
      <c r="PUN50" s="548"/>
      <c r="PUO50" s="548"/>
      <c r="PUP50" s="548"/>
      <c r="PUQ50" s="548"/>
      <c r="PUR50" s="548"/>
      <c r="PUS50" s="548"/>
      <c r="PUT50" s="548"/>
      <c r="PUU50" s="548"/>
      <c r="PUV50" s="548"/>
      <c r="PUW50" s="548"/>
      <c r="PUX50" s="548"/>
      <c r="PUY50" s="548"/>
      <c r="PUZ50" s="548"/>
      <c r="PVA50" s="548"/>
      <c r="PVB50" s="548"/>
      <c r="PVC50" s="548"/>
      <c r="PVD50" s="548"/>
      <c r="PVE50" s="548"/>
      <c r="PVF50" s="548"/>
      <c r="PVG50" s="548"/>
      <c r="PVH50" s="548"/>
      <c r="PVI50" s="548"/>
      <c r="PVJ50" s="548"/>
      <c r="PVK50" s="548"/>
      <c r="PVL50" s="548"/>
      <c r="PVM50" s="548"/>
      <c r="PVN50" s="548"/>
      <c r="PVO50" s="548"/>
      <c r="PVP50" s="548"/>
      <c r="PVQ50" s="548"/>
      <c r="PVR50" s="548"/>
      <c r="PVS50" s="548"/>
      <c r="PVT50" s="548"/>
      <c r="PVU50" s="548"/>
      <c r="PVV50" s="548"/>
      <c r="PVW50" s="548"/>
      <c r="PVX50" s="548"/>
      <c r="PVY50" s="548"/>
      <c r="PVZ50" s="548"/>
      <c r="PWA50" s="548"/>
      <c r="PWB50" s="548"/>
      <c r="PWC50" s="548"/>
      <c r="PWD50" s="548"/>
      <c r="PWE50" s="548"/>
      <c r="PWF50" s="548"/>
      <c r="PWG50" s="548"/>
      <c r="PWH50" s="548"/>
      <c r="PWI50" s="548"/>
      <c r="PWJ50" s="548"/>
      <c r="PWK50" s="548"/>
      <c r="PWL50" s="548"/>
      <c r="PWM50" s="548"/>
      <c r="PWN50" s="548"/>
      <c r="PWO50" s="548"/>
      <c r="PWP50" s="548"/>
      <c r="PWQ50" s="548"/>
      <c r="PWR50" s="548"/>
      <c r="PWS50" s="548"/>
      <c r="PWT50" s="548"/>
      <c r="PWU50" s="548"/>
      <c r="PWV50" s="548"/>
      <c r="PWW50" s="548"/>
      <c r="PWX50" s="548"/>
      <c r="PWY50" s="548"/>
      <c r="PWZ50" s="548"/>
      <c r="PXA50" s="548"/>
      <c r="PXB50" s="548"/>
      <c r="PXC50" s="548"/>
      <c r="PXD50" s="548"/>
      <c r="PXE50" s="548"/>
      <c r="PXF50" s="548"/>
      <c r="PXG50" s="548"/>
      <c r="PXH50" s="548"/>
      <c r="PXI50" s="548"/>
      <c r="PXJ50" s="548"/>
      <c r="PXK50" s="548"/>
      <c r="PXL50" s="548"/>
      <c r="PXM50" s="548"/>
      <c r="PXN50" s="548"/>
      <c r="PXO50" s="548"/>
      <c r="PXP50" s="548"/>
      <c r="PXQ50" s="548"/>
      <c r="PXR50" s="548"/>
      <c r="PXS50" s="548"/>
      <c r="PXT50" s="548"/>
      <c r="PXU50" s="548"/>
      <c r="PXV50" s="548"/>
      <c r="PXW50" s="548"/>
      <c r="PXX50" s="548"/>
      <c r="PXY50" s="548"/>
      <c r="PXZ50" s="548"/>
      <c r="PYA50" s="548"/>
      <c r="PYB50" s="548"/>
      <c r="PYC50" s="548"/>
      <c r="PYD50" s="548"/>
      <c r="PYE50" s="548"/>
      <c r="PYF50" s="548"/>
      <c r="PYG50" s="548"/>
      <c r="PYH50" s="548"/>
      <c r="PYI50" s="548"/>
      <c r="PYJ50" s="548"/>
      <c r="PYK50" s="548"/>
      <c r="PYL50" s="548"/>
      <c r="PYM50" s="548"/>
      <c r="PYN50" s="548"/>
      <c r="PYO50" s="548"/>
      <c r="PYP50" s="548"/>
      <c r="PYQ50" s="548"/>
      <c r="PYR50" s="548"/>
      <c r="PYS50" s="548"/>
      <c r="PYT50" s="548"/>
      <c r="PYU50" s="548"/>
      <c r="PYV50" s="548"/>
      <c r="PYW50" s="548"/>
      <c r="PYX50" s="548"/>
      <c r="PYY50" s="548"/>
      <c r="PYZ50" s="548"/>
      <c r="PZA50" s="548"/>
      <c r="PZB50" s="548"/>
      <c r="PZC50" s="548"/>
      <c r="PZD50" s="548"/>
      <c r="PZE50" s="548"/>
      <c r="PZF50" s="548"/>
      <c r="PZG50" s="548"/>
      <c r="PZH50" s="548"/>
      <c r="PZI50" s="548"/>
      <c r="PZJ50" s="548"/>
      <c r="PZK50" s="548"/>
      <c r="PZL50" s="548"/>
      <c r="PZM50" s="548"/>
      <c r="PZN50" s="548"/>
      <c r="PZO50" s="548"/>
      <c r="PZP50" s="548"/>
      <c r="PZQ50" s="548"/>
      <c r="PZR50" s="548"/>
      <c r="PZS50" s="548"/>
      <c r="PZT50" s="548"/>
      <c r="PZU50" s="548"/>
      <c r="PZV50" s="548"/>
      <c r="PZW50" s="548"/>
      <c r="PZX50" s="548"/>
      <c r="PZY50" s="548"/>
      <c r="PZZ50" s="548"/>
      <c r="QAA50" s="548"/>
      <c r="QAB50" s="548"/>
      <c r="QAC50" s="548"/>
      <c r="QAD50" s="548"/>
      <c r="QAE50" s="548"/>
      <c r="QAF50" s="548"/>
      <c r="QAG50" s="548"/>
      <c r="QAH50" s="548"/>
      <c r="QAI50" s="548"/>
      <c r="QAJ50" s="548"/>
      <c r="QAK50" s="548"/>
      <c r="QAL50" s="548"/>
      <c r="QAM50" s="548"/>
      <c r="QAN50" s="548"/>
      <c r="QAO50" s="548"/>
      <c r="QAP50" s="548"/>
      <c r="QAQ50" s="548"/>
      <c r="QAR50" s="548"/>
      <c r="QAS50" s="548"/>
      <c r="QAT50" s="548"/>
      <c r="QAU50" s="548"/>
      <c r="QAV50" s="548"/>
      <c r="QAW50" s="548"/>
      <c r="QAX50" s="548"/>
      <c r="QAY50" s="548"/>
      <c r="QAZ50" s="548"/>
      <c r="QBA50" s="548"/>
      <c r="QBB50" s="548"/>
      <c r="QBC50" s="548"/>
      <c r="QBD50" s="548"/>
      <c r="QBE50" s="548"/>
      <c r="QBF50" s="548"/>
      <c r="QBG50" s="548"/>
      <c r="QBH50" s="548"/>
      <c r="QBI50" s="548"/>
      <c r="QBJ50" s="548"/>
      <c r="QBK50" s="548"/>
      <c r="QBL50" s="548"/>
      <c r="QBM50" s="548"/>
      <c r="QBN50" s="548"/>
      <c r="QBO50" s="548"/>
      <c r="QBP50" s="548"/>
      <c r="QBQ50" s="548"/>
      <c r="QBR50" s="548"/>
      <c r="QBS50" s="548"/>
      <c r="QBT50" s="548"/>
      <c r="QBU50" s="548"/>
      <c r="QBV50" s="548"/>
      <c r="QBW50" s="548"/>
      <c r="QBX50" s="548"/>
      <c r="QBY50" s="548"/>
      <c r="QBZ50" s="548"/>
      <c r="QCA50" s="548"/>
      <c r="QCB50" s="548"/>
      <c r="QCC50" s="548"/>
      <c r="QCD50" s="548"/>
      <c r="QCE50" s="548"/>
      <c r="QCF50" s="548"/>
      <c r="QCG50" s="548"/>
      <c r="QCH50" s="548"/>
      <c r="QCI50" s="548"/>
      <c r="QCJ50" s="548"/>
      <c r="QCK50" s="548"/>
      <c r="QCL50" s="548"/>
      <c r="QCM50" s="548"/>
      <c r="QCN50" s="548"/>
      <c r="QCO50" s="548"/>
      <c r="QCP50" s="548"/>
      <c r="QCQ50" s="548"/>
      <c r="QCR50" s="548"/>
      <c r="QCS50" s="548"/>
      <c r="QCT50" s="548"/>
      <c r="QCU50" s="548"/>
      <c r="QCV50" s="548"/>
      <c r="QCW50" s="548"/>
      <c r="QCX50" s="548"/>
      <c r="QCY50" s="548"/>
      <c r="QCZ50" s="548"/>
      <c r="QDA50" s="548"/>
      <c r="QDB50" s="548"/>
      <c r="QDC50" s="548"/>
      <c r="QDD50" s="548"/>
      <c r="QDE50" s="548"/>
      <c r="QDF50" s="548"/>
      <c r="QDG50" s="548"/>
      <c r="QDH50" s="548"/>
      <c r="QDI50" s="548"/>
      <c r="QDJ50" s="548"/>
      <c r="QDK50" s="548"/>
      <c r="QDL50" s="548"/>
      <c r="QDM50" s="548"/>
      <c r="QDN50" s="548"/>
      <c r="QDO50" s="548"/>
      <c r="QDP50" s="548"/>
      <c r="QDQ50" s="548"/>
      <c r="QDR50" s="548"/>
      <c r="QDS50" s="548"/>
      <c r="QDT50" s="548"/>
      <c r="QDU50" s="548"/>
      <c r="QDV50" s="548"/>
      <c r="QDW50" s="548"/>
      <c r="QDX50" s="548"/>
      <c r="QDY50" s="548"/>
      <c r="QDZ50" s="548"/>
      <c r="QEA50" s="548"/>
      <c r="QEB50" s="548"/>
      <c r="QEC50" s="548"/>
      <c r="QED50" s="548"/>
      <c r="QEE50" s="548"/>
      <c r="QEF50" s="548"/>
      <c r="QEG50" s="548"/>
      <c r="QEH50" s="548"/>
      <c r="QEI50" s="548"/>
      <c r="QEJ50" s="548"/>
      <c r="QEK50" s="548"/>
      <c r="QEL50" s="548"/>
      <c r="QEM50" s="548"/>
      <c r="QEN50" s="548"/>
      <c r="QEO50" s="548"/>
      <c r="QEP50" s="548"/>
      <c r="QEQ50" s="548"/>
      <c r="QER50" s="548"/>
      <c r="QES50" s="548"/>
      <c r="QET50" s="548"/>
      <c r="QEU50" s="548"/>
      <c r="QEV50" s="548"/>
      <c r="QEW50" s="548"/>
      <c r="QEX50" s="548"/>
      <c r="QEY50" s="548"/>
      <c r="QEZ50" s="548"/>
      <c r="QFA50" s="548"/>
      <c r="QFB50" s="548"/>
      <c r="QFC50" s="548"/>
      <c r="QFD50" s="548"/>
      <c r="QFE50" s="548"/>
      <c r="QFF50" s="548"/>
      <c r="QFG50" s="548"/>
      <c r="QFH50" s="548"/>
      <c r="QFI50" s="548"/>
      <c r="QFJ50" s="548"/>
      <c r="QFK50" s="548"/>
      <c r="QFL50" s="548"/>
      <c r="QFM50" s="548"/>
      <c r="QFN50" s="548"/>
      <c r="QFO50" s="548"/>
      <c r="QFP50" s="548"/>
      <c r="QFQ50" s="548"/>
      <c r="QFR50" s="548"/>
      <c r="QFS50" s="548"/>
      <c r="QFT50" s="548"/>
      <c r="QFU50" s="548"/>
      <c r="QFV50" s="548"/>
      <c r="QFW50" s="548"/>
      <c r="QFX50" s="548"/>
      <c r="QFY50" s="548"/>
      <c r="QFZ50" s="548"/>
      <c r="QGA50" s="548"/>
      <c r="QGB50" s="548"/>
      <c r="QGC50" s="548"/>
      <c r="QGD50" s="548"/>
      <c r="QGE50" s="548"/>
      <c r="QGF50" s="548"/>
      <c r="QGG50" s="548"/>
      <c r="QGH50" s="548"/>
      <c r="QGI50" s="548"/>
      <c r="QGJ50" s="548"/>
      <c r="QGK50" s="548"/>
      <c r="QGL50" s="548"/>
      <c r="QGM50" s="548"/>
      <c r="QGN50" s="548"/>
      <c r="QGO50" s="548"/>
      <c r="QGP50" s="548"/>
      <c r="QGQ50" s="548"/>
      <c r="QGR50" s="548"/>
      <c r="QGS50" s="548"/>
      <c r="QGT50" s="548"/>
      <c r="QGU50" s="548"/>
      <c r="QGV50" s="548"/>
      <c r="QGW50" s="548"/>
      <c r="QGX50" s="548"/>
      <c r="QGY50" s="548"/>
      <c r="QGZ50" s="548"/>
      <c r="QHA50" s="548"/>
      <c r="QHB50" s="548"/>
      <c r="QHC50" s="548"/>
      <c r="QHD50" s="548"/>
      <c r="QHE50" s="548"/>
      <c r="QHF50" s="548"/>
      <c r="QHG50" s="548"/>
      <c r="QHH50" s="548"/>
      <c r="QHI50" s="548"/>
      <c r="QHJ50" s="548"/>
      <c r="QHK50" s="548"/>
      <c r="QHL50" s="548"/>
      <c r="QHM50" s="548"/>
      <c r="QHN50" s="548"/>
      <c r="QHO50" s="548"/>
      <c r="QHP50" s="548"/>
      <c r="QHQ50" s="548"/>
      <c r="QHR50" s="548"/>
      <c r="QHS50" s="548"/>
      <c r="QHT50" s="548"/>
      <c r="QHU50" s="548"/>
      <c r="QHV50" s="548"/>
      <c r="QHW50" s="548"/>
      <c r="QHX50" s="548"/>
      <c r="QHY50" s="548"/>
      <c r="QHZ50" s="548"/>
      <c r="QIA50" s="548"/>
      <c r="QIB50" s="548"/>
      <c r="QIC50" s="548"/>
      <c r="QID50" s="548"/>
      <c r="QIE50" s="548"/>
      <c r="QIF50" s="548"/>
      <c r="QIG50" s="548"/>
      <c r="QIH50" s="548"/>
      <c r="QII50" s="548"/>
      <c r="QIJ50" s="548"/>
      <c r="QIK50" s="548"/>
      <c r="QIL50" s="548"/>
      <c r="QIM50" s="548"/>
      <c r="QIN50" s="548"/>
      <c r="QIO50" s="548"/>
      <c r="QIP50" s="548"/>
      <c r="QIQ50" s="548"/>
      <c r="QIR50" s="548"/>
      <c r="QIS50" s="548"/>
      <c r="QIT50" s="548"/>
      <c r="QIU50" s="548"/>
      <c r="QIV50" s="548"/>
      <c r="QIW50" s="548"/>
      <c r="QIX50" s="548"/>
      <c r="QIY50" s="548"/>
      <c r="QIZ50" s="548"/>
      <c r="QJA50" s="548"/>
      <c r="QJB50" s="548"/>
      <c r="QJC50" s="548"/>
      <c r="QJD50" s="548"/>
      <c r="QJE50" s="548"/>
      <c r="QJF50" s="548"/>
      <c r="QJG50" s="548"/>
      <c r="QJH50" s="548"/>
      <c r="QJI50" s="548"/>
      <c r="QJJ50" s="548"/>
      <c r="QJK50" s="548"/>
      <c r="QJL50" s="548"/>
      <c r="QJM50" s="548"/>
      <c r="QJN50" s="548"/>
      <c r="QJO50" s="548"/>
      <c r="QJP50" s="548"/>
      <c r="QJQ50" s="548"/>
      <c r="QJR50" s="548"/>
      <c r="QJS50" s="548"/>
      <c r="QJT50" s="548"/>
      <c r="QJU50" s="548"/>
      <c r="QJV50" s="548"/>
      <c r="QJW50" s="548"/>
      <c r="QJX50" s="548"/>
      <c r="QJY50" s="548"/>
      <c r="QJZ50" s="548"/>
      <c r="QKA50" s="548"/>
      <c r="QKB50" s="548"/>
      <c r="QKC50" s="548"/>
      <c r="QKD50" s="548"/>
      <c r="QKE50" s="548"/>
      <c r="QKF50" s="548"/>
      <c r="QKG50" s="548"/>
      <c r="QKH50" s="548"/>
      <c r="QKI50" s="548"/>
      <c r="QKJ50" s="548"/>
      <c r="QKK50" s="548"/>
      <c r="QKL50" s="548"/>
      <c r="QKM50" s="548"/>
      <c r="QKN50" s="548"/>
      <c r="QKO50" s="548"/>
      <c r="QKP50" s="548"/>
      <c r="QKQ50" s="548"/>
      <c r="QKR50" s="548"/>
      <c r="QKS50" s="548"/>
      <c r="QKT50" s="548"/>
      <c r="QKU50" s="548"/>
      <c r="QKV50" s="548"/>
      <c r="QKW50" s="548"/>
      <c r="QKX50" s="548"/>
      <c r="QKY50" s="548"/>
      <c r="QKZ50" s="548"/>
      <c r="QLA50" s="548"/>
      <c r="QLB50" s="548"/>
      <c r="QLC50" s="548"/>
      <c r="QLD50" s="548"/>
      <c r="QLE50" s="548"/>
      <c r="QLF50" s="548"/>
      <c r="QLG50" s="548"/>
      <c r="QLH50" s="548"/>
      <c r="QLI50" s="548"/>
      <c r="QLJ50" s="548"/>
      <c r="QLK50" s="548"/>
      <c r="QLL50" s="548"/>
      <c r="QLM50" s="548"/>
      <c r="QLN50" s="548"/>
      <c r="QLO50" s="548"/>
      <c r="QLP50" s="548"/>
      <c r="QLQ50" s="548"/>
      <c r="QLR50" s="548"/>
      <c r="QLS50" s="548"/>
      <c r="QLT50" s="548"/>
      <c r="QLU50" s="548"/>
      <c r="QLV50" s="548"/>
      <c r="QLW50" s="548"/>
      <c r="QLX50" s="548"/>
      <c r="QLY50" s="548"/>
      <c r="QLZ50" s="548"/>
      <c r="QMA50" s="548"/>
      <c r="QMB50" s="548"/>
      <c r="QMC50" s="548"/>
      <c r="QMD50" s="548"/>
      <c r="QME50" s="548"/>
      <c r="QMF50" s="548"/>
      <c r="QMG50" s="548"/>
      <c r="QMH50" s="548"/>
      <c r="QMI50" s="548"/>
      <c r="QMJ50" s="548"/>
      <c r="QMK50" s="548"/>
      <c r="QML50" s="548"/>
      <c r="QMM50" s="548"/>
      <c r="QMN50" s="548"/>
      <c r="QMO50" s="548"/>
      <c r="QMP50" s="548"/>
      <c r="QMQ50" s="548"/>
      <c r="QMR50" s="548"/>
      <c r="QMS50" s="548"/>
      <c r="QMT50" s="548"/>
      <c r="QMU50" s="548"/>
      <c r="QMV50" s="548"/>
      <c r="QMW50" s="548"/>
      <c r="QMX50" s="548"/>
      <c r="QMY50" s="548"/>
      <c r="QMZ50" s="548"/>
      <c r="QNA50" s="548"/>
      <c r="QNB50" s="548"/>
      <c r="QNC50" s="548"/>
      <c r="QND50" s="548"/>
      <c r="QNE50" s="548"/>
      <c r="QNF50" s="548"/>
      <c r="QNG50" s="548"/>
      <c r="QNH50" s="548"/>
      <c r="QNI50" s="548"/>
      <c r="QNJ50" s="548"/>
      <c r="QNK50" s="548"/>
      <c r="QNL50" s="548"/>
      <c r="QNM50" s="548"/>
      <c r="QNN50" s="548"/>
      <c r="QNO50" s="548"/>
      <c r="QNP50" s="548"/>
      <c r="QNQ50" s="548"/>
      <c r="QNR50" s="548"/>
      <c r="QNS50" s="548"/>
      <c r="QNT50" s="548"/>
      <c r="QNU50" s="548"/>
      <c r="QNV50" s="548"/>
      <c r="QNW50" s="548"/>
      <c r="QNX50" s="548"/>
      <c r="QNY50" s="548"/>
      <c r="QNZ50" s="548"/>
      <c r="QOA50" s="548"/>
      <c r="QOB50" s="548"/>
      <c r="QOC50" s="548"/>
      <c r="QOD50" s="548"/>
      <c r="QOE50" s="548"/>
      <c r="QOF50" s="548"/>
      <c r="QOG50" s="548"/>
      <c r="QOH50" s="548"/>
      <c r="QOI50" s="548"/>
      <c r="QOJ50" s="548"/>
      <c r="QOK50" s="548"/>
      <c r="QOL50" s="548"/>
      <c r="QOM50" s="548"/>
      <c r="QON50" s="548"/>
      <c r="QOO50" s="548"/>
      <c r="QOP50" s="548"/>
      <c r="QOQ50" s="548"/>
      <c r="QOR50" s="548"/>
      <c r="QOS50" s="548"/>
      <c r="QOT50" s="548"/>
      <c r="QOU50" s="548"/>
      <c r="QOV50" s="548"/>
      <c r="QOW50" s="548"/>
      <c r="QOX50" s="548"/>
      <c r="QOY50" s="548"/>
      <c r="QOZ50" s="548"/>
      <c r="QPA50" s="548"/>
      <c r="QPB50" s="548"/>
      <c r="QPC50" s="548"/>
      <c r="QPD50" s="548"/>
      <c r="QPE50" s="548"/>
      <c r="QPF50" s="548"/>
      <c r="QPG50" s="548"/>
      <c r="QPH50" s="548"/>
      <c r="QPI50" s="548"/>
      <c r="QPJ50" s="548"/>
      <c r="QPK50" s="548"/>
      <c r="QPL50" s="548"/>
      <c r="QPM50" s="548"/>
      <c r="QPN50" s="548"/>
      <c r="QPO50" s="548"/>
      <c r="QPP50" s="548"/>
      <c r="QPQ50" s="548"/>
      <c r="QPR50" s="548"/>
      <c r="QPS50" s="548"/>
      <c r="QPT50" s="548"/>
      <c r="QPU50" s="548"/>
      <c r="QPV50" s="548"/>
      <c r="QPW50" s="548"/>
      <c r="QPX50" s="548"/>
      <c r="QPY50" s="548"/>
      <c r="QPZ50" s="548"/>
      <c r="QQA50" s="548"/>
      <c r="QQB50" s="548"/>
      <c r="QQC50" s="548"/>
      <c r="QQD50" s="548"/>
      <c r="QQE50" s="548"/>
      <c r="QQF50" s="548"/>
      <c r="QQG50" s="548"/>
      <c r="QQH50" s="548"/>
      <c r="QQI50" s="548"/>
      <c r="QQJ50" s="548"/>
      <c r="QQK50" s="548"/>
      <c r="QQL50" s="548"/>
      <c r="QQM50" s="548"/>
      <c r="QQN50" s="548"/>
      <c r="QQO50" s="548"/>
      <c r="QQP50" s="548"/>
      <c r="QQQ50" s="548"/>
      <c r="QQR50" s="548"/>
      <c r="QQS50" s="548"/>
      <c r="QQT50" s="548"/>
      <c r="QQU50" s="548"/>
      <c r="QQV50" s="548"/>
      <c r="QQW50" s="548"/>
      <c r="QQX50" s="548"/>
      <c r="QQY50" s="548"/>
      <c r="QQZ50" s="548"/>
      <c r="QRA50" s="548"/>
      <c r="QRB50" s="548"/>
      <c r="QRC50" s="548"/>
      <c r="QRD50" s="548"/>
      <c r="QRE50" s="548"/>
      <c r="QRF50" s="548"/>
      <c r="QRG50" s="548"/>
      <c r="QRH50" s="548"/>
      <c r="QRI50" s="548"/>
      <c r="QRJ50" s="548"/>
      <c r="QRK50" s="548"/>
      <c r="QRL50" s="548"/>
      <c r="QRM50" s="548"/>
      <c r="QRN50" s="548"/>
      <c r="QRO50" s="548"/>
      <c r="QRP50" s="548"/>
      <c r="QRQ50" s="548"/>
      <c r="QRR50" s="548"/>
      <c r="QRS50" s="548"/>
      <c r="QRT50" s="548"/>
      <c r="QRU50" s="548"/>
      <c r="QRV50" s="548"/>
      <c r="QRW50" s="548"/>
      <c r="QRX50" s="548"/>
      <c r="QRY50" s="548"/>
      <c r="QRZ50" s="548"/>
      <c r="QSA50" s="548"/>
      <c r="QSB50" s="548"/>
      <c r="QSC50" s="548"/>
      <c r="QSD50" s="548"/>
      <c r="QSE50" s="548"/>
      <c r="QSF50" s="548"/>
      <c r="QSG50" s="548"/>
      <c r="QSH50" s="548"/>
      <c r="QSI50" s="548"/>
      <c r="QSJ50" s="548"/>
      <c r="QSK50" s="548"/>
      <c r="QSL50" s="548"/>
      <c r="QSM50" s="548"/>
      <c r="QSN50" s="548"/>
      <c r="QSO50" s="548"/>
      <c r="QSP50" s="548"/>
      <c r="QSQ50" s="548"/>
      <c r="QSR50" s="548"/>
      <c r="QSS50" s="548"/>
      <c r="QST50" s="548"/>
      <c r="QSU50" s="548"/>
      <c r="QSV50" s="548"/>
      <c r="QSW50" s="548"/>
      <c r="QSX50" s="548"/>
      <c r="QSY50" s="548"/>
      <c r="QSZ50" s="548"/>
      <c r="QTA50" s="548"/>
      <c r="QTB50" s="548"/>
      <c r="QTC50" s="548"/>
      <c r="QTD50" s="548"/>
      <c r="QTE50" s="548"/>
      <c r="QTF50" s="548"/>
      <c r="QTG50" s="548"/>
      <c r="QTH50" s="548"/>
      <c r="QTI50" s="548"/>
      <c r="QTJ50" s="548"/>
      <c r="QTK50" s="548"/>
      <c r="QTL50" s="548"/>
      <c r="QTM50" s="548"/>
      <c r="QTN50" s="548"/>
      <c r="QTO50" s="548"/>
      <c r="QTP50" s="548"/>
      <c r="QTQ50" s="548"/>
      <c r="QTR50" s="548"/>
      <c r="QTS50" s="548"/>
      <c r="QTT50" s="548"/>
      <c r="QTU50" s="548"/>
      <c r="QTV50" s="548"/>
      <c r="QTW50" s="548"/>
      <c r="QTX50" s="548"/>
      <c r="QTY50" s="548"/>
      <c r="QTZ50" s="548"/>
      <c r="QUA50" s="548"/>
      <c r="QUB50" s="548"/>
      <c r="QUC50" s="548"/>
      <c r="QUD50" s="548"/>
      <c r="QUE50" s="548"/>
      <c r="QUF50" s="548"/>
      <c r="QUG50" s="548"/>
      <c r="QUH50" s="548"/>
      <c r="QUI50" s="548"/>
      <c r="QUJ50" s="548"/>
      <c r="QUK50" s="548"/>
      <c r="QUL50" s="548"/>
      <c r="QUM50" s="548"/>
      <c r="QUN50" s="548"/>
      <c r="QUO50" s="548"/>
      <c r="QUP50" s="548"/>
      <c r="QUQ50" s="548"/>
      <c r="QUR50" s="548"/>
      <c r="QUS50" s="548"/>
      <c r="QUT50" s="548"/>
      <c r="QUU50" s="548"/>
      <c r="QUV50" s="548"/>
      <c r="QUW50" s="548"/>
      <c r="QUX50" s="548"/>
      <c r="QUY50" s="548"/>
      <c r="QUZ50" s="548"/>
      <c r="QVA50" s="548"/>
      <c r="QVB50" s="548"/>
      <c r="QVC50" s="548"/>
      <c r="QVD50" s="548"/>
      <c r="QVE50" s="548"/>
      <c r="QVF50" s="548"/>
      <c r="QVG50" s="548"/>
      <c r="QVH50" s="548"/>
      <c r="QVI50" s="548"/>
      <c r="QVJ50" s="548"/>
      <c r="QVK50" s="548"/>
      <c r="QVL50" s="548"/>
      <c r="QVM50" s="548"/>
      <c r="QVN50" s="548"/>
      <c r="QVO50" s="548"/>
      <c r="QVP50" s="548"/>
      <c r="QVQ50" s="548"/>
      <c r="QVR50" s="548"/>
      <c r="QVS50" s="548"/>
      <c r="QVT50" s="548"/>
      <c r="QVU50" s="548"/>
      <c r="QVV50" s="548"/>
      <c r="QVW50" s="548"/>
      <c r="QVX50" s="548"/>
      <c r="QVY50" s="548"/>
      <c r="QVZ50" s="548"/>
      <c r="QWA50" s="548"/>
      <c r="QWB50" s="548"/>
      <c r="QWC50" s="548"/>
      <c r="QWD50" s="548"/>
      <c r="QWE50" s="548"/>
      <c r="QWF50" s="548"/>
      <c r="QWG50" s="548"/>
      <c r="QWH50" s="548"/>
      <c r="QWI50" s="548"/>
      <c r="QWJ50" s="548"/>
      <c r="QWK50" s="548"/>
      <c r="QWL50" s="548"/>
      <c r="QWM50" s="548"/>
      <c r="QWN50" s="548"/>
      <c r="QWO50" s="548"/>
      <c r="QWP50" s="548"/>
      <c r="QWQ50" s="548"/>
      <c r="QWR50" s="548"/>
      <c r="QWS50" s="548"/>
      <c r="QWT50" s="548"/>
      <c r="QWU50" s="548"/>
      <c r="QWV50" s="548"/>
      <c r="QWW50" s="548"/>
      <c r="QWX50" s="548"/>
      <c r="QWY50" s="548"/>
      <c r="QWZ50" s="548"/>
      <c r="QXA50" s="548"/>
      <c r="QXB50" s="548"/>
      <c r="QXC50" s="548"/>
      <c r="QXD50" s="548"/>
      <c r="QXE50" s="548"/>
      <c r="QXF50" s="548"/>
      <c r="QXG50" s="548"/>
      <c r="QXH50" s="548"/>
      <c r="QXI50" s="548"/>
      <c r="QXJ50" s="548"/>
      <c r="QXK50" s="548"/>
      <c r="QXL50" s="548"/>
      <c r="QXM50" s="548"/>
      <c r="QXN50" s="548"/>
      <c r="QXO50" s="548"/>
      <c r="QXP50" s="548"/>
      <c r="QXQ50" s="548"/>
      <c r="QXR50" s="548"/>
      <c r="QXS50" s="548"/>
      <c r="QXT50" s="548"/>
      <c r="QXU50" s="548"/>
      <c r="QXV50" s="548"/>
      <c r="QXW50" s="548"/>
      <c r="QXX50" s="548"/>
      <c r="QXY50" s="548"/>
      <c r="QXZ50" s="548"/>
      <c r="QYA50" s="548"/>
      <c r="QYB50" s="548"/>
      <c r="QYC50" s="548"/>
      <c r="QYD50" s="548"/>
      <c r="QYE50" s="548"/>
      <c r="QYF50" s="548"/>
      <c r="QYG50" s="548"/>
      <c r="QYH50" s="548"/>
      <c r="QYI50" s="548"/>
      <c r="QYJ50" s="548"/>
      <c r="QYK50" s="548"/>
      <c r="QYL50" s="548"/>
      <c r="QYM50" s="548"/>
      <c r="QYN50" s="548"/>
      <c r="QYO50" s="548"/>
      <c r="QYP50" s="548"/>
      <c r="QYQ50" s="548"/>
      <c r="QYR50" s="548"/>
      <c r="QYS50" s="548"/>
      <c r="QYT50" s="548"/>
      <c r="QYU50" s="548"/>
      <c r="QYV50" s="548"/>
      <c r="QYW50" s="548"/>
      <c r="QYX50" s="548"/>
      <c r="QYY50" s="548"/>
      <c r="QYZ50" s="548"/>
      <c r="QZA50" s="548"/>
      <c r="QZB50" s="548"/>
      <c r="QZC50" s="548"/>
      <c r="QZD50" s="548"/>
      <c r="QZE50" s="548"/>
      <c r="QZF50" s="548"/>
      <c r="QZG50" s="548"/>
      <c r="QZH50" s="548"/>
      <c r="QZI50" s="548"/>
      <c r="QZJ50" s="548"/>
      <c r="QZK50" s="548"/>
      <c r="QZL50" s="548"/>
      <c r="QZM50" s="548"/>
      <c r="QZN50" s="548"/>
      <c r="QZO50" s="548"/>
      <c r="QZP50" s="548"/>
      <c r="QZQ50" s="548"/>
      <c r="QZR50" s="548"/>
      <c r="QZS50" s="548"/>
      <c r="QZT50" s="548"/>
      <c r="QZU50" s="548"/>
      <c r="QZV50" s="548"/>
      <c r="QZW50" s="548"/>
      <c r="QZX50" s="548"/>
      <c r="QZY50" s="548"/>
      <c r="QZZ50" s="548"/>
      <c r="RAA50" s="548"/>
      <c r="RAB50" s="548"/>
      <c r="RAC50" s="548"/>
      <c r="RAD50" s="548"/>
      <c r="RAE50" s="548"/>
      <c r="RAF50" s="548"/>
      <c r="RAG50" s="548"/>
      <c r="RAH50" s="548"/>
      <c r="RAI50" s="548"/>
      <c r="RAJ50" s="548"/>
      <c r="RAK50" s="548"/>
      <c r="RAL50" s="548"/>
      <c r="RAM50" s="548"/>
      <c r="RAN50" s="548"/>
      <c r="RAO50" s="548"/>
      <c r="RAP50" s="548"/>
      <c r="RAQ50" s="548"/>
      <c r="RAR50" s="548"/>
      <c r="RAS50" s="548"/>
      <c r="RAT50" s="548"/>
      <c r="RAU50" s="548"/>
      <c r="RAV50" s="548"/>
      <c r="RAW50" s="548"/>
      <c r="RAX50" s="548"/>
      <c r="RAY50" s="548"/>
      <c r="RAZ50" s="548"/>
      <c r="RBA50" s="548"/>
      <c r="RBB50" s="548"/>
      <c r="RBC50" s="548"/>
      <c r="RBD50" s="548"/>
      <c r="RBE50" s="548"/>
      <c r="RBF50" s="548"/>
      <c r="RBG50" s="548"/>
      <c r="RBH50" s="548"/>
      <c r="RBI50" s="548"/>
      <c r="RBJ50" s="548"/>
      <c r="RBK50" s="548"/>
      <c r="RBL50" s="548"/>
      <c r="RBM50" s="548"/>
      <c r="RBN50" s="548"/>
      <c r="RBO50" s="548"/>
      <c r="RBP50" s="548"/>
      <c r="RBQ50" s="548"/>
      <c r="RBR50" s="548"/>
      <c r="RBS50" s="548"/>
      <c r="RBT50" s="548"/>
      <c r="RBU50" s="548"/>
      <c r="RBV50" s="548"/>
      <c r="RBW50" s="548"/>
      <c r="RBX50" s="548"/>
      <c r="RBY50" s="548"/>
      <c r="RBZ50" s="548"/>
      <c r="RCA50" s="548"/>
      <c r="RCB50" s="548"/>
      <c r="RCC50" s="548"/>
      <c r="RCD50" s="548"/>
      <c r="RCE50" s="548"/>
      <c r="RCF50" s="548"/>
      <c r="RCG50" s="548"/>
      <c r="RCH50" s="548"/>
      <c r="RCI50" s="548"/>
      <c r="RCJ50" s="548"/>
      <c r="RCK50" s="548"/>
      <c r="RCL50" s="548"/>
      <c r="RCM50" s="548"/>
      <c r="RCN50" s="548"/>
      <c r="RCO50" s="548"/>
      <c r="RCP50" s="548"/>
      <c r="RCQ50" s="548"/>
      <c r="RCR50" s="548"/>
      <c r="RCS50" s="548"/>
      <c r="RCT50" s="548"/>
      <c r="RCU50" s="548"/>
      <c r="RCV50" s="548"/>
      <c r="RCW50" s="548"/>
      <c r="RCX50" s="548"/>
      <c r="RCY50" s="548"/>
      <c r="RCZ50" s="548"/>
      <c r="RDA50" s="548"/>
      <c r="RDB50" s="548"/>
      <c r="RDC50" s="548"/>
      <c r="RDD50" s="548"/>
      <c r="RDE50" s="548"/>
      <c r="RDF50" s="548"/>
      <c r="RDG50" s="548"/>
      <c r="RDH50" s="548"/>
      <c r="RDI50" s="548"/>
      <c r="RDJ50" s="548"/>
      <c r="RDK50" s="548"/>
      <c r="RDL50" s="548"/>
      <c r="RDM50" s="548"/>
      <c r="RDN50" s="548"/>
      <c r="RDO50" s="548"/>
      <c r="RDP50" s="548"/>
      <c r="RDQ50" s="548"/>
      <c r="RDR50" s="548"/>
      <c r="RDS50" s="548"/>
      <c r="RDT50" s="548"/>
      <c r="RDU50" s="548"/>
      <c r="RDV50" s="548"/>
      <c r="RDW50" s="548"/>
      <c r="RDX50" s="548"/>
      <c r="RDY50" s="548"/>
      <c r="RDZ50" s="548"/>
      <c r="REA50" s="548"/>
      <c r="REB50" s="548"/>
      <c r="REC50" s="548"/>
      <c r="RED50" s="548"/>
      <c r="REE50" s="548"/>
      <c r="REF50" s="548"/>
      <c r="REG50" s="548"/>
      <c r="REH50" s="548"/>
      <c r="REI50" s="548"/>
      <c r="REJ50" s="548"/>
      <c r="REK50" s="548"/>
      <c r="REL50" s="548"/>
      <c r="REM50" s="548"/>
      <c r="REN50" s="548"/>
      <c r="REO50" s="548"/>
      <c r="REP50" s="548"/>
      <c r="REQ50" s="548"/>
      <c r="RER50" s="548"/>
      <c r="RES50" s="548"/>
      <c r="RET50" s="548"/>
      <c r="REU50" s="548"/>
      <c r="REV50" s="548"/>
      <c r="REW50" s="548"/>
      <c r="REX50" s="548"/>
      <c r="REY50" s="548"/>
      <c r="REZ50" s="548"/>
      <c r="RFA50" s="548"/>
      <c r="RFB50" s="548"/>
      <c r="RFC50" s="548"/>
      <c r="RFD50" s="548"/>
      <c r="RFE50" s="548"/>
      <c r="RFF50" s="548"/>
      <c r="RFG50" s="548"/>
      <c r="RFH50" s="548"/>
      <c r="RFI50" s="548"/>
      <c r="RFJ50" s="548"/>
      <c r="RFK50" s="548"/>
      <c r="RFL50" s="548"/>
      <c r="RFM50" s="548"/>
      <c r="RFN50" s="548"/>
      <c r="RFO50" s="548"/>
      <c r="RFP50" s="548"/>
      <c r="RFQ50" s="548"/>
      <c r="RFR50" s="548"/>
      <c r="RFS50" s="548"/>
      <c r="RFT50" s="548"/>
      <c r="RFU50" s="548"/>
      <c r="RFV50" s="548"/>
      <c r="RFW50" s="548"/>
      <c r="RFX50" s="548"/>
      <c r="RFY50" s="548"/>
      <c r="RFZ50" s="548"/>
      <c r="RGA50" s="548"/>
      <c r="RGB50" s="548"/>
      <c r="RGC50" s="548"/>
      <c r="RGD50" s="548"/>
      <c r="RGE50" s="548"/>
      <c r="RGF50" s="548"/>
      <c r="RGG50" s="548"/>
      <c r="RGH50" s="548"/>
      <c r="RGI50" s="548"/>
      <c r="RGJ50" s="548"/>
      <c r="RGK50" s="548"/>
      <c r="RGL50" s="548"/>
      <c r="RGM50" s="548"/>
      <c r="RGN50" s="548"/>
      <c r="RGO50" s="548"/>
      <c r="RGP50" s="548"/>
      <c r="RGQ50" s="548"/>
      <c r="RGR50" s="548"/>
      <c r="RGS50" s="548"/>
      <c r="RGT50" s="548"/>
      <c r="RGU50" s="548"/>
      <c r="RGV50" s="548"/>
      <c r="RGW50" s="548"/>
      <c r="RGX50" s="548"/>
      <c r="RGY50" s="548"/>
      <c r="RGZ50" s="548"/>
      <c r="RHA50" s="548"/>
      <c r="RHB50" s="548"/>
      <c r="RHC50" s="548"/>
      <c r="RHD50" s="548"/>
      <c r="RHE50" s="548"/>
      <c r="RHF50" s="548"/>
      <c r="RHG50" s="548"/>
      <c r="RHH50" s="548"/>
      <c r="RHI50" s="548"/>
      <c r="RHJ50" s="548"/>
      <c r="RHK50" s="548"/>
      <c r="RHL50" s="548"/>
      <c r="RHM50" s="548"/>
      <c r="RHN50" s="548"/>
      <c r="RHO50" s="548"/>
      <c r="RHP50" s="548"/>
      <c r="RHQ50" s="548"/>
      <c r="RHR50" s="548"/>
      <c r="RHS50" s="548"/>
      <c r="RHT50" s="548"/>
      <c r="RHU50" s="548"/>
      <c r="RHV50" s="548"/>
      <c r="RHW50" s="548"/>
      <c r="RHX50" s="548"/>
      <c r="RHY50" s="548"/>
      <c r="RHZ50" s="548"/>
      <c r="RIA50" s="548"/>
      <c r="RIB50" s="548"/>
      <c r="RIC50" s="548"/>
      <c r="RID50" s="548"/>
      <c r="RIE50" s="548"/>
      <c r="RIF50" s="548"/>
      <c r="RIG50" s="548"/>
      <c r="RIH50" s="548"/>
      <c r="RII50" s="548"/>
      <c r="RIJ50" s="548"/>
      <c r="RIK50" s="548"/>
      <c r="RIL50" s="548"/>
      <c r="RIM50" s="548"/>
      <c r="RIN50" s="548"/>
      <c r="RIO50" s="548"/>
      <c r="RIP50" s="548"/>
      <c r="RIQ50" s="548"/>
      <c r="RIR50" s="548"/>
      <c r="RIS50" s="548"/>
      <c r="RIT50" s="548"/>
      <c r="RIU50" s="548"/>
      <c r="RIV50" s="548"/>
      <c r="RIW50" s="548"/>
      <c r="RIX50" s="548"/>
      <c r="RIY50" s="548"/>
      <c r="RIZ50" s="548"/>
      <c r="RJA50" s="548"/>
      <c r="RJB50" s="548"/>
      <c r="RJC50" s="548"/>
      <c r="RJD50" s="548"/>
      <c r="RJE50" s="548"/>
      <c r="RJF50" s="548"/>
      <c r="RJG50" s="548"/>
      <c r="RJH50" s="548"/>
      <c r="RJI50" s="548"/>
      <c r="RJJ50" s="548"/>
      <c r="RJK50" s="548"/>
      <c r="RJL50" s="548"/>
      <c r="RJM50" s="548"/>
      <c r="RJN50" s="548"/>
      <c r="RJO50" s="548"/>
      <c r="RJP50" s="548"/>
      <c r="RJQ50" s="548"/>
      <c r="RJR50" s="548"/>
      <c r="RJS50" s="548"/>
      <c r="RJT50" s="548"/>
      <c r="RJU50" s="548"/>
      <c r="RJV50" s="548"/>
      <c r="RJW50" s="548"/>
      <c r="RJX50" s="548"/>
      <c r="RJY50" s="548"/>
      <c r="RJZ50" s="548"/>
      <c r="RKA50" s="548"/>
      <c r="RKB50" s="548"/>
      <c r="RKC50" s="548"/>
      <c r="RKD50" s="548"/>
      <c r="RKE50" s="548"/>
      <c r="RKF50" s="548"/>
      <c r="RKG50" s="548"/>
      <c r="RKH50" s="548"/>
      <c r="RKI50" s="548"/>
      <c r="RKJ50" s="548"/>
      <c r="RKK50" s="548"/>
      <c r="RKL50" s="548"/>
      <c r="RKM50" s="548"/>
      <c r="RKN50" s="548"/>
      <c r="RKO50" s="548"/>
      <c r="RKP50" s="548"/>
      <c r="RKQ50" s="548"/>
      <c r="RKR50" s="548"/>
      <c r="RKS50" s="548"/>
      <c r="RKT50" s="548"/>
      <c r="RKU50" s="548"/>
      <c r="RKV50" s="548"/>
      <c r="RKW50" s="548"/>
      <c r="RKX50" s="548"/>
      <c r="RKY50" s="548"/>
      <c r="RKZ50" s="548"/>
      <c r="RLA50" s="548"/>
      <c r="RLB50" s="548"/>
      <c r="RLC50" s="548"/>
      <c r="RLD50" s="548"/>
      <c r="RLE50" s="548"/>
      <c r="RLF50" s="548"/>
      <c r="RLG50" s="548"/>
      <c r="RLH50" s="548"/>
      <c r="RLI50" s="548"/>
      <c r="RLJ50" s="548"/>
      <c r="RLK50" s="548"/>
      <c r="RLL50" s="548"/>
      <c r="RLM50" s="548"/>
      <c r="RLN50" s="548"/>
      <c r="RLO50" s="548"/>
      <c r="RLP50" s="548"/>
      <c r="RLQ50" s="548"/>
      <c r="RLR50" s="548"/>
      <c r="RLS50" s="548"/>
      <c r="RLT50" s="548"/>
      <c r="RLU50" s="548"/>
      <c r="RLV50" s="548"/>
      <c r="RLW50" s="548"/>
      <c r="RLX50" s="548"/>
      <c r="RLY50" s="548"/>
      <c r="RLZ50" s="548"/>
      <c r="RMA50" s="548"/>
      <c r="RMB50" s="548"/>
      <c r="RMC50" s="548"/>
      <c r="RMD50" s="548"/>
      <c r="RME50" s="548"/>
      <c r="RMF50" s="548"/>
      <c r="RMG50" s="548"/>
      <c r="RMH50" s="548"/>
      <c r="RMI50" s="548"/>
      <c r="RMJ50" s="548"/>
      <c r="RMK50" s="548"/>
      <c r="RML50" s="548"/>
      <c r="RMM50" s="548"/>
      <c r="RMN50" s="548"/>
      <c r="RMO50" s="548"/>
      <c r="RMP50" s="548"/>
      <c r="RMQ50" s="548"/>
      <c r="RMR50" s="548"/>
      <c r="RMS50" s="548"/>
      <c r="RMT50" s="548"/>
      <c r="RMU50" s="548"/>
      <c r="RMV50" s="548"/>
      <c r="RMW50" s="548"/>
      <c r="RMX50" s="548"/>
      <c r="RMY50" s="548"/>
      <c r="RMZ50" s="548"/>
      <c r="RNA50" s="548"/>
      <c r="RNB50" s="548"/>
      <c r="RNC50" s="548"/>
      <c r="RND50" s="548"/>
      <c r="RNE50" s="548"/>
      <c r="RNF50" s="548"/>
      <c r="RNG50" s="548"/>
      <c r="RNH50" s="548"/>
      <c r="RNI50" s="548"/>
      <c r="RNJ50" s="548"/>
      <c r="RNK50" s="548"/>
      <c r="RNL50" s="548"/>
      <c r="RNM50" s="548"/>
      <c r="RNN50" s="548"/>
      <c r="RNO50" s="548"/>
      <c r="RNP50" s="548"/>
      <c r="RNQ50" s="548"/>
      <c r="RNR50" s="548"/>
      <c r="RNS50" s="548"/>
      <c r="RNT50" s="548"/>
      <c r="RNU50" s="548"/>
      <c r="RNV50" s="548"/>
      <c r="RNW50" s="548"/>
      <c r="RNX50" s="548"/>
      <c r="RNY50" s="548"/>
      <c r="RNZ50" s="548"/>
      <c r="ROA50" s="548"/>
      <c r="ROB50" s="548"/>
      <c r="ROC50" s="548"/>
      <c r="ROD50" s="548"/>
      <c r="ROE50" s="548"/>
      <c r="ROF50" s="548"/>
      <c r="ROG50" s="548"/>
      <c r="ROH50" s="548"/>
      <c r="ROI50" s="548"/>
      <c r="ROJ50" s="548"/>
      <c r="ROK50" s="548"/>
      <c r="ROL50" s="548"/>
      <c r="ROM50" s="548"/>
      <c r="RON50" s="548"/>
      <c r="ROO50" s="548"/>
      <c r="ROP50" s="548"/>
      <c r="ROQ50" s="548"/>
      <c r="ROR50" s="548"/>
      <c r="ROS50" s="548"/>
      <c r="ROT50" s="548"/>
      <c r="ROU50" s="548"/>
      <c r="ROV50" s="548"/>
      <c r="ROW50" s="548"/>
      <c r="ROX50" s="548"/>
      <c r="ROY50" s="548"/>
      <c r="ROZ50" s="548"/>
      <c r="RPA50" s="548"/>
      <c r="RPB50" s="548"/>
      <c r="RPC50" s="548"/>
      <c r="RPD50" s="548"/>
      <c r="RPE50" s="548"/>
      <c r="RPF50" s="548"/>
      <c r="RPG50" s="548"/>
      <c r="RPH50" s="548"/>
      <c r="RPI50" s="548"/>
      <c r="RPJ50" s="548"/>
      <c r="RPK50" s="548"/>
      <c r="RPL50" s="548"/>
      <c r="RPM50" s="548"/>
      <c r="RPN50" s="548"/>
      <c r="RPO50" s="548"/>
      <c r="RPP50" s="548"/>
      <c r="RPQ50" s="548"/>
      <c r="RPR50" s="548"/>
      <c r="RPS50" s="548"/>
      <c r="RPT50" s="548"/>
      <c r="RPU50" s="548"/>
      <c r="RPV50" s="548"/>
      <c r="RPW50" s="548"/>
      <c r="RPX50" s="548"/>
      <c r="RPY50" s="548"/>
      <c r="RPZ50" s="548"/>
      <c r="RQA50" s="548"/>
      <c r="RQB50" s="548"/>
      <c r="RQC50" s="548"/>
      <c r="RQD50" s="548"/>
      <c r="RQE50" s="548"/>
      <c r="RQF50" s="548"/>
      <c r="RQG50" s="548"/>
      <c r="RQH50" s="548"/>
      <c r="RQI50" s="548"/>
      <c r="RQJ50" s="548"/>
      <c r="RQK50" s="548"/>
      <c r="RQL50" s="548"/>
      <c r="RQM50" s="548"/>
      <c r="RQN50" s="548"/>
      <c r="RQO50" s="548"/>
      <c r="RQP50" s="548"/>
      <c r="RQQ50" s="548"/>
      <c r="RQR50" s="548"/>
      <c r="RQS50" s="548"/>
      <c r="RQT50" s="548"/>
      <c r="RQU50" s="548"/>
      <c r="RQV50" s="548"/>
      <c r="RQW50" s="548"/>
      <c r="RQX50" s="548"/>
      <c r="RQY50" s="548"/>
      <c r="RQZ50" s="548"/>
      <c r="RRA50" s="548"/>
      <c r="RRB50" s="548"/>
      <c r="RRC50" s="548"/>
      <c r="RRD50" s="548"/>
      <c r="RRE50" s="548"/>
      <c r="RRF50" s="548"/>
      <c r="RRG50" s="548"/>
      <c r="RRH50" s="548"/>
      <c r="RRI50" s="548"/>
      <c r="RRJ50" s="548"/>
      <c r="RRK50" s="548"/>
      <c r="RRL50" s="548"/>
      <c r="RRM50" s="548"/>
      <c r="RRN50" s="548"/>
      <c r="RRO50" s="548"/>
      <c r="RRP50" s="548"/>
      <c r="RRQ50" s="548"/>
      <c r="RRR50" s="548"/>
      <c r="RRS50" s="548"/>
      <c r="RRT50" s="548"/>
      <c r="RRU50" s="548"/>
      <c r="RRV50" s="548"/>
      <c r="RRW50" s="548"/>
      <c r="RRX50" s="548"/>
      <c r="RRY50" s="548"/>
      <c r="RRZ50" s="548"/>
      <c r="RSA50" s="548"/>
      <c r="RSB50" s="548"/>
      <c r="RSC50" s="548"/>
      <c r="RSD50" s="548"/>
      <c r="RSE50" s="548"/>
      <c r="RSF50" s="548"/>
      <c r="RSG50" s="548"/>
      <c r="RSH50" s="548"/>
      <c r="RSI50" s="548"/>
      <c r="RSJ50" s="548"/>
      <c r="RSK50" s="548"/>
      <c r="RSL50" s="548"/>
      <c r="RSM50" s="548"/>
      <c r="RSN50" s="548"/>
      <c r="RSO50" s="548"/>
      <c r="RSP50" s="548"/>
      <c r="RSQ50" s="548"/>
      <c r="RSR50" s="548"/>
      <c r="RSS50" s="548"/>
      <c r="RST50" s="548"/>
      <c r="RSU50" s="548"/>
      <c r="RSV50" s="548"/>
      <c r="RSW50" s="548"/>
      <c r="RSX50" s="548"/>
      <c r="RSY50" s="548"/>
      <c r="RSZ50" s="548"/>
      <c r="RTA50" s="548"/>
      <c r="RTB50" s="548"/>
      <c r="RTC50" s="548"/>
      <c r="RTD50" s="548"/>
      <c r="RTE50" s="548"/>
      <c r="RTF50" s="548"/>
      <c r="RTG50" s="548"/>
      <c r="RTH50" s="548"/>
      <c r="RTI50" s="548"/>
      <c r="RTJ50" s="548"/>
      <c r="RTK50" s="548"/>
      <c r="RTL50" s="548"/>
      <c r="RTM50" s="548"/>
      <c r="RTN50" s="548"/>
      <c r="RTO50" s="548"/>
      <c r="RTP50" s="548"/>
      <c r="RTQ50" s="548"/>
      <c r="RTR50" s="548"/>
      <c r="RTS50" s="548"/>
      <c r="RTT50" s="548"/>
      <c r="RTU50" s="548"/>
      <c r="RTV50" s="548"/>
      <c r="RTW50" s="548"/>
      <c r="RTX50" s="548"/>
      <c r="RTY50" s="548"/>
      <c r="RTZ50" s="548"/>
      <c r="RUA50" s="548"/>
      <c r="RUB50" s="548"/>
      <c r="RUC50" s="548"/>
      <c r="RUD50" s="548"/>
      <c r="RUE50" s="548"/>
      <c r="RUF50" s="548"/>
      <c r="RUG50" s="548"/>
      <c r="RUH50" s="548"/>
      <c r="RUI50" s="548"/>
      <c r="RUJ50" s="548"/>
      <c r="RUK50" s="548"/>
      <c r="RUL50" s="548"/>
      <c r="RUM50" s="548"/>
      <c r="RUN50" s="548"/>
      <c r="RUO50" s="548"/>
      <c r="RUP50" s="548"/>
      <c r="RUQ50" s="548"/>
      <c r="RUR50" s="548"/>
      <c r="RUS50" s="548"/>
      <c r="RUT50" s="548"/>
      <c r="RUU50" s="548"/>
      <c r="RUV50" s="548"/>
      <c r="RUW50" s="548"/>
      <c r="RUX50" s="548"/>
      <c r="RUY50" s="548"/>
      <c r="RUZ50" s="548"/>
      <c r="RVA50" s="548"/>
      <c r="RVB50" s="548"/>
      <c r="RVC50" s="548"/>
      <c r="RVD50" s="548"/>
      <c r="RVE50" s="548"/>
      <c r="RVF50" s="548"/>
      <c r="RVG50" s="548"/>
      <c r="RVH50" s="548"/>
      <c r="RVI50" s="548"/>
      <c r="RVJ50" s="548"/>
      <c r="RVK50" s="548"/>
      <c r="RVL50" s="548"/>
      <c r="RVM50" s="548"/>
      <c r="RVN50" s="548"/>
      <c r="RVO50" s="548"/>
      <c r="RVP50" s="548"/>
      <c r="RVQ50" s="548"/>
      <c r="RVR50" s="548"/>
      <c r="RVS50" s="548"/>
      <c r="RVT50" s="548"/>
      <c r="RVU50" s="548"/>
      <c r="RVV50" s="548"/>
      <c r="RVW50" s="548"/>
      <c r="RVX50" s="548"/>
      <c r="RVY50" s="548"/>
      <c r="RVZ50" s="548"/>
      <c r="RWA50" s="548"/>
      <c r="RWB50" s="548"/>
      <c r="RWC50" s="548"/>
      <c r="RWD50" s="548"/>
      <c r="RWE50" s="548"/>
      <c r="RWF50" s="548"/>
      <c r="RWG50" s="548"/>
      <c r="RWH50" s="548"/>
      <c r="RWI50" s="548"/>
      <c r="RWJ50" s="548"/>
      <c r="RWK50" s="548"/>
      <c r="RWL50" s="548"/>
      <c r="RWM50" s="548"/>
      <c r="RWN50" s="548"/>
      <c r="RWO50" s="548"/>
      <c r="RWP50" s="548"/>
      <c r="RWQ50" s="548"/>
      <c r="RWR50" s="548"/>
      <c r="RWS50" s="548"/>
      <c r="RWT50" s="548"/>
      <c r="RWU50" s="548"/>
      <c r="RWV50" s="548"/>
      <c r="RWW50" s="548"/>
      <c r="RWX50" s="548"/>
      <c r="RWY50" s="548"/>
      <c r="RWZ50" s="548"/>
      <c r="RXA50" s="548"/>
      <c r="RXB50" s="548"/>
      <c r="RXC50" s="548"/>
      <c r="RXD50" s="548"/>
      <c r="RXE50" s="548"/>
      <c r="RXF50" s="548"/>
      <c r="RXG50" s="548"/>
      <c r="RXH50" s="548"/>
      <c r="RXI50" s="548"/>
      <c r="RXJ50" s="548"/>
      <c r="RXK50" s="548"/>
      <c r="RXL50" s="548"/>
      <c r="RXM50" s="548"/>
      <c r="RXN50" s="548"/>
      <c r="RXO50" s="548"/>
      <c r="RXP50" s="548"/>
      <c r="RXQ50" s="548"/>
      <c r="RXR50" s="548"/>
      <c r="RXS50" s="548"/>
      <c r="RXT50" s="548"/>
      <c r="RXU50" s="548"/>
      <c r="RXV50" s="548"/>
      <c r="RXW50" s="548"/>
      <c r="RXX50" s="548"/>
      <c r="RXY50" s="548"/>
      <c r="RXZ50" s="548"/>
      <c r="RYA50" s="548"/>
      <c r="RYB50" s="548"/>
      <c r="RYC50" s="548"/>
      <c r="RYD50" s="548"/>
      <c r="RYE50" s="548"/>
      <c r="RYF50" s="548"/>
      <c r="RYG50" s="548"/>
      <c r="RYH50" s="548"/>
      <c r="RYI50" s="548"/>
      <c r="RYJ50" s="548"/>
      <c r="RYK50" s="548"/>
      <c r="RYL50" s="548"/>
      <c r="RYM50" s="548"/>
      <c r="RYN50" s="548"/>
      <c r="RYO50" s="548"/>
      <c r="RYP50" s="548"/>
      <c r="RYQ50" s="548"/>
      <c r="RYR50" s="548"/>
      <c r="RYS50" s="548"/>
      <c r="RYT50" s="548"/>
      <c r="RYU50" s="548"/>
      <c r="RYV50" s="548"/>
      <c r="RYW50" s="548"/>
      <c r="RYX50" s="548"/>
      <c r="RYY50" s="548"/>
      <c r="RYZ50" s="548"/>
      <c r="RZA50" s="548"/>
      <c r="RZB50" s="548"/>
      <c r="RZC50" s="548"/>
      <c r="RZD50" s="548"/>
      <c r="RZE50" s="548"/>
      <c r="RZF50" s="548"/>
      <c r="RZG50" s="548"/>
      <c r="RZH50" s="548"/>
      <c r="RZI50" s="548"/>
      <c r="RZJ50" s="548"/>
      <c r="RZK50" s="548"/>
      <c r="RZL50" s="548"/>
      <c r="RZM50" s="548"/>
      <c r="RZN50" s="548"/>
      <c r="RZO50" s="548"/>
      <c r="RZP50" s="548"/>
      <c r="RZQ50" s="548"/>
      <c r="RZR50" s="548"/>
      <c r="RZS50" s="548"/>
      <c r="RZT50" s="548"/>
      <c r="RZU50" s="548"/>
      <c r="RZV50" s="548"/>
      <c r="RZW50" s="548"/>
      <c r="RZX50" s="548"/>
      <c r="RZY50" s="548"/>
      <c r="RZZ50" s="548"/>
      <c r="SAA50" s="548"/>
      <c r="SAB50" s="548"/>
      <c r="SAC50" s="548"/>
      <c r="SAD50" s="548"/>
      <c r="SAE50" s="548"/>
      <c r="SAF50" s="548"/>
      <c r="SAG50" s="548"/>
      <c r="SAH50" s="548"/>
      <c r="SAI50" s="548"/>
      <c r="SAJ50" s="548"/>
      <c r="SAK50" s="548"/>
      <c r="SAL50" s="548"/>
      <c r="SAM50" s="548"/>
      <c r="SAN50" s="548"/>
      <c r="SAO50" s="548"/>
      <c r="SAP50" s="548"/>
      <c r="SAQ50" s="548"/>
      <c r="SAR50" s="548"/>
      <c r="SAS50" s="548"/>
      <c r="SAT50" s="548"/>
      <c r="SAU50" s="548"/>
      <c r="SAV50" s="548"/>
      <c r="SAW50" s="548"/>
      <c r="SAX50" s="548"/>
      <c r="SAY50" s="548"/>
      <c r="SAZ50" s="548"/>
      <c r="SBA50" s="548"/>
      <c r="SBB50" s="548"/>
      <c r="SBC50" s="548"/>
      <c r="SBD50" s="548"/>
      <c r="SBE50" s="548"/>
      <c r="SBF50" s="548"/>
      <c r="SBG50" s="548"/>
      <c r="SBH50" s="548"/>
      <c r="SBI50" s="548"/>
      <c r="SBJ50" s="548"/>
      <c r="SBK50" s="548"/>
      <c r="SBL50" s="548"/>
      <c r="SBM50" s="548"/>
      <c r="SBN50" s="548"/>
      <c r="SBO50" s="548"/>
      <c r="SBP50" s="548"/>
      <c r="SBQ50" s="548"/>
      <c r="SBR50" s="548"/>
      <c r="SBS50" s="548"/>
      <c r="SBT50" s="548"/>
      <c r="SBU50" s="548"/>
      <c r="SBV50" s="548"/>
      <c r="SBW50" s="548"/>
      <c r="SBX50" s="548"/>
      <c r="SBY50" s="548"/>
      <c r="SBZ50" s="548"/>
      <c r="SCA50" s="548"/>
      <c r="SCB50" s="548"/>
      <c r="SCC50" s="548"/>
      <c r="SCD50" s="548"/>
      <c r="SCE50" s="548"/>
      <c r="SCF50" s="548"/>
      <c r="SCG50" s="548"/>
      <c r="SCH50" s="548"/>
      <c r="SCI50" s="548"/>
      <c r="SCJ50" s="548"/>
      <c r="SCK50" s="548"/>
      <c r="SCL50" s="548"/>
      <c r="SCM50" s="548"/>
      <c r="SCN50" s="548"/>
      <c r="SCO50" s="548"/>
      <c r="SCP50" s="548"/>
      <c r="SCQ50" s="548"/>
      <c r="SCR50" s="548"/>
      <c r="SCS50" s="548"/>
      <c r="SCT50" s="548"/>
      <c r="SCU50" s="548"/>
      <c r="SCV50" s="548"/>
      <c r="SCW50" s="548"/>
      <c r="SCX50" s="548"/>
      <c r="SCY50" s="548"/>
      <c r="SCZ50" s="548"/>
      <c r="SDA50" s="548"/>
      <c r="SDB50" s="548"/>
      <c r="SDC50" s="548"/>
      <c r="SDD50" s="548"/>
      <c r="SDE50" s="548"/>
      <c r="SDF50" s="548"/>
      <c r="SDG50" s="548"/>
      <c r="SDH50" s="548"/>
      <c r="SDI50" s="548"/>
      <c r="SDJ50" s="548"/>
      <c r="SDK50" s="548"/>
      <c r="SDL50" s="548"/>
      <c r="SDM50" s="548"/>
      <c r="SDN50" s="548"/>
      <c r="SDO50" s="548"/>
      <c r="SDP50" s="548"/>
      <c r="SDQ50" s="548"/>
      <c r="SDR50" s="548"/>
      <c r="SDS50" s="548"/>
      <c r="SDT50" s="548"/>
      <c r="SDU50" s="548"/>
      <c r="SDV50" s="548"/>
      <c r="SDW50" s="548"/>
      <c r="SDX50" s="548"/>
      <c r="SDY50" s="548"/>
      <c r="SDZ50" s="548"/>
      <c r="SEA50" s="548"/>
      <c r="SEB50" s="548"/>
      <c r="SEC50" s="548"/>
      <c r="SED50" s="548"/>
      <c r="SEE50" s="548"/>
      <c r="SEF50" s="548"/>
      <c r="SEG50" s="548"/>
      <c r="SEH50" s="548"/>
      <c r="SEI50" s="548"/>
      <c r="SEJ50" s="548"/>
      <c r="SEK50" s="548"/>
      <c r="SEL50" s="548"/>
      <c r="SEM50" s="548"/>
      <c r="SEN50" s="548"/>
      <c r="SEO50" s="548"/>
      <c r="SEP50" s="548"/>
      <c r="SEQ50" s="548"/>
      <c r="SER50" s="548"/>
      <c r="SES50" s="548"/>
      <c r="SET50" s="548"/>
      <c r="SEU50" s="548"/>
      <c r="SEV50" s="548"/>
      <c r="SEW50" s="548"/>
      <c r="SEX50" s="548"/>
      <c r="SEY50" s="548"/>
      <c r="SEZ50" s="548"/>
      <c r="SFA50" s="548"/>
      <c r="SFB50" s="548"/>
      <c r="SFC50" s="548"/>
      <c r="SFD50" s="548"/>
      <c r="SFE50" s="548"/>
      <c r="SFF50" s="548"/>
      <c r="SFG50" s="548"/>
      <c r="SFH50" s="548"/>
      <c r="SFI50" s="548"/>
      <c r="SFJ50" s="548"/>
      <c r="SFK50" s="548"/>
      <c r="SFL50" s="548"/>
      <c r="SFM50" s="548"/>
      <c r="SFN50" s="548"/>
      <c r="SFO50" s="548"/>
      <c r="SFP50" s="548"/>
      <c r="SFQ50" s="548"/>
      <c r="SFR50" s="548"/>
      <c r="SFS50" s="548"/>
      <c r="SFT50" s="548"/>
      <c r="SFU50" s="548"/>
      <c r="SFV50" s="548"/>
      <c r="SFW50" s="548"/>
      <c r="SFX50" s="548"/>
      <c r="SFY50" s="548"/>
      <c r="SFZ50" s="548"/>
      <c r="SGA50" s="548"/>
      <c r="SGB50" s="548"/>
      <c r="SGC50" s="548"/>
      <c r="SGD50" s="548"/>
      <c r="SGE50" s="548"/>
      <c r="SGF50" s="548"/>
      <c r="SGG50" s="548"/>
      <c r="SGH50" s="548"/>
      <c r="SGI50" s="548"/>
      <c r="SGJ50" s="548"/>
      <c r="SGK50" s="548"/>
      <c r="SGL50" s="548"/>
      <c r="SGM50" s="548"/>
      <c r="SGN50" s="548"/>
      <c r="SGO50" s="548"/>
      <c r="SGP50" s="548"/>
      <c r="SGQ50" s="548"/>
      <c r="SGR50" s="548"/>
      <c r="SGS50" s="548"/>
      <c r="SGT50" s="548"/>
      <c r="SGU50" s="548"/>
      <c r="SGV50" s="548"/>
      <c r="SGW50" s="548"/>
      <c r="SGX50" s="548"/>
      <c r="SGY50" s="548"/>
      <c r="SGZ50" s="548"/>
      <c r="SHA50" s="548"/>
      <c r="SHB50" s="548"/>
      <c r="SHC50" s="548"/>
      <c r="SHD50" s="548"/>
      <c r="SHE50" s="548"/>
      <c r="SHF50" s="548"/>
      <c r="SHG50" s="548"/>
      <c r="SHH50" s="548"/>
      <c r="SHI50" s="548"/>
      <c r="SHJ50" s="548"/>
      <c r="SHK50" s="548"/>
      <c r="SHL50" s="548"/>
      <c r="SHM50" s="548"/>
      <c r="SHN50" s="548"/>
      <c r="SHO50" s="548"/>
      <c r="SHP50" s="548"/>
      <c r="SHQ50" s="548"/>
      <c r="SHR50" s="548"/>
      <c r="SHS50" s="548"/>
      <c r="SHT50" s="548"/>
      <c r="SHU50" s="548"/>
      <c r="SHV50" s="548"/>
      <c r="SHW50" s="548"/>
      <c r="SHX50" s="548"/>
      <c r="SHY50" s="548"/>
      <c r="SHZ50" s="548"/>
      <c r="SIA50" s="548"/>
      <c r="SIB50" s="548"/>
      <c r="SIC50" s="548"/>
      <c r="SID50" s="548"/>
      <c r="SIE50" s="548"/>
      <c r="SIF50" s="548"/>
      <c r="SIG50" s="548"/>
      <c r="SIH50" s="548"/>
      <c r="SII50" s="548"/>
      <c r="SIJ50" s="548"/>
      <c r="SIK50" s="548"/>
      <c r="SIL50" s="548"/>
      <c r="SIM50" s="548"/>
      <c r="SIN50" s="548"/>
      <c r="SIO50" s="548"/>
      <c r="SIP50" s="548"/>
      <c r="SIQ50" s="548"/>
      <c r="SIR50" s="548"/>
      <c r="SIS50" s="548"/>
      <c r="SIT50" s="548"/>
      <c r="SIU50" s="548"/>
      <c r="SIV50" s="548"/>
      <c r="SIW50" s="548"/>
      <c r="SIX50" s="548"/>
      <c r="SIY50" s="548"/>
      <c r="SIZ50" s="548"/>
      <c r="SJA50" s="548"/>
      <c r="SJB50" s="548"/>
      <c r="SJC50" s="548"/>
      <c r="SJD50" s="548"/>
      <c r="SJE50" s="548"/>
      <c r="SJF50" s="548"/>
      <c r="SJG50" s="548"/>
      <c r="SJH50" s="548"/>
      <c r="SJI50" s="548"/>
      <c r="SJJ50" s="548"/>
      <c r="SJK50" s="548"/>
      <c r="SJL50" s="548"/>
      <c r="SJM50" s="548"/>
      <c r="SJN50" s="548"/>
      <c r="SJO50" s="548"/>
      <c r="SJP50" s="548"/>
      <c r="SJQ50" s="548"/>
      <c r="SJR50" s="548"/>
      <c r="SJS50" s="548"/>
      <c r="SJT50" s="548"/>
      <c r="SJU50" s="548"/>
      <c r="SJV50" s="548"/>
      <c r="SJW50" s="548"/>
      <c r="SJX50" s="548"/>
      <c r="SJY50" s="548"/>
      <c r="SJZ50" s="548"/>
      <c r="SKA50" s="548"/>
      <c r="SKB50" s="548"/>
      <c r="SKC50" s="548"/>
      <c r="SKD50" s="548"/>
      <c r="SKE50" s="548"/>
      <c r="SKF50" s="548"/>
      <c r="SKG50" s="548"/>
      <c r="SKH50" s="548"/>
      <c r="SKI50" s="548"/>
      <c r="SKJ50" s="548"/>
      <c r="SKK50" s="548"/>
      <c r="SKL50" s="548"/>
      <c r="SKM50" s="548"/>
      <c r="SKN50" s="548"/>
      <c r="SKO50" s="548"/>
      <c r="SKP50" s="548"/>
      <c r="SKQ50" s="548"/>
      <c r="SKR50" s="548"/>
      <c r="SKS50" s="548"/>
      <c r="SKT50" s="548"/>
      <c r="SKU50" s="548"/>
      <c r="SKV50" s="548"/>
      <c r="SKW50" s="548"/>
      <c r="SKX50" s="548"/>
      <c r="SKY50" s="548"/>
      <c r="SKZ50" s="548"/>
      <c r="SLA50" s="548"/>
      <c r="SLB50" s="548"/>
      <c r="SLC50" s="548"/>
      <c r="SLD50" s="548"/>
      <c r="SLE50" s="548"/>
      <c r="SLF50" s="548"/>
      <c r="SLG50" s="548"/>
      <c r="SLH50" s="548"/>
      <c r="SLI50" s="548"/>
      <c r="SLJ50" s="548"/>
      <c r="SLK50" s="548"/>
      <c r="SLL50" s="548"/>
      <c r="SLM50" s="548"/>
      <c r="SLN50" s="548"/>
      <c r="SLO50" s="548"/>
      <c r="SLP50" s="548"/>
      <c r="SLQ50" s="548"/>
      <c r="SLR50" s="548"/>
      <c r="SLS50" s="548"/>
      <c r="SLT50" s="548"/>
      <c r="SLU50" s="548"/>
      <c r="SLV50" s="548"/>
      <c r="SLW50" s="548"/>
      <c r="SLX50" s="548"/>
      <c r="SLY50" s="548"/>
      <c r="SLZ50" s="548"/>
      <c r="SMA50" s="548"/>
      <c r="SMB50" s="548"/>
      <c r="SMC50" s="548"/>
      <c r="SMD50" s="548"/>
      <c r="SME50" s="548"/>
      <c r="SMF50" s="548"/>
      <c r="SMG50" s="548"/>
      <c r="SMH50" s="548"/>
      <c r="SMI50" s="548"/>
      <c r="SMJ50" s="548"/>
      <c r="SMK50" s="548"/>
      <c r="SML50" s="548"/>
      <c r="SMM50" s="548"/>
      <c r="SMN50" s="548"/>
      <c r="SMO50" s="548"/>
      <c r="SMP50" s="548"/>
      <c r="SMQ50" s="548"/>
      <c r="SMR50" s="548"/>
      <c r="SMS50" s="548"/>
      <c r="SMT50" s="548"/>
      <c r="SMU50" s="548"/>
      <c r="SMV50" s="548"/>
      <c r="SMW50" s="548"/>
      <c r="SMX50" s="548"/>
      <c r="SMY50" s="548"/>
      <c r="SMZ50" s="548"/>
      <c r="SNA50" s="548"/>
      <c r="SNB50" s="548"/>
      <c r="SNC50" s="548"/>
      <c r="SND50" s="548"/>
      <c r="SNE50" s="548"/>
      <c r="SNF50" s="548"/>
      <c r="SNG50" s="548"/>
      <c r="SNH50" s="548"/>
      <c r="SNI50" s="548"/>
      <c r="SNJ50" s="548"/>
      <c r="SNK50" s="548"/>
      <c r="SNL50" s="548"/>
      <c r="SNM50" s="548"/>
      <c r="SNN50" s="548"/>
      <c r="SNO50" s="548"/>
      <c r="SNP50" s="548"/>
      <c r="SNQ50" s="548"/>
      <c r="SNR50" s="548"/>
      <c r="SNS50" s="548"/>
      <c r="SNT50" s="548"/>
      <c r="SNU50" s="548"/>
      <c r="SNV50" s="548"/>
      <c r="SNW50" s="548"/>
      <c r="SNX50" s="548"/>
      <c r="SNY50" s="548"/>
      <c r="SNZ50" s="548"/>
      <c r="SOA50" s="548"/>
      <c r="SOB50" s="548"/>
      <c r="SOC50" s="548"/>
      <c r="SOD50" s="548"/>
      <c r="SOE50" s="548"/>
      <c r="SOF50" s="548"/>
      <c r="SOG50" s="548"/>
      <c r="SOH50" s="548"/>
      <c r="SOI50" s="548"/>
      <c r="SOJ50" s="548"/>
      <c r="SOK50" s="548"/>
      <c r="SOL50" s="548"/>
      <c r="SOM50" s="548"/>
      <c r="SON50" s="548"/>
      <c r="SOO50" s="548"/>
      <c r="SOP50" s="548"/>
      <c r="SOQ50" s="548"/>
      <c r="SOR50" s="548"/>
      <c r="SOS50" s="548"/>
      <c r="SOT50" s="548"/>
      <c r="SOU50" s="548"/>
      <c r="SOV50" s="548"/>
      <c r="SOW50" s="548"/>
      <c r="SOX50" s="548"/>
      <c r="SOY50" s="548"/>
      <c r="SOZ50" s="548"/>
      <c r="SPA50" s="548"/>
      <c r="SPB50" s="548"/>
      <c r="SPC50" s="548"/>
      <c r="SPD50" s="548"/>
      <c r="SPE50" s="548"/>
      <c r="SPF50" s="548"/>
      <c r="SPG50" s="548"/>
      <c r="SPH50" s="548"/>
      <c r="SPI50" s="548"/>
      <c r="SPJ50" s="548"/>
      <c r="SPK50" s="548"/>
      <c r="SPL50" s="548"/>
      <c r="SPM50" s="548"/>
      <c r="SPN50" s="548"/>
      <c r="SPO50" s="548"/>
      <c r="SPP50" s="548"/>
      <c r="SPQ50" s="548"/>
      <c r="SPR50" s="548"/>
      <c r="SPS50" s="548"/>
      <c r="SPT50" s="548"/>
      <c r="SPU50" s="548"/>
      <c r="SPV50" s="548"/>
      <c r="SPW50" s="548"/>
      <c r="SPX50" s="548"/>
      <c r="SPY50" s="548"/>
      <c r="SPZ50" s="548"/>
      <c r="SQA50" s="548"/>
      <c r="SQB50" s="548"/>
      <c r="SQC50" s="548"/>
      <c r="SQD50" s="548"/>
      <c r="SQE50" s="548"/>
      <c r="SQF50" s="548"/>
      <c r="SQG50" s="548"/>
      <c r="SQH50" s="548"/>
      <c r="SQI50" s="548"/>
      <c r="SQJ50" s="548"/>
      <c r="SQK50" s="548"/>
      <c r="SQL50" s="548"/>
      <c r="SQM50" s="548"/>
      <c r="SQN50" s="548"/>
      <c r="SQO50" s="548"/>
      <c r="SQP50" s="548"/>
      <c r="SQQ50" s="548"/>
      <c r="SQR50" s="548"/>
      <c r="SQS50" s="548"/>
      <c r="SQT50" s="548"/>
      <c r="SQU50" s="548"/>
      <c r="SQV50" s="548"/>
      <c r="SQW50" s="548"/>
      <c r="SQX50" s="548"/>
      <c r="SQY50" s="548"/>
      <c r="SQZ50" s="548"/>
      <c r="SRA50" s="548"/>
      <c r="SRB50" s="548"/>
      <c r="SRC50" s="548"/>
      <c r="SRD50" s="548"/>
      <c r="SRE50" s="548"/>
      <c r="SRF50" s="548"/>
      <c r="SRG50" s="548"/>
      <c r="SRH50" s="548"/>
      <c r="SRI50" s="548"/>
      <c r="SRJ50" s="548"/>
      <c r="SRK50" s="548"/>
      <c r="SRL50" s="548"/>
      <c r="SRM50" s="548"/>
      <c r="SRN50" s="548"/>
      <c r="SRO50" s="548"/>
      <c r="SRP50" s="548"/>
      <c r="SRQ50" s="548"/>
      <c r="SRR50" s="548"/>
      <c r="SRS50" s="548"/>
      <c r="SRT50" s="548"/>
      <c r="SRU50" s="548"/>
      <c r="SRV50" s="548"/>
      <c r="SRW50" s="548"/>
      <c r="SRX50" s="548"/>
      <c r="SRY50" s="548"/>
      <c r="SRZ50" s="548"/>
      <c r="SSA50" s="548"/>
      <c r="SSB50" s="548"/>
      <c r="SSC50" s="548"/>
      <c r="SSD50" s="548"/>
      <c r="SSE50" s="548"/>
      <c r="SSF50" s="548"/>
      <c r="SSG50" s="548"/>
      <c r="SSH50" s="548"/>
      <c r="SSI50" s="548"/>
      <c r="SSJ50" s="548"/>
      <c r="SSK50" s="548"/>
      <c r="SSL50" s="548"/>
      <c r="SSM50" s="548"/>
      <c r="SSN50" s="548"/>
      <c r="SSO50" s="548"/>
      <c r="SSP50" s="548"/>
      <c r="SSQ50" s="548"/>
      <c r="SSR50" s="548"/>
      <c r="SSS50" s="548"/>
      <c r="SST50" s="548"/>
      <c r="SSU50" s="548"/>
      <c r="SSV50" s="548"/>
      <c r="SSW50" s="548"/>
      <c r="SSX50" s="548"/>
      <c r="SSY50" s="548"/>
      <c r="SSZ50" s="548"/>
      <c r="STA50" s="548"/>
      <c r="STB50" s="548"/>
      <c r="STC50" s="548"/>
      <c r="STD50" s="548"/>
      <c r="STE50" s="548"/>
      <c r="STF50" s="548"/>
      <c r="STG50" s="548"/>
      <c r="STH50" s="548"/>
      <c r="STI50" s="548"/>
      <c r="STJ50" s="548"/>
      <c r="STK50" s="548"/>
      <c r="STL50" s="548"/>
      <c r="STM50" s="548"/>
      <c r="STN50" s="548"/>
      <c r="STO50" s="548"/>
      <c r="STP50" s="548"/>
      <c r="STQ50" s="548"/>
      <c r="STR50" s="548"/>
      <c r="STS50" s="548"/>
      <c r="STT50" s="548"/>
      <c r="STU50" s="548"/>
      <c r="STV50" s="548"/>
      <c r="STW50" s="548"/>
      <c r="STX50" s="548"/>
      <c r="STY50" s="548"/>
      <c r="STZ50" s="548"/>
      <c r="SUA50" s="548"/>
      <c r="SUB50" s="548"/>
      <c r="SUC50" s="548"/>
      <c r="SUD50" s="548"/>
      <c r="SUE50" s="548"/>
      <c r="SUF50" s="548"/>
      <c r="SUG50" s="548"/>
      <c r="SUH50" s="548"/>
      <c r="SUI50" s="548"/>
      <c r="SUJ50" s="548"/>
      <c r="SUK50" s="548"/>
      <c r="SUL50" s="548"/>
      <c r="SUM50" s="548"/>
      <c r="SUN50" s="548"/>
      <c r="SUO50" s="548"/>
      <c r="SUP50" s="548"/>
      <c r="SUQ50" s="548"/>
      <c r="SUR50" s="548"/>
      <c r="SUS50" s="548"/>
      <c r="SUT50" s="548"/>
      <c r="SUU50" s="548"/>
      <c r="SUV50" s="548"/>
      <c r="SUW50" s="548"/>
      <c r="SUX50" s="548"/>
      <c r="SUY50" s="548"/>
      <c r="SUZ50" s="548"/>
      <c r="SVA50" s="548"/>
      <c r="SVB50" s="548"/>
      <c r="SVC50" s="548"/>
      <c r="SVD50" s="548"/>
      <c r="SVE50" s="548"/>
      <c r="SVF50" s="548"/>
      <c r="SVG50" s="548"/>
      <c r="SVH50" s="548"/>
      <c r="SVI50" s="548"/>
      <c r="SVJ50" s="548"/>
      <c r="SVK50" s="548"/>
      <c r="SVL50" s="548"/>
      <c r="SVM50" s="548"/>
      <c r="SVN50" s="548"/>
      <c r="SVO50" s="548"/>
      <c r="SVP50" s="548"/>
      <c r="SVQ50" s="548"/>
      <c r="SVR50" s="548"/>
      <c r="SVS50" s="548"/>
      <c r="SVT50" s="548"/>
      <c r="SVU50" s="548"/>
      <c r="SVV50" s="548"/>
      <c r="SVW50" s="548"/>
      <c r="SVX50" s="548"/>
      <c r="SVY50" s="548"/>
      <c r="SVZ50" s="548"/>
      <c r="SWA50" s="548"/>
      <c r="SWB50" s="548"/>
      <c r="SWC50" s="548"/>
      <c r="SWD50" s="548"/>
      <c r="SWE50" s="548"/>
      <c r="SWF50" s="548"/>
      <c r="SWG50" s="548"/>
      <c r="SWH50" s="548"/>
      <c r="SWI50" s="548"/>
      <c r="SWJ50" s="548"/>
      <c r="SWK50" s="548"/>
      <c r="SWL50" s="548"/>
      <c r="SWM50" s="548"/>
      <c r="SWN50" s="548"/>
      <c r="SWO50" s="548"/>
      <c r="SWP50" s="548"/>
      <c r="SWQ50" s="548"/>
      <c r="SWR50" s="548"/>
      <c r="SWS50" s="548"/>
      <c r="SWT50" s="548"/>
      <c r="SWU50" s="548"/>
      <c r="SWV50" s="548"/>
      <c r="SWW50" s="548"/>
      <c r="SWX50" s="548"/>
      <c r="SWY50" s="548"/>
      <c r="SWZ50" s="548"/>
      <c r="SXA50" s="548"/>
      <c r="SXB50" s="548"/>
      <c r="SXC50" s="548"/>
      <c r="SXD50" s="548"/>
      <c r="SXE50" s="548"/>
      <c r="SXF50" s="548"/>
      <c r="SXG50" s="548"/>
      <c r="SXH50" s="548"/>
      <c r="SXI50" s="548"/>
      <c r="SXJ50" s="548"/>
      <c r="SXK50" s="548"/>
      <c r="SXL50" s="548"/>
      <c r="SXM50" s="548"/>
      <c r="SXN50" s="548"/>
      <c r="SXO50" s="548"/>
      <c r="SXP50" s="548"/>
      <c r="SXQ50" s="548"/>
      <c r="SXR50" s="548"/>
      <c r="SXS50" s="548"/>
      <c r="SXT50" s="548"/>
      <c r="SXU50" s="548"/>
      <c r="SXV50" s="548"/>
      <c r="SXW50" s="548"/>
      <c r="SXX50" s="548"/>
      <c r="SXY50" s="548"/>
      <c r="SXZ50" s="548"/>
      <c r="SYA50" s="548"/>
      <c r="SYB50" s="548"/>
      <c r="SYC50" s="548"/>
      <c r="SYD50" s="548"/>
      <c r="SYE50" s="548"/>
      <c r="SYF50" s="548"/>
      <c r="SYG50" s="548"/>
      <c r="SYH50" s="548"/>
      <c r="SYI50" s="548"/>
      <c r="SYJ50" s="548"/>
      <c r="SYK50" s="548"/>
      <c r="SYL50" s="548"/>
      <c r="SYM50" s="548"/>
      <c r="SYN50" s="548"/>
      <c r="SYO50" s="548"/>
      <c r="SYP50" s="548"/>
      <c r="SYQ50" s="548"/>
      <c r="SYR50" s="548"/>
      <c r="SYS50" s="548"/>
      <c r="SYT50" s="548"/>
      <c r="SYU50" s="548"/>
      <c r="SYV50" s="548"/>
      <c r="SYW50" s="548"/>
      <c r="SYX50" s="548"/>
      <c r="SYY50" s="548"/>
      <c r="SYZ50" s="548"/>
      <c r="SZA50" s="548"/>
      <c r="SZB50" s="548"/>
      <c r="SZC50" s="548"/>
      <c r="SZD50" s="548"/>
      <c r="SZE50" s="548"/>
      <c r="SZF50" s="548"/>
      <c r="SZG50" s="548"/>
      <c r="SZH50" s="548"/>
      <c r="SZI50" s="548"/>
      <c r="SZJ50" s="548"/>
      <c r="SZK50" s="548"/>
      <c r="SZL50" s="548"/>
      <c r="SZM50" s="548"/>
      <c r="SZN50" s="548"/>
      <c r="SZO50" s="548"/>
      <c r="SZP50" s="548"/>
      <c r="SZQ50" s="548"/>
      <c r="SZR50" s="548"/>
      <c r="SZS50" s="548"/>
      <c r="SZT50" s="548"/>
      <c r="SZU50" s="548"/>
      <c r="SZV50" s="548"/>
      <c r="SZW50" s="548"/>
      <c r="SZX50" s="548"/>
      <c r="SZY50" s="548"/>
      <c r="SZZ50" s="548"/>
      <c r="TAA50" s="548"/>
      <c r="TAB50" s="548"/>
      <c r="TAC50" s="548"/>
      <c r="TAD50" s="548"/>
      <c r="TAE50" s="548"/>
      <c r="TAF50" s="548"/>
      <c r="TAG50" s="548"/>
      <c r="TAH50" s="548"/>
      <c r="TAI50" s="548"/>
      <c r="TAJ50" s="548"/>
      <c r="TAK50" s="548"/>
      <c r="TAL50" s="548"/>
      <c r="TAM50" s="548"/>
      <c r="TAN50" s="548"/>
      <c r="TAO50" s="548"/>
      <c r="TAP50" s="548"/>
      <c r="TAQ50" s="548"/>
      <c r="TAR50" s="548"/>
      <c r="TAS50" s="548"/>
      <c r="TAT50" s="548"/>
      <c r="TAU50" s="548"/>
      <c r="TAV50" s="548"/>
      <c r="TAW50" s="548"/>
      <c r="TAX50" s="548"/>
      <c r="TAY50" s="548"/>
      <c r="TAZ50" s="548"/>
      <c r="TBA50" s="548"/>
      <c r="TBB50" s="548"/>
      <c r="TBC50" s="548"/>
      <c r="TBD50" s="548"/>
      <c r="TBE50" s="548"/>
      <c r="TBF50" s="548"/>
      <c r="TBG50" s="548"/>
      <c r="TBH50" s="548"/>
      <c r="TBI50" s="548"/>
      <c r="TBJ50" s="548"/>
      <c r="TBK50" s="548"/>
      <c r="TBL50" s="548"/>
      <c r="TBM50" s="548"/>
      <c r="TBN50" s="548"/>
      <c r="TBO50" s="548"/>
      <c r="TBP50" s="548"/>
      <c r="TBQ50" s="548"/>
      <c r="TBR50" s="548"/>
      <c r="TBS50" s="548"/>
      <c r="TBT50" s="548"/>
      <c r="TBU50" s="548"/>
      <c r="TBV50" s="548"/>
      <c r="TBW50" s="548"/>
      <c r="TBX50" s="548"/>
      <c r="TBY50" s="548"/>
      <c r="TBZ50" s="548"/>
      <c r="TCA50" s="548"/>
      <c r="TCB50" s="548"/>
      <c r="TCC50" s="548"/>
      <c r="TCD50" s="548"/>
      <c r="TCE50" s="548"/>
      <c r="TCF50" s="548"/>
      <c r="TCG50" s="548"/>
      <c r="TCH50" s="548"/>
      <c r="TCI50" s="548"/>
      <c r="TCJ50" s="548"/>
      <c r="TCK50" s="548"/>
      <c r="TCL50" s="548"/>
      <c r="TCM50" s="548"/>
      <c r="TCN50" s="548"/>
      <c r="TCO50" s="548"/>
      <c r="TCP50" s="548"/>
      <c r="TCQ50" s="548"/>
      <c r="TCR50" s="548"/>
      <c r="TCS50" s="548"/>
      <c r="TCT50" s="548"/>
      <c r="TCU50" s="548"/>
      <c r="TCV50" s="548"/>
      <c r="TCW50" s="548"/>
      <c r="TCX50" s="548"/>
      <c r="TCY50" s="548"/>
      <c r="TCZ50" s="548"/>
      <c r="TDA50" s="548"/>
      <c r="TDB50" s="548"/>
      <c r="TDC50" s="548"/>
      <c r="TDD50" s="548"/>
      <c r="TDE50" s="548"/>
      <c r="TDF50" s="548"/>
      <c r="TDG50" s="548"/>
      <c r="TDH50" s="548"/>
      <c r="TDI50" s="548"/>
      <c r="TDJ50" s="548"/>
      <c r="TDK50" s="548"/>
      <c r="TDL50" s="548"/>
      <c r="TDM50" s="548"/>
      <c r="TDN50" s="548"/>
      <c r="TDO50" s="548"/>
      <c r="TDP50" s="548"/>
      <c r="TDQ50" s="548"/>
      <c r="TDR50" s="548"/>
      <c r="TDS50" s="548"/>
      <c r="TDT50" s="548"/>
      <c r="TDU50" s="548"/>
      <c r="TDV50" s="548"/>
      <c r="TDW50" s="548"/>
      <c r="TDX50" s="548"/>
      <c r="TDY50" s="548"/>
      <c r="TDZ50" s="548"/>
      <c r="TEA50" s="548"/>
      <c r="TEB50" s="548"/>
      <c r="TEC50" s="548"/>
      <c r="TED50" s="548"/>
      <c r="TEE50" s="548"/>
      <c r="TEF50" s="548"/>
      <c r="TEG50" s="548"/>
      <c r="TEH50" s="548"/>
      <c r="TEI50" s="548"/>
      <c r="TEJ50" s="548"/>
      <c r="TEK50" s="548"/>
      <c r="TEL50" s="548"/>
      <c r="TEM50" s="548"/>
      <c r="TEN50" s="548"/>
      <c r="TEO50" s="548"/>
      <c r="TEP50" s="548"/>
      <c r="TEQ50" s="548"/>
      <c r="TER50" s="548"/>
      <c r="TES50" s="548"/>
      <c r="TET50" s="548"/>
      <c r="TEU50" s="548"/>
      <c r="TEV50" s="548"/>
      <c r="TEW50" s="548"/>
      <c r="TEX50" s="548"/>
      <c r="TEY50" s="548"/>
      <c r="TEZ50" s="548"/>
      <c r="TFA50" s="548"/>
      <c r="TFB50" s="548"/>
      <c r="TFC50" s="548"/>
      <c r="TFD50" s="548"/>
      <c r="TFE50" s="548"/>
      <c r="TFF50" s="548"/>
      <c r="TFG50" s="548"/>
      <c r="TFH50" s="548"/>
      <c r="TFI50" s="548"/>
      <c r="TFJ50" s="548"/>
      <c r="TFK50" s="548"/>
      <c r="TFL50" s="548"/>
      <c r="TFM50" s="548"/>
      <c r="TFN50" s="548"/>
      <c r="TFO50" s="548"/>
      <c r="TFP50" s="548"/>
      <c r="TFQ50" s="548"/>
      <c r="TFR50" s="548"/>
      <c r="TFS50" s="548"/>
      <c r="TFT50" s="548"/>
      <c r="TFU50" s="548"/>
      <c r="TFV50" s="548"/>
      <c r="TFW50" s="548"/>
      <c r="TFX50" s="548"/>
      <c r="TFY50" s="548"/>
      <c r="TFZ50" s="548"/>
      <c r="TGA50" s="548"/>
      <c r="TGB50" s="548"/>
      <c r="TGC50" s="548"/>
      <c r="TGD50" s="548"/>
      <c r="TGE50" s="548"/>
      <c r="TGF50" s="548"/>
      <c r="TGG50" s="548"/>
      <c r="TGH50" s="548"/>
      <c r="TGI50" s="548"/>
      <c r="TGJ50" s="548"/>
      <c r="TGK50" s="548"/>
      <c r="TGL50" s="548"/>
      <c r="TGM50" s="548"/>
      <c r="TGN50" s="548"/>
      <c r="TGO50" s="548"/>
      <c r="TGP50" s="548"/>
      <c r="TGQ50" s="548"/>
      <c r="TGR50" s="548"/>
      <c r="TGS50" s="548"/>
      <c r="TGT50" s="548"/>
      <c r="TGU50" s="548"/>
      <c r="TGV50" s="548"/>
      <c r="TGW50" s="548"/>
      <c r="TGX50" s="548"/>
      <c r="TGY50" s="548"/>
      <c r="TGZ50" s="548"/>
      <c r="THA50" s="548"/>
      <c r="THB50" s="548"/>
      <c r="THC50" s="548"/>
      <c r="THD50" s="548"/>
      <c r="THE50" s="548"/>
      <c r="THF50" s="548"/>
      <c r="THG50" s="548"/>
      <c r="THH50" s="548"/>
      <c r="THI50" s="548"/>
      <c r="THJ50" s="548"/>
      <c r="THK50" s="548"/>
      <c r="THL50" s="548"/>
      <c r="THM50" s="548"/>
      <c r="THN50" s="548"/>
      <c r="THO50" s="548"/>
      <c r="THP50" s="548"/>
      <c r="THQ50" s="548"/>
      <c r="THR50" s="548"/>
      <c r="THS50" s="548"/>
      <c r="THT50" s="548"/>
      <c r="THU50" s="548"/>
      <c r="THV50" s="548"/>
      <c r="THW50" s="548"/>
      <c r="THX50" s="548"/>
      <c r="THY50" s="548"/>
      <c r="THZ50" s="548"/>
      <c r="TIA50" s="548"/>
      <c r="TIB50" s="548"/>
      <c r="TIC50" s="548"/>
      <c r="TID50" s="548"/>
      <c r="TIE50" s="548"/>
      <c r="TIF50" s="548"/>
      <c r="TIG50" s="548"/>
      <c r="TIH50" s="548"/>
      <c r="TII50" s="548"/>
      <c r="TIJ50" s="548"/>
      <c r="TIK50" s="548"/>
      <c r="TIL50" s="548"/>
      <c r="TIM50" s="548"/>
      <c r="TIN50" s="548"/>
      <c r="TIO50" s="548"/>
      <c r="TIP50" s="548"/>
      <c r="TIQ50" s="548"/>
      <c r="TIR50" s="548"/>
      <c r="TIS50" s="548"/>
      <c r="TIT50" s="548"/>
      <c r="TIU50" s="548"/>
      <c r="TIV50" s="548"/>
      <c r="TIW50" s="548"/>
      <c r="TIX50" s="548"/>
      <c r="TIY50" s="548"/>
      <c r="TIZ50" s="548"/>
      <c r="TJA50" s="548"/>
      <c r="TJB50" s="548"/>
      <c r="TJC50" s="548"/>
      <c r="TJD50" s="548"/>
      <c r="TJE50" s="548"/>
      <c r="TJF50" s="548"/>
      <c r="TJG50" s="548"/>
      <c r="TJH50" s="548"/>
      <c r="TJI50" s="548"/>
      <c r="TJJ50" s="548"/>
      <c r="TJK50" s="548"/>
      <c r="TJL50" s="548"/>
      <c r="TJM50" s="548"/>
      <c r="TJN50" s="548"/>
      <c r="TJO50" s="548"/>
      <c r="TJP50" s="548"/>
      <c r="TJQ50" s="548"/>
      <c r="TJR50" s="548"/>
      <c r="TJS50" s="548"/>
      <c r="TJT50" s="548"/>
      <c r="TJU50" s="548"/>
      <c r="TJV50" s="548"/>
      <c r="TJW50" s="548"/>
      <c r="TJX50" s="548"/>
      <c r="TJY50" s="548"/>
      <c r="TJZ50" s="548"/>
      <c r="TKA50" s="548"/>
      <c r="TKB50" s="548"/>
      <c r="TKC50" s="548"/>
      <c r="TKD50" s="548"/>
      <c r="TKE50" s="548"/>
      <c r="TKF50" s="548"/>
      <c r="TKG50" s="548"/>
      <c r="TKH50" s="548"/>
      <c r="TKI50" s="548"/>
      <c r="TKJ50" s="548"/>
      <c r="TKK50" s="548"/>
      <c r="TKL50" s="548"/>
      <c r="TKM50" s="548"/>
      <c r="TKN50" s="548"/>
      <c r="TKO50" s="548"/>
      <c r="TKP50" s="548"/>
      <c r="TKQ50" s="548"/>
      <c r="TKR50" s="548"/>
      <c r="TKS50" s="548"/>
      <c r="TKT50" s="548"/>
      <c r="TKU50" s="548"/>
      <c r="TKV50" s="548"/>
      <c r="TKW50" s="548"/>
      <c r="TKX50" s="548"/>
      <c r="TKY50" s="548"/>
      <c r="TKZ50" s="548"/>
      <c r="TLA50" s="548"/>
      <c r="TLB50" s="548"/>
      <c r="TLC50" s="548"/>
      <c r="TLD50" s="548"/>
      <c r="TLE50" s="548"/>
      <c r="TLF50" s="548"/>
      <c r="TLG50" s="548"/>
      <c r="TLH50" s="548"/>
      <c r="TLI50" s="548"/>
      <c r="TLJ50" s="548"/>
      <c r="TLK50" s="548"/>
      <c r="TLL50" s="548"/>
      <c r="TLM50" s="548"/>
      <c r="TLN50" s="548"/>
      <c r="TLO50" s="548"/>
      <c r="TLP50" s="548"/>
      <c r="TLQ50" s="548"/>
      <c r="TLR50" s="548"/>
      <c r="TLS50" s="548"/>
      <c r="TLT50" s="548"/>
      <c r="TLU50" s="548"/>
      <c r="TLV50" s="548"/>
      <c r="TLW50" s="548"/>
      <c r="TLX50" s="548"/>
      <c r="TLY50" s="548"/>
      <c r="TLZ50" s="548"/>
      <c r="TMA50" s="548"/>
      <c r="TMB50" s="548"/>
      <c r="TMC50" s="548"/>
      <c r="TMD50" s="548"/>
      <c r="TME50" s="548"/>
      <c r="TMF50" s="548"/>
      <c r="TMG50" s="548"/>
      <c r="TMH50" s="548"/>
      <c r="TMI50" s="548"/>
      <c r="TMJ50" s="548"/>
      <c r="TMK50" s="548"/>
      <c r="TML50" s="548"/>
      <c r="TMM50" s="548"/>
      <c r="TMN50" s="548"/>
      <c r="TMO50" s="548"/>
      <c r="TMP50" s="548"/>
      <c r="TMQ50" s="548"/>
      <c r="TMR50" s="548"/>
      <c r="TMS50" s="548"/>
      <c r="TMT50" s="548"/>
      <c r="TMU50" s="548"/>
      <c r="TMV50" s="548"/>
      <c r="TMW50" s="548"/>
      <c r="TMX50" s="548"/>
      <c r="TMY50" s="548"/>
      <c r="TMZ50" s="548"/>
      <c r="TNA50" s="548"/>
      <c r="TNB50" s="548"/>
      <c r="TNC50" s="548"/>
      <c r="TND50" s="548"/>
      <c r="TNE50" s="548"/>
      <c r="TNF50" s="548"/>
      <c r="TNG50" s="548"/>
      <c r="TNH50" s="548"/>
      <c r="TNI50" s="548"/>
      <c r="TNJ50" s="548"/>
      <c r="TNK50" s="548"/>
      <c r="TNL50" s="548"/>
      <c r="TNM50" s="548"/>
      <c r="TNN50" s="548"/>
      <c r="TNO50" s="548"/>
      <c r="TNP50" s="548"/>
      <c r="TNQ50" s="548"/>
      <c r="TNR50" s="548"/>
      <c r="TNS50" s="548"/>
      <c r="TNT50" s="548"/>
      <c r="TNU50" s="548"/>
      <c r="TNV50" s="548"/>
      <c r="TNW50" s="548"/>
      <c r="TNX50" s="548"/>
      <c r="TNY50" s="548"/>
      <c r="TNZ50" s="548"/>
      <c r="TOA50" s="548"/>
      <c r="TOB50" s="548"/>
      <c r="TOC50" s="548"/>
      <c r="TOD50" s="548"/>
      <c r="TOE50" s="548"/>
      <c r="TOF50" s="548"/>
      <c r="TOG50" s="548"/>
      <c r="TOH50" s="548"/>
      <c r="TOI50" s="548"/>
      <c r="TOJ50" s="548"/>
      <c r="TOK50" s="548"/>
      <c r="TOL50" s="548"/>
      <c r="TOM50" s="548"/>
      <c r="TON50" s="548"/>
      <c r="TOO50" s="548"/>
      <c r="TOP50" s="548"/>
      <c r="TOQ50" s="548"/>
      <c r="TOR50" s="548"/>
      <c r="TOS50" s="548"/>
      <c r="TOT50" s="548"/>
      <c r="TOU50" s="548"/>
      <c r="TOV50" s="548"/>
      <c r="TOW50" s="548"/>
      <c r="TOX50" s="548"/>
      <c r="TOY50" s="548"/>
      <c r="TOZ50" s="548"/>
      <c r="TPA50" s="548"/>
      <c r="TPB50" s="548"/>
      <c r="TPC50" s="548"/>
      <c r="TPD50" s="548"/>
      <c r="TPE50" s="548"/>
      <c r="TPF50" s="548"/>
      <c r="TPG50" s="548"/>
      <c r="TPH50" s="548"/>
      <c r="TPI50" s="548"/>
      <c r="TPJ50" s="548"/>
      <c r="TPK50" s="548"/>
      <c r="TPL50" s="548"/>
      <c r="TPM50" s="548"/>
      <c r="TPN50" s="548"/>
      <c r="TPO50" s="548"/>
      <c r="TPP50" s="548"/>
      <c r="TPQ50" s="548"/>
      <c r="TPR50" s="548"/>
      <c r="TPS50" s="548"/>
      <c r="TPT50" s="548"/>
      <c r="TPU50" s="548"/>
      <c r="TPV50" s="548"/>
      <c r="TPW50" s="548"/>
      <c r="TPX50" s="548"/>
      <c r="TPY50" s="548"/>
      <c r="TPZ50" s="548"/>
      <c r="TQA50" s="548"/>
      <c r="TQB50" s="548"/>
      <c r="TQC50" s="548"/>
      <c r="TQD50" s="548"/>
      <c r="TQE50" s="548"/>
      <c r="TQF50" s="548"/>
      <c r="TQG50" s="548"/>
      <c r="TQH50" s="548"/>
      <c r="TQI50" s="548"/>
      <c r="TQJ50" s="548"/>
      <c r="TQK50" s="548"/>
      <c r="TQL50" s="548"/>
      <c r="TQM50" s="548"/>
      <c r="TQN50" s="548"/>
      <c r="TQO50" s="548"/>
      <c r="TQP50" s="548"/>
      <c r="TQQ50" s="548"/>
      <c r="TQR50" s="548"/>
      <c r="TQS50" s="548"/>
      <c r="TQT50" s="548"/>
      <c r="TQU50" s="548"/>
      <c r="TQV50" s="548"/>
      <c r="TQW50" s="548"/>
      <c r="TQX50" s="548"/>
      <c r="TQY50" s="548"/>
      <c r="TQZ50" s="548"/>
      <c r="TRA50" s="548"/>
      <c r="TRB50" s="548"/>
      <c r="TRC50" s="548"/>
      <c r="TRD50" s="548"/>
      <c r="TRE50" s="548"/>
      <c r="TRF50" s="548"/>
      <c r="TRG50" s="548"/>
      <c r="TRH50" s="548"/>
      <c r="TRI50" s="548"/>
      <c r="TRJ50" s="548"/>
      <c r="TRK50" s="548"/>
      <c r="TRL50" s="548"/>
      <c r="TRM50" s="548"/>
      <c r="TRN50" s="548"/>
      <c r="TRO50" s="548"/>
      <c r="TRP50" s="548"/>
      <c r="TRQ50" s="548"/>
      <c r="TRR50" s="548"/>
      <c r="TRS50" s="548"/>
      <c r="TRT50" s="548"/>
      <c r="TRU50" s="548"/>
      <c r="TRV50" s="548"/>
      <c r="TRW50" s="548"/>
      <c r="TRX50" s="548"/>
      <c r="TRY50" s="548"/>
      <c r="TRZ50" s="548"/>
      <c r="TSA50" s="548"/>
      <c r="TSB50" s="548"/>
      <c r="TSC50" s="548"/>
      <c r="TSD50" s="548"/>
      <c r="TSE50" s="548"/>
      <c r="TSF50" s="548"/>
      <c r="TSG50" s="548"/>
      <c r="TSH50" s="548"/>
      <c r="TSI50" s="548"/>
      <c r="TSJ50" s="548"/>
      <c r="TSK50" s="548"/>
      <c r="TSL50" s="548"/>
      <c r="TSM50" s="548"/>
      <c r="TSN50" s="548"/>
      <c r="TSO50" s="548"/>
      <c r="TSP50" s="548"/>
      <c r="TSQ50" s="548"/>
      <c r="TSR50" s="548"/>
      <c r="TSS50" s="548"/>
      <c r="TST50" s="548"/>
      <c r="TSU50" s="548"/>
      <c r="TSV50" s="548"/>
      <c r="TSW50" s="548"/>
      <c r="TSX50" s="548"/>
      <c r="TSY50" s="548"/>
      <c r="TSZ50" s="548"/>
      <c r="TTA50" s="548"/>
      <c r="TTB50" s="548"/>
      <c r="TTC50" s="548"/>
      <c r="TTD50" s="548"/>
      <c r="TTE50" s="548"/>
      <c r="TTF50" s="548"/>
      <c r="TTG50" s="548"/>
      <c r="TTH50" s="548"/>
      <c r="TTI50" s="548"/>
      <c r="TTJ50" s="548"/>
      <c r="TTK50" s="548"/>
      <c r="TTL50" s="548"/>
      <c r="TTM50" s="548"/>
      <c r="TTN50" s="548"/>
      <c r="TTO50" s="548"/>
      <c r="TTP50" s="548"/>
      <c r="TTQ50" s="548"/>
      <c r="TTR50" s="548"/>
      <c r="TTS50" s="548"/>
      <c r="TTT50" s="548"/>
      <c r="TTU50" s="548"/>
      <c r="TTV50" s="548"/>
      <c r="TTW50" s="548"/>
      <c r="TTX50" s="548"/>
      <c r="TTY50" s="548"/>
      <c r="TTZ50" s="548"/>
      <c r="TUA50" s="548"/>
      <c r="TUB50" s="548"/>
      <c r="TUC50" s="548"/>
      <c r="TUD50" s="548"/>
      <c r="TUE50" s="548"/>
      <c r="TUF50" s="548"/>
      <c r="TUG50" s="548"/>
      <c r="TUH50" s="548"/>
      <c r="TUI50" s="548"/>
      <c r="TUJ50" s="548"/>
      <c r="TUK50" s="548"/>
      <c r="TUL50" s="548"/>
      <c r="TUM50" s="548"/>
      <c r="TUN50" s="548"/>
      <c r="TUO50" s="548"/>
      <c r="TUP50" s="548"/>
      <c r="TUQ50" s="548"/>
      <c r="TUR50" s="548"/>
      <c r="TUS50" s="548"/>
      <c r="TUT50" s="548"/>
      <c r="TUU50" s="548"/>
      <c r="TUV50" s="548"/>
      <c r="TUW50" s="548"/>
      <c r="TUX50" s="548"/>
      <c r="TUY50" s="548"/>
      <c r="TUZ50" s="548"/>
      <c r="TVA50" s="548"/>
      <c r="TVB50" s="548"/>
      <c r="TVC50" s="548"/>
      <c r="TVD50" s="548"/>
      <c r="TVE50" s="548"/>
      <c r="TVF50" s="548"/>
      <c r="TVG50" s="548"/>
      <c r="TVH50" s="548"/>
      <c r="TVI50" s="548"/>
      <c r="TVJ50" s="548"/>
      <c r="TVK50" s="548"/>
      <c r="TVL50" s="548"/>
      <c r="TVM50" s="548"/>
      <c r="TVN50" s="548"/>
      <c r="TVO50" s="548"/>
      <c r="TVP50" s="548"/>
      <c r="TVQ50" s="548"/>
      <c r="TVR50" s="548"/>
      <c r="TVS50" s="548"/>
      <c r="TVT50" s="548"/>
      <c r="TVU50" s="548"/>
      <c r="TVV50" s="548"/>
      <c r="TVW50" s="548"/>
      <c r="TVX50" s="548"/>
      <c r="TVY50" s="548"/>
      <c r="TVZ50" s="548"/>
      <c r="TWA50" s="548"/>
      <c r="TWB50" s="548"/>
      <c r="TWC50" s="548"/>
      <c r="TWD50" s="548"/>
      <c r="TWE50" s="548"/>
      <c r="TWF50" s="548"/>
      <c r="TWG50" s="548"/>
      <c r="TWH50" s="548"/>
      <c r="TWI50" s="548"/>
      <c r="TWJ50" s="548"/>
      <c r="TWK50" s="548"/>
      <c r="TWL50" s="548"/>
      <c r="TWM50" s="548"/>
      <c r="TWN50" s="548"/>
      <c r="TWO50" s="548"/>
      <c r="TWP50" s="548"/>
      <c r="TWQ50" s="548"/>
      <c r="TWR50" s="548"/>
      <c r="TWS50" s="548"/>
      <c r="TWT50" s="548"/>
      <c r="TWU50" s="548"/>
      <c r="TWV50" s="548"/>
      <c r="TWW50" s="548"/>
      <c r="TWX50" s="548"/>
      <c r="TWY50" s="548"/>
      <c r="TWZ50" s="548"/>
      <c r="TXA50" s="548"/>
      <c r="TXB50" s="548"/>
      <c r="TXC50" s="548"/>
      <c r="TXD50" s="548"/>
      <c r="TXE50" s="548"/>
      <c r="TXF50" s="548"/>
      <c r="TXG50" s="548"/>
      <c r="TXH50" s="548"/>
      <c r="TXI50" s="548"/>
      <c r="TXJ50" s="548"/>
      <c r="TXK50" s="548"/>
      <c r="TXL50" s="548"/>
      <c r="TXM50" s="548"/>
      <c r="TXN50" s="548"/>
      <c r="TXO50" s="548"/>
      <c r="TXP50" s="548"/>
      <c r="TXQ50" s="548"/>
      <c r="TXR50" s="548"/>
      <c r="TXS50" s="548"/>
      <c r="TXT50" s="548"/>
      <c r="TXU50" s="548"/>
      <c r="TXV50" s="548"/>
      <c r="TXW50" s="548"/>
      <c r="TXX50" s="548"/>
      <c r="TXY50" s="548"/>
      <c r="TXZ50" s="548"/>
      <c r="TYA50" s="548"/>
      <c r="TYB50" s="548"/>
      <c r="TYC50" s="548"/>
      <c r="TYD50" s="548"/>
      <c r="TYE50" s="548"/>
      <c r="TYF50" s="548"/>
      <c r="TYG50" s="548"/>
      <c r="TYH50" s="548"/>
      <c r="TYI50" s="548"/>
      <c r="TYJ50" s="548"/>
      <c r="TYK50" s="548"/>
      <c r="TYL50" s="548"/>
      <c r="TYM50" s="548"/>
      <c r="TYN50" s="548"/>
      <c r="TYO50" s="548"/>
      <c r="TYP50" s="548"/>
      <c r="TYQ50" s="548"/>
      <c r="TYR50" s="548"/>
      <c r="TYS50" s="548"/>
      <c r="TYT50" s="548"/>
      <c r="TYU50" s="548"/>
      <c r="TYV50" s="548"/>
      <c r="TYW50" s="548"/>
      <c r="TYX50" s="548"/>
      <c r="TYY50" s="548"/>
      <c r="TYZ50" s="548"/>
      <c r="TZA50" s="548"/>
      <c r="TZB50" s="548"/>
      <c r="TZC50" s="548"/>
      <c r="TZD50" s="548"/>
      <c r="TZE50" s="548"/>
      <c r="TZF50" s="548"/>
      <c r="TZG50" s="548"/>
      <c r="TZH50" s="548"/>
      <c r="TZI50" s="548"/>
      <c r="TZJ50" s="548"/>
      <c r="TZK50" s="548"/>
      <c r="TZL50" s="548"/>
      <c r="TZM50" s="548"/>
      <c r="TZN50" s="548"/>
      <c r="TZO50" s="548"/>
      <c r="TZP50" s="548"/>
      <c r="TZQ50" s="548"/>
      <c r="TZR50" s="548"/>
      <c r="TZS50" s="548"/>
      <c r="TZT50" s="548"/>
      <c r="TZU50" s="548"/>
      <c r="TZV50" s="548"/>
      <c r="TZW50" s="548"/>
      <c r="TZX50" s="548"/>
      <c r="TZY50" s="548"/>
      <c r="TZZ50" s="548"/>
      <c r="UAA50" s="548"/>
      <c r="UAB50" s="548"/>
      <c r="UAC50" s="548"/>
      <c r="UAD50" s="548"/>
      <c r="UAE50" s="548"/>
      <c r="UAF50" s="548"/>
      <c r="UAG50" s="548"/>
      <c r="UAH50" s="548"/>
      <c r="UAI50" s="548"/>
      <c r="UAJ50" s="548"/>
      <c r="UAK50" s="548"/>
      <c r="UAL50" s="548"/>
      <c r="UAM50" s="548"/>
      <c r="UAN50" s="548"/>
      <c r="UAO50" s="548"/>
      <c r="UAP50" s="548"/>
      <c r="UAQ50" s="548"/>
      <c r="UAR50" s="548"/>
      <c r="UAS50" s="548"/>
      <c r="UAT50" s="548"/>
      <c r="UAU50" s="548"/>
      <c r="UAV50" s="548"/>
      <c r="UAW50" s="548"/>
      <c r="UAX50" s="548"/>
      <c r="UAY50" s="548"/>
      <c r="UAZ50" s="548"/>
      <c r="UBA50" s="548"/>
      <c r="UBB50" s="548"/>
      <c r="UBC50" s="548"/>
      <c r="UBD50" s="548"/>
      <c r="UBE50" s="548"/>
      <c r="UBF50" s="548"/>
      <c r="UBG50" s="548"/>
      <c r="UBH50" s="548"/>
      <c r="UBI50" s="548"/>
      <c r="UBJ50" s="548"/>
      <c r="UBK50" s="548"/>
      <c r="UBL50" s="548"/>
      <c r="UBM50" s="548"/>
      <c r="UBN50" s="548"/>
      <c r="UBO50" s="548"/>
      <c r="UBP50" s="548"/>
      <c r="UBQ50" s="548"/>
      <c r="UBR50" s="548"/>
      <c r="UBS50" s="548"/>
      <c r="UBT50" s="548"/>
      <c r="UBU50" s="548"/>
      <c r="UBV50" s="548"/>
      <c r="UBW50" s="548"/>
      <c r="UBX50" s="548"/>
      <c r="UBY50" s="548"/>
      <c r="UBZ50" s="548"/>
      <c r="UCA50" s="548"/>
      <c r="UCB50" s="548"/>
      <c r="UCC50" s="548"/>
      <c r="UCD50" s="548"/>
      <c r="UCE50" s="548"/>
      <c r="UCF50" s="548"/>
      <c r="UCG50" s="548"/>
      <c r="UCH50" s="548"/>
      <c r="UCI50" s="548"/>
      <c r="UCJ50" s="548"/>
      <c r="UCK50" s="548"/>
      <c r="UCL50" s="548"/>
      <c r="UCM50" s="548"/>
      <c r="UCN50" s="548"/>
      <c r="UCO50" s="548"/>
      <c r="UCP50" s="548"/>
      <c r="UCQ50" s="548"/>
      <c r="UCR50" s="548"/>
      <c r="UCS50" s="548"/>
      <c r="UCT50" s="548"/>
      <c r="UCU50" s="548"/>
      <c r="UCV50" s="548"/>
      <c r="UCW50" s="548"/>
      <c r="UCX50" s="548"/>
      <c r="UCY50" s="548"/>
      <c r="UCZ50" s="548"/>
      <c r="UDA50" s="548"/>
      <c r="UDB50" s="548"/>
      <c r="UDC50" s="548"/>
      <c r="UDD50" s="548"/>
      <c r="UDE50" s="548"/>
      <c r="UDF50" s="548"/>
      <c r="UDG50" s="548"/>
      <c r="UDH50" s="548"/>
      <c r="UDI50" s="548"/>
      <c r="UDJ50" s="548"/>
      <c r="UDK50" s="548"/>
      <c r="UDL50" s="548"/>
      <c r="UDM50" s="548"/>
      <c r="UDN50" s="548"/>
      <c r="UDO50" s="548"/>
      <c r="UDP50" s="548"/>
      <c r="UDQ50" s="548"/>
      <c r="UDR50" s="548"/>
      <c r="UDS50" s="548"/>
      <c r="UDT50" s="548"/>
      <c r="UDU50" s="548"/>
      <c r="UDV50" s="548"/>
      <c r="UDW50" s="548"/>
      <c r="UDX50" s="548"/>
      <c r="UDY50" s="548"/>
      <c r="UDZ50" s="548"/>
      <c r="UEA50" s="548"/>
      <c r="UEB50" s="548"/>
      <c r="UEC50" s="548"/>
      <c r="UED50" s="548"/>
      <c r="UEE50" s="548"/>
      <c r="UEF50" s="548"/>
      <c r="UEG50" s="548"/>
      <c r="UEH50" s="548"/>
      <c r="UEI50" s="548"/>
      <c r="UEJ50" s="548"/>
      <c r="UEK50" s="548"/>
      <c r="UEL50" s="548"/>
      <c r="UEM50" s="548"/>
      <c r="UEN50" s="548"/>
      <c r="UEO50" s="548"/>
      <c r="UEP50" s="548"/>
      <c r="UEQ50" s="548"/>
      <c r="UER50" s="548"/>
      <c r="UES50" s="548"/>
      <c r="UET50" s="548"/>
      <c r="UEU50" s="548"/>
      <c r="UEV50" s="548"/>
      <c r="UEW50" s="548"/>
      <c r="UEX50" s="548"/>
      <c r="UEY50" s="548"/>
      <c r="UEZ50" s="548"/>
      <c r="UFA50" s="548"/>
      <c r="UFB50" s="548"/>
      <c r="UFC50" s="548"/>
      <c r="UFD50" s="548"/>
      <c r="UFE50" s="548"/>
      <c r="UFF50" s="548"/>
      <c r="UFG50" s="548"/>
      <c r="UFH50" s="548"/>
      <c r="UFI50" s="548"/>
      <c r="UFJ50" s="548"/>
      <c r="UFK50" s="548"/>
      <c r="UFL50" s="548"/>
      <c r="UFM50" s="548"/>
      <c r="UFN50" s="548"/>
      <c r="UFO50" s="548"/>
      <c r="UFP50" s="548"/>
      <c r="UFQ50" s="548"/>
      <c r="UFR50" s="548"/>
      <c r="UFS50" s="548"/>
      <c r="UFT50" s="548"/>
      <c r="UFU50" s="548"/>
      <c r="UFV50" s="548"/>
      <c r="UFW50" s="548"/>
      <c r="UFX50" s="548"/>
      <c r="UFY50" s="548"/>
      <c r="UFZ50" s="548"/>
      <c r="UGA50" s="548"/>
      <c r="UGB50" s="548"/>
      <c r="UGC50" s="548"/>
      <c r="UGD50" s="548"/>
      <c r="UGE50" s="548"/>
      <c r="UGF50" s="548"/>
      <c r="UGG50" s="548"/>
      <c r="UGH50" s="548"/>
      <c r="UGI50" s="548"/>
      <c r="UGJ50" s="548"/>
      <c r="UGK50" s="548"/>
      <c r="UGL50" s="548"/>
      <c r="UGM50" s="548"/>
      <c r="UGN50" s="548"/>
      <c r="UGO50" s="548"/>
      <c r="UGP50" s="548"/>
      <c r="UGQ50" s="548"/>
      <c r="UGR50" s="548"/>
      <c r="UGS50" s="548"/>
      <c r="UGT50" s="548"/>
      <c r="UGU50" s="548"/>
      <c r="UGV50" s="548"/>
      <c r="UGW50" s="548"/>
      <c r="UGX50" s="548"/>
      <c r="UGY50" s="548"/>
      <c r="UGZ50" s="548"/>
      <c r="UHA50" s="548"/>
      <c r="UHB50" s="548"/>
      <c r="UHC50" s="548"/>
      <c r="UHD50" s="548"/>
      <c r="UHE50" s="548"/>
      <c r="UHF50" s="548"/>
      <c r="UHG50" s="548"/>
      <c r="UHH50" s="548"/>
      <c r="UHI50" s="548"/>
      <c r="UHJ50" s="548"/>
      <c r="UHK50" s="548"/>
      <c r="UHL50" s="548"/>
      <c r="UHM50" s="548"/>
      <c r="UHN50" s="548"/>
      <c r="UHO50" s="548"/>
      <c r="UHP50" s="548"/>
      <c r="UHQ50" s="548"/>
      <c r="UHR50" s="548"/>
      <c r="UHS50" s="548"/>
      <c r="UHT50" s="548"/>
      <c r="UHU50" s="548"/>
      <c r="UHV50" s="548"/>
      <c r="UHW50" s="548"/>
      <c r="UHX50" s="548"/>
      <c r="UHY50" s="548"/>
      <c r="UHZ50" s="548"/>
      <c r="UIA50" s="548"/>
      <c r="UIB50" s="548"/>
      <c r="UIC50" s="548"/>
      <c r="UID50" s="548"/>
      <c r="UIE50" s="548"/>
      <c r="UIF50" s="548"/>
      <c r="UIG50" s="548"/>
      <c r="UIH50" s="548"/>
      <c r="UII50" s="548"/>
      <c r="UIJ50" s="548"/>
      <c r="UIK50" s="548"/>
      <c r="UIL50" s="548"/>
      <c r="UIM50" s="548"/>
      <c r="UIN50" s="548"/>
      <c r="UIO50" s="548"/>
      <c r="UIP50" s="548"/>
      <c r="UIQ50" s="548"/>
      <c r="UIR50" s="548"/>
      <c r="UIS50" s="548"/>
      <c r="UIT50" s="548"/>
      <c r="UIU50" s="548"/>
      <c r="UIV50" s="548"/>
      <c r="UIW50" s="548"/>
      <c r="UIX50" s="548"/>
      <c r="UIY50" s="548"/>
      <c r="UIZ50" s="548"/>
      <c r="UJA50" s="548"/>
      <c r="UJB50" s="548"/>
      <c r="UJC50" s="548"/>
      <c r="UJD50" s="548"/>
      <c r="UJE50" s="548"/>
      <c r="UJF50" s="548"/>
      <c r="UJG50" s="548"/>
      <c r="UJH50" s="548"/>
      <c r="UJI50" s="548"/>
      <c r="UJJ50" s="548"/>
      <c r="UJK50" s="548"/>
      <c r="UJL50" s="548"/>
      <c r="UJM50" s="548"/>
      <c r="UJN50" s="548"/>
      <c r="UJO50" s="548"/>
      <c r="UJP50" s="548"/>
      <c r="UJQ50" s="548"/>
      <c r="UJR50" s="548"/>
      <c r="UJS50" s="548"/>
      <c r="UJT50" s="548"/>
      <c r="UJU50" s="548"/>
      <c r="UJV50" s="548"/>
      <c r="UJW50" s="548"/>
      <c r="UJX50" s="548"/>
      <c r="UJY50" s="548"/>
      <c r="UJZ50" s="548"/>
      <c r="UKA50" s="548"/>
      <c r="UKB50" s="548"/>
      <c r="UKC50" s="548"/>
      <c r="UKD50" s="548"/>
      <c r="UKE50" s="548"/>
      <c r="UKF50" s="548"/>
      <c r="UKG50" s="548"/>
      <c r="UKH50" s="548"/>
      <c r="UKI50" s="548"/>
      <c r="UKJ50" s="548"/>
      <c r="UKK50" s="548"/>
      <c r="UKL50" s="548"/>
      <c r="UKM50" s="548"/>
      <c r="UKN50" s="548"/>
      <c r="UKO50" s="548"/>
      <c r="UKP50" s="548"/>
      <c r="UKQ50" s="548"/>
      <c r="UKR50" s="548"/>
      <c r="UKS50" s="548"/>
      <c r="UKT50" s="548"/>
      <c r="UKU50" s="548"/>
      <c r="UKV50" s="548"/>
      <c r="UKW50" s="548"/>
      <c r="UKX50" s="548"/>
      <c r="UKY50" s="548"/>
      <c r="UKZ50" s="548"/>
      <c r="ULA50" s="548"/>
      <c r="ULB50" s="548"/>
      <c r="ULC50" s="548"/>
      <c r="ULD50" s="548"/>
      <c r="ULE50" s="548"/>
      <c r="ULF50" s="548"/>
      <c r="ULG50" s="548"/>
      <c r="ULH50" s="548"/>
      <c r="ULI50" s="548"/>
      <c r="ULJ50" s="548"/>
      <c r="ULK50" s="548"/>
      <c r="ULL50" s="548"/>
      <c r="ULM50" s="548"/>
      <c r="ULN50" s="548"/>
      <c r="ULO50" s="548"/>
      <c r="ULP50" s="548"/>
      <c r="ULQ50" s="548"/>
      <c r="ULR50" s="548"/>
      <c r="ULS50" s="548"/>
      <c r="ULT50" s="548"/>
      <c r="ULU50" s="548"/>
      <c r="ULV50" s="548"/>
      <c r="ULW50" s="548"/>
      <c r="ULX50" s="548"/>
      <c r="ULY50" s="548"/>
      <c r="ULZ50" s="548"/>
      <c r="UMA50" s="548"/>
      <c r="UMB50" s="548"/>
      <c r="UMC50" s="548"/>
      <c r="UMD50" s="548"/>
      <c r="UME50" s="548"/>
      <c r="UMF50" s="548"/>
      <c r="UMG50" s="548"/>
      <c r="UMH50" s="548"/>
      <c r="UMI50" s="548"/>
      <c r="UMJ50" s="548"/>
      <c r="UMK50" s="548"/>
      <c r="UML50" s="548"/>
      <c r="UMM50" s="548"/>
      <c r="UMN50" s="548"/>
      <c r="UMO50" s="548"/>
      <c r="UMP50" s="548"/>
      <c r="UMQ50" s="548"/>
      <c r="UMR50" s="548"/>
      <c r="UMS50" s="548"/>
      <c r="UMT50" s="548"/>
      <c r="UMU50" s="548"/>
      <c r="UMV50" s="548"/>
      <c r="UMW50" s="548"/>
      <c r="UMX50" s="548"/>
      <c r="UMY50" s="548"/>
      <c r="UMZ50" s="548"/>
      <c r="UNA50" s="548"/>
      <c r="UNB50" s="548"/>
      <c r="UNC50" s="548"/>
      <c r="UND50" s="548"/>
      <c r="UNE50" s="548"/>
      <c r="UNF50" s="548"/>
      <c r="UNG50" s="548"/>
      <c r="UNH50" s="548"/>
      <c r="UNI50" s="548"/>
      <c r="UNJ50" s="548"/>
      <c r="UNK50" s="548"/>
      <c r="UNL50" s="548"/>
      <c r="UNM50" s="548"/>
      <c r="UNN50" s="548"/>
      <c r="UNO50" s="548"/>
      <c r="UNP50" s="548"/>
      <c r="UNQ50" s="548"/>
      <c r="UNR50" s="548"/>
      <c r="UNS50" s="548"/>
      <c r="UNT50" s="548"/>
      <c r="UNU50" s="548"/>
      <c r="UNV50" s="548"/>
      <c r="UNW50" s="548"/>
      <c r="UNX50" s="548"/>
      <c r="UNY50" s="548"/>
      <c r="UNZ50" s="548"/>
      <c r="UOA50" s="548"/>
      <c r="UOB50" s="548"/>
      <c r="UOC50" s="548"/>
      <c r="UOD50" s="548"/>
      <c r="UOE50" s="548"/>
      <c r="UOF50" s="548"/>
      <c r="UOG50" s="548"/>
      <c r="UOH50" s="548"/>
      <c r="UOI50" s="548"/>
      <c r="UOJ50" s="548"/>
      <c r="UOK50" s="548"/>
      <c r="UOL50" s="548"/>
      <c r="UOM50" s="548"/>
      <c r="UON50" s="548"/>
      <c r="UOO50" s="548"/>
      <c r="UOP50" s="548"/>
      <c r="UOQ50" s="548"/>
      <c r="UOR50" s="548"/>
      <c r="UOS50" s="548"/>
      <c r="UOT50" s="548"/>
      <c r="UOU50" s="548"/>
      <c r="UOV50" s="548"/>
      <c r="UOW50" s="548"/>
      <c r="UOX50" s="548"/>
      <c r="UOY50" s="548"/>
      <c r="UOZ50" s="548"/>
      <c r="UPA50" s="548"/>
      <c r="UPB50" s="548"/>
      <c r="UPC50" s="548"/>
      <c r="UPD50" s="548"/>
      <c r="UPE50" s="548"/>
      <c r="UPF50" s="548"/>
      <c r="UPG50" s="548"/>
      <c r="UPH50" s="548"/>
      <c r="UPI50" s="548"/>
      <c r="UPJ50" s="548"/>
      <c r="UPK50" s="548"/>
      <c r="UPL50" s="548"/>
      <c r="UPM50" s="548"/>
      <c r="UPN50" s="548"/>
      <c r="UPO50" s="548"/>
      <c r="UPP50" s="548"/>
      <c r="UPQ50" s="548"/>
      <c r="UPR50" s="548"/>
      <c r="UPS50" s="548"/>
      <c r="UPT50" s="548"/>
      <c r="UPU50" s="548"/>
      <c r="UPV50" s="548"/>
      <c r="UPW50" s="548"/>
      <c r="UPX50" s="548"/>
      <c r="UPY50" s="548"/>
      <c r="UPZ50" s="548"/>
      <c r="UQA50" s="548"/>
      <c r="UQB50" s="548"/>
      <c r="UQC50" s="548"/>
      <c r="UQD50" s="548"/>
      <c r="UQE50" s="548"/>
      <c r="UQF50" s="548"/>
      <c r="UQG50" s="548"/>
      <c r="UQH50" s="548"/>
      <c r="UQI50" s="548"/>
      <c r="UQJ50" s="548"/>
      <c r="UQK50" s="548"/>
      <c r="UQL50" s="548"/>
      <c r="UQM50" s="548"/>
      <c r="UQN50" s="548"/>
      <c r="UQO50" s="548"/>
      <c r="UQP50" s="548"/>
      <c r="UQQ50" s="548"/>
      <c r="UQR50" s="548"/>
      <c r="UQS50" s="548"/>
      <c r="UQT50" s="548"/>
      <c r="UQU50" s="548"/>
      <c r="UQV50" s="548"/>
      <c r="UQW50" s="548"/>
      <c r="UQX50" s="548"/>
      <c r="UQY50" s="548"/>
      <c r="UQZ50" s="548"/>
      <c r="URA50" s="548"/>
      <c r="URB50" s="548"/>
      <c r="URC50" s="548"/>
      <c r="URD50" s="548"/>
      <c r="URE50" s="548"/>
      <c r="URF50" s="548"/>
      <c r="URG50" s="548"/>
      <c r="URH50" s="548"/>
      <c r="URI50" s="548"/>
      <c r="URJ50" s="548"/>
      <c r="URK50" s="548"/>
      <c r="URL50" s="548"/>
      <c r="URM50" s="548"/>
      <c r="URN50" s="548"/>
      <c r="URO50" s="548"/>
      <c r="URP50" s="548"/>
      <c r="URQ50" s="548"/>
      <c r="URR50" s="548"/>
      <c r="URS50" s="548"/>
      <c r="URT50" s="548"/>
      <c r="URU50" s="548"/>
      <c r="URV50" s="548"/>
      <c r="URW50" s="548"/>
      <c r="URX50" s="548"/>
      <c r="URY50" s="548"/>
      <c r="URZ50" s="548"/>
      <c r="USA50" s="548"/>
      <c r="USB50" s="548"/>
      <c r="USC50" s="548"/>
      <c r="USD50" s="548"/>
      <c r="USE50" s="548"/>
      <c r="USF50" s="548"/>
      <c r="USG50" s="548"/>
      <c r="USH50" s="548"/>
      <c r="USI50" s="548"/>
      <c r="USJ50" s="548"/>
      <c r="USK50" s="548"/>
      <c r="USL50" s="548"/>
      <c r="USM50" s="548"/>
      <c r="USN50" s="548"/>
      <c r="USO50" s="548"/>
      <c r="USP50" s="548"/>
      <c r="USQ50" s="548"/>
      <c r="USR50" s="548"/>
      <c r="USS50" s="548"/>
      <c r="UST50" s="548"/>
      <c r="USU50" s="548"/>
      <c r="USV50" s="548"/>
      <c r="USW50" s="548"/>
      <c r="USX50" s="548"/>
      <c r="USY50" s="548"/>
      <c r="USZ50" s="548"/>
      <c r="UTA50" s="548"/>
      <c r="UTB50" s="548"/>
      <c r="UTC50" s="548"/>
      <c r="UTD50" s="548"/>
      <c r="UTE50" s="548"/>
      <c r="UTF50" s="548"/>
      <c r="UTG50" s="548"/>
      <c r="UTH50" s="548"/>
      <c r="UTI50" s="548"/>
      <c r="UTJ50" s="548"/>
      <c r="UTK50" s="548"/>
      <c r="UTL50" s="548"/>
      <c r="UTM50" s="548"/>
      <c r="UTN50" s="548"/>
      <c r="UTO50" s="548"/>
      <c r="UTP50" s="548"/>
      <c r="UTQ50" s="548"/>
      <c r="UTR50" s="548"/>
      <c r="UTS50" s="548"/>
      <c r="UTT50" s="548"/>
      <c r="UTU50" s="548"/>
      <c r="UTV50" s="548"/>
      <c r="UTW50" s="548"/>
      <c r="UTX50" s="548"/>
      <c r="UTY50" s="548"/>
      <c r="UTZ50" s="548"/>
      <c r="UUA50" s="548"/>
      <c r="UUB50" s="548"/>
      <c r="UUC50" s="548"/>
      <c r="UUD50" s="548"/>
      <c r="UUE50" s="548"/>
      <c r="UUF50" s="548"/>
      <c r="UUG50" s="548"/>
      <c r="UUH50" s="548"/>
      <c r="UUI50" s="548"/>
      <c r="UUJ50" s="548"/>
      <c r="UUK50" s="548"/>
      <c r="UUL50" s="548"/>
      <c r="UUM50" s="548"/>
      <c r="UUN50" s="548"/>
      <c r="UUO50" s="548"/>
      <c r="UUP50" s="548"/>
      <c r="UUQ50" s="548"/>
      <c r="UUR50" s="548"/>
      <c r="UUS50" s="548"/>
      <c r="UUT50" s="548"/>
      <c r="UUU50" s="548"/>
      <c r="UUV50" s="548"/>
      <c r="UUW50" s="548"/>
      <c r="UUX50" s="548"/>
      <c r="UUY50" s="548"/>
      <c r="UUZ50" s="548"/>
      <c r="UVA50" s="548"/>
      <c r="UVB50" s="548"/>
      <c r="UVC50" s="548"/>
      <c r="UVD50" s="548"/>
      <c r="UVE50" s="548"/>
      <c r="UVF50" s="548"/>
      <c r="UVG50" s="548"/>
      <c r="UVH50" s="548"/>
      <c r="UVI50" s="548"/>
      <c r="UVJ50" s="548"/>
      <c r="UVK50" s="548"/>
      <c r="UVL50" s="548"/>
      <c r="UVM50" s="548"/>
      <c r="UVN50" s="548"/>
      <c r="UVO50" s="548"/>
      <c r="UVP50" s="548"/>
      <c r="UVQ50" s="548"/>
      <c r="UVR50" s="548"/>
      <c r="UVS50" s="548"/>
      <c r="UVT50" s="548"/>
      <c r="UVU50" s="548"/>
      <c r="UVV50" s="548"/>
      <c r="UVW50" s="548"/>
      <c r="UVX50" s="548"/>
      <c r="UVY50" s="548"/>
      <c r="UVZ50" s="548"/>
      <c r="UWA50" s="548"/>
      <c r="UWB50" s="548"/>
      <c r="UWC50" s="548"/>
      <c r="UWD50" s="548"/>
      <c r="UWE50" s="548"/>
      <c r="UWF50" s="548"/>
      <c r="UWG50" s="548"/>
      <c r="UWH50" s="548"/>
      <c r="UWI50" s="548"/>
      <c r="UWJ50" s="548"/>
      <c r="UWK50" s="548"/>
      <c r="UWL50" s="548"/>
      <c r="UWM50" s="548"/>
      <c r="UWN50" s="548"/>
      <c r="UWO50" s="548"/>
      <c r="UWP50" s="548"/>
      <c r="UWQ50" s="548"/>
      <c r="UWR50" s="548"/>
      <c r="UWS50" s="548"/>
      <c r="UWT50" s="548"/>
      <c r="UWU50" s="548"/>
      <c r="UWV50" s="548"/>
      <c r="UWW50" s="548"/>
      <c r="UWX50" s="548"/>
      <c r="UWY50" s="548"/>
      <c r="UWZ50" s="548"/>
      <c r="UXA50" s="548"/>
      <c r="UXB50" s="548"/>
      <c r="UXC50" s="548"/>
      <c r="UXD50" s="548"/>
      <c r="UXE50" s="548"/>
      <c r="UXF50" s="548"/>
      <c r="UXG50" s="548"/>
      <c r="UXH50" s="548"/>
      <c r="UXI50" s="548"/>
      <c r="UXJ50" s="548"/>
      <c r="UXK50" s="548"/>
      <c r="UXL50" s="548"/>
      <c r="UXM50" s="548"/>
      <c r="UXN50" s="548"/>
      <c r="UXO50" s="548"/>
      <c r="UXP50" s="548"/>
      <c r="UXQ50" s="548"/>
      <c r="UXR50" s="548"/>
      <c r="UXS50" s="548"/>
      <c r="UXT50" s="548"/>
      <c r="UXU50" s="548"/>
      <c r="UXV50" s="548"/>
      <c r="UXW50" s="548"/>
      <c r="UXX50" s="548"/>
      <c r="UXY50" s="548"/>
      <c r="UXZ50" s="548"/>
      <c r="UYA50" s="548"/>
      <c r="UYB50" s="548"/>
      <c r="UYC50" s="548"/>
      <c r="UYD50" s="548"/>
      <c r="UYE50" s="548"/>
      <c r="UYF50" s="548"/>
      <c r="UYG50" s="548"/>
      <c r="UYH50" s="548"/>
      <c r="UYI50" s="548"/>
      <c r="UYJ50" s="548"/>
      <c r="UYK50" s="548"/>
      <c r="UYL50" s="548"/>
      <c r="UYM50" s="548"/>
      <c r="UYN50" s="548"/>
      <c r="UYO50" s="548"/>
      <c r="UYP50" s="548"/>
      <c r="UYQ50" s="548"/>
      <c r="UYR50" s="548"/>
      <c r="UYS50" s="548"/>
      <c r="UYT50" s="548"/>
      <c r="UYU50" s="548"/>
      <c r="UYV50" s="548"/>
      <c r="UYW50" s="548"/>
      <c r="UYX50" s="548"/>
      <c r="UYY50" s="548"/>
      <c r="UYZ50" s="548"/>
      <c r="UZA50" s="548"/>
      <c r="UZB50" s="548"/>
      <c r="UZC50" s="548"/>
      <c r="UZD50" s="548"/>
      <c r="UZE50" s="548"/>
      <c r="UZF50" s="548"/>
      <c r="UZG50" s="548"/>
      <c r="UZH50" s="548"/>
      <c r="UZI50" s="548"/>
      <c r="UZJ50" s="548"/>
      <c r="UZK50" s="548"/>
      <c r="UZL50" s="548"/>
      <c r="UZM50" s="548"/>
      <c r="UZN50" s="548"/>
      <c r="UZO50" s="548"/>
      <c r="UZP50" s="548"/>
      <c r="UZQ50" s="548"/>
      <c r="UZR50" s="548"/>
      <c r="UZS50" s="548"/>
      <c r="UZT50" s="548"/>
      <c r="UZU50" s="548"/>
      <c r="UZV50" s="548"/>
      <c r="UZW50" s="548"/>
      <c r="UZX50" s="548"/>
      <c r="UZY50" s="548"/>
      <c r="UZZ50" s="548"/>
      <c r="VAA50" s="548"/>
      <c r="VAB50" s="548"/>
      <c r="VAC50" s="548"/>
      <c r="VAD50" s="548"/>
      <c r="VAE50" s="548"/>
      <c r="VAF50" s="548"/>
      <c r="VAG50" s="548"/>
      <c r="VAH50" s="548"/>
      <c r="VAI50" s="548"/>
      <c r="VAJ50" s="548"/>
      <c r="VAK50" s="548"/>
      <c r="VAL50" s="548"/>
      <c r="VAM50" s="548"/>
      <c r="VAN50" s="548"/>
      <c r="VAO50" s="548"/>
      <c r="VAP50" s="548"/>
      <c r="VAQ50" s="548"/>
      <c r="VAR50" s="548"/>
      <c r="VAS50" s="548"/>
      <c r="VAT50" s="548"/>
      <c r="VAU50" s="548"/>
      <c r="VAV50" s="548"/>
      <c r="VAW50" s="548"/>
      <c r="VAX50" s="548"/>
      <c r="VAY50" s="548"/>
      <c r="VAZ50" s="548"/>
      <c r="VBA50" s="548"/>
      <c r="VBB50" s="548"/>
      <c r="VBC50" s="548"/>
      <c r="VBD50" s="548"/>
      <c r="VBE50" s="548"/>
      <c r="VBF50" s="548"/>
      <c r="VBG50" s="548"/>
      <c r="VBH50" s="548"/>
      <c r="VBI50" s="548"/>
      <c r="VBJ50" s="548"/>
      <c r="VBK50" s="548"/>
      <c r="VBL50" s="548"/>
      <c r="VBM50" s="548"/>
      <c r="VBN50" s="548"/>
      <c r="VBO50" s="548"/>
      <c r="VBP50" s="548"/>
      <c r="VBQ50" s="548"/>
      <c r="VBR50" s="548"/>
      <c r="VBS50" s="548"/>
      <c r="VBT50" s="548"/>
      <c r="VBU50" s="548"/>
      <c r="VBV50" s="548"/>
      <c r="VBW50" s="548"/>
      <c r="VBX50" s="548"/>
      <c r="VBY50" s="548"/>
      <c r="VBZ50" s="548"/>
      <c r="VCA50" s="548"/>
      <c r="VCB50" s="548"/>
      <c r="VCC50" s="548"/>
      <c r="VCD50" s="548"/>
      <c r="VCE50" s="548"/>
      <c r="VCF50" s="548"/>
      <c r="VCG50" s="548"/>
      <c r="VCH50" s="548"/>
      <c r="VCI50" s="548"/>
      <c r="VCJ50" s="548"/>
      <c r="VCK50" s="548"/>
      <c r="VCL50" s="548"/>
      <c r="VCM50" s="548"/>
      <c r="VCN50" s="548"/>
      <c r="VCO50" s="548"/>
      <c r="VCP50" s="548"/>
      <c r="VCQ50" s="548"/>
      <c r="VCR50" s="548"/>
      <c r="VCS50" s="548"/>
      <c r="VCT50" s="548"/>
      <c r="VCU50" s="548"/>
      <c r="VCV50" s="548"/>
      <c r="VCW50" s="548"/>
      <c r="VCX50" s="548"/>
      <c r="VCY50" s="548"/>
      <c r="VCZ50" s="548"/>
      <c r="VDA50" s="548"/>
      <c r="VDB50" s="548"/>
      <c r="VDC50" s="548"/>
      <c r="VDD50" s="548"/>
      <c r="VDE50" s="548"/>
      <c r="VDF50" s="548"/>
      <c r="VDG50" s="548"/>
      <c r="VDH50" s="548"/>
      <c r="VDI50" s="548"/>
      <c r="VDJ50" s="548"/>
      <c r="VDK50" s="548"/>
      <c r="VDL50" s="548"/>
      <c r="VDM50" s="548"/>
      <c r="VDN50" s="548"/>
      <c r="VDO50" s="548"/>
      <c r="VDP50" s="548"/>
      <c r="VDQ50" s="548"/>
      <c r="VDR50" s="548"/>
      <c r="VDS50" s="548"/>
      <c r="VDT50" s="548"/>
      <c r="VDU50" s="548"/>
      <c r="VDV50" s="548"/>
      <c r="VDW50" s="548"/>
      <c r="VDX50" s="548"/>
      <c r="VDY50" s="548"/>
      <c r="VDZ50" s="548"/>
      <c r="VEA50" s="548"/>
      <c r="VEB50" s="548"/>
      <c r="VEC50" s="548"/>
      <c r="VED50" s="548"/>
      <c r="VEE50" s="548"/>
      <c r="VEF50" s="548"/>
      <c r="VEG50" s="548"/>
      <c r="VEH50" s="548"/>
      <c r="VEI50" s="548"/>
      <c r="VEJ50" s="548"/>
      <c r="VEK50" s="548"/>
      <c r="VEL50" s="548"/>
      <c r="VEM50" s="548"/>
      <c r="VEN50" s="548"/>
      <c r="VEO50" s="548"/>
      <c r="VEP50" s="548"/>
      <c r="VEQ50" s="548"/>
      <c r="VER50" s="548"/>
      <c r="VES50" s="548"/>
      <c r="VET50" s="548"/>
      <c r="VEU50" s="548"/>
      <c r="VEV50" s="548"/>
      <c r="VEW50" s="548"/>
      <c r="VEX50" s="548"/>
      <c r="VEY50" s="548"/>
      <c r="VEZ50" s="548"/>
      <c r="VFA50" s="548"/>
      <c r="VFB50" s="548"/>
      <c r="VFC50" s="548"/>
      <c r="VFD50" s="548"/>
      <c r="VFE50" s="548"/>
      <c r="VFF50" s="548"/>
      <c r="VFG50" s="548"/>
      <c r="VFH50" s="548"/>
      <c r="VFI50" s="548"/>
      <c r="VFJ50" s="548"/>
      <c r="VFK50" s="548"/>
      <c r="VFL50" s="548"/>
      <c r="VFM50" s="548"/>
      <c r="VFN50" s="548"/>
      <c r="VFO50" s="548"/>
      <c r="VFP50" s="548"/>
      <c r="VFQ50" s="548"/>
      <c r="VFR50" s="548"/>
      <c r="VFS50" s="548"/>
      <c r="VFT50" s="548"/>
      <c r="VFU50" s="548"/>
      <c r="VFV50" s="548"/>
      <c r="VFW50" s="548"/>
      <c r="VFX50" s="548"/>
      <c r="VFY50" s="548"/>
      <c r="VFZ50" s="548"/>
      <c r="VGA50" s="548"/>
      <c r="VGB50" s="548"/>
      <c r="VGC50" s="548"/>
      <c r="VGD50" s="548"/>
      <c r="VGE50" s="548"/>
      <c r="VGF50" s="548"/>
      <c r="VGG50" s="548"/>
      <c r="VGH50" s="548"/>
      <c r="VGI50" s="548"/>
      <c r="VGJ50" s="548"/>
      <c r="VGK50" s="548"/>
      <c r="VGL50" s="548"/>
      <c r="VGM50" s="548"/>
      <c r="VGN50" s="548"/>
      <c r="VGO50" s="548"/>
      <c r="VGP50" s="548"/>
      <c r="VGQ50" s="548"/>
      <c r="VGR50" s="548"/>
      <c r="VGS50" s="548"/>
      <c r="VGT50" s="548"/>
      <c r="VGU50" s="548"/>
      <c r="VGV50" s="548"/>
      <c r="VGW50" s="548"/>
      <c r="VGX50" s="548"/>
      <c r="VGY50" s="548"/>
      <c r="VGZ50" s="548"/>
      <c r="VHA50" s="548"/>
      <c r="VHB50" s="548"/>
      <c r="VHC50" s="548"/>
      <c r="VHD50" s="548"/>
      <c r="VHE50" s="548"/>
      <c r="VHF50" s="548"/>
      <c r="VHG50" s="548"/>
      <c r="VHH50" s="548"/>
      <c r="VHI50" s="548"/>
      <c r="VHJ50" s="548"/>
      <c r="VHK50" s="548"/>
      <c r="VHL50" s="548"/>
      <c r="VHM50" s="548"/>
      <c r="VHN50" s="548"/>
      <c r="VHO50" s="548"/>
      <c r="VHP50" s="548"/>
      <c r="VHQ50" s="548"/>
      <c r="VHR50" s="548"/>
      <c r="VHS50" s="548"/>
      <c r="VHT50" s="548"/>
      <c r="VHU50" s="548"/>
      <c r="VHV50" s="548"/>
      <c r="VHW50" s="548"/>
      <c r="VHX50" s="548"/>
      <c r="VHY50" s="548"/>
      <c r="VHZ50" s="548"/>
      <c r="VIA50" s="548"/>
      <c r="VIB50" s="548"/>
      <c r="VIC50" s="548"/>
      <c r="VID50" s="548"/>
      <c r="VIE50" s="548"/>
      <c r="VIF50" s="548"/>
      <c r="VIG50" s="548"/>
      <c r="VIH50" s="548"/>
      <c r="VII50" s="548"/>
      <c r="VIJ50" s="548"/>
      <c r="VIK50" s="548"/>
      <c r="VIL50" s="548"/>
      <c r="VIM50" s="548"/>
      <c r="VIN50" s="548"/>
      <c r="VIO50" s="548"/>
      <c r="VIP50" s="548"/>
      <c r="VIQ50" s="548"/>
      <c r="VIR50" s="548"/>
      <c r="VIS50" s="548"/>
      <c r="VIT50" s="548"/>
      <c r="VIU50" s="548"/>
      <c r="VIV50" s="548"/>
      <c r="VIW50" s="548"/>
      <c r="VIX50" s="548"/>
      <c r="VIY50" s="548"/>
      <c r="VIZ50" s="548"/>
      <c r="VJA50" s="548"/>
      <c r="VJB50" s="548"/>
      <c r="VJC50" s="548"/>
      <c r="VJD50" s="548"/>
      <c r="VJE50" s="548"/>
      <c r="VJF50" s="548"/>
      <c r="VJG50" s="548"/>
      <c r="VJH50" s="548"/>
      <c r="VJI50" s="548"/>
      <c r="VJJ50" s="548"/>
      <c r="VJK50" s="548"/>
      <c r="VJL50" s="548"/>
      <c r="VJM50" s="548"/>
      <c r="VJN50" s="548"/>
      <c r="VJO50" s="548"/>
      <c r="VJP50" s="548"/>
      <c r="VJQ50" s="548"/>
      <c r="VJR50" s="548"/>
      <c r="VJS50" s="548"/>
      <c r="VJT50" s="548"/>
      <c r="VJU50" s="548"/>
      <c r="VJV50" s="548"/>
      <c r="VJW50" s="548"/>
      <c r="VJX50" s="548"/>
      <c r="VJY50" s="548"/>
      <c r="VJZ50" s="548"/>
      <c r="VKA50" s="548"/>
      <c r="VKB50" s="548"/>
      <c r="VKC50" s="548"/>
      <c r="VKD50" s="548"/>
      <c r="VKE50" s="548"/>
      <c r="VKF50" s="548"/>
      <c r="VKG50" s="548"/>
      <c r="VKH50" s="548"/>
      <c r="VKI50" s="548"/>
      <c r="VKJ50" s="548"/>
      <c r="VKK50" s="548"/>
      <c r="VKL50" s="548"/>
      <c r="VKM50" s="548"/>
      <c r="VKN50" s="548"/>
      <c r="VKO50" s="548"/>
      <c r="VKP50" s="548"/>
      <c r="VKQ50" s="548"/>
      <c r="VKR50" s="548"/>
      <c r="VKS50" s="548"/>
      <c r="VKT50" s="548"/>
      <c r="VKU50" s="548"/>
      <c r="VKV50" s="548"/>
      <c r="VKW50" s="548"/>
      <c r="VKX50" s="548"/>
      <c r="VKY50" s="548"/>
      <c r="VKZ50" s="548"/>
      <c r="VLA50" s="548"/>
      <c r="VLB50" s="548"/>
      <c r="VLC50" s="548"/>
      <c r="VLD50" s="548"/>
      <c r="VLE50" s="548"/>
      <c r="VLF50" s="548"/>
      <c r="VLG50" s="548"/>
      <c r="VLH50" s="548"/>
      <c r="VLI50" s="548"/>
      <c r="VLJ50" s="548"/>
      <c r="VLK50" s="548"/>
      <c r="VLL50" s="548"/>
      <c r="VLM50" s="548"/>
      <c r="VLN50" s="548"/>
      <c r="VLO50" s="548"/>
      <c r="VLP50" s="548"/>
      <c r="VLQ50" s="548"/>
      <c r="VLR50" s="548"/>
      <c r="VLS50" s="548"/>
      <c r="VLT50" s="548"/>
      <c r="VLU50" s="548"/>
      <c r="VLV50" s="548"/>
      <c r="VLW50" s="548"/>
      <c r="VLX50" s="548"/>
      <c r="VLY50" s="548"/>
      <c r="VLZ50" s="548"/>
      <c r="VMA50" s="548"/>
      <c r="VMB50" s="548"/>
      <c r="VMC50" s="548"/>
      <c r="VMD50" s="548"/>
      <c r="VME50" s="548"/>
      <c r="VMF50" s="548"/>
      <c r="VMG50" s="548"/>
      <c r="VMH50" s="548"/>
      <c r="VMI50" s="548"/>
      <c r="VMJ50" s="548"/>
      <c r="VMK50" s="548"/>
      <c r="VML50" s="548"/>
      <c r="VMM50" s="548"/>
      <c r="VMN50" s="548"/>
      <c r="VMO50" s="548"/>
      <c r="VMP50" s="548"/>
      <c r="VMQ50" s="548"/>
      <c r="VMR50" s="548"/>
      <c r="VMS50" s="548"/>
      <c r="VMT50" s="548"/>
      <c r="VMU50" s="548"/>
      <c r="VMV50" s="548"/>
      <c r="VMW50" s="548"/>
      <c r="VMX50" s="548"/>
      <c r="VMY50" s="548"/>
      <c r="VMZ50" s="548"/>
      <c r="VNA50" s="548"/>
      <c r="VNB50" s="548"/>
      <c r="VNC50" s="548"/>
      <c r="VND50" s="548"/>
      <c r="VNE50" s="548"/>
      <c r="VNF50" s="548"/>
      <c r="VNG50" s="548"/>
      <c r="VNH50" s="548"/>
      <c r="VNI50" s="548"/>
      <c r="VNJ50" s="548"/>
      <c r="VNK50" s="548"/>
      <c r="VNL50" s="548"/>
      <c r="VNM50" s="548"/>
      <c r="VNN50" s="548"/>
      <c r="VNO50" s="548"/>
      <c r="VNP50" s="548"/>
      <c r="VNQ50" s="548"/>
      <c r="VNR50" s="548"/>
      <c r="VNS50" s="548"/>
      <c r="VNT50" s="548"/>
      <c r="VNU50" s="548"/>
      <c r="VNV50" s="548"/>
      <c r="VNW50" s="548"/>
      <c r="VNX50" s="548"/>
      <c r="VNY50" s="548"/>
      <c r="VNZ50" s="548"/>
      <c r="VOA50" s="548"/>
      <c r="VOB50" s="548"/>
      <c r="VOC50" s="548"/>
      <c r="VOD50" s="548"/>
      <c r="VOE50" s="548"/>
      <c r="VOF50" s="548"/>
      <c r="VOG50" s="548"/>
      <c r="VOH50" s="548"/>
      <c r="VOI50" s="548"/>
      <c r="VOJ50" s="548"/>
      <c r="VOK50" s="548"/>
      <c r="VOL50" s="548"/>
      <c r="VOM50" s="548"/>
      <c r="VON50" s="548"/>
      <c r="VOO50" s="548"/>
      <c r="VOP50" s="548"/>
      <c r="VOQ50" s="548"/>
      <c r="VOR50" s="548"/>
      <c r="VOS50" s="548"/>
      <c r="VOT50" s="548"/>
      <c r="VOU50" s="548"/>
      <c r="VOV50" s="548"/>
      <c r="VOW50" s="548"/>
      <c r="VOX50" s="548"/>
      <c r="VOY50" s="548"/>
      <c r="VOZ50" s="548"/>
      <c r="VPA50" s="548"/>
      <c r="VPB50" s="548"/>
      <c r="VPC50" s="548"/>
      <c r="VPD50" s="548"/>
      <c r="VPE50" s="548"/>
      <c r="VPF50" s="548"/>
      <c r="VPG50" s="548"/>
      <c r="VPH50" s="548"/>
      <c r="VPI50" s="548"/>
      <c r="VPJ50" s="548"/>
      <c r="VPK50" s="548"/>
      <c r="VPL50" s="548"/>
      <c r="VPM50" s="548"/>
      <c r="VPN50" s="548"/>
      <c r="VPO50" s="548"/>
      <c r="VPP50" s="548"/>
      <c r="VPQ50" s="548"/>
      <c r="VPR50" s="548"/>
      <c r="VPS50" s="548"/>
      <c r="VPT50" s="548"/>
      <c r="VPU50" s="548"/>
      <c r="VPV50" s="548"/>
      <c r="VPW50" s="548"/>
      <c r="VPX50" s="548"/>
      <c r="VPY50" s="548"/>
      <c r="VPZ50" s="548"/>
      <c r="VQA50" s="548"/>
      <c r="VQB50" s="548"/>
      <c r="VQC50" s="548"/>
      <c r="VQD50" s="548"/>
      <c r="VQE50" s="548"/>
      <c r="VQF50" s="548"/>
      <c r="VQG50" s="548"/>
      <c r="VQH50" s="548"/>
      <c r="VQI50" s="548"/>
      <c r="VQJ50" s="548"/>
      <c r="VQK50" s="548"/>
      <c r="VQL50" s="548"/>
      <c r="VQM50" s="548"/>
      <c r="VQN50" s="548"/>
      <c r="VQO50" s="548"/>
      <c r="VQP50" s="548"/>
      <c r="VQQ50" s="548"/>
      <c r="VQR50" s="548"/>
      <c r="VQS50" s="548"/>
      <c r="VQT50" s="548"/>
      <c r="VQU50" s="548"/>
      <c r="VQV50" s="548"/>
      <c r="VQW50" s="548"/>
      <c r="VQX50" s="548"/>
      <c r="VQY50" s="548"/>
      <c r="VQZ50" s="548"/>
      <c r="VRA50" s="548"/>
      <c r="VRB50" s="548"/>
      <c r="VRC50" s="548"/>
      <c r="VRD50" s="548"/>
      <c r="VRE50" s="548"/>
      <c r="VRF50" s="548"/>
      <c r="VRG50" s="548"/>
      <c r="VRH50" s="548"/>
      <c r="VRI50" s="548"/>
      <c r="VRJ50" s="548"/>
      <c r="VRK50" s="548"/>
      <c r="VRL50" s="548"/>
      <c r="VRM50" s="548"/>
      <c r="VRN50" s="548"/>
      <c r="VRO50" s="548"/>
      <c r="VRP50" s="548"/>
      <c r="VRQ50" s="548"/>
      <c r="VRR50" s="548"/>
      <c r="VRS50" s="548"/>
      <c r="VRT50" s="548"/>
      <c r="VRU50" s="548"/>
      <c r="VRV50" s="548"/>
      <c r="VRW50" s="548"/>
      <c r="VRX50" s="548"/>
      <c r="VRY50" s="548"/>
      <c r="VRZ50" s="548"/>
      <c r="VSA50" s="548"/>
      <c r="VSB50" s="548"/>
      <c r="VSC50" s="548"/>
      <c r="VSD50" s="548"/>
      <c r="VSE50" s="548"/>
      <c r="VSF50" s="548"/>
      <c r="VSG50" s="548"/>
      <c r="VSH50" s="548"/>
      <c r="VSI50" s="548"/>
      <c r="VSJ50" s="548"/>
      <c r="VSK50" s="548"/>
      <c r="VSL50" s="548"/>
      <c r="VSM50" s="548"/>
      <c r="VSN50" s="548"/>
      <c r="VSO50" s="548"/>
      <c r="VSP50" s="548"/>
      <c r="VSQ50" s="548"/>
      <c r="VSR50" s="548"/>
      <c r="VSS50" s="548"/>
      <c r="VST50" s="548"/>
      <c r="VSU50" s="548"/>
      <c r="VSV50" s="548"/>
      <c r="VSW50" s="548"/>
      <c r="VSX50" s="548"/>
      <c r="VSY50" s="548"/>
      <c r="VSZ50" s="548"/>
      <c r="VTA50" s="548"/>
      <c r="VTB50" s="548"/>
      <c r="VTC50" s="548"/>
      <c r="VTD50" s="548"/>
      <c r="VTE50" s="548"/>
      <c r="VTF50" s="548"/>
      <c r="VTG50" s="548"/>
      <c r="VTH50" s="548"/>
      <c r="VTI50" s="548"/>
      <c r="VTJ50" s="548"/>
      <c r="VTK50" s="548"/>
      <c r="VTL50" s="548"/>
      <c r="VTM50" s="548"/>
      <c r="VTN50" s="548"/>
      <c r="VTO50" s="548"/>
      <c r="VTP50" s="548"/>
      <c r="VTQ50" s="548"/>
      <c r="VTR50" s="548"/>
      <c r="VTS50" s="548"/>
      <c r="VTT50" s="548"/>
      <c r="VTU50" s="548"/>
      <c r="VTV50" s="548"/>
      <c r="VTW50" s="548"/>
      <c r="VTX50" s="548"/>
      <c r="VTY50" s="548"/>
      <c r="VTZ50" s="548"/>
      <c r="VUA50" s="548"/>
      <c r="VUB50" s="548"/>
      <c r="VUC50" s="548"/>
      <c r="VUD50" s="548"/>
      <c r="VUE50" s="548"/>
      <c r="VUF50" s="548"/>
      <c r="VUG50" s="548"/>
      <c r="VUH50" s="548"/>
      <c r="VUI50" s="548"/>
      <c r="VUJ50" s="548"/>
      <c r="VUK50" s="548"/>
      <c r="VUL50" s="548"/>
      <c r="VUM50" s="548"/>
      <c r="VUN50" s="548"/>
      <c r="VUO50" s="548"/>
      <c r="VUP50" s="548"/>
      <c r="VUQ50" s="548"/>
      <c r="VUR50" s="548"/>
      <c r="VUS50" s="548"/>
      <c r="VUT50" s="548"/>
      <c r="VUU50" s="548"/>
      <c r="VUV50" s="548"/>
      <c r="VUW50" s="548"/>
      <c r="VUX50" s="548"/>
      <c r="VUY50" s="548"/>
      <c r="VUZ50" s="548"/>
      <c r="VVA50" s="548"/>
      <c r="VVB50" s="548"/>
      <c r="VVC50" s="548"/>
      <c r="VVD50" s="548"/>
      <c r="VVE50" s="548"/>
      <c r="VVF50" s="548"/>
      <c r="VVG50" s="548"/>
      <c r="VVH50" s="548"/>
      <c r="VVI50" s="548"/>
      <c r="VVJ50" s="548"/>
      <c r="VVK50" s="548"/>
      <c r="VVL50" s="548"/>
      <c r="VVM50" s="548"/>
      <c r="VVN50" s="548"/>
      <c r="VVO50" s="548"/>
      <c r="VVP50" s="548"/>
      <c r="VVQ50" s="548"/>
      <c r="VVR50" s="548"/>
      <c r="VVS50" s="548"/>
      <c r="VVT50" s="548"/>
      <c r="VVU50" s="548"/>
      <c r="VVV50" s="548"/>
      <c r="VVW50" s="548"/>
      <c r="VVX50" s="548"/>
      <c r="VVY50" s="548"/>
      <c r="VVZ50" s="548"/>
      <c r="VWA50" s="548"/>
      <c r="VWB50" s="548"/>
      <c r="VWC50" s="548"/>
      <c r="VWD50" s="548"/>
      <c r="VWE50" s="548"/>
      <c r="VWF50" s="548"/>
      <c r="VWG50" s="548"/>
      <c r="VWH50" s="548"/>
      <c r="VWI50" s="548"/>
      <c r="VWJ50" s="548"/>
      <c r="VWK50" s="548"/>
      <c r="VWL50" s="548"/>
      <c r="VWM50" s="548"/>
      <c r="VWN50" s="548"/>
      <c r="VWO50" s="548"/>
      <c r="VWP50" s="548"/>
      <c r="VWQ50" s="548"/>
      <c r="VWR50" s="548"/>
      <c r="VWS50" s="548"/>
      <c r="VWT50" s="548"/>
      <c r="VWU50" s="548"/>
      <c r="VWV50" s="548"/>
      <c r="VWW50" s="548"/>
      <c r="VWX50" s="548"/>
      <c r="VWY50" s="548"/>
      <c r="VWZ50" s="548"/>
      <c r="VXA50" s="548"/>
      <c r="VXB50" s="548"/>
      <c r="VXC50" s="548"/>
      <c r="VXD50" s="548"/>
      <c r="VXE50" s="548"/>
      <c r="VXF50" s="548"/>
      <c r="VXG50" s="548"/>
      <c r="VXH50" s="548"/>
      <c r="VXI50" s="548"/>
      <c r="VXJ50" s="548"/>
      <c r="VXK50" s="548"/>
      <c r="VXL50" s="548"/>
      <c r="VXM50" s="548"/>
      <c r="VXN50" s="548"/>
      <c r="VXO50" s="548"/>
      <c r="VXP50" s="548"/>
      <c r="VXQ50" s="548"/>
      <c r="VXR50" s="548"/>
      <c r="VXS50" s="548"/>
      <c r="VXT50" s="548"/>
      <c r="VXU50" s="548"/>
      <c r="VXV50" s="548"/>
      <c r="VXW50" s="548"/>
      <c r="VXX50" s="548"/>
      <c r="VXY50" s="548"/>
      <c r="VXZ50" s="548"/>
      <c r="VYA50" s="548"/>
      <c r="VYB50" s="548"/>
      <c r="VYC50" s="548"/>
      <c r="VYD50" s="548"/>
      <c r="VYE50" s="548"/>
      <c r="VYF50" s="548"/>
      <c r="VYG50" s="548"/>
      <c r="VYH50" s="548"/>
      <c r="VYI50" s="548"/>
      <c r="VYJ50" s="548"/>
      <c r="VYK50" s="548"/>
      <c r="VYL50" s="548"/>
      <c r="VYM50" s="548"/>
      <c r="VYN50" s="548"/>
      <c r="VYO50" s="548"/>
      <c r="VYP50" s="548"/>
      <c r="VYQ50" s="548"/>
      <c r="VYR50" s="548"/>
      <c r="VYS50" s="548"/>
      <c r="VYT50" s="548"/>
      <c r="VYU50" s="548"/>
      <c r="VYV50" s="548"/>
      <c r="VYW50" s="548"/>
      <c r="VYX50" s="548"/>
      <c r="VYY50" s="548"/>
      <c r="VYZ50" s="548"/>
      <c r="VZA50" s="548"/>
      <c r="VZB50" s="548"/>
      <c r="VZC50" s="548"/>
      <c r="VZD50" s="548"/>
      <c r="VZE50" s="548"/>
      <c r="VZF50" s="548"/>
      <c r="VZG50" s="548"/>
      <c r="VZH50" s="548"/>
      <c r="VZI50" s="548"/>
      <c r="VZJ50" s="548"/>
      <c r="VZK50" s="548"/>
      <c r="VZL50" s="548"/>
      <c r="VZM50" s="548"/>
      <c r="VZN50" s="548"/>
      <c r="VZO50" s="548"/>
      <c r="VZP50" s="548"/>
      <c r="VZQ50" s="548"/>
      <c r="VZR50" s="548"/>
      <c r="VZS50" s="548"/>
      <c r="VZT50" s="548"/>
      <c r="VZU50" s="548"/>
      <c r="VZV50" s="548"/>
      <c r="VZW50" s="548"/>
      <c r="VZX50" s="548"/>
      <c r="VZY50" s="548"/>
      <c r="VZZ50" s="548"/>
      <c r="WAA50" s="548"/>
      <c r="WAB50" s="548"/>
      <c r="WAC50" s="548"/>
      <c r="WAD50" s="548"/>
      <c r="WAE50" s="548"/>
      <c r="WAF50" s="548"/>
      <c r="WAG50" s="548"/>
      <c r="WAH50" s="548"/>
      <c r="WAI50" s="548"/>
      <c r="WAJ50" s="548"/>
      <c r="WAK50" s="548"/>
      <c r="WAL50" s="548"/>
      <c r="WAM50" s="548"/>
      <c r="WAN50" s="548"/>
      <c r="WAO50" s="548"/>
      <c r="WAP50" s="548"/>
      <c r="WAQ50" s="548"/>
      <c r="WAR50" s="548"/>
      <c r="WAS50" s="548"/>
      <c r="WAT50" s="548"/>
      <c r="WAU50" s="548"/>
      <c r="WAV50" s="548"/>
      <c r="WAW50" s="548"/>
      <c r="WAX50" s="548"/>
      <c r="WAY50" s="548"/>
      <c r="WAZ50" s="548"/>
      <c r="WBA50" s="548"/>
      <c r="WBB50" s="548"/>
      <c r="WBC50" s="548"/>
      <c r="WBD50" s="548"/>
      <c r="WBE50" s="548"/>
      <c r="WBF50" s="548"/>
      <c r="WBG50" s="548"/>
      <c r="WBH50" s="548"/>
      <c r="WBI50" s="548"/>
      <c r="WBJ50" s="548"/>
      <c r="WBK50" s="548"/>
      <c r="WBL50" s="548"/>
      <c r="WBM50" s="548"/>
      <c r="WBN50" s="548"/>
      <c r="WBO50" s="548"/>
      <c r="WBP50" s="548"/>
      <c r="WBQ50" s="548"/>
      <c r="WBR50" s="548"/>
      <c r="WBS50" s="548"/>
      <c r="WBT50" s="548"/>
      <c r="WBU50" s="548"/>
      <c r="WBV50" s="548"/>
      <c r="WBW50" s="548"/>
      <c r="WBX50" s="548"/>
      <c r="WBY50" s="548"/>
      <c r="WBZ50" s="548"/>
      <c r="WCA50" s="548"/>
      <c r="WCB50" s="548"/>
      <c r="WCC50" s="548"/>
      <c r="WCD50" s="548"/>
      <c r="WCE50" s="548"/>
      <c r="WCF50" s="548"/>
      <c r="WCG50" s="548"/>
      <c r="WCH50" s="548"/>
      <c r="WCI50" s="548"/>
      <c r="WCJ50" s="548"/>
      <c r="WCK50" s="548"/>
      <c r="WCL50" s="548"/>
      <c r="WCM50" s="548"/>
      <c r="WCN50" s="548"/>
      <c r="WCO50" s="548"/>
      <c r="WCP50" s="548"/>
      <c r="WCQ50" s="548"/>
      <c r="WCR50" s="548"/>
      <c r="WCS50" s="548"/>
      <c r="WCT50" s="548"/>
      <c r="WCU50" s="548"/>
      <c r="WCV50" s="548"/>
      <c r="WCW50" s="548"/>
      <c r="WCX50" s="548"/>
      <c r="WCY50" s="548"/>
      <c r="WCZ50" s="548"/>
      <c r="WDA50" s="548"/>
      <c r="WDB50" s="548"/>
      <c r="WDC50" s="548"/>
      <c r="WDD50" s="548"/>
      <c r="WDE50" s="548"/>
      <c r="WDF50" s="548"/>
      <c r="WDG50" s="548"/>
      <c r="WDH50" s="548"/>
      <c r="WDI50" s="548"/>
      <c r="WDJ50" s="548"/>
      <c r="WDK50" s="548"/>
      <c r="WDL50" s="548"/>
      <c r="WDM50" s="548"/>
      <c r="WDN50" s="548"/>
      <c r="WDO50" s="548"/>
      <c r="WDP50" s="548"/>
      <c r="WDQ50" s="548"/>
      <c r="WDR50" s="548"/>
      <c r="WDS50" s="548"/>
      <c r="WDT50" s="548"/>
      <c r="WDU50" s="548"/>
      <c r="WDV50" s="548"/>
      <c r="WDW50" s="548"/>
      <c r="WDX50" s="548"/>
      <c r="WDY50" s="548"/>
      <c r="WDZ50" s="548"/>
      <c r="WEA50" s="548"/>
      <c r="WEB50" s="548"/>
      <c r="WEC50" s="548"/>
      <c r="WED50" s="548"/>
      <c r="WEE50" s="548"/>
      <c r="WEF50" s="548"/>
      <c r="WEG50" s="548"/>
      <c r="WEH50" s="548"/>
      <c r="WEI50" s="548"/>
      <c r="WEJ50" s="548"/>
      <c r="WEK50" s="548"/>
      <c r="WEL50" s="548"/>
      <c r="WEM50" s="548"/>
      <c r="WEN50" s="548"/>
      <c r="WEO50" s="548"/>
      <c r="WEP50" s="548"/>
      <c r="WEQ50" s="548"/>
      <c r="WER50" s="548"/>
      <c r="WES50" s="548"/>
      <c r="WET50" s="548"/>
      <c r="WEU50" s="548"/>
      <c r="WEV50" s="548"/>
      <c r="WEW50" s="548"/>
      <c r="WEX50" s="548"/>
      <c r="WEY50" s="548"/>
      <c r="WEZ50" s="548"/>
      <c r="WFA50" s="548"/>
      <c r="WFB50" s="548"/>
      <c r="WFC50" s="548"/>
      <c r="WFD50" s="548"/>
      <c r="WFE50" s="548"/>
      <c r="WFF50" s="548"/>
      <c r="WFG50" s="548"/>
      <c r="WFH50" s="548"/>
      <c r="WFI50" s="548"/>
      <c r="WFJ50" s="548"/>
      <c r="WFK50" s="548"/>
      <c r="WFL50" s="548"/>
      <c r="WFM50" s="548"/>
      <c r="WFN50" s="548"/>
      <c r="WFO50" s="548"/>
      <c r="WFP50" s="548"/>
      <c r="WFQ50" s="548"/>
      <c r="WFR50" s="548"/>
      <c r="WFS50" s="548"/>
      <c r="WFT50" s="548"/>
      <c r="WFU50" s="548"/>
      <c r="WFV50" s="548"/>
      <c r="WFW50" s="548"/>
      <c r="WFX50" s="548"/>
      <c r="WFY50" s="548"/>
      <c r="WFZ50" s="548"/>
      <c r="WGA50" s="548"/>
      <c r="WGB50" s="548"/>
      <c r="WGC50" s="548"/>
      <c r="WGD50" s="548"/>
      <c r="WGE50" s="548"/>
      <c r="WGF50" s="548"/>
      <c r="WGG50" s="548"/>
      <c r="WGH50" s="548"/>
      <c r="WGI50" s="548"/>
      <c r="WGJ50" s="548"/>
      <c r="WGK50" s="548"/>
      <c r="WGL50" s="548"/>
      <c r="WGM50" s="548"/>
      <c r="WGN50" s="548"/>
      <c r="WGO50" s="548"/>
      <c r="WGP50" s="548"/>
      <c r="WGQ50" s="548"/>
      <c r="WGR50" s="548"/>
      <c r="WGS50" s="548"/>
      <c r="WGT50" s="548"/>
      <c r="WGU50" s="548"/>
      <c r="WGV50" s="548"/>
      <c r="WGW50" s="548"/>
      <c r="WGX50" s="548"/>
      <c r="WGY50" s="548"/>
      <c r="WGZ50" s="548"/>
      <c r="WHA50" s="548"/>
      <c r="WHB50" s="548"/>
      <c r="WHC50" s="548"/>
      <c r="WHD50" s="548"/>
      <c r="WHE50" s="548"/>
      <c r="WHF50" s="548"/>
      <c r="WHG50" s="548"/>
      <c r="WHH50" s="548"/>
      <c r="WHI50" s="548"/>
      <c r="WHJ50" s="548"/>
      <c r="WHK50" s="548"/>
      <c r="WHL50" s="548"/>
      <c r="WHM50" s="548"/>
      <c r="WHN50" s="548"/>
      <c r="WHO50" s="548"/>
      <c r="WHP50" s="548"/>
      <c r="WHQ50" s="548"/>
      <c r="WHR50" s="548"/>
      <c r="WHS50" s="548"/>
      <c r="WHT50" s="548"/>
      <c r="WHU50" s="548"/>
      <c r="WHV50" s="548"/>
      <c r="WHW50" s="548"/>
      <c r="WHX50" s="548"/>
      <c r="WHY50" s="548"/>
      <c r="WHZ50" s="548"/>
      <c r="WIA50" s="548"/>
      <c r="WIB50" s="548"/>
      <c r="WIC50" s="548"/>
      <c r="WID50" s="548"/>
      <c r="WIE50" s="548"/>
      <c r="WIF50" s="548"/>
      <c r="WIG50" s="548"/>
      <c r="WIH50" s="548"/>
      <c r="WII50" s="548"/>
      <c r="WIJ50" s="548"/>
      <c r="WIK50" s="548"/>
      <c r="WIL50" s="548"/>
      <c r="WIM50" s="548"/>
      <c r="WIN50" s="548"/>
      <c r="WIO50" s="548"/>
      <c r="WIP50" s="548"/>
      <c r="WIQ50" s="548"/>
      <c r="WIR50" s="548"/>
      <c r="WIS50" s="548"/>
      <c r="WIT50" s="548"/>
      <c r="WIU50" s="548"/>
      <c r="WIV50" s="548"/>
      <c r="WIW50" s="548"/>
      <c r="WIX50" s="548"/>
      <c r="WIY50" s="548"/>
      <c r="WIZ50" s="548"/>
      <c r="WJA50" s="548"/>
      <c r="WJB50" s="548"/>
      <c r="WJC50" s="548"/>
      <c r="WJD50" s="548"/>
      <c r="WJE50" s="548"/>
      <c r="WJF50" s="548"/>
      <c r="WJG50" s="548"/>
      <c r="WJH50" s="548"/>
      <c r="WJI50" s="548"/>
      <c r="WJJ50" s="548"/>
      <c r="WJK50" s="548"/>
      <c r="WJL50" s="548"/>
      <c r="WJM50" s="548"/>
      <c r="WJN50" s="548"/>
      <c r="WJO50" s="548"/>
      <c r="WJP50" s="548"/>
      <c r="WJQ50" s="548"/>
      <c r="WJR50" s="548"/>
      <c r="WJS50" s="548"/>
      <c r="WJT50" s="548"/>
      <c r="WJU50" s="548"/>
      <c r="WJV50" s="548"/>
      <c r="WJW50" s="548"/>
      <c r="WJX50" s="548"/>
      <c r="WJY50" s="548"/>
      <c r="WJZ50" s="548"/>
      <c r="WKA50" s="548"/>
      <c r="WKB50" s="548"/>
      <c r="WKC50" s="548"/>
      <c r="WKD50" s="548"/>
      <c r="WKE50" s="548"/>
      <c r="WKF50" s="548"/>
      <c r="WKG50" s="548"/>
      <c r="WKH50" s="548"/>
      <c r="WKI50" s="548"/>
      <c r="WKJ50" s="548"/>
      <c r="WKK50" s="548"/>
      <c r="WKL50" s="548"/>
      <c r="WKM50" s="548"/>
      <c r="WKN50" s="548"/>
      <c r="WKO50" s="548"/>
      <c r="WKP50" s="548"/>
      <c r="WKQ50" s="548"/>
      <c r="WKR50" s="548"/>
      <c r="WKS50" s="548"/>
      <c r="WKT50" s="548"/>
      <c r="WKU50" s="548"/>
      <c r="WKV50" s="548"/>
      <c r="WKW50" s="548"/>
      <c r="WKX50" s="548"/>
      <c r="WKY50" s="548"/>
      <c r="WKZ50" s="548"/>
      <c r="WLA50" s="548"/>
      <c r="WLB50" s="548"/>
      <c r="WLC50" s="548"/>
      <c r="WLD50" s="548"/>
      <c r="WLE50" s="548"/>
      <c r="WLF50" s="548"/>
      <c r="WLG50" s="548"/>
      <c r="WLH50" s="548"/>
      <c r="WLI50" s="548"/>
      <c r="WLJ50" s="548"/>
      <c r="WLK50" s="548"/>
      <c r="WLL50" s="548"/>
      <c r="WLM50" s="548"/>
      <c r="WLN50" s="548"/>
      <c r="WLO50" s="548"/>
      <c r="WLP50" s="548"/>
      <c r="WLQ50" s="548"/>
      <c r="WLR50" s="548"/>
      <c r="WLS50" s="548"/>
      <c r="WLT50" s="548"/>
      <c r="WLU50" s="548"/>
      <c r="WLV50" s="548"/>
      <c r="WLW50" s="548"/>
      <c r="WLX50" s="548"/>
      <c r="WLY50" s="548"/>
      <c r="WLZ50" s="548"/>
      <c r="WMA50" s="548"/>
      <c r="WMB50" s="548"/>
      <c r="WMC50" s="548"/>
      <c r="WMD50" s="548"/>
      <c r="WME50" s="548"/>
      <c r="WMF50" s="548"/>
      <c r="WMG50" s="548"/>
      <c r="WMH50" s="548"/>
      <c r="WMI50" s="548"/>
      <c r="WMJ50" s="548"/>
      <c r="WMK50" s="548"/>
      <c r="WML50" s="548"/>
      <c r="WMM50" s="548"/>
      <c r="WMN50" s="548"/>
      <c r="WMO50" s="548"/>
      <c r="WMP50" s="548"/>
      <c r="WMQ50" s="548"/>
      <c r="WMR50" s="548"/>
      <c r="WMS50" s="548"/>
      <c r="WMT50" s="548"/>
      <c r="WMU50" s="548"/>
      <c r="WMV50" s="548"/>
      <c r="WMW50" s="548"/>
      <c r="WMX50" s="548"/>
      <c r="WMY50" s="548"/>
      <c r="WMZ50" s="548"/>
      <c r="WNA50" s="548"/>
      <c r="WNB50" s="548"/>
      <c r="WNC50" s="548"/>
      <c r="WND50" s="548"/>
      <c r="WNE50" s="548"/>
      <c r="WNF50" s="548"/>
      <c r="WNG50" s="548"/>
      <c r="WNH50" s="548"/>
      <c r="WNI50" s="548"/>
      <c r="WNJ50" s="548"/>
      <c r="WNK50" s="548"/>
      <c r="WNL50" s="548"/>
      <c r="WNM50" s="548"/>
      <c r="WNN50" s="548"/>
      <c r="WNO50" s="548"/>
      <c r="WNP50" s="548"/>
      <c r="WNQ50" s="548"/>
      <c r="WNR50" s="548"/>
      <c r="WNS50" s="548"/>
      <c r="WNT50" s="548"/>
      <c r="WNU50" s="548"/>
      <c r="WNV50" s="548"/>
      <c r="WNW50" s="548"/>
      <c r="WNX50" s="548"/>
      <c r="WNY50" s="548"/>
      <c r="WNZ50" s="548"/>
      <c r="WOA50" s="548"/>
      <c r="WOB50" s="548"/>
      <c r="WOC50" s="548"/>
      <c r="WOD50" s="548"/>
      <c r="WOE50" s="548"/>
      <c r="WOF50" s="548"/>
      <c r="WOG50" s="548"/>
      <c r="WOH50" s="548"/>
      <c r="WOI50" s="548"/>
      <c r="WOJ50" s="548"/>
      <c r="WOK50" s="548"/>
      <c r="WOL50" s="548"/>
      <c r="WOM50" s="548"/>
      <c r="WON50" s="548"/>
      <c r="WOO50" s="548"/>
      <c r="WOP50" s="548"/>
      <c r="WOQ50" s="548"/>
      <c r="WOR50" s="548"/>
      <c r="WOS50" s="548"/>
      <c r="WOT50" s="548"/>
      <c r="WOU50" s="548"/>
      <c r="WOV50" s="548"/>
      <c r="WOW50" s="548"/>
      <c r="WOX50" s="548"/>
      <c r="WOY50" s="548"/>
      <c r="WOZ50" s="548"/>
      <c r="WPA50" s="548"/>
      <c r="WPB50" s="548"/>
      <c r="WPC50" s="548"/>
      <c r="WPD50" s="548"/>
      <c r="WPE50" s="548"/>
      <c r="WPF50" s="548"/>
      <c r="WPG50" s="548"/>
      <c r="WPH50" s="548"/>
      <c r="WPI50" s="548"/>
      <c r="WPJ50" s="548"/>
      <c r="WPK50" s="548"/>
      <c r="WPL50" s="548"/>
      <c r="WPM50" s="548"/>
      <c r="WPN50" s="548"/>
      <c r="WPO50" s="548"/>
      <c r="WPP50" s="548"/>
      <c r="WPQ50" s="548"/>
      <c r="WPR50" s="548"/>
      <c r="WPS50" s="548"/>
      <c r="WPT50" s="548"/>
      <c r="WPU50" s="548"/>
      <c r="WPV50" s="548"/>
      <c r="WPW50" s="548"/>
      <c r="WPX50" s="548"/>
      <c r="WPY50" s="548"/>
      <c r="WPZ50" s="548"/>
      <c r="WQA50" s="548"/>
      <c r="WQB50" s="548"/>
      <c r="WQC50" s="548"/>
      <c r="WQD50" s="548"/>
      <c r="WQE50" s="548"/>
      <c r="WQF50" s="548"/>
      <c r="WQG50" s="548"/>
      <c r="WQH50" s="548"/>
      <c r="WQI50" s="548"/>
      <c r="WQJ50" s="548"/>
      <c r="WQK50" s="548"/>
      <c r="WQL50" s="548"/>
      <c r="WQM50" s="548"/>
      <c r="WQN50" s="548"/>
      <c r="WQO50" s="548"/>
      <c r="WQP50" s="548"/>
      <c r="WQQ50" s="548"/>
      <c r="WQR50" s="548"/>
      <c r="WQS50" s="548"/>
      <c r="WQT50" s="548"/>
      <c r="WQU50" s="548"/>
      <c r="WQV50" s="548"/>
      <c r="WQW50" s="548"/>
      <c r="WQX50" s="548"/>
      <c r="WQY50" s="548"/>
      <c r="WQZ50" s="548"/>
      <c r="WRA50" s="548"/>
      <c r="WRB50" s="548"/>
      <c r="WRC50" s="548"/>
      <c r="WRD50" s="548"/>
      <c r="WRE50" s="548"/>
      <c r="WRF50" s="548"/>
      <c r="WRG50" s="548"/>
      <c r="WRH50" s="548"/>
      <c r="WRI50" s="548"/>
      <c r="WRJ50" s="548"/>
      <c r="WRK50" s="548"/>
      <c r="WRL50" s="548"/>
      <c r="WRM50" s="548"/>
      <c r="WRN50" s="548"/>
      <c r="WRO50" s="548"/>
      <c r="WRP50" s="548"/>
      <c r="WRQ50" s="548"/>
      <c r="WRR50" s="548"/>
      <c r="WRS50" s="548"/>
      <c r="WRT50" s="548"/>
      <c r="WRU50" s="548"/>
      <c r="WRV50" s="548"/>
      <c r="WRW50" s="548"/>
      <c r="WRX50" s="548"/>
      <c r="WRY50" s="548"/>
      <c r="WRZ50" s="548"/>
      <c r="WSA50" s="548"/>
      <c r="WSB50" s="548"/>
      <c r="WSC50" s="548"/>
      <c r="WSD50" s="548"/>
      <c r="WSE50" s="548"/>
      <c r="WSF50" s="548"/>
      <c r="WSG50" s="548"/>
      <c r="WSH50" s="548"/>
      <c r="WSI50" s="548"/>
      <c r="WSJ50" s="548"/>
      <c r="WSK50" s="548"/>
      <c r="WSL50" s="548"/>
      <c r="WSM50" s="548"/>
      <c r="WSN50" s="548"/>
      <c r="WSO50" s="548"/>
      <c r="WSP50" s="548"/>
      <c r="WSQ50" s="548"/>
      <c r="WSR50" s="548"/>
      <c r="WSS50" s="548"/>
      <c r="WST50" s="548"/>
      <c r="WSU50" s="548"/>
      <c r="WSV50" s="548"/>
      <c r="WSW50" s="548"/>
      <c r="WSX50" s="548"/>
      <c r="WSY50" s="548"/>
      <c r="WSZ50" s="548"/>
      <c r="WTA50" s="548"/>
      <c r="WTB50" s="548"/>
      <c r="WTC50" s="548"/>
      <c r="WTD50" s="548"/>
      <c r="WTE50" s="548"/>
      <c r="WTF50" s="548"/>
      <c r="WTG50" s="548"/>
      <c r="WTH50" s="548"/>
      <c r="WTI50" s="548"/>
      <c r="WTJ50" s="548"/>
      <c r="WTK50" s="548"/>
      <c r="WTL50" s="548"/>
      <c r="WTM50" s="548"/>
      <c r="WTN50" s="548"/>
      <c r="WTO50" s="548"/>
      <c r="WTP50" s="548"/>
      <c r="WTQ50" s="548"/>
      <c r="WTR50" s="548"/>
      <c r="WTS50" s="548"/>
      <c r="WTT50" s="548"/>
      <c r="WTU50" s="548"/>
      <c r="WTV50" s="548"/>
      <c r="WTW50" s="548"/>
      <c r="WTX50" s="548"/>
      <c r="WTY50" s="548"/>
      <c r="WTZ50" s="548"/>
      <c r="WUA50" s="548"/>
      <c r="WUB50" s="548"/>
      <c r="WUC50" s="548"/>
      <c r="WUD50" s="548"/>
      <c r="WUE50" s="548"/>
      <c r="WUF50" s="548"/>
      <c r="WUG50" s="548"/>
      <c r="WUH50" s="548"/>
      <c r="WUI50" s="548"/>
      <c r="WUJ50" s="548"/>
      <c r="WUK50" s="548"/>
      <c r="WUL50" s="548"/>
      <c r="WUM50" s="548"/>
      <c r="WUN50" s="548"/>
      <c r="WUO50" s="548"/>
      <c r="WUP50" s="548"/>
      <c r="WUQ50" s="548"/>
      <c r="WUR50" s="548"/>
      <c r="WUS50" s="548"/>
      <c r="WUT50" s="548"/>
      <c r="WUU50" s="548"/>
      <c r="WUV50" s="548"/>
      <c r="WUW50" s="548"/>
      <c r="WUX50" s="548"/>
      <c r="WUY50" s="548"/>
      <c r="WUZ50" s="548"/>
      <c r="WVA50" s="548"/>
      <c r="WVB50" s="548"/>
      <c r="WVC50" s="548"/>
      <c r="WVD50" s="548"/>
      <c r="WVE50" s="548"/>
      <c r="WVF50" s="548"/>
      <c r="WVG50" s="548"/>
      <c r="WVH50" s="548"/>
      <c r="WVI50" s="548"/>
      <c r="WVJ50" s="548"/>
      <c r="WVK50" s="548"/>
      <c r="WVL50" s="548"/>
      <c r="WVM50" s="548"/>
      <c r="WVN50" s="548"/>
      <c r="WVO50" s="548"/>
      <c r="WVP50" s="548"/>
      <c r="WVQ50" s="548"/>
      <c r="WVR50" s="548"/>
      <c r="WVS50" s="548"/>
      <c r="WVT50" s="548"/>
      <c r="WVU50" s="548"/>
      <c r="WVV50" s="548"/>
    </row>
    <row r="51" spans="1:16142" ht="6" customHeight="1">
      <c r="C51" s="583"/>
      <c r="D51" s="584"/>
      <c r="E51" s="585"/>
      <c r="F51" s="585"/>
      <c r="G51" s="585"/>
      <c r="H51" s="585"/>
      <c r="I51" s="585"/>
      <c r="J51" s="585"/>
      <c r="K51" s="585"/>
      <c r="L51" s="585"/>
      <c r="M51" s="585"/>
      <c r="N51" s="585"/>
      <c r="O51" s="585"/>
      <c r="P51" s="585"/>
      <c r="Q51" s="585"/>
      <c r="R51" s="586"/>
    </row>
    <row r="52" spans="1:16142" s="557" customFormat="1" ht="17">
      <c r="A52" s="548"/>
      <c r="B52" s="548"/>
      <c r="C52" s="592" t="s">
        <v>337</v>
      </c>
      <c r="D52" s="593"/>
      <c r="E52" s="594"/>
      <c r="F52" s="594"/>
      <c r="G52" s="594"/>
      <c r="H52" s="594"/>
      <c r="I52" s="594"/>
      <c r="J52" s="594"/>
      <c r="K52" s="594"/>
      <c r="L52" s="594"/>
      <c r="M52" s="594"/>
      <c r="N52" s="594"/>
      <c r="O52" s="594"/>
      <c r="P52" s="594"/>
      <c r="Q52" s="595"/>
      <c r="R52" s="596">
        <f>+P50+Q48</f>
        <v>2610781.5282073794</v>
      </c>
      <c r="S52" s="548"/>
      <c r="T52" s="548"/>
      <c r="U52" s="548"/>
      <c r="V52" s="548"/>
      <c r="W52" s="548"/>
      <c r="X52" s="548"/>
      <c r="Y52" s="548"/>
      <c r="Z52" s="548"/>
      <c r="AA52" s="548"/>
      <c r="AB52" s="548"/>
      <c r="AC52" s="548"/>
      <c r="AD52" s="548"/>
      <c r="AE52" s="548"/>
      <c r="AF52" s="548"/>
      <c r="AG52" s="548"/>
      <c r="AH52" s="548"/>
      <c r="AI52" s="548"/>
      <c r="AJ52" s="548"/>
      <c r="AK52" s="548"/>
      <c r="AL52" s="548"/>
      <c r="AM52" s="548"/>
      <c r="AN52" s="548"/>
      <c r="AO52" s="548"/>
      <c r="AP52" s="548"/>
      <c r="AQ52" s="548"/>
      <c r="AR52" s="548"/>
      <c r="AS52" s="548"/>
      <c r="AT52" s="548"/>
      <c r="AU52" s="548"/>
      <c r="AV52" s="548"/>
      <c r="AW52" s="548"/>
      <c r="AX52" s="548"/>
      <c r="AY52" s="548"/>
      <c r="AZ52" s="548"/>
      <c r="BA52" s="548"/>
      <c r="BB52" s="548"/>
      <c r="BC52" s="548"/>
      <c r="BD52" s="548"/>
      <c r="BE52" s="548"/>
      <c r="BF52" s="548"/>
      <c r="BG52" s="548"/>
      <c r="BH52" s="548"/>
      <c r="BI52" s="548"/>
      <c r="BJ52" s="548"/>
      <c r="BK52" s="548"/>
      <c r="BL52" s="548"/>
      <c r="BM52" s="548"/>
      <c r="BN52" s="548"/>
      <c r="BO52" s="548"/>
      <c r="BP52" s="548"/>
      <c r="BQ52" s="548"/>
      <c r="BR52" s="548"/>
      <c r="BS52" s="548"/>
      <c r="BT52" s="548"/>
      <c r="BU52" s="548"/>
      <c r="BV52" s="548"/>
      <c r="BW52" s="548"/>
      <c r="BX52" s="548"/>
      <c r="BY52" s="548"/>
      <c r="BZ52" s="548"/>
      <c r="CA52" s="548"/>
      <c r="CB52" s="548"/>
      <c r="CC52" s="548"/>
      <c r="CD52" s="548"/>
      <c r="CE52" s="548"/>
      <c r="CF52" s="548"/>
      <c r="CG52" s="548"/>
      <c r="CH52" s="548"/>
      <c r="CI52" s="548"/>
      <c r="CJ52" s="548"/>
      <c r="CK52" s="548"/>
      <c r="CL52" s="548"/>
      <c r="CM52" s="548"/>
      <c r="CN52" s="548"/>
      <c r="CO52" s="548"/>
      <c r="CP52" s="548"/>
      <c r="CQ52" s="548"/>
      <c r="CR52" s="548"/>
      <c r="CS52" s="548"/>
      <c r="CT52" s="548"/>
      <c r="CU52" s="548"/>
      <c r="CV52" s="548"/>
      <c r="CW52" s="548"/>
      <c r="CX52" s="548"/>
      <c r="CY52" s="548"/>
      <c r="CZ52" s="548"/>
      <c r="DA52" s="548"/>
      <c r="DB52" s="548"/>
      <c r="DC52" s="548"/>
      <c r="DD52" s="548"/>
      <c r="DE52" s="548"/>
      <c r="DF52" s="548"/>
      <c r="DG52" s="548"/>
      <c r="DH52" s="548"/>
      <c r="DI52" s="548"/>
      <c r="DJ52" s="548"/>
      <c r="DK52" s="548"/>
      <c r="DL52" s="548"/>
      <c r="DM52" s="548"/>
      <c r="DN52" s="548"/>
      <c r="DO52" s="548"/>
      <c r="DP52" s="548"/>
      <c r="DQ52" s="548"/>
      <c r="DR52" s="548"/>
      <c r="DS52" s="548"/>
      <c r="DT52" s="548"/>
      <c r="DU52" s="548"/>
      <c r="DV52" s="548"/>
      <c r="DW52" s="548"/>
      <c r="DX52" s="548"/>
      <c r="DY52" s="548"/>
      <c r="DZ52" s="548"/>
      <c r="EA52" s="548"/>
      <c r="EB52" s="548"/>
      <c r="EC52" s="548"/>
      <c r="ED52" s="548"/>
      <c r="EE52" s="548"/>
      <c r="EF52" s="548"/>
      <c r="EG52" s="548"/>
      <c r="EH52" s="548"/>
      <c r="EI52" s="548"/>
      <c r="EJ52" s="548"/>
      <c r="EK52" s="548"/>
      <c r="EL52" s="548"/>
      <c r="EM52" s="548"/>
      <c r="EN52" s="548"/>
      <c r="EO52" s="548"/>
      <c r="EP52" s="548"/>
      <c r="EQ52" s="548"/>
      <c r="ER52" s="548"/>
      <c r="ES52" s="548"/>
      <c r="ET52" s="548"/>
      <c r="EU52" s="548"/>
      <c r="EV52" s="548"/>
      <c r="EW52" s="548"/>
      <c r="EX52" s="548"/>
      <c r="EY52" s="548"/>
      <c r="EZ52" s="548"/>
      <c r="FA52" s="548"/>
      <c r="FB52" s="548"/>
      <c r="FC52" s="548"/>
      <c r="FD52" s="548"/>
      <c r="FE52" s="548"/>
      <c r="FF52" s="548"/>
      <c r="FG52" s="548"/>
      <c r="FH52" s="548"/>
      <c r="FI52" s="548"/>
      <c r="FJ52" s="548"/>
      <c r="FK52" s="548"/>
      <c r="FL52" s="548"/>
      <c r="FM52" s="548"/>
      <c r="FN52" s="548"/>
      <c r="FO52" s="548"/>
      <c r="FP52" s="548"/>
      <c r="FQ52" s="548"/>
      <c r="FR52" s="548"/>
      <c r="FS52" s="548"/>
      <c r="FT52" s="548"/>
      <c r="FU52" s="548"/>
      <c r="FV52" s="548"/>
      <c r="FW52" s="548"/>
      <c r="FX52" s="548"/>
      <c r="FY52" s="548"/>
      <c r="FZ52" s="548"/>
      <c r="GA52" s="548"/>
      <c r="GB52" s="548"/>
      <c r="GC52" s="548"/>
      <c r="GD52" s="548"/>
      <c r="GE52" s="548"/>
      <c r="GF52" s="548"/>
      <c r="GG52" s="548"/>
      <c r="GH52" s="548"/>
      <c r="GI52" s="548"/>
      <c r="GJ52" s="548"/>
      <c r="GK52" s="548"/>
      <c r="GL52" s="548"/>
      <c r="GM52" s="548"/>
      <c r="GN52" s="548"/>
      <c r="GO52" s="548"/>
      <c r="GP52" s="548"/>
      <c r="GQ52" s="548"/>
      <c r="GR52" s="548"/>
      <c r="GS52" s="548"/>
      <c r="GT52" s="548"/>
      <c r="GU52" s="548"/>
      <c r="GV52" s="548"/>
      <c r="GW52" s="548"/>
      <c r="GX52" s="548"/>
      <c r="GY52" s="548"/>
      <c r="GZ52" s="548"/>
      <c r="HA52" s="548"/>
      <c r="HB52" s="548"/>
      <c r="HC52" s="548"/>
      <c r="HD52" s="548"/>
      <c r="HE52" s="548"/>
      <c r="HF52" s="548"/>
      <c r="HG52" s="548"/>
      <c r="HH52" s="548"/>
      <c r="HI52" s="548"/>
      <c r="HJ52" s="548"/>
      <c r="HK52" s="548"/>
      <c r="HL52" s="548"/>
      <c r="HM52" s="548"/>
      <c r="HN52" s="548"/>
      <c r="HO52" s="548"/>
      <c r="HP52" s="548"/>
      <c r="HQ52" s="548"/>
      <c r="HR52" s="548"/>
      <c r="HS52" s="548"/>
      <c r="HT52" s="548"/>
      <c r="HU52" s="548"/>
      <c r="HV52" s="548"/>
      <c r="HW52" s="548"/>
      <c r="HX52" s="548"/>
      <c r="HY52" s="548"/>
      <c r="HZ52" s="548"/>
      <c r="IA52" s="548"/>
      <c r="IB52" s="548"/>
      <c r="IC52" s="548"/>
      <c r="ID52" s="548"/>
      <c r="IE52" s="548"/>
      <c r="IF52" s="548"/>
      <c r="IG52" s="548"/>
      <c r="IH52" s="548"/>
      <c r="II52" s="548"/>
      <c r="IJ52" s="548"/>
      <c r="IK52" s="548"/>
      <c r="IL52" s="548"/>
      <c r="IM52" s="548"/>
      <c r="IN52" s="548"/>
      <c r="IO52" s="548"/>
      <c r="IP52" s="548"/>
      <c r="IQ52" s="548"/>
      <c r="IR52" s="548"/>
      <c r="IS52" s="548"/>
      <c r="IT52" s="548"/>
      <c r="IU52" s="548"/>
      <c r="IV52" s="548"/>
      <c r="IW52" s="548"/>
      <c r="IX52" s="548"/>
      <c r="IY52" s="548"/>
      <c r="IZ52" s="548"/>
      <c r="JA52" s="548"/>
      <c r="JB52" s="548"/>
      <c r="JC52" s="548"/>
      <c r="JD52" s="548"/>
      <c r="JE52" s="548"/>
      <c r="JF52" s="548"/>
      <c r="JG52" s="548"/>
      <c r="JH52" s="548"/>
      <c r="JI52" s="548"/>
      <c r="JJ52" s="548"/>
      <c r="JK52" s="548"/>
      <c r="JL52" s="548"/>
      <c r="JM52" s="548"/>
      <c r="JN52" s="548"/>
      <c r="JO52" s="548"/>
      <c r="JP52" s="548"/>
      <c r="JQ52" s="548"/>
      <c r="JR52" s="548"/>
      <c r="JS52" s="548"/>
      <c r="JT52" s="548"/>
      <c r="JU52" s="548"/>
      <c r="JV52" s="548"/>
      <c r="JW52" s="548"/>
      <c r="JX52" s="548"/>
      <c r="JY52" s="548"/>
      <c r="JZ52" s="548"/>
      <c r="KA52" s="548"/>
      <c r="KB52" s="548"/>
      <c r="KC52" s="548"/>
      <c r="KD52" s="548"/>
      <c r="KE52" s="548"/>
      <c r="KF52" s="548"/>
      <c r="KG52" s="548"/>
      <c r="KH52" s="548"/>
      <c r="KI52" s="548"/>
      <c r="KJ52" s="548"/>
      <c r="KK52" s="548"/>
      <c r="KL52" s="548"/>
      <c r="KM52" s="548"/>
      <c r="KN52" s="548"/>
      <c r="KO52" s="548"/>
      <c r="KP52" s="548"/>
      <c r="KQ52" s="548"/>
      <c r="KR52" s="548"/>
      <c r="KS52" s="548"/>
      <c r="KT52" s="548"/>
      <c r="KU52" s="548"/>
      <c r="KV52" s="548"/>
      <c r="KW52" s="548"/>
      <c r="KX52" s="548"/>
      <c r="KY52" s="548"/>
      <c r="KZ52" s="548"/>
      <c r="LA52" s="548"/>
      <c r="LB52" s="548"/>
      <c r="LC52" s="548"/>
      <c r="LD52" s="548"/>
      <c r="LE52" s="548"/>
      <c r="LF52" s="548"/>
      <c r="LG52" s="548"/>
      <c r="LH52" s="548"/>
      <c r="LI52" s="548"/>
      <c r="LJ52" s="548"/>
      <c r="LK52" s="548"/>
      <c r="LL52" s="548"/>
      <c r="LM52" s="548"/>
      <c r="LN52" s="548"/>
      <c r="LO52" s="548"/>
      <c r="LP52" s="548"/>
      <c r="LQ52" s="548"/>
      <c r="LR52" s="548"/>
      <c r="LS52" s="548"/>
      <c r="LT52" s="548"/>
      <c r="LU52" s="548"/>
      <c r="LV52" s="548"/>
      <c r="LW52" s="548"/>
      <c r="LX52" s="548"/>
      <c r="LY52" s="548"/>
      <c r="LZ52" s="548"/>
      <c r="MA52" s="548"/>
      <c r="MB52" s="548"/>
      <c r="MC52" s="548"/>
      <c r="MD52" s="548"/>
      <c r="ME52" s="548"/>
      <c r="MF52" s="548"/>
      <c r="MG52" s="548"/>
      <c r="MH52" s="548"/>
      <c r="MI52" s="548"/>
      <c r="MJ52" s="548"/>
      <c r="MK52" s="548"/>
      <c r="ML52" s="548"/>
      <c r="MM52" s="548"/>
      <c r="MN52" s="548"/>
      <c r="MO52" s="548"/>
      <c r="MP52" s="548"/>
      <c r="MQ52" s="548"/>
      <c r="MR52" s="548"/>
      <c r="MS52" s="548"/>
      <c r="MT52" s="548"/>
      <c r="MU52" s="548"/>
      <c r="MV52" s="548"/>
      <c r="MW52" s="548"/>
      <c r="MX52" s="548"/>
      <c r="MY52" s="548"/>
      <c r="MZ52" s="548"/>
      <c r="NA52" s="548"/>
      <c r="NB52" s="548"/>
      <c r="NC52" s="548"/>
      <c r="ND52" s="548"/>
      <c r="NE52" s="548"/>
      <c r="NF52" s="548"/>
      <c r="NG52" s="548"/>
      <c r="NH52" s="548"/>
      <c r="NI52" s="548"/>
      <c r="NJ52" s="548"/>
      <c r="NK52" s="548"/>
      <c r="NL52" s="548"/>
      <c r="NM52" s="548"/>
      <c r="NN52" s="548"/>
      <c r="NO52" s="548"/>
      <c r="NP52" s="548"/>
      <c r="NQ52" s="548"/>
      <c r="NR52" s="548"/>
      <c r="NS52" s="548"/>
      <c r="NT52" s="548"/>
      <c r="NU52" s="548"/>
      <c r="NV52" s="548"/>
      <c r="NW52" s="548"/>
      <c r="NX52" s="548"/>
      <c r="NY52" s="548"/>
      <c r="NZ52" s="548"/>
      <c r="OA52" s="548"/>
      <c r="OB52" s="548"/>
      <c r="OC52" s="548"/>
      <c r="OD52" s="548"/>
      <c r="OE52" s="548"/>
      <c r="OF52" s="548"/>
      <c r="OG52" s="548"/>
      <c r="OH52" s="548"/>
      <c r="OI52" s="548"/>
      <c r="OJ52" s="548"/>
      <c r="OK52" s="548"/>
      <c r="OL52" s="548"/>
      <c r="OM52" s="548"/>
      <c r="ON52" s="548"/>
      <c r="OO52" s="548"/>
      <c r="OP52" s="548"/>
      <c r="OQ52" s="548"/>
      <c r="OR52" s="548"/>
      <c r="OS52" s="548"/>
      <c r="OT52" s="548"/>
      <c r="OU52" s="548"/>
      <c r="OV52" s="548"/>
      <c r="OW52" s="548"/>
      <c r="OX52" s="548"/>
      <c r="OY52" s="548"/>
      <c r="OZ52" s="548"/>
      <c r="PA52" s="548"/>
      <c r="PB52" s="548"/>
      <c r="PC52" s="548"/>
      <c r="PD52" s="548"/>
      <c r="PE52" s="548"/>
      <c r="PF52" s="548"/>
      <c r="PG52" s="548"/>
      <c r="PH52" s="548"/>
      <c r="PI52" s="548"/>
      <c r="PJ52" s="548"/>
      <c r="PK52" s="548"/>
      <c r="PL52" s="548"/>
      <c r="PM52" s="548"/>
      <c r="PN52" s="548"/>
      <c r="PO52" s="548"/>
      <c r="PP52" s="548"/>
      <c r="PQ52" s="548"/>
      <c r="PR52" s="548"/>
      <c r="PS52" s="548"/>
      <c r="PT52" s="548"/>
      <c r="PU52" s="548"/>
      <c r="PV52" s="548"/>
      <c r="PW52" s="548"/>
      <c r="PX52" s="548"/>
      <c r="PY52" s="548"/>
      <c r="PZ52" s="548"/>
      <c r="QA52" s="548"/>
      <c r="QB52" s="548"/>
      <c r="QC52" s="548"/>
      <c r="QD52" s="548"/>
      <c r="QE52" s="548"/>
      <c r="QF52" s="548"/>
      <c r="QG52" s="548"/>
      <c r="QH52" s="548"/>
      <c r="QI52" s="548"/>
      <c r="QJ52" s="548"/>
      <c r="QK52" s="548"/>
      <c r="QL52" s="548"/>
      <c r="QM52" s="548"/>
      <c r="QN52" s="548"/>
      <c r="QO52" s="548"/>
      <c r="QP52" s="548"/>
      <c r="QQ52" s="548"/>
      <c r="QR52" s="548"/>
      <c r="QS52" s="548"/>
      <c r="QT52" s="548"/>
      <c r="QU52" s="548"/>
      <c r="QV52" s="548"/>
      <c r="QW52" s="548"/>
      <c r="QX52" s="548"/>
      <c r="QY52" s="548"/>
      <c r="QZ52" s="548"/>
      <c r="RA52" s="548"/>
      <c r="RB52" s="548"/>
      <c r="RC52" s="548"/>
      <c r="RD52" s="548"/>
      <c r="RE52" s="548"/>
      <c r="RF52" s="548"/>
      <c r="RG52" s="548"/>
      <c r="RH52" s="548"/>
      <c r="RI52" s="548"/>
      <c r="RJ52" s="548"/>
      <c r="RK52" s="548"/>
      <c r="RL52" s="548"/>
      <c r="RM52" s="548"/>
      <c r="RN52" s="548"/>
      <c r="RO52" s="548"/>
      <c r="RP52" s="548"/>
      <c r="RQ52" s="548"/>
      <c r="RR52" s="548"/>
      <c r="RS52" s="548"/>
      <c r="RT52" s="548"/>
      <c r="RU52" s="548"/>
      <c r="RV52" s="548"/>
      <c r="RW52" s="548"/>
      <c r="RX52" s="548"/>
      <c r="RY52" s="548"/>
      <c r="RZ52" s="548"/>
      <c r="SA52" s="548"/>
      <c r="SB52" s="548"/>
      <c r="SC52" s="548"/>
      <c r="SD52" s="548"/>
      <c r="SE52" s="548"/>
      <c r="SF52" s="548"/>
      <c r="SG52" s="548"/>
      <c r="SH52" s="548"/>
      <c r="SI52" s="548"/>
      <c r="SJ52" s="548"/>
      <c r="SK52" s="548"/>
      <c r="SL52" s="548"/>
      <c r="SM52" s="548"/>
      <c r="SN52" s="548"/>
      <c r="SO52" s="548"/>
      <c r="SP52" s="548"/>
      <c r="SQ52" s="548"/>
      <c r="SR52" s="548"/>
      <c r="SS52" s="548"/>
      <c r="ST52" s="548"/>
      <c r="SU52" s="548"/>
      <c r="SV52" s="548"/>
      <c r="SW52" s="548"/>
      <c r="SX52" s="548"/>
      <c r="SY52" s="548"/>
      <c r="SZ52" s="548"/>
      <c r="TA52" s="548"/>
      <c r="TB52" s="548"/>
      <c r="TC52" s="548"/>
      <c r="TD52" s="548"/>
      <c r="TE52" s="548"/>
      <c r="TF52" s="548"/>
      <c r="TG52" s="548"/>
      <c r="TH52" s="548"/>
      <c r="TI52" s="548"/>
      <c r="TJ52" s="548"/>
      <c r="TK52" s="548"/>
      <c r="TL52" s="548"/>
      <c r="TM52" s="548"/>
      <c r="TN52" s="548"/>
      <c r="TO52" s="548"/>
      <c r="TP52" s="548"/>
      <c r="TQ52" s="548"/>
      <c r="TR52" s="548"/>
      <c r="TS52" s="548"/>
      <c r="TT52" s="548"/>
      <c r="TU52" s="548"/>
      <c r="TV52" s="548"/>
      <c r="TW52" s="548"/>
      <c r="TX52" s="548"/>
      <c r="TY52" s="548"/>
      <c r="TZ52" s="548"/>
      <c r="UA52" s="548"/>
      <c r="UB52" s="548"/>
      <c r="UC52" s="548"/>
      <c r="UD52" s="548"/>
      <c r="UE52" s="548"/>
      <c r="UF52" s="548"/>
      <c r="UG52" s="548"/>
      <c r="UH52" s="548"/>
      <c r="UI52" s="548"/>
      <c r="UJ52" s="548"/>
      <c r="UK52" s="548"/>
      <c r="UL52" s="548"/>
      <c r="UM52" s="548"/>
      <c r="UN52" s="548"/>
      <c r="UO52" s="548"/>
      <c r="UP52" s="548"/>
      <c r="UQ52" s="548"/>
      <c r="UR52" s="548"/>
      <c r="US52" s="548"/>
      <c r="UT52" s="548"/>
      <c r="UU52" s="548"/>
      <c r="UV52" s="548"/>
      <c r="UW52" s="548"/>
      <c r="UX52" s="548"/>
      <c r="UY52" s="548"/>
      <c r="UZ52" s="548"/>
      <c r="VA52" s="548"/>
      <c r="VB52" s="548"/>
      <c r="VC52" s="548"/>
      <c r="VD52" s="548"/>
      <c r="VE52" s="548"/>
      <c r="VF52" s="548"/>
      <c r="VG52" s="548"/>
      <c r="VH52" s="548"/>
      <c r="VI52" s="548"/>
      <c r="VJ52" s="548"/>
      <c r="VK52" s="548"/>
      <c r="VL52" s="548"/>
      <c r="VM52" s="548"/>
      <c r="VN52" s="548"/>
      <c r="VO52" s="548"/>
      <c r="VP52" s="548"/>
      <c r="VQ52" s="548"/>
      <c r="VR52" s="548"/>
      <c r="VS52" s="548"/>
      <c r="VT52" s="548"/>
      <c r="VU52" s="548"/>
      <c r="VV52" s="548"/>
      <c r="VW52" s="548"/>
      <c r="VX52" s="548"/>
      <c r="VY52" s="548"/>
      <c r="VZ52" s="548"/>
      <c r="WA52" s="548"/>
      <c r="WB52" s="548"/>
      <c r="WC52" s="548"/>
      <c r="WD52" s="548"/>
      <c r="WE52" s="548"/>
      <c r="WF52" s="548"/>
      <c r="WG52" s="548"/>
      <c r="WH52" s="548"/>
      <c r="WI52" s="548"/>
      <c r="WJ52" s="548"/>
      <c r="WK52" s="548"/>
      <c r="WL52" s="548"/>
      <c r="WM52" s="548"/>
      <c r="WN52" s="548"/>
      <c r="WO52" s="548"/>
      <c r="WP52" s="548"/>
      <c r="WQ52" s="548"/>
      <c r="WR52" s="548"/>
      <c r="WS52" s="548"/>
      <c r="WT52" s="548"/>
      <c r="WU52" s="548"/>
      <c r="WV52" s="548"/>
      <c r="WW52" s="548"/>
      <c r="WX52" s="548"/>
      <c r="WY52" s="548"/>
      <c r="WZ52" s="548"/>
      <c r="XA52" s="548"/>
      <c r="XB52" s="548"/>
      <c r="XC52" s="548"/>
      <c r="XD52" s="548"/>
      <c r="XE52" s="548"/>
      <c r="XF52" s="548"/>
      <c r="XG52" s="548"/>
      <c r="XH52" s="548"/>
      <c r="XI52" s="548"/>
      <c r="XJ52" s="548"/>
      <c r="XK52" s="548"/>
      <c r="XL52" s="548"/>
      <c r="XM52" s="548"/>
      <c r="XN52" s="548"/>
      <c r="XO52" s="548"/>
      <c r="XP52" s="548"/>
      <c r="XQ52" s="548"/>
      <c r="XR52" s="548"/>
      <c r="XS52" s="548"/>
      <c r="XT52" s="548"/>
      <c r="XU52" s="548"/>
      <c r="XV52" s="548"/>
      <c r="XW52" s="548"/>
      <c r="XX52" s="548"/>
      <c r="XY52" s="548"/>
      <c r="XZ52" s="548"/>
      <c r="YA52" s="548"/>
      <c r="YB52" s="548"/>
      <c r="YC52" s="548"/>
      <c r="YD52" s="548"/>
      <c r="YE52" s="548"/>
      <c r="YF52" s="548"/>
      <c r="YG52" s="548"/>
      <c r="YH52" s="548"/>
      <c r="YI52" s="548"/>
      <c r="YJ52" s="548"/>
      <c r="YK52" s="548"/>
      <c r="YL52" s="548"/>
      <c r="YM52" s="548"/>
      <c r="YN52" s="548"/>
      <c r="YO52" s="548"/>
      <c r="YP52" s="548"/>
      <c r="YQ52" s="548"/>
      <c r="YR52" s="548"/>
      <c r="YS52" s="548"/>
      <c r="YT52" s="548"/>
      <c r="YU52" s="548"/>
      <c r="YV52" s="548"/>
      <c r="YW52" s="548"/>
      <c r="YX52" s="548"/>
      <c r="YY52" s="548"/>
      <c r="YZ52" s="548"/>
      <c r="ZA52" s="548"/>
      <c r="ZB52" s="548"/>
      <c r="ZC52" s="548"/>
      <c r="ZD52" s="548"/>
      <c r="ZE52" s="548"/>
      <c r="ZF52" s="548"/>
      <c r="ZG52" s="548"/>
      <c r="ZH52" s="548"/>
      <c r="ZI52" s="548"/>
      <c r="ZJ52" s="548"/>
      <c r="ZK52" s="548"/>
      <c r="ZL52" s="548"/>
      <c r="ZM52" s="548"/>
      <c r="ZN52" s="548"/>
      <c r="ZO52" s="548"/>
      <c r="ZP52" s="548"/>
      <c r="ZQ52" s="548"/>
      <c r="ZR52" s="548"/>
      <c r="ZS52" s="548"/>
      <c r="ZT52" s="548"/>
      <c r="ZU52" s="548"/>
      <c r="ZV52" s="548"/>
      <c r="ZW52" s="548"/>
      <c r="ZX52" s="548"/>
      <c r="ZY52" s="548"/>
      <c r="ZZ52" s="548"/>
      <c r="AAA52" s="548"/>
      <c r="AAB52" s="548"/>
      <c r="AAC52" s="548"/>
      <c r="AAD52" s="548"/>
      <c r="AAE52" s="548"/>
      <c r="AAF52" s="548"/>
      <c r="AAG52" s="548"/>
      <c r="AAH52" s="548"/>
      <c r="AAI52" s="548"/>
      <c r="AAJ52" s="548"/>
      <c r="AAK52" s="548"/>
      <c r="AAL52" s="548"/>
      <c r="AAM52" s="548"/>
      <c r="AAN52" s="548"/>
      <c r="AAO52" s="548"/>
      <c r="AAP52" s="548"/>
      <c r="AAQ52" s="548"/>
      <c r="AAR52" s="548"/>
      <c r="AAS52" s="548"/>
      <c r="AAT52" s="548"/>
      <c r="AAU52" s="548"/>
      <c r="AAV52" s="548"/>
      <c r="AAW52" s="548"/>
      <c r="AAX52" s="548"/>
      <c r="AAY52" s="548"/>
      <c r="AAZ52" s="548"/>
      <c r="ABA52" s="548"/>
      <c r="ABB52" s="548"/>
      <c r="ABC52" s="548"/>
      <c r="ABD52" s="548"/>
      <c r="ABE52" s="548"/>
      <c r="ABF52" s="548"/>
      <c r="ABG52" s="548"/>
      <c r="ABH52" s="548"/>
      <c r="ABI52" s="548"/>
      <c r="ABJ52" s="548"/>
      <c r="ABK52" s="548"/>
      <c r="ABL52" s="548"/>
      <c r="ABM52" s="548"/>
      <c r="ABN52" s="548"/>
      <c r="ABO52" s="548"/>
      <c r="ABP52" s="548"/>
      <c r="ABQ52" s="548"/>
      <c r="ABR52" s="548"/>
      <c r="ABS52" s="548"/>
      <c r="ABT52" s="548"/>
      <c r="ABU52" s="548"/>
      <c r="ABV52" s="548"/>
      <c r="ABW52" s="548"/>
      <c r="ABX52" s="548"/>
      <c r="ABY52" s="548"/>
      <c r="ABZ52" s="548"/>
      <c r="ACA52" s="548"/>
      <c r="ACB52" s="548"/>
      <c r="ACC52" s="548"/>
      <c r="ACD52" s="548"/>
      <c r="ACE52" s="548"/>
      <c r="ACF52" s="548"/>
      <c r="ACG52" s="548"/>
      <c r="ACH52" s="548"/>
      <c r="ACI52" s="548"/>
      <c r="ACJ52" s="548"/>
      <c r="ACK52" s="548"/>
      <c r="ACL52" s="548"/>
      <c r="ACM52" s="548"/>
      <c r="ACN52" s="548"/>
      <c r="ACO52" s="548"/>
      <c r="ACP52" s="548"/>
      <c r="ACQ52" s="548"/>
      <c r="ACR52" s="548"/>
      <c r="ACS52" s="548"/>
      <c r="ACT52" s="548"/>
      <c r="ACU52" s="548"/>
      <c r="ACV52" s="548"/>
      <c r="ACW52" s="548"/>
      <c r="ACX52" s="548"/>
      <c r="ACY52" s="548"/>
      <c r="ACZ52" s="548"/>
      <c r="ADA52" s="548"/>
      <c r="ADB52" s="548"/>
      <c r="ADC52" s="548"/>
      <c r="ADD52" s="548"/>
      <c r="ADE52" s="548"/>
      <c r="ADF52" s="548"/>
      <c r="ADG52" s="548"/>
      <c r="ADH52" s="548"/>
      <c r="ADI52" s="548"/>
      <c r="ADJ52" s="548"/>
      <c r="ADK52" s="548"/>
      <c r="ADL52" s="548"/>
      <c r="ADM52" s="548"/>
      <c r="ADN52" s="548"/>
      <c r="ADO52" s="548"/>
      <c r="ADP52" s="548"/>
      <c r="ADQ52" s="548"/>
      <c r="ADR52" s="548"/>
      <c r="ADS52" s="548"/>
      <c r="ADT52" s="548"/>
      <c r="ADU52" s="548"/>
      <c r="ADV52" s="548"/>
      <c r="ADW52" s="548"/>
      <c r="ADX52" s="548"/>
      <c r="ADY52" s="548"/>
      <c r="ADZ52" s="548"/>
      <c r="AEA52" s="548"/>
      <c r="AEB52" s="548"/>
      <c r="AEC52" s="548"/>
      <c r="AED52" s="548"/>
      <c r="AEE52" s="548"/>
      <c r="AEF52" s="548"/>
      <c r="AEG52" s="548"/>
      <c r="AEH52" s="548"/>
      <c r="AEI52" s="548"/>
      <c r="AEJ52" s="548"/>
      <c r="AEK52" s="548"/>
      <c r="AEL52" s="548"/>
      <c r="AEM52" s="548"/>
      <c r="AEN52" s="548"/>
      <c r="AEO52" s="548"/>
      <c r="AEP52" s="548"/>
      <c r="AEQ52" s="548"/>
      <c r="AER52" s="548"/>
      <c r="AES52" s="548"/>
      <c r="AET52" s="548"/>
      <c r="AEU52" s="548"/>
      <c r="AEV52" s="548"/>
      <c r="AEW52" s="548"/>
      <c r="AEX52" s="548"/>
      <c r="AEY52" s="548"/>
      <c r="AEZ52" s="548"/>
      <c r="AFA52" s="548"/>
      <c r="AFB52" s="548"/>
      <c r="AFC52" s="548"/>
      <c r="AFD52" s="548"/>
      <c r="AFE52" s="548"/>
      <c r="AFF52" s="548"/>
      <c r="AFG52" s="548"/>
      <c r="AFH52" s="548"/>
      <c r="AFI52" s="548"/>
      <c r="AFJ52" s="548"/>
      <c r="AFK52" s="548"/>
      <c r="AFL52" s="548"/>
      <c r="AFM52" s="548"/>
      <c r="AFN52" s="548"/>
      <c r="AFO52" s="548"/>
      <c r="AFP52" s="548"/>
      <c r="AFQ52" s="548"/>
      <c r="AFR52" s="548"/>
      <c r="AFS52" s="548"/>
      <c r="AFT52" s="548"/>
      <c r="AFU52" s="548"/>
      <c r="AFV52" s="548"/>
      <c r="AFW52" s="548"/>
      <c r="AFX52" s="548"/>
      <c r="AFY52" s="548"/>
      <c r="AFZ52" s="548"/>
      <c r="AGA52" s="548"/>
      <c r="AGB52" s="548"/>
      <c r="AGC52" s="548"/>
      <c r="AGD52" s="548"/>
      <c r="AGE52" s="548"/>
      <c r="AGF52" s="548"/>
      <c r="AGG52" s="548"/>
      <c r="AGH52" s="548"/>
      <c r="AGI52" s="548"/>
      <c r="AGJ52" s="548"/>
      <c r="AGK52" s="548"/>
      <c r="AGL52" s="548"/>
      <c r="AGM52" s="548"/>
      <c r="AGN52" s="548"/>
      <c r="AGO52" s="548"/>
      <c r="AGP52" s="548"/>
      <c r="AGQ52" s="548"/>
      <c r="AGR52" s="548"/>
      <c r="AGS52" s="548"/>
      <c r="AGT52" s="548"/>
      <c r="AGU52" s="548"/>
      <c r="AGV52" s="548"/>
      <c r="AGW52" s="548"/>
      <c r="AGX52" s="548"/>
      <c r="AGY52" s="548"/>
      <c r="AGZ52" s="548"/>
      <c r="AHA52" s="548"/>
      <c r="AHB52" s="548"/>
      <c r="AHC52" s="548"/>
      <c r="AHD52" s="548"/>
      <c r="AHE52" s="548"/>
      <c r="AHF52" s="548"/>
      <c r="AHG52" s="548"/>
      <c r="AHH52" s="548"/>
      <c r="AHI52" s="548"/>
      <c r="AHJ52" s="548"/>
      <c r="AHK52" s="548"/>
      <c r="AHL52" s="548"/>
      <c r="AHM52" s="548"/>
      <c r="AHN52" s="548"/>
      <c r="AHO52" s="548"/>
      <c r="AHP52" s="548"/>
      <c r="AHQ52" s="548"/>
      <c r="AHR52" s="548"/>
      <c r="AHS52" s="548"/>
      <c r="AHT52" s="548"/>
      <c r="AHU52" s="548"/>
      <c r="AHV52" s="548"/>
      <c r="AHW52" s="548"/>
      <c r="AHX52" s="548"/>
      <c r="AHY52" s="548"/>
      <c r="AHZ52" s="548"/>
      <c r="AIA52" s="548"/>
      <c r="AIB52" s="548"/>
      <c r="AIC52" s="548"/>
      <c r="AID52" s="548"/>
      <c r="AIE52" s="548"/>
      <c r="AIF52" s="548"/>
      <c r="AIG52" s="548"/>
      <c r="AIH52" s="548"/>
      <c r="AII52" s="548"/>
      <c r="AIJ52" s="548"/>
      <c r="AIK52" s="548"/>
      <c r="AIL52" s="548"/>
      <c r="AIM52" s="548"/>
      <c r="AIN52" s="548"/>
      <c r="AIO52" s="548"/>
      <c r="AIP52" s="548"/>
      <c r="AIQ52" s="548"/>
      <c r="AIR52" s="548"/>
      <c r="AIS52" s="548"/>
      <c r="AIT52" s="548"/>
      <c r="AIU52" s="548"/>
      <c r="AIV52" s="548"/>
      <c r="AIW52" s="548"/>
      <c r="AIX52" s="548"/>
      <c r="AIY52" s="548"/>
      <c r="AIZ52" s="548"/>
      <c r="AJA52" s="548"/>
      <c r="AJB52" s="548"/>
      <c r="AJC52" s="548"/>
      <c r="AJD52" s="548"/>
      <c r="AJE52" s="548"/>
      <c r="AJF52" s="548"/>
      <c r="AJG52" s="548"/>
      <c r="AJH52" s="548"/>
      <c r="AJI52" s="548"/>
      <c r="AJJ52" s="548"/>
      <c r="AJK52" s="548"/>
      <c r="AJL52" s="548"/>
      <c r="AJM52" s="548"/>
      <c r="AJN52" s="548"/>
      <c r="AJO52" s="548"/>
      <c r="AJP52" s="548"/>
      <c r="AJQ52" s="548"/>
      <c r="AJR52" s="548"/>
      <c r="AJS52" s="548"/>
      <c r="AJT52" s="548"/>
      <c r="AJU52" s="548"/>
      <c r="AJV52" s="548"/>
      <c r="AJW52" s="548"/>
      <c r="AJX52" s="548"/>
      <c r="AJY52" s="548"/>
      <c r="AJZ52" s="548"/>
      <c r="AKA52" s="548"/>
      <c r="AKB52" s="548"/>
      <c r="AKC52" s="548"/>
      <c r="AKD52" s="548"/>
      <c r="AKE52" s="548"/>
      <c r="AKF52" s="548"/>
      <c r="AKG52" s="548"/>
      <c r="AKH52" s="548"/>
      <c r="AKI52" s="548"/>
      <c r="AKJ52" s="548"/>
      <c r="AKK52" s="548"/>
      <c r="AKL52" s="548"/>
      <c r="AKM52" s="548"/>
      <c r="AKN52" s="548"/>
      <c r="AKO52" s="548"/>
      <c r="AKP52" s="548"/>
      <c r="AKQ52" s="548"/>
      <c r="AKR52" s="548"/>
      <c r="AKS52" s="548"/>
      <c r="AKT52" s="548"/>
      <c r="AKU52" s="548"/>
      <c r="AKV52" s="548"/>
      <c r="AKW52" s="548"/>
      <c r="AKX52" s="548"/>
      <c r="AKY52" s="548"/>
      <c r="AKZ52" s="548"/>
      <c r="ALA52" s="548"/>
      <c r="ALB52" s="548"/>
      <c r="ALC52" s="548"/>
      <c r="ALD52" s="548"/>
      <c r="ALE52" s="548"/>
      <c r="ALF52" s="548"/>
      <c r="ALG52" s="548"/>
      <c r="ALH52" s="548"/>
      <c r="ALI52" s="548"/>
      <c r="ALJ52" s="548"/>
      <c r="ALK52" s="548"/>
      <c r="ALL52" s="548"/>
      <c r="ALM52" s="548"/>
      <c r="ALN52" s="548"/>
      <c r="ALO52" s="548"/>
      <c r="ALP52" s="548"/>
      <c r="ALQ52" s="548"/>
      <c r="ALR52" s="548"/>
      <c r="ALS52" s="548"/>
      <c r="ALT52" s="548"/>
      <c r="ALU52" s="548"/>
      <c r="ALV52" s="548"/>
      <c r="ALW52" s="548"/>
      <c r="ALX52" s="548"/>
      <c r="ALY52" s="548"/>
      <c r="ALZ52" s="548"/>
      <c r="AMA52" s="548"/>
      <c r="AMB52" s="548"/>
      <c r="AMC52" s="548"/>
      <c r="AMD52" s="548"/>
      <c r="AME52" s="548"/>
      <c r="AMF52" s="548"/>
      <c r="AMG52" s="548"/>
      <c r="AMH52" s="548"/>
      <c r="AMI52" s="548"/>
      <c r="AMJ52" s="548"/>
      <c r="AMK52" s="548"/>
      <c r="AML52" s="548"/>
      <c r="AMM52" s="548"/>
      <c r="AMN52" s="548"/>
      <c r="AMO52" s="548"/>
      <c r="AMP52" s="548"/>
      <c r="AMQ52" s="548"/>
      <c r="AMR52" s="548"/>
      <c r="AMS52" s="548"/>
      <c r="AMT52" s="548"/>
      <c r="AMU52" s="548"/>
      <c r="AMV52" s="548"/>
      <c r="AMW52" s="548"/>
      <c r="AMX52" s="548"/>
      <c r="AMY52" s="548"/>
      <c r="AMZ52" s="548"/>
      <c r="ANA52" s="548"/>
      <c r="ANB52" s="548"/>
      <c r="ANC52" s="548"/>
      <c r="AND52" s="548"/>
      <c r="ANE52" s="548"/>
      <c r="ANF52" s="548"/>
      <c r="ANG52" s="548"/>
      <c r="ANH52" s="548"/>
      <c r="ANI52" s="548"/>
      <c r="ANJ52" s="548"/>
      <c r="ANK52" s="548"/>
      <c r="ANL52" s="548"/>
      <c r="ANM52" s="548"/>
      <c r="ANN52" s="548"/>
      <c r="ANO52" s="548"/>
      <c r="ANP52" s="548"/>
      <c r="ANQ52" s="548"/>
      <c r="ANR52" s="548"/>
      <c r="ANS52" s="548"/>
      <c r="ANT52" s="548"/>
      <c r="ANU52" s="548"/>
      <c r="ANV52" s="548"/>
      <c r="ANW52" s="548"/>
      <c r="ANX52" s="548"/>
      <c r="ANY52" s="548"/>
      <c r="ANZ52" s="548"/>
      <c r="AOA52" s="548"/>
      <c r="AOB52" s="548"/>
      <c r="AOC52" s="548"/>
      <c r="AOD52" s="548"/>
      <c r="AOE52" s="548"/>
      <c r="AOF52" s="548"/>
      <c r="AOG52" s="548"/>
      <c r="AOH52" s="548"/>
      <c r="AOI52" s="548"/>
      <c r="AOJ52" s="548"/>
      <c r="AOK52" s="548"/>
      <c r="AOL52" s="548"/>
      <c r="AOM52" s="548"/>
      <c r="AON52" s="548"/>
      <c r="AOO52" s="548"/>
      <c r="AOP52" s="548"/>
      <c r="AOQ52" s="548"/>
      <c r="AOR52" s="548"/>
      <c r="AOS52" s="548"/>
      <c r="AOT52" s="548"/>
      <c r="AOU52" s="548"/>
      <c r="AOV52" s="548"/>
      <c r="AOW52" s="548"/>
      <c r="AOX52" s="548"/>
      <c r="AOY52" s="548"/>
      <c r="AOZ52" s="548"/>
      <c r="APA52" s="548"/>
      <c r="APB52" s="548"/>
      <c r="APC52" s="548"/>
      <c r="APD52" s="548"/>
      <c r="APE52" s="548"/>
      <c r="APF52" s="548"/>
      <c r="APG52" s="548"/>
      <c r="APH52" s="548"/>
      <c r="API52" s="548"/>
      <c r="APJ52" s="548"/>
      <c r="APK52" s="548"/>
      <c r="APL52" s="548"/>
      <c r="APM52" s="548"/>
      <c r="APN52" s="548"/>
      <c r="APO52" s="548"/>
      <c r="APP52" s="548"/>
      <c r="APQ52" s="548"/>
      <c r="APR52" s="548"/>
      <c r="APS52" s="548"/>
      <c r="APT52" s="548"/>
      <c r="APU52" s="548"/>
      <c r="APV52" s="548"/>
      <c r="APW52" s="548"/>
      <c r="APX52" s="548"/>
      <c r="APY52" s="548"/>
      <c r="APZ52" s="548"/>
      <c r="AQA52" s="548"/>
      <c r="AQB52" s="548"/>
      <c r="AQC52" s="548"/>
      <c r="AQD52" s="548"/>
      <c r="AQE52" s="548"/>
      <c r="AQF52" s="548"/>
      <c r="AQG52" s="548"/>
      <c r="AQH52" s="548"/>
      <c r="AQI52" s="548"/>
      <c r="AQJ52" s="548"/>
      <c r="AQK52" s="548"/>
      <c r="AQL52" s="548"/>
      <c r="AQM52" s="548"/>
      <c r="AQN52" s="548"/>
      <c r="AQO52" s="548"/>
      <c r="AQP52" s="548"/>
      <c r="AQQ52" s="548"/>
      <c r="AQR52" s="548"/>
      <c r="AQS52" s="548"/>
      <c r="AQT52" s="548"/>
      <c r="AQU52" s="548"/>
      <c r="AQV52" s="548"/>
      <c r="AQW52" s="548"/>
      <c r="AQX52" s="548"/>
      <c r="AQY52" s="548"/>
      <c r="AQZ52" s="548"/>
      <c r="ARA52" s="548"/>
      <c r="ARB52" s="548"/>
      <c r="ARC52" s="548"/>
      <c r="ARD52" s="548"/>
      <c r="ARE52" s="548"/>
      <c r="ARF52" s="548"/>
      <c r="ARG52" s="548"/>
      <c r="ARH52" s="548"/>
      <c r="ARI52" s="548"/>
      <c r="ARJ52" s="548"/>
      <c r="ARK52" s="548"/>
      <c r="ARL52" s="548"/>
      <c r="ARM52" s="548"/>
      <c r="ARN52" s="548"/>
      <c r="ARO52" s="548"/>
      <c r="ARP52" s="548"/>
      <c r="ARQ52" s="548"/>
      <c r="ARR52" s="548"/>
      <c r="ARS52" s="548"/>
      <c r="ART52" s="548"/>
      <c r="ARU52" s="548"/>
      <c r="ARV52" s="548"/>
      <c r="ARW52" s="548"/>
      <c r="ARX52" s="548"/>
      <c r="ARY52" s="548"/>
      <c r="ARZ52" s="548"/>
      <c r="ASA52" s="548"/>
      <c r="ASB52" s="548"/>
      <c r="ASC52" s="548"/>
      <c r="ASD52" s="548"/>
      <c r="ASE52" s="548"/>
      <c r="ASF52" s="548"/>
      <c r="ASG52" s="548"/>
      <c r="ASH52" s="548"/>
      <c r="ASI52" s="548"/>
      <c r="ASJ52" s="548"/>
      <c r="ASK52" s="548"/>
      <c r="ASL52" s="548"/>
      <c r="ASM52" s="548"/>
      <c r="ASN52" s="548"/>
      <c r="ASO52" s="548"/>
      <c r="ASP52" s="548"/>
      <c r="ASQ52" s="548"/>
      <c r="ASR52" s="548"/>
      <c r="ASS52" s="548"/>
      <c r="AST52" s="548"/>
      <c r="ASU52" s="548"/>
      <c r="ASV52" s="548"/>
      <c r="ASW52" s="548"/>
      <c r="ASX52" s="548"/>
      <c r="ASY52" s="548"/>
      <c r="ASZ52" s="548"/>
      <c r="ATA52" s="548"/>
      <c r="ATB52" s="548"/>
      <c r="ATC52" s="548"/>
      <c r="ATD52" s="548"/>
      <c r="ATE52" s="548"/>
      <c r="ATF52" s="548"/>
      <c r="ATG52" s="548"/>
      <c r="ATH52" s="548"/>
      <c r="ATI52" s="548"/>
      <c r="ATJ52" s="548"/>
      <c r="ATK52" s="548"/>
      <c r="ATL52" s="548"/>
      <c r="ATM52" s="548"/>
      <c r="ATN52" s="548"/>
      <c r="ATO52" s="548"/>
      <c r="ATP52" s="548"/>
      <c r="ATQ52" s="548"/>
      <c r="ATR52" s="548"/>
      <c r="ATS52" s="548"/>
      <c r="ATT52" s="548"/>
      <c r="ATU52" s="548"/>
      <c r="ATV52" s="548"/>
      <c r="ATW52" s="548"/>
      <c r="ATX52" s="548"/>
      <c r="ATY52" s="548"/>
      <c r="ATZ52" s="548"/>
      <c r="AUA52" s="548"/>
      <c r="AUB52" s="548"/>
      <c r="AUC52" s="548"/>
      <c r="AUD52" s="548"/>
      <c r="AUE52" s="548"/>
      <c r="AUF52" s="548"/>
      <c r="AUG52" s="548"/>
      <c r="AUH52" s="548"/>
      <c r="AUI52" s="548"/>
      <c r="AUJ52" s="548"/>
      <c r="AUK52" s="548"/>
      <c r="AUL52" s="548"/>
      <c r="AUM52" s="548"/>
      <c r="AUN52" s="548"/>
      <c r="AUO52" s="548"/>
      <c r="AUP52" s="548"/>
      <c r="AUQ52" s="548"/>
      <c r="AUR52" s="548"/>
      <c r="AUS52" s="548"/>
      <c r="AUT52" s="548"/>
      <c r="AUU52" s="548"/>
      <c r="AUV52" s="548"/>
      <c r="AUW52" s="548"/>
      <c r="AUX52" s="548"/>
      <c r="AUY52" s="548"/>
      <c r="AUZ52" s="548"/>
      <c r="AVA52" s="548"/>
      <c r="AVB52" s="548"/>
      <c r="AVC52" s="548"/>
      <c r="AVD52" s="548"/>
      <c r="AVE52" s="548"/>
      <c r="AVF52" s="548"/>
      <c r="AVG52" s="548"/>
      <c r="AVH52" s="548"/>
      <c r="AVI52" s="548"/>
      <c r="AVJ52" s="548"/>
      <c r="AVK52" s="548"/>
      <c r="AVL52" s="548"/>
      <c r="AVM52" s="548"/>
      <c r="AVN52" s="548"/>
      <c r="AVO52" s="548"/>
      <c r="AVP52" s="548"/>
      <c r="AVQ52" s="548"/>
      <c r="AVR52" s="548"/>
      <c r="AVS52" s="548"/>
      <c r="AVT52" s="548"/>
      <c r="AVU52" s="548"/>
      <c r="AVV52" s="548"/>
      <c r="AVW52" s="548"/>
      <c r="AVX52" s="548"/>
      <c r="AVY52" s="548"/>
      <c r="AVZ52" s="548"/>
      <c r="AWA52" s="548"/>
      <c r="AWB52" s="548"/>
      <c r="AWC52" s="548"/>
      <c r="AWD52" s="548"/>
      <c r="AWE52" s="548"/>
      <c r="AWF52" s="548"/>
      <c r="AWG52" s="548"/>
      <c r="AWH52" s="548"/>
      <c r="AWI52" s="548"/>
      <c r="AWJ52" s="548"/>
      <c r="AWK52" s="548"/>
      <c r="AWL52" s="548"/>
      <c r="AWM52" s="548"/>
      <c r="AWN52" s="548"/>
      <c r="AWO52" s="548"/>
      <c r="AWP52" s="548"/>
      <c r="AWQ52" s="548"/>
      <c r="AWR52" s="548"/>
      <c r="AWS52" s="548"/>
      <c r="AWT52" s="548"/>
      <c r="AWU52" s="548"/>
      <c r="AWV52" s="548"/>
      <c r="AWW52" s="548"/>
      <c r="AWX52" s="548"/>
      <c r="AWY52" s="548"/>
      <c r="AWZ52" s="548"/>
      <c r="AXA52" s="548"/>
      <c r="AXB52" s="548"/>
      <c r="AXC52" s="548"/>
      <c r="AXD52" s="548"/>
      <c r="AXE52" s="548"/>
      <c r="AXF52" s="548"/>
      <c r="AXG52" s="548"/>
      <c r="AXH52" s="548"/>
      <c r="AXI52" s="548"/>
      <c r="AXJ52" s="548"/>
      <c r="AXK52" s="548"/>
      <c r="AXL52" s="548"/>
      <c r="AXM52" s="548"/>
      <c r="AXN52" s="548"/>
      <c r="AXO52" s="548"/>
      <c r="AXP52" s="548"/>
      <c r="AXQ52" s="548"/>
      <c r="AXR52" s="548"/>
      <c r="AXS52" s="548"/>
      <c r="AXT52" s="548"/>
      <c r="AXU52" s="548"/>
      <c r="AXV52" s="548"/>
      <c r="AXW52" s="548"/>
      <c r="AXX52" s="548"/>
      <c r="AXY52" s="548"/>
      <c r="AXZ52" s="548"/>
      <c r="AYA52" s="548"/>
      <c r="AYB52" s="548"/>
      <c r="AYC52" s="548"/>
      <c r="AYD52" s="548"/>
      <c r="AYE52" s="548"/>
      <c r="AYF52" s="548"/>
      <c r="AYG52" s="548"/>
      <c r="AYH52" s="548"/>
      <c r="AYI52" s="548"/>
      <c r="AYJ52" s="548"/>
      <c r="AYK52" s="548"/>
      <c r="AYL52" s="548"/>
      <c r="AYM52" s="548"/>
      <c r="AYN52" s="548"/>
      <c r="AYO52" s="548"/>
      <c r="AYP52" s="548"/>
      <c r="AYQ52" s="548"/>
      <c r="AYR52" s="548"/>
      <c r="AYS52" s="548"/>
      <c r="AYT52" s="548"/>
      <c r="AYU52" s="548"/>
      <c r="AYV52" s="548"/>
      <c r="AYW52" s="548"/>
      <c r="AYX52" s="548"/>
      <c r="AYY52" s="548"/>
      <c r="AYZ52" s="548"/>
      <c r="AZA52" s="548"/>
      <c r="AZB52" s="548"/>
      <c r="AZC52" s="548"/>
      <c r="AZD52" s="548"/>
      <c r="AZE52" s="548"/>
      <c r="AZF52" s="548"/>
      <c r="AZG52" s="548"/>
      <c r="AZH52" s="548"/>
      <c r="AZI52" s="548"/>
      <c r="AZJ52" s="548"/>
      <c r="AZK52" s="548"/>
      <c r="AZL52" s="548"/>
      <c r="AZM52" s="548"/>
      <c r="AZN52" s="548"/>
      <c r="AZO52" s="548"/>
      <c r="AZP52" s="548"/>
      <c r="AZQ52" s="548"/>
      <c r="AZR52" s="548"/>
      <c r="AZS52" s="548"/>
      <c r="AZT52" s="548"/>
      <c r="AZU52" s="548"/>
      <c r="AZV52" s="548"/>
      <c r="AZW52" s="548"/>
      <c r="AZX52" s="548"/>
      <c r="AZY52" s="548"/>
      <c r="AZZ52" s="548"/>
      <c r="BAA52" s="548"/>
      <c r="BAB52" s="548"/>
      <c r="BAC52" s="548"/>
      <c r="BAD52" s="548"/>
      <c r="BAE52" s="548"/>
      <c r="BAF52" s="548"/>
      <c r="BAG52" s="548"/>
      <c r="BAH52" s="548"/>
      <c r="BAI52" s="548"/>
      <c r="BAJ52" s="548"/>
      <c r="BAK52" s="548"/>
      <c r="BAL52" s="548"/>
      <c r="BAM52" s="548"/>
      <c r="BAN52" s="548"/>
      <c r="BAO52" s="548"/>
      <c r="BAP52" s="548"/>
      <c r="BAQ52" s="548"/>
      <c r="BAR52" s="548"/>
      <c r="BAS52" s="548"/>
      <c r="BAT52" s="548"/>
      <c r="BAU52" s="548"/>
      <c r="BAV52" s="548"/>
      <c r="BAW52" s="548"/>
      <c r="BAX52" s="548"/>
      <c r="BAY52" s="548"/>
      <c r="BAZ52" s="548"/>
      <c r="BBA52" s="548"/>
      <c r="BBB52" s="548"/>
      <c r="BBC52" s="548"/>
      <c r="BBD52" s="548"/>
      <c r="BBE52" s="548"/>
      <c r="BBF52" s="548"/>
      <c r="BBG52" s="548"/>
      <c r="BBH52" s="548"/>
      <c r="BBI52" s="548"/>
      <c r="BBJ52" s="548"/>
      <c r="BBK52" s="548"/>
      <c r="BBL52" s="548"/>
      <c r="BBM52" s="548"/>
      <c r="BBN52" s="548"/>
      <c r="BBO52" s="548"/>
      <c r="BBP52" s="548"/>
      <c r="BBQ52" s="548"/>
      <c r="BBR52" s="548"/>
      <c r="BBS52" s="548"/>
      <c r="BBT52" s="548"/>
      <c r="BBU52" s="548"/>
      <c r="BBV52" s="548"/>
      <c r="BBW52" s="548"/>
      <c r="BBX52" s="548"/>
      <c r="BBY52" s="548"/>
      <c r="BBZ52" s="548"/>
      <c r="BCA52" s="548"/>
      <c r="BCB52" s="548"/>
      <c r="BCC52" s="548"/>
      <c r="BCD52" s="548"/>
      <c r="BCE52" s="548"/>
      <c r="BCF52" s="548"/>
      <c r="BCG52" s="548"/>
      <c r="BCH52" s="548"/>
      <c r="BCI52" s="548"/>
      <c r="BCJ52" s="548"/>
      <c r="BCK52" s="548"/>
      <c r="BCL52" s="548"/>
      <c r="BCM52" s="548"/>
      <c r="BCN52" s="548"/>
      <c r="BCO52" s="548"/>
      <c r="BCP52" s="548"/>
      <c r="BCQ52" s="548"/>
      <c r="BCR52" s="548"/>
      <c r="BCS52" s="548"/>
      <c r="BCT52" s="548"/>
      <c r="BCU52" s="548"/>
      <c r="BCV52" s="548"/>
      <c r="BCW52" s="548"/>
      <c r="BCX52" s="548"/>
      <c r="BCY52" s="548"/>
      <c r="BCZ52" s="548"/>
      <c r="BDA52" s="548"/>
      <c r="BDB52" s="548"/>
      <c r="BDC52" s="548"/>
      <c r="BDD52" s="548"/>
      <c r="BDE52" s="548"/>
      <c r="BDF52" s="548"/>
      <c r="BDG52" s="548"/>
      <c r="BDH52" s="548"/>
      <c r="BDI52" s="548"/>
      <c r="BDJ52" s="548"/>
      <c r="BDK52" s="548"/>
      <c r="BDL52" s="548"/>
      <c r="BDM52" s="548"/>
      <c r="BDN52" s="548"/>
      <c r="BDO52" s="548"/>
      <c r="BDP52" s="548"/>
      <c r="BDQ52" s="548"/>
      <c r="BDR52" s="548"/>
      <c r="BDS52" s="548"/>
      <c r="BDT52" s="548"/>
      <c r="BDU52" s="548"/>
      <c r="BDV52" s="548"/>
      <c r="BDW52" s="548"/>
      <c r="BDX52" s="548"/>
      <c r="BDY52" s="548"/>
      <c r="BDZ52" s="548"/>
      <c r="BEA52" s="548"/>
      <c r="BEB52" s="548"/>
      <c r="BEC52" s="548"/>
      <c r="BED52" s="548"/>
      <c r="BEE52" s="548"/>
      <c r="BEF52" s="548"/>
      <c r="BEG52" s="548"/>
      <c r="BEH52" s="548"/>
      <c r="BEI52" s="548"/>
      <c r="BEJ52" s="548"/>
      <c r="BEK52" s="548"/>
      <c r="BEL52" s="548"/>
      <c r="BEM52" s="548"/>
      <c r="BEN52" s="548"/>
      <c r="BEO52" s="548"/>
      <c r="BEP52" s="548"/>
      <c r="BEQ52" s="548"/>
      <c r="BER52" s="548"/>
      <c r="BES52" s="548"/>
      <c r="BET52" s="548"/>
      <c r="BEU52" s="548"/>
      <c r="BEV52" s="548"/>
      <c r="BEW52" s="548"/>
      <c r="BEX52" s="548"/>
      <c r="BEY52" s="548"/>
      <c r="BEZ52" s="548"/>
      <c r="BFA52" s="548"/>
      <c r="BFB52" s="548"/>
      <c r="BFC52" s="548"/>
      <c r="BFD52" s="548"/>
      <c r="BFE52" s="548"/>
      <c r="BFF52" s="548"/>
      <c r="BFG52" s="548"/>
      <c r="BFH52" s="548"/>
      <c r="BFI52" s="548"/>
      <c r="BFJ52" s="548"/>
      <c r="BFK52" s="548"/>
      <c r="BFL52" s="548"/>
      <c r="BFM52" s="548"/>
      <c r="BFN52" s="548"/>
      <c r="BFO52" s="548"/>
      <c r="BFP52" s="548"/>
      <c r="BFQ52" s="548"/>
      <c r="BFR52" s="548"/>
      <c r="BFS52" s="548"/>
      <c r="BFT52" s="548"/>
      <c r="BFU52" s="548"/>
      <c r="BFV52" s="548"/>
      <c r="BFW52" s="548"/>
      <c r="BFX52" s="548"/>
      <c r="BFY52" s="548"/>
      <c r="BFZ52" s="548"/>
      <c r="BGA52" s="548"/>
      <c r="BGB52" s="548"/>
      <c r="BGC52" s="548"/>
      <c r="BGD52" s="548"/>
      <c r="BGE52" s="548"/>
      <c r="BGF52" s="548"/>
      <c r="BGG52" s="548"/>
      <c r="BGH52" s="548"/>
      <c r="BGI52" s="548"/>
      <c r="BGJ52" s="548"/>
      <c r="BGK52" s="548"/>
      <c r="BGL52" s="548"/>
      <c r="BGM52" s="548"/>
      <c r="BGN52" s="548"/>
      <c r="BGO52" s="548"/>
      <c r="BGP52" s="548"/>
      <c r="BGQ52" s="548"/>
      <c r="BGR52" s="548"/>
      <c r="BGS52" s="548"/>
      <c r="BGT52" s="548"/>
      <c r="BGU52" s="548"/>
      <c r="BGV52" s="548"/>
      <c r="BGW52" s="548"/>
      <c r="BGX52" s="548"/>
      <c r="BGY52" s="548"/>
      <c r="BGZ52" s="548"/>
      <c r="BHA52" s="548"/>
      <c r="BHB52" s="548"/>
      <c r="BHC52" s="548"/>
      <c r="BHD52" s="548"/>
      <c r="BHE52" s="548"/>
      <c r="BHF52" s="548"/>
      <c r="BHG52" s="548"/>
      <c r="BHH52" s="548"/>
      <c r="BHI52" s="548"/>
      <c r="BHJ52" s="548"/>
      <c r="BHK52" s="548"/>
      <c r="BHL52" s="548"/>
      <c r="BHM52" s="548"/>
      <c r="BHN52" s="548"/>
      <c r="BHO52" s="548"/>
      <c r="BHP52" s="548"/>
      <c r="BHQ52" s="548"/>
      <c r="BHR52" s="548"/>
      <c r="BHS52" s="548"/>
      <c r="BHT52" s="548"/>
      <c r="BHU52" s="548"/>
      <c r="BHV52" s="548"/>
      <c r="BHW52" s="548"/>
      <c r="BHX52" s="548"/>
      <c r="BHY52" s="548"/>
      <c r="BHZ52" s="548"/>
      <c r="BIA52" s="548"/>
      <c r="BIB52" s="548"/>
      <c r="BIC52" s="548"/>
      <c r="BID52" s="548"/>
      <c r="BIE52" s="548"/>
      <c r="BIF52" s="548"/>
      <c r="BIG52" s="548"/>
      <c r="BIH52" s="548"/>
      <c r="BII52" s="548"/>
      <c r="BIJ52" s="548"/>
      <c r="BIK52" s="548"/>
      <c r="BIL52" s="548"/>
      <c r="BIM52" s="548"/>
      <c r="BIN52" s="548"/>
      <c r="BIO52" s="548"/>
      <c r="BIP52" s="548"/>
      <c r="BIQ52" s="548"/>
      <c r="BIR52" s="548"/>
      <c r="BIS52" s="548"/>
      <c r="BIT52" s="548"/>
      <c r="BIU52" s="548"/>
      <c r="BIV52" s="548"/>
      <c r="BIW52" s="548"/>
      <c r="BIX52" s="548"/>
      <c r="BIY52" s="548"/>
      <c r="BIZ52" s="548"/>
      <c r="BJA52" s="548"/>
      <c r="BJB52" s="548"/>
      <c r="BJC52" s="548"/>
      <c r="BJD52" s="548"/>
      <c r="BJE52" s="548"/>
      <c r="BJF52" s="548"/>
      <c r="BJG52" s="548"/>
      <c r="BJH52" s="548"/>
      <c r="BJI52" s="548"/>
      <c r="BJJ52" s="548"/>
      <c r="BJK52" s="548"/>
      <c r="BJL52" s="548"/>
      <c r="BJM52" s="548"/>
      <c r="BJN52" s="548"/>
      <c r="BJO52" s="548"/>
      <c r="BJP52" s="548"/>
      <c r="BJQ52" s="548"/>
      <c r="BJR52" s="548"/>
      <c r="BJS52" s="548"/>
      <c r="BJT52" s="548"/>
      <c r="BJU52" s="548"/>
      <c r="BJV52" s="548"/>
      <c r="BJW52" s="548"/>
      <c r="BJX52" s="548"/>
      <c r="BJY52" s="548"/>
      <c r="BJZ52" s="548"/>
      <c r="BKA52" s="548"/>
      <c r="BKB52" s="548"/>
      <c r="BKC52" s="548"/>
      <c r="BKD52" s="548"/>
      <c r="BKE52" s="548"/>
      <c r="BKF52" s="548"/>
      <c r="BKG52" s="548"/>
      <c r="BKH52" s="548"/>
      <c r="BKI52" s="548"/>
      <c r="BKJ52" s="548"/>
      <c r="BKK52" s="548"/>
      <c r="BKL52" s="548"/>
      <c r="BKM52" s="548"/>
      <c r="BKN52" s="548"/>
      <c r="BKO52" s="548"/>
      <c r="BKP52" s="548"/>
      <c r="BKQ52" s="548"/>
      <c r="BKR52" s="548"/>
      <c r="BKS52" s="548"/>
      <c r="BKT52" s="548"/>
      <c r="BKU52" s="548"/>
      <c r="BKV52" s="548"/>
      <c r="BKW52" s="548"/>
      <c r="BKX52" s="548"/>
      <c r="BKY52" s="548"/>
      <c r="BKZ52" s="548"/>
      <c r="BLA52" s="548"/>
      <c r="BLB52" s="548"/>
      <c r="BLC52" s="548"/>
      <c r="BLD52" s="548"/>
      <c r="BLE52" s="548"/>
      <c r="BLF52" s="548"/>
      <c r="BLG52" s="548"/>
      <c r="BLH52" s="548"/>
      <c r="BLI52" s="548"/>
      <c r="BLJ52" s="548"/>
      <c r="BLK52" s="548"/>
      <c r="BLL52" s="548"/>
      <c r="BLM52" s="548"/>
      <c r="BLN52" s="548"/>
      <c r="BLO52" s="548"/>
      <c r="BLP52" s="548"/>
      <c r="BLQ52" s="548"/>
      <c r="BLR52" s="548"/>
      <c r="BLS52" s="548"/>
      <c r="BLT52" s="548"/>
      <c r="BLU52" s="548"/>
      <c r="BLV52" s="548"/>
      <c r="BLW52" s="548"/>
      <c r="BLX52" s="548"/>
      <c r="BLY52" s="548"/>
      <c r="BLZ52" s="548"/>
      <c r="BMA52" s="548"/>
      <c r="BMB52" s="548"/>
      <c r="BMC52" s="548"/>
      <c r="BMD52" s="548"/>
      <c r="BME52" s="548"/>
      <c r="BMF52" s="548"/>
      <c r="BMG52" s="548"/>
      <c r="BMH52" s="548"/>
      <c r="BMI52" s="548"/>
      <c r="BMJ52" s="548"/>
      <c r="BMK52" s="548"/>
      <c r="BML52" s="548"/>
      <c r="BMM52" s="548"/>
      <c r="BMN52" s="548"/>
      <c r="BMO52" s="548"/>
      <c r="BMP52" s="548"/>
      <c r="BMQ52" s="548"/>
      <c r="BMR52" s="548"/>
      <c r="BMS52" s="548"/>
      <c r="BMT52" s="548"/>
      <c r="BMU52" s="548"/>
      <c r="BMV52" s="548"/>
      <c r="BMW52" s="548"/>
      <c r="BMX52" s="548"/>
      <c r="BMY52" s="548"/>
      <c r="BMZ52" s="548"/>
      <c r="BNA52" s="548"/>
      <c r="BNB52" s="548"/>
      <c r="BNC52" s="548"/>
      <c r="BND52" s="548"/>
      <c r="BNE52" s="548"/>
      <c r="BNF52" s="548"/>
      <c r="BNG52" s="548"/>
      <c r="BNH52" s="548"/>
      <c r="BNI52" s="548"/>
      <c r="BNJ52" s="548"/>
      <c r="BNK52" s="548"/>
      <c r="BNL52" s="548"/>
      <c r="BNM52" s="548"/>
      <c r="BNN52" s="548"/>
      <c r="BNO52" s="548"/>
      <c r="BNP52" s="548"/>
      <c r="BNQ52" s="548"/>
      <c r="BNR52" s="548"/>
      <c r="BNS52" s="548"/>
      <c r="BNT52" s="548"/>
      <c r="BNU52" s="548"/>
      <c r="BNV52" s="548"/>
      <c r="BNW52" s="548"/>
      <c r="BNX52" s="548"/>
      <c r="BNY52" s="548"/>
      <c r="BNZ52" s="548"/>
      <c r="BOA52" s="548"/>
      <c r="BOB52" s="548"/>
      <c r="BOC52" s="548"/>
      <c r="BOD52" s="548"/>
      <c r="BOE52" s="548"/>
      <c r="BOF52" s="548"/>
      <c r="BOG52" s="548"/>
      <c r="BOH52" s="548"/>
      <c r="BOI52" s="548"/>
      <c r="BOJ52" s="548"/>
      <c r="BOK52" s="548"/>
      <c r="BOL52" s="548"/>
      <c r="BOM52" s="548"/>
      <c r="BON52" s="548"/>
      <c r="BOO52" s="548"/>
      <c r="BOP52" s="548"/>
      <c r="BOQ52" s="548"/>
      <c r="BOR52" s="548"/>
      <c r="BOS52" s="548"/>
      <c r="BOT52" s="548"/>
      <c r="BOU52" s="548"/>
      <c r="BOV52" s="548"/>
      <c r="BOW52" s="548"/>
      <c r="BOX52" s="548"/>
      <c r="BOY52" s="548"/>
      <c r="BOZ52" s="548"/>
      <c r="BPA52" s="548"/>
      <c r="BPB52" s="548"/>
      <c r="BPC52" s="548"/>
      <c r="BPD52" s="548"/>
      <c r="BPE52" s="548"/>
      <c r="BPF52" s="548"/>
      <c r="BPG52" s="548"/>
      <c r="BPH52" s="548"/>
      <c r="BPI52" s="548"/>
      <c r="BPJ52" s="548"/>
      <c r="BPK52" s="548"/>
      <c r="BPL52" s="548"/>
      <c r="BPM52" s="548"/>
      <c r="BPN52" s="548"/>
      <c r="BPO52" s="548"/>
      <c r="BPP52" s="548"/>
      <c r="BPQ52" s="548"/>
      <c r="BPR52" s="548"/>
      <c r="BPS52" s="548"/>
      <c r="BPT52" s="548"/>
      <c r="BPU52" s="548"/>
      <c r="BPV52" s="548"/>
      <c r="BPW52" s="548"/>
      <c r="BPX52" s="548"/>
      <c r="BPY52" s="548"/>
      <c r="BPZ52" s="548"/>
      <c r="BQA52" s="548"/>
      <c r="BQB52" s="548"/>
      <c r="BQC52" s="548"/>
      <c r="BQD52" s="548"/>
      <c r="BQE52" s="548"/>
      <c r="BQF52" s="548"/>
      <c r="BQG52" s="548"/>
      <c r="BQH52" s="548"/>
      <c r="BQI52" s="548"/>
      <c r="BQJ52" s="548"/>
      <c r="BQK52" s="548"/>
      <c r="BQL52" s="548"/>
      <c r="BQM52" s="548"/>
      <c r="BQN52" s="548"/>
      <c r="BQO52" s="548"/>
      <c r="BQP52" s="548"/>
      <c r="BQQ52" s="548"/>
      <c r="BQR52" s="548"/>
      <c r="BQS52" s="548"/>
      <c r="BQT52" s="548"/>
      <c r="BQU52" s="548"/>
      <c r="BQV52" s="548"/>
      <c r="BQW52" s="548"/>
      <c r="BQX52" s="548"/>
      <c r="BQY52" s="548"/>
      <c r="BQZ52" s="548"/>
      <c r="BRA52" s="548"/>
      <c r="BRB52" s="548"/>
      <c r="BRC52" s="548"/>
      <c r="BRD52" s="548"/>
      <c r="BRE52" s="548"/>
      <c r="BRF52" s="548"/>
      <c r="BRG52" s="548"/>
      <c r="BRH52" s="548"/>
      <c r="BRI52" s="548"/>
      <c r="BRJ52" s="548"/>
      <c r="BRK52" s="548"/>
      <c r="BRL52" s="548"/>
      <c r="BRM52" s="548"/>
      <c r="BRN52" s="548"/>
      <c r="BRO52" s="548"/>
      <c r="BRP52" s="548"/>
      <c r="BRQ52" s="548"/>
      <c r="BRR52" s="548"/>
      <c r="BRS52" s="548"/>
      <c r="BRT52" s="548"/>
      <c r="BRU52" s="548"/>
      <c r="BRV52" s="548"/>
      <c r="BRW52" s="548"/>
      <c r="BRX52" s="548"/>
      <c r="BRY52" s="548"/>
      <c r="BRZ52" s="548"/>
      <c r="BSA52" s="548"/>
      <c r="BSB52" s="548"/>
      <c r="BSC52" s="548"/>
      <c r="BSD52" s="548"/>
      <c r="BSE52" s="548"/>
      <c r="BSF52" s="548"/>
      <c r="BSG52" s="548"/>
      <c r="BSH52" s="548"/>
      <c r="BSI52" s="548"/>
      <c r="BSJ52" s="548"/>
      <c r="BSK52" s="548"/>
      <c r="BSL52" s="548"/>
      <c r="BSM52" s="548"/>
      <c r="BSN52" s="548"/>
      <c r="BSO52" s="548"/>
      <c r="BSP52" s="548"/>
      <c r="BSQ52" s="548"/>
      <c r="BSR52" s="548"/>
      <c r="BSS52" s="548"/>
      <c r="BST52" s="548"/>
      <c r="BSU52" s="548"/>
      <c r="BSV52" s="548"/>
      <c r="BSW52" s="548"/>
      <c r="BSX52" s="548"/>
      <c r="BSY52" s="548"/>
      <c r="BSZ52" s="548"/>
      <c r="BTA52" s="548"/>
      <c r="BTB52" s="548"/>
      <c r="BTC52" s="548"/>
      <c r="BTD52" s="548"/>
      <c r="BTE52" s="548"/>
      <c r="BTF52" s="548"/>
      <c r="BTG52" s="548"/>
      <c r="BTH52" s="548"/>
      <c r="BTI52" s="548"/>
      <c r="BTJ52" s="548"/>
      <c r="BTK52" s="548"/>
      <c r="BTL52" s="548"/>
      <c r="BTM52" s="548"/>
      <c r="BTN52" s="548"/>
      <c r="BTO52" s="548"/>
      <c r="BTP52" s="548"/>
      <c r="BTQ52" s="548"/>
      <c r="BTR52" s="548"/>
      <c r="BTS52" s="548"/>
      <c r="BTT52" s="548"/>
      <c r="BTU52" s="548"/>
      <c r="BTV52" s="548"/>
      <c r="BTW52" s="548"/>
      <c r="BTX52" s="548"/>
      <c r="BTY52" s="548"/>
      <c r="BTZ52" s="548"/>
      <c r="BUA52" s="548"/>
      <c r="BUB52" s="548"/>
      <c r="BUC52" s="548"/>
      <c r="BUD52" s="548"/>
      <c r="BUE52" s="548"/>
      <c r="BUF52" s="548"/>
      <c r="BUG52" s="548"/>
      <c r="BUH52" s="548"/>
      <c r="BUI52" s="548"/>
      <c r="BUJ52" s="548"/>
      <c r="BUK52" s="548"/>
      <c r="BUL52" s="548"/>
      <c r="BUM52" s="548"/>
      <c r="BUN52" s="548"/>
      <c r="BUO52" s="548"/>
      <c r="BUP52" s="548"/>
      <c r="BUQ52" s="548"/>
      <c r="BUR52" s="548"/>
      <c r="BUS52" s="548"/>
      <c r="BUT52" s="548"/>
      <c r="BUU52" s="548"/>
      <c r="BUV52" s="548"/>
      <c r="BUW52" s="548"/>
      <c r="BUX52" s="548"/>
      <c r="BUY52" s="548"/>
      <c r="BUZ52" s="548"/>
      <c r="BVA52" s="548"/>
      <c r="BVB52" s="548"/>
      <c r="BVC52" s="548"/>
      <c r="BVD52" s="548"/>
      <c r="BVE52" s="548"/>
      <c r="BVF52" s="548"/>
      <c r="BVG52" s="548"/>
      <c r="BVH52" s="548"/>
      <c r="BVI52" s="548"/>
      <c r="BVJ52" s="548"/>
      <c r="BVK52" s="548"/>
      <c r="BVL52" s="548"/>
      <c r="BVM52" s="548"/>
      <c r="BVN52" s="548"/>
      <c r="BVO52" s="548"/>
      <c r="BVP52" s="548"/>
      <c r="BVQ52" s="548"/>
      <c r="BVR52" s="548"/>
      <c r="BVS52" s="548"/>
      <c r="BVT52" s="548"/>
      <c r="BVU52" s="548"/>
      <c r="BVV52" s="548"/>
      <c r="BVW52" s="548"/>
      <c r="BVX52" s="548"/>
      <c r="BVY52" s="548"/>
      <c r="BVZ52" s="548"/>
      <c r="BWA52" s="548"/>
      <c r="BWB52" s="548"/>
      <c r="BWC52" s="548"/>
      <c r="BWD52" s="548"/>
      <c r="BWE52" s="548"/>
      <c r="BWF52" s="548"/>
      <c r="BWG52" s="548"/>
      <c r="BWH52" s="548"/>
      <c r="BWI52" s="548"/>
      <c r="BWJ52" s="548"/>
      <c r="BWK52" s="548"/>
      <c r="BWL52" s="548"/>
      <c r="BWM52" s="548"/>
      <c r="BWN52" s="548"/>
      <c r="BWO52" s="548"/>
      <c r="BWP52" s="548"/>
      <c r="BWQ52" s="548"/>
      <c r="BWR52" s="548"/>
      <c r="BWS52" s="548"/>
      <c r="BWT52" s="548"/>
      <c r="BWU52" s="548"/>
      <c r="BWV52" s="548"/>
      <c r="BWW52" s="548"/>
      <c r="BWX52" s="548"/>
      <c r="BWY52" s="548"/>
      <c r="BWZ52" s="548"/>
      <c r="BXA52" s="548"/>
      <c r="BXB52" s="548"/>
      <c r="BXC52" s="548"/>
      <c r="BXD52" s="548"/>
      <c r="BXE52" s="548"/>
      <c r="BXF52" s="548"/>
      <c r="BXG52" s="548"/>
      <c r="BXH52" s="548"/>
      <c r="BXI52" s="548"/>
      <c r="BXJ52" s="548"/>
      <c r="BXK52" s="548"/>
      <c r="BXL52" s="548"/>
      <c r="BXM52" s="548"/>
      <c r="BXN52" s="548"/>
      <c r="BXO52" s="548"/>
      <c r="BXP52" s="548"/>
      <c r="BXQ52" s="548"/>
      <c r="BXR52" s="548"/>
      <c r="BXS52" s="548"/>
      <c r="BXT52" s="548"/>
      <c r="BXU52" s="548"/>
      <c r="BXV52" s="548"/>
      <c r="BXW52" s="548"/>
      <c r="BXX52" s="548"/>
      <c r="BXY52" s="548"/>
      <c r="BXZ52" s="548"/>
      <c r="BYA52" s="548"/>
      <c r="BYB52" s="548"/>
      <c r="BYC52" s="548"/>
      <c r="BYD52" s="548"/>
      <c r="BYE52" s="548"/>
      <c r="BYF52" s="548"/>
      <c r="BYG52" s="548"/>
      <c r="BYH52" s="548"/>
      <c r="BYI52" s="548"/>
      <c r="BYJ52" s="548"/>
      <c r="BYK52" s="548"/>
      <c r="BYL52" s="548"/>
      <c r="BYM52" s="548"/>
      <c r="BYN52" s="548"/>
      <c r="BYO52" s="548"/>
      <c r="BYP52" s="548"/>
      <c r="BYQ52" s="548"/>
      <c r="BYR52" s="548"/>
      <c r="BYS52" s="548"/>
      <c r="BYT52" s="548"/>
      <c r="BYU52" s="548"/>
      <c r="BYV52" s="548"/>
      <c r="BYW52" s="548"/>
      <c r="BYX52" s="548"/>
      <c r="BYY52" s="548"/>
      <c r="BYZ52" s="548"/>
      <c r="BZA52" s="548"/>
      <c r="BZB52" s="548"/>
      <c r="BZC52" s="548"/>
      <c r="BZD52" s="548"/>
      <c r="BZE52" s="548"/>
      <c r="BZF52" s="548"/>
      <c r="BZG52" s="548"/>
      <c r="BZH52" s="548"/>
      <c r="BZI52" s="548"/>
      <c r="BZJ52" s="548"/>
      <c r="BZK52" s="548"/>
      <c r="BZL52" s="548"/>
      <c r="BZM52" s="548"/>
      <c r="BZN52" s="548"/>
      <c r="BZO52" s="548"/>
      <c r="BZP52" s="548"/>
      <c r="BZQ52" s="548"/>
      <c r="BZR52" s="548"/>
      <c r="BZS52" s="548"/>
      <c r="BZT52" s="548"/>
      <c r="BZU52" s="548"/>
      <c r="BZV52" s="548"/>
      <c r="BZW52" s="548"/>
      <c r="BZX52" s="548"/>
      <c r="BZY52" s="548"/>
      <c r="BZZ52" s="548"/>
      <c r="CAA52" s="548"/>
      <c r="CAB52" s="548"/>
      <c r="CAC52" s="548"/>
      <c r="CAD52" s="548"/>
      <c r="CAE52" s="548"/>
      <c r="CAF52" s="548"/>
      <c r="CAG52" s="548"/>
      <c r="CAH52" s="548"/>
      <c r="CAI52" s="548"/>
      <c r="CAJ52" s="548"/>
      <c r="CAK52" s="548"/>
      <c r="CAL52" s="548"/>
      <c r="CAM52" s="548"/>
      <c r="CAN52" s="548"/>
      <c r="CAO52" s="548"/>
      <c r="CAP52" s="548"/>
      <c r="CAQ52" s="548"/>
      <c r="CAR52" s="548"/>
      <c r="CAS52" s="548"/>
      <c r="CAT52" s="548"/>
      <c r="CAU52" s="548"/>
      <c r="CAV52" s="548"/>
      <c r="CAW52" s="548"/>
      <c r="CAX52" s="548"/>
      <c r="CAY52" s="548"/>
      <c r="CAZ52" s="548"/>
      <c r="CBA52" s="548"/>
      <c r="CBB52" s="548"/>
      <c r="CBC52" s="548"/>
      <c r="CBD52" s="548"/>
      <c r="CBE52" s="548"/>
      <c r="CBF52" s="548"/>
      <c r="CBG52" s="548"/>
      <c r="CBH52" s="548"/>
      <c r="CBI52" s="548"/>
      <c r="CBJ52" s="548"/>
      <c r="CBK52" s="548"/>
      <c r="CBL52" s="548"/>
      <c r="CBM52" s="548"/>
      <c r="CBN52" s="548"/>
      <c r="CBO52" s="548"/>
      <c r="CBP52" s="548"/>
      <c r="CBQ52" s="548"/>
      <c r="CBR52" s="548"/>
      <c r="CBS52" s="548"/>
      <c r="CBT52" s="548"/>
      <c r="CBU52" s="548"/>
      <c r="CBV52" s="548"/>
      <c r="CBW52" s="548"/>
      <c r="CBX52" s="548"/>
      <c r="CBY52" s="548"/>
      <c r="CBZ52" s="548"/>
      <c r="CCA52" s="548"/>
      <c r="CCB52" s="548"/>
      <c r="CCC52" s="548"/>
      <c r="CCD52" s="548"/>
      <c r="CCE52" s="548"/>
      <c r="CCF52" s="548"/>
      <c r="CCG52" s="548"/>
      <c r="CCH52" s="548"/>
      <c r="CCI52" s="548"/>
      <c r="CCJ52" s="548"/>
      <c r="CCK52" s="548"/>
      <c r="CCL52" s="548"/>
      <c r="CCM52" s="548"/>
      <c r="CCN52" s="548"/>
      <c r="CCO52" s="548"/>
      <c r="CCP52" s="548"/>
      <c r="CCQ52" s="548"/>
      <c r="CCR52" s="548"/>
      <c r="CCS52" s="548"/>
      <c r="CCT52" s="548"/>
      <c r="CCU52" s="548"/>
      <c r="CCV52" s="548"/>
      <c r="CCW52" s="548"/>
      <c r="CCX52" s="548"/>
      <c r="CCY52" s="548"/>
      <c r="CCZ52" s="548"/>
      <c r="CDA52" s="548"/>
      <c r="CDB52" s="548"/>
      <c r="CDC52" s="548"/>
      <c r="CDD52" s="548"/>
      <c r="CDE52" s="548"/>
      <c r="CDF52" s="548"/>
      <c r="CDG52" s="548"/>
      <c r="CDH52" s="548"/>
      <c r="CDI52" s="548"/>
      <c r="CDJ52" s="548"/>
      <c r="CDK52" s="548"/>
      <c r="CDL52" s="548"/>
      <c r="CDM52" s="548"/>
      <c r="CDN52" s="548"/>
      <c r="CDO52" s="548"/>
      <c r="CDP52" s="548"/>
      <c r="CDQ52" s="548"/>
      <c r="CDR52" s="548"/>
      <c r="CDS52" s="548"/>
      <c r="CDT52" s="548"/>
      <c r="CDU52" s="548"/>
      <c r="CDV52" s="548"/>
      <c r="CDW52" s="548"/>
      <c r="CDX52" s="548"/>
      <c r="CDY52" s="548"/>
      <c r="CDZ52" s="548"/>
      <c r="CEA52" s="548"/>
      <c r="CEB52" s="548"/>
      <c r="CEC52" s="548"/>
      <c r="CED52" s="548"/>
      <c r="CEE52" s="548"/>
      <c r="CEF52" s="548"/>
      <c r="CEG52" s="548"/>
      <c r="CEH52" s="548"/>
      <c r="CEI52" s="548"/>
      <c r="CEJ52" s="548"/>
      <c r="CEK52" s="548"/>
      <c r="CEL52" s="548"/>
      <c r="CEM52" s="548"/>
      <c r="CEN52" s="548"/>
      <c r="CEO52" s="548"/>
      <c r="CEP52" s="548"/>
      <c r="CEQ52" s="548"/>
      <c r="CER52" s="548"/>
      <c r="CES52" s="548"/>
      <c r="CET52" s="548"/>
      <c r="CEU52" s="548"/>
      <c r="CEV52" s="548"/>
      <c r="CEW52" s="548"/>
      <c r="CEX52" s="548"/>
      <c r="CEY52" s="548"/>
      <c r="CEZ52" s="548"/>
      <c r="CFA52" s="548"/>
      <c r="CFB52" s="548"/>
      <c r="CFC52" s="548"/>
      <c r="CFD52" s="548"/>
      <c r="CFE52" s="548"/>
      <c r="CFF52" s="548"/>
      <c r="CFG52" s="548"/>
      <c r="CFH52" s="548"/>
      <c r="CFI52" s="548"/>
      <c r="CFJ52" s="548"/>
      <c r="CFK52" s="548"/>
      <c r="CFL52" s="548"/>
      <c r="CFM52" s="548"/>
      <c r="CFN52" s="548"/>
      <c r="CFO52" s="548"/>
      <c r="CFP52" s="548"/>
      <c r="CFQ52" s="548"/>
      <c r="CFR52" s="548"/>
      <c r="CFS52" s="548"/>
      <c r="CFT52" s="548"/>
      <c r="CFU52" s="548"/>
      <c r="CFV52" s="548"/>
      <c r="CFW52" s="548"/>
      <c r="CFX52" s="548"/>
      <c r="CFY52" s="548"/>
      <c r="CFZ52" s="548"/>
      <c r="CGA52" s="548"/>
      <c r="CGB52" s="548"/>
      <c r="CGC52" s="548"/>
      <c r="CGD52" s="548"/>
      <c r="CGE52" s="548"/>
      <c r="CGF52" s="548"/>
      <c r="CGG52" s="548"/>
      <c r="CGH52" s="548"/>
      <c r="CGI52" s="548"/>
      <c r="CGJ52" s="548"/>
      <c r="CGK52" s="548"/>
      <c r="CGL52" s="548"/>
      <c r="CGM52" s="548"/>
      <c r="CGN52" s="548"/>
      <c r="CGO52" s="548"/>
      <c r="CGP52" s="548"/>
      <c r="CGQ52" s="548"/>
      <c r="CGR52" s="548"/>
      <c r="CGS52" s="548"/>
      <c r="CGT52" s="548"/>
      <c r="CGU52" s="548"/>
      <c r="CGV52" s="548"/>
      <c r="CGW52" s="548"/>
      <c r="CGX52" s="548"/>
      <c r="CGY52" s="548"/>
      <c r="CGZ52" s="548"/>
      <c r="CHA52" s="548"/>
      <c r="CHB52" s="548"/>
      <c r="CHC52" s="548"/>
      <c r="CHD52" s="548"/>
      <c r="CHE52" s="548"/>
      <c r="CHF52" s="548"/>
      <c r="CHG52" s="548"/>
      <c r="CHH52" s="548"/>
      <c r="CHI52" s="548"/>
      <c r="CHJ52" s="548"/>
      <c r="CHK52" s="548"/>
      <c r="CHL52" s="548"/>
      <c r="CHM52" s="548"/>
      <c r="CHN52" s="548"/>
      <c r="CHO52" s="548"/>
      <c r="CHP52" s="548"/>
      <c r="CHQ52" s="548"/>
      <c r="CHR52" s="548"/>
      <c r="CHS52" s="548"/>
      <c r="CHT52" s="548"/>
      <c r="CHU52" s="548"/>
      <c r="CHV52" s="548"/>
      <c r="CHW52" s="548"/>
      <c r="CHX52" s="548"/>
      <c r="CHY52" s="548"/>
      <c r="CHZ52" s="548"/>
      <c r="CIA52" s="548"/>
      <c r="CIB52" s="548"/>
      <c r="CIC52" s="548"/>
      <c r="CID52" s="548"/>
      <c r="CIE52" s="548"/>
      <c r="CIF52" s="548"/>
      <c r="CIG52" s="548"/>
      <c r="CIH52" s="548"/>
      <c r="CII52" s="548"/>
      <c r="CIJ52" s="548"/>
      <c r="CIK52" s="548"/>
      <c r="CIL52" s="548"/>
      <c r="CIM52" s="548"/>
      <c r="CIN52" s="548"/>
      <c r="CIO52" s="548"/>
      <c r="CIP52" s="548"/>
      <c r="CIQ52" s="548"/>
      <c r="CIR52" s="548"/>
      <c r="CIS52" s="548"/>
      <c r="CIT52" s="548"/>
      <c r="CIU52" s="548"/>
      <c r="CIV52" s="548"/>
      <c r="CIW52" s="548"/>
      <c r="CIX52" s="548"/>
      <c r="CIY52" s="548"/>
      <c r="CIZ52" s="548"/>
      <c r="CJA52" s="548"/>
      <c r="CJB52" s="548"/>
      <c r="CJC52" s="548"/>
      <c r="CJD52" s="548"/>
      <c r="CJE52" s="548"/>
      <c r="CJF52" s="548"/>
      <c r="CJG52" s="548"/>
      <c r="CJH52" s="548"/>
      <c r="CJI52" s="548"/>
      <c r="CJJ52" s="548"/>
      <c r="CJK52" s="548"/>
      <c r="CJL52" s="548"/>
      <c r="CJM52" s="548"/>
      <c r="CJN52" s="548"/>
      <c r="CJO52" s="548"/>
      <c r="CJP52" s="548"/>
      <c r="CJQ52" s="548"/>
      <c r="CJR52" s="548"/>
      <c r="CJS52" s="548"/>
      <c r="CJT52" s="548"/>
      <c r="CJU52" s="548"/>
      <c r="CJV52" s="548"/>
      <c r="CJW52" s="548"/>
      <c r="CJX52" s="548"/>
      <c r="CJY52" s="548"/>
      <c r="CJZ52" s="548"/>
      <c r="CKA52" s="548"/>
      <c r="CKB52" s="548"/>
      <c r="CKC52" s="548"/>
      <c r="CKD52" s="548"/>
      <c r="CKE52" s="548"/>
      <c r="CKF52" s="548"/>
      <c r="CKG52" s="548"/>
      <c r="CKH52" s="548"/>
      <c r="CKI52" s="548"/>
      <c r="CKJ52" s="548"/>
      <c r="CKK52" s="548"/>
      <c r="CKL52" s="548"/>
      <c r="CKM52" s="548"/>
      <c r="CKN52" s="548"/>
      <c r="CKO52" s="548"/>
      <c r="CKP52" s="548"/>
      <c r="CKQ52" s="548"/>
      <c r="CKR52" s="548"/>
      <c r="CKS52" s="548"/>
      <c r="CKT52" s="548"/>
      <c r="CKU52" s="548"/>
      <c r="CKV52" s="548"/>
      <c r="CKW52" s="548"/>
      <c r="CKX52" s="548"/>
      <c r="CKY52" s="548"/>
      <c r="CKZ52" s="548"/>
      <c r="CLA52" s="548"/>
      <c r="CLB52" s="548"/>
      <c r="CLC52" s="548"/>
      <c r="CLD52" s="548"/>
      <c r="CLE52" s="548"/>
      <c r="CLF52" s="548"/>
      <c r="CLG52" s="548"/>
      <c r="CLH52" s="548"/>
      <c r="CLI52" s="548"/>
      <c r="CLJ52" s="548"/>
      <c r="CLK52" s="548"/>
      <c r="CLL52" s="548"/>
      <c r="CLM52" s="548"/>
      <c r="CLN52" s="548"/>
      <c r="CLO52" s="548"/>
      <c r="CLP52" s="548"/>
      <c r="CLQ52" s="548"/>
      <c r="CLR52" s="548"/>
      <c r="CLS52" s="548"/>
      <c r="CLT52" s="548"/>
      <c r="CLU52" s="548"/>
      <c r="CLV52" s="548"/>
      <c r="CLW52" s="548"/>
      <c r="CLX52" s="548"/>
      <c r="CLY52" s="548"/>
      <c r="CLZ52" s="548"/>
      <c r="CMA52" s="548"/>
      <c r="CMB52" s="548"/>
      <c r="CMC52" s="548"/>
      <c r="CMD52" s="548"/>
      <c r="CME52" s="548"/>
      <c r="CMF52" s="548"/>
      <c r="CMG52" s="548"/>
      <c r="CMH52" s="548"/>
      <c r="CMI52" s="548"/>
      <c r="CMJ52" s="548"/>
      <c r="CMK52" s="548"/>
      <c r="CML52" s="548"/>
      <c r="CMM52" s="548"/>
      <c r="CMN52" s="548"/>
      <c r="CMO52" s="548"/>
      <c r="CMP52" s="548"/>
      <c r="CMQ52" s="548"/>
      <c r="CMR52" s="548"/>
      <c r="CMS52" s="548"/>
      <c r="CMT52" s="548"/>
      <c r="CMU52" s="548"/>
      <c r="CMV52" s="548"/>
      <c r="CMW52" s="548"/>
      <c r="CMX52" s="548"/>
      <c r="CMY52" s="548"/>
      <c r="CMZ52" s="548"/>
      <c r="CNA52" s="548"/>
      <c r="CNB52" s="548"/>
      <c r="CNC52" s="548"/>
      <c r="CND52" s="548"/>
      <c r="CNE52" s="548"/>
      <c r="CNF52" s="548"/>
      <c r="CNG52" s="548"/>
      <c r="CNH52" s="548"/>
      <c r="CNI52" s="548"/>
      <c r="CNJ52" s="548"/>
      <c r="CNK52" s="548"/>
      <c r="CNL52" s="548"/>
      <c r="CNM52" s="548"/>
      <c r="CNN52" s="548"/>
      <c r="CNO52" s="548"/>
      <c r="CNP52" s="548"/>
      <c r="CNQ52" s="548"/>
      <c r="CNR52" s="548"/>
      <c r="CNS52" s="548"/>
      <c r="CNT52" s="548"/>
      <c r="CNU52" s="548"/>
      <c r="CNV52" s="548"/>
      <c r="CNW52" s="548"/>
      <c r="CNX52" s="548"/>
      <c r="CNY52" s="548"/>
      <c r="CNZ52" s="548"/>
      <c r="COA52" s="548"/>
      <c r="COB52" s="548"/>
      <c r="COC52" s="548"/>
      <c r="COD52" s="548"/>
      <c r="COE52" s="548"/>
      <c r="COF52" s="548"/>
      <c r="COG52" s="548"/>
      <c r="COH52" s="548"/>
      <c r="COI52" s="548"/>
      <c r="COJ52" s="548"/>
      <c r="COK52" s="548"/>
      <c r="COL52" s="548"/>
      <c r="COM52" s="548"/>
      <c r="CON52" s="548"/>
      <c r="COO52" s="548"/>
      <c r="COP52" s="548"/>
      <c r="COQ52" s="548"/>
      <c r="COR52" s="548"/>
      <c r="COS52" s="548"/>
      <c r="COT52" s="548"/>
      <c r="COU52" s="548"/>
      <c r="COV52" s="548"/>
      <c r="COW52" s="548"/>
      <c r="COX52" s="548"/>
      <c r="COY52" s="548"/>
      <c r="COZ52" s="548"/>
      <c r="CPA52" s="548"/>
      <c r="CPB52" s="548"/>
      <c r="CPC52" s="548"/>
      <c r="CPD52" s="548"/>
      <c r="CPE52" s="548"/>
      <c r="CPF52" s="548"/>
      <c r="CPG52" s="548"/>
      <c r="CPH52" s="548"/>
      <c r="CPI52" s="548"/>
      <c r="CPJ52" s="548"/>
      <c r="CPK52" s="548"/>
      <c r="CPL52" s="548"/>
      <c r="CPM52" s="548"/>
      <c r="CPN52" s="548"/>
      <c r="CPO52" s="548"/>
      <c r="CPP52" s="548"/>
      <c r="CPQ52" s="548"/>
      <c r="CPR52" s="548"/>
      <c r="CPS52" s="548"/>
      <c r="CPT52" s="548"/>
      <c r="CPU52" s="548"/>
      <c r="CPV52" s="548"/>
      <c r="CPW52" s="548"/>
      <c r="CPX52" s="548"/>
      <c r="CPY52" s="548"/>
      <c r="CPZ52" s="548"/>
      <c r="CQA52" s="548"/>
      <c r="CQB52" s="548"/>
      <c r="CQC52" s="548"/>
      <c r="CQD52" s="548"/>
      <c r="CQE52" s="548"/>
      <c r="CQF52" s="548"/>
      <c r="CQG52" s="548"/>
      <c r="CQH52" s="548"/>
      <c r="CQI52" s="548"/>
      <c r="CQJ52" s="548"/>
      <c r="CQK52" s="548"/>
      <c r="CQL52" s="548"/>
      <c r="CQM52" s="548"/>
      <c r="CQN52" s="548"/>
      <c r="CQO52" s="548"/>
      <c r="CQP52" s="548"/>
      <c r="CQQ52" s="548"/>
      <c r="CQR52" s="548"/>
      <c r="CQS52" s="548"/>
      <c r="CQT52" s="548"/>
      <c r="CQU52" s="548"/>
      <c r="CQV52" s="548"/>
      <c r="CQW52" s="548"/>
      <c r="CQX52" s="548"/>
      <c r="CQY52" s="548"/>
      <c r="CQZ52" s="548"/>
      <c r="CRA52" s="548"/>
      <c r="CRB52" s="548"/>
      <c r="CRC52" s="548"/>
      <c r="CRD52" s="548"/>
      <c r="CRE52" s="548"/>
      <c r="CRF52" s="548"/>
      <c r="CRG52" s="548"/>
      <c r="CRH52" s="548"/>
      <c r="CRI52" s="548"/>
      <c r="CRJ52" s="548"/>
      <c r="CRK52" s="548"/>
      <c r="CRL52" s="548"/>
      <c r="CRM52" s="548"/>
      <c r="CRN52" s="548"/>
      <c r="CRO52" s="548"/>
      <c r="CRP52" s="548"/>
      <c r="CRQ52" s="548"/>
      <c r="CRR52" s="548"/>
      <c r="CRS52" s="548"/>
      <c r="CRT52" s="548"/>
      <c r="CRU52" s="548"/>
      <c r="CRV52" s="548"/>
      <c r="CRW52" s="548"/>
      <c r="CRX52" s="548"/>
      <c r="CRY52" s="548"/>
      <c r="CRZ52" s="548"/>
      <c r="CSA52" s="548"/>
      <c r="CSB52" s="548"/>
      <c r="CSC52" s="548"/>
      <c r="CSD52" s="548"/>
      <c r="CSE52" s="548"/>
      <c r="CSF52" s="548"/>
      <c r="CSG52" s="548"/>
      <c r="CSH52" s="548"/>
      <c r="CSI52" s="548"/>
      <c r="CSJ52" s="548"/>
      <c r="CSK52" s="548"/>
      <c r="CSL52" s="548"/>
      <c r="CSM52" s="548"/>
      <c r="CSN52" s="548"/>
      <c r="CSO52" s="548"/>
      <c r="CSP52" s="548"/>
      <c r="CSQ52" s="548"/>
      <c r="CSR52" s="548"/>
      <c r="CSS52" s="548"/>
      <c r="CST52" s="548"/>
      <c r="CSU52" s="548"/>
      <c r="CSV52" s="548"/>
      <c r="CSW52" s="548"/>
      <c r="CSX52" s="548"/>
      <c r="CSY52" s="548"/>
      <c r="CSZ52" s="548"/>
      <c r="CTA52" s="548"/>
      <c r="CTB52" s="548"/>
      <c r="CTC52" s="548"/>
      <c r="CTD52" s="548"/>
      <c r="CTE52" s="548"/>
      <c r="CTF52" s="548"/>
      <c r="CTG52" s="548"/>
      <c r="CTH52" s="548"/>
      <c r="CTI52" s="548"/>
      <c r="CTJ52" s="548"/>
      <c r="CTK52" s="548"/>
      <c r="CTL52" s="548"/>
      <c r="CTM52" s="548"/>
      <c r="CTN52" s="548"/>
      <c r="CTO52" s="548"/>
      <c r="CTP52" s="548"/>
      <c r="CTQ52" s="548"/>
      <c r="CTR52" s="548"/>
      <c r="CTS52" s="548"/>
      <c r="CTT52" s="548"/>
      <c r="CTU52" s="548"/>
      <c r="CTV52" s="548"/>
      <c r="CTW52" s="548"/>
      <c r="CTX52" s="548"/>
      <c r="CTY52" s="548"/>
      <c r="CTZ52" s="548"/>
      <c r="CUA52" s="548"/>
      <c r="CUB52" s="548"/>
      <c r="CUC52" s="548"/>
      <c r="CUD52" s="548"/>
      <c r="CUE52" s="548"/>
      <c r="CUF52" s="548"/>
      <c r="CUG52" s="548"/>
      <c r="CUH52" s="548"/>
      <c r="CUI52" s="548"/>
      <c r="CUJ52" s="548"/>
      <c r="CUK52" s="548"/>
      <c r="CUL52" s="548"/>
      <c r="CUM52" s="548"/>
      <c r="CUN52" s="548"/>
      <c r="CUO52" s="548"/>
      <c r="CUP52" s="548"/>
      <c r="CUQ52" s="548"/>
      <c r="CUR52" s="548"/>
      <c r="CUS52" s="548"/>
      <c r="CUT52" s="548"/>
      <c r="CUU52" s="548"/>
      <c r="CUV52" s="548"/>
      <c r="CUW52" s="548"/>
      <c r="CUX52" s="548"/>
      <c r="CUY52" s="548"/>
      <c r="CUZ52" s="548"/>
      <c r="CVA52" s="548"/>
      <c r="CVB52" s="548"/>
      <c r="CVC52" s="548"/>
      <c r="CVD52" s="548"/>
      <c r="CVE52" s="548"/>
      <c r="CVF52" s="548"/>
      <c r="CVG52" s="548"/>
      <c r="CVH52" s="548"/>
      <c r="CVI52" s="548"/>
      <c r="CVJ52" s="548"/>
      <c r="CVK52" s="548"/>
      <c r="CVL52" s="548"/>
      <c r="CVM52" s="548"/>
      <c r="CVN52" s="548"/>
      <c r="CVO52" s="548"/>
      <c r="CVP52" s="548"/>
      <c r="CVQ52" s="548"/>
      <c r="CVR52" s="548"/>
      <c r="CVS52" s="548"/>
      <c r="CVT52" s="548"/>
      <c r="CVU52" s="548"/>
      <c r="CVV52" s="548"/>
      <c r="CVW52" s="548"/>
      <c r="CVX52" s="548"/>
      <c r="CVY52" s="548"/>
      <c r="CVZ52" s="548"/>
      <c r="CWA52" s="548"/>
      <c r="CWB52" s="548"/>
      <c r="CWC52" s="548"/>
      <c r="CWD52" s="548"/>
      <c r="CWE52" s="548"/>
      <c r="CWF52" s="548"/>
      <c r="CWG52" s="548"/>
      <c r="CWH52" s="548"/>
      <c r="CWI52" s="548"/>
      <c r="CWJ52" s="548"/>
      <c r="CWK52" s="548"/>
      <c r="CWL52" s="548"/>
      <c r="CWM52" s="548"/>
      <c r="CWN52" s="548"/>
      <c r="CWO52" s="548"/>
      <c r="CWP52" s="548"/>
      <c r="CWQ52" s="548"/>
      <c r="CWR52" s="548"/>
      <c r="CWS52" s="548"/>
      <c r="CWT52" s="548"/>
      <c r="CWU52" s="548"/>
      <c r="CWV52" s="548"/>
      <c r="CWW52" s="548"/>
      <c r="CWX52" s="548"/>
      <c r="CWY52" s="548"/>
      <c r="CWZ52" s="548"/>
      <c r="CXA52" s="548"/>
      <c r="CXB52" s="548"/>
      <c r="CXC52" s="548"/>
      <c r="CXD52" s="548"/>
      <c r="CXE52" s="548"/>
      <c r="CXF52" s="548"/>
      <c r="CXG52" s="548"/>
      <c r="CXH52" s="548"/>
      <c r="CXI52" s="548"/>
      <c r="CXJ52" s="548"/>
      <c r="CXK52" s="548"/>
      <c r="CXL52" s="548"/>
      <c r="CXM52" s="548"/>
      <c r="CXN52" s="548"/>
      <c r="CXO52" s="548"/>
      <c r="CXP52" s="548"/>
      <c r="CXQ52" s="548"/>
      <c r="CXR52" s="548"/>
      <c r="CXS52" s="548"/>
      <c r="CXT52" s="548"/>
      <c r="CXU52" s="548"/>
      <c r="CXV52" s="548"/>
      <c r="CXW52" s="548"/>
      <c r="CXX52" s="548"/>
      <c r="CXY52" s="548"/>
      <c r="CXZ52" s="548"/>
      <c r="CYA52" s="548"/>
      <c r="CYB52" s="548"/>
      <c r="CYC52" s="548"/>
      <c r="CYD52" s="548"/>
      <c r="CYE52" s="548"/>
      <c r="CYF52" s="548"/>
      <c r="CYG52" s="548"/>
      <c r="CYH52" s="548"/>
      <c r="CYI52" s="548"/>
      <c r="CYJ52" s="548"/>
      <c r="CYK52" s="548"/>
      <c r="CYL52" s="548"/>
      <c r="CYM52" s="548"/>
      <c r="CYN52" s="548"/>
      <c r="CYO52" s="548"/>
      <c r="CYP52" s="548"/>
      <c r="CYQ52" s="548"/>
      <c r="CYR52" s="548"/>
      <c r="CYS52" s="548"/>
      <c r="CYT52" s="548"/>
      <c r="CYU52" s="548"/>
      <c r="CYV52" s="548"/>
      <c r="CYW52" s="548"/>
      <c r="CYX52" s="548"/>
      <c r="CYY52" s="548"/>
      <c r="CYZ52" s="548"/>
      <c r="CZA52" s="548"/>
      <c r="CZB52" s="548"/>
      <c r="CZC52" s="548"/>
      <c r="CZD52" s="548"/>
      <c r="CZE52" s="548"/>
      <c r="CZF52" s="548"/>
      <c r="CZG52" s="548"/>
      <c r="CZH52" s="548"/>
      <c r="CZI52" s="548"/>
      <c r="CZJ52" s="548"/>
      <c r="CZK52" s="548"/>
      <c r="CZL52" s="548"/>
      <c r="CZM52" s="548"/>
      <c r="CZN52" s="548"/>
      <c r="CZO52" s="548"/>
      <c r="CZP52" s="548"/>
      <c r="CZQ52" s="548"/>
      <c r="CZR52" s="548"/>
      <c r="CZS52" s="548"/>
      <c r="CZT52" s="548"/>
      <c r="CZU52" s="548"/>
      <c r="CZV52" s="548"/>
      <c r="CZW52" s="548"/>
      <c r="CZX52" s="548"/>
      <c r="CZY52" s="548"/>
      <c r="CZZ52" s="548"/>
      <c r="DAA52" s="548"/>
      <c r="DAB52" s="548"/>
      <c r="DAC52" s="548"/>
      <c r="DAD52" s="548"/>
      <c r="DAE52" s="548"/>
      <c r="DAF52" s="548"/>
      <c r="DAG52" s="548"/>
      <c r="DAH52" s="548"/>
      <c r="DAI52" s="548"/>
      <c r="DAJ52" s="548"/>
      <c r="DAK52" s="548"/>
      <c r="DAL52" s="548"/>
      <c r="DAM52" s="548"/>
      <c r="DAN52" s="548"/>
      <c r="DAO52" s="548"/>
      <c r="DAP52" s="548"/>
      <c r="DAQ52" s="548"/>
      <c r="DAR52" s="548"/>
      <c r="DAS52" s="548"/>
      <c r="DAT52" s="548"/>
      <c r="DAU52" s="548"/>
      <c r="DAV52" s="548"/>
      <c r="DAW52" s="548"/>
      <c r="DAX52" s="548"/>
      <c r="DAY52" s="548"/>
      <c r="DAZ52" s="548"/>
      <c r="DBA52" s="548"/>
      <c r="DBB52" s="548"/>
      <c r="DBC52" s="548"/>
      <c r="DBD52" s="548"/>
      <c r="DBE52" s="548"/>
      <c r="DBF52" s="548"/>
      <c r="DBG52" s="548"/>
      <c r="DBH52" s="548"/>
      <c r="DBI52" s="548"/>
      <c r="DBJ52" s="548"/>
      <c r="DBK52" s="548"/>
      <c r="DBL52" s="548"/>
      <c r="DBM52" s="548"/>
      <c r="DBN52" s="548"/>
      <c r="DBO52" s="548"/>
      <c r="DBP52" s="548"/>
      <c r="DBQ52" s="548"/>
      <c r="DBR52" s="548"/>
      <c r="DBS52" s="548"/>
      <c r="DBT52" s="548"/>
      <c r="DBU52" s="548"/>
      <c r="DBV52" s="548"/>
      <c r="DBW52" s="548"/>
      <c r="DBX52" s="548"/>
      <c r="DBY52" s="548"/>
      <c r="DBZ52" s="548"/>
      <c r="DCA52" s="548"/>
      <c r="DCB52" s="548"/>
      <c r="DCC52" s="548"/>
      <c r="DCD52" s="548"/>
      <c r="DCE52" s="548"/>
      <c r="DCF52" s="548"/>
      <c r="DCG52" s="548"/>
      <c r="DCH52" s="548"/>
      <c r="DCI52" s="548"/>
      <c r="DCJ52" s="548"/>
      <c r="DCK52" s="548"/>
      <c r="DCL52" s="548"/>
      <c r="DCM52" s="548"/>
      <c r="DCN52" s="548"/>
      <c r="DCO52" s="548"/>
      <c r="DCP52" s="548"/>
      <c r="DCQ52" s="548"/>
      <c r="DCR52" s="548"/>
      <c r="DCS52" s="548"/>
      <c r="DCT52" s="548"/>
      <c r="DCU52" s="548"/>
      <c r="DCV52" s="548"/>
      <c r="DCW52" s="548"/>
      <c r="DCX52" s="548"/>
      <c r="DCY52" s="548"/>
      <c r="DCZ52" s="548"/>
      <c r="DDA52" s="548"/>
      <c r="DDB52" s="548"/>
      <c r="DDC52" s="548"/>
      <c r="DDD52" s="548"/>
      <c r="DDE52" s="548"/>
      <c r="DDF52" s="548"/>
      <c r="DDG52" s="548"/>
      <c r="DDH52" s="548"/>
      <c r="DDI52" s="548"/>
      <c r="DDJ52" s="548"/>
      <c r="DDK52" s="548"/>
      <c r="DDL52" s="548"/>
      <c r="DDM52" s="548"/>
      <c r="DDN52" s="548"/>
      <c r="DDO52" s="548"/>
      <c r="DDP52" s="548"/>
      <c r="DDQ52" s="548"/>
      <c r="DDR52" s="548"/>
      <c r="DDS52" s="548"/>
      <c r="DDT52" s="548"/>
      <c r="DDU52" s="548"/>
      <c r="DDV52" s="548"/>
      <c r="DDW52" s="548"/>
      <c r="DDX52" s="548"/>
      <c r="DDY52" s="548"/>
      <c r="DDZ52" s="548"/>
      <c r="DEA52" s="548"/>
      <c r="DEB52" s="548"/>
      <c r="DEC52" s="548"/>
      <c r="DED52" s="548"/>
      <c r="DEE52" s="548"/>
      <c r="DEF52" s="548"/>
      <c r="DEG52" s="548"/>
      <c r="DEH52" s="548"/>
      <c r="DEI52" s="548"/>
      <c r="DEJ52" s="548"/>
      <c r="DEK52" s="548"/>
      <c r="DEL52" s="548"/>
      <c r="DEM52" s="548"/>
      <c r="DEN52" s="548"/>
      <c r="DEO52" s="548"/>
      <c r="DEP52" s="548"/>
      <c r="DEQ52" s="548"/>
      <c r="DER52" s="548"/>
      <c r="DES52" s="548"/>
      <c r="DET52" s="548"/>
      <c r="DEU52" s="548"/>
      <c r="DEV52" s="548"/>
      <c r="DEW52" s="548"/>
      <c r="DEX52" s="548"/>
      <c r="DEY52" s="548"/>
      <c r="DEZ52" s="548"/>
      <c r="DFA52" s="548"/>
      <c r="DFB52" s="548"/>
      <c r="DFC52" s="548"/>
      <c r="DFD52" s="548"/>
      <c r="DFE52" s="548"/>
      <c r="DFF52" s="548"/>
      <c r="DFG52" s="548"/>
      <c r="DFH52" s="548"/>
      <c r="DFI52" s="548"/>
      <c r="DFJ52" s="548"/>
      <c r="DFK52" s="548"/>
      <c r="DFL52" s="548"/>
      <c r="DFM52" s="548"/>
      <c r="DFN52" s="548"/>
      <c r="DFO52" s="548"/>
      <c r="DFP52" s="548"/>
      <c r="DFQ52" s="548"/>
      <c r="DFR52" s="548"/>
      <c r="DFS52" s="548"/>
      <c r="DFT52" s="548"/>
      <c r="DFU52" s="548"/>
      <c r="DFV52" s="548"/>
      <c r="DFW52" s="548"/>
      <c r="DFX52" s="548"/>
      <c r="DFY52" s="548"/>
      <c r="DFZ52" s="548"/>
      <c r="DGA52" s="548"/>
      <c r="DGB52" s="548"/>
      <c r="DGC52" s="548"/>
      <c r="DGD52" s="548"/>
      <c r="DGE52" s="548"/>
      <c r="DGF52" s="548"/>
      <c r="DGG52" s="548"/>
      <c r="DGH52" s="548"/>
      <c r="DGI52" s="548"/>
      <c r="DGJ52" s="548"/>
      <c r="DGK52" s="548"/>
      <c r="DGL52" s="548"/>
      <c r="DGM52" s="548"/>
      <c r="DGN52" s="548"/>
      <c r="DGO52" s="548"/>
      <c r="DGP52" s="548"/>
      <c r="DGQ52" s="548"/>
      <c r="DGR52" s="548"/>
      <c r="DGS52" s="548"/>
      <c r="DGT52" s="548"/>
      <c r="DGU52" s="548"/>
      <c r="DGV52" s="548"/>
      <c r="DGW52" s="548"/>
      <c r="DGX52" s="548"/>
      <c r="DGY52" s="548"/>
      <c r="DGZ52" s="548"/>
      <c r="DHA52" s="548"/>
      <c r="DHB52" s="548"/>
      <c r="DHC52" s="548"/>
      <c r="DHD52" s="548"/>
      <c r="DHE52" s="548"/>
      <c r="DHF52" s="548"/>
      <c r="DHG52" s="548"/>
      <c r="DHH52" s="548"/>
      <c r="DHI52" s="548"/>
      <c r="DHJ52" s="548"/>
      <c r="DHK52" s="548"/>
      <c r="DHL52" s="548"/>
      <c r="DHM52" s="548"/>
      <c r="DHN52" s="548"/>
      <c r="DHO52" s="548"/>
      <c r="DHP52" s="548"/>
      <c r="DHQ52" s="548"/>
      <c r="DHR52" s="548"/>
      <c r="DHS52" s="548"/>
      <c r="DHT52" s="548"/>
      <c r="DHU52" s="548"/>
      <c r="DHV52" s="548"/>
      <c r="DHW52" s="548"/>
      <c r="DHX52" s="548"/>
      <c r="DHY52" s="548"/>
      <c r="DHZ52" s="548"/>
      <c r="DIA52" s="548"/>
      <c r="DIB52" s="548"/>
      <c r="DIC52" s="548"/>
      <c r="DID52" s="548"/>
      <c r="DIE52" s="548"/>
      <c r="DIF52" s="548"/>
      <c r="DIG52" s="548"/>
      <c r="DIH52" s="548"/>
      <c r="DII52" s="548"/>
      <c r="DIJ52" s="548"/>
      <c r="DIK52" s="548"/>
      <c r="DIL52" s="548"/>
      <c r="DIM52" s="548"/>
      <c r="DIN52" s="548"/>
      <c r="DIO52" s="548"/>
      <c r="DIP52" s="548"/>
      <c r="DIQ52" s="548"/>
      <c r="DIR52" s="548"/>
      <c r="DIS52" s="548"/>
      <c r="DIT52" s="548"/>
      <c r="DIU52" s="548"/>
      <c r="DIV52" s="548"/>
      <c r="DIW52" s="548"/>
      <c r="DIX52" s="548"/>
      <c r="DIY52" s="548"/>
      <c r="DIZ52" s="548"/>
      <c r="DJA52" s="548"/>
      <c r="DJB52" s="548"/>
      <c r="DJC52" s="548"/>
      <c r="DJD52" s="548"/>
      <c r="DJE52" s="548"/>
      <c r="DJF52" s="548"/>
      <c r="DJG52" s="548"/>
      <c r="DJH52" s="548"/>
      <c r="DJI52" s="548"/>
      <c r="DJJ52" s="548"/>
      <c r="DJK52" s="548"/>
      <c r="DJL52" s="548"/>
      <c r="DJM52" s="548"/>
      <c r="DJN52" s="548"/>
      <c r="DJO52" s="548"/>
      <c r="DJP52" s="548"/>
      <c r="DJQ52" s="548"/>
      <c r="DJR52" s="548"/>
      <c r="DJS52" s="548"/>
      <c r="DJT52" s="548"/>
      <c r="DJU52" s="548"/>
      <c r="DJV52" s="548"/>
      <c r="DJW52" s="548"/>
      <c r="DJX52" s="548"/>
      <c r="DJY52" s="548"/>
      <c r="DJZ52" s="548"/>
      <c r="DKA52" s="548"/>
      <c r="DKB52" s="548"/>
      <c r="DKC52" s="548"/>
      <c r="DKD52" s="548"/>
      <c r="DKE52" s="548"/>
      <c r="DKF52" s="548"/>
      <c r="DKG52" s="548"/>
      <c r="DKH52" s="548"/>
      <c r="DKI52" s="548"/>
      <c r="DKJ52" s="548"/>
      <c r="DKK52" s="548"/>
      <c r="DKL52" s="548"/>
      <c r="DKM52" s="548"/>
      <c r="DKN52" s="548"/>
      <c r="DKO52" s="548"/>
      <c r="DKP52" s="548"/>
      <c r="DKQ52" s="548"/>
      <c r="DKR52" s="548"/>
      <c r="DKS52" s="548"/>
      <c r="DKT52" s="548"/>
      <c r="DKU52" s="548"/>
      <c r="DKV52" s="548"/>
      <c r="DKW52" s="548"/>
      <c r="DKX52" s="548"/>
      <c r="DKY52" s="548"/>
      <c r="DKZ52" s="548"/>
      <c r="DLA52" s="548"/>
      <c r="DLB52" s="548"/>
      <c r="DLC52" s="548"/>
      <c r="DLD52" s="548"/>
      <c r="DLE52" s="548"/>
      <c r="DLF52" s="548"/>
      <c r="DLG52" s="548"/>
      <c r="DLH52" s="548"/>
      <c r="DLI52" s="548"/>
      <c r="DLJ52" s="548"/>
      <c r="DLK52" s="548"/>
      <c r="DLL52" s="548"/>
      <c r="DLM52" s="548"/>
      <c r="DLN52" s="548"/>
      <c r="DLO52" s="548"/>
      <c r="DLP52" s="548"/>
      <c r="DLQ52" s="548"/>
      <c r="DLR52" s="548"/>
      <c r="DLS52" s="548"/>
      <c r="DLT52" s="548"/>
      <c r="DLU52" s="548"/>
      <c r="DLV52" s="548"/>
      <c r="DLW52" s="548"/>
      <c r="DLX52" s="548"/>
      <c r="DLY52" s="548"/>
      <c r="DLZ52" s="548"/>
      <c r="DMA52" s="548"/>
      <c r="DMB52" s="548"/>
      <c r="DMC52" s="548"/>
      <c r="DMD52" s="548"/>
      <c r="DME52" s="548"/>
      <c r="DMF52" s="548"/>
      <c r="DMG52" s="548"/>
      <c r="DMH52" s="548"/>
      <c r="DMI52" s="548"/>
      <c r="DMJ52" s="548"/>
      <c r="DMK52" s="548"/>
      <c r="DML52" s="548"/>
      <c r="DMM52" s="548"/>
      <c r="DMN52" s="548"/>
      <c r="DMO52" s="548"/>
      <c r="DMP52" s="548"/>
      <c r="DMQ52" s="548"/>
      <c r="DMR52" s="548"/>
      <c r="DMS52" s="548"/>
      <c r="DMT52" s="548"/>
      <c r="DMU52" s="548"/>
      <c r="DMV52" s="548"/>
      <c r="DMW52" s="548"/>
      <c r="DMX52" s="548"/>
      <c r="DMY52" s="548"/>
      <c r="DMZ52" s="548"/>
      <c r="DNA52" s="548"/>
      <c r="DNB52" s="548"/>
      <c r="DNC52" s="548"/>
      <c r="DND52" s="548"/>
      <c r="DNE52" s="548"/>
      <c r="DNF52" s="548"/>
      <c r="DNG52" s="548"/>
      <c r="DNH52" s="548"/>
      <c r="DNI52" s="548"/>
      <c r="DNJ52" s="548"/>
      <c r="DNK52" s="548"/>
      <c r="DNL52" s="548"/>
      <c r="DNM52" s="548"/>
      <c r="DNN52" s="548"/>
      <c r="DNO52" s="548"/>
      <c r="DNP52" s="548"/>
      <c r="DNQ52" s="548"/>
      <c r="DNR52" s="548"/>
      <c r="DNS52" s="548"/>
      <c r="DNT52" s="548"/>
      <c r="DNU52" s="548"/>
      <c r="DNV52" s="548"/>
      <c r="DNW52" s="548"/>
      <c r="DNX52" s="548"/>
      <c r="DNY52" s="548"/>
      <c r="DNZ52" s="548"/>
      <c r="DOA52" s="548"/>
      <c r="DOB52" s="548"/>
      <c r="DOC52" s="548"/>
      <c r="DOD52" s="548"/>
      <c r="DOE52" s="548"/>
      <c r="DOF52" s="548"/>
      <c r="DOG52" s="548"/>
      <c r="DOH52" s="548"/>
      <c r="DOI52" s="548"/>
      <c r="DOJ52" s="548"/>
      <c r="DOK52" s="548"/>
      <c r="DOL52" s="548"/>
      <c r="DOM52" s="548"/>
      <c r="DON52" s="548"/>
      <c r="DOO52" s="548"/>
      <c r="DOP52" s="548"/>
      <c r="DOQ52" s="548"/>
      <c r="DOR52" s="548"/>
      <c r="DOS52" s="548"/>
      <c r="DOT52" s="548"/>
      <c r="DOU52" s="548"/>
      <c r="DOV52" s="548"/>
      <c r="DOW52" s="548"/>
      <c r="DOX52" s="548"/>
      <c r="DOY52" s="548"/>
      <c r="DOZ52" s="548"/>
      <c r="DPA52" s="548"/>
      <c r="DPB52" s="548"/>
      <c r="DPC52" s="548"/>
      <c r="DPD52" s="548"/>
      <c r="DPE52" s="548"/>
      <c r="DPF52" s="548"/>
      <c r="DPG52" s="548"/>
      <c r="DPH52" s="548"/>
      <c r="DPI52" s="548"/>
      <c r="DPJ52" s="548"/>
      <c r="DPK52" s="548"/>
      <c r="DPL52" s="548"/>
      <c r="DPM52" s="548"/>
      <c r="DPN52" s="548"/>
      <c r="DPO52" s="548"/>
      <c r="DPP52" s="548"/>
      <c r="DPQ52" s="548"/>
      <c r="DPR52" s="548"/>
      <c r="DPS52" s="548"/>
      <c r="DPT52" s="548"/>
      <c r="DPU52" s="548"/>
      <c r="DPV52" s="548"/>
      <c r="DPW52" s="548"/>
      <c r="DPX52" s="548"/>
      <c r="DPY52" s="548"/>
      <c r="DPZ52" s="548"/>
      <c r="DQA52" s="548"/>
      <c r="DQB52" s="548"/>
      <c r="DQC52" s="548"/>
      <c r="DQD52" s="548"/>
      <c r="DQE52" s="548"/>
      <c r="DQF52" s="548"/>
      <c r="DQG52" s="548"/>
      <c r="DQH52" s="548"/>
      <c r="DQI52" s="548"/>
      <c r="DQJ52" s="548"/>
      <c r="DQK52" s="548"/>
      <c r="DQL52" s="548"/>
      <c r="DQM52" s="548"/>
      <c r="DQN52" s="548"/>
      <c r="DQO52" s="548"/>
      <c r="DQP52" s="548"/>
      <c r="DQQ52" s="548"/>
      <c r="DQR52" s="548"/>
      <c r="DQS52" s="548"/>
      <c r="DQT52" s="548"/>
      <c r="DQU52" s="548"/>
      <c r="DQV52" s="548"/>
      <c r="DQW52" s="548"/>
      <c r="DQX52" s="548"/>
      <c r="DQY52" s="548"/>
      <c r="DQZ52" s="548"/>
      <c r="DRA52" s="548"/>
      <c r="DRB52" s="548"/>
      <c r="DRC52" s="548"/>
      <c r="DRD52" s="548"/>
      <c r="DRE52" s="548"/>
      <c r="DRF52" s="548"/>
      <c r="DRG52" s="548"/>
      <c r="DRH52" s="548"/>
      <c r="DRI52" s="548"/>
      <c r="DRJ52" s="548"/>
      <c r="DRK52" s="548"/>
      <c r="DRL52" s="548"/>
      <c r="DRM52" s="548"/>
      <c r="DRN52" s="548"/>
      <c r="DRO52" s="548"/>
      <c r="DRP52" s="548"/>
      <c r="DRQ52" s="548"/>
      <c r="DRR52" s="548"/>
      <c r="DRS52" s="548"/>
      <c r="DRT52" s="548"/>
      <c r="DRU52" s="548"/>
      <c r="DRV52" s="548"/>
      <c r="DRW52" s="548"/>
      <c r="DRX52" s="548"/>
      <c r="DRY52" s="548"/>
      <c r="DRZ52" s="548"/>
      <c r="DSA52" s="548"/>
      <c r="DSB52" s="548"/>
      <c r="DSC52" s="548"/>
      <c r="DSD52" s="548"/>
      <c r="DSE52" s="548"/>
      <c r="DSF52" s="548"/>
      <c r="DSG52" s="548"/>
      <c r="DSH52" s="548"/>
      <c r="DSI52" s="548"/>
      <c r="DSJ52" s="548"/>
      <c r="DSK52" s="548"/>
      <c r="DSL52" s="548"/>
      <c r="DSM52" s="548"/>
      <c r="DSN52" s="548"/>
      <c r="DSO52" s="548"/>
      <c r="DSP52" s="548"/>
      <c r="DSQ52" s="548"/>
      <c r="DSR52" s="548"/>
      <c r="DSS52" s="548"/>
      <c r="DST52" s="548"/>
      <c r="DSU52" s="548"/>
      <c r="DSV52" s="548"/>
      <c r="DSW52" s="548"/>
      <c r="DSX52" s="548"/>
      <c r="DSY52" s="548"/>
      <c r="DSZ52" s="548"/>
      <c r="DTA52" s="548"/>
      <c r="DTB52" s="548"/>
      <c r="DTC52" s="548"/>
      <c r="DTD52" s="548"/>
      <c r="DTE52" s="548"/>
      <c r="DTF52" s="548"/>
      <c r="DTG52" s="548"/>
      <c r="DTH52" s="548"/>
      <c r="DTI52" s="548"/>
      <c r="DTJ52" s="548"/>
      <c r="DTK52" s="548"/>
      <c r="DTL52" s="548"/>
      <c r="DTM52" s="548"/>
      <c r="DTN52" s="548"/>
      <c r="DTO52" s="548"/>
      <c r="DTP52" s="548"/>
      <c r="DTQ52" s="548"/>
      <c r="DTR52" s="548"/>
      <c r="DTS52" s="548"/>
      <c r="DTT52" s="548"/>
      <c r="DTU52" s="548"/>
      <c r="DTV52" s="548"/>
      <c r="DTW52" s="548"/>
      <c r="DTX52" s="548"/>
      <c r="DTY52" s="548"/>
      <c r="DTZ52" s="548"/>
      <c r="DUA52" s="548"/>
      <c r="DUB52" s="548"/>
      <c r="DUC52" s="548"/>
      <c r="DUD52" s="548"/>
      <c r="DUE52" s="548"/>
      <c r="DUF52" s="548"/>
      <c r="DUG52" s="548"/>
      <c r="DUH52" s="548"/>
      <c r="DUI52" s="548"/>
      <c r="DUJ52" s="548"/>
      <c r="DUK52" s="548"/>
      <c r="DUL52" s="548"/>
      <c r="DUM52" s="548"/>
      <c r="DUN52" s="548"/>
      <c r="DUO52" s="548"/>
      <c r="DUP52" s="548"/>
      <c r="DUQ52" s="548"/>
      <c r="DUR52" s="548"/>
      <c r="DUS52" s="548"/>
      <c r="DUT52" s="548"/>
      <c r="DUU52" s="548"/>
      <c r="DUV52" s="548"/>
      <c r="DUW52" s="548"/>
      <c r="DUX52" s="548"/>
      <c r="DUY52" s="548"/>
      <c r="DUZ52" s="548"/>
      <c r="DVA52" s="548"/>
      <c r="DVB52" s="548"/>
      <c r="DVC52" s="548"/>
      <c r="DVD52" s="548"/>
      <c r="DVE52" s="548"/>
      <c r="DVF52" s="548"/>
      <c r="DVG52" s="548"/>
      <c r="DVH52" s="548"/>
      <c r="DVI52" s="548"/>
      <c r="DVJ52" s="548"/>
      <c r="DVK52" s="548"/>
      <c r="DVL52" s="548"/>
      <c r="DVM52" s="548"/>
      <c r="DVN52" s="548"/>
      <c r="DVO52" s="548"/>
      <c r="DVP52" s="548"/>
      <c r="DVQ52" s="548"/>
      <c r="DVR52" s="548"/>
      <c r="DVS52" s="548"/>
      <c r="DVT52" s="548"/>
      <c r="DVU52" s="548"/>
      <c r="DVV52" s="548"/>
      <c r="DVW52" s="548"/>
      <c r="DVX52" s="548"/>
      <c r="DVY52" s="548"/>
      <c r="DVZ52" s="548"/>
      <c r="DWA52" s="548"/>
      <c r="DWB52" s="548"/>
      <c r="DWC52" s="548"/>
      <c r="DWD52" s="548"/>
      <c r="DWE52" s="548"/>
      <c r="DWF52" s="548"/>
      <c r="DWG52" s="548"/>
      <c r="DWH52" s="548"/>
      <c r="DWI52" s="548"/>
      <c r="DWJ52" s="548"/>
      <c r="DWK52" s="548"/>
      <c r="DWL52" s="548"/>
      <c r="DWM52" s="548"/>
      <c r="DWN52" s="548"/>
      <c r="DWO52" s="548"/>
      <c r="DWP52" s="548"/>
      <c r="DWQ52" s="548"/>
      <c r="DWR52" s="548"/>
      <c r="DWS52" s="548"/>
      <c r="DWT52" s="548"/>
      <c r="DWU52" s="548"/>
      <c r="DWV52" s="548"/>
      <c r="DWW52" s="548"/>
      <c r="DWX52" s="548"/>
      <c r="DWY52" s="548"/>
      <c r="DWZ52" s="548"/>
      <c r="DXA52" s="548"/>
      <c r="DXB52" s="548"/>
      <c r="DXC52" s="548"/>
      <c r="DXD52" s="548"/>
      <c r="DXE52" s="548"/>
      <c r="DXF52" s="548"/>
      <c r="DXG52" s="548"/>
      <c r="DXH52" s="548"/>
      <c r="DXI52" s="548"/>
      <c r="DXJ52" s="548"/>
      <c r="DXK52" s="548"/>
      <c r="DXL52" s="548"/>
      <c r="DXM52" s="548"/>
      <c r="DXN52" s="548"/>
      <c r="DXO52" s="548"/>
      <c r="DXP52" s="548"/>
      <c r="DXQ52" s="548"/>
      <c r="DXR52" s="548"/>
      <c r="DXS52" s="548"/>
      <c r="DXT52" s="548"/>
      <c r="DXU52" s="548"/>
      <c r="DXV52" s="548"/>
      <c r="DXW52" s="548"/>
      <c r="DXX52" s="548"/>
      <c r="DXY52" s="548"/>
      <c r="DXZ52" s="548"/>
      <c r="DYA52" s="548"/>
      <c r="DYB52" s="548"/>
      <c r="DYC52" s="548"/>
      <c r="DYD52" s="548"/>
      <c r="DYE52" s="548"/>
      <c r="DYF52" s="548"/>
      <c r="DYG52" s="548"/>
      <c r="DYH52" s="548"/>
      <c r="DYI52" s="548"/>
      <c r="DYJ52" s="548"/>
      <c r="DYK52" s="548"/>
      <c r="DYL52" s="548"/>
      <c r="DYM52" s="548"/>
      <c r="DYN52" s="548"/>
      <c r="DYO52" s="548"/>
      <c r="DYP52" s="548"/>
      <c r="DYQ52" s="548"/>
      <c r="DYR52" s="548"/>
      <c r="DYS52" s="548"/>
      <c r="DYT52" s="548"/>
      <c r="DYU52" s="548"/>
      <c r="DYV52" s="548"/>
      <c r="DYW52" s="548"/>
      <c r="DYX52" s="548"/>
      <c r="DYY52" s="548"/>
      <c r="DYZ52" s="548"/>
      <c r="DZA52" s="548"/>
      <c r="DZB52" s="548"/>
      <c r="DZC52" s="548"/>
      <c r="DZD52" s="548"/>
      <c r="DZE52" s="548"/>
      <c r="DZF52" s="548"/>
      <c r="DZG52" s="548"/>
      <c r="DZH52" s="548"/>
      <c r="DZI52" s="548"/>
      <c r="DZJ52" s="548"/>
      <c r="DZK52" s="548"/>
      <c r="DZL52" s="548"/>
      <c r="DZM52" s="548"/>
      <c r="DZN52" s="548"/>
      <c r="DZO52" s="548"/>
      <c r="DZP52" s="548"/>
      <c r="DZQ52" s="548"/>
      <c r="DZR52" s="548"/>
      <c r="DZS52" s="548"/>
      <c r="DZT52" s="548"/>
      <c r="DZU52" s="548"/>
      <c r="DZV52" s="548"/>
      <c r="DZW52" s="548"/>
      <c r="DZX52" s="548"/>
      <c r="DZY52" s="548"/>
      <c r="DZZ52" s="548"/>
      <c r="EAA52" s="548"/>
      <c r="EAB52" s="548"/>
      <c r="EAC52" s="548"/>
      <c r="EAD52" s="548"/>
      <c r="EAE52" s="548"/>
      <c r="EAF52" s="548"/>
      <c r="EAG52" s="548"/>
      <c r="EAH52" s="548"/>
      <c r="EAI52" s="548"/>
      <c r="EAJ52" s="548"/>
      <c r="EAK52" s="548"/>
      <c r="EAL52" s="548"/>
      <c r="EAM52" s="548"/>
      <c r="EAN52" s="548"/>
      <c r="EAO52" s="548"/>
      <c r="EAP52" s="548"/>
      <c r="EAQ52" s="548"/>
      <c r="EAR52" s="548"/>
      <c r="EAS52" s="548"/>
      <c r="EAT52" s="548"/>
      <c r="EAU52" s="548"/>
      <c r="EAV52" s="548"/>
      <c r="EAW52" s="548"/>
      <c r="EAX52" s="548"/>
      <c r="EAY52" s="548"/>
      <c r="EAZ52" s="548"/>
      <c r="EBA52" s="548"/>
      <c r="EBB52" s="548"/>
      <c r="EBC52" s="548"/>
      <c r="EBD52" s="548"/>
      <c r="EBE52" s="548"/>
      <c r="EBF52" s="548"/>
      <c r="EBG52" s="548"/>
      <c r="EBH52" s="548"/>
      <c r="EBI52" s="548"/>
      <c r="EBJ52" s="548"/>
      <c r="EBK52" s="548"/>
      <c r="EBL52" s="548"/>
      <c r="EBM52" s="548"/>
      <c r="EBN52" s="548"/>
      <c r="EBO52" s="548"/>
      <c r="EBP52" s="548"/>
      <c r="EBQ52" s="548"/>
      <c r="EBR52" s="548"/>
      <c r="EBS52" s="548"/>
      <c r="EBT52" s="548"/>
      <c r="EBU52" s="548"/>
      <c r="EBV52" s="548"/>
      <c r="EBW52" s="548"/>
      <c r="EBX52" s="548"/>
      <c r="EBY52" s="548"/>
      <c r="EBZ52" s="548"/>
      <c r="ECA52" s="548"/>
      <c r="ECB52" s="548"/>
      <c r="ECC52" s="548"/>
      <c r="ECD52" s="548"/>
      <c r="ECE52" s="548"/>
      <c r="ECF52" s="548"/>
      <c r="ECG52" s="548"/>
      <c r="ECH52" s="548"/>
      <c r="ECI52" s="548"/>
      <c r="ECJ52" s="548"/>
      <c r="ECK52" s="548"/>
      <c r="ECL52" s="548"/>
      <c r="ECM52" s="548"/>
      <c r="ECN52" s="548"/>
      <c r="ECO52" s="548"/>
      <c r="ECP52" s="548"/>
      <c r="ECQ52" s="548"/>
      <c r="ECR52" s="548"/>
      <c r="ECS52" s="548"/>
      <c r="ECT52" s="548"/>
      <c r="ECU52" s="548"/>
      <c r="ECV52" s="548"/>
      <c r="ECW52" s="548"/>
      <c r="ECX52" s="548"/>
      <c r="ECY52" s="548"/>
      <c r="ECZ52" s="548"/>
      <c r="EDA52" s="548"/>
      <c r="EDB52" s="548"/>
      <c r="EDC52" s="548"/>
      <c r="EDD52" s="548"/>
      <c r="EDE52" s="548"/>
      <c r="EDF52" s="548"/>
      <c r="EDG52" s="548"/>
      <c r="EDH52" s="548"/>
      <c r="EDI52" s="548"/>
      <c r="EDJ52" s="548"/>
      <c r="EDK52" s="548"/>
      <c r="EDL52" s="548"/>
      <c r="EDM52" s="548"/>
      <c r="EDN52" s="548"/>
      <c r="EDO52" s="548"/>
      <c r="EDP52" s="548"/>
      <c r="EDQ52" s="548"/>
      <c r="EDR52" s="548"/>
      <c r="EDS52" s="548"/>
      <c r="EDT52" s="548"/>
      <c r="EDU52" s="548"/>
      <c r="EDV52" s="548"/>
      <c r="EDW52" s="548"/>
      <c r="EDX52" s="548"/>
      <c r="EDY52" s="548"/>
      <c r="EDZ52" s="548"/>
      <c r="EEA52" s="548"/>
      <c r="EEB52" s="548"/>
      <c r="EEC52" s="548"/>
      <c r="EED52" s="548"/>
      <c r="EEE52" s="548"/>
      <c r="EEF52" s="548"/>
      <c r="EEG52" s="548"/>
      <c r="EEH52" s="548"/>
      <c r="EEI52" s="548"/>
      <c r="EEJ52" s="548"/>
      <c r="EEK52" s="548"/>
      <c r="EEL52" s="548"/>
      <c r="EEM52" s="548"/>
      <c r="EEN52" s="548"/>
      <c r="EEO52" s="548"/>
      <c r="EEP52" s="548"/>
      <c r="EEQ52" s="548"/>
      <c r="EER52" s="548"/>
      <c r="EES52" s="548"/>
      <c r="EET52" s="548"/>
      <c r="EEU52" s="548"/>
      <c r="EEV52" s="548"/>
      <c r="EEW52" s="548"/>
      <c r="EEX52" s="548"/>
      <c r="EEY52" s="548"/>
      <c r="EEZ52" s="548"/>
      <c r="EFA52" s="548"/>
      <c r="EFB52" s="548"/>
      <c r="EFC52" s="548"/>
      <c r="EFD52" s="548"/>
      <c r="EFE52" s="548"/>
      <c r="EFF52" s="548"/>
      <c r="EFG52" s="548"/>
      <c r="EFH52" s="548"/>
      <c r="EFI52" s="548"/>
      <c r="EFJ52" s="548"/>
      <c r="EFK52" s="548"/>
      <c r="EFL52" s="548"/>
      <c r="EFM52" s="548"/>
      <c r="EFN52" s="548"/>
      <c r="EFO52" s="548"/>
      <c r="EFP52" s="548"/>
      <c r="EFQ52" s="548"/>
      <c r="EFR52" s="548"/>
      <c r="EFS52" s="548"/>
      <c r="EFT52" s="548"/>
      <c r="EFU52" s="548"/>
      <c r="EFV52" s="548"/>
      <c r="EFW52" s="548"/>
      <c r="EFX52" s="548"/>
      <c r="EFY52" s="548"/>
      <c r="EFZ52" s="548"/>
      <c r="EGA52" s="548"/>
      <c r="EGB52" s="548"/>
      <c r="EGC52" s="548"/>
      <c r="EGD52" s="548"/>
      <c r="EGE52" s="548"/>
      <c r="EGF52" s="548"/>
      <c r="EGG52" s="548"/>
      <c r="EGH52" s="548"/>
      <c r="EGI52" s="548"/>
      <c r="EGJ52" s="548"/>
      <c r="EGK52" s="548"/>
      <c r="EGL52" s="548"/>
      <c r="EGM52" s="548"/>
      <c r="EGN52" s="548"/>
      <c r="EGO52" s="548"/>
      <c r="EGP52" s="548"/>
      <c r="EGQ52" s="548"/>
      <c r="EGR52" s="548"/>
      <c r="EGS52" s="548"/>
      <c r="EGT52" s="548"/>
      <c r="EGU52" s="548"/>
      <c r="EGV52" s="548"/>
      <c r="EGW52" s="548"/>
      <c r="EGX52" s="548"/>
      <c r="EGY52" s="548"/>
      <c r="EGZ52" s="548"/>
      <c r="EHA52" s="548"/>
      <c r="EHB52" s="548"/>
      <c r="EHC52" s="548"/>
      <c r="EHD52" s="548"/>
      <c r="EHE52" s="548"/>
      <c r="EHF52" s="548"/>
      <c r="EHG52" s="548"/>
      <c r="EHH52" s="548"/>
      <c r="EHI52" s="548"/>
      <c r="EHJ52" s="548"/>
      <c r="EHK52" s="548"/>
      <c r="EHL52" s="548"/>
      <c r="EHM52" s="548"/>
      <c r="EHN52" s="548"/>
      <c r="EHO52" s="548"/>
      <c r="EHP52" s="548"/>
      <c r="EHQ52" s="548"/>
      <c r="EHR52" s="548"/>
      <c r="EHS52" s="548"/>
      <c r="EHT52" s="548"/>
      <c r="EHU52" s="548"/>
      <c r="EHV52" s="548"/>
      <c r="EHW52" s="548"/>
      <c r="EHX52" s="548"/>
      <c r="EHY52" s="548"/>
      <c r="EHZ52" s="548"/>
      <c r="EIA52" s="548"/>
      <c r="EIB52" s="548"/>
      <c r="EIC52" s="548"/>
      <c r="EID52" s="548"/>
      <c r="EIE52" s="548"/>
      <c r="EIF52" s="548"/>
      <c r="EIG52" s="548"/>
      <c r="EIH52" s="548"/>
      <c r="EII52" s="548"/>
      <c r="EIJ52" s="548"/>
      <c r="EIK52" s="548"/>
      <c r="EIL52" s="548"/>
      <c r="EIM52" s="548"/>
      <c r="EIN52" s="548"/>
      <c r="EIO52" s="548"/>
      <c r="EIP52" s="548"/>
      <c r="EIQ52" s="548"/>
      <c r="EIR52" s="548"/>
      <c r="EIS52" s="548"/>
      <c r="EIT52" s="548"/>
      <c r="EIU52" s="548"/>
      <c r="EIV52" s="548"/>
      <c r="EIW52" s="548"/>
      <c r="EIX52" s="548"/>
      <c r="EIY52" s="548"/>
      <c r="EIZ52" s="548"/>
      <c r="EJA52" s="548"/>
      <c r="EJB52" s="548"/>
      <c r="EJC52" s="548"/>
      <c r="EJD52" s="548"/>
      <c r="EJE52" s="548"/>
      <c r="EJF52" s="548"/>
      <c r="EJG52" s="548"/>
      <c r="EJH52" s="548"/>
      <c r="EJI52" s="548"/>
      <c r="EJJ52" s="548"/>
      <c r="EJK52" s="548"/>
      <c r="EJL52" s="548"/>
      <c r="EJM52" s="548"/>
      <c r="EJN52" s="548"/>
      <c r="EJO52" s="548"/>
      <c r="EJP52" s="548"/>
      <c r="EJQ52" s="548"/>
      <c r="EJR52" s="548"/>
      <c r="EJS52" s="548"/>
      <c r="EJT52" s="548"/>
      <c r="EJU52" s="548"/>
      <c r="EJV52" s="548"/>
      <c r="EJW52" s="548"/>
      <c r="EJX52" s="548"/>
      <c r="EJY52" s="548"/>
      <c r="EJZ52" s="548"/>
      <c r="EKA52" s="548"/>
      <c r="EKB52" s="548"/>
      <c r="EKC52" s="548"/>
      <c r="EKD52" s="548"/>
      <c r="EKE52" s="548"/>
      <c r="EKF52" s="548"/>
      <c r="EKG52" s="548"/>
      <c r="EKH52" s="548"/>
      <c r="EKI52" s="548"/>
      <c r="EKJ52" s="548"/>
      <c r="EKK52" s="548"/>
      <c r="EKL52" s="548"/>
      <c r="EKM52" s="548"/>
      <c r="EKN52" s="548"/>
      <c r="EKO52" s="548"/>
      <c r="EKP52" s="548"/>
      <c r="EKQ52" s="548"/>
      <c r="EKR52" s="548"/>
      <c r="EKS52" s="548"/>
      <c r="EKT52" s="548"/>
      <c r="EKU52" s="548"/>
      <c r="EKV52" s="548"/>
      <c r="EKW52" s="548"/>
      <c r="EKX52" s="548"/>
      <c r="EKY52" s="548"/>
      <c r="EKZ52" s="548"/>
      <c r="ELA52" s="548"/>
      <c r="ELB52" s="548"/>
      <c r="ELC52" s="548"/>
      <c r="ELD52" s="548"/>
      <c r="ELE52" s="548"/>
      <c r="ELF52" s="548"/>
      <c r="ELG52" s="548"/>
      <c r="ELH52" s="548"/>
      <c r="ELI52" s="548"/>
      <c r="ELJ52" s="548"/>
      <c r="ELK52" s="548"/>
      <c r="ELL52" s="548"/>
      <c r="ELM52" s="548"/>
      <c r="ELN52" s="548"/>
      <c r="ELO52" s="548"/>
      <c r="ELP52" s="548"/>
      <c r="ELQ52" s="548"/>
      <c r="ELR52" s="548"/>
      <c r="ELS52" s="548"/>
      <c r="ELT52" s="548"/>
      <c r="ELU52" s="548"/>
      <c r="ELV52" s="548"/>
      <c r="ELW52" s="548"/>
      <c r="ELX52" s="548"/>
      <c r="ELY52" s="548"/>
      <c r="ELZ52" s="548"/>
      <c r="EMA52" s="548"/>
      <c r="EMB52" s="548"/>
      <c r="EMC52" s="548"/>
      <c r="EMD52" s="548"/>
      <c r="EME52" s="548"/>
      <c r="EMF52" s="548"/>
      <c r="EMG52" s="548"/>
      <c r="EMH52" s="548"/>
      <c r="EMI52" s="548"/>
      <c r="EMJ52" s="548"/>
      <c r="EMK52" s="548"/>
      <c r="EML52" s="548"/>
      <c r="EMM52" s="548"/>
      <c r="EMN52" s="548"/>
      <c r="EMO52" s="548"/>
      <c r="EMP52" s="548"/>
      <c r="EMQ52" s="548"/>
      <c r="EMR52" s="548"/>
      <c r="EMS52" s="548"/>
      <c r="EMT52" s="548"/>
      <c r="EMU52" s="548"/>
      <c r="EMV52" s="548"/>
      <c r="EMW52" s="548"/>
      <c r="EMX52" s="548"/>
      <c r="EMY52" s="548"/>
      <c r="EMZ52" s="548"/>
      <c r="ENA52" s="548"/>
      <c r="ENB52" s="548"/>
      <c r="ENC52" s="548"/>
      <c r="END52" s="548"/>
      <c r="ENE52" s="548"/>
      <c r="ENF52" s="548"/>
      <c r="ENG52" s="548"/>
      <c r="ENH52" s="548"/>
      <c r="ENI52" s="548"/>
      <c r="ENJ52" s="548"/>
      <c r="ENK52" s="548"/>
      <c r="ENL52" s="548"/>
      <c r="ENM52" s="548"/>
      <c r="ENN52" s="548"/>
      <c r="ENO52" s="548"/>
      <c r="ENP52" s="548"/>
      <c r="ENQ52" s="548"/>
      <c r="ENR52" s="548"/>
      <c r="ENS52" s="548"/>
      <c r="ENT52" s="548"/>
      <c r="ENU52" s="548"/>
      <c r="ENV52" s="548"/>
      <c r="ENW52" s="548"/>
      <c r="ENX52" s="548"/>
      <c r="ENY52" s="548"/>
      <c r="ENZ52" s="548"/>
      <c r="EOA52" s="548"/>
      <c r="EOB52" s="548"/>
      <c r="EOC52" s="548"/>
      <c r="EOD52" s="548"/>
      <c r="EOE52" s="548"/>
      <c r="EOF52" s="548"/>
      <c r="EOG52" s="548"/>
      <c r="EOH52" s="548"/>
      <c r="EOI52" s="548"/>
      <c r="EOJ52" s="548"/>
      <c r="EOK52" s="548"/>
      <c r="EOL52" s="548"/>
      <c r="EOM52" s="548"/>
      <c r="EON52" s="548"/>
      <c r="EOO52" s="548"/>
      <c r="EOP52" s="548"/>
      <c r="EOQ52" s="548"/>
      <c r="EOR52" s="548"/>
      <c r="EOS52" s="548"/>
      <c r="EOT52" s="548"/>
      <c r="EOU52" s="548"/>
      <c r="EOV52" s="548"/>
      <c r="EOW52" s="548"/>
      <c r="EOX52" s="548"/>
      <c r="EOY52" s="548"/>
      <c r="EOZ52" s="548"/>
      <c r="EPA52" s="548"/>
      <c r="EPB52" s="548"/>
      <c r="EPC52" s="548"/>
      <c r="EPD52" s="548"/>
      <c r="EPE52" s="548"/>
      <c r="EPF52" s="548"/>
      <c r="EPG52" s="548"/>
      <c r="EPH52" s="548"/>
      <c r="EPI52" s="548"/>
      <c r="EPJ52" s="548"/>
      <c r="EPK52" s="548"/>
      <c r="EPL52" s="548"/>
      <c r="EPM52" s="548"/>
      <c r="EPN52" s="548"/>
      <c r="EPO52" s="548"/>
      <c r="EPP52" s="548"/>
      <c r="EPQ52" s="548"/>
      <c r="EPR52" s="548"/>
      <c r="EPS52" s="548"/>
      <c r="EPT52" s="548"/>
      <c r="EPU52" s="548"/>
      <c r="EPV52" s="548"/>
      <c r="EPW52" s="548"/>
      <c r="EPX52" s="548"/>
      <c r="EPY52" s="548"/>
      <c r="EPZ52" s="548"/>
      <c r="EQA52" s="548"/>
      <c r="EQB52" s="548"/>
      <c r="EQC52" s="548"/>
      <c r="EQD52" s="548"/>
      <c r="EQE52" s="548"/>
      <c r="EQF52" s="548"/>
      <c r="EQG52" s="548"/>
      <c r="EQH52" s="548"/>
      <c r="EQI52" s="548"/>
      <c r="EQJ52" s="548"/>
      <c r="EQK52" s="548"/>
      <c r="EQL52" s="548"/>
      <c r="EQM52" s="548"/>
      <c r="EQN52" s="548"/>
      <c r="EQO52" s="548"/>
      <c r="EQP52" s="548"/>
      <c r="EQQ52" s="548"/>
      <c r="EQR52" s="548"/>
      <c r="EQS52" s="548"/>
      <c r="EQT52" s="548"/>
      <c r="EQU52" s="548"/>
      <c r="EQV52" s="548"/>
      <c r="EQW52" s="548"/>
      <c r="EQX52" s="548"/>
      <c r="EQY52" s="548"/>
      <c r="EQZ52" s="548"/>
      <c r="ERA52" s="548"/>
      <c r="ERB52" s="548"/>
      <c r="ERC52" s="548"/>
      <c r="ERD52" s="548"/>
      <c r="ERE52" s="548"/>
      <c r="ERF52" s="548"/>
      <c r="ERG52" s="548"/>
      <c r="ERH52" s="548"/>
      <c r="ERI52" s="548"/>
      <c r="ERJ52" s="548"/>
      <c r="ERK52" s="548"/>
      <c r="ERL52" s="548"/>
      <c r="ERM52" s="548"/>
      <c r="ERN52" s="548"/>
      <c r="ERO52" s="548"/>
      <c r="ERP52" s="548"/>
      <c r="ERQ52" s="548"/>
      <c r="ERR52" s="548"/>
      <c r="ERS52" s="548"/>
      <c r="ERT52" s="548"/>
      <c r="ERU52" s="548"/>
      <c r="ERV52" s="548"/>
      <c r="ERW52" s="548"/>
      <c r="ERX52" s="548"/>
      <c r="ERY52" s="548"/>
      <c r="ERZ52" s="548"/>
      <c r="ESA52" s="548"/>
      <c r="ESB52" s="548"/>
      <c r="ESC52" s="548"/>
      <c r="ESD52" s="548"/>
      <c r="ESE52" s="548"/>
      <c r="ESF52" s="548"/>
      <c r="ESG52" s="548"/>
      <c r="ESH52" s="548"/>
      <c r="ESI52" s="548"/>
      <c r="ESJ52" s="548"/>
      <c r="ESK52" s="548"/>
      <c r="ESL52" s="548"/>
      <c r="ESM52" s="548"/>
      <c r="ESN52" s="548"/>
      <c r="ESO52" s="548"/>
      <c r="ESP52" s="548"/>
      <c r="ESQ52" s="548"/>
      <c r="ESR52" s="548"/>
      <c r="ESS52" s="548"/>
      <c r="EST52" s="548"/>
      <c r="ESU52" s="548"/>
      <c r="ESV52" s="548"/>
      <c r="ESW52" s="548"/>
      <c r="ESX52" s="548"/>
      <c r="ESY52" s="548"/>
      <c r="ESZ52" s="548"/>
      <c r="ETA52" s="548"/>
      <c r="ETB52" s="548"/>
      <c r="ETC52" s="548"/>
      <c r="ETD52" s="548"/>
      <c r="ETE52" s="548"/>
      <c r="ETF52" s="548"/>
      <c r="ETG52" s="548"/>
      <c r="ETH52" s="548"/>
      <c r="ETI52" s="548"/>
      <c r="ETJ52" s="548"/>
      <c r="ETK52" s="548"/>
      <c r="ETL52" s="548"/>
      <c r="ETM52" s="548"/>
      <c r="ETN52" s="548"/>
      <c r="ETO52" s="548"/>
      <c r="ETP52" s="548"/>
      <c r="ETQ52" s="548"/>
      <c r="ETR52" s="548"/>
      <c r="ETS52" s="548"/>
      <c r="ETT52" s="548"/>
      <c r="ETU52" s="548"/>
      <c r="ETV52" s="548"/>
      <c r="ETW52" s="548"/>
      <c r="ETX52" s="548"/>
      <c r="ETY52" s="548"/>
      <c r="ETZ52" s="548"/>
      <c r="EUA52" s="548"/>
      <c r="EUB52" s="548"/>
      <c r="EUC52" s="548"/>
      <c r="EUD52" s="548"/>
      <c r="EUE52" s="548"/>
      <c r="EUF52" s="548"/>
      <c r="EUG52" s="548"/>
      <c r="EUH52" s="548"/>
      <c r="EUI52" s="548"/>
      <c r="EUJ52" s="548"/>
      <c r="EUK52" s="548"/>
      <c r="EUL52" s="548"/>
      <c r="EUM52" s="548"/>
      <c r="EUN52" s="548"/>
      <c r="EUO52" s="548"/>
      <c r="EUP52" s="548"/>
      <c r="EUQ52" s="548"/>
      <c r="EUR52" s="548"/>
      <c r="EUS52" s="548"/>
      <c r="EUT52" s="548"/>
      <c r="EUU52" s="548"/>
      <c r="EUV52" s="548"/>
      <c r="EUW52" s="548"/>
      <c r="EUX52" s="548"/>
      <c r="EUY52" s="548"/>
      <c r="EUZ52" s="548"/>
      <c r="EVA52" s="548"/>
      <c r="EVB52" s="548"/>
      <c r="EVC52" s="548"/>
      <c r="EVD52" s="548"/>
      <c r="EVE52" s="548"/>
      <c r="EVF52" s="548"/>
      <c r="EVG52" s="548"/>
      <c r="EVH52" s="548"/>
      <c r="EVI52" s="548"/>
      <c r="EVJ52" s="548"/>
      <c r="EVK52" s="548"/>
      <c r="EVL52" s="548"/>
      <c r="EVM52" s="548"/>
      <c r="EVN52" s="548"/>
      <c r="EVO52" s="548"/>
      <c r="EVP52" s="548"/>
      <c r="EVQ52" s="548"/>
      <c r="EVR52" s="548"/>
      <c r="EVS52" s="548"/>
      <c r="EVT52" s="548"/>
      <c r="EVU52" s="548"/>
      <c r="EVV52" s="548"/>
      <c r="EVW52" s="548"/>
      <c r="EVX52" s="548"/>
      <c r="EVY52" s="548"/>
      <c r="EVZ52" s="548"/>
      <c r="EWA52" s="548"/>
      <c r="EWB52" s="548"/>
      <c r="EWC52" s="548"/>
      <c r="EWD52" s="548"/>
      <c r="EWE52" s="548"/>
      <c r="EWF52" s="548"/>
      <c r="EWG52" s="548"/>
      <c r="EWH52" s="548"/>
      <c r="EWI52" s="548"/>
      <c r="EWJ52" s="548"/>
      <c r="EWK52" s="548"/>
      <c r="EWL52" s="548"/>
      <c r="EWM52" s="548"/>
      <c r="EWN52" s="548"/>
      <c r="EWO52" s="548"/>
      <c r="EWP52" s="548"/>
      <c r="EWQ52" s="548"/>
      <c r="EWR52" s="548"/>
      <c r="EWS52" s="548"/>
      <c r="EWT52" s="548"/>
      <c r="EWU52" s="548"/>
      <c r="EWV52" s="548"/>
      <c r="EWW52" s="548"/>
      <c r="EWX52" s="548"/>
      <c r="EWY52" s="548"/>
      <c r="EWZ52" s="548"/>
      <c r="EXA52" s="548"/>
      <c r="EXB52" s="548"/>
      <c r="EXC52" s="548"/>
      <c r="EXD52" s="548"/>
      <c r="EXE52" s="548"/>
      <c r="EXF52" s="548"/>
      <c r="EXG52" s="548"/>
      <c r="EXH52" s="548"/>
      <c r="EXI52" s="548"/>
      <c r="EXJ52" s="548"/>
      <c r="EXK52" s="548"/>
      <c r="EXL52" s="548"/>
      <c r="EXM52" s="548"/>
      <c r="EXN52" s="548"/>
      <c r="EXO52" s="548"/>
      <c r="EXP52" s="548"/>
      <c r="EXQ52" s="548"/>
      <c r="EXR52" s="548"/>
      <c r="EXS52" s="548"/>
      <c r="EXT52" s="548"/>
      <c r="EXU52" s="548"/>
      <c r="EXV52" s="548"/>
      <c r="EXW52" s="548"/>
      <c r="EXX52" s="548"/>
      <c r="EXY52" s="548"/>
      <c r="EXZ52" s="548"/>
      <c r="EYA52" s="548"/>
      <c r="EYB52" s="548"/>
      <c r="EYC52" s="548"/>
      <c r="EYD52" s="548"/>
      <c r="EYE52" s="548"/>
      <c r="EYF52" s="548"/>
      <c r="EYG52" s="548"/>
      <c r="EYH52" s="548"/>
      <c r="EYI52" s="548"/>
      <c r="EYJ52" s="548"/>
      <c r="EYK52" s="548"/>
      <c r="EYL52" s="548"/>
      <c r="EYM52" s="548"/>
      <c r="EYN52" s="548"/>
      <c r="EYO52" s="548"/>
      <c r="EYP52" s="548"/>
      <c r="EYQ52" s="548"/>
      <c r="EYR52" s="548"/>
      <c r="EYS52" s="548"/>
      <c r="EYT52" s="548"/>
      <c r="EYU52" s="548"/>
      <c r="EYV52" s="548"/>
      <c r="EYW52" s="548"/>
      <c r="EYX52" s="548"/>
      <c r="EYY52" s="548"/>
      <c r="EYZ52" s="548"/>
      <c r="EZA52" s="548"/>
      <c r="EZB52" s="548"/>
      <c r="EZC52" s="548"/>
      <c r="EZD52" s="548"/>
      <c r="EZE52" s="548"/>
      <c r="EZF52" s="548"/>
      <c r="EZG52" s="548"/>
      <c r="EZH52" s="548"/>
      <c r="EZI52" s="548"/>
      <c r="EZJ52" s="548"/>
      <c r="EZK52" s="548"/>
      <c r="EZL52" s="548"/>
      <c r="EZM52" s="548"/>
      <c r="EZN52" s="548"/>
      <c r="EZO52" s="548"/>
      <c r="EZP52" s="548"/>
      <c r="EZQ52" s="548"/>
      <c r="EZR52" s="548"/>
      <c r="EZS52" s="548"/>
      <c r="EZT52" s="548"/>
      <c r="EZU52" s="548"/>
      <c r="EZV52" s="548"/>
      <c r="EZW52" s="548"/>
      <c r="EZX52" s="548"/>
      <c r="EZY52" s="548"/>
      <c r="EZZ52" s="548"/>
      <c r="FAA52" s="548"/>
      <c r="FAB52" s="548"/>
      <c r="FAC52" s="548"/>
      <c r="FAD52" s="548"/>
      <c r="FAE52" s="548"/>
      <c r="FAF52" s="548"/>
      <c r="FAG52" s="548"/>
      <c r="FAH52" s="548"/>
      <c r="FAI52" s="548"/>
      <c r="FAJ52" s="548"/>
      <c r="FAK52" s="548"/>
      <c r="FAL52" s="548"/>
      <c r="FAM52" s="548"/>
      <c r="FAN52" s="548"/>
      <c r="FAO52" s="548"/>
      <c r="FAP52" s="548"/>
      <c r="FAQ52" s="548"/>
      <c r="FAR52" s="548"/>
      <c r="FAS52" s="548"/>
      <c r="FAT52" s="548"/>
      <c r="FAU52" s="548"/>
      <c r="FAV52" s="548"/>
      <c r="FAW52" s="548"/>
      <c r="FAX52" s="548"/>
      <c r="FAY52" s="548"/>
      <c r="FAZ52" s="548"/>
      <c r="FBA52" s="548"/>
      <c r="FBB52" s="548"/>
      <c r="FBC52" s="548"/>
      <c r="FBD52" s="548"/>
      <c r="FBE52" s="548"/>
      <c r="FBF52" s="548"/>
      <c r="FBG52" s="548"/>
      <c r="FBH52" s="548"/>
      <c r="FBI52" s="548"/>
      <c r="FBJ52" s="548"/>
      <c r="FBK52" s="548"/>
      <c r="FBL52" s="548"/>
      <c r="FBM52" s="548"/>
      <c r="FBN52" s="548"/>
      <c r="FBO52" s="548"/>
      <c r="FBP52" s="548"/>
      <c r="FBQ52" s="548"/>
      <c r="FBR52" s="548"/>
      <c r="FBS52" s="548"/>
      <c r="FBT52" s="548"/>
      <c r="FBU52" s="548"/>
      <c r="FBV52" s="548"/>
      <c r="FBW52" s="548"/>
      <c r="FBX52" s="548"/>
      <c r="FBY52" s="548"/>
      <c r="FBZ52" s="548"/>
      <c r="FCA52" s="548"/>
      <c r="FCB52" s="548"/>
      <c r="FCC52" s="548"/>
      <c r="FCD52" s="548"/>
      <c r="FCE52" s="548"/>
      <c r="FCF52" s="548"/>
      <c r="FCG52" s="548"/>
      <c r="FCH52" s="548"/>
      <c r="FCI52" s="548"/>
      <c r="FCJ52" s="548"/>
      <c r="FCK52" s="548"/>
      <c r="FCL52" s="548"/>
      <c r="FCM52" s="548"/>
      <c r="FCN52" s="548"/>
      <c r="FCO52" s="548"/>
      <c r="FCP52" s="548"/>
      <c r="FCQ52" s="548"/>
      <c r="FCR52" s="548"/>
      <c r="FCS52" s="548"/>
      <c r="FCT52" s="548"/>
      <c r="FCU52" s="548"/>
      <c r="FCV52" s="548"/>
      <c r="FCW52" s="548"/>
      <c r="FCX52" s="548"/>
      <c r="FCY52" s="548"/>
      <c r="FCZ52" s="548"/>
      <c r="FDA52" s="548"/>
      <c r="FDB52" s="548"/>
      <c r="FDC52" s="548"/>
      <c r="FDD52" s="548"/>
      <c r="FDE52" s="548"/>
      <c r="FDF52" s="548"/>
      <c r="FDG52" s="548"/>
      <c r="FDH52" s="548"/>
      <c r="FDI52" s="548"/>
      <c r="FDJ52" s="548"/>
      <c r="FDK52" s="548"/>
      <c r="FDL52" s="548"/>
      <c r="FDM52" s="548"/>
      <c r="FDN52" s="548"/>
      <c r="FDO52" s="548"/>
      <c r="FDP52" s="548"/>
      <c r="FDQ52" s="548"/>
      <c r="FDR52" s="548"/>
      <c r="FDS52" s="548"/>
      <c r="FDT52" s="548"/>
      <c r="FDU52" s="548"/>
      <c r="FDV52" s="548"/>
      <c r="FDW52" s="548"/>
      <c r="FDX52" s="548"/>
      <c r="FDY52" s="548"/>
      <c r="FDZ52" s="548"/>
      <c r="FEA52" s="548"/>
      <c r="FEB52" s="548"/>
      <c r="FEC52" s="548"/>
      <c r="FED52" s="548"/>
      <c r="FEE52" s="548"/>
      <c r="FEF52" s="548"/>
      <c r="FEG52" s="548"/>
      <c r="FEH52" s="548"/>
      <c r="FEI52" s="548"/>
      <c r="FEJ52" s="548"/>
      <c r="FEK52" s="548"/>
      <c r="FEL52" s="548"/>
      <c r="FEM52" s="548"/>
      <c r="FEN52" s="548"/>
      <c r="FEO52" s="548"/>
      <c r="FEP52" s="548"/>
      <c r="FEQ52" s="548"/>
      <c r="FER52" s="548"/>
      <c r="FES52" s="548"/>
      <c r="FET52" s="548"/>
      <c r="FEU52" s="548"/>
      <c r="FEV52" s="548"/>
      <c r="FEW52" s="548"/>
      <c r="FEX52" s="548"/>
      <c r="FEY52" s="548"/>
      <c r="FEZ52" s="548"/>
      <c r="FFA52" s="548"/>
      <c r="FFB52" s="548"/>
      <c r="FFC52" s="548"/>
      <c r="FFD52" s="548"/>
      <c r="FFE52" s="548"/>
      <c r="FFF52" s="548"/>
      <c r="FFG52" s="548"/>
      <c r="FFH52" s="548"/>
      <c r="FFI52" s="548"/>
      <c r="FFJ52" s="548"/>
      <c r="FFK52" s="548"/>
      <c r="FFL52" s="548"/>
      <c r="FFM52" s="548"/>
      <c r="FFN52" s="548"/>
      <c r="FFO52" s="548"/>
      <c r="FFP52" s="548"/>
      <c r="FFQ52" s="548"/>
      <c r="FFR52" s="548"/>
      <c r="FFS52" s="548"/>
      <c r="FFT52" s="548"/>
      <c r="FFU52" s="548"/>
      <c r="FFV52" s="548"/>
      <c r="FFW52" s="548"/>
      <c r="FFX52" s="548"/>
      <c r="FFY52" s="548"/>
      <c r="FFZ52" s="548"/>
      <c r="FGA52" s="548"/>
      <c r="FGB52" s="548"/>
      <c r="FGC52" s="548"/>
      <c r="FGD52" s="548"/>
      <c r="FGE52" s="548"/>
      <c r="FGF52" s="548"/>
      <c r="FGG52" s="548"/>
      <c r="FGH52" s="548"/>
      <c r="FGI52" s="548"/>
      <c r="FGJ52" s="548"/>
      <c r="FGK52" s="548"/>
      <c r="FGL52" s="548"/>
      <c r="FGM52" s="548"/>
      <c r="FGN52" s="548"/>
      <c r="FGO52" s="548"/>
      <c r="FGP52" s="548"/>
      <c r="FGQ52" s="548"/>
      <c r="FGR52" s="548"/>
      <c r="FGS52" s="548"/>
      <c r="FGT52" s="548"/>
      <c r="FGU52" s="548"/>
      <c r="FGV52" s="548"/>
      <c r="FGW52" s="548"/>
      <c r="FGX52" s="548"/>
      <c r="FGY52" s="548"/>
      <c r="FGZ52" s="548"/>
      <c r="FHA52" s="548"/>
      <c r="FHB52" s="548"/>
      <c r="FHC52" s="548"/>
      <c r="FHD52" s="548"/>
      <c r="FHE52" s="548"/>
      <c r="FHF52" s="548"/>
      <c r="FHG52" s="548"/>
      <c r="FHH52" s="548"/>
      <c r="FHI52" s="548"/>
      <c r="FHJ52" s="548"/>
      <c r="FHK52" s="548"/>
      <c r="FHL52" s="548"/>
      <c r="FHM52" s="548"/>
      <c r="FHN52" s="548"/>
      <c r="FHO52" s="548"/>
      <c r="FHP52" s="548"/>
      <c r="FHQ52" s="548"/>
      <c r="FHR52" s="548"/>
      <c r="FHS52" s="548"/>
      <c r="FHT52" s="548"/>
      <c r="FHU52" s="548"/>
      <c r="FHV52" s="548"/>
      <c r="FHW52" s="548"/>
      <c r="FHX52" s="548"/>
      <c r="FHY52" s="548"/>
      <c r="FHZ52" s="548"/>
      <c r="FIA52" s="548"/>
      <c r="FIB52" s="548"/>
      <c r="FIC52" s="548"/>
      <c r="FID52" s="548"/>
      <c r="FIE52" s="548"/>
      <c r="FIF52" s="548"/>
      <c r="FIG52" s="548"/>
      <c r="FIH52" s="548"/>
      <c r="FII52" s="548"/>
      <c r="FIJ52" s="548"/>
      <c r="FIK52" s="548"/>
      <c r="FIL52" s="548"/>
      <c r="FIM52" s="548"/>
      <c r="FIN52" s="548"/>
      <c r="FIO52" s="548"/>
      <c r="FIP52" s="548"/>
      <c r="FIQ52" s="548"/>
      <c r="FIR52" s="548"/>
      <c r="FIS52" s="548"/>
      <c r="FIT52" s="548"/>
      <c r="FIU52" s="548"/>
      <c r="FIV52" s="548"/>
      <c r="FIW52" s="548"/>
      <c r="FIX52" s="548"/>
      <c r="FIY52" s="548"/>
      <c r="FIZ52" s="548"/>
      <c r="FJA52" s="548"/>
      <c r="FJB52" s="548"/>
      <c r="FJC52" s="548"/>
      <c r="FJD52" s="548"/>
      <c r="FJE52" s="548"/>
      <c r="FJF52" s="548"/>
      <c r="FJG52" s="548"/>
      <c r="FJH52" s="548"/>
      <c r="FJI52" s="548"/>
      <c r="FJJ52" s="548"/>
      <c r="FJK52" s="548"/>
      <c r="FJL52" s="548"/>
      <c r="FJM52" s="548"/>
      <c r="FJN52" s="548"/>
      <c r="FJO52" s="548"/>
      <c r="FJP52" s="548"/>
      <c r="FJQ52" s="548"/>
      <c r="FJR52" s="548"/>
      <c r="FJS52" s="548"/>
      <c r="FJT52" s="548"/>
      <c r="FJU52" s="548"/>
      <c r="FJV52" s="548"/>
      <c r="FJW52" s="548"/>
      <c r="FJX52" s="548"/>
      <c r="FJY52" s="548"/>
      <c r="FJZ52" s="548"/>
      <c r="FKA52" s="548"/>
      <c r="FKB52" s="548"/>
      <c r="FKC52" s="548"/>
      <c r="FKD52" s="548"/>
      <c r="FKE52" s="548"/>
      <c r="FKF52" s="548"/>
      <c r="FKG52" s="548"/>
      <c r="FKH52" s="548"/>
      <c r="FKI52" s="548"/>
      <c r="FKJ52" s="548"/>
      <c r="FKK52" s="548"/>
      <c r="FKL52" s="548"/>
      <c r="FKM52" s="548"/>
      <c r="FKN52" s="548"/>
      <c r="FKO52" s="548"/>
      <c r="FKP52" s="548"/>
      <c r="FKQ52" s="548"/>
      <c r="FKR52" s="548"/>
      <c r="FKS52" s="548"/>
      <c r="FKT52" s="548"/>
      <c r="FKU52" s="548"/>
      <c r="FKV52" s="548"/>
      <c r="FKW52" s="548"/>
      <c r="FKX52" s="548"/>
      <c r="FKY52" s="548"/>
      <c r="FKZ52" s="548"/>
      <c r="FLA52" s="548"/>
      <c r="FLB52" s="548"/>
      <c r="FLC52" s="548"/>
      <c r="FLD52" s="548"/>
      <c r="FLE52" s="548"/>
      <c r="FLF52" s="548"/>
      <c r="FLG52" s="548"/>
      <c r="FLH52" s="548"/>
      <c r="FLI52" s="548"/>
      <c r="FLJ52" s="548"/>
      <c r="FLK52" s="548"/>
      <c r="FLL52" s="548"/>
      <c r="FLM52" s="548"/>
      <c r="FLN52" s="548"/>
      <c r="FLO52" s="548"/>
      <c r="FLP52" s="548"/>
      <c r="FLQ52" s="548"/>
      <c r="FLR52" s="548"/>
      <c r="FLS52" s="548"/>
      <c r="FLT52" s="548"/>
      <c r="FLU52" s="548"/>
      <c r="FLV52" s="548"/>
      <c r="FLW52" s="548"/>
      <c r="FLX52" s="548"/>
      <c r="FLY52" s="548"/>
      <c r="FLZ52" s="548"/>
      <c r="FMA52" s="548"/>
      <c r="FMB52" s="548"/>
      <c r="FMC52" s="548"/>
      <c r="FMD52" s="548"/>
      <c r="FME52" s="548"/>
      <c r="FMF52" s="548"/>
      <c r="FMG52" s="548"/>
      <c r="FMH52" s="548"/>
      <c r="FMI52" s="548"/>
      <c r="FMJ52" s="548"/>
      <c r="FMK52" s="548"/>
      <c r="FML52" s="548"/>
      <c r="FMM52" s="548"/>
      <c r="FMN52" s="548"/>
      <c r="FMO52" s="548"/>
      <c r="FMP52" s="548"/>
      <c r="FMQ52" s="548"/>
      <c r="FMR52" s="548"/>
      <c r="FMS52" s="548"/>
      <c r="FMT52" s="548"/>
      <c r="FMU52" s="548"/>
      <c r="FMV52" s="548"/>
      <c r="FMW52" s="548"/>
      <c r="FMX52" s="548"/>
      <c r="FMY52" s="548"/>
      <c r="FMZ52" s="548"/>
      <c r="FNA52" s="548"/>
      <c r="FNB52" s="548"/>
      <c r="FNC52" s="548"/>
      <c r="FND52" s="548"/>
      <c r="FNE52" s="548"/>
      <c r="FNF52" s="548"/>
      <c r="FNG52" s="548"/>
      <c r="FNH52" s="548"/>
      <c r="FNI52" s="548"/>
      <c r="FNJ52" s="548"/>
      <c r="FNK52" s="548"/>
      <c r="FNL52" s="548"/>
      <c r="FNM52" s="548"/>
      <c r="FNN52" s="548"/>
      <c r="FNO52" s="548"/>
      <c r="FNP52" s="548"/>
      <c r="FNQ52" s="548"/>
      <c r="FNR52" s="548"/>
      <c r="FNS52" s="548"/>
      <c r="FNT52" s="548"/>
      <c r="FNU52" s="548"/>
      <c r="FNV52" s="548"/>
      <c r="FNW52" s="548"/>
      <c r="FNX52" s="548"/>
      <c r="FNY52" s="548"/>
      <c r="FNZ52" s="548"/>
      <c r="FOA52" s="548"/>
      <c r="FOB52" s="548"/>
      <c r="FOC52" s="548"/>
      <c r="FOD52" s="548"/>
      <c r="FOE52" s="548"/>
      <c r="FOF52" s="548"/>
      <c r="FOG52" s="548"/>
      <c r="FOH52" s="548"/>
      <c r="FOI52" s="548"/>
      <c r="FOJ52" s="548"/>
      <c r="FOK52" s="548"/>
      <c r="FOL52" s="548"/>
      <c r="FOM52" s="548"/>
      <c r="FON52" s="548"/>
      <c r="FOO52" s="548"/>
      <c r="FOP52" s="548"/>
      <c r="FOQ52" s="548"/>
      <c r="FOR52" s="548"/>
      <c r="FOS52" s="548"/>
      <c r="FOT52" s="548"/>
      <c r="FOU52" s="548"/>
      <c r="FOV52" s="548"/>
      <c r="FOW52" s="548"/>
      <c r="FOX52" s="548"/>
      <c r="FOY52" s="548"/>
      <c r="FOZ52" s="548"/>
      <c r="FPA52" s="548"/>
      <c r="FPB52" s="548"/>
      <c r="FPC52" s="548"/>
      <c r="FPD52" s="548"/>
      <c r="FPE52" s="548"/>
      <c r="FPF52" s="548"/>
      <c r="FPG52" s="548"/>
      <c r="FPH52" s="548"/>
      <c r="FPI52" s="548"/>
      <c r="FPJ52" s="548"/>
      <c r="FPK52" s="548"/>
      <c r="FPL52" s="548"/>
      <c r="FPM52" s="548"/>
      <c r="FPN52" s="548"/>
      <c r="FPO52" s="548"/>
      <c r="FPP52" s="548"/>
      <c r="FPQ52" s="548"/>
      <c r="FPR52" s="548"/>
      <c r="FPS52" s="548"/>
      <c r="FPT52" s="548"/>
      <c r="FPU52" s="548"/>
      <c r="FPV52" s="548"/>
      <c r="FPW52" s="548"/>
      <c r="FPX52" s="548"/>
      <c r="FPY52" s="548"/>
      <c r="FPZ52" s="548"/>
      <c r="FQA52" s="548"/>
      <c r="FQB52" s="548"/>
      <c r="FQC52" s="548"/>
      <c r="FQD52" s="548"/>
      <c r="FQE52" s="548"/>
      <c r="FQF52" s="548"/>
      <c r="FQG52" s="548"/>
      <c r="FQH52" s="548"/>
      <c r="FQI52" s="548"/>
      <c r="FQJ52" s="548"/>
      <c r="FQK52" s="548"/>
      <c r="FQL52" s="548"/>
      <c r="FQM52" s="548"/>
      <c r="FQN52" s="548"/>
      <c r="FQO52" s="548"/>
      <c r="FQP52" s="548"/>
      <c r="FQQ52" s="548"/>
      <c r="FQR52" s="548"/>
      <c r="FQS52" s="548"/>
      <c r="FQT52" s="548"/>
      <c r="FQU52" s="548"/>
      <c r="FQV52" s="548"/>
      <c r="FQW52" s="548"/>
      <c r="FQX52" s="548"/>
      <c r="FQY52" s="548"/>
      <c r="FQZ52" s="548"/>
      <c r="FRA52" s="548"/>
      <c r="FRB52" s="548"/>
      <c r="FRC52" s="548"/>
      <c r="FRD52" s="548"/>
      <c r="FRE52" s="548"/>
      <c r="FRF52" s="548"/>
      <c r="FRG52" s="548"/>
      <c r="FRH52" s="548"/>
      <c r="FRI52" s="548"/>
      <c r="FRJ52" s="548"/>
      <c r="FRK52" s="548"/>
      <c r="FRL52" s="548"/>
      <c r="FRM52" s="548"/>
      <c r="FRN52" s="548"/>
      <c r="FRO52" s="548"/>
      <c r="FRP52" s="548"/>
      <c r="FRQ52" s="548"/>
      <c r="FRR52" s="548"/>
      <c r="FRS52" s="548"/>
      <c r="FRT52" s="548"/>
      <c r="FRU52" s="548"/>
      <c r="FRV52" s="548"/>
      <c r="FRW52" s="548"/>
      <c r="FRX52" s="548"/>
      <c r="FRY52" s="548"/>
      <c r="FRZ52" s="548"/>
      <c r="FSA52" s="548"/>
      <c r="FSB52" s="548"/>
      <c r="FSC52" s="548"/>
      <c r="FSD52" s="548"/>
      <c r="FSE52" s="548"/>
      <c r="FSF52" s="548"/>
      <c r="FSG52" s="548"/>
      <c r="FSH52" s="548"/>
      <c r="FSI52" s="548"/>
      <c r="FSJ52" s="548"/>
      <c r="FSK52" s="548"/>
      <c r="FSL52" s="548"/>
      <c r="FSM52" s="548"/>
      <c r="FSN52" s="548"/>
      <c r="FSO52" s="548"/>
      <c r="FSP52" s="548"/>
      <c r="FSQ52" s="548"/>
      <c r="FSR52" s="548"/>
      <c r="FSS52" s="548"/>
      <c r="FST52" s="548"/>
      <c r="FSU52" s="548"/>
      <c r="FSV52" s="548"/>
      <c r="FSW52" s="548"/>
      <c r="FSX52" s="548"/>
      <c r="FSY52" s="548"/>
      <c r="FSZ52" s="548"/>
      <c r="FTA52" s="548"/>
      <c r="FTB52" s="548"/>
      <c r="FTC52" s="548"/>
      <c r="FTD52" s="548"/>
      <c r="FTE52" s="548"/>
      <c r="FTF52" s="548"/>
      <c r="FTG52" s="548"/>
      <c r="FTH52" s="548"/>
      <c r="FTI52" s="548"/>
      <c r="FTJ52" s="548"/>
      <c r="FTK52" s="548"/>
      <c r="FTL52" s="548"/>
      <c r="FTM52" s="548"/>
      <c r="FTN52" s="548"/>
      <c r="FTO52" s="548"/>
      <c r="FTP52" s="548"/>
      <c r="FTQ52" s="548"/>
      <c r="FTR52" s="548"/>
      <c r="FTS52" s="548"/>
      <c r="FTT52" s="548"/>
      <c r="FTU52" s="548"/>
      <c r="FTV52" s="548"/>
      <c r="FTW52" s="548"/>
      <c r="FTX52" s="548"/>
      <c r="FTY52" s="548"/>
      <c r="FTZ52" s="548"/>
      <c r="FUA52" s="548"/>
      <c r="FUB52" s="548"/>
      <c r="FUC52" s="548"/>
      <c r="FUD52" s="548"/>
      <c r="FUE52" s="548"/>
      <c r="FUF52" s="548"/>
      <c r="FUG52" s="548"/>
      <c r="FUH52" s="548"/>
      <c r="FUI52" s="548"/>
      <c r="FUJ52" s="548"/>
      <c r="FUK52" s="548"/>
      <c r="FUL52" s="548"/>
      <c r="FUM52" s="548"/>
      <c r="FUN52" s="548"/>
      <c r="FUO52" s="548"/>
      <c r="FUP52" s="548"/>
      <c r="FUQ52" s="548"/>
      <c r="FUR52" s="548"/>
      <c r="FUS52" s="548"/>
      <c r="FUT52" s="548"/>
      <c r="FUU52" s="548"/>
      <c r="FUV52" s="548"/>
      <c r="FUW52" s="548"/>
      <c r="FUX52" s="548"/>
      <c r="FUY52" s="548"/>
      <c r="FUZ52" s="548"/>
      <c r="FVA52" s="548"/>
      <c r="FVB52" s="548"/>
      <c r="FVC52" s="548"/>
      <c r="FVD52" s="548"/>
      <c r="FVE52" s="548"/>
      <c r="FVF52" s="548"/>
      <c r="FVG52" s="548"/>
      <c r="FVH52" s="548"/>
      <c r="FVI52" s="548"/>
      <c r="FVJ52" s="548"/>
      <c r="FVK52" s="548"/>
      <c r="FVL52" s="548"/>
      <c r="FVM52" s="548"/>
      <c r="FVN52" s="548"/>
      <c r="FVO52" s="548"/>
      <c r="FVP52" s="548"/>
      <c r="FVQ52" s="548"/>
      <c r="FVR52" s="548"/>
      <c r="FVS52" s="548"/>
      <c r="FVT52" s="548"/>
      <c r="FVU52" s="548"/>
      <c r="FVV52" s="548"/>
      <c r="FVW52" s="548"/>
      <c r="FVX52" s="548"/>
      <c r="FVY52" s="548"/>
      <c r="FVZ52" s="548"/>
      <c r="FWA52" s="548"/>
      <c r="FWB52" s="548"/>
      <c r="FWC52" s="548"/>
      <c r="FWD52" s="548"/>
      <c r="FWE52" s="548"/>
      <c r="FWF52" s="548"/>
      <c r="FWG52" s="548"/>
      <c r="FWH52" s="548"/>
      <c r="FWI52" s="548"/>
      <c r="FWJ52" s="548"/>
      <c r="FWK52" s="548"/>
      <c r="FWL52" s="548"/>
      <c r="FWM52" s="548"/>
      <c r="FWN52" s="548"/>
      <c r="FWO52" s="548"/>
      <c r="FWP52" s="548"/>
      <c r="FWQ52" s="548"/>
      <c r="FWR52" s="548"/>
      <c r="FWS52" s="548"/>
      <c r="FWT52" s="548"/>
      <c r="FWU52" s="548"/>
      <c r="FWV52" s="548"/>
      <c r="FWW52" s="548"/>
      <c r="FWX52" s="548"/>
      <c r="FWY52" s="548"/>
      <c r="FWZ52" s="548"/>
      <c r="FXA52" s="548"/>
      <c r="FXB52" s="548"/>
      <c r="FXC52" s="548"/>
      <c r="FXD52" s="548"/>
      <c r="FXE52" s="548"/>
      <c r="FXF52" s="548"/>
      <c r="FXG52" s="548"/>
      <c r="FXH52" s="548"/>
      <c r="FXI52" s="548"/>
      <c r="FXJ52" s="548"/>
      <c r="FXK52" s="548"/>
      <c r="FXL52" s="548"/>
      <c r="FXM52" s="548"/>
      <c r="FXN52" s="548"/>
      <c r="FXO52" s="548"/>
      <c r="FXP52" s="548"/>
      <c r="FXQ52" s="548"/>
      <c r="FXR52" s="548"/>
      <c r="FXS52" s="548"/>
      <c r="FXT52" s="548"/>
      <c r="FXU52" s="548"/>
      <c r="FXV52" s="548"/>
      <c r="FXW52" s="548"/>
      <c r="FXX52" s="548"/>
      <c r="FXY52" s="548"/>
      <c r="FXZ52" s="548"/>
      <c r="FYA52" s="548"/>
      <c r="FYB52" s="548"/>
      <c r="FYC52" s="548"/>
      <c r="FYD52" s="548"/>
      <c r="FYE52" s="548"/>
      <c r="FYF52" s="548"/>
      <c r="FYG52" s="548"/>
      <c r="FYH52" s="548"/>
      <c r="FYI52" s="548"/>
      <c r="FYJ52" s="548"/>
      <c r="FYK52" s="548"/>
      <c r="FYL52" s="548"/>
      <c r="FYM52" s="548"/>
      <c r="FYN52" s="548"/>
      <c r="FYO52" s="548"/>
      <c r="FYP52" s="548"/>
      <c r="FYQ52" s="548"/>
      <c r="FYR52" s="548"/>
      <c r="FYS52" s="548"/>
      <c r="FYT52" s="548"/>
      <c r="FYU52" s="548"/>
      <c r="FYV52" s="548"/>
      <c r="FYW52" s="548"/>
      <c r="FYX52" s="548"/>
      <c r="FYY52" s="548"/>
      <c r="FYZ52" s="548"/>
      <c r="FZA52" s="548"/>
      <c r="FZB52" s="548"/>
      <c r="FZC52" s="548"/>
      <c r="FZD52" s="548"/>
      <c r="FZE52" s="548"/>
      <c r="FZF52" s="548"/>
      <c r="FZG52" s="548"/>
      <c r="FZH52" s="548"/>
      <c r="FZI52" s="548"/>
      <c r="FZJ52" s="548"/>
      <c r="FZK52" s="548"/>
      <c r="FZL52" s="548"/>
      <c r="FZM52" s="548"/>
      <c r="FZN52" s="548"/>
      <c r="FZO52" s="548"/>
      <c r="FZP52" s="548"/>
      <c r="FZQ52" s="548"/>
      <c r="FZR52" s="548"/>
      <c r="FZS52" s="548"/>
      <c r="FZT52" s="548"/>
      <c r="FZU52" s="548"/>
      <c r="FZV52" s="548"/>
      <c r="FZW52" s="548"/>
      <c r="FZX52" s="548"/>
      <c r="FZY52" s="548"/>
      <c r="FZZ52" s="548"/>
      <c r="GAA52" s="548"/>
      <c r="GAB52" s="548"/>
      <c r="GAC52" s="548"/>
      <c r="GAD52" s="548"/>
      <c r="GAE52" s="548"/>
      <c r="GAF52" s="548"/>
      <c r="GAG52" s="548"/>
      <c r="GAH52" s="548"/>
      <c r="GAI52" s="548"/>
      <c r="GAJ52" s="548"/>
      <c r="GAK52" s="548"/>
      <c r="GAL52" s="548"/>
      <c r="GAM52" s="548"/>
      <c r="GAN52" s="548"/>
      <c r="GAO52" s="548"/>
      <c r="GAP52" s="548"/>
      <c r="GAQ52" s="548"/>
      <c r="GAR52" s="548"/>
      <c r="GAS52" s="548"/>
      <c r="GAT52" s="548"/>
      <c r="GAU52" s="548"/>
      <c r="GAV52" s="548"/>
      <c r="GAW52" s="548"/>
      <c r="GAX52" s="548"/>
      <c r="GAY52" s="548"/>
      <c r="GAZ52" s="548"/>
      <c r="GBA52" s="548"/>
      <c r="GBB52" s="548"/>
      <c r="GBC52" s="548"/>
      <c r="GBD52" s="548"/>
      <c r="GBE52" s="548"/>
      <c r="GBF52" s="548"/>
      <c r="GBG52" s="548"/>
      <c r="GBH52" s="548"/>
      <c r="GBI52" s="548"/>
      <c r="GBJ52" s="548"/>
      <c r="GBK52" s="548"/>
      <c r="GBL52" s="548"/>
      <c r="GBM52" s="548"/>
      <c r="GBN52" s="548"/>
      <c r="GBO52" s="548"/>
      <c r="GBP52" s="548"/>
      <c r="GBQ52" s="548"/>
      <c r="GBR52" s="548"/>
      <c r="GBS52" s="548"/>
      <c r="GBT52" s="548"/>
      <c r="GBU52" s="548"/>
      <c r="GBV52" s="548"/>
      <c r="GBW52" s="548"/>
      <c r="GBX52" s="548"/>
      <c r="GBY52" s="548"/>
      <c r="GBZ52" s="548"/>
      <c r="GCA52" s="548"/>
      <c r="GCB52" s="548"/>
      <c r="GCC52" s="548"/>
      <c r="GCD52" s="548"/>
      <c r="GCE52" s="548"/>
      <c r="GCF52" s="548"/>
      <c r="GCG52" s="548"/>
      <c r="GCH52" s="548"/>
      <c r="GCI52" s="548"/>
      <c r="GCJ52" s="548"/>
      <c r="GCK52" s="548"/>
      <c r="GCL52" s="548"/>
      <c r="GCM52" s="548"/>
      <c r="GCN52" s="548"/>
      <c r="GCO52" s="548"/>
      <c r="GCP52" s="548"/>
      <c r="GCQ52" s="548"/>
      <c r="GCR52" s="548"/>
      <c r="GCS52" s="548"/>
      <c r="GCT52" s="548"/>
      <c r="GCU52" s="548"/>
      <c r="GCV52" s="548"/>
      <c r="GCW52" s="548"/>
      <c r="GCX52" s="548"/>
      <c r="GCY52" s="548"/>
      <c r="GCZ52" s="548"/>
      <c r="GDA52" s="548"/>
      <c r="GDB52" s="548"/>
      <c r="GDC52" s="548"/>
      <c r="GDD52" s="548"/>
      <c r="GDE52" s="548"/>
      <c r="GDF52" s="548"/>
      <c r="GDG52" s="548"/>
      <c r="GDH52" s="548"/>
      <c r="GDI52" s="548"/>
      <c r="GDJ52" s="548"/>
      <c r="GDK52" s="548"/>
      <c r="GDL52" s="548"/>
      <c r="GDM52" s="548"/>
      <c r="GDN52" s="548"/>
      <c r="GDO52" s="548"/>
      <c r="GDP52" s="548"/>
      <c r="GDQ52" s="548"/>
      <c r="GDR52" s="548"/>
      <c r="GDS52" s="548"/>
      <c r="GDT52" s="548"/>
      <c r="GDU52" s="548"/>
      <c r="GDV52" s="548"/>
      <c r="GDW52" s="548"/>
      <c r="GDX52" s="548"/>
      <c r="GDY52" s="548"/>
      <c r="GDZ52" s="548"/>
      <c r="GEA52" s="548"/>
      <c r="GEB52" s="548"/>
      <c r="GEC52" s="548"/>
      <c r="GED52" s="548"/>
      <c r="GEE52" s="548"/>
      <c r="GEF52" s="548"/>
      <c r="GEG52" s="548"/>
      <c r="GEH52" s="548"/>
      <c r="GEI52" s="548"/>
      <c r="GEJ52" s="548"/>
      <c r="GEK52" s="548"/>
      <c r="GEL52" s="548"/>
      <c r="GEM52" s="548"/>
      <c r="GEN52" s="548"/>
      <c r="GEO52" s="548"/>
      <c r="GEP52" s="548"/>
      <c r="GEQ52" s="548"/>
      <c r="GER52" s="548"/>
      <c r="GES52" s="548"/>
      <c r="GET52" s="548"/>
      <c r="GEU52" s="548"/>
      <c r="GEV52" s="548"/>
      <c r="GEW52" s="548"/>
      <c r="GEX52" s="548"/>
      <c r="GEY52" s="548"/>
      <c r="GEZ52" s="548"/>
      <c r="GFA52" s="548"/>
      <c r="GFB52" s="548"/>
      <c r="GFC52" s="548"/>
      <c r="GFD52" s="548"/>
      <c r="GFE52" s="548"/>
      <c r="GFF52" s="548"/>
      <c r="GFG52" s="548"/>
      <c r="GFH52" s="548"/>
      <c r="GFI52" s="548"/>
      <c r="GFJ52" s="548"/>
      <c r="GFK52" s="548"/>
      <c r="GFL52" s="548"/>
      <c r="GFM52" s="548"/>
      <c r="GFN52" s="548"/>
      <c r="GFO52" s="548"/>
      <c r="GFP52" s="548"/>
      <c r="GFQ52" s="548"/>
      <c r="GFR52" s="548"/>
      <c r="GFS52" s="548"/>
      <c r="GFT52" s="548"/>
      <c r="GFU52" s="548"/>
      <c r="GFV52" s="548"/>
      <c r="GFW52" s="548"/>
      <c r="GFX52" s="548"/>
      <c r="GFY52" s="548"/>
      <c r="GFZ52" s="548"/>
      <c r="GGA52" s="548"/>
      <c r="GGB52" s="548"/>
      <c r="GGC52" s="548"/>
      <c r="GGD52" s="548"/>
      <c r="GGE52" s="548"/>
      <c r="GGF52" s="548"/>
      <c r="GGG52" s="548"/>
      <c r="GGH52" s="548"/>
      <c r="GGI52" s="548"/>
      <c r="GGJ52" s="548"/>
      <c r="GGK52" s="548"/>
      <c r="GGL52" s="548"/>
      <c r="GGM52" s="548"/>
      <c r="GGN52" s="548"/>
      <c r="GGO52" s="548"/>
      <c r="GGP52" s="548"/>
      <c r="GGQ52" s="548"/>
      <c r="GGR52" s="548"/>
      <c r="GGS52" s="548"/>
      <c r="GGT52" s="548"/>
      <c r="GGU52" s="548"/>
      <c r="GGV52" s="548"/>
      <c r="GGW52" s="548"/>
      <c r="GGX52" s="548"/>
      <c r="GGY52" s="548"/>
      <c r="GGZ52" s="548"/>
      <c r="GHA52" s="548"/>
      <c r="GHB52" s="548"/>
      <c r="GHC52" s="548"/>
      <c r="GHD52" s="548"/>
      <c r="GHE52" s="548"/>
      <c r="GHF52" s="548"/>
      <c r="GHG52" s="548"/>
      <c r="GHH52" s="548"/>
      <c r="GHI52" s="548"/>
      <c r="GHJ52" s="548"/>
      <c r="GHK52" s="548"/>
      <c r="GHL52" s="548"/>
      <c r="GHM52" s="548"/>
      <c r="GHN52" s="548"/>
      <c r="GHO52" s="548"/>
      <c r="GHP52" s="548"/>
      <c r="GHQ52" s="548"/>
      <c r="GHR52" s="548"/>
      <c r="GHS52" s="548"/>
      <c r="GHT52" s="548"/>
      <c r="GHU52" s="548"/>
      <c r="GHV52" s="548"/>
      <c r="GHW52" s="548"/>
      <c r="GHX52" s="548"/>
      <c r="GHY52" s="548"/>
      <c r="GHZ52" s="548"/>
      <c r="GIA52" s="548"/>
      <c r="GIB52" s="548"/>
      <c r="GIC52" s="548"/>
      <c r="GID52" s="548"/>
      <c r="GIE52" s="548"/>
      <c r="GIF52" s="548"/>
      <c r="GIG52" s="548"/>
      <c r="GIH52" s="548"/>
      <c r="GII52" s="548"/>
      <c r="GIJ52" s="548"/>
      <c r="GIK52" s="548"/>
      <c r="GIL52" s="548"/>
      <c r="GIM52" s="548"/>
      <c r="GIN52" s="548"/>
      <c r="GIO52" s="548"/>
      <c r="GIP52" s="548"/>
      <c r="GIQ52" s="548"/>
      <c r="GIR52" s="548"/>
      <c r="GIS52" s="548"/>
      <c r="GIT52" s="548"/>
      <c r="GIU52" s="548"/>
      <c r="GIV52" s="548"/>
      <c r="GIW52" s="548"/>
      <c r="GIX52" s="548"/>
      <c r="GIY52" s="548"/>
      <c r="GIZ52" s="548"/>
      <c r="GJA52" s="548"/>
      <c r="GJB52" s="548"/>
      <c r="GJC52" s="548"/>
      <c r="GJD52" s="548"/>
      <c r="GJE52" s="548"/>
      <c r="GJF52" s="548"/>
      <c r="GJG52" s="548"/>
      <c r="GJH52" s="548"/>
      <c r="GJI52" s="548"/>
      <c r="GJJ52" s="548"/>
      <c r="GJK52" s="548"/>
      <c r="GJL52" s="548"/>
      <c r="GJM52" s="548"/>
      <c r="GJN52" s="548"/>
      <c r="GJO52" s="548"/>
      <c r="GJP52" s="548"/>
      <c r="GJQ52" s="548"/>
      <c r="GJR52" s="548"/>
      <c r="GJS52" s="548"/>
      <c r="GJT52" s="548"/>
      <c r="GJU52" s="548"/>
      <c r="GJV52" s="548"/>
      <c r="GJW52" s="548"/>
      <c r="GJX52" s="548"/>
      <c r="GJY52" s="548"/>
      <c r="GJZ52" s="548"/>
      <c r="GKA52" s="548"/>
      <c r="GKB52" s="548"/>
      <c r="GKC52" s="548"/>
      <c r="GKD52" s="548"/>
      <c r="GKE52" s="548"/>
      <c r="GKF52" s="548"/>
      <c r="GKG52" s="548"/>
      <c r="GKH52" s="548"/>
      <c r="GKI52" s="548"/>
      <c r="GKJ52" s="548"/>
      <c r="GKK52" s="548"/>
      <c r="GKL52" s="548"/>
      <c r="GKM52" s="548"/>
      <c r="GKN52" s="548"/>
      <c r="GKO52" s="548"/>
      <c r="GKP52" s="548"/>
      <c r="GKQ52" s="548"/>
      <c r="GKR52" s="548"/>
      <c r="GKS52" s="548"/>
      <c r="GKT52" s="548"/>
      <c r="GKU52" s="548"/>
      <c r="GKV52" s="548"/>
      <c r="GKW52" s="548"/>
      <c r="GKX52" s="548"/>
      <c r="GKY52" s="548"/>
      <c r="GKZ52" s="548"/>
      <c r="GLA52" s="548"/>
      <c r="GLB52" s="548"/>
      <c r="GLC52" s="548"/>
      <c r="GLD52" s="548"/>
      <c r="GLE52" s="548"/>
      <c r="GLF52" s="548"/>
      <c r="GLG52" s="548"/>
      <c r="GLH52" s="548"/>
      <c r="GLI52" s="548"/>
      <c r="GLJ52" s="548"/>
      <c r="GLK52" s="548"/>
      <c r="GLL52" s="548"/>
      <c r="GLM52" s="548"/>
      <c r="GLN52" s="548"/>
      <c r="GLO52" s="548"/>
      <c r="GLP52" s="548"/>
      <c r="GLQ52" s="548"/>
      <c r="GLR52" s="548"/>
      <c r="GLS52" s="548"/>
      <c r="GLT52" s="548"/>
      <c r="GLU52" s="548"/>
      <c r="GLV52" s="548"/>
      <c r="GLW52" s="548"/>
      <c r="GLX52" s="548"/>
      <c r="GLY52" s="548"/>
      <c r="GLZ52" s="548"/>
      <c r="GMA52" s="548"/>
      <c r="GMB52" s="548"/>
      <c r="GMC52" s="548"/>
      <c r="GMD52" s="548"/>
      <c r="GME52" s="548"/>
      <c r="GMF52" s="548"/>
      <c r="GMG52" s="548"/>
      <c r="GMH52" s="548"/>
      <c r="GMI52" s="548"/>
      <c r="GMJ52" s="548"/>
      <c r="GMK52" s="548"/>
      <c r="GML52" s="548"/>
      <c r="GMM52" s="548"/>
      <c r="GMN52" s="548"/>
      <c r="GMO52" s="548"/>
      <c r="GMP52" s="548"/>
      <c r="GMQ52" s="548"/>
      <c r="GMR52" s="548"/>
      <c r="GMS52" s="548"/>
      <c r="GMT52" s="548"/>
      <c r="GMU52" s="548"/>
      <c r="GMV52" s="548"/>
      <c r="GMW52" s="548"/>
      <c r="GMX52" s="548"/>
      <c r="GMY52" s="548"/>
      <c r="GMZ52" s="548"/>
      <c r="GNA52" s="548"/>
      <c r="GNB52" s="548"/>
      <c r="GNC52" s="548"/>
      <c r="GND52" s="548"/>
      <c r="GNE52" s="548"/>
      <c r="GNF52" s="548"/>
      <c r="GNG52" s="548"/>
      <c r="GNH52" s="548"/>
      <c r="GNI52" s="548"/>
      <c r="GNJ52" s="548"/>
      <c r="GNK52" s="548"/>
      <c r="GNL52" s="548"/>
      <c r="GNM52" s="548"/>
      <c r="GNN52" s="548"/>
      <c r="GNO52" s="548"/>
      <c r="GNP52" s="548"/>
      <c r="GNQ52" s="548"/>
      <c r="GNR52" s="548"/>
      <c r="GNS52" s="548"/>
      <c r="GNT52" s="548"/>
      <c r="GNU52" s="548"/>
      <c r="GNV52" s="548"/>
      <c r="GNW52" s="548"/>
      <c r="GNX52" s="548"/>
      <c r="GNY52" s="548"/>
      <c r="GNZ52" s="548"/>
      <c r="GOA52" s="548"/>
      <c r="GOB52" s="548"/>
      <c r="GOC52" s="548"/>
      <c r="GOD52" s="548"/>
      <c r="GOE52" s="548"/>
      <c r="GOF52" s="548"/>
      <c r="GOG52" s="548"/>
      <c r="GOH52" s="548"/>
      <c r="GOI52" s="548"/>
      <c r="GOJ52" s="548"/>
      <c r="GOK52" s="548"/>
      <c r="GOL52" s="548"/>
      <c r="GOM52" s="548"/>
      <c r="GON52" s="548"/>
      <c r="GOO52" s="548"/>
      <c r="GOP52" s="548"/>
      <c r="GOQ52" s="548"/>
      <c r="GOR52" s="548"/>
      <c r="GOS52" s="548"/>
      <c r="GOT52" s="548"/>
      <c r="GOU52" s="548"/>
      <c r="GOV52" s="548"/>
      <c r="GOW52" s="548"/>
      <c r="GOX52" s="548"/>
      <c r="GOY52" s="548"/>
      <c r="GOZ52" s="548"/>
      <c r="GPA52" s="548"/>
      <c r="GPB52" s="548"/>
      <c r="GPC52" s="548"/>
      <c r="GPD52" s="548"/>
      <c r="GPE52" s="548"/>
      <c r="GPF52" s="548"/>
      <c r="GPG52" s="548"/>
      <c r="GPH52" s="548"/>
      <c r="GPI52" s="548"/>
      <c r="GPJ52" s="548"/>
      <c r="GPK52" s="548"/>
      <c r="GPL52" s="548"/>
      <c r="GPM52" s="548"/>
      <c r="GPN52" s="548"/>
      <c r="GPO52" s="548"/>
      <c r="GPP52" s="548"/>
      <c r="GPQ52" s="548"/>
      <c r="GPR52" s="548"/>
      <c r="GPS52" s="548"/>
      <c r="GPT52" s="548"/>
      <c r="GPU52" s="548"/>
      <c r="GPV52" s="548"/>
      <c r="GPW52" s="548"/>
      <c r="GPX52" s="548"/>
      <c r="GPY52" s="548"/>
      <c r="GPZ52" s="548"/>
      <c r="GQA52" s="548"/>
      <c r="GQB52" s="548"/>
      <c r="GQC52" s="548"/>
      <c r="GQD52" s="548"/>
      <c r="GQE52" s="548"/>
      <c r="GQF52" s="548"/>
      <c r="GQG52" s="548"/>
      <c r="GQH52" s="548"/>
      <c r="GQI52" s="548"/>
      <c r="GQJ52" s="548"/>
      <c r="GQK52" s="548"/>
      <c r="GQL52" s="548"/>
      <c r="GQM52" s="548"/>
      <c r="GQN52" s="548"/>
      <c r="GQO52" s="548"/>
      <c r="GQP52" s="548"/>
      <c r="GQQ52" s="548"/>
      <c r="GQR52" s="548"/>
      <c r="GQS52" s="548"/>
      <c r="GQT52" s="548"/>
      <c r="GQU52" s="548"/>
      <c r="GQV52" s="548"/>
      <c r="GQW52" s="548"/>
      <c r="GQX52" s="548"/>
      <c r="GQY52" s="548"/>
      <c r="GQZ52" s="548"/>
      <c r="GRA52" s="548"/>
      <c r="GRB52" s="548"/>
      <c r="GRC52" s="548"/>
      <c r="GRD52" s="548"/>
      <c r="GRE52" s="548"/>
      <c r="GRF52" s="548"/>
      <c r="GRG52" s="548"/>
      <c r="GRH52" s="548"/>
      <c r="GRI52" s="548"/>
      <c r="GRJ52" s="548"/>
      <c r="GRK52" s="548"/>
      <c r="GRL52" s="548"/>
      <c r="GRM52" s="548"/>
      <c r="GRN52" s="548"/>
      <c r="GRO52" s="548"/>
      <c r="GRP52" s="548"/>
      <c r="GRQ52" s="548"/>
      <c r="GRR52" s="548"/>
      <c r="GRS52" s="548"/>
      <c r="GRT52" s="548"/>
      <c r="GRU52" s="548"/>
      <c r="GRV52" s="548"/>
      <c r="GRW52" s="548"/>
      <c r="GRX52" s="548"/>
      <c r="GRY52" s="548"/>
      <c r="GRZ52" s="548"/>
      <c r="GSA52" s="548"/>
      <c r="GSB52" s="548"/>
      <c r="GSC52" s="548"/>
      <c r="GSD52" s="548"/>
      <c r="GSE52" s="548"/>
      <c r="GSF52" s="548"/>
      <c r="GSG52" s="548"/>
      <c r="GSH52" s="548"/>
      <c r="GSI52" s="548"/>
      <c r="GSJ52" s="548"/>
      <c r="GSK52" s="548"/>
      <c r="GSL52" s="548"/>
      <c r="GSM52" s="548"/>
      <c r="GSN52" s="548"/>
      <c r="GSO52" s="548"/>
      <c r="GSP52" s="548"/>
      <c r="GSQ52" s="548"/>
      <c r="GSR52" s="548"/>
      <c r="GSS52" s="548"/>
      <c r="GST52" s="548"/>
      <c r="GSU52" s="548"/>
      <c r="GSV52" s="548"/>
      <c r="GSW52" s="548"/>
      <c r="GSX52" s="548"/>
      <c r="GSY52" s="548"/>
      <c r="GSZ52" s="548"/>
      <c r="GTA52" s="548"/>
      <c r="GTB52" s="548"/>
      <c r="GTC52" s="548"/>
      <c r="GTD52" s="548"/>
      <c r="GTE52" s="548"/>
      <c r="GTF52" s="548"/>
      <c r="GTG52" s="548"/>
      <c r="GTH52" s="548"/>
      <c r="GTI52" s="548"/>
      <c r="GTJ52" s="548"/>
      <c r="GTK52" s="548"/>
      <c r="GTL52" s="548"/>
      <c r="GTM52" s="548"/>
      <c r="GTN52" s="548"/>
      <c r="GTO52" s="548"/>
      <c r="GTP52" s="548"/>
      <c r="GTQ52" s="548"/>
      <c r="GTR52" s="548"/>
      <c r="GTS52" s="548"/>
      <c r="GTT52" s="548"/>
      <c r="GTU52" s="548"/>
      <c r="GTV52" s="548"/>
      <c r="GTW52" s="548"/>
      <c r="GTX52" s="548"/>
      <c r="GTY52" s="548"/>
      <c r="GTZ52" s="548"/>
      <c r="GUA52" s="548"/>
      <c r="GUB52" s="548"/>
      <c r="GUC52" s="548"/>
      <c r="GUD52" s="548"/>
      <c r="GUE52" s="548"/>
      <c r="GUF52" s="548"/>
      <c r="GUG52" s="548"/>
      <c r="GUH52" s="548"/>
      <c r="GUI52" s="548"/>
      <c r="GUJ52" s="548"/>
      <c r="GUK52" s="548"/>
      <c r="GUL52" s="548"/>
      <c r="GUM52" s="548"/>
      <c r="GUN52" s="548"/>
      <c r="GUO52" s="548"/>
      <c r="GUP52" s="548"/>
      <c r="GUQ52" s="548"/>
      <c r="GUR52" s="548"/>
      <c r="GUS52" s="548"/>
      <c r="GUT52" s="548"/>
      <c r="GUU52" s="548"/>
      <c r="GUV52" s="548"/>
      <c r="GUW52" s="548"/>
      <c r="GUX52" s="548"/>
      <c r="GUY52" s="548"/>
      <c r="GUZ52" s="548"/>
      <c r="GVA52" s="548"/>
      <c r="GVB52" s="548"/>
      <c r="GVC52" s="548"/>
      <c r="GVD52" s="548"/>
      <c r="GVE52" s="548"/>
      <c r="GVF52" s="548"/>
      <c r="GVG52" s="548"/>
      <c r="GVH52" s="548"/>
      <c r="GVI52" s="548"/>
      <c r="GVJ52" s="548"/>
      <c r="GVK52" s="548"/>
      <c r="GVL52" s="548"/>
      <c r="GVM52" s="548"/>
      <c r="GVN52" s="548"/>
      <c r="GVO52" s="548"/>
      <c r="GVP52" s="548"/>
      <c r="GVQ52" s="548"/>
      <c r="GVR52" s="548"/>
      <c r="GVS52" s="548"/>
      <c r="GVT52" s="548"/>
      <c r="GVU52" s="548"/>
      <c r="GVV52" s="548"/>
      <c r="GVW52" s="548"/>
      <c r="GVX52" s="548"/>
      <c r="GVY52" s="548"/>
      <c r="GVZ52" s="548"/>
      <c r="GWA52" s="548"/>
      <c r="GWB52" s="548"/>
      <c r="GWC52" s="548"/>
      <c r="GWD52" s="548"/>
      <c r="GWE52" s="548"/>
      <c r="GWF52" s="548"/>
      <c r="GWG52" s="548"/>
      <c r="GWH52" s="548"/>
      <c r="GWI52" s="548"/>
      <c r="GWJ52" s="548"/>
      <c r="GWK52" s="548"/>
      <c r="GWL52" s="548"/>
      <c r="GWM52" s="548"/>
      <c r="GWN52" s="548"/>
      <c r="GWO52" s="548"/>
      <c r="GWP52" s="548"/>
      <c r="GWQ52" s="548"/>
      <c r="GWR52" s="548"/>
      <c r="GWS52" s="548"/>
      <c r="GWT52" s="548"/>
      <c r="GWU52" s="548"/>
      <c r="GWV52" s="548"/>
      <c r="GWW52" s="548"/>
      <c r="GWX52" s="548"/>
      <c r="GWY52" s="548"/>
      <c r="GWZ52" s="548"/>
      <c r="GXA52" s="548"/>
      <c r="GXB52" s="548"/>
      <c r="GXC52" s="548"/>
      <c r="GXD52" s="548"/>
      <c r="GXE52" s="548"/>
      <c r="GXF52" s="548"/>
      <c r="GXG52" s="548"/>
      <c r="GXH52" s="548"/>
      <c r="GXI52" s="548"/>
      <c r="GXJ52" s="548"/>
      <c r="GXK52" s="548"/>
      <c r="GXL52" s="548"/>
      <c r="GXM52" s="548"/>
      <c r="GXN52" s="548"/>
      <c r="GXO52" s="548"/>
      <c r="GXP52" s="548"/>
      <c r="GXQ52" s="548"/>
      <c r="GXR52" s="548"/>
      <c r="GXS52" s="548"/>
      <c r="GXT52" s="548"/>
      <c r="GXU52" s="548"/>
      <c r="GXV52" s="548"/>
      <c r="GXW52" s="548"/>
      <c r="GXX52" s="548"/>
      <c r="GXY52" s="548"/>
      <c r="GXZ52" s="548"/>
      <c r="GYA52" s="548"/>
      <c r="GYB52" s="548"/>
      <c r="GYC52" s="548"/>
      <c r="GYD52" s="548"/>
      <c r="GYE52" s="548"/>
      <c r="GYF52" s="548"/>
      <c r="GYG52" s="548"/>
      <c r="GYH52" s="548"/>
      <c r="GYI52" s="548"/>
      <c r="GYJ52" s="548"/>
      <c r="GYK52" s="548"/>
      <c r="GYL52" s="548"/>
      <c r="GYM52" s="548"/>
      <c r="GYN52" s="548"/>
      <c r="GYO52" s="548"/>
      <c r="GYP52" s="548"/>
      <c r="GYQ52" s="548"/>
      <c r="GYR52" s="548"/>
      <c r="GYS52" s="548"/>
      <c r="GYT52" s="548"/>
      <c r="GYU52" s="548"/>
      <c r="GYV52" s="548"/>
      <c r="GYW52" s="548"/>
      <c r="GYX52" s="548"/>
      <c r="GYY52" s="548"/>
      <c r="GYZ52" s="548"/>
      <c r="GZA52" s="548"/>
      <c r="GZB52" s="548"/>
      <c r="GZC52" s="548"/>
      <c r="GZD52" s="548"/>
      <c r="GZE52" s="548"/>
      <c r="GZF52" s="548"/>
      <c r="GZG52" s="548"/>
      <c r="GZH52" s="548"/>
      <c r="GZI52" s="548"/>
      <c r="GZJ52" s="548"/>
      <c r="GZK52" s="548"/>
      <c r="GZL52" s="548"/>
      <c r="GZM52" s="548"/>
      <c r="GZN52" s="548"/>
      <c r="GZO52" s="548"/>
      <c r="GZP52" s="548"/>
      <c r="GZQ52" s="548"/>
      <c r="GZR52" s="548"/>
      <c r="GZS52" s="548"/>
      <c r="GZT52" s="548"/>
      <c r="GZU52" s="548"/>
      <c r="GZV52" s="548"/>
      <c r="GZW52" s="548"/>
      <c r="GZX52" s="548"/>
      <c r="GZY52" s="548"/>
      <c r="GZZ52" s="548"/>
      <c r="HAA52" s="548"/>
      <c r="HAB52" s="548"/>
      <c r="HAC52" s="548"/>
      <c r="HAD52" s="548"/>
      <c r="HAE52" s="548"/>
      <c r="HAF52" s="548"/>
      <c r="HAG52" s="548"/>
      <c r="HAH52" s="548"/>
      <c r="HAI52" s="548"/>
      <c r="HAJ52" s="548"/>
      <c r="HAK52" s="548"/>
      <c r="HAL52" s="548"/>
      <c r="HAM52" s="548"/>
      <c r="HAN52" s="548"/>
      <c r="HAO52" s="548"/>
      <c r="HAP52" s="548"/>
      <c r="HAQ52" s="548"/>
      <c r="HAR52" s="548"/>
      <c r="HAS52" s="548"/>
      <c r="HAT52" s="548"/>
      <c r="HAU52" s="548"/>
      <c r="HAV52" s="548"/>
      <c r="HAW52" s="548"/>
      <c r="HAX52" s="548"/>
      <c r="HAY52" s="548"/>
      <c r="HAZ52" s="548"/>
      <c r="HBA52" s="548"/>
      <c r="HBB52" s="548"/>
      <c r="HBC52" s="548"/>
      <c r="HBD52" s="548"/>
      <c r="HBE52" s="548"/>
      <c r="HBF52" s="548"/>
      <c r="HBG52" s="548"/>
      <c r="HBH52" s="548"/>
      <c r="HBI52" s="548"/>
      <c r="HBJ52" s="548"/>
      <c r="HBK52" s="548"/>
      <c r="HBL52" s="548"/>
      <c r="HBM52" s="548"/>
      <c r="HBN52" s="548"/>
      <c r="HBO52" s="548"/>
      <c r="HBP52" s="548"/>
      <c r="HBQ52" s="548"/>
      <c r="HBR52" s="548"/>
      <c r="HBS52" s="548"/>
      <c r="HBT52" s="548"/>
      <c r="HBU52" s="548"/>
      <c r="HBV52" s="548"/>
      <c r="HBW52" s="548"/>
      <c r="HBX52" s="548"/>
      <c r="HBY52" s="548"/>
      <c r="HBZ52" s="548"/>
      <c r="HCA52" s="548"/>
      <c r="HCB52" s="548"/>
      <c r="HCC52" s="548"/>
      <c r="HCD52" s="548"/>
      <c r="HCE52" s="548"/>
      <c r="HCF52" s="548"/>
      <c r="HCG52" s="548"/>
      <c r="HCH52" s="548"/>
      <c r="HCI52" s="548"/>
      <c r="HCJ52" s="548"/>
      <c r="HCK52" s="548"/>
      <c r="HCL52" s="548"/>
      <c r="HCM52" s="548"/>
      <c r="HCN52" s="548"/>
      <c r="HCO52" s="548"/>
      <c r="HCP52" s="548"/>
      <c r="HCQ52" s="548"/>
      <c r="HCR52" s="548"/>
      <c r="HCS52" s="548"/>
      <c r="HCT52" s="548"/>
      <c r="HCU52" s="548"/>
      <c r="HCV52" s="548"/>
      <c r="HCW52" s="548"/>
      <c r="HCX52" s="548"/>
      <c r="HCY52" s="548"/>
      <c r="HCZ52" s="548"/>
      <c r="HDA52" s="548"/>
      <c r="HDB52" s="548"/>
      <c r="HDC52" s="548"/>
      <c r="HDD52" s="548"/>
      <c r="HDE52" s="548"/>
      <c r="HDF52" s="548"/>
      <c r="HDG52" s="548"/>
      <c r="HDH52" s="548"/>
      <c r="HDI52" s="548"/>
      <c r="HDJ52" s="548"/>
      <c r="HDK52" s="548"/>
      <c r="HDL52" s="548"/>
      <c r="HDM52" s="548"/>
      <c r="HDN52" s="548"/>
      <c r="HDO52" s="548"/>
      <c r="HDP52" s="548"/>
      <c r="HDQ52" s="548"/>
      <c r="HDR52" s="548"/>
      <c r="HDS52" s="548"/>
      <c r="HDT52" s="548"/>
      <c r="HDU52" s="548"/>
      <c r="HDV52" s="548"/>
      <c r="HDW52" s="548"/>
      <c r="HDX52" s="548"/>
      <c r="HDY52" s="548"/>
      <c r="HDZ52" s="548"/>
      <c r="HEA52" s="548"/>
      <c r="HEB52" s="548"/>
      <c r="HEC52" s="548"/>
      <c r="HED52" s="548"/>
      <c r="HEE52" s="548"/>
      <c r="HEF52" s="548"/>
      <c r="HEG52" s="548"/>
      <c r="HEH52" s="548"/>
      <c r="HEI52" s="548"/>
      <c r="HEJ52" s="548"/>
      <c r="HEK52" s="548"/>
      <c r="HEL52" s="548"/>
      <c r="HEM52" s="548"/>
      <c r="HEN52" s="548"/>
      <c r="HEO52" s="548"/>
      <c r="HEP52" s="548"/>
      <c r="HEQ52" s="548"/>
      <c r="HER52" s="548"/>
      <c r="HES52" s="548"/>
      <c r="HET52" s="548"/>
      <c r="HEU52" s="548"/>
      <c r="HEV52" s="548"/>
      <c r="HEW52" s="548"/>
      <c r="HEX52" s="548"/>
      <c r="HEY52" s="548"/>
      <c r="HEZ52" s="548"/>
      <c r="HFA52" s="548"/>
      <c r="HFB52" s="548"/>
      <c r="HFC52" s="548"/>
      <c r="HFD52" s="548"/>
      <c r="HFE52" s="548"/>
      <c r="HFF52" s="548"/>
      <c r="HFG52" s="548"/>
      <c r="HFH52" s="548"/>
      <c r="HFI52" s="548"/>
      <c r="HFJ52" s="548"/>
      <c r="HFK52" s="548"/>
      <c r="HFL52" s="548"/>
      <c r="HFM52" s="548"/>
      <c r="HFN52" s="548"/>
      <c r="HFO52" s="548"/>
      <c r="HFP52" s="548"/>
      <c r="HFQ52" s="548"/>
      <c r="HFR52" s="548"/>
      <c r="HFS52" s="548"/>
      <c r="HFT52" s="548"/>
      <c r="HFU52" s="548"/>
      <c r="HFV52" s="548"/>
      <c r="HFW52" s="548"/>
      <c r="HFX52" s="548"/>
      <c r="HFY52" s="548"/>
      <c r="HFZ52" s="548"/>
      <c r="HGA52" s="548"/>
      <c r="HGB52" s="548"/>
      <c r="HGC52" s="548"/>
      <c r="HGD52" s="548"/>
      <c r="HGE52" s="548"/>
      <c r="HGF52" s="548"/>
      <c r="HGG52" s="548"/>
      <c r="HGH52" s="548"/>
      <c r="HGI52" s="548"/>
      <c r="HGJ52" s="548"/>
      <c r="HGK52" s="548"/>
      <c r="HGL52" s="548"/>
      <c r="HGM52" s="548"/>
      <c r="HGN52" s="548"/>
      <c r="HGO52" s="548"/>
      <c r="HGP52" s="548"/>
      <c r="HGQ52" s="548"/>
      <c r="HGR52" s="548"/>
      <c r="HGS52" s="548"/>
      <c r="HGT52" s="548"/>
      <c r="HGU52" s="548"/>
      <c r="HGV52" s="548"/>
      <c r="HGW52" s="548"/>
      <c r="HGX52" s="548"/>
      <c r="HGY52" s="548"/>
      <c r="HGZ52" s="548"/>
      <c r="HHA52" s="548"/>
      <c r="HHB52" s="548"/>
      <c r="HHC52" s="548"/>
      <c r="HHD52" s="548"/>
      <c r="HHE52" s="548"/>
      <c r="HHF52" s="548"/>
      <c r="HHG52" s="548"/>
      <c r="HHH52" s="548"/>
      <c r="HHI52" s="548"/>
      <c r="HHJ52" s="548"/>
      <c r="HHK52" s="548"/>
      <c r="HHL52" s="548"/>
      <c r="HHM52" s="548"/>
      <c r="HHN52" s="548"/>
      <c r="HHO52" s="548"/>
      <c r="HHP52" s="548"/>
      <c r="HHQ52" s="548"/>
      <c r="HHR52" s="548"/>
      <c r="HHS52" s="548"/>
      <c r="HHT52" s="548"/>
      <c r="HHU52" s="548"/>
      <c r="HHV52" s="548"/>
      <c r="HHW52" s="548"/>
      <c r="HHX52" s="548"/>
      <c r="HHY52" s="548"/>
      <c r="HHZ52" s="548"/>
      <c r="HIA52" s="548"/>
      <c r="HIB52" s="548"/>
      <c r="HIC52" s="548"/>
      <c r="HID52" s="548"/>
      <c r="HIE52" s="548"/>
      <c r="HIF52" s="548"/>
      <c r="HIG52" s="548"/>
      <c r="HIH52" s="548"/>
      <c r="HII52" s="548"/>
      <c r="HIJ52" s="548"/>
      <c r="HIK52" s="548"/>
      <c r="HIL52" s="548"/>
      <c r="HIM52" s="548"/>
      <c r="HIN52" s="548"/>
      <c r="HIO52" s="548"/>
      <c r="HIP52" s="548"/>
      <c r="HIQ52" s="548"/>
      <c r="HIR52" s="548"/>
      <c r="HIS52" s="548"/>
      <c r="HIT52" s="548"/>
      <c r="HIU52" s="548"/>
      <c r="HIV52" s="548"/>
      <c r="HIW52" s="548"/>
      <c r="HIX52" s="548"/>
      <c r="HIY52" s="548"/>
      <c r="HIZ52" s="548"/>
      <c r="HJA52" s="548"/>
      <c r="HJB52" s="548"/>
      <c r="HJC52" s="548"/>
      <c r="HJD52" s="548"/>
      <c r="HJE52" s="548"/>
      <c r="HJF52" s="548"/>
      <c r="HJG52" s="548"/>
      <c r="HJH52" s="548"/>
      <c r="HJI52" s="548"/>
      <c r="HJJ52" s="548"/>
      <c r="HJK52" s="548"/>
      <c r="HJL52" s="548"/>
      <c r="HJM52" s="548"/>
      <c r="HJN52" s="548"/>
      <c r="HJO52" s="548"/>
      <c r="HJP52" s="548"/>
      <c r="HJQ52" s="548"/>
      <c r="HJR52" s="548"/>
      <c r="HJS52" s="548"/>
      <c r="HJT52" s="548"/>
      <c r="HJU52" s="548"/>
      <c r="HJV52" s="548"/>
      <c r="HJW52" s="548"/>
      <c r="HJX52" s="548"/>
      <c r="HJY52" s="548"/>
      <c r="HJZ52" s="548"/>
      <c r="HKA52" s="548"/>
      <c r="HKB52" s="548"/>
      <c r="HKC52" s="548"/>
      <c r="HKD52" s="548"/>
      <c r="HKE52" s="548"/>
      <c r="HKF52" s="548"/>
      <c r="HKG52" s="548"/>
      <c r="HKH52" s="548"/>
      <c r="HKI52" s="548"/>
      <c r="HKJ52" s="548"/>
      <c r="HKK52" s="548"/>
      <c r="HKL52" s="548"/>
      <c r="HKM52" s="548"/>
      <c r="HKN52" s="548"/>
      <c r="HKO52" s="548"/>
      <c r="HKP52" s="548"/>
      <c r="HKQ52" s="548"/>
      <c r="HKR52" s="548"/>
      <c r="HKS52" s="548"/>
      <c r="HKT52" s="548"/>
      <c r="HKU52" s="548"/>
      <c r="HKV52" s="548"/>
      <c r="HKW52" s="548"/>
      <c r="HKX52" s="548"/>
      <c r="HKY52" s="548"/>
      <c r="HKZ52" s="548"/>
      <c r="HLA52" s="548"/>
      <c r="HLB52" s="548"/>
      <c r="HLC52" s="548"/>
      <c r="HLD52" s="548"/>
      <c r="HLE52" s="548"/>
      <c r="HLF52" s="548"/>
      <c r="HLG52" s="548"/>
      <c r="HLH52" s="548"/>
      <c r="HLI52" s="548"/>
      <c r="HLJ52" s="548"/>
      <c r="HLK52" s="548"/>
      <c r="HLL52" s="548"/>
      <c r="HLM52" s="548"/>
      <c r="HLN52" s="548"/>
      <c r="HLO52" s="548"/>
      <c r="HLP52" s="548"/>
      <c r="HLQ52" s="548"/>
      <c r="HLR52" s="548"/>
      <c r="HLS52" s="548"/>
      <c r="HLT52" s="548"/>
      <c r="HLU52" s="548"/>
      <c r="HLV52" s="548"/>
      <c r="HLW52" s="548"/>
      <c r="HLX52" s="548"/>
      <c r="HLY52" s="548"/>
      <c r="HLZ52" s="548"/>
      <c r="HMA52" s="548"/>
      <c r="HMB52" s="548"/>
      <c r="HMC52" s="548"/>
      <c r="HMD52" s="548"/>
      <c r="HME52" s="548"/>
      <c r="HMF52" s="548"/>
      <c r="HMG52" s="548"/>
      <c r="HMH52" s="548"/>
      <c r="HMI52" s="548"/>
      <c r="HMJ52" s="548"/>
      <c r="HMK52" s="548"/>
      <c r="HML52" s="548"/>
      <c r="HMM52" s="548"/>
      <c r="HMN52" s="548"/>
      <c r="HMO52" s="548"/>
      <c r="HMP52" s="548"/>
      <c r="HMQ52" s="548"/>
      <c r="HMR52" s="548"/>
      <c r="HMS52" s="548"/>
      <c r="HMT52" s="548"/>
      <c r="HMU52" s="548"/>
      <c r="HMV52" s="548"/>
      <c r="HMW52" s="548"/>
      <c r="HMX52" s="548"/>
      <c r="HMY52" s="548"/>
      <c r="HMZ52" s="548"/>
      <c r="HNA52" s="548"/>
      <c r="HNB52" s="548"/>
      <c r="HNC52" s="548"/>
      <c r="HND52" s="548"/>
      <c r="HNE52" s="548"/>
      <c r="HNF52" s="548"/>
      <c r="HNG52" s="548"/>
      <c r="HNH52" s="548"/>
      <c r="HNI52" s="548"/>
      <c r="HNJ52" s="548"/>
      <c r="HNK52" s="548"/>
      <c r="HNL52" s="548"/>
      <c r="HNM52" s="548"/>
      <c r="HNN52" s="548"/>
      <c r="HNO52" s="548"/>
      <c r="HNP52" s="548"/>
      <c r="HNQ52" s="548"/>
      <c r="HNR52" s="548"/>
      <c r="HNS52" s="548"/>
      <c r="HNT52" s="548"/>
      <c r="HNU52" s="548"/>
      <c r="HNV52" s="548"/>
      <c r="HNW52" s="548"/>
      <c r="HNX52" s="548"/>
      <c r="HNY52" s="548"/>
      <c r="HNZ52" s="548"/>
      <c r="HOA52" s="548"/>
      <c r="HOB52" s="548"/>
      <c r="HOC52" s="548"/>
      <c r="HOD52" s="548"/>
      <c r="HOE52" s="548"/>
      <c r="HOF52" s="548"/>
      <c r="HOG52" s="548"/>
      <c r="HOH52" s="548"/>
      <c r="HOI52" s="548"/>
      <c r="HOJ52" s="548"/>
      <c r="HOK52" s="548"/>
      <c r="HOL52" s="548"/>
      <c r="HOM52" s="548"/>
      <c r="HON52" s="548"/>
      <c r="HOO52" s="548"/>
      <c r="HOP52" s="548"/>
      <c r="HOQ52" s="548"/>
      <c r="HOR52" s="548"/>
      <c r="HOS52" s="548"/>
      <c r="HOT52" s="548"/>
      <c r="HOU52" s="548"/>
      <c r="HOV52" s="548"/>
      <c r="HOW52" s="548"/>
      <c r="HOX52" s="548"/>
      <c r="HOY52" s="548"/>
      <c r="HOZ52" s="548"/>
      <c r="HPA52" s="548"/>
      <c r="HPB52" s="548"/>
      <c r="HPC52" s="548"/>
      <c r="HPD52" s="548"/>
      <c r="HPE52" s="548"/>
      <c r="HPF52" s="548"/>
      <c r="HPG52" s="548"/>
      <c r="HPH52" s="548"/>
      <c r="HPI52" s="548"/>
      <c r="HPJ52" s="548"/>
      <c r="HPK52" s="548"/>
      <c r="HPL52" s="548"/>
      <c r="HPM52" s="548"/>
      <c r="HPN52" s="548"/>
      <c r="HPO52" s="548"/>
      <c r="HPP52" s="548"/>
      <c r="HPQ52" s="548"/>
      <c r="HPR52" s="548"/>
      <c r="HPS52" s="548"/>
      <c r="HPT52" s="548"/>
      <c r="HPU52" s="548"/>
      <c r="HPV52" s="548"/>
      <c r="HPW52" s="548"/>
      <c r="HPX52" s="548"/>
      <c r="HPY52" s="548"/>
      <c r="HPZ52" s="548"/>
      <c r="HQA52" s="548"/>
      <c r="HQB52" s="548"/>
      <c r="HQC52" s="548"/>
      <c r="HQD52" s="548"/>
      <c r="HQE52" s="548"/>
      <c r="HQF52" s="548"/>
      <c r="HQG52" s="548"/>
      <c r="HQH52" s="548"/>
      <c r="HQI52" s="548"/>
      <c r="HQJ52" s="548"/>
      <c r="HQK52" s="548"/>
      <c r="HQL52" s="548"/>
      <c r="HQM52" s="548"/>
      <c r="HQN52" s="548"/>
      <c r="HQO52" s="548"/>
      <c r="HQP52" s="548"/>
      <c r="HQQ52" s="548"/>
      <c r="HQR52" s="548"/>
      <c r="HQS52" s="548"/>
      <c r="HQT52" s="548"/>
      <c r="HQU52" s="548"/>
      <c r="HQV52" s="548"/>
      <c r="HQW52" s="548"/>
      <c r="HQX52" s="548"/>
      <c r="HQY52" s="548"/>
      <c r="HQZ52" s="548"/>
      <c r="HRA52" s="548"/>
      <c r="HRB52" s="548"/>
      <c r="HRC52" s="548"/>
      <c r="HRD52" s="548"/>
      <c r="HRE52" s="548"/>
      <c r="HRF52" s="548"/>
      <c r="HRG52" s="548"/>
      <c r="HRH52" s="548"/>
      <c r="HRI52" s="548"/>
      <c r="HRJ52" s="548"/>
      <c r="HRK52" s="548"/>
      <c r="HRL52" s="548"/>
      <c r="HRM52" s="548"/>
      <c r="HRN52" s="548"/>
      <c r="HRO52" s="548"/>
      <c r="HRP52" s="548"/>
      <c r="HRQ52" s="548"/>
      <c r="HRR52" s="548"/>
      <c r="HRS52" s="548"/>
      <c r="HRT52" s="548"/>
      <c r="HRU52" s="548"/>
      <c r="HRV52" s="548"/>
      <c r="HRW52" s="548"/>
      <c r="HRX52" s="548"/>
      <c r="HRY52" s="548"/>
      <c r="HRZ52" s="548"/>
      <c r="HSA52" s="548"/>
      <c r="HSB52" s="548"/>
      <c r="HSC52" s="548"/>
      <c r="HSD52" s="548"/>
      <c r="HSE52" s="548"/>
      <c r="HSF52" s="548"/>
      <c r="HSG52" s="548"/>
      <c r="HSH52" s="548"/>
      <c r="HSI52" s="548"/>
      <c r="HSJ52" s="548"/>
      <c r="HSK52" s="548"/>
      <c r="HSL52" s="548"/>
      <c r="HSM52" s="548"/>
      <c r="HSN52" s="548"/>
      <c r="HSO52" s="548"/>
      <c r="HSP52" s="548"/>
      <c r="HSQ52" s="548"/>
      <c r="HSR52" s="548"/>
      <c r="HSS52" s="548"/>
      <c r="HST52" s="548"/>
      <c r="HSU52" s="548"/>
      <c r="HSV52" s="548"/>
      <c r="HSW52" s="548"/>
      <c r="HSX52" s="548"/>
      <c r="HSY52" s="548"/>
      <c r="HSZ52" s="548"/>
      <c r="HTA52" s="548"/>
      <c r="HTB52" s="548"/>
      <c r="HTC52" s="548"/>
      <c r="HTD52" s="548"/>
      <c r="HTE52" s="548"/>
      <c r="HTF52" s="548"/>
      <c r="HTG52" s="548"/>
      <c r="HTH52" s="548"/>
      <c r="HTI52" s="548"/>
      <c r="HTJ52" s="548"/>
      <c r="HTK52" s="548"/>
      <c r="HTL52" s="548"/>
      <c r="HTM52" s="548"/>
      <c r="HTN52" s="548"/>
      <c r="HTO52" s="548"/>
      <c r="HTP52" s="548"/>
      <c r="HTQ52" s="548"/>
      <c r="HTR52" s="548"/>
      <c r="HTS52" s="548"/>
      <c r="HTT52" s="548"/>
      <c r="HTU52" s="548"/>
      <c r="HTV52" s="548"/>
      <c r="HTW52" s="548"/>
      <c r="HTX52" s="548"/>
      <c r="HTY52" s="548"/>
      <c r="HTZ52" s="548"/>
      <c r="HUA52" s="548"/>
      <c r="HUB52" s="548"/>
      <c r="HUC52" s="548"/>
      <c r="HUD52" s="548"/>
      <c r="HUE52" s="548"/>
      <c r="HUF52" s="548"/>
      <c r="HUG52" s="548"/>
      <c r="HUH52" s="548"/>
      <c r="HUI52" s="548"/>
      <c r="HUJ52" s="548"/>
      <c r="HUK52" s="548"/>
      <c r="HUL52" s="548"/>
      <c r="HUM52" s="548"/>
      <c r="HUN52" s="548"/>
      <c r="HUO52" s="548"/>
      <c r="HUP52" s="548"/>
      <c r="HUQ52" s="548"/>
      <c r="HUR52" s="548"/>
      <c r="HUS52" s="548"/>
      <c r="HUT52" s="548"/>
      <c r="HUU52" s="548"/>
      <c r="HUV52" s="548"/>
      <c r="HUW52" s="548"/>
      <c r="HUX52" s="548"/>
      <c r="HUY52" s="548"/>
      <c r="HUZ52" s="548"/>
      <c r="HVA52" s="548"/>
      <c r="HVB52" s="548"/>
      <c r="HVC52" s="548"/>
      <c r="HVD52" s="548"/>
      <c r="HVE52" s="548"/>
      <c r="HVF52" s="548"/>
      <c r="HVG52" s="548"/>
      <c r="HVH52" s="548"/>
      <c r="HVI52" s="548"/>
      <c r="HVJ52" s="548"/>
      <c r="HVK52" s="548"/>
      <c r="HVL52" s="548"/>
      <c r="HVM52" s="548"/>
      <c r="HVN52" s="548"/>
      <c r="HVO52" s="548"/>
      <c r="HVP52" s="548"/>
      <c r="HVQ52" s="548"/>
      <c r="HVR52" s="548"/>
      <c r="HVS52" s="548"/>
      <c r="HVT52" s="548"/>
      <c r="HVU52" s="548"/>
      <c r="HVV52" s="548"/>
      <c r="HVW52" s="548"/>
      <c r="HVX52" s="548"/>
      <c r="HVY52" s="548"/>
      <c r="HVZ52" s="548"/>
      <c r="HWA52" s="548"/>
      <c r="HWB52" s="548"/>
      <c r="HWC52" s="548"/>
      <c r="HWD52" s="548"/>
      <c r="HWE52" s="548"/>
      <c r="HWF52" s="548"/>
      <c r="HWG52" s="548"/>
      <c r="HWH52" s="548"/>
      <c r="HWI52" s="548"/>
      <c r="HWJ52" s="548"/>
      <c r="HWK52" s="548"/>
      <c r="HWL52" s="548"/>
      <c r="HWM52" s="548"/>
      <c r="HWN52" s="548"/>
      <c r="HWO52" s="548"/>
      <c r="HWP52" s="548"/>
      <c r="HWQ52" s="548"/>
      <c r="HWR52" s="548"/>
      <c r="HWS52" s="548"/>
      <c r="HWT52" s="548"/>
      <c r="HWU52" s="548"/>
      <c r="HWV52" s="548"/>
      <c r="HWW52" s="548"/>
      <c r="HWX52" s="548"/>
      <c r="HWY52" s="548"/>
      <c r="HWZ52" s="548"/>
      <c r="HXA52" s="548"/>
      <c r="HXB52" s="548"/>
      <c r="HXC52" s="548"/>
      <c r="HXD52" s="548"/>
      <c r="HXE52" s="548"/>
      <c r="HXF52" s="548"/>
      <c r="HXG52" s="548"/>
      <c r="HXH52" s="548"/>
      <c r="HXI52" s="548"/>
      <c r="HXJ52" s="548"/>
      <c r="HXK52" s="548"/>
      <c r="HXL52" s="548"/>
      <c r="HXM52" s="548"/>
      <c r="HXN52" s="548"/>
      <c r="HXO52" s="548"/>
      <c r="HXP52" s="548"/>
      <c r="HXQ52" s="548"/>
      <c r="HXR52" s="548"/>
      <c r="HXS52" s="548"/>
      <c r="HXT52" s="548"/>
      <c r="HXU52" s="548"/>
      <c r="HXV52" s="548"/>
      <c r="HXW52" s="548"/>
      <c r="HXX52" s="548"/>
      <c r="HXY52" s="548"/>
      <c r="HXZ52" s="548"/>
      <c r="HYA52" s="548"/>
      <c r="HYB52" s="548"/>
      <c r="HYC52" s="548"/>
      <c r="HYD52" s="548"/>
      <c r="HYE52" s="548"/>
      <c r="HYF52" s="548"/>
      <c r="HYG52" s="548"/>
      <c r="HYH52" s="548"/>
      <c r="HYI52" s="548"/>
      <c r="HYJ52" s="548"/>
      <c r="HYK52" s="548"/>
      <c r="HYL52" s="548"/>
      <c r="HYM52" s="548"/>
      <c r="HYN52" s="548"/>
      <c r="HYO52" s="548"/>
      <c r="HYP52" s="548"/>
      <c r="HYQ52" s="548"/>
      <c r="HYR52" s="548"/>
      <c r="HYS52" s="548"/>
      <c r="HYT52" s="548"/>
      <c r="HYU52" s="548"/>
      <c r="HYV52" s="548"/>
      <c r="HYW52" s="548"/>
      <c r="HYX52" s="548"/>
      <c r="HYY52" s="548"/>
      <c r="HYZ52" s="548"/>
      <c r="HZA52" s="548"/>
      <c r="HZB52" s="548"/>
      <c r="HZC52" s="548"/>
      <c r="HZD52" s="548"/>
      <c r="HZE52" s="548"/>
      <c r="HZF52" s="548"/>
      <c r="HZG52" s="548"/>
      <c r="HZH52" s="548"/>
      <c r="HZI52" s="548"/>
      <c r="HZJ52" s="548"/>
      <c r="HZK52" s="548"/>
      <c r="HZL52" s="548"/>
      <c r="HZM52" s="548"/>
      <c r="HZN52" s="548"/>
      <c r="HZO52" s="548"/>
      <c r="HZP52" s="548"/>
      <c r="HZQ52" s="548"/>
      <c r="HZR52" s="548"/>
      <c r="HZS52" s="548"/>
      <c r="HZT52" s="548"/>
      <c r="HZU52" s="548"/>
      <c r="HZV52" s="548"/>
      <c r="HZW52" s="548"/>
      <c r="HZX52" s="548"/>
      <c r="HZY52" s="548"/>
      <c r="HZZ52" s="548"/>
      <c r="IAA52" s="548"/>
      <c r="IAB52" s="548"/>
      <c r="IAC52" s="548"/>
      <c r="IAD52" s="548"/>
      <c r="IAE52" s="548"/>
      <c r="IAF52" s="548"/>
      <c r="IAG52" s="548"/>
      <c r="IAH52" s="548"/>
      <c r="IAI52" s="548"/>
      <c r="IAJ52" s="548"/>
      <c r="IAK52" s="548"/>
      <c r="IAL52" s="548"/>
      <c r="IAM52" s="548"/>
      <c r="IAN52" s="548"/>
      <c r="IAO52" s="548"/>
      <c r="IAP52" s="548"/>
      <c r="IAQ52" s="548"/>
      <c r="IAR52" s="548"/>
      <c r="IAS52" s="548"/>
      <c r="IAT52" s="548"/>
      <c r="IAU52" s="548"/>
      <c r="IAV52" s="548"/>
      <c r="IAW52" s="548"/>
      <c r="IAX52" s="548"/>
      <c r="IAY52" s="548"/>
      <c r="IAZ52" s="548"/>
      <c r="IBA52" s="548"/>
      <c r="IBB52" s="548"/>
      <c r="IBC52" s="548"/>
      <c r="IBD52" s="548"/>
      <c r="IBE52" s="548"/>
      <c r="IBF52" s="548"/>
      <c r="IBG52" s="548"/>
      <c r="IBH52" s="548"/>
      <c r="IBI52" s="548"/>
      <c r="IBJ52" s="548"/>
      <c r="IBK52" s="548"/>
      <c r="IBL52" s="548"/>
      <c r="IBM52" s="548"/>
      <c r="IBN52" s="548"/>
      <c r="IBO52" s="548"/>
      <c r="IBP52" s="548"/>
      <c r="IBQ52" s="548"/>
      <c r="IBR52" s="548"/>
      <c r="IBS52" s="548"/>
      <c r="IBT52" s="548"/>
      <c r="IBU52" s="548"/>
      <c r="IBV52" s="548"/>
      <c r="IBW52" s="548"/>
      <c r="IBX52" s="548"/>
      <c r="IBY52" s="548"/>
      <c r="IBZ52" s="548"/>
      <c r="ICA52" s="548"/>
      <c r="ICB52" s="548"/>
      <c r="ICC52" s="548"/>
      <c r="ICD52" s="548"/>
      <c r="ICE52" s="548"/>
      <c r="ICF52" s="548"/>
      <c r="ICG52" s="548"/>
      <c r="ICH52" s="548"/>
      <c r="ICI52" s="548"/>
      <c r="ICJ52" s="548"/>
      <c r="ICK52" s="548"/>
      <c r="ICL52" s="548"/>
      <c r="ICM52" s="548"/>
      <c r="ICN52" s="548"/>
      <c r="ICO52" s="548"/>
      <c r="ICP52" s="548"/>
      <c r="ICQ52" s="548"/>
      <c r="ICR52" s="548"/>
      <c r="ICS52" s="548"/>
      <c r="ICT52" s="548"/>
      <c r="ICU52" s="548"/>
      <c r="ICV52" s="548"/>
      <c r="ICW52" s="548"/>
      <c r="ICX52" s="548"/>
      <c r="ICY52" s="548"/>
      <c r="ICZ52" s="548"/>
      <c r="IDA52" s="548"/>
      <c r="IDB52" s="548"/>
      <c r="IDC52" s="548"/>
      <c r="IDD52" s="548"/>
      <c r="IDE52" s="548"/>
      <c r="IDF52" s="548"/>
      <c r="IDG52" s="548"/>
      <c r="IDH52" s="548"/>
      <c r="IDI52" s="548"/>
      <c r="IDJ52" s="548"/>
      <c r="IDK52" s="548"/>
      <c r="IDL52" s="548"/>
      <c r="IDM52" s="548"/>
      <c r="IDN52" s="548"/>
      <c r="IDO52" s="548"/>
      <c r="IDP52" s="548"/>
      <c r="IDQ52" s="548"/>
      <c r="IDR52" s="548"/>
      <c r="IDS52" s="548"/>
      <c r="IDT52" s="548"/>
      <c r="IDU52" s="548"/>
      <c r="IDV52" s="548"/>
      <c r="IDW52" s="548"/>
      <c r="IDX52" s="548"/>
      <c r="IDY52" s="548"/>
      <c r="IDZ52" s="548"/>
      <c r="IEA52" s="548"/>
      <c r="IEB52" s="548"/>
      <c r="IEC52" s="548"/>
      <c r="IED52" s="548"/>
      <c r="IEE52" s="548"/>
      <c r="IEF52" s="548"/>
      <c r="IEG52" s="548"/>
      <c r="IEH52" s="548"/>
      <c r="IEI52" s="548"/>
      <c r="IEJ52" s="548"/>
      <c r="IEK52" s="548"/>
      <c r="IEL52" s="548"/>
      <c r="IEM52" s="548"/>
      <c r="IEN52" s="548"/>
      <c r="IEO52" s="548"/>
      <c r="IEP52" s="548"/>
      <c r="IEQ52" s="548"/>
      <c r="IER52" s="548"/>
      <c r="IES52" s="548"/>
      <c r="IET52" s="548"/>
      <c r="IEU52" s="548"/>
      <c r="IEV52" s="548"/>
      <c r="IEW52" s="548"/>
      <c r="IEX52" s="548"/>
      <c r="IEY52" s="548"/>
      <c r="IEZ52" s="548"/>
      <c r="IFA52" s="548"/>
      <c r="IFB52" s="548"/>
      <c r="IFC52" s="548"/>
      <c r="IFD52" s="548"/>
      <c r="IFE52" s="548"/>
      <c r="IFF52" s="548"/>
      <c r="IFG52" s="548"/>
      <c r="IFH52" s="548"/>
      <c r="IFI52" s="548"/>
      <c r="IFJ52" s="548"/>
      <c r="IFK52" s="548"/>
      <c r="IFL52" s="548"/>
      <c r="IFM52" s="548"/>
      <c r="IFN52" s="548"/>
      <c r="IFO52" s="548"/>
      <c r="IFP52" s="548"/>
      <c r="IFQ52" s="548"/>
      <c r="IFR52" s="548"/>
      <c r="IFS52" s="548"/>
      <c r="IFT52" s="548"/>
      <c r="IFU52" s="548"/>
      <c r="IFV52" s="548"/>
      <c r="IFW52" s="548"/>
      <c r="IFX52" s="548"/>
      <c r="IFY52" s="548"/>
      <c r="IFZ52" s="548"/>
      <c r="IGA52" s="548"/>
      <c r="IGB52" s="548"/>
      <c r="IGC52" s="548"/>
      <c r="IGD52" s="548"/>
      <c r="IGE52" s="548"/>
      <c r="IGF52" s="548"/>
      <c r="IGG52" s="548"/>
      <c r="IGH52" s="548"/>
      <c r="IGI52" s="548"/>
      <c r="IGJ52" s="548"/>
      <c r="IGK52" s="548"/>
      <c r="IGL52" s="548"/>
      <c r="IGM52" s="548"/>
      <c r="IGN52" s="548"/>
      <c r="IGO52" s="548"/>
      <c r="IGP52" s="548"/>
      <c r="IGQ52" s="548"/>
      <c r="IGR52" s="548"/>
      <c r="IGS52" s="548"/>
      <c r="IGT52" s="548"/>
      <c r="IGU52" s="548"/>
      <c r="IGV52" s="548"/>
      <c r="IGW52" s="548"/>
      <c r="IGX52" s="548"/>
      <c r="IGY52" s="548"/>
      <c r="IGZ52" s="548"/>
      <c r="IHA52" s="548"/>
      <c r="IHB52" s="548"/>
      <c r="IHC52" s="548"/>
      <c r="IHD52" s="548"/>
      <c r="IHE52" s="548"/>
      <c r="IHF52" s="548"/>
      <c r="IHG52" s="548"/>
      <c r="IHH52" s="548"/>
      <c r="IHI52" s="548"/>
      <c r="IHJ52" s="548"/>
      <c r="IHK52" s="548"/>
      <c r="IHL52" s="548"/>
      <c r="IHM52" s="548"/>
      <c r="IHN52" s="548"/>
      <c r="IHO52" s="548"/>
      <c r="IHP52" s="548"/>
      <c r="IHQ52" s="548"/>
      <c r="IHR52" s="548"/>
      <c r="IHS52" s="548"/>
      <c r="IHT52" s="548"/>
      <c r="IHU52" s="548"/>
      <c r="IHV52" s="548"/>
      <c r="IHW52" s="548"/>
      <c r="IHX52" s="548"/>
      <c r="IHY52" s="548"/>
      <c r="IHZ52" s="548"/>
      <c r="IIA52" s="548"/>
      <c r="IIB52" s="548"/>
      <c r="IIC52" s="548"/>
      <c r="IID52" s="548"/>
      <c r="IIE52" s="548"/>
      <c r="IIF52" s="548"/>
      <c r="IIG52" s="548"/>
      <c r="IIH52" s="548"/>
      <c r="III52" s="548"/>
      <c r="IIJ52" s="548"/>
      <c r="IIK52" s="548"/>
      <c r="IIL52" s="548"/>
      <c r="IIM52" s="548"/>
      <c r="IIN52" s="548"/>
      <c r="IIO52" s="548"/>
      <c r="IIP52" s="548"/>
      <c r="IIQ52" s="548"/>
      <c r="IIR52" s="548"/>
      <c r="IIS52" s="548"/>
      <c r="IIT52" s="548"/>
      <c r="IIU52" s="548"/>
      <c r="IIV52" s="548"/>
      <c r="IIW52" s="548"/>
      <c r="IIX52" s="548"/>
      <c r="IIY52" s="548"/>
      <c r="IIZ52" s="548"/>
      <c r="IJA52" s="548"/>
      <c r="IJB52" s="548"/>
      <c r="IJC52" s="548"/>
      <c r="IJD52" s="548"/>
      <c r="IJE52" s="548"/>
      <c r="IJF52" s="548"/>
      <c r="IJG52" s="548"/>
      <c r="IJH52" s="548"/>
      <c r="IJI52" s="548"/>
      <c r="IJJ52" s="548"/>
      <c r="IJK52" s="548"/>
      <c r="IJL52" s="548"/>
      <c r="IJM52" s="548"/>
      <c r="IJN52" s="548"/>
      <c r="IJO52" s="548"/>
      <c r="IJP52" s="548"/>
      <c r="IJQ52" s="548"/>
      <c r="IJR52" s="548"/>
      <c r="IJS52" s="548"/>
      <c r="IJT52" s="548"/>
      <c r="IJU52" s="548"/>
      <c r="IJV52" s="548"/>
      <c r="IJW52" s="548"/>
      <c r="IJX52" s="548"/>
      <c r="IJY52" s="548"/>
      <c r="IJZ52" s="548"/>
      <c r="IKA52" s="548"/>
      <c r="IKB52" s="548"/>
      <c r="IKC52" s="548"/>
      <c r="IKD52" s="548"/>
      <c r="IKE52" s="548"/>
      <c r="IKF52" s="548"/>
      <c r="IKG52" s="548"/>
      <c r="IKH52" s="548"/>
      <c r="IKI52" s="548"/>
      <c r="IKJ52" s="548"/>
      <c r="IKK52" s="548"/>
      <c r="IKL52" s="548"/>
      <c r="IKM52" s="548"/>
      <c r="IKN52" s="548"/>
      <c r="IKO52" s="548"/>
      <c r="IKP52" s="548"/>
      <c r="IKQ52" s="548"/>
      <c r="IKR52" s="548"/>
      <c r="IKS52" s="548"/>
      <c r="IKT52" s="548"/>
      <c r="IKU52" s="548"/>
      <c r="IKV52" s="548"/>
      <c r="IKW52" s="548"/>
      <c r="IKX52" s="548"/>
      <c r="IKY52" s="548"/>
      <c r="IKZ52" s="548"/>
      <c r="ILA52" s="548"/>
      <c r="ILB52" s="548"/>
      <c r="ILC52" s="548"/>
      <c r="ILD52" s="548"/>
      <c r="ILE52" s="548"/>
      <c r="ILF52" s="548"/>
      <c r="ILG52" s="548"/>
      <c r="ILH52" s="548"/>
      <c r="ILI52" s="548"/>
      <c r="ILJ52" s="548"/>
      <c r="ILK52" s="548"/>
      <c r="ILL52" s="548"/>
      <c r="ILM52" s="548"/>
      <c r="ILN52" s="548"/>
      <c r="ILO52" s="548"/>
      <c r="ILP52" s="548"/>
      <c r="ILQ52" s="548"/>
      <c r="ILR52" s="548"/>
      <c r="ILS52" s="548"/>
      <c r="ILT52" s="548"/>
      <c r="ILU52" s="548"/>
      <c r="ILV52" s="548"/>
      <c r="ILW52" s="548"/>
      <c r="ILX52" s="548"/>
      <c r="ILY52" s="548"/>
      <c r="ILZ52" s="548"/>
      <c r="IMA52" s="548"/>
      <c r="IMB52" s="548"/>
      <c r="IMC52" s="548"/>
      <c r="IMD52" s="548"/>
      <c r="IME52" s="548"/>
      <c r="IMF52" s="548"/>
      <c r="IMG52" s="548"/>
      <c r="IMH52" s="548"/>
      <c r="IMI52" s="548"/>
      <c r="IMJ52" s="548"/>
      <c r="IMK52" s="548"/>
      <c r="IML52" s="548"/>
      <c r="IMM52" s="548"/>
      <c r="IMN52" s="548"/>
      <c r="IMO52" s="548"/>
      <c r="IMP52" s="548"/>
      <c r="IMQ52" s="548"/>
      <c r="IMR52" s="548"/>
      <c r="IMS52" s="548"/>
      <c r="IMT52" s="548"/>
      <c r="IMU52" s="548"/>
      <c r="IMV52" s="548"/>
      <c r="IMW52" s="548"/>
      <c r="IMX52" s="548"/>
      <c r="IMY52" s="548"/>
      <c r="IMZ52" s="548"/>
      <c r="INA52" s="548"/>
      <c r="INB52" s="548"/>
      <c r="INC52" s="548"/>
      <c r="IND52" s="548"/>
      <c r="INE52" s="548"/>
      <c r="INF52" s="548"/>
      <c r="ING52" s="548"/>
      <c r="INH52" s="548"/>
      <c r="INI52" s="548"/>
      <c r="INJ52" s="548"/>
      <c r="INK52" s="548"/>
      <c r="INL52" s="548"/>
      <c r="INM52" s="548"/>
      <c r="INN52" s="548"/>
      <c r="INO52" s="548"/>
      <c r="INP52" s="548"/>
      <c r="INQ52" s="548"/>
      <c r="INR52" s="548"/>
      <c r="INS52" s="548"/>
      <c r="INT52" s="548"/>
      <c r="INU52" s="548"/>
      <c r="INV52" s="548"/>
      <c r="INW52" s="548"/>
      <c r="INX52" s="548"/>
      <c r="INY52" s="548"/>
      <c r="INZ52" s="548"/>
      <c r="IOA52" s="548"/>
      <c r="IOB52" s="548"/>
      <c r="IOC52" s="548"/>
      <c r="IOD52" s="548"/>
      <c r="IOE52" s="548"/>
      <c r="IOF52" s="548"/>
      <c r="IOG52" s="548"/>
      <c r="IOH52" s="548"/>
      <c r="IOI52" s="548"/>
      <c r="IOJ52" s="548"/>
      <c r="IOK52" s="548"/>
      <c r="IOL52" s="548"/>
      <c r="IOM52" s="548"/>
      <c r="ION52" s="548"/>
      <c r="IOO52" s="548"/>
      <c r="IOP52" s="548"/>
      <c r="IOQ52" s="548"/>
      <c r="IOR52" s="548"/>
      <c r="IOS52" s="548"/>
      <c r="IOT52" s="548"/>
      <c r="IOU52" s="548"/>
      <c r="IOV52" s="548"/>
      <c r="IOW52" s="548"/>
      <c r="IOX52" s="548"/>
      <c r="IOY52" s="548"/>
      <c r="IOZ52" s="548"/>
      <c r="IPA52" s="548"/>
      <c r="IPB52" s="548"/>
      <c r="IPC52" s="548"/>
      <c r="IPD52" s="548"/>
      <c r="IPE52" s="548"/>
      <c r="IPF52" s="548"/>
      <c r="IPG52" s="548"/>
      <c r="IPH52" s="548"/>
      <c r="IPI52" s="548"/>
      <c r="IPJ52" s="548"/>
      <c r="IPK52" s="548"/>
      <c r="IPL52" s="548"/>
      <c r="IPM52" s="548"/>
      <c r="IPN52" s="548"/>
      <c r="IPO52" s="548"/>
      <c r="IPP52" s="548"/>
      <c r="IPQ52" s="548"/>
      <c r="IPR52" s="548"/>
      <c r="IPS52" s="548"/>
      <c r="IPT52" s="548"/>
      <c r="IPU52" s="548"/>
      <c r="IPV52" s="548"/>
      <c r="IPW52" s="548"/>
      <c r="IPX52" s="548"/>
      <c r="IPY52" s="548"/>
      <c r="IPZ52" s="548"/>
      <c r="IQA52" s="548"/>
      <c r="IQB52" s="548"/>
      <c r="IQC52" s="548"/>
      <c r="IQD52" s="548"/>
      <c r="IQE52" s="548"/>
      <c r="IQF52" s="548"/>
      <c r="IQG52" s="548"/>
      <c r="IQH52" s="548"/>
      <c r="IQI52" s="548"/>
      <c r="IQJ52" s="548"/>
      <c r="IQK52" s="548"/>
      <c r="IQL52" s="548"/>
      <c r="IQM52" s="548"/>
      <c r="IQN52" s="548"/>
      <c r="IQO52" s="548"/>
      <c r="IQP52" s="548"/>
      <c r="IQQ52" s="548"/>
      <c r="IQR52" s="548"/>
      <c r="IQS52" s="548"/>
      <c r="IQT52" s="548"/>
      <c r="IQU52" s="548"/>
      <c r="IQV52" s="548"/>
      <c r="IQW52" s="548"/>
      <c r="IQX52" s="548"/>
      <c r="IQY52" s="548"/>
      <c r="IQZ52" s="548"/>
      <c r="IRA52" s="548"/>
      <c r="IRB52" s="548"/>
      <c r="IRC52" s="548"/>
      <c r="IRD52" s="548"/>
      <c r="IRE52" s="548"/>
      <c r="IRF52" s="548"/>
      <c r="IRG52" s="548"/>
      <c r="IRH52" s="548"/>
      <c r="IRI52" s="548"/>
      <c r="IRJ52" s="548"/>
      <c r="IRK52" s="548"/>
      <c r="IRL52" s="548"/>
      <c r="IRM52" s="548"/>
      <c r="IRN52" s="548"/>
      <c r="IRO52" s="548"/>
      <c r="IRP52" s="548"/>
      <c r="IRQ52" s="548"/>
      <c r="IRR52" s="548"/>
      <c r="IRS52" s="548"/>
      <c r="IRT52" s="548"/>
      <c r="IRU52" s="548"/>
      <c r="IRV52" s="548"/>
      <c r="IRW52" s="548"/>
      <c r="IRX52" s="548"/>
      <c r="IRY52" s="548"/>
      <c r="IRZ52" s="548"/>
      <c r="ISA52" s="548"/>
      <c r="ISB52" s="548"/>
      <c r="ISC52" s="548"/>
      <c r="ISD52" s="548"/>
      <c r="ISE52" s="548"/>
      <c r="ISF52" s="548"/>
      <c r="ISG52" s="548"/>
      <c r="ISH52" s="548"/>
      <c r="ISI52" s="548"/>
      <c r="ISJ52" s="548"/>
      <c r="ISK52" s="548"/>
      <c r="ISL52" s="548"/>
      <c r="ISM52" s="548"/>
      <c r="ISN52" s="548"/>
      <c r="ISO52" s="548"/>
      <c r="ISP52" s="548"/>
      <c r="ISQ52" s="548"/>
      <c r="ISR52" s="548"/>
      <c r="ISS52" s="548"/>
      <c r="IST52" s="548"/>
      <c r="ISU52" s="548"/>
      <c r="ISV52" s="548"/>
      <c r="ISW52" s="548"/>
      <c r="ISX52" s="548"/>
      <c r="ISY52" s="548"/>
      <c r="ISZ52" s="548"/>
      <c r="ITA52" s="548"/>
      <c r="ITB52" s="548"/>
      <c r="ITC52" s="548"/>
      <c r="ITD52" s="548"/>
      <c r="ITE52" s="548"/>
      <c r="ITF52" s="548"/>
      <c r="ITG52" s="548"/>
      <c r="ITH52" s="548"/>
      <c r="ITI52" s="548"/>
      <c r="ITJ52" s="548"/>
      <c r="ITK52" s="548"/>
      <c r="ITL52" s="548"/>
      <c r="ITM52" s="548"/>
      <c r="ITN52" s="548"/>
      <c r="ITO52" s="548"/>
      <c r="ITP52" s="548"/>
      <c r="ITQ52" s="548"/>
      <c r="ITR52" s="548"/>
      <c r="ITS52" s="548"/>
      <c r="ITT52" s="548"/>
      <c r="ITU52" s="548"/>
      <c r="ITV52" s="548"/>
      <c r="ITW52" s="548"/>
      <c r="ITX52" s="548"/>
      <c r="ITY52" s="548"/>
      <c r="ITZ52" s="548"/>
      <c r="IUA52" s="548"/>
      <c r="IUB52" s="548"/>
      <c r="IUC52" s="548"/>
      <c r="IUD52" s="548"/>
      <c r="IUE52" s="548"/>
      <c r="IUF52" s="548"/>
      <c r="IUG52" s="548"/>
      <c r="IUH52" s="548"/>
      <c r="IUI52" s="548"/>
      <c r="IUJ52" s="548"/>
      <c r="IUK52" s="548"/>
      <c r="IUL52" s="548"/>
      <c r="IUM52" s="548"/>
      <c r="IUN52" s="548"/>
      <c r="IUO52" s="548"/>
      <c r="IUP52" s="548"/>
      <c r="IUQ52" s="548"/>
      <c r="IUR52" s="548"/>
      <c r="IUS52" s="548"/>
      <c r="IUT52" s="548"/>
      <c r="IUU52" s="548"/>
      <c r="IUV52" s="548"/>
      <c r="IUW52" s="548"/>
      <c r="IUX52" s="548"/>
      <c r="IUY52" s="548"/>
      <c r="IUZ52" s="548"/>
      <c r="IVA52" s="548"/>
      <c r="IVB52" s="548"/>
      <c r="IVC52" s="548"/>
      <c r="IVD52" s="548"/>
      <c r="IVE52" s="548"/>
      <c r="IVF52" s="548"/>
      <c r="IVG52" s="548"/>
      <c r="IVH52" s="548"/>
      <c r="IVI52" s="548"/>
      <c r="IVJ52" s="548"/>
      <c r="IVK52" s="548"/>
      <c r="IVL52" s="548"/>
      <c r="IVM52" s="548"/>
      <c r="IVN52" s="548"/>
      <c r="IVO52" s="548"/>
      <c r="IVP52" s="548"/>
      <c r="IVQ52" s="548"/>
      <c r="IVR52" s="548"/>
      <c r="IVS52" s="548"/>
      <c r="IVT52" s="548"/>
      <c r="IVU52" s="548"/>
      <c r="IVV52" s="548"/>
      <c r="IVW52" s="548"/>
      <c r="IVX52" s="548"/>
      <c r="IVY52" s="548"/>
      <c r="IVZ52" s="548"/>
      <c r="IWA52" s="548"/>
      <c r="IWB52" s="548"/>
      <c r="IWC52" s="548"/>
      <c r="IWD52" s="548"/>
      <c r="IWE52" s="548"/>
      <c r="IWF52" s="548"/>
      <c r="IWG52" s="548"/>
      <c r="IWH52" s="548"/>
      <c r="IWI52" s="548"/>
      <c r="IWJ52" s="548"/>
      <c r="IWK52" s="548"/>
      <c r="IWL52" s="548"/>
      <c r="IWM52" s="548"/>
      <c r="IWN52" s="548"/>
      <c r="IWO52" s="548"/>
      <c r="IWP52" s="548"/>
      <c r="IWQ52" s="548"/>
      <c r="IWR52" s="548"/>
      <c r="IWS52" s="548"/>
      <c r="IWT52" s="548"/>
      <c r="IWU52" s="548"/>
      <c r="IWV52" s="548"/>
      <c r="IWW52" s="548"/>
      <c r="IWX52" s="548"/>
      <c r="IWY52" s="548"/>
      <c r="IWZ52" s="548"/>
      <c r="IXA52" s="548"/>
      <c r="IXB52" s="548"/>
      <c r="IXC52" s="548"/>
      <c r="IXD52" s="548"/>
      <c r="IXE52" s="548"/>
      <c r="IXF52" s="548"/>
      <c r="IXG52" s="548"/>
      <c r="IXH52" s="548"/>
      <c r="IXI52" s="548"/>
      <c r="IXJ52" s="548"/>
      <c r="IXK52" s="548"/>
      <c r="IXL52" s="548"/>
      <c r="IXM52" s="548"/>
      <c r="IXN52" s="548"/>
      <c r="IXO52" s="548"/>
      <c r="IXP52" s="548"/>
      <c r="IXQ52" s="548"/>
      <c r="IXR52" s="548"/>
      <c r="IXS52" s="548"/>
      <c r="IXT52" s="548"/>
      <c r="IXU52" s="548"/>
      <c r="IXV52" s="548"/>
      <c r="IXW52" s="548"/>
      <c r="IXX52" s="548"/>
      <c r="IXY52" s="548"/>
      <c r="IXZ52" s="548"/>
      <c r="IYA52" s="548"/>
      <c r="IYB52" s="548"/>
      <c r="IYC52" s="548"/>
      <c r="IYD52" s="548"/>
      <c r="IYE52" s="548"/>
      <c r="IYF52" s="548"/>
      <c r="IYG52" s="548"/>
      <c r="IYH52" s="548"/>
      <c r="IYI52" s="548"/>
      <c r="IYJ52" s="548"/>
      <c r="IYK52" s="548"/>
      <c r="IYL52" s="548"/>
      <c r="IYM52" s="548"/>
      <c r="IYN52" s="548"/>
      <c r="IYO52" s="548"/>
      <c r="IYP52" s="548"/>
      <c r="IYQ52" s="548"/>
      <c r="IYR52" s="548"/>
      <c r="IYS52" s="548"/>
      <c r="IYT52" s="548"/>
      <c r="IYU52" s="548"/>
      <c r="IYV52" s="548"/>
      <c r="IYW52" s="548"/>
      <c r="IYX52" s="548"/>
      <c r="IYY52" s="548"/>
      <c r="IYZ52" s="548"/>
      <c r="IZA52" s="548"/>
      <c r="IZB52" s="548"/>
      <c r="IZC52" s="548"/>
      <c r="IZD52" s="548"/>
      <c r="IZE52" s="548"/>
      <c r="IZF52" s="548"/>
      <c r="IZG52" s="548"/>
      <c r="IZH52" s="548"/>
      <c r="IZI52" s="548"/>
      <c r="IZJ52" s="548"/>
      <c r="IZK52" s="548"/>
      <c r="IZL52" s="548"/>
      <c r="IZM52" s="548"/>
      <c r="IZN52" s="548"/>
      <c r="IZO52" s="548"/>
      <c r="IZP52" s="548"/>
      <c r="IZQ52" s="548"/>
      <c r="IZR52" s="548"/>
      <c r="IZS52" s="548"/>
      <c r="IZT52" s="548"/>
      <c r="IZU52" s="548"/>
      <c r="IZV52" s="548"/>
      <c r="IZW52" s="548"/>
      <c r="IZX52" s="548"/>
      <c r="IZY52" s="548"/>
      <c r="IZZ52" s="548"/>
      <c r="JAA52" s="548"/>
      <c r="JAB52" s="548"/>
      <c r="JAC52" s="548"/>
      <c r="JAD52" s="548"/>
      <c r="JAE52" s="548"/>
      <c r="JAF52" s="548"/>
      <c r="JAG52" s="548"/>
      <c r="JAH52" s="548"/>
      <c r="JAI52" s="548"/>
      <c r="JAJ52" s="548"/>
      <c r="JAK52" s="548"/>
      <c r="JAL52" s="548"/>
      <c r="JAM52" s="548"/>
      <c r="JAN52" s="548"/>
      <c r="JAO52" s="548"/>
      <c r="JAP52" s="548"/>
      <c r="JAQ52" s="548"/>
      <c r="JAR52" s="548"/>
      <c r="JAS52" s="548"/>
      <c r="JAT52" s="548"/>
      <c r="JAU52" s="548"/>
      <c r="JAV52" s="548"/>
      <c r="JAW52" s="548"/>
      <c r="JAX52" s="548"/>
      <c r="JAY52" s="548"/>
      <c r="JAZ52" s="548"/>
      <c r="JBA52" s="548"/>
      <c r="JBB52" s="548"/>
      <c r="JBC52" s="548"/>
      <c r="JBD52" s="548"/>
      <c r="JBE52" s="548"/>
      <c r="JBF52" s="548"/>
      <c r="JBG52" s="548"/>
      <c r="JBH52" s="548"/>
      <c r="JBI52" s="548"/>
      <c r="JBJ52" s="548"/>
      <c r="JBK52" s="548"/>
      <c r="JBL52" s="548"/>
      <c r="JBM52" s="548"/>
      <c r="JBN52" s="548"/>
      <c r="JBO52" s="548"/>
      <c r="JBP52" s="548"/>
      <c r="JBQ52" s="548"/>
      <c r="JBR52" s="548"/>
      <c r="JBS52" s="548"/>
      <c r="JBT52" s="548"/>
      <c r="JBU52" s="548"/>
      <c r="JBV52" s="548"/>
      <c r="JBW52" s="548"/>
      <c r="JBX52" s="548"/>
      <c r="JBY52" s="548"/>
      <c r="JBZ52" s="548"/>
      <c r="JCA52" s="548"/>
      <c r="JCB52" s="548"/>
      <c r="JCC52" s="548"/>
      <c r="JCD52" s="548"/>
      <c r="JCE52" s="548"/>
      <c r="JCF52" s="548"/>
      <c r="JCG52" s="548"/>
      <c r="JCH52" s="548"/>
      <c r="JCI52" s="548"/>
      <c r="JCJ52" s="548"/>
      <c r="JCK52" s="548"/>
      <c r="JCL52" s="548"/>
      <c r="JCM52" s="548"/>
      <c r="JCN52" s="548"/>
      <c r="JCO52" s="548"/>
      <c r="JCP52" s="548"/>
      <c r="JCQ52" s="548"/>
      <c r="JCR52" s="548"/>
      <c r="JCS52" s="548"/>
      <c r="JCT52" s="548"/>
      <c r="JCU52" s="548"/>
      <c r="JCV52" s="548"/>
      <c r="JCW52" s="548"/>
      <c r="JCX52" s="548"/>
      <c r="JCY52" s="548"/>
      <c r="JCZ52" s="548"/>
      <c r="JDA52" s="548"/>
      <c r="JDB52" s="548"/>
      <c r="JDC52" s="548"/>
      <c r="JDD52" s="548"/>
      <c r="JDE52" s="548"/>
      <c r="JDF52" s="548"/>
      <c r="JDG52" s="548"/>
      <c r="JDH52" s="548"/>
      <c r="JDI52" s="548"/>
      <c r="JDJ52" s="548"/>
      <c r="JDK52" s="548"/>
      <c r="JDL52" s="548"/>
      <c r="JDM52" s="548"/>
      <c r="JDN52" s="548"/>
      <c r="JDO52" s="548"/>
      <c r="JDP52" s="548"/>
      <c r="JDQ52" s="548"/>
      <c r="JDR52" s="548"/>
      <c r="JDS52" s="548"/>
      <c r="JDT52" s="548"/>
      <c r="JDU52" s="548"/>
      <c r="JDV52" s="548"/>
      <c r="JDW52" s="548"/>
      <c r="JDX52" s="548"/>
      <c r="JDY52" s="548"/>
      <c r="JDZ52" s="548"/>
      <c r="JEA52" s="548"/>
      <c r="JEB52" s="548"/>
      <c r="JEC52" s="548"/>
      <c r="JED52" s="548"/>
      <c r="JEE52" s="548"/>
      <c r="JEF52" s="548"/>
      <c r="JEG52" s="548"/>
      <c r="JEH52" s="548"/>
      <c r="JEI52" s="548"/>
      <c r="JEJ52" s="548"/>
      <c r="JEK52" s="548"/>
      <c r="JEL52" s="548"/>
      <c r="JEM52" s="548"/>
      <c r="JEN52" s="548"/>
      <c r="JEO52" s="548"/>
      <c r="JEP52" s="548"/>
      <c r="JEQ52" s="548"/>
      <c r="JER52" s="548"/>
      <c r="JES52" s="548"/>
      <c r="JET52" s="548"/>
      <c r="JEU52" s="548"/>
      <c r="JEV52" s="548"/>
      <c r="JEW52" s="548"/>
      <c r="JEX52" s="548"/>
      <c r="JEY52" s="548"/>
      <c r="JEZ52" s="548"/>
      <c r="JFA52" s="548"/>
      <c r="JFB52" s="548"/>
      <c r="JFC52" s="548"/>
      <c r="JFD52" s="548"/>
      <c r="JFE52" s="548"/>
      <c r="JFF52" s="548"/>
      <c r="JFG52" s="548"/>
      <c r="JFH52" s="548"/>
      <c r="JFI52" s="548"/>
      <c r="JFJ52" s="548"/>
      <c r="JFK52" s="548"/>
      <c r="JFL52" s="548"/>
      <c r="JFM52" s="548"/>
      <c r="JFN52" s="548"/>
      <c r="JFO52" s="548"/>
      <c r="JFP52" s="548"/>
      <c r="JFQ52" s="548"/>
      <c r="JFR52" s="548"/>
      <c r="JFS52" s="548"/>
      <c r="JFT52" s="548"/>
      <c r="JFU52" s="548"/>
      <c r="JFV52" s="548"/>
      <c r="JFW52" s="548"/>
      <c r="JFX52" s="548"/>
      <c r="JFY52" s="548"/>
      <c r="JFZ52" s="548"/>
      <c r="JGA52" s="548"/>
      <c r="JGB52" s="548"/>
      <c r="JGC52" s="548"/>
      <c r="JGD52" s="548"/>
      <c r="JGE52" s="548"/>
      <c r="JGF52" s="548"/>
      <c r="JGG52" s="548"/>
      <c r="JGH52" s="548"/>
      <c r="JGI52" s="548"/>
      <c r="JGJ52" s="548"/>
      <c r="JGK52" s="548"/>
      <c r="JGL52" s="548"/>
      <c r="JGM52" s="548"/>
      <c r="JGN52" s="548"/>
      <c r="JGO52" s="548"/>
      <c r="JGP52" s="548"/>
      <c r="JGQ52" s="548"/>
      <c r="JGR52" s="548"/>
      <c r="JGS52" s="548"/>
      <c r="JGT52" s="548"/>
      <c r="JGU52" s="548"/>
      <c r="JGV52" s="548"/>
      <c r="JGW52" s="548"/>
      <c r="JGX52" s="548"/>
      <c r="JGY52" s="548"/>
      <c r="JGZ52" s="548"/>
      <c r="JHA52" s="548"/>
      <c r="JHB52" s="548"/>
      <c r="JHC52" s="548"/>
      <c r="JHD52" s="548"/>
      <c r="JHE52" s="548"/>
      <c r="JHF52" s="548"/>
      <c r="JHG52" s="548"/>
      <c r="JHH52" s="548"/>
      <c r="JHI52" s="548"/>
      <c r="JHJ52" s="548"/>
      <c r="JHK52" s="548"/>
      <c r="JHL52" s="548"/>
      <c r="JHM52" s="548"/>
      <c r="JHN52" s="548"/>
      <c r="JHO52" s="548"/>
      <c r="JHP52" s="548"/>
      <c r="JHQ52" s="548"/>
      <c r="JHR52" s="548"/>
      <c r="JHS52" s="548"/>
      <c r="JHT52" s="548"/>
      <c r="JHU52" s="548"/>
      <c r="JHV52" s="548"/>
      <c r="JHW52" s="548"/>
      <c r="JHX52" s="548"/>
      <c r="JHY52" s="548"/>
      <c r="JHZ52" s="548"/>
      <c r="JIA52" s="548"/>
      <c r="JIB52" s="548"/>
      <c r="JIC52" s="548"/>
      <c r="JID52" s="548"/>
      <c r="JIE52" s="548"/>
      <c r="JIF52" s="548"/>
      <c r="JIG52" s="548"/>
      <c r="JIH52" s="548"/>
      <c r="JII52" s="548"/>
      <c r="JIJ52" s="548"/>
      <c r="JIK52" s="548"/>
      <c r="JIL52" s="548"/>
      <c r="JIM52" s="548"/>
      <c r="JIN52" s="548"/>
      <c r="JIO52" s="548"/>
      <c r="JIP52" s="548"/>
      <c r="JIQ52" s="548"/>
      <c r="JIR52" s="548"/>
      <c r="JIS52" s="548"/>
      <c r="JIT52" s="548"/>
      <c r="JIU52" s="548"/>
      <c r="JIV52" s="548"/>
      <c r="JIW52" s="548"/>
      <c r="JIX52" s="548"/>
      <c r="JIY52" s="548"/>
      <c r="JIZ52" s="548"/>
      <c r="JJA52" s="548"/>
      <c r="JJB52" s="548"/>
      <c r="JJC52" s="548"/>
      <c r="JJD52" s="548"/>
      <c r="JJE52" s="548"/>
      <c r="JJF52" s="548"/>
      <c r="JJG52" s="548"/>
      <c r="JJH52" s="548"/>
      <c r="JJI52" s="548"/>
      <c r="JJJ52" s="548"/>
      <c r="JJK52" s="548"/>
      <c r="JJL52" s="548"/>
      <c r="JJM52" s="548"/>
      <c r="JJN52" s="548"/>
      <c r="JJO52" s="548"/>
      <c r="JJP52" s="548"/>
      <c r="JJQ52" s="548"/>
      <c r="JJR52" s="548"/>
      <c r="JJS52" s="548"/>
      <c r="JJT52" s="548"/>
      <c r="JJU52" s="548"/>
      <c r="JJV52" s="548"/>
      <c r="JJW52" s="548"/>
      <c r="JJX52" s="548"/>
      <c r="JJY52" s="548"/>
      <c r="JJZ52" s="548"/>
      <c r="JKA52" s="548"/>
      <c r="JKB52" s="548"/>
      <c r="JKC52" s="548"/>
      <c r="JKD52" s="548"/>
      <c r="JKE52" s="548"/>
      <c r="JKF52" s="548"/>
      <c r="JKG52" s="548"/>
      <c r="JKH52" s="548"/>
      <c r="JKI52" s="548"/>
      <c r="JKJ52" s="548"/>
      <c r="JKK52" s="548"/>
      <c r="JKL52" s="548"/>
      <c r="JKM52" s="548"/>
      <c r="JKN52" s="548"/>
      <c r="JKO52" s="548"/>
      <c r="JKP52" s="548"/>
      <c r="JKQ52" s="548"/>
      <c r="JKR52" s="548"/>
      <c r="JKS52" s="548"/>
      <c r="JKT52" s="548"/>
      <c r="JKU52" s="548"/>
      <c r="JKV52" s="548"/>
      <c r="JKW52" s="548"/>
      <c r="JKX52" s="548"/>
      <c r="JKY52" s="548"/>
      <c r="JKZ52" s="548"/>
      <c r="JLA52" s="548"/>
      <c r="JLB52" s="548"/>
      <c r="JLC52" s="548"/>
      <c r="JLD52" s="548"/>
      <c r="JLE52" s="548"/>
      <c r="JLF52" s="548"/>
      <c r="JLG52" s="548"/>
      <c r="JLH52" s="548"/>
      <c r="JLI52" s="548"/>
      <c r="JLJ52" s="548"/>
      <c r="JLK52" s="548"/>
      <c r="JLL52" s="548"/>
      <c r="JLM52" s="548"/>
      <c r="JLN52" s="548"/>
      <c r="JLO52" s="548"/>
      <c r="JLP52" s="548"/>
      <c r="JLQ52" s="548"/>
      <c r="JLR52" s="548"/>
      <c r="JLS52" s="548"/>
      <c r="JLT52" s="548"/>
      <c r="JLU52" s="548"/>
      <c r="JLV52" s="548"/>
      <c r="JLW52" s="548"/>
      <c r="JLX52" s="548"/>
      <c r="JLY52" s="548"/>
      <c r="JLZ52" s="548"/>
      <c r="JMA52" s="548"/>
      <c r="JMB52" s="548"/>
      <c r="JMC52" s="548"/>
      <c r="JMD52" s="548"/>
      <c r="JME52" s="548"/>
      <c r="JMF52" s="548"/>
      <c r="JMG52" s="548"/>
      <c r="JMH52" s="548"/>
      <c r="JMI52" s="548"/>
      <c r="JMJ52" s="548"/>
      <c r="JMK52" s="548"/>
      <c r="JML52" s="548"/>
      <c r="JMM52" s="548"/>
      <c r="JMN52" s="548"/>
      <c r="JMO52" s="548"/>
      <c r="JMP52" s="548"/>
      <c r="JMQ52" s="548"/>
      <c r="JMR52" s="548"/>
      <c r="JMS52" s="548"/>
      <c r="JMT52" s="548"/>
      <c r="JMU52" s="548"/>
      <c r="JMV52" s="548"/>
      <c r="JMW52" s="548"/>
      <c r="JMX52" s="548"/>
      <c r="JMY52" s="548"/>
      <c r="JMZ52" s="548"/>
      <c r="JNA52" s="548"/>
      <c r="JNB52" s="548"/>
      <c r="JNC52" s="548"/>
      <c r="JND52" s="548"/>
      <c r="JNE52" s="548"/>
      <c r="JNF52" s="548"/>
      <c r="JNG52" s="548"/>
      <c r="JNH52" s="548"/>
      <c r="JNI52" s="548"/>
      <c r="JNJ52" s="548"/>
      <c r="JNK52" s="548"/>
      <c r="JNL52" s="548"/>
      <c r="JNM52" s="548"/>
      <c r="JNN52" s="548"/>
      <c r="JNO52" s="548"/>
      <c r="JNP52" s="548"/>
      <c r="JNQ52" s="548"/>
      <c r="JNR52" s="548"/>
      <c r="JNS52" s="548"/>
      <c r="JNT52" s="548"/>
      <c r="JNU52" s="548"/>
      <c r="JNV52" s="548"/>
      <c r="JNW52" s="548"/>
      <c r="JNX52" s="548"/>
      <c r="JNY52" s="548"/>
      <c r="JNZ52" s="548"/>
      <c r="JOA52" s="548"/>
      <c r="JOB52" s="548"/>
      <c r="JOC52" s="548"/>
      <c r="JOD52" s="548"/>
      <c r="JOE52" s="548"/>
      <c r="JOF52" s="548"/>
      <c r="JOG52" s="548"/>
      <c r="JOH52" s="548"/>
      <c r="JOI52" s="548"/>
      <c r="JOJ52" s="548"/>
      <c r="JOK52" s="548"/>
      <c r="JOL52" s="548"/>
      <c r="JOM52" s="548"/>
      <c r="JON52" s="548"/>
      <c r="JOO52" s="548"/>
      <c r="JOP52" s="548"/>
      <c r="JOQ52" s="548"/>
      <c r="JOR52" s="548"/>
      <c r="JOS52" s="548"/>
      <c r="JOT52" s="548"/>
      <c r="JOU52" s="548"/>
      <c r="JOV52" s="548"/>
      <c r="JOW52" s="548"/>
      <c r="JOX52" s="548"/>
      <c r="JOY52" s="548"/>
      <c r="JOZ52" s="548"/>
      <c r="JPA52" s="548"/>
      <c r="JPB52" s="548"/>
      <c r="JPC52" s="548"/>
      <c r="JPD52" s="548"/>
      <c r="JPE52" s="548"/>
      <c r="JPF52" s="548"/>
      <c r="JPG52" s="548"/>
      <c r="JPH52" s="548"/>
      <c r="JPI52" s="548"/>
      <c r="JPJ52" s="548"/>
      <c r="JPK52" s="548"/>
      <c r="JPL52" s="548"/>
      <c r="JPM52" s="548"/>
      <c r="JPN52" s="548"/>
      <c r="JPO52" s="548"/>
      <c r="JPP52" s="548"/>
      <c r="JPQ52" s="548"/>
      <c r="JPR52" s="548"/>
      <c r="JPS52" s="548"/>
      <c r="JPT52" s="548"/>
      <c r="JPU52" s="548"/>
      <c r="JPV52" s="548"/>
      <c r="JPW52" s="548"/>
      <c r="JPX52" s="548"/>
      <c r="JPY52" s="548"/>
      <c r="JPZ52" s="548"/>
      <c r="JQA52" s="548"/>
      <c r="JQB52" s="548"/>
      <c r="JQC52" s="548"/>
      <c r="JQD52" s="548"/>
      <c r="JQE52" s="548"/>
      <c r="JQF52" s="548"/>
      <c r="JQG52" s="548"/>
      <c r="JQH52" s="548"/>
      <c r="JQI52" s="548"/>
      <c r="JQJ52" s="548"/>
      <c r="JQK52" s="548"/>
      <c r="JQL52" s="548"/>
      <c r="JQM52" s="548"/>
      <c r="JQN52" s="548"/>
      <c r="JQO52" s="548"/>
      <c r="JQP52" s="548"/>
      <c r="JQQ52" s="548"/>
      <c r="JQR52" s="548"/>
      <c r="JQS52" s="548"/>
      <c r="JQT52" s="548"/>
      <c r="JQU52" s="548"/>
      <c r="JQV52" s="548"/>
      <c r="JQW52" s="548"/>
      <c r="JQX52" s="548"/>
      <c r="JQY52" s="548"/>
      <c r="JQZ52" s="548"/>
      <c r="JRA52" s="548"/>
      <c r="JRB52" s="548"/>
      <c r="JRC52" s="548"/>
      <c r="JRD52" s="548"/>
      <c r="JRE52" s="548"/>
      <c r="JRF52" s="548"/>
      <c r="JRG52" s="548"/>
      <c r="JRH52" s="548"/>
      <c r="JRI52" s="548"/>
      <c r="JRJ52" s="548"/>
      <c r="JRK52" s="548"/>
      <c r="JRL52" s="548"/>
      <c r="JRM52" s="548"/>
      <c r="JRN52" s="548"/>
      <c r="JRO52" s="548"/>
      <c r="JRP52" s="548"/>
      <c r="JRQ52" s="548"/>
      <c r="JRR52" s="548"/>
      <c r="JRS52" s="548"/>
      <c r="JRT52" s="548"/>
      <c r="JRU52" s="548"/>
      <c r="JRV52" s="548"/>
      <c r="JRW52" s="548"/>
      <c r="JRX52" s="548"/>
      <c r="JRY52" s="548"/>
      <c r="JRZ52" s="548"/>
      <c r="JSA52" s="548"/>
      <c r="JSB52" s="548"/>
      <c r="JSC52" s="548"/>
      <c r="JSD52" s="548"/>
      <c r="JSE52" s="548"/>
      <c r="JSF52" s="548"/>
      <c r="JSG52" s="548"/>
      <c r="JSH52" s="548"/>
      <c r="JSI52" s="548"/>
      <c r="JSJ52" s="548"/>
      <c r="JSK52" s="548"/>
      <c r="JSL52" s="548"/>
      <c r="JSM52" s="548"/>
      <c r="JSN52" s="548"/>
      <c r="JSO52" s="548"/>
      <c r="JSP52" s="548"/>
      <c r="JSQ52" s="548"/>
      <c r="JSR52" s="548"/>
      <c r="JSS52" s="548"/>
      <c r="JST52" s="548"/>
      <c r="JSU52" s="548"/>
      <c r="JSV52" s="548"/>
      <c r="JSW52" s="548"/>
      <c r="JSX52" s="548"/>
      <c r="JSY52" s="548"/>
      <c r="JSZ52" s="548"/>
      <c r="JTA52" s="548"/>
      <c r="JTB52" s="548"/>
      <c r="JTC52" s="548"/>
      <c r="JTD52" s="548"/>
      <c r="JTE52" s="548"/>
      <c r="JTF52" s="548"/>
      <c r="JTG52" s="548"/>
      <c r="JTH52" s="548"/>
      <c r="JTI52" s="548"/>
      <c r="JTJ52" s="548"/>
      <c r="JTK52" s="548"/>
      <c r="JTL52" s="548"/>
      <c r="JTM52" s="548"/>
      <c r="JTN52" s="548"/>
      <c r="JTO52" s="548"/>
      <c r="JTP52" s="548"/>
      <c r="JTQ52" s="548"/>
      <c r="JTR52" s="548"/>
      <c r="JTS52" s="548"/>
      <c r="JTT52" s="548"/>
      <c r="JTU52" s="548"/>
      <c r="JTV52" s="548"/>
      <c r="JTW52" s="548"/>
      <c r="JTX52" s="548"/>
      <c r="JTY52" s="548"/>
      <c r="JTZ52" s="548"/>
      <c r="JUA52" s="548"/>
      <c r="JUB52" s="548"/>
      <c r="JUC52" s="548"/>
      <c r="JUD52" s="548"/>
      <c r="JUE52" s="548"/>
      <c r="JUF52" s="548"/>
      <c r="JUG52" s="548"/>
      <c r="JUH52" s="548"/>
      <c r="JUI52" s="548"/>
      <c r="JUJ52" s="548"/>
      <c r="JUK52" s="548"/>
      <c r="JUL52" s="548"/>
      <c r="JUM52" s="548"/>
      <c r="JUN52" s="548"/>
      <c r="JUO52" s="548"/>
      <c r="JUP52" s="548"/>
      <c r="JUQ52" s="548"/>
      <c r="JUR52" s="548"/>
      <c r="JUS52" s="548"/>
      <c r="JUT52" s="548"/>
      <c r="JUU52" s="548"/>
      <c r="JUV52" s="548"/>
      <c r="JUW52" s="548"/>
      <c r="JUX52" s="548"/>
      <c r="JUY52" s="548"/>
      <c r="JUZ52" s="548"/>
      <c r="JVA52" s="548"/>
      <c r="JVB52" s="548"/>
      <c r="JVC52" s="548"/>
      <c r="JVD52" s="548"/>
      <c r="JVE52" s="548"/>
      <c r="JVF52" s="548"/>
      <c r="JVG52" s="548"/>
      <c r="JVH52" s="548"/>
      <c r="JVI52" s="548"/>
      <c r="JVJ52" s="548"/>
      <c r="JVK52" s="548"/>
      <c r="JVL52" s="548"/>
      <c r="JVM52" s="548"/>
      <c r="JVN52" s="548"/>
      <c r="JVO52" s="548"/>
      <c r="JVP52" s="548"/>
      <c r="JVQ52" s="548"/>
      <c r="JVR52" s="548"/>
      <c r="JVS52" s="548"/>
      <c r="JVT52" s="548"/>
      <c r="JVU52" s="548"/>
      <c r="JVV52" s="548"/>
      <c r="JVW52" s="548"/>
      <c r="JVX52" s="548"/>
      <c r="JVY52" s="548"/>
      <c r="JVZ52" s="548"/>
      <c r="JWA52" s="548"/>
      <c r="JWB52" s="548"/>
      <c r="JWC52" s="548"/>
      <c r="JWD52" s="548"/>
      <c r="JWE52" s="548"/>
      <c r="JWF52" s="548"/>
      <c r="JWG52" s="548"/>
      <c r="JWH52" s="548"/>
      <c r="JWI52" s="548"/>
      <c r="JWJ52" s="548"/>
      <c r="JWK52" s="548"/>
      <c r="JWL52" s="548"/>
      <c r="JWM52" s="548"/>
      <c r="JWN52" s="548"/>
      <c r="JWO52" s="548"/>
      <c r="JWP52" s="548"/>
      <c r="JWQ52" s="548"/>
      <c r="JWR52" s="548"/>
      <c r="JWS52" s="548"/>
      <c r="JWT52" s="548"/>
      <c r="JWU52" s="548"/>
      <c r="JWV52" s="548"/>
      <c r="JWW52" s="548"/>
      <c r="JWX52" s="548"/>
      <c r="JWY52" s="548"/>
      <c r="JWZ52" s="548"/>
      <c r="JXA52" s="548"/>
      <c r="JXB52" s="548"/>
      <c r="JXC52" s="548"/>
      <c r="JXD52" s="548"/>
      <c r="JXE52" s="548"/>
      <c r="JXF52" s="548"/>
      <c r="JXG52" s="548"/>
      <c r="JXH52" s="548"/>
      <c r="JXI52" s="548"/>
      <c r="JXJ52" s="548"/>
      <c r="JXK52" s="548"/>
      <c r="JXL52" s="548"/>
      <c r="JXM52" s="548"/>
      <c r="JXN52" s="548"/>
      <c r="JXO52" s="548"/>
      <c r="JXP52" s="548"/>
      <c r="JXQ52" s="548"/>
      <c r="JXR52" s="548"/>
      <c r="JXS52" s="548"/>
      <c r="JXT52" s="548"/>
      <c r="JXU52" s="548"/>
      <c r="JXV52" s="548"/>
      <c r="JXW52" s="548"/>
      <c r="JXX52" s="548"/>
      <c r="JXY52" s="548"/>
      <c r="JXZ52" s="548"/>
      <c r="JYA52" s="548"/>
      <c r="JYB52" s="548"/>
      <c r="JYC52" s="548"/>
      <c r="JYD52" s="548"/>
      <c r="JYE52" s="548"/>
      <c r="JYF52" s="548"/>
      <c r="JYG52" s="548"/>
      <c r="JYH52" s="548"/>
      <c r="JYI52" s="548"/>
      <c r="JYJ52" s="548"/>
      <c r="JYK52" s="548"/>
      <c r="JYL52" s="548"/>
      <c r="JYM52" s="548"/>
      <c r="JYN52" s="548"/>
      <c r="JYO52" s="548"/>
      <c r="JYP52" s="548"/>
      <c r="JYQ52" s="548"/>
      <c r="JYR52" s="548"/>
      <c r="JYS52" s="548"/>
      <c r="JYT52" s="548"/>
      <c r="JYU52" s="548"/>
      <c r="JYV52" s="548"/>
      <c r="JYW52" s="548"/>
      <c r="JYX52" s="548"/>
      <c r="JYY52" s="548"/>
      <c r="JYZ52" s="548"/>
      <c r="JZA52" s="548"/>
      <c r="JZB52" s="548"/>
      <c r="JZC52" s="548"/>
      <c r="JZD52" s="548"/>
      <c r="JZE52" s="548"/>
      <c r="JZF52" s="548"/>
      <c r="JZG52" s="548"/>
      <c r="JZH52" s="548"/>
      <c r="JZI52" s="548"/>
      <c r="JZJ52" s="548"/>
      <c r="JZK52" s="548"/>
      <c r="JZL52" s="548"/>
      <c r="JZM52" s="548"/>
      <c r="JZN52" s="548"/>
      <c r="JZO52" s="548"/>
      <c r="JZP52" s="548"/>
      <c r="JZQ52" s="548"/>
      <c r="JZR52" s="548"/>
      <c r="JZS52" s="548"/>
      <c r="JZT52" s="548"/>
      <c r="JZU52" s="548"/>
      <c r="JZV52" s="548"/>
      <c r="JZW52" s="548"/>
      <c r="JZX52" s="548"/>
      <c r="JZY52" s="548"/>
      <c r="JZZ52" s="548"/>
      <c r="KAA52" s="548"/>
      <c r="KAB52" s="548"/>
      <c r="KAC52" s="548"/>
      <c r="KAD52" s="548"/>
      <c r="KAE52" s="548"/>
      <c r="KAF52" s="548"/>
      <c r="KAG52" s="548"/>
      <c r="KAH52" s="548"/>
      <c r="KAI52" s="548"/>
      <c r="KAJ52" s="548"/>
      <c r="KAK52" s="548"/>
      <c r="KAL52" s="548"/>
      <c r="KAM52" s="548"/>
      <c r="KAN52" s="548"/>
      <c r="KAO52" s="548"/>
      <c r="KAP52" s="548"/>
      <c r="KAQ52" s="548"/>
      <c r="KAR52" s="548"/>
      <c r="KAS52" s="548"/>
      <c r="KAT52" s="548"/>
      <c r="KAU52" s="548"/>
      <c r="KAV52" s="548"/>
      <c r="KAW52" s="548"/>
      <c r="KAX52" s="548"/>
      <c r="KAY52" s="548"/>
      <c r="KAZ52" s="548"/>
      <c r="KBA52" s="548"/>
      <c r="KBB52" s="548"/>
      <c r="KBC52" s="548"/>
      <c r="KBD52" s="548"/>
      <c r="KBE52" s="548"/>
      <c r="KBF52" s="548"/>
      <c r="KBG52" s="548"/>
      <c r="KBH52" s="548"/>
      <c r="KBI52" s="548"/>
      <c r="KBJ52" s="548"/>
      <c r="KBK52" s="548"/>
      <c r="KBL52" s="548"/>
      <c r="KBM52" s="548"/>
      <c r="KBN52" s="548"/>
      <c r="KBO52" s="548"/>
      <c r="KBP52" s="548"/>
      <c r="KBQ52" s="548"/>
      <c r="KBR52" s="548"/>
      <c r="KBS52" s="548"/>
      <c r="KBT52" s="548"/>
      <c r="KBU52" s="548"/>
      <c r="KBV52" s="548"/>
      <c r="KBW52" s="548"/>
      <c r="KBX52" s="548"/>
      <c r="KBY52" s="548"/>
      <c r="KBZ52" s="548"/>
      <c r="KCA52" s="548"/>
      <c r="KCB52" s="548"/>
      <c r="KCC52" s="548"/>
      <c r="KCD52" s="548"/>
      <c r="KCE52" s="548"/>
      <c r="KCF52" s="548"/>
      <c r="KCG52" s="548"/>
      <c r="KCH52" s="548"/>
      <c r="KCI52" s="548"/>
      <c r="KCJ52" s="548"/>
      <c r="KCK52" s="548"/>
      <c r="KCL52" s="548"/>
      <c r="KCM52" s="548"/>
      <c r="KCN52" s="548"/>
      <c r="KCO52" s="548"/>
      <c r="KCP52" s="548"/>
      <c r="KCQ52" s="548"/>
      <c r="KCR52" s="548"/>
      <c r="KCS52" s="548"/>
      <c r="KCT52" s="548"/>
      <c r="KCU52" s="548"/>
      <c r="KCV52" s="548"/>
      <c r="KCW52" s="548"/>
      <c r="KCX52" s="548"/>
      <c r="KCY52" s="548"/>
      <c r="KCZ52" s="548"/>
      <c r="KDA52" s="548"/>
      <c r="KDB52" s="548"/>
      <c r="KDC52" s="548"/>
      <c r="KDD52" s="548"/>
      <c r="KDE52" s="548"/>
      <c r="KDF52" s="548"/>
      <c r="KDG52" s="548"/>
      <c r="KDH52" s="548"/>
      <c r="KDI52" s="548"/>
      <c r="KDJ52" s="548"/>
      <c r="KDK52" s="548"/>
      <c r="KDL52" s="548"/>
      <c r="KDM52" s="548"/>
      <c r="KDN52" s="548"/>
      <c r="KDO52" s="548"/>
      <c r="KDP52" s="548"/>
      <c r="KDQ52" s="548"/>
      <c r="KDR52" s="548"/>
      <c r="KDS52" s="548"/>
      <c r="KDT52" s="548"/>
      <c r="KDU52" s="548"/>
      <c r="KDV52" s="548"/>
      <c r="KDW52" s="548"/>
      <c r="KDX52" s="548"/>
      <c r="KDY52" s="548"/>
      <c r="KDZ52" s="548"/>
      <c r="KEA52" s="548"/>
      <c r="KEB52" s="548"/>
      <c r="KEC52" s="548"/>
      <c r="KED52" s="548"/>
      <c r="KEE52" s="548"/>
      <c r="KEF52" s="548"/>
      <c r="KEG52" s="548"/>
      <c r="KEH52" s="548"/>
      <c r="KEI52" s="548"/>
      <c r="KEJ52" s="548"/>
      <c r="KEK52" s="548"/>
      <c r="KEL52" s="548"/>
      <c r="KEM52" s="548"/>
      <c r="KEN52" s="548"/>
      <c r="KEO52" s="548"/>
      <c r="KEP52" s="548"/>
      <c r="KEQ52" s="548"/>
      <c r="KER52" s="548"/>
      <c r="KES52" s="548"/>
      <c r="KET52" s="548"/>
      <c r="KEU52" s="548"/>
      <c r="KEV52" s="548"/>
      <c r="KEW52" s="548"/>
      <c r="KEX52" s="548"/>
      <c r="KEY52" s="548"/>
      <c r="KEZ52" s="548"/>
      <c r="KFA52" s="548"/>
      <c r="KFB52" s="548"/>
      <c r="KFC52" s="548"/>
      <c r="KFD52" s="548"/>
      <c r="KFE52" s="548"/>
      <c r="KFF52" s="548"/>
      <c r="KFG52" s="548"/>
      <c r="KFH52" s="548"/>
      <c r="KFI52" s="548"/>
      <c r="KFJ52" s="548"/>
      <c r="KFK52" s="548"/>
      <c r="KFL52" s="548"/>
      <c r="KFM52" s="548"/>
      <c r="KFN52" s="548"/>
      <c r="KFO52" s="548"/>
      <c r="KFP52" s="548"/>
      <c r="KFQ52" s="548"/>
      <c r="KFR52" s="548"/>
      <c r="KFS52" s="548"/>
      <c r="KFT52" s="548"/>
      <c r="KFU52" s="548"/>
      <c r="KFV52" s="548"/>
      <c r="KFW52" s="548"/>
      <c r="KFX52" s="548"/>
      <c r="KFY52" s="548"/>
      <c r="KFZ52" s="548"/>
      <c r="KGA52" s="548"/>
      <c r="KGB52" s="548"/>
      <c r="KGC52" s="548"/>
      <c r="KGD52" s="548"/>
      <c r="KGE52" s="548"/>
      <c r="KGF52" s="548"/>
      <c r="KGG52" s="548"/>
      <c r="KGH52" s="548"/>
      <c r="KGI52" s="548"/>
      <c r="KGJ52" s="548"/>
      <c r="KGK52" s="548"/>
      <c r="KGL52" s="548"/>
      <c r="KGM52" s="548"/>
      <c r="KGN52" s="548"/>
      <c r="KGO52" s="548"/>
      <c r="KGP52" s="548"/>
      <c r="KGQ52" s="548"/>
      <c r="KGR52" s="548"/>
      <c r="KGS52" s="548"/>
      <c r="KGT52" s="548"/>
      <c r="KGU52" s="548"/>
      <c r="KGV52" s="548"/>
      <c r="KGW52" s="548"/>
      <c r="KGX52" s="548"/>
      <c r="KGY52" s="548"/>
      <c r="KGZ52" s="548"/>
      <c r="KHA52" s="548"/>
      <c r="KHB52" s="548"/>
      <c r="KHC52" s="548"/>
      <c r="KHD52" s="548"/>
      <c r="KHE52" s="548"/>
      <c r="KHF52" s="548"/>
      <c r="KHG52" s="548"/>
      <c r="KHH52" s="548"/>
      <c r="KHI52" s="548"/>
      <c r="KHJ52" s="548"/>
      <c r="KHK52" s="548"/>
      <c r="KHL52" s="548"/>
      <c r="KHM52" s="548"/>
      <c r="KHN52" s="548"/>
      <c r="KHO52" s="548"/>
      <c r="KHP52" s="548"/>
      <c r="KHQ52" s="548"/>
      <c r="KHR52" s="548"/>
      <c r="KHS52" s="548"/>
      <c r="KHT52" s="548"/>
      <c r="KHU52" s="548"/>
      <c r="KHV52" s="548"/>
      <c r="KHW52" s="548"/>
      <c r="KHX52" s="548"/>
      <c r="KHY52" s="548"/>
      <c r="KHZ52" s="548"/>
      <c r="KIA52" s="548"/>
      <c r="KIB52" s="548"/>
      <c r="KIC52" s="548"/>
      <c r="KID52" s="548"/>
      <c r="KIE52" s="548"/>
      <c r="KIF52" s="548"/>
      <c r="KIG52" s="548"/>
      <c r="KIH52" s="548"/>
      <c r="KII52" s="548"/>
      <c r="KIJ52" s="548"/>
      <c r="KIK52" s="548"/>
      <c r="KIL52" s="548"/>
      <c r="KIM52" s="548"/>
      <c r="KIN52" s="548"/>
      <c r="KIO52" s="548"/>
      <c r="KIP52" s="548"/>
      <c r="KIQ52" s="548"/>
      <c r="KIR52" s="548"/>
      <c r="KIS52" s="548"/>
      <c r="KIT52" s="548"/>
      <c r="KIU52" s="548"/>
      <c r="KIV52" s="548"/>
      <c r="KIW52" s="548"/>
      <c r="KIX52" s="548"/>
      <c r="KIY52" s="548"/>
      <c r="KIZ52" s="548"/>
      <c r="KJA52" s="548"/>
      <c r="KJB52" s="548"/>
      <c r="KJC52" s="548"/>
      <c r="KJD52" s="548"/>
      <c r="KJE52" s="548"/>
      <c r="KJF52" s="548"/>
      <c r="KJG52" s="548"/>
      <c r="KJH52" s="548"/>
      <c r="KJI52" s="548"/>
      <c r="KJJ52" s="548"/>
      <c r="KJK52" s="548"/>
      <c r="KJL52" s="548"/>
      <c r="KJM52" s="548"/>
      <c r="KJN52" s="548"/>
      <c r="KJO52" s="548"/>
      <c r="KJP52" s="548"/>
      <c r="KJQ52" s="548"/>
      <c r="KJR52" s="548"/>
      <c r="KJS52" s="548"/>
      <c r="KJT52" s="548"/>
      <c r="KJU52" s="548"/>
      <c r="KJV52" s="548"/>
      <c r="KJW52" s="548"/>
      <c r="KJX52" s="548"/>
      <c r="KJY52" s="548"/>
      <c r="KJZ52" s="548"/>
      <c r="KKA52" s="548"/>
      <c r="KKB52" s="548"/>
      <c r="KKC52" s="548"/>
      <c r="KKD52" s="548"/>
      <c r="KKE52" s="548"/>
      <c r="KKF52" s="548"/>
      <c r="KKG52" s="548"/>
      <c r="KKH52" s="548"/>
      <c r="KKI52" s="548"/>
      <c r="KKJ52" s="548"/>
      <c r="KKK52" s="548"/>
      <c r="KKL52" s="548"/>
      <c r="KKM52" s="548"/>
      <c r="KKN52" s="548"/>
      <c r="KKO52" s="548"/>
      <c r="KKP52" s="548"/>
      <c r="KKQ52" s="548"/>
      <c r="KKR52" s="548"/>
      <c r="KKS52" s="548"/>
      <c r="KKT52" s="548"/>
      <c r="KKU52" s="548"/>
      <c r="KKV52" s="548"/>
      <c r="KKW52" s="548"/>
      <c r="KKX52" s="548"/>
      <c r="KKY52" s="548"/>
      <c r="KKZ52" s="548"/>
      <c r="KLA52" s="548"/>
      <c r="KLB52" s="548"/>
      <c r="KLC52" s="548"/>
      <c r="KLD52" s="548"/>
      <c r="KLE52" s="548"/>
      <c r="KLF52" s="548"/>
      <c r="KLG52" s="548"/>
      <c r="KLH52" s="548"/>
      <c r="KLI52" s="548"/>
      <c r="KLJ52" s="548"/>
      <c r="KLK52" s="548"/>
      <c r="KLL52" s="548"/>
      <c r="KLM52" s="548"/>
      <c r="KLN52" s="548"/>
      <c r="KLO52" s="548"/>
      <c r="KLP52" s="548"/>
      <c r="KLQ52" s="548"/>
      <c r="KLR52" s="548"/>
      <c r="KLS52" s="548"/>
      <c r="KLT52" s="548"/>
      <c r="KLU52" s="548"/>
      <c r="KLV52" s="548"/>
      <c r="KLW52" s="548"/>
      <c r="KLX52" s="548"/>
      <c r="KLY52" s="548"/>
      <c r="KLZ52" s="548"/>
      <c r="KMA52" s="548"/>
      <c r="KMB52" s="548"/>
      <c r="KMC52" s="548"/>
      <c r="KMD52" s="548"/>
      <c r="KME52" s="548"/>
      <c r="KMF52" s="548"/>
      <c r="KMG52" s="548"/>
      <c r="KMH52" s="548"/>
      <c r="KMI52" s="548"/>
      <c r="KMJ52" s="548"/>
      <c r="KMK52" s="548"/>
      <c r="KML52" s="548"/>
      <c r="KMM52" s="548"/>
      <c r="KMN52" s="548"/>
      <c r="KMO52" s="548"/>
      <c r="KMP52" s="548"/>
      <c r="KMQ52" s="548"/>
      <c r="KMR52" s="548"/>
      <c r="KMS52" s="548"/>
      <c r="KMT52" s="548"/>
      <c r="KMU52" s="548"/>
      <c r="KMV52" s="548"/>
      <c r="KMW52" s="548"/>
      <c r="KMX52" s="548"/>
      <c r="KMY52" s="548"/>
      <c r="KMZ52" s="548"/>
      <c r="KNA52" s="548"/>
      <c r="KNB52" s="548"/>
      <c r="KNC52" s="548"/>
      <c r="KND52" s="548"/>
      <c r="KNE52" s="548"/>
      <c r="KNF52" s="548"/>
      <c r="KNG52" s="548"/>
      <c r="KNH52" s="548"/>
      <c r="KNI52" s="548"/>
      <c r="KNJ52" s="548"/>
      <c r="KNK52" s="548"/>
      <c r="KNL52" s="548"/>
      <c r="KNM52" s="548"/>
      <c r="KNN52" s="548"/>
      <c r="KNO52" s="548"/>
      <c r="KNP52" s="548"/>
      <c r="KNQ52" s="548"/>
      <c r="KNR52" s="548"/>
      <c r="KNS52" s="548"/>
      <c r="KNT52" s="548"/>
      <c r="KNU52" s="548"/>
      <c r="KNV52" s="548"/>
      <c r="KNW52" s="548"/>
      <c r="KNX52" s="548"/>
      <c r="KNY52" s="548"/>
      <c r="KNZ52" s="548"/>
      <c r="KOA52" s="548"/>
      <c r="KOB52" s="548"/>
      <c r="KOC52" s="548"/>
      <c r="KOD52" s="548"/>
      <c r="KOE52" s="548"/>
      <c r="KOF52" s="548"/>
      <c r="KOG52" s="548"/>
      <c r="KOH52" s="548"/>
      <c r="KOI52" s="548"/>
      <c r="KOJ52" s="548"/>
      <c r="KOK52" s="548"/>
      <c r="KOL52" s="548"/>
      <c r="KOM52" s="548"/>
      <c r="KON52" s="548"/>
      <c r="KOO52" s="548"/>
      <c r="KOP52" s="548"/>
      <c r="KOQ52" s="548"/>
      <c r="KOR52" s="548"/>
      <c r="KOS52" s="548"/>
      <c r="KOT52" s="548"/>
      <c r="KOU52" s="548"/>
      <c r="KOV52" s="548"/>
      <c r="KOW52" s="548"/>
      <c r="KOX52" s="548"/>
      <c r="KOY52" s="548"/>
      <c r="KOZ52" s="548"/>
      <c r="KPA52" s="548"/>
      <c r="KPB52" s="548"/>
      <c r="KPC52" s="548"/>
      <c r="KPD52" s="548"/>
      <c r="KPE52" s="548"/>
      <c r="KPF52" s="548"/>
      <c r="KPG52" s="548"/>
      <c r="KPH52" s="548"/>
      <c r="KPI52" s="548"/>
      <c r="KPJ52" s="548"/>
      <c r="KPK52" s="548"/>
      <c r="KPL52" s="548"/>
      <c r="KPM52" s="548"/>
      <c r="KPN52" s="548"/>
      <c r="KPO52" s="548"/>
      <c r="KPP52" s="548"/>
      <c r="KPQ52" s="548"/>
      <c r="KPR52" s="548"/>
      <c r="KPS52" s="548"/>
      <c r="KPT52" s="548"/>
      <c r="KPU52" s="548"/>
      <c r="KPV52" s="548"/>
      <c r="KPW52" s="548"/>
      <c r="KPX52" s="548"/>
      <c r="KPY52" s="548"/>
      <c r="KPZ52" s="548"/>
      <c r="KQA52" s="548"/>
      <c r="KQB52" s="548"/>
      <c r="KQC52" s="548"/>
      <c r="KQD52" s="548"/>
      <c r="KQE52" s="548"/>
      <c r="KQF52" s="548"/>
      <c r="KQG52" s="548"/>
      <c r="KQH52" s="548"/>
      <c r="KQI52" s="548"/>
      <c r="KQJ52" s="548"/>
      <c r="KQK52" s="548"/>
      <c r="KQL52" s="548"/>
      <c r="KQM52" s="548"/>
      <c r="KQN52" s="548"/>
      <c r="KQO52" s="548"/>
      <c r="KQP52" s="548"/>
      <c r="KQQ52" s="548"/>
      <c r="KQR52" s="548"/>
      <c r="KQS52" s="548"/>
      <c r="KQT52" s="548"/>
      <c r="KQU52" s="548"/>
      <c r="KQV52" s="548"/>
      <c r="KQW52" s="548"/>
      <c r="KQX52" s="548"/>
      <c r="KQY52" s="548"/>
      <c r="KQZ52" s="548"/>
      <c r="KRA52" s="548"/>
      <c r="KRB52" s="548"/>
      <c r="KRC52" s="548"/>
      <c r="KRD52" s="548"/>
      <c r="KRE52" s="548"/>
      <c r="KRF52" s="548"/>
      <c r="KRG52" s="548"/>
      <c r="KRH52" s="548"/>
      <c r="KRI52" s="548"/>
      <c r="KRJ52" s="548"/>
      <c r="KRK52" s="548"/>
      <c r="KRL52" s="548"/>
      <c r="KRM52" s="548"/>
      <c r="KRN52" s="548"/>
      <c r="KRO52" s="548"/>
      <c r="KRP52" s="548"/>
      <c r="KRQ52" s="548"/>
      <c r="KRR52" s="548"/>
      <c r="KRS52" s="548"/>
      <c r="KRT52" s="548"/>
      <c r="KRU52" s="548"/>
      <c r="KRV52" s="548"/>
      <c r="KRW52" s="548"/>
      <c r="KRX52" s="548"/>
      <c r="KRY52" s="548"/>
      <c r="KRZ52" s="548"/>
      <c r="KSA52" s="548"/>
      <c r="KSB52" s="548"/>
      <c r="KSC52" s="548"/>
      <c r="KSD52" s="548"/>
      <c r="KSE52" s="548"/>
      <c r="KSF52" s="548"/>
      <c r="KSG52" s="548"/>
      <c r="KSH52" s="548"/>
      <c r="KSI52" s="548"/>
      <c r="KSJ52" s="548"/>
      <c r="KSK52" s="548"/>
      <c r="KSL52" s="548"/>
      <c r="KSM52" s="548"/>
      <c r="KSN52" s="548"/>
      <c r="KSO52" s="548"/>
      <c r="KSP52" s="548"/>
      <c r="KSQ52" s="548"/>
      <c r="KSR52" s="548"/>
      <c r="KSS52" s="548"/>
      <c r="KST52" s="548"/>
      <c r="KSU52" s="548"/>
      <c r="KSV52" s="548"/>
      <c r="KSW52" s="548"/>
      <c r="KSX52" s="548"/>
      <c r="KSY52" s="548"/>
      <c r="KSZ52" s="548"/>
      <c r="KTA52" s="548"/>
      <c r="KTB52" s="548"/>
      <c r="KTC52" s="548"/>
      <c r="KTD52" s="548"/>
      <c r="KTE52" s="548"/>
      <c r="KTF52" s="548"/>
      <c r="KTG52" s="548"/>
      <c r="KTH52" s="548"/>
      <c r="KTI52" s="548"/>
      <c r="KTJ52" s="548"/>
      <c r="KTK52" s="548"/>
      <c r="KTL52" s="548"/>
      <c r="KTM52" s="548"/>
      <c r="KTN52" s="548"/>
      <c r="KTO52" s="548"/>
      <c r="KTP52" s="548"/>
      <c r="KTQ52" s="548"/>
      <c r="KTR52" s="548"/>
      <c r="KTS52" s="548"/>
      <c r="KTT52" s="548"/>
      <c r="KTU52" s="548"/>
      <c r="KTV52" s="548"/>
      <c r="KTW52" s="548"/>
      <c r="KTX52" s="548"/>
      <c r="KTY52" s="548"/>
      <c r="KTZ52" s="548"/>
      <c r="KUA52" s="548"/>
      <c r="KUB52" s="548"/>
      <c r="KUC52" s="548"/>
      <c r="KUD52" s="548"/>
      <c r="KUE52" s="548"/>
      <c r="KUF52" s="548"/>
      <c r="KUG52" s="548"/>
      <c r="KUH52" s="548"/>
      <c r="KUI52" s="548"/>
      <c r="KUJ52" s="548"/>
      <c r="KUK52" s="548"/>
      <c r="KUL52" s="548"/>
      <c r="KUM52" s="548"/>
      <c r="KUN52" s="548"/>
      <c r="KUO52" s="548"/>
      <c r="KUP52" s="548"/>
      <c r="KUQ52" s="548"/>
      <c r="KUR52" s="548"/>
      <c r="KUS52" s="548"/>
      <c r="KUT52" s="548"/>
      <c r="KUU52" s="548"/>
      <c r="KUV52" s="548"/>
      <c r="KUW52" s="548"/>
      <c r="KUX52" s="548"/>
      <c r="KUY52" s="548"/>
      <c r="KUZ52" s="548"/>
      <c r="KVA52" s="548"/>
      <c r="KVB52" s="548"/>
      <c r="KVC52" s="548"/>
      <c r="KVD52" s="548"/>
      <c r="KVE52" s="548"/>
      <c r="KVF52" s="548"/>
      <c r="KVG52" s="548"/>
      <c r="KVH52" s="548"/>
      <c r="KVI52" s="548"/>
      <c r="KVJ52" s="548"/>
      <c r="KVK52" s="548"/>
      <c r="KVL52" s="548"/>
      <c r="KVM52" s="548"/>
      <c r="KVN52" s="548"/>
      <c r="KVO52" s="548"/>
      <c r="KVP52" s="548"/>
      <c r="KVQ52" s="548"/>
      <c r="KVR52" s="548"/>
      <c r="KVS52" s="548"/>
      <c r="KVT52" s="548"/>
      <c r="KVU52" s="548"/>
      <c r="KVV52" s="548"/>
      <c r="KVW52" s="548"/>
      <c r="KVX52" s="548"/>
      <c r="KVY52" s="548"/>
      <c r="KVZ52" s="548"/>
      <c r="KWA52" s="548"/>
      <c r="KWB52" s="548"/>
      <c r="KWC52" s="548"/>
      <c r="KWD52" s="548"/>
      <c r="KWE52" s="548"/>
      <c r="KWF52" s="548"/>
      <c r="KWG52" s="548"/>
      <c r="KWH52" s="548"/>
      <c r="KWI52" s="548"/>
      <c r="KWJ52" s="548"/>
      <c r="KWK52" s="548"/>
      <c r="KWL52" s="548"/>
      <c r="KWM52" s="548"/>
      <c r="KWN52" s="548"/>
      <c r="KWO52" s="548"/>
      <c r="KWP52" s="548"/>
      <c r="KWQ52" s="548"/>
      <c r="KWR52" s="548"/>
      <c r="KWS52" s="548"/>
      <c r="KWT52" s="548"/>
      <c r="KWU52" s="548"/>
      <c r="KWV52" s="548"/>
      <c r="KWW52" s="548"/>
      <c r="KWX52" s="548"/>
      <c r="KWY52" s="548"/>
      <c r="KWZ52" s="548"/>
      <c r="KXA52" s="548"/>
      <c r="KXB52" s="548"/>
      <c r="KXC52" s="548"/>
      <c r="KXD52" s="548"/>
      <c r="KXE52" s="548"/>
      <c r="KXF52" s="548"/>
      <c r="KXG52" s="548"/>
      <c r="KXH52" s="548"/>
      <c r="KXI52" s="548"/>
      <c r="KXJ52" s="548"/>
      <c r="KXK52" s="548"/>
      <c r="KXL52" s="548"/>
      <c r="KXM52" s="548"/>
      <c r="KXN52" s="548"/>
      <c r="KXO52" s="548"/>
      <c r="KXP52" s="548"/>
      <c r="KXQ52" s="548"/>
      <c r="KXR52" s="548"/>
      <c r="KXS52" s="548"/>
      <c r="KXT52" s="548"/>
      <c r="KXU52" s="548"/>
      <c r="KXV52" s="548"/>
      <c r="KXW52" s="548"/>
      <c r="KXX52" s="548"/>
      <c r="KXY52" s="548"/>
      <c r="KXZ52" s="548"/>
      <c r="KYA52" s="548"/>
      <c r="KYB52" s="548"/>
      <c r="KYC52" s="548"/>
      <c r="KYD52" s="548"/>
      <c r="KYE52" s="548"/>
      <c r="KYF52" s="548"/>
      <c r="KYG52" s="548"/>
      <c r="KYH52" s="548"/>
      <c r="KYI52" s="548"/>
      <c r="KYJ52" s="548"/>
      <c r="KYK52" s="548"/>
      <c r="KYL52" s="548"/>
      <c r="KYM52" s="548"/>
      <c r="KYN52" s="548"/>
      <c r="KYO52" s="548"/>
      <c r="KYP52" s="548"/>
      <c r="KYQ52" s="548"/>
      <c r="KYR52" s="548"/>
      <c r="KYS52" s="548"/>
      <c r="KYT52" s="548"/>
      <c r="KYU52" s="548"/>
      <c r="KYV52" s="548"/>
      <c r="KYW52" s="548"/>
      <c r="KYX52" s="548"/>
      <c r="KYY52" s="548"/>
      <c r="KYZ52" s="548"/>
      <c r="KZA52" s="548"/>
      <c r="KZB52" s="548"/>
      <c r="KZC52" s="548"/>
      <c r="KZD52" s="548"/>
      <c r="KZE52" s="548"/>
      <c r="KZF52" s="548"/>
      <c r="KZG52" s="548"/>
      <c r="KZH52" s="548"/>
      <c r="KZI52" s="548"/>
      <c r="KZJ52" s="548"/>
      <c r="KZK52" s="548"/>
      <c r="KZL52" s="548"/>
      <c r="KZM52" s="548"/>
      <c r="KZN52" s="548"/>
      <c r="KZO52" s="548"/>
      <c r="KZP52" s="548"/>
      <c r="KZQ52" s="548"/>
      <c r="KZR52" s="548"/>
      <c r="KZS52" s="548"/>
      <c r="KZT52" s="548"/>
      <c r="KZU52" s="548"/>
      <c r="KZV52" s="548"/>
      <c r="KZW52" s="548"/>
      <c r="KZX52" s="548"/>
      <c r="KZY52" s="548"/>
      <c r="KZZ52" s="548"/>
      <c r="LAA52" s="548"/>
      <c r="LAB52" s="548"/>
      <c r="LAC52" s="548"/>
      <c r="LAD52" s="548"/>
      <c r="LAE52" s="548"/>
      <c r="LAF52" s="548"/>
      <c r="LAG52" s="548"/>
      <c r="LAH52" s="548"/>
      <c r="LAI52" s="548"/>
      <c r="LAJ52" s="548"/>
      <c r="LAK52" s="548"/>
      <c r="LAL52" s="548"/>
      <c r="LAM52" s="548"/>
      <c r="LAN52" s="548"/>
      <c r="LAO52" s="548"/>
      <c r="LAP52" s="548"/>
      <c r="LAQ52" s="548"/>
      <c r="LAR52" s="548"/>
      <c r="LAS52" s="548"/>
      <c r="LAT52" s="548"/>
      <c r="LAU52" s="548"/>
      <c r="LAV52" s="548"/>
      <c r="LAW52" s="548"/>
      <c r="LAX52" s="548"/>
      <c r="LAY52" s="548"/>
      <c r="LAZ52" s="548"/>
      <c r="LBA52" s="548"/>
      <c r="LBB52" s="548"/>
      <c r="LBC52" s="548"/>
      <c r="LBD52" s="548"/>
      <c r="LBE52" s="548"/>
      <c r="LBF52" s="548"/>
      <c r="LBG52" s="548"/>
      <c r="LBH52" s="548"/>
      <c r="LBI52" s="548"/>
      <c r="LBJ52" s="548"/>
      <c r="LBK52" s="548"/>
      <c r="LBL52" s="548"/>
      <c r="LBM52" s="548"/>
      <c r="LBN52" s="548"/>
      <c r="LBO52" s="548"/>
      <c r="LBP52" s="548"/>
      <c r="LBQ52" s="548"/>
      <c r="LBR52" s="548"/>
      <c r="LBS52" s="548"/>
      <c r="LBT52" s="548"/>
      <c r="LBU52" s="548"/>
      <c r="LBV52" s="548"/>
      <c r="LBW52" s="548"/>
      <c r="LBX52" s="548"/>
      <c r="LBY52" s="548"/>
      <c r="LBZ52" s="548"/>
      <c r="LCA52" s="548"/>
      <c r="LCB52" s="548"/>
      <c r="LCC52" s="548"/>
      <c r="LCD52" s="548"/>
      <c r="LCE52" s="548"/>
      <c r="LCF52" s="548"/>
      <c r="LCG52" s="548"/>
      <c r="LCH52" s="548"/>
      <c r="LCI52" s="548"/>
      <c r="LCJ52" s="548"/>
      <c r="LCK52" s="548"/>
      <c r="LCL52" s="548"/>
      <c r="LCM52" s="548"/>
      <c r="LCN52" s="548"/>
      <c r="LCO52" s="548"/>
      <c r="LCP52" s="548"/>
      <c r="LCQ52" s="548"/>
      <c r="LCR52" s="548"/>
      <c r="LCS52" s="548"/>
      <c r="LCT52" s="548"/>
      <c r="LCU52" s="548"/>
      <c r="LCV52" s="548"/>
      <c r="LCW52" s="548"/>
      <c r="LCX52" s="548"/>
      <c r="LCY52" s="548"/>
      <c r="LCZ52" s="548"/>
      <c r="LDA52" s="548"/>
      <c r="LDB52" s="548"/>
      <c r="LDC52" s="548"/>
      <c r="LDD52" s="548"/>
      <c r="LDE52" s="548"/>
      <c r="LDF52" s="548"/>
      <c r="LDG52" s="548"/>
      <c r="LDH52" s="548"/>
      <c r="LDI52" s="548"/>
      <c r="LDJ52" s="548"/>
      <c r="LDK52" s="548"/>
      <c r="LDL52" s="548"/>
      <c r="LDM52" s="548"/>
      <c r="LDN52" s="548"/>
      <c r="LDO52" s="548"/>
      <c r="LDP52" s="548"/>
      <c r="LDQ52" s="548"/>
      <c r="LDR52" s="548"/>
      <c r="LDS52" s="548"/>
      <c r="LDT52" s="548"/>
      <c r="LDU52" s="548"/>
      <c r="LDV52" s="548"/>
      <c r="LDW52" s="548"/>
      <c r="LDX52" s="548"/>
      <c r="LDY52" s="548"/>
      <c r="LDZ52" s="548"/>
      <c r="LEA52" s="548"/>
      <c r="LEB52" s="548"/>
      <c r="LEC52" s="548"/>
      <c r="LED52" s="548"/>
      <c r="LEE52" s="548"/>
      <c r="LEF52" s="548"/>
      <c r="LEG52" s="548"/>
      <c r="LEH52" s="548"/>
      <c r="LEI52" s="548"/>
      <c r="LEJ52" s="548"/>
      <c r="LEK52" s="548"/>
      <c r="LEL52" s="548"/>
      <c r="LEM52" s="548"/>
      <c r="LEN52" s="548"/>
      <c r="LEO52" s="548"/>
      <c r="LEP52" s="548"/>
      <c r="LEQ52" s="548"/>
      <c r="LER52" s="548"/>
      <c r="LES52" s="548"/>
      <c r="LET52" s="548"/>
      <c r="LEU52" s="548"/>
      <c r="LEV52" s="548"/>
      <c r="LEW52" s="548"/>
      <c r="LEX52" s="548"/>
      <c r="LEY52" s="548"/>
      <c r="LEZ52" s="548"/>
      <c r="LFA52" s="548"/>
      <c r="LFB52" s="548"/>
      <c r="LFC52" s="548"/>
      <c r="LFD52" s="548"/>
      <c r="LFE52" s="548"/>
      <c r="LFF52" s="548"/>
      <c r="LFG52" s="548"/>
      <c r="LFH52" s="548"/>
      <c r="LFI52" s="548"/>
      <c r="LFJ52" s="548"/>
      <c r="LFK52" s="548"/>
      <c r="LFL52" s="548"/>
      <c r="LFM52" s="548"/>
      <c r="LFN52" s="548"/>
      <c r="LFO52" s="548"/>
      <c r="LFP52" s="548"/>
      <c r="LFQ52" s="548"/>
      <c r="LFR52" s="548"/>
      <c r="LFS52" s="548"/>
      <c r="LFT52" s="548"/>
      <c r="LFU52" s="548"/>
      <c r="LFV52" s="548"/>
      <c r="LFW52" s="548"/>
      <c r="LFX52" s="548"/>
      <c r="LFY52" s="548"/>
      <c r="LFZ52" s="548"/>
      <c r="LGA52" s="548"/>
      <c r="LGB52" s="548"/>
      <c r="LGC52" s="548"/>
      <c r="LGD52" s="548"/>
      <c r="LGE52" s="548"/>
      <c r="LGF52" s="548"/>
      <c r="LGG52" s="548"/>
      <c r="LGH52" s="548"/>
      <c r="LGI52" s="548"/>
      <c r="LGJ52" s="548"/>
      <c r="LGK52" s="548"/>
      <c r="LGL52" s="548"/>
      <c r="LGM52" s="548"/>
      <c r="LGN52" s="548"/>
      <c r="LGO52" s="548"/>
      <c r="LGP52" s="548"/>
      <c r="LGQ52" s="548"/>
      <c r="LGR52" s="548"/>
      <c r="LGS52" s="548"/>
      <c r="LGT52" s="548"/>
      <c r="LGU52" s="548"/>
      <c r="LGV52" s="548"/>
      <c r="LGW52" s="548"/>
      <c r="LGX52" s="548"/>
      <c r="LGY52" s="548"/>
      <c r="LGZ52" s="548"/>
      <c r="LHA52" s="548"/>
      <c r="LHB52" s="548"/>
      <c r="LHC52" s="548"/>
      <c r="LHD52" s="548"/>
      <c r="LHE52" s="548"/>
      <c r="LHF52" s="548"/>
      <c r="LHG52" s="548"/>
      <c r="LHH52" s="548"/>
      <c r="LHI52" s="548"/>
      <c r="LHJ52" s="548"/>
      <c r="LHK52" s="548"/>
      <c r="LHL52" s="548"/>
      <c r="LHM52" s="548"/>
      <c r="LHN52" s="548"/>
      <c r="LHO52" s="548"/>
      <c r="LHP52" s="548"/>
      <c r="LHQ52" s="548"/>
      <c r="LHR52" s="548"/>
      <c r="LHS52" s="548"/>
      <c r="LHT52" s="548"/>
      <c r="LHU52" s="548"/>
      <c r="LHV52" s="548"/>
      <c r="LHW52" s="548"/>
      <c r="LHX52" s="548"/>
      <c r="LHY52" s="548"/>
      <c r="LHZ52" s="548"/>
      <c r="LIA52" s="548"/>
      <c r="LIB52" s="548"/>
      <c r="LIC52" s="548"/>
      <c r="LID52" s="548"/>
      <c r="LIE52" s="548"/>
      <c r="LIF52" s="548"/>
      <c r="LIG52" s="548"/>
      <c r="LIH52" s="548"/>
      <c r="LII52" s="548"/>
      <c r="LIJ52" s="548"/>
      <c r="LIK52" s="548"/>
      <c r="LIL52" s="548"/>
      <c r="LIM52" s="548"/>
      <c r="LIN52" s="548"/>
      <c r="LIO52" s="548"/>
      <c r="LIP52" s="548"/>
      <c r="LIQ52" s="548"/>
      <c r="LIR52" s="548"/>
      <c r="LIS52" s="548"/>
      <c r="LIT52" s="548"/>
      <c r="LIU52" s="548"/>
      <c r="LIV52" s="548"/>
      <c r="LIW52" s="548"/>
      <c r="LIX52" s="548"/>
      <c r="LIY52" s="548"/>
      <c r="LIZ52" s="548"/>
      <c r="LJA52" s="548"/>
      <c r="LJB52" s="548"/>
      <c r="LJC52" s="548"/>
      <c r="LJD52" s="548"/>
      <c r="LJE52" s="548"/>
      <c r="LJF52" s="548"/>
      <c r="LJG52" s="548"/>
      <c r="LJH52" s="548"/>
      <c r="LJI52" s="548"/>
      <c r="LJJ52" s="548"/>
      <c r="LJK52" s="548"/>
      <c r="LJL52" s="548"/>
      <c r="LJM52" s="548"/>
      <c r="LJN52" s="548"/>
      <c r="LJO52" s="548"/>
      <c r="LJP52" s="548"/>
      <c r="LJQ52" s="548"/>
      <c r="LJR52" s="548"/>
      <c r="LJS52" s="548"/>
      <c r="LJT52" s="548"/>
      <c r="LJU52" s="548"/>
      <c r="LJV52" s="548"/>
      <c r="LJW52" s="548"/>
      <c r="LJX52" s="548"/>
      <c r="LJY52" s="548"/>
      <c r="LJZ52" s="548"/>
      <c r="LKA52" s="548"/>
      <c r="LKB52" s="548"/>
      <c r="LKC52" s="548"/>
      <c r="LKD52" s="548"/>
      <c r="LKE52" s="548"/>
      <c r="LKF52" s="548"/>
      <c r="LKG52" s="548"/>
      <c r="LKH52" s="548"/>
      <c r="LKI52" s="548"/>
      <c r="LKJ52" s="548"/>
      <c r="LKK52" s="548"/>
      <c r="LKL52" s="548"/>
      <c r="LKM52" s="548"/>
      <c r="LKN52" s="548"/>
      <c r="LKO52" s="548"/>
      <c r="LKP52" s="548"/>
      <c r="LKQ52" s="548"/>
      <c r="LKR52" s="548"/>
      <c r="LKS52" s="548"/>
      <c r="LKT52" s="548"/>
      <c r="LKU52" s="548"/>
      <c r="LKV52" s="548"/>
      <c r="LKW52" s="548"/>
      <c r="LKX52" s="548"/>
      <c r="LKY52" s="548"/>
      <c r="LKZ52" s="548"/>
      <c r="LLA52" s="548"/>
      <c r="LLB52" s="548"/>
      <c r="LLC52" s="548"/>
      <c r="LLD52" s="548"/>
      <c r="LLE52" s="548"/>
      <c r="LLF52" s="548"/>
      <c r="LLG52" s="548"/>
      <c r="LLH52" s="548"/>
      <c r="LLI52" s="548"/>
      <c r="LLJ52" s="548"/>
      <c r="LLK52" s="548"/>
      <c r="LLL52" s="548"/>
      <c r="LLM52" s="548"/>
      <c r="LLN52" s="548"/>
      <c r="LLO52" s="548"/>
      <c r="LLP52" s="548"/>
      <c r="LLQ52" s="548"/>
      <c r="LLR52" s="548"/>
      <c r="LLS52" s="548"/>
      <c r="LLT52" s="548"/>
      <c r="LLU52" s="548"/>
      <c r="LLV52" s="548"/>
      <c r="LLW52" s="548"/>
      <c r="LLX52" s="548"/>
      <c r="LLY52" s="548"/>
      <c r="LLZ52" s="548"/>
      <c r="LMA52" s="548"/>
      <c r="LMB52" s="548"/>
      <c r="LMC52" s="548"/>
      <c r="LMD52" s="548"/>
      <c r="LME52" s="548"/>
      <c r="LMF52" s="548"/>
      <c r="LMG52" s="548"/>
      <c r="LMH52" s="548"/>
      <c r="LMI52" s="548"/>
      <c r="LMJ52" s="548"/>
      <c r="LMK52" s="548"/>
      <c r="LML52" s="548"/>
      <c r="LMM52" s="548"/>
      <c r="LMN52" s="548"/>
      <c r="LMO52" s="548"/>
      <c r="LMP52" s="548"/>
      <c r="LMQ52" s="548"/>
      <c r="LMR52" s="548"/>
      <c r="LMS52" s="548"/>
      <c r="LMT52" s="548"/>
      <c r="LMU52" s="548"/>
      <c r="LMV52" s="548"/>
      <c r="LMW52" s="548"/>
      <c r="LMX52" s="548"/>
      <c r="LMY52" s="548"/>
      <c r="LMZ52" s="548"/>
      <c r="LNA52" s="548"/>
      <c r="LNB52" s="548"/>
      <c r="LNC52" s="548"/>
      <c r="LND52" s="548"/>
      <c r="LNE52" s="548"/>
      <c r="LNF52" s="548"/>
      <c r="LNG52" s="548"/>
      <c r="LNH52" s="548"/>
      <c r="LNI52" s="548"/>
      <c r="LNJ52" s="548"/>
      <c r="LNK52" s="548"/>
      <c r="LNL52" s="548"/>
      <c r="LNM52" s="548"/>
      <c r="LNN52" s="548"/>
      <c r="LNO52" s="548"/>
      <c r="LNP52" s="548"/>
      <c r="LNQ52" s="548"/>
      <c r="LNR52" s="548"/>
      <c r="LNS52" s="548"/>
      <c r="LNT52" s="548"/>
      <c r="LNU52" s="548"/>
      <c r="LNV52" s="548"/>
      <c r="LNW52" s="548"/>
      <c r="LNX52" s="548"/>
      <c r="LNY52" s="548"/>
      <c r="LNZ52" s="548"/>
      <c r="LOA52" s="548"/>
      <c r="LOB52" s="548"/>
      <c r="LOC52" s="548"/>
      <c r="LOD52" s="548"/>
      <c r="LOE52" s="548"/>
      <c r="LOF52" s="548"/>
      <c r="LOG52" s="548"/>
      <c r="LOH52" s="548"/>
      <c r="LOI52" s="548"/>
      <c r="LOJ52" s="548"/>
      <c r="LOK52" s="548"/>
      <c r="LOL52" s="548"/>
      <c r="LOM52" s="548"/>
      <c r="LON52" s="548"/>
      <c r="LOO52" s="548"/>
      <c r="LOP52" s="548"/>
      <c r="LOQ52" s="548"/>
      <c r="LOR52" s="548"/>
      <c r="LOS52" s="548"/>
      <c r="LOT52" s="548"/>
      <c r="LOU52" s="548"/>
      <c r="LOV52" s="548"/>
      <c r="LOW52" s="548"/>
      <c r="LOX52" s="548"/>
      <c r="LOY52" s="548"/>
      <c r="LOZ52" s="548"/>
      <c r="LPA52" s="548"/>
      <c r="LPB52" s="548"/>
      <c r="LPC52" s="548"/>
      <c r="LPD52" s="548"/>
      <c r="LPE52" s="548"/>
      <c r="LPF52" s="548"/>
      <c r="LPG52" s="548"/>
      <c r="LPH52" s="548"/>
      <c r="LPI52" s="548"/>
      <c r="LPJ52" s="548"/>
      <c r="LPK52" s="548"/>
      <c r="LPL52" s="548"/>
      <c r="LPM52" s="548"/>
      <c r="LPN52" s="548"/>
      <c r="LPO52" s="548"/>
      <c r="LPP52" s="548"/>
      <c r="LPQ52" s="548"/>
      <c r="LPR52" s="548"/>
      <c r="LPS52" s="548"/>
      <c r="LPT52" s="548"/>
      <c r="LPU52" s="548"/>
      <c r="LPV52" s="548"/>
      <c r="LPW52" s="548"/>
      <c r="LPX52" s="548"/>
      <c r="LPY52" s="548"/>
      <c r="LPZ52" s="548"/>
      <c r="LQA52" s="548"/>
      <c r="LQB52" s="548"/>
      <c r="LQC52" s="548"/>
      <c r="LQD52" s="548"/>
      <c r="LQE52" s="548"/>
      <c r="LQF52" s="548"/>
      <c r="LQG52" s="548"/>
      <c r="LQH52" s="548"/>
      <c r="LQI52" s="548"/>
      <c r="LQJ52" s="548"/>
      <c r="LQK52" s="548"/>
      <c r="LQL52" s="548"/>
      <c r="LQM52" s="548"/>
      <c r="LQN52" s="548"/>
      <c r="LQO52" s="548"/>
      <c r="LQP52" s="548"/>
      <c r="LQQ52" s="548"/>
      <c r="LQR52" s="548"/>
      <c r="LQS52" s="548"/>
      <c r="LQT52" s="548"/>
      <c r="LQU52" s="548"/>
      <c r="LQV52" s="548"/>
      <c r="LQW52" s="548"/>
      <c r="LQX52" s="548"/>
      <c r="LQY52" s="548"/>
      <c r="LQZ52" s="548"/>
      <c r="LRA52" s="548"/>
      <c r="LRB52" s="548"/>
      <c r="LRC52" s="548"/>
      <c r="LRD52" s="548"/>
      <c r="LRE52" s="548"/>
      <c r="LRF52" s="548"/>
      <c r="LRG52" s="548"/>
      <c r="LRH52" s="548"/>
      <c r="LRI52" s="548"/>
      <c r="LRJ52" s="548"/>
      <c r="LRK52" s="548"/>
      <c r="LRL52" s="548"/>
      <c r="LRM52" s="548"/>
      <c r="LRN52" s="548"/>
      <c r="LRO52" s="548"/>
      <c r="LRP52" s="548"/>
      <c r="LRQ52" s="548"/>
      <c r="LRR52" s="548"/>
      <c r="LRS52" s="548"/>
      <c r="LRT52" s="548"/>
      <c r="LRU52" s="548"/>
      <c r="LRV52" s="548"/>
      <c r="LRW52" s="548"/>
      <c r="LRX52" s="548"/>
      <c r="LRY52" s="548"/>
      <c r="LRZ52" s="548"/>
      <c r="LSA52" s="548"/>
      <c r="LSB52" s="548"/>
      <c r="LSC52" s="548"/>
      <c r="LSD52" s="548"/>
      <c r="LSE52" s="548"/>
      <c r="LSF52" s="548"/>
      <c r="LSG52" s="548"/>
      <c r="LSH52" s="548"/>
      <c r="LSI52" s="548"/>
      <c r="LSJ52" s="548"/>
      <c r="LSK52" s="548"/>
      <c r="LSL52" s="548"/>
      <c r="LSM52" s="548"/>
      <c r="LSN52" s="548"/>
      <c r="LSO52" s="548"/>
      <c r="LSP52" s="548"/>
      <c r="LSQ52" s="548"/>
      <c r="LSR52" s="548"/>
      <c r="LSS52" s="548"/>
      <c r="LST52" s="548"/>
      <c r="LSU52" s="548"/>
      <c r="LSV52" s="548"/>
      <c r="LSW52" s="548"/>
      <c r="LSX52" s="548"/>
      <c r="LSY52" s="548"/>
      <c r="LSZ52" s="548"/>
      <c r="LTA52" s="548"/>
      <c r="LTB52" s="548"/>
      <c r="LTC52" s="548"/>
      <c r="LTD52" s="548"/>
      <c r="LTE52" s="548"/>
      <c r="LTF52" s="548"/>
      <c r="LTG52" s="548"/>
      <c r="LTH52" s="548"/>
      <c r="LTI52" s="548"/>
      <c r="LTJ52" s="548"/>
      <c r="LTK52" s="548"/>
      <c r="LTL52" s="548"/>
      <c r="LTM52" s="548"/>
      <c r="LTN52" s="548"/>
      <c r="LTO52" s="548"/>
      <c r="LTP52" s="548"/>
      <c r="LTQ52" s="548"/>
      <c r="LTR52" s="548"/>
      <c r="LTS52" s="548"/>
      <c r="LTT52" s="548"/>
      <c r="LTU52" s="548"/>
      <c r="LTV52" s="548"/>
      <c r="LTW52" s="548"/>
      <c r="LTX52" s="548"/>
      <c r="LTY52" s="548"/>
      <c r="LTZ52" s="548"/>
      <c r="LUA52" s="548"/>
      <c r="LUB52" s="548"/>
      <c r="LUC52" s="548"/>
      <c r="LUD52" s="548"/>
      <c r="LUE52" s="548"/>
      <c r="LUF52" s="548"/>
      <c r="LUG52" s="548"/>
      <c r="LUH52" s="548"/>
      <c r="LUI52" s="548"/>
      <c r="LUJ52" s="548"/>
      <c r="LUK52" s="548"/>
      <c r="LUL52" s="548"/>
      <c r="LUM52" s="548"/>
      <c r="LUN52" s="548"/>
      <c r="LUO52" s="548"/>
      <c r="LUP52" s="548"/>
      <c r="LUQ52" s="548"/>
      <c r="LUR52" s="548"/>
      <c r="LUS52" s="548"/>
      <c r="LUT52" s="548"/>
      <c r="LUU52" s="548"/>
      <c r="LUV52" s="548"/>
      <c r="LUW52" s="548"/>
      <c r="LUX52" s="548"/>
      <c r="LUY52" s="548"/>
      <c r="LUZ52" s="548"/>
      <c r="LVA52" s="548"/>
      <c r="LVB52" s="548"/>
      <c r="LVC52" s="548"/>
      <c r="LVD52" s="548"/>
      <c r="LVE52" s="548"/>
      <c r="LVF52" s="548"/>
      <c r="LVG52" s="548"/>
      <c r="LVH52" s="548"/>
      <c r="LVI52" s="548"/>
      <c r="LVJ52" s="548"/>
      <c r="LVK52" s="548"/>
      <c r="LVL52" s="548"/>
      <c r="LVM52" s="548"/>
      <c r="LVN52" s="548"/>
      <c r="LVO52" s="548"/>
      <c r="LVP52" s="548"/>
      <c r="LVQ52" s="548"/>
      <c r="LVR52" s="548"/>
      <c r="LVS52" s="548"/>
      <c r="LVT52" s="548"/>
      <c r="LVU52" s="548"/>
      <c r="LVV52" s="548"/>
      <c r="LVW52" s="548"/>
      <c r="LVX52" s="548"/>
      <c r="LVY52" s="548"/>
      <c r="LVZ52" s="548"/>
      <c r="LWA52" s="548"/>
      <c r="LWB52" s="548"/>
      <c r="LWC52" s="548"/>
      <c r="LWD52" s="548"/>
      <c r="LWE52" s="548"/>
      <c r="LWF52" s="548"/>
      <c r="LWG52" s="548"/>
      <c r="LWH52" s="548"/>
      <c r="LWI52" s="548"/>
      <c r="LWJ52" s="548"/>
      <c r="LWK52" s="548"/>
      <c r="LWL52" s="548"/>
      <c r="LWM52" s="548"/>
      <c r="LWN52" s="548"/>
      <c r="LWO52" s="548"/>
      <c r="LWP52" s="548"/>
      <c r="LWQ52" s="548"/>
      <c r="LWR52" s="548"/>
      <c r="LWS52" s="548"/>
      <c r="LWT52" s="548"/>
      <c r="LWU52" s="548"/>
      <c r="LWV52" s="548"/>
      <c r="LWW52" s="548"/>
      <c r="LWX52" s="548"/>
      <c r="LWY52" s="548"/>
      <c r="LWZ52" s="548"/>
      <c r="LXA52" s="548"/>
      <c r="LXB52" s="548"/>
      <c r="LXC52" s="548"/>
      <c r="LXD52" s="548"/>
      <c r="LXE52" s="548"/>
      <c r="LXF52" s="548"/>
      <c r="LXG52" s="548"/>
      <c r="LXH52" s="548"/>
      <c r="LXI52" s="548"/>
      <c r="LXJ52" s="548"/>
      <c r="LXK52" s="548"/>
      <c r="LXL52" s="548"/>
      <c r="LXM52" s="548"/>
      <c r="LXN52" s="548"/>
      <c r="LXO52" s="548"/>
      <c r="LXP52" s="548"/>
      <c r="LXQ52" s="548"/>
      <c r="LXR52" s="548"/>
      <c r="LXS52" s="548"/>
      <c r="LXT52" s="548"/>
      <c r="LXU52" s="548"/>
      <c r="LXV52" s="548"/>
      <c r="LXW52" s="548"/>
      <c r="LXX52" s="548"/>
      <c r="LXY52" s="548"/>
      <c r="LXZ52" s="548"/>
      <c r="LYA52" s="548"/>
      <c r="LYB52" s="548"/>
      <c r="LYC52" s="548"/>
      <c r="LYD52" s="548"/>
      <c r="LYE52" s="548"/>
      <c r="LYF52" s="548"/>
      <c r="LYG52" s="548"/>
      <c r="LYH52" s="548"/>
      <c r="LYI52" s="548"/>
      <c r="LYJ52" s="548"/>
      <c r="LYK52" s="548"/>
      <c r="LYL52" s="548"/>
      <c r="LYM52" s="548"/>
      <c r="LYN52" s="548"/>
      <c r="LYO52" s="548"/>
      <c r="LYP52" s="548"/>
      <c r="LYQ52" s="548"/>
      <c r="LYR52" s="548"/>
      <c r="LYS52" s="548"/>
      <c r="LYT52" s="548"/>
      <c r="LYU52" s="548"/>
      <c r="LYV52" s="548"/>
      <c r="LYW52" s="548"/>
      <c r="LYX52" s="548"/>
      <c r="LYY52" s="548"/>
      <c r="LYZ52" s="548"/>
      <c r="LZA52" s="548"/>
      <c r="LZB52" s="548"/>
      <c r="LZC52" s="548"/>
      <c r="LZD52" s="548"/>
      <c r="LZE52" s="548"/>
      <c r="LZF52" s="548"/>
      <c r="LZG52" s="548"/>
      <c r="LZH52" s="548"/>
      <c r="LZI52" s="548"/>
      <c r="LZJ52" s="548"/>
      <c r="LZK52" s="548"/>
      <c r="LZL52" s="548"/>
      <c r="LZM52" s="548"/>
      <c r="LZN52" s="548"/>
      <c r="LZO52" s="548"/>
      <c r="LZP52" s="548"/>
      <c r="LZQ52" s="548"/>
      <c r="LZR52" s="548"/>
      <c r="LZS52" s="548"/>
      <c r="LZT52" s="548"/>
      <c r="LZU52" s="548"/>
      <c r="LZV52" s="548"/>
      <c r="LZW52" s="548"/>
      <c r="LZX52" s="548"/>
      <c r="LZY52" s="548"/>
      <c r="LZZ52" s="548"/>
      <c r="MAA52" s="548"/>
      <c r="MAB52" s="548"/>
      <c r="MAC52" s="548"/>
      <c r="MAD52" s="548"/>
      <c r="MAE52" s="548"/>
      <c r="MAF52" s="548"/>
      <c r="MAG52" s="548"/>
      <c r="MAH52" s="548"/>
      <c r="MAI52" s="548"/>
      <c r="MAJ52" s="548"/>
      <c r="MAK52" s="548"/>
      <c r="MAL52" s="548"/>
      <c r="MAM52" s="548"/>
      <c r="MAN52" s="548"/>
      <c r="MAO52" s="548"/>
      <c r="MAP52" s="548"/>
      <c r="MAQ52" s="548"/>
      <c r="MAR52" s="548"/>
      <c r="MAS52" s="548"/>
      <c r="MAT52" s="548"/>
      <c r="MAU52" s="548"/>
      <c r="MAV52" s="548"/>
      <c r="MAW52" s="548"/>
      <c r="MAX52" s="548"/>
      <c r="MAY52" s="548"/>
      <c r="MAZ52" s="548"/>
      <c r="MBA52" s="548"/>
      <c r="MBB52" s="548"/>
      <c r="MBC52" s="548"/>
      <c r="MBD52" s="548"/>
      <c r="MBE52" s="548"/>
      <c r="MBF52" s="548"/>
      <c r="MBG52" s="548"/>
      <c r="MBH52" s="548"/>
      <c r="MBI52" s="548"/>
      <c r="MBJ52" s="548"/>
      <c r="MBK52" s="548"/>
      <c r="MBL52" s="548"/>
      <c r="MBM52" s="548"/>
      <c r="MBN52" s="548"/>
      <c r="MBO52" s="548"/>
      <c r="MBP52" s="548"/>
      <c r="MBQ52" s="548"/>
      <c r="MBR52" s="548"/>
      <c r="MBS52" s="548"/>
      <c r="MBT52" s="548"/>
      <c r="MBU52" s="548"/>
      <c r="MBV52" s="548"/>
      <c r="MBW52" s="548"/>
      <c r="MBX52" s="548"/>
      <c r="MBY52" s="548"/>
      <c r="MBZ52" s="548"/>
      <c r="MCA52" s="548"/>
      <c r="MCB52" s="548"/>
      <c r="MCC52" s="548"/>
      <c r="MCD52" s="548"/>
      <c r="MCE52" s="548"/>
      <c r="MCF52" s="548"/>
      <c r="MCG52" s="548"/>
      <c r="MCH52" s="548"/>
      <c r="MCI52" s="548"/>
      <c r="MCJ52" s="548"/>
      <c r="MCK52" s="548"/>
      <c r="MCL52" s="548"/>
      <c r="MCM52" s="548"/>
      <c r="MCN52" s="548"/>
      <c r="MCO52" s="548"/>
      <c r="MCP52" s="548"/>
      <c r="MCQ52" s="548"/>
      <c r="MCR52" s="548"/>
      <c r="MCS52" s="548"/>
      <c r="MCT52" s="548"/>
      <c r="MCU52" s="548"/>
      <c r="MCV52" s="548"/>
      <c r="MCW52" s="548"/>
      <c r="MCX52" s="548"/>
      <c r="MCY52" s="548"/>
      <c r="MCZ52" s="548"/>
      <c r="MDA52" s="548"/>
      <c r="MDB52" s="548"/>
      <c r="MDC52" s="548"/>
      <c r="MDD52" s="548"/>
      <c r="MDE52" s="548"/>
      <c r="MDF52" s="548"/>
      <c r="MDG52" s="548"/>
      <c r="MDH52" s="548"/>
      <c r="MDI52" s="548"/>
      <c r="MDJ52" s="548"/>
      <c r="MDK52" s="548"/>
      <c r="MDL52" s="548"/>
      <c r="MDM52" s="548"/>
      <c r="MDN52" s="548"/>
      <c r="MDO52" s="548"/>
      <c r="MDP52" s="548"/>
      <c r="MDQ52" s="548"/>
      <c r="MDR52" s="548"/>
      <c r="MDS52" s="548"/>
      <c r="MDT52" s="548"/>
      <c r="MDU52" s="548"/>
      <c r="MDV52" s="548"/>
      <c r="MDW52" s="548"/>
      <c r="MDX52" s="548"/>
      <c r="MDY52" s="548"/>
      <c r="MDZ52" s="548"/>
      <c r="MEA52" s="548"/>
      <c r="MEB52" s="548"/>
      <c r="MEC52" s="548"/>
      <c r="MED52" s="548"/>
      <c r="MEE52" s="548"/>
      <c r="MEF52" s="548"/>
      <c r="MEG52" s="548"/>
      <c r="MEH52" s="548"/>
      <c r="MEI52" s="548"/>
      <c r="MEJ52" s="548"/>
      <c r="MEK52" s="548"/>
      <c r="MEL52" s="548"/>
      <c r="MEM52" s="548"/>
      <c r="MEN52" s="548"/>
      <c r="MEO52" s="548"/>
      <c r="MEP52" s="548"/>
      <c r="MEQ52" s="548"/>
      <c r="MER52" s="548"/>
      <c r="MES52" s="548"/>
      <c r="MET52" s="548"/>
      <c r="MEU52" s="548"/>
      <c r="MEV52" s="548"/>
      <c r="MEW52" s="548"/>
      <c r="MEX52" s="548"/>
      <c r="MEY52" s="548"/>
      <c r="MEZ52" s="548"/>
      <c r="MFA52" s="548"/>
      <c r="MFB52" s="548"/>
      <c r="MFC52" s="548"/>
      <c r="MFD52" s="548"/>
      <c r="MFE52" s="548"/>
      <c r="MFF52" s="548"/>
      <c r="MFG52" s="548"/>
      <c r="MFH52" s="548"/>
      <c r="MFI52" s="548"/>
      <c r="MFJ52" s="548"/>
      <c r="MFK52" s="548"/>
      <c r="MFL52" s="548"/>
      <c r="MFM52" s="548"/>
      <c r="MFN52" s="548"/>
      <c r="MFO52" s="548"/>
      <c r="MFP52" s="548"/>
      <c r="MFQ52" s="548"/>
      <c r="MFR52" s="548"/>
      <c r="MFS52" s="548"/>
      <c r="MFT52" s="548"/>
      <c r="MFU52" s="548"/>
      <c r="MFV52" s="548"/>
      <c r="MFW52" s="548"/>
      <c r="MFX52" s="548"/>
      <c r="MFY52" s="548"/>
      <c r="MFZ52" s="548"/>
      <c r="MGA52" s="548"/>
      <c r="MGB52" s="548"/>
      <c r="MGC52" s="548"/>
      <c r="MGD52" s="548"/>
      <c r="MGE52" s="548"/>
      <c r="MGF52" s="548"/>
      <c r="MGG52" s="548"/>
      <c r="MGH52" s="548"/>
      <c r="MGI52" s="548"/>
      <c r="MGJ52" s="548"/>
      <c r="MGK52" s="548"/>
      <c r="MGL52" s="548"/>
      <c r="MGM52" s="548"/>
      <c r="MGN52" s="548"/>
      <c r="MGO52" s="548"/>
      <c r="MGP52" s="548"/>
      <c r="MGQ52" s="548"/>
      <c r="MGR52" s="548"/>
      <c r="MGS52" s="548"/>
      <c r="MGT52" s="548"/>
      <c r="MGU52" s="548"/>
      <c r="MGV52" s="548"/>
      <c r="MGW52" s="548"/>
      <c r="MGX52" s="548"/>
      <c r="MGY52" s="548"/>
      <c r="MGZ52" s="548"/>
      <c r="MHA52" s="548"/>
      <c r="MHB52" s="548"/>
      <c r="MHC52" s="548"/>
      <c r="MHD52" s="548"/>
      <c r="MHE52" s="548"/>
      <c r="MHF52" s="548"/>
      <c r="MHG52" s="548"/>
      <c r="MHH52" s="548"/>
      <c r="MHI52" s="548"/>
      <c r="MHJ52" s="548"/>
      <c r="MHK52" s="548"/>
      <c r="MHL52" s="548"/>
      <c r="MHM52" s="548"/>
      <c r="MHN52" s="548"/>
      <c r="MHO52" s="548"/>
      <c r="MHP52" s="548"/>
      <c r="MHQ52" s="548"/>
      <c r="MHR52" s="548"/>
      <c r="MHS52" s="548"/>
      <c r="MHT52" s="548"/>
      <c r="MHU52" s="548"/>
      <c r="MHV52" s="548"/>
      <c r="MHW52" s="548"/>
      <c r="MHX52" s="548"/>
      <c r="MHY52" s="548"/>
      <c r="MHZ52" s="548"/>
      <c r="MIA52" s="548"/>
      <c r="MIB52" s="548"/>
      <c r="MIC52" s="548"/>
      <c r="MID52" s="548"/>
      <c r="MIE52" s="548"/>
      <c r="MIF52" s="548"/>
      <c r="MIG52" s="548"/>
      <c r="MIH52" s="548"/>
      <c r="MII52" s="548"/>
      <c r="MIJ52" s="548"/>
      <c r="MIK52" s="548"/>
      <c r="MIL52" s="548"/>
      <c r="MIM52" s="548"/>
      <c r="MIN52" s="548"/>
      <c r="MIO52" s="548"/>
      <c r="MIP52" s="548"/>
      <c r="MIQ52" s="548"/>
      <c r="MIR52" s="548"/>
      <c r="MIS52" s="548"/>
      <c r="MIT52" s="548"/>
      <c r="MIU52" s="548"/>
      <c r="MIV52" s="548"/>
      <c r="MIW52" s="548"/>
      <c r="MIX52" s="548"/>
      <c r="MIY52" s="548"/>
      <c r="MIZ52" s="548"/>
      <c r="MJA52" s="548"/>
      <c r="MJB52" s="548"/>
      <c r="MJC52" s="548"/>
      <c r="MJD52" s="548"/>
      <c r="MJE52" s="548"/>
      <c r="MJF52" s="548"/>
      <c r="MJG52" s="548"/>
      <c r="MJH52" s="548"/>
      <c r="MJI52" s="548"/>
      <c r="MJJ52" s="548"/>
      <c r="MJK52" s="548"/>
      <c r="MJL52" s="548"/>
      <c r="MJM52" s="548"/>
      <c r="MJN52" s="548"/>
      <c r="MJO52" s="548"/>
      <c r="MJP52" s="548"/>
      <c r="MJQ52" s="548"/>
      <c r="MJR52" s="548"/>
      <c r="MJS52" s="548"/>
      <c r="MJT52" s="548"/>
      <c r="MJU52" s="548"/>
      <c r="MJV52" s="548"/>
      <c r="MJW52" s="548"/>
      <c r="MJX52" s="548"/>
      <c r="MJY52" s="548"/>
      <c r="MJZ52" s="548"/>
      <c r="MKA52" s="548"/>
      <c r="MKB52" s="548"/>
      <c r="MKC52" s="548"/>
      <c r="MKD52" s="548"/>
      <c r="MKE52" s="548"/>
      <c r="MKF52" s="548"/>
      <c r="MKG52" s="548"/>
      <c r="MKH52" s="548"/>
      <c r="MKI52" s="548"/>
      <c r="MKJ52" s="548"/>
      <c r="MKK52" s="548"/>
      <c r="MKL52" s="548"/>
      <c r="MKM52" s="548"/>
      <c r="MKN52" s="548"/>
      <c r="MKO52" s="548"/>
      <c r="MKP52" s="548"/>
      <c r="MKQ52" s="548"/>
      <c r="MKR52" s="548"/>
      <c r="MKS52" s="548"/>
      <c r="MKT52" s="548"/>
      <c r="MKU52" s="548"/>
      <c r="MKV52" s="548"/>
      <c r="MKW52" s="548"/>
      <c r="MKX52" s="548"/>
      <c r="MKY52" s="548"/>
      <c r="MKZ52" s="548"/>
      <c r="MLA52" s="548"/>
      <c r="MLB52" s="548"/>
      <c r="MLC52" s="548"/>
      <c r="MLD52" s="548"/>
      <c r="MLE52" s="548"/>
      <c r="MLF52" s="548"/>
      <c r="MLG52" s="548"/>
      <c r="MLH52" s="548"/>
      <c r="MLI52" s="548"/>
      <c r="MLJ52" s="548"/>
      <c r="MLK52" s="548"/>
      <c r="MLL52" s="548"/>
      <c r="MLM52" s="548"/>
      <c r="MLN52" s="548"/>
      <c r="MLO52" s="548"/>
      <c r="MLP52" s="548"/>
      <c r="MLQ52" s="548"/>
      <c r="MLR52" s="548"/>
      <c r="MLS52" s="548"/>
      <c r="MLT52" s="548"/>
      <c r="MLU52" s="548"/>
      <c r="MLV52" s="548"/>
      <c r="MLW52" s="548"/>
      <c r="MLX52" s="548"/>
      <c r="MLY52" s="548"/>
      <c r="MLZ52" s="548"/>
      <c r="MMA52" s="548"/>
      <c r="MMB52" s="548"/>
      <c r="MMC52" s="548"/>
      <c r="MMD52" s="548"/>
      <c r="MME52" s="548"/>
      <c r="MMF52" s="548"/>
      <c r="MMG52" s="548"/>
      <c r="MMH52" s="548"/>
      <c r="MMI52" s="548"/>
      <c r="MMJ52" s="548"/>
      <c r="MMK52" s="548"/>
      <c r="MML52" s="548"/>
      <c r="MMM52" s="548"/>
      <c r="MMN52" s="548"/>
      <c r="MMO52" s="548"/>
      <c r="MMP52" s="548"/>
      <c r="MMQ52" s="548"/>
      <c r="MMR52" s="548"/>
      <c r="MMS52" s="548"/>
      <c r="MMT52" s="548"/>
      <c r="MMU52" s="548"/>
      <c r="MMV52" s="548"/>
      <c r="MMW52" s="548"/>
      <c r="MMX52" s="548"/>
      <c r="MMY52" s="548"/>
      <c r="MMZ52" s="548"/>
      <c r="MNA52" s="548"/>
      <c r="MNB52" s="548"/>
      <c r="MNC52" s="548"/>
      <c r="MND52" s="548"/>
      <c r="MNE52" s="548"/>
      <c r="MNF52" s="548"/>
      <c r="MNG52" s="548"/>
      <c r="MNH52" s="548"/>
      <c r="MNI52" s="548"/>
      <c r="MNJ52" s="548"/>
      <c r="MNK52" s="548"/>
      <c r="MNL52" s="548"/>
      <c r="MNM52" s="548"/>
      <c r="MNN52" s="548"/>
      <c r="MNO52" s="548"/>
      <c r="MNP52" s="548"/>
      <c r="MNQ52" s="548"/>
      <c r="MNR52" s="548"/>
      <c r="MNS52" s="548"/>
      <c r="MNT52" s="548"/>
      <c r="MNU52" s="548"/>
      <c r="MNV52" s="548"/>
      <c r="MNW52" s="548"/>
      <c r="MNX52" s="548"/>
      <c r="MNY52" s="548"/>
      <c r="MNZ52" s="548"/>
      <c r="MOA52" s="548"/>
      <c r="MOB52" s="548"/>
      <c r="MOC52" s="548"/>
      <c r="MOD52" s="548"/>
      <c r="MOE52" s="548"/>
      <c r="MOF52" s="548"/>
      <c r="MOG52" s="548"/>
      <c r="MOH52" s="548"/>
      <c r="MOI52" s="548"/>
      <c r="MOJ52" s="548"/>
      <c r="MOK52" s="548"/>
      <c r="MOL52" s="548"/>
      <c r="MOM52" s="548"/>
      <c r="MON52" s="548"/>
      <c r="MOO52" s="548"/>
      <c r="MOP52" s="548"/>
      <c r="MOQ52" s="548"/>
      <c r="MOR52" s="548"/>
      <c r="MOS52" s="548"/>
      <c r="MOT52" s="548"/>
      <c r="MOU52" s="548"/>
      <c r="MOV52" s="548"/>
      <c r="MOW52" s="548"/>
      <c r="MOX52" s="548"/>
      <c r="MOY52" s="548"/>
      <c r="MOZ52" s="548"/>
      <c r="MPA52" s="548"/>
      <c r="MPB52" s="548"/>
      <c r="MPC52" s="548"/>
      <c r="MPD52" s="548"/>
      <c r="MPE52" s="548"/>
      <c r="MPF52" s="548"/>
      <c r="MPG52" s="548"/>
      <c r="MPH52" s="548"/>
      <c r="MPI52" s="548"/>
      <c r="MPJ52" s="548"/>
      <c r="MPK52" s="548"/>
      <c r="MPL52" s="548"/>
      <c r="MPM52" s="548"/>
      <c r="MPN52" s="548"/>
      <c r="MPO52" s="548"/>
      <c r="MPP52" s="548"/>
      <c r="MPQ52" s="548"/>
      <c r="MPR52" s="548"/>
      <c r="MPS52" s="548"/>
      <c r="MPT52" s="548"/>
      <c r="MPU52" s="548"/>
      <c r="MPV52" s="548"/>
      <c r="MPW52" s="548"/>
      <c r="MPX52" s="548"/>
      <c r="MPY52" s="548"/>
      <c r="MPZ52" s="548"/>
      <c r="MQA52" s="548"/>
      <c r="MQB52" s="548"/>
      <c r="MQC52" s="548"/>
      <c r="MQD52" s="548"/>
      <c r="MQE52" s="548"/>
      <c r="MQF52" s="548"/>
      <c r="MQG52" s="548"/>
      <c r="MQH52" s="548"/>
      <c r="MQI52" s="548"/>
      <c r="MQJ52" s="548"/>
      <c r="MQK52" s="548"/>
      <c r="MQL52" s="548"/>
      <c r="MQM52" s="548"/>
      <c r="MQN52" s="548"/>
      <c r="MQO52" s="548"/>
      <c r="MQP52" s="548"/>
      <c r="MQQ52" s="548"/>
      <c r="MQR52" s="548"/>
      <c r="MQS52" s="548"/>
      <c r="MQT52" s="548"/>
      <c r="MQU52" s="548"/>
      <c r="MQV52" s="548"/>
      <c r="MQW52" s="548"/>
      <c r="MQX52" s="548"/>
      <c r="MQY52" s="548"/>
      <c r="MQZ52" s="548"/>
      <c r="MRA52" s="548"/>
      <c r="MRB52" s="548"/>
      <c r="MRC52" s="548"/>
      <c r="MRD52" s="548"/>
      <c r="MRE52" s="548"/>
      <c r="MRF52" s="548"/>
      <c r="MRG52" s="548"/>
      <c r="MRH52" s="548"/>
      <c r="MRI52" s="548"/>
      <c r="MRJ52" s="548"/>
      <c r="MRK52" s="548"/>
      <c r="MRL52" s="548"/>
      <c r="MRM52" s="548"/>
      <c r="MRN52" s="548"/>
      <c r="MRO52" s="548"/>
      <c r="MRP52" s="548"/>
      <c r="MRQ52" s="548"/>
      <c r="MRR52" s="548"/>
      <c r="MRS52" s="548"/>
      <c r="MRT52" s="548"/>
      <c r="MRU52" s="548"/>
      <c r="MRV52" s="548"/>
      <c r="MRW52" s="548"/>
      <c r="MRX52" s="548"/>
      <c r="MRY52" s="548"/>
      <c r="MRZ52" s="548"/>
      <c r="MSA52" s="548"/>
      <c r="MSB52" s="548"/>
      <c r="MSC52" s="548"/>
      <c r="MSD52" s="548"/>
      <c r="MSE52" s="548"/>
      <c r="MSF52" s="548"/>
      <c r="MSG52" s="548"/>
      <c r="MSH52" s="548"/>
      <c r="MSI52" s="548"/>
      <c r="MSJ52" s="548"/>
      <c r="MSK52" s="548"/>
      <c r="MSL52" s="548"/>
      <c r="MSM52" s="548"/>
      <c r="MSN52" s="548"/>
      <c r="MSO52" s="548"/>
      <c r="MSP52" s="548"/>
      <c r="MSQ52" s="548"/>
      <c r="MSR52" s="548"/>
      <c r="MSS52" s="548"/>
      <c r="MST52" s="548"/>
      <c r="MSU52" s="548"/>
      <c r="MSV52" s="548"/>
      <c r="MSW52" s="548"/>
      <c r="MSX52" s="548"/>
      <c r="MSY52" s="548"/>
      <c r="MSZ52" s="548"/>
      <c r="MTA52" s="548"/>
      <c r="MTB52" s="548"/>
      <c r="MTC52" s="548"/>
      <c r="MTD52" s="548"/>
      <c r="MTE52" s="548"/>
      <c r="MTF52" s="548"/>
      <c r="MTG52" s="548"/>
      <c r="MTH52" s="548"/>
      <c r="MTI52" s="548"/>
      <c r="MTJ52" s="548"/>
      <c r="MTK52" s="548"/>
      <c r="MTL52" s="548"/>
      <c r="MTM52" s="548"/>
      <c r="MTN52" s="548"/>
      <c r="MTO52" s="548"/>
      <c r="MTP52" s="548"/>
      <c r="MTQ52" s="548"/>
      <c r="MTR52" s="548"/>
      <c r="MTS52" s="548"/>
      <c r="MTT52" s="548"/>
      <c r="MTU52" s="548"/>
      <c r="MTV52" s="548"/>
      <c r="MTW52" s="548"/>
      <c r="MTX52" s="548"/>
      <c r="MTY52" s="548"/>
      <c r="MTZ52" s="548"/>
      <c r="MUA52" s="548"/>
      <c r="MUB52" s="548"/>
      <c r="MUC52" s="548"/>
      <c r="MUD52" s="548"/>
      <c r="MUE52" s="548"/>
      <c r="MUF52" s="548"/>
      <c r="MUG52" s="548"/>
      <c r="MUH52" s="548"/>
      <c r="MUI52" s="548"/>
      <c r="MUJ52" s="548"/>
      <c r="MUK52" s="548"/>
      <c r="MUL52" s="548"/>
      <c r="MUM52" s="548"/>
      <c r="MUN52" s="548"/>
      <c r="MUO52" s="548"/>
      <c r="MUP52" s="548"/>
      <c r="MUQ52" s="548"/>
      <c r="MUR52" s="548"/>
      <c r="MUS52" s="548"/>
      <c r="MUT52" s="548"/>
      <c r="MUU52" s="548"/>
      <c r="MUV52" s="548"/>
      <c r="MUW52" s="548"/>
      <c r="MUX52" s="548"/>
      <c r="MUY52" s="548"/>
      <c r="MUZ52" s="548"/>
      <c r="MVA52" s="548"/>
      <c r="MVB52" s="548"/>
      <c r="MVC52" s="548"/>
      <c r="MVD52" s="548"/>
      <c r="MVE52" s="548"/>
      <c r="MVF52" s="548"/>
      <c r="MVG52" s="548"/>
      <c r="MVH52" s="548"/>
      <c r="MVI52" s="548"/>
      <c r="MVJ52" s="548"/>
      <c r="MVK52" s="548"/>
      <c r="MVL52" s="548"/>
      <c r="MVM52" s="548"/>
      <c r="MVN52" s="548"/>
      <c r="MVO52" s="548"/>
      <c r="MVP52" s="548"/>
      <c r="MVQ52" s="548"/>
      <c r="MVR52" s="548"/>
      <c r="MVS52" s="548"/>
      <c r="MVT52" s="548"/>
      <c r="MVU52" s="548"/>
      <c r="MVV52" s="548"/>
      <c r="MVW52" s="548"/>
      <c r="MVX52" s="548"/>
      <c r="MVY52" s="548"/>
      <c r="MVZ52" s="548"/>
      <c r="MWA52" s="548"/>
      <c r="MWB52" s="548"/>
      <c r="MWC52" s="548"/>
      <c r="MWD52" s="548"/>
      <c r="MWE52" s="548"/>
      <c r="MWF52" s="548"/>
      <c r="MWG52" s="548"/>
      <c r="MWH52" s="548"/>
      <c r="MWI52" s="548"/>
      <c r="MWJ52" s="548"/>
      <c r="MWK52" s="548"/>
      <c r="MWL52" s="548"/>
      <c r="MWM52" s="548"/>
      <c r="MWN52" s="548"/>
      <c r="MWO52" s="548"/>
      <c r="MWP52" s="548"/>
      <c r="MWQ52" s="548"/>
      <c r="MWR52" s="548"/>
      <c r="MWS52" s="548"/>
      <c r="MWT52" s="548"/>
      <c r="MWU52" s="548"/>
      <c r="MWV52" s="548"/>
      <c r="MWW52" s="548"/>
      <c r="MWX52" s="548"/>
      <c r="MWY52" s="548"/>
      <c r="MWZ52" s="548"/>
      <c r="MXA52" s="548"/>
      <c r="MXB52" s="548"/>
      <c r="MXC52" s="548"/>
      <c r="MXD52" s="548"/>
      <c r="MXE52" s="548"/>
      <c r="MXF52" s="548"/>
      <c r="MXG52" s="548"/>
      <c r="MXH52" s="548"/>
      <c r="MXI52" s="548"/>
      <c r="MXJ52" s="548"/>
      <c r="MXK52" s="548"/>
      <c r="MXL52" s="548"/>
      <c r="MXM52" s="548"/>
      <c r="MXN52" s="548"/>
      <c r="MXO52" s="548"/>
      <c r="MXP52" s="548"/>
      <c r="MXQ52" s="548"/>
      <c r="MXR52" s="548"/>
      <c r="MXS52" s="548"/>
      <c r="MXT52" s="548"/>
      <c r="MXU52" s="548"/>
      <c r="MXV52" s="548"/>
      <c r="MXW52" s="548"/>
      <c r="MXX52" s="548"/>
      <c r="MXY52" s="548"/>
      <c r="MXZ52" s="548"/>
      <c r="MYA52" s="548"/>
      <c r="MYB52" s="548"/>
      <c r="MYC52" s="548"/>
      <c r="MYD52" s="548"/>
      <c r="MYE52" s="548"/>
      <c r="MYF52" s="548"/>
      <c r="MYG52" s="548"/>
      <c r="MYH52" s="548"/>
      <c r="MYI52" s="548"/>
      <c r="MYJ52" s="548"/>
      <c r="MYK52" s="548"/>
      <c r="MYL52" s="548"/>
      <c r="MYM52" s="548"/>
      <c r="MYN52" s="548"/>
      <c r="MYO52" s="548"/>
      <c r="MYP52" s="548"/>
      <c r="MYQ52" s="548"/>
      <c r="MYR52" s="548"/>
      <c r="MYS52" s="548"/>
      <c r="MYT52" s="548"/>
      <c r="MYU52" s="548"/>
      <c r="MYV52" s="548"/>
      <c r="MYW52" s="548"/>
      <c r="MYX52" s="548"/>
      <c r="MYY52" s="548"/>
      <c r="MYZ52" s="548"/>
      <c r="MZA52" s="548"/>
      <c r="MZB52" s="548"/>
      <c r="MZC52" s="548"/>
      <c r="MZD52" s="548"/>
      <c r="MZE52" s="548"/>
      <c r="MZF52" s="548"/>
      <c r="MZG52" s="548"/>
      <c r="MZH52" s="548"/>
      <c r="MZI52" s="548"/>
      <c r="MZJ52" s="548"/>
      <c r="MZK52" s="548"/>
      <c r="MZL52" s="548"/>
      <c r="MZM52" s="548"/>
      <c r="MZN52" s="548"/>
      <c r="MZO52" s="548"/>
      <c r="MZP52" s="548"/>
      <c r="MZQ52" s="548"/>
      <c r="MZR52" s="548"/>
      <c r="MZS52" s="548"/>
      <c r="MZT52" s="548"/>
      <c r="MZU52" s="548"/>
      <c r="MZV52" s="548"/>
      <c r="MZW52" s="548"/>
      <c r="MZX52" s="548"/>
      <c r="MZY52" s="548"/>
      <c r="MZZ52" s="548"/>
      <c r="NAA52" s="548"/>
      <c r="NAB52" s="548"/>
      <c r="NAC52" s="548"/>
      <c r="NAD52" s="548"/>
      <c r="NAE52" s="548"/>
      <c r="NAF52" s="548"/>
      <c r="NAG52" s="548"/>
      <c r="NAH52" s="548"/>
      <c r="NAI52" s="548"/>
      <c r="NAJ52" s="548"/>
      <c r="NAK52" s="548"/>
      <c r="NAL52" s="548"/>
      <c r="NAM52" s="548"/>
      <c r="NAN52" s="548"/>
      <c r="NAO52" s="548"/>
      <c r="NAP52" s="548"/>
      <c r="NAQ52" s="548"/>
      <c r="NAR52" s="548"/>
      <c r="NAS52" s="548"/>
      <c r="NAT52" s="548"/>
      <c r="NAU52" s="548"/>
      <c r="NAV52" s="548"/>
      <c r="NAW52" s="548"/>
      <c r="NAX52" s="548"/>
      <c r="NAY52" s="548"/>
      <c r="NAZ52" s="548"/>
      <c r="NBA52" s="548"/>
      <c r="NBB52" s="548"/>
      <c r="NBC52" s="548"/>
      <c r="NBD52" s="548"/>
      <c r="NBE52" s="548"/>
      <c r="NBF52" s="548"/>
      <c r="NBG52" s="548"/>
      <c r="NBH52" s="548"/>
      <c r="NBI52" s="548"/>
      <c r="NBJ52" s="548"/>
      <c r="NBK52" s="548"/>
      <c r="NBL52" s="548"/>
      <c r="NBM52" s="548"/>
      <c r="NBN52" s="548"/>
      <c r="NBO52" s="548"/>
      <c r="NBP52" s="548"/>
      <c r="NBQ52" s="548"/>
      <c r="NBR52" s="548"/>
      <c r="NBS52" s="548"/>
      <c r="NBT52" s="548"/>
      <c r="NBU52" s="548"/>
      <c r="NBV52" s="548"/>
      <c r="NBW52" s="548"/>
      <c r="NBX52" s="548"/>
      <c r="NBY52" s="548"/>
      <c r="NBZ52" s="548"/>
      <c r="NCA52" s="548"/>
      <c r="NCB52" s="548"/>
      <c r="NCC52" s="548"/>
      <c r="NCD52" s="548"/>
      <c r="NCE52" s="548"/>
      <c r="NCF52" s="548"/>
      <c r="NCG52" s="548"/>
      <c r="NCH52" s="548"/>
      <c r="NCI52" s="548"/>
      <c r="NCJ52" s="548"/>
      <c r="NCK52" s="548"/>
      <c r="NCL52" s="548"/>
      <c r="NCM52" s="548"/>
      <c r="NCN52" s="548"/>
      <c r="NCO52" s="548"/>
      <c r="NCP52" s="548"/>
      <c r="NCQ52" s="548"/>
      <c r="NCR52" s="548"/>
      <c r="NCS52" s="548"/>
      <c r="NCT52" s="548"/>
      <c r="NCU52" s="548"/>
      <c r="NCV52" s="548"/>
      <c r="NCW52" s="548"/>
      <c r="NCX52" s="548"/>
      <c r="NCY52" s="548"/>
      <c r="NCZ52" s="548"/>
      <c r="NDA52" s="548"/>
      <c r="NDB52" s="548"/>
      <c r="NDC52" s="548"/>
      <c r="NDD52" s="548"/>
      <c r="NDE52" s="548"/>
      <c r="NDF52" s="548"/>
      <c r="NDG52" s="548"/>
      <c r="NDH52" s="548"/>
      <c r="NDI52" s="548"/>
      <c r="NDJ52" s="548"/>
      <c r="NDK52" s="548"/>
      <c r="NDL52" s="548"/>
      <c r="NDM52" s="548"/>
      <c r="NDN52" s="548"/>
      <c r="NDO52" s="548"/>
      <c r="NDP52" s="548"/>
      <c r="NDQ52" s="548"/>
      <c r="NDR52" s="548"/>
      <c r="NDS52" s="548"/>
      <c r="NDT52" s="548"/>
      <c r="NDU52" s="548"/>
      <c r="NDV52" s="548"/>
      <c r="NDW52" s="548"/>
      <c r="NDX52" s="548"/>
      <c r="NDY52" s="548"/>
      <c r="NDZ52" s="548"/>
      <c r="NEA52" s="548"/>
      <c r="NEB52" s="548"/>
      <c r="NEC52" s="548"/>
      <c r="NED52" s="548"/>
      <c r="NEE52" s="548"/>
      <c r="NEF52" s="548"/>
      <c r="NEG52" s="548"/>
      <c r="NEH52" s="548"/>
      <c r="NEI52" s="548"/>
      <c r="NEJ52" s="548"/>
      <c r="NEK52" s="548"/>
      <c r="NEL52" s="548"/>
      <c r="NEM52" s="548"/>
      <c r="NEN52" s="548"/>
      <c r="NEO52" s="548"/>
      <c r="NEP52" s="548"/>
      <c r="NEQ52" s="548"/>
      <c r="NER52" s="548"/>
      <c r="NES52" s="548"/>
      <c r="NET52" s="548"/>
      <c r="NEU52" s="548"/>
      <c r="NEV52" s="548"/>
      <c r="NEW52" s="548"/>
      <c r="NEX52" s="548"/>
      <c r="NEY52" s="548"/>
      <c r="NEZ52" s="548"/>
      <c r="NFA52" s="548"/>
      <c r="NFB52" s="548"/>
      <c r="NFC52" s="548"/>
      <c r="NFD52" s="548"/>
      <c r="NFE52" s="548"/>
      <c r="NFF52" s="548"/>
      <c r="NFG52" s="548"/>
      <c r="NFH52" s="548"/>
      <c r="NFI52" s="548"/>
      <c r="NFJ52" s="548"/>
      <c r="NFK52" s="548"/>
      <c r="NFL52" s="548"/>
      <c r="NFM52" s="548"/>
      <c r="NFN52" s="548"/>
      <c r="NFO52" s="548"/>
      <c r="NFP52" s="548"/>
      <c r="NFQ52" s="548"/>
      <c r="NFR52" s="548"/>
      <c r="NFS52" s="548"/>
      <c r="NFT52" s="548"/>
      <c r="NFU52" s="548"/>
      <c r="NFV52" s="548"/>
      <c r="NFW52" s="548"/>
      <c r="NFX52" s="548"/>
      <c r="NFY52" s="548"/>
      <c r="NFZ52" s="548"/>
      <c r="NGA52" s="548"/>
      <c r="NGB52" s="548"/>
      <c r="NGC52" s="548"/>
      <c r="NGD52" s="548"/>
      <c r="NGE52" s="548"/>
      <c r="NGF52" s="548"/>
      <c r="NGG52" s="548"/>
      <c r="NGH52" s="548"/>
      <c r="NGI52" s="548"/>
      <c r="NGJ52" s="548"/>
      <c r="NGK52" s="548"/>
      <c r="NGL52" s="548"/>
      <c r="NGM52" s="548"/>
      <c r="NGN52" s="548"/>
      <c r="NGO52" s="548"/>
      <c r="NGP52" s="548"/>
      <c r="NGQ52" s="548"/>
      <c r="NGR52" s="548"/>
      <c r="NGS52" s="548"/>
      <c r="NGT52" s="548"/>
      <c r="NGU52" s="548"/>
      <c r="NGV52" s="548"/>
      <c r="NGW52" s="548"/>
      <c r="NGX52" s="548"/>
      <c r="NGY52" s="548"/>
      <c r="NGZ52" s="548"/>
      <c r="NHA52" s="548"/>
      <c r="NHB52" s="548"/>
      <c r="NHC52" s="548"/>
      <c r="NHD52" s="548"/>
      <c r="NHE52" s="548"/>
      <c r="NHF52" s="548"/>
      <c r="NHG52" s="548"/>
      <c r="NHH52" s="548"/>
      <c r="NHI52" s="548"/>
      <c r="NHJ52" s="548"/>
      <c r="NHK52" s="548"/>
      <c r="NHL52" s="548"/>
      <c r="NHM52" s="548"/>
      <c r="NHN52" s="548"/>
      <c r="NHO52" s="548"/>
      <c r="NHP52" s="548"/>
      <c r="NHQ52" s="548"/>
      <c r="NHR52" s="548"/>
      <c r="NHS52" s="548"/>
      <c r="NHT52" s="548"/>
      <c r="NHU52" s="548"/>
      <c r="NHV52" s="548"/>
      <c r="NHW52" s="548"/>
      <c r="NHX52" s="548"/>
      <c r="NHY52" s="548"/>
      <c r="NHZ52" s="548"/>
      <c r="NIA52" s="548"/>
      <c r="NIB52" s="548"/>
      <c r="NIC52" s="548"/>
      <c r="NID52" s="548"/>
      <c r="NIE52" s="548"/>
      <c r="NIF52" s="548"/>
      <c r="NIG52" s="548"/>
      <c r="NIH52" s="548"/>
      <c r="NII52" s="548"/>
      <c r="NIJ52" s="548"/>
      <c r="NIK52" s="548"/>
      <c r="NIL52" s="548"/>
      <c r="NIM52" s="548"/>
      <c r="NIN52" s="548"/>
      <c r="NIO52" s="548"/>
      <c r="NIP52" s="548"/>
      <c r="NIQ52" s="548"/>
      <c r="NIR52" s="548"/>
      <c r="NIS52" s="548"/>
      <c r="NIT52" s="548"/>
      <c r="NIU52" s="548"/>
      <c r="NIV52" s="548"/>
      <c r="NIW52" s="548"/>
      <c r="NIX52" s="548"/>
      <c r="NIY52" s="548"/>
      <c r="NIZ52" s="548"/>
      <c r="NJA52" s="548"/>
      <c r="NJB52" s="548"/>
      <c r="NJC52" s="548"/>
      <c r="NJD52" s="548"/>
      <c r="NJE52" s="548"/>
      <c r="NJF52" s="548"/>
      <c r="NJG52" s="548"/>
      <c r="NJH52" s="548"/>
      <c r="NJI52" s="548"/>
      <c r="NJJ52" s="548"/>
      <c r="NJK52" s="548"/>
      <c r="NJL52" s="548"/>
      <c r="NJM52" s="548"/>
      <c r="NJN52" s="548"/>
      <c r="NJO52" s="548"/>
      <c r="NJP52" s="548"/>
      <c r="NJQ52" s="548"/>
      <c r="NJR52" s="548"/>
      <c r="NJS52" s="548"/>
      <c r="NJT52" s="548"/>
      <c r="NJU52" s="548"/>
      <c r="NJV52" s="548"/>
      <c r="NJW52" s="548"/>
      <c r="NJX52" s="548"/>
      <c r="NJY52" s="548"/>
      <c r="NJZ52" s="548"/>
      <c r="NKA52" s="548"/>
      <c r="NKB52" s="548"/>
      <c r="NKC52" s="548"/>
      <c r="NKD52" s="548"/>
      <c r="NKE52" s="548"/>
      <c r="NKF52" s="548"/>
      <c r="NKG52" s="548"/>
      <c r="NKH52" s="548"/>
      <c r="NKI52" s="548"/>
      <c r="NKJ52" s="548"/>
      <c r="NKK52" s="548"/>
      <c r="NKL52" s="548"/>
      <c r="NKM52" s="548"/>
      <c r="NKN52" s="548"/>
      <c r="NKO52" s="548"/>
      <c r="NKP52" s="548"/>
      <c r="NKQ52" s="548"/>
      <c r="NKR52" s="548"/>
      <c r="NKS52" s="548"/>
      <c r="NKT52" s="548"/>
      <c r="NKU52" s="548"/>
      <c r="NKV52" s="548"/>
      <c r="NKW52" s="548"/>
      <c r="NKX52" s="548"/>
      <c r="NKY52" s="548"/>
      <c r="NKZ52" s="548"/>
      <c r="NLA52" s="548"/>
      <c r="NLB52" s="548"/>
      <c r="NLC52" s="548"/>
      <c r="NLD52" s="548"/>
      <c r="NLE52" s="548"/>
      <c r="NLF52" s="548"/>
      <c r="NLG52" s="548"/>
      <c r="NLH52" s="548"/>
      <c r="NLI52" s="548"/>
      <c r="NLJ52" s="548"/>
      <c r="NLK52" s="548"/>
      <c r="NLL52" s="548"/>
      <c r="NLM52" s="548"/>
      <c r="NLN52" s="548"/>
      <c r="NLO52" s="548"/>
      <c r="NLP52" s="548"/>
      <c r="NLQ52" s="548"/>
      <c r="NLR52" s="548"/>
      <c r="NLS52" s="548"/>
      <c r="NLT52" s="548"/>
      <c r="NLU52" s="548"/>
      <c r="NLV52" s="548"/>
      <c r="NLW52" s="548"/>
      <c r="NLX52" s="548"/>
      <c r="NLY52" s="548"/>
      <c r="NLZ52" s="548"/>
      <c r="NMA52" s="548"/>
      <c r="NMB52" s="548"/>
      <c r="NMC52" s="548"/>
      <c r="NMD52" s="548"/>
      <c r="NME52" s="548"/>
      <c r="NMF52" s="548"/>
      <c r="NMG52" s="548"/>
      <c r="NMH52" s="548"/>
      <c r="NMI52" s="548"/>
      <c r="NMJ52" s="548"/>
      <c r="NMK52" s="548"/>
      <c r="NML52" s="548"/>
      <c r="NMM52" s="548"/>
      <c r="NMN52" s="548"/>
      <c r="NMO52" s="548"/>
      <c r="NMP52" s="548"/>
      <c r="NMQ52" s="548"/>
      <c r="NMR52" s="548"/>
      <c r="NMS52" s="548"/>
      <c r="NMT52" s="548"/>
      <c r="NMU52" s="548"/>
      <c r="NMV52" s="548"/>
      <c r="NMW52" s="548"/>
      <c r="NMX52" s="548"/>
      <c r="NMY52" s="548"/>
      <c r="NMZ52" s="548"/>
      <c r="NNA52" s="548"/>
      <c r="NNB52" s="548"/>
      <c r="NNC52" s="548"/>
      <c r="NND52" s="548"/>
      <c r="NNE52" s="548"/>
      <c r="NNF52" s="548"/>
      <c r="NNG52" s="548"/>
      <c r="NNH52" s="548"/>
      <c r="NNI52" s="548"/>
      <c r="NNJ52" s="548"/>
      <c r="NNK52" s="548"/>
      <c r="NNL52" s="548"/>
      <c r="NNM52" s="548"/>
      <c r="NNN52" s="548"/>
      <c r="NNO52" s="548"/>
      <c r="NNP52" s="548"/>
      <c r="NNQ52" s="548"/>
      <c r="NNR52" s="548"/>
      <c r="NNS52" s="548"/>
      <c r="NNT52" s="548"/>
      <c r="NNU52" s="548"/>
      <c r="NNV52" s="548"/>
      <c r="NNW52" s="548"/>
      <c r="NNX52" s="548"/>
      <c r="NNY52" s="548"/>
      <c r="NNZ52" s="548"/>
      <c r="NOA52" s="548"/>
      <c r="NOB52" s="548"/>
      <c r="NOC52" s="548"/>
      <c r="NOD52" s="548"/>
      <c r="NOE52" s="548"/>
      <c r="NOF52" s="548"/>
      <c r="NOG52" s="548"/>
      <c r="NOH52" s="548"/>
      <c r="NOI52" s="548"/>
      <c r="NOJ52" s="548"/>
      <c r="NOK52" s="548"/>
      <c r="NOL52" s="548"/>
      <c r="NOM52" s="548"/>
      <c r="NON52" s="548"/>
      <c r="NOO52" s="548"/>
      <c r="NOP52" s="548"/>
      <c r="NOQ52" s="548"/>
      <c r="NOR52" s="548"/>
      <c r="NOS52" s="548"/>
      <c r="NOT52" s="548"/>
      <c r="NOU52" s="548"/>
      <c r="NOV52" s="548"/>
      <c r="NOW52" s="548"/>
      <c r="NOX52" s="548"/>
      <c r="NOY52" s="548"/>
      <c r="NOZ52" s="548"/>
      <c r="NPA52" s="548"/>
      <c r="NPB52" s="548"/>
      <c r="NPC52" s="548"/>
      <c r="NPD52" s="548"/>
      <c r="NPE52" s="548"/>
      <c r="NPF52" s="548"/>
      <c r="NPG52" s="548"/>
      <c r="NPH52" s="548"/>
      <c r="NPI52" s="548"/>
      <c r="NPJ52" s="548"/>
      <c r="NPK52" s="548"/>
      <c r="NPL52" s="548"/>
      <c r="NPM52" s="548"/>
      <c r="NPN52" s="548"/>
      <c r="NPO52" s="548"/>
      <c r="NPP52" s="548"/>
      <c r="NPQ52" s="548"/>
      <c r="NPR52" s="548"/>
      <c r="NPS52" s="548"/>
      <c r="NPT52" s="548"/>
      <c r="NPU52" s="548"/>
      <c r="NPV52" s="548"/>
      <c r="NPW52" s="548"/>
      <c r="NPX52" s="548"/>
      <c r="NPY52" s="548"/>
      <c r="NPZ52" s="548"/>
      <c r="NQA52" s="548"/>
      <c r="NQB52" s="548"/>
      <c r="NQC52" s="548"/>
      <c r="NQD52" s="548"/>
      <c r="NQE52" s="548"/>
      <c r="NQF52" s="548"/>
      <c r="NQG52" s="548"/>
      <c r="NQH52" s="548"/>
      <c r="NQI52" s="548"/>
      <c r="NQJ52" s="548"/>
      <c r="NQK52" s="548"/>
      <c r="NQL52" s="548"/>
      <c r="NQM52" s="548"/>
      <c r="NQN52" s="548"/>
      <c r="NQO52" s="548"/>
      <c r="NQP52" s="548"/>
      <c r="NQQ52" s="548"/>
      <c r="NQR52" s="548"/>
      <c r="NQS52" s="548"/>
      <c r="NQT52" s="548"/>
      <c r="NQU52" s="548"/>
      <c r="NQV52" s="548"/>
      <c r="NQW52" s="548"/>
      <c r="NQX52" s="548"/>
      <c r="NQY52" s="548"/>
      <c r="NQZ52" s="548"/>
      <c r="NRA52" s="548"/>
      <c r="NRB52" s="548"/>
      <c r="NRC52" s="548"/>
      <c r="NRD52" s="548"/>
      <c r="NRE52" s="548"/>
      <c r="NRF52" s="548"/>
      <c r="NRG52" s="548"/>
      <c r="NRH52" s="548"/>
      <c r="NRI52" s="548"/>
      <c r="NRJ52" s="548"/>
      <c r="NRK52" s="548"/>
      <c r="NRL52" s="548"/>
      <c r="NRM52" s="548"/>
      <c r="NRN52" s="548"/>
      <c r="NRO52" s="548"/>
      <c r="NRP52" s="548"/>
      <c r="NRQ52" s="548"/>
      <c r="NRR52" s="548"/>
      <c r="NRS52" s="548"/>
      <c r="NRT52" s="548"/>
      <c r="NRU52" s="548"/>
      <c r="NRV52" s="548"/>
      <c r="NRW52" s="548"/>
      <c r="NRX52" s="548"/>
      <c r="NRY52" s="548"/>
      <c r="NRZ52" s="548"/>
      <c r="NSA52" s="548"/>
      <c r="NSB52" s="548"/>
      <c r="NSC52" s="548"/>
      <c r="NSD52" s="548"/>
      <c r="NSE52" s="548"/>
      <c r="NSF52" s="548"/>
      <c r="NSG52" s="548"/>
      <c r="NSH52" s="548"/>
      <c r="NSI52" s="548"/>
      <c r="NSJ52" s="548"/>
      <c r="NSK52" s="548"/>
      <c r="NSL52" s="548"/>
      <c r="NSM52" s="548"/>
      <c r="NSN52" s="548"/>
      <c r="NSO52" s="548"/>
      <c r="NSP52" s="548"/>
      <c r="NSQ52" s="548"/>
      <c r="NSR52" s="548"/>
      <c r="NSS52" s="548"/>
      <c r="NST52" s="548"/>
      <c r="NSU52" s="548"/>
      <c r="NSV52" s="548"/>
      <c r="NSW52" s="548"/>
      <c r="NSX52" s="548"/>
      <c r="NSY52" s="548"/>
      <c r="NSZ52" s="548"/>
      <c r="NTA52" s="548"/>
      <c r="NTB52" s="548"/>
      <c r="NTC52" s="548"/>
      <c r="NTD52" s="548"/>
      <c r="NTE52" s="548"/>
      <c r="NTF52" s="548"/>
      <c r="NTG52" s="548"/>
      <c r="NTH52" s="548"/>
      <c r="NTI52" s="548"/>
      <c r="NTJ52" s="548"/>
      <c r="NTK52" s="548"/>
      <c r="NTL52" s="548"/>
      <c r="NTM52" s="548"/>
      <c r="NTN52" s="548"/>
      <c r="NTO52" s="548"/>
      <c r="NTP52" s="548"/>
      <c r="NTQ52" s="548"/>
      <c r="NTR52" s="548"/>
      <c r="NTS52" s="548"/>
      <c r="NTT52" s="548"/>
      <c r="NTU52" s="548"/>
      <c r="NTV52" s="548"/>
      <c r="NTW52" s="548"/>
      <c r="NTX52" s="548"/>
      <c r="NTY52" s="548"/>
      <c r="NTZ52" s="548"/>
      <c r="NUA52" s="548"/>
      <c r="NUB52" s="548"/>
      <c r="NUC52" s="548"/>
      <c r="NUD52" s="548"/>
      <c r="NUE52" s="548"/>
      <c r="NUF52" s="548"/>
      <c r="NUG52" s="548"/>
      <c r="NUH52" s="548"/>
      <c r="NUI52" s="548"/>
      <c r="NUJ52" s="548"/>
      <c r="NUK52" s="548"/>
      <c r="NUL52" s="548"/>
      <c r="NUM52" s="548"/>
      <c r="NUN52" s="548"/>
      <c r="NUO52" s="548"/>
      <c r="NUP52" s="548"/>
      <c r="NUQ52" s="548"/>
      <c r="NUR52" s="548"/>
      <c r="NUS52" s="548"/>
      <c r="NUT52" s="548"/>
      <c r="NUU52" s="548"/>
      <c r="NUV52" s="548"/>
      <c r="NUW52" s="548"/>
      <c r="NUX52" s="548"/>
      <c r="NUY52" s="548"/>
      <c r="NUZ52" s="548"/>
      <c r="NVA52" s="548"/>
      <c r="NVB52" s="548"/>
      <c r="NVC52" s="548"/>
      <c r="NVD52" s="548"/>
      <c r="NVE52" s="548"/>
      <c r="NVF52" s="548"/>
      <c r="NVG52" s="548"/>
      <c r="NVH52" s="548"/>
      <c r="NVI52" s="548"/>
      <c r="NVJ52" s="548"/>
      <c r="NVK52" s="548"/>
      <c r="NVL52" s="548"/>
      <c r="NVM52" s="548"/>
      <c r="NVN52" s="548"/>
      <c r="NVO52" s="548"/>
      <c r="NVP52" s="548"/>
      <c r="NVQ52" s="548"/>
      <c r="NVR52" s="548"/>
      <c r="NVS52" s="548"/>
      <c r="NVT52" s="548"/>
      <c r="NVU52" s="548"/>
      <c r="NVV52" s="548"/>
      <c r="NVW52" s="548"/>
      <c r="NVX52" s="548"/>
      <c r="NVY52" s="548"/>
      <c r="NVZ52" s="548"/>
      <c r="NWA52" s="548"/>
      <c r="NWB52" s="548"/>
      <c r="NWC52" s="548"/>
      <c r="NWD52" s="548"/>
      <c r="NWE52" s="548"/>
      <c r="NWF52" s="548"/>
      <c r="NWG52" s="548"/>
      <c r="NWH52" s="548"/>
      <c r="NWI52" s="548"/>
      <c r="NWJ52" s="548"/>
      <c r="NWK52" s="548"/>
      <c r="NWL52" s="548"/>
      <c r="NWM52" s="548"/>
      <c r="NWN52" s="548"/>
      <c r="NWO52" s="548"/>
      <c r="NWP52" s="548"/>
      <c r="NWQ52" s="548"/>
      <c r="NWR52" s="548"/>
      <c r="NWS52" s="548"/>
      <c r="NWT52" s="548"/>
      <c r="NWU52" s="548"/>
      <c r="NWV52" s="548"/>
      <c r="NWW52" s="548"/>
      <c r="NWX52" s="548"/>
      <c r="NWY52" s="548"/>
      <c r="NWZ52" s="548"/>
      <c r="NXA52" s="548"/>
      <c r="NXB52" s="548"/>
      <c r="NXC52" s="548"/>
      <c r="NXD52" s="548"/>
      <c r="NXE52" s="548"/>
      <c r="NXF52" s="548"/>
      <c r="NXG52" s="548"/>
      <c r="NXH52" s="548"/>
      <c r="NXI52" s="548"/>
      <c r="NXJ52" s="548"/>
      <c r="NXK52" s="548"/>
      <c r="NXL52" s="548"/>
      <c r="NXM52" s="548"/>
      <c r="NXN52" s="548"/>
      <c r="NXO52" s="548"/>
      <c r="NXP52" s="548"/>
      <c r="NXQ52" s="548"/>
      <c r="NXR52" s="548"/>
      <c r="NXS52" s="548"/>
      <c r="NXT52" s="548"/>
      <c r="NXU52" s="548"/>
      <c r="NXV52" s="548"/>
      <c r="NXW52" s="548"/>
      <c r="NXX52" s="548"/>
      <c r="NXY52" s="548"/>
      <c r="NXZ52" s="548"/>
      <c r="NYA52" s="548"/>
      <c r="NYB52" s="548"/>
      <c r="NYC52" s="548"/>
      <c r="NYD52" s="548"/>
      <c r="NYE52" s="548"/>
      <c r="NYF52" s="548"/>
      <c r="NYG52" s="548"/>
      <c r="NYH52" s="548"/>
      <c r="NYI52" s="548"/>
      <c r="NYJ52" s="548"/>
      <c r="NYK52" s="548"/>
      <c r="NYL52" s="548"/>
      <c r="NYM52" s="548"/>
      <c r="NYN52" s="548"/>
      <c r="NYO52" s="548"/>
      <c r="NYP52" s="548"/>
      <c r="NYQ52" s="548"/>
      <c r="NYR52" s="548"/>
      <c r="NYS52" s="548"/>
      <c r="NYT52" s="548"/>
      <c r="NYU52" s="548"/>
      <c r="NYV52" s="548"/>
      <c r="NYW52" s="548"/>
      <c r="NYX52" s="548"/>
      <c r="NYY52" s="548"/>
      <c r="NYZ52" s="548"/>
      <c r="NZA52" s="548"/>
      <c r="NZB52" s="548"/>
      <c r="NZC52" s="548"/>
      <c r="NZD52" s="548"/>
      <c r="NZE52" s="548"/>
      <c r="NZF52" s="548"/>
      <c r="NZG52" s="548"/>
      <c r="NZH52" s="548"/>
      <c r="NZI52" s="548"/>
      <c r="NZJ52" s="548"/>
      <c r="NZK52" s="548"/>
      <c r="NZL52" s="548"/>
      <c r="NZM52" s="548"/>
      <c r="NZN52" s="548"/>
      <c r="NZO52" s="548"/>
      <c r="NZP52" s="548"/>
      <c r="NZQ52" s="548"/>
      <c r="NZR52" s="548"/>
      <c r="NZS52" s="548"/>
      <c r="NZT52" s="548"/>
      <c r="NZU52" s="548"/>
      <c r="NZV52" s="548"/>
      <c r="NZW52" s="548"/>
      <c r="NZX52" s="548"/>
      <c r="NZY52" s="548"/>
      <c r="NZZ52" s="548"/>
      <c r="OAA52" s="548"/>
      <c r="OAB52" s="548"/>
      <c r="OAC52" s="548"/>
      <c r="OAD52" s="548"/>
      <c r="OAE52" s="548"/>
      <c r="OAF52" s="548"/>
      <c r="OAG52" s="548"/>
      <c r="OAH52" s="548"/>
      <c r="OAI52" s="548"/>
      <c r="OAJ52" s="548"/>
      <c r="OAK52" s="548"/>
      <c r="OAL52" s="548"/>
      <c r="OAM52" s="548"/>
      <c r="OAN52" s="548"/>
      <c r="OAO52" s="548"/>
      <c r="OAP52" s="548"/>
      <c r="OAQ52" s="548"/>
      <c r="OAR52" s="548"/>
      <c r="OAS52" s="548"/>
      <c r="OAT52" s="548"/>
      <c r="OAU52" s="548"/>
      <c r="OAV52" s="548"/>
      <c r="OAW52" s="548"/>
      <c r="OAX52" s="548"/>
      <c r="OAY52" s="548"/>
      <c r="OAZ52" s="548"/>
      <c r="OBA52" s="548"/>
      <c r="OBB52" s="548"/>
      <c r="OBC52" s="548"/>
      <c r="OBD52" s="548"/>
      <c r="OBE52" s="548"/>
      <c r="OBF52" s="548"/>
      <c r="OBG52" s="548"/>
      <c r="OBH52" s="548"/>
      <c r="OBI52" s="548"/>
      <c r="OBJ52" s="548"/>
      <c r="OBK52" s="548"/>
      <c r="OBL52" s="548"/>
      <c r="OBM52" s="548"/>
      <c r="OBN52" s="548"/>
      <c r="OBO52" s="548"/>
      <c r="OBP52" s="548"/>
      <c r="OBQ52" s="548"/>
      <c r="OBR52" s="548"/>
      <c r="OBS52" s="548"/>
      <c r="OBT52" s="548"/>
      <c r="OBU52" s="548"/>
      <c r="OBV52" s="548"/>
      <c r="OBW52" s="548"/>
      <c r="OBX52" s="548"/>
      <c r="OBY52" s="548"/>
      <c r="OBZ52" s="548"/>
      <c r="OCA52" s="548"/>
      <c r="OCB52" s="548"/>
      <c r="OCC52" s="548"/>
      <c r="OCD52" s="548"/>
      <c r="OCE52" s="548"/>
      <c r="OCF52" s="548"/>
      <c r="OCG52" s="548"/>
      <c r="OCH52" s="548"/>
      <c r="OCI52" s="548"/>
      <c r="OCJ52" s="548"/>
      <c r="OCK52" s="548"/>
      <c r="OCL52" s="548"/>
      <c r="OCM52" s="548"/>
      <c r="OCN52" s="548"/>
      <c r="OCO52" s="548"/>
      <c r="OCP52" s="548"/>
      <c r="OCQ52" s="548"/>
      <c r="OCR52" s="548"/>
      <c r="OCS52" s="548"/>
      <c r="OCT52" s="548"/>
      <c r="OCU52" s="548"/>
      <c r="OCV52" s="548"/>
      <c r="OCW52" s="548"/>
      <c r="OCX52" s="548"/>
      <c r="OCY52" s="548"/>
      <c r="OCZ52" s="548"/>
      <c r="ODA52" s="548"/>
      <c r="ODB52" s="548"/>
      <c r="ODC52" s="548"/>
      <c r="ODD52" s="548"/>
      <c r="ODE52" s="548"/>
      <c r="ODF52" s="548"/>
      <c r="ODG52" s="548"/>
      <c r="ODH52" s="548"/>
      <c r="ODI52" s="548"/>
      <c r="ODJ52" s="548"/>
      <c r="ODK52" s="548"/>
      <c r="ODL52" s="548"/>
      <c r="ODM52" s="548"/>
      <c r="ODN52" s="548"/>
      <c r="ODO52" s="548"/>
      <c r="ODP52" s="548"/>
      <c r="ODQ52" s="548"/>
      <c r="ODR52" s="548"/>
      <c r="ODS52" s="548"/>
      <c r="ODT52" s="548"/>
      <c r="ODU52" s="548"/>
      <c r="ODV52" s="548"/>
      <c r="ODW52" s="548"/>
      <c r="ODX52" s="548"/>
      <c r="ODY52" s="548"/>
      <c r="ODZ52" s="548"/>
      <c r="OEA52" s="548"/>
      <c r="OEB52" s="548"/>
      <c r="OEC52" s="548"/>
      <c r="OED52" s="548"/>
      <c r="OEE52" s="548"/>
      <c r="OEF52" s="548"/>
      <c r="OEG52" s="548"/>
      <c r="OEH52" s="548"/>
      <c r="OEI52" s="548"/>
      <c r="OEJ52" s="548"/>
      <c r="OEK52" s="548"/>
      <c r="OEL52" s="548"/>
      <c r="OEM52" s="548"/>
      <c r="OEN52" s="548"/>
      <c r="OEO52" s="548"/>
      <c r="OEP52" s="548"/>
      <c r="OEQ52" s="548"/>
      <c r="OER52" s="548"/>
      <c r="OES52" s="548"/>
      <c r="OET52" s="548"/>
      <c r="OEU52" s="548"/>
      <c r="OEV52" s="548"/>
      <c r="OEW52" s="548"/>
      <c r="OEX52" s="548"/>
      <c r="OEY52" s="548"/>
      <c r="OEZ52" s="548"/>
      <c r="OFA52" s="548"/>
      <c r="OFB52" s="548"/>
      <c r="OFC52" s="548"/>
      <c r="OFD52" s="548"/>
      <c r="OFE52" s="548"/>
      <c r="OFF52" s="548"/>
      <c r="OFG52" s="548"/>
      <c r="OFH52" s="548"/>
      <c r="OFI52" s="548"/>
      <c r="OFJ52" s="548"/>
      <c r="OFK52" s="548"/>
      <c r="OFL52" s="548"/>
      <c r="OFM52" s="548"/>
      <c r="OFN52" s="548"/>
      <c r="OFO52" s="548"/>
      <c r="OFP52" s="548"/>
      <c r="OFQ52" s="548"/>
      <c r="OFR52" s="548"/>
      <c r="OFS52" s="548"/>
      <c r="OFT52" s="548"/>
      <c r="OFU52" s="548"/>
      <c r="OFV52" s="548"/>
      <c r="OFW52" s="548"/>
      <c r="OFX52" s="548"/>
      <c r="OFY52" s="548"/>
      <c r="OFZ52" s="548"/>
      <c r="OGA52" s="548"/>
      <c r="OGB52" s="548"/>
      <c r="OGC52" s="548"/>
      <c r="OGD52" s="548"/>
      <c r="OGE52" s="548"/>
      <c r="OGF52" s="548"/>
      <c r="OGG52" s="548"/>
      <c r="OGH52" s="548"/>
      <c r="OGI52" s="548"/>
      <c r="OGJ52" s="548"/>
      <c r="OGK52" s="548"/>
      <c r="OGL52" s="548"/>
      <c r="OGM52" s="548"/>
      <c r="OGN52" s="548"/>
      <c r="OGO52" s="548"/>
      <c r="OGP52" s="548"/>
      <c r="OGQ52" s="548"/>
      <c r="OGR52" s="548"/>
      <c r="OGS52" s="548"/>
      <c r="OGT52" s="548"/>
      <c r="OGU52" s="548"/>
      <c r="OGV52" s="548"/>
      <c r="OGW52" s="548"/>
      <c r="OGX52" s="548"/>
      <c r="OGY52" s="548"/>
      <c r="OGZ52" s="548"/>
      <c r="OHA52" s="548"/>
      <c r="OHB52" s="548"/>
      <c r="OHC52" s="548"/>
      <c r="OHD52" s="548"/>
      <c r="OHE52" s="548"/>
      <c r="OHF52" s="548"/>
      <c r="OHG52" s="548"/>
      <c r="OHH52" s="548"/>
      <c r="OHI52" s="548"/>
      <c r="OHJ52" s="548"/>
      <c r="OHK52" s="548"/>
      <c r="OHL52" s="548"/>
      <c r="OHM52" s="548"/>
      <c r="OHN52" s="548"/>
      <c r="OHO52" s="548"/>
      <c r="OHP52" s="548"/>
      <c r="OHQ52" s="548"/>
      <c r="OHR52" s="548"/>
      <c r="OHS52" s="548"/>
      <c r="OHT52" s="548"/>
      <c r="OHU52" s="548"/>
      <c r="OHV52" s="548"/>
      <c r="OHW52" s="548"/>
      <c r="OHX52" s="548"/>
      <c r="OHY52" s="548"/>
      <c r="OHZ52" s="548"/>
      <c r="OIA52" s="548"/>
      <c r="OIB52" s="548"/>
      <c r="OIC52" s="548"/>
      <c r="OID52" s="548"/>
      <c r="OIE52" s="548"/>
      <c r="OIF52" s="548"/>
      <c r="OIG52" s="548"/>
      <c r="OIH52" s="548"/>
      <c r="OII52" s="548"/>
      <c r="OIJ52" s="548"/>
      <c r="OIK52" s="548"/>
      <c r="OIL52" s="548"/>
      <c r="OIM52" s="548"/>
      <c r="OIN52" s="548"/>
      <c r="OIO52" s="548"/>
      <c r="OIP52" s="548"/>
      <c r="OIQ52" s="548"/>
      <c r="OIR52" s="548"/>
      <c r="OIS52" s="548"/>
      <c r="OIT52" s="548"/>
      <c r="OIU52" s="548"/>
      <c r="OIV52" s="548"/>
      <c r="OIW52" s="548"/>
      <c r="OIX52" s="548"/>
      <c r="OIY52" s="548"/>
      <c r="OIZ52" s="548"/>
      <c r="OJA52" s="548"/>
      <c r="OJB52" s="548"/>
      <c r="OJC52" s="548"/>
      <c r="OJD52" s="548"/>
      <c r="OJE52" s="548"/>
      <c r="OJF52" s="548"/>
      <c r="OJG52" s="548"/>
      <c r="OJH52" s="548"/>
      <c r="OJI52" s="548"/>
      <c r="OJJ52" s="548"/>
      <c r="OJK52" s="548"/>
      <c r="OJL52" s="548"/>
      <c r="OJM52" s="548"/>
      <c r="OJN52" s="548"/>
      <c r="OJO52" s="548"/>
      <c r="OJP52" s="548"/>
      <c r="OJQ52" s="548"/>
      <c r="OJR52" s="548"/>
      <c r="OJS52" s="548"/>
      <c r="OJT52" s="548"/>
      <c r="OJU52" s="548"/>
      <c r="OJV52" s="548"/>
      <c r="OJW52" s="548"/>
      <c r="OJX52" s="548"/>
      <c r="OJY52" s="548"/>
      <c r="OJZ52" s="548"/>
      <c r="OKA52" s="548"/>
      <c r="OKB52" s="548"/>
      <c r="OKC52" s="548"/>
      <c r="OKD52" s="548"/>
      <c r="OKE52" s="548"/>
      <c r="OKF52" s="548"/>
      <c r="OKG52" s="548"/>
      <c r="OKH52" s="548"/>
      <c r="OKI52" s="548"/>
      <c r="OKJ52" s="548"/>
      <c r="OKK52" s="548"/>
      <c r="OKL52" s="548"/>
      <c r="OKM52" s="548"/>
      <c r="OKN52" s="548"/>
      <c r="OKO52" s="548"/>
      <c r="OKP52" s="548"/>
      <c r="OKQ52" s="548"/>
      <c r="OKR52" s="548"/>
      <c r="OKS52" s="548"/>
      <c r="OKT52" s="548"/>
      <c r="OKU52" s="548"/>
      <c r="OKV52" s="548"/>
      <c r="OKW52" s="548"/>
      <c r="OKX52" s="548"/>
      <c r="OKY52" s="548"/>
      <c r="OKZ52" s="548"/>
      <c r="OLA52" s="548"/>
      <c r="OLB52" s="548"/>
      <c r="OLC52" s="548"/>
      <c r="OLD52" s="548"/>
      <c r="OLE52" s="548"/>
      <c r="OLF52" s="548"/>
      <c r="OLG52" s="548"/>
      <c r="OLH52" s="548"/>
      <c r="OLI52" s="548"/>
      <c r="OLJ52" s="548"/>
      <c r="OLK52" s="548"/>
      <c r="OLL52" s="548"/>
      <c r="OLM52" s="548"/>
      <c r="OLN52" s="548"/>
      <c r="OLO52" s="548"/>
      <c r="OLP52" s="548"/>
      <c r="OLQ52" s="548"/>
      <c r="OLR52" s="548"/>
      <c r="OLS52" s="548"/>
      <c r="OLT52" s="548"/>
      <c r="OLU52" s="548"/>
      <c r="OLV52" s="548"/>
      <c r="OLW52" s="548"/>
      <c r="OLX52" s="548"/>
      <c r="OLY52" s="548"/>
      <c r="OLZ52" s="548"/>
      <c r="OMA52" s="548"/>
      <c r="OMB52" s="548"/>
      <c r="OMC52" s="548"/>
      <c r="OMD52" s="548"/>
      <c r="OME52" s="548"/>
      <c r="OMF52" s="548"/>
      <c r="OMG52" s="548"/>
      <c r="OMH52" s="548"/>
      <c r="OMI52" s="548"/>
      <c r="OMJ52" s="548"/>
      <c r="OMK52" s="548"/>
      <c r="OML52" s="548"/>
      <c r="OMM52" s="548"/>
      <c r="OMN52" s="548"/>
      <c r="OMO52" s="548"/>
      <c r="OMP52" s="548"/>
      <c r="OMQ52" s="548"/>
      <c r="OMR52" s="548"/>
      <c r="OMS52" s="548"/>
      <c r="OMT52" s="548"/>
      <c r="OMU52" s="548"/>
      <c r="OMV52" s="548"/>
      <c r="OMW52" s="548"/>
      <c r="OMX52" s="548"/>
      <c r="OMY52" s="548"/>
      <c r="OMZ52" s="548"/>
      <c r="ONA52" s="548"/>
      <c r="ONB52" s="548"/>
      <c r="ONC52" s="548"/>
      <c r="OND52" s="548"/>
      <c r="ONE52" s="548"/>
      <c r="ONF52" s="548"/>
      <c r="ONG52" s="548"/>
      <c r="ONH52" s="548"/>
      <c r="ONI52" s="548"/>
      <c r="ONJ52" s="548"/>
      <c r="ONK52" s="548"/>
      <c r="ONL52" s="548"/>
      <c r="ONM52" s="548"/>
      <c r="ONN52" s="548"/>
      <c r="ONO52" s="548"/>
      <c r="ONP52" s="548"/>
      <c r="ONQ52" s="548"/>
      <c r="ONR52" s="548"/>
      <c r="ONS52" s="548"/>
      <c r="ONT52" s="548"/>
      <c r="ONU52" s="548"/>
      <c r="ONV52" s="548"/>
      <c r="ONW52" s="548"/>
      <c r="ONX52" s="548"/>
      <c r="ONY52" s="548"/>
      <c r="ONZ52" s="548"/>
      <c r="OOA52" s="548"/>
      <c r="OOB52" s="548"/>
      <c r="OOC52" s="548"/>
      <c r="OOD52" s="548"/>
      <c r="OOE52" s="548"/>
      <c r="OOF52" s="548"/>
      <c r="OOG52" s="548"/>
      <c r="OOH52" s="548"/>
      <c r="OOI52" s="548"/>
      <c r="OOJ52" s="548"/>
      <c r="OOK52" s="548"/>
      <c r="OOL52" s="548"/>
      <c r="OOM52" s="548"/>
      <c r="OON52" s="548"/>
      <c r="OOO52" s="548"/>
      <c r="OOP52" s="548"/>
      <c r="OOQ52" s="548"/>
      <c r="OOR52" s="548"/>
      <c r="OOS52" s="548"/>
      <c r="OOT52" s="548"/>
      <c r="OOU52" s="548"/>
      <c r="OOV52" s="548"/>
      <c r="OOW52" s="548"/>
      <c r="OOX52" s="548"/>
      <c r="OOY52" s="548"/>
      <c r="OOZ52" s="548"/>
      <c r="OPA52" s="548"/>
      <c r="OPB52" s="548"/>
      <c r="OPC52" s="548"/>
      <c r="OPD52" s="548"/>
      <c r="OPE52" s="548"/>
      <c r="OPF52" s="548"/>
      <c r="OPG52" s="548"/>
      <c r="OPH52" s="548"/>
      <c r="OPI52" s="548"/>
      <c r="OPJ52" s="548"/>
      <c r="OPK52" s="548"/>
      <c r="OPL52" s="548"/>
      <c r="OPM52" s="548"/>
      <c r="OPN52" s="548"/>
      <c r="OPO52" s="548"/>
      <c r="OPP52" s="548"/>
      <c r="OPQ52" s="548"/>
      <c r="OPR52" s="548"/>
      <c r="OPS52" s="548"/>
      <c r="OPT52" s="548"/>
      <c r="OPU52" s="548"/>
      <c r="OPV52" s="548"/>
      <c r="OPW52" s="548"/>
      <c r="OPX52" s="548"/>
      <c r="OPY52" s="548"/>
      <c r="OPZ52" s="548"/>
      <c r="OQA52" s="548"/>
      <c r="OQB52" s="548"/>
      <c r="OQC52" s="548"/>
      <c r="OQD52" s="548"/>
      <c r="OQE52" s="548"/>
      <c r="OQF52" s="548"/>
      <c r="OQG52" s="548"/>
      <c r="OQH52" s="548"/>
      <c r="OQI52" s="548"/>
      <c r="OQJ52" s="548"/>
      <c r="OQK52" s="548"/>
      <c r="OQL52" s="548"/>
      <c r="OQM52" s="548"/>
      <c r="OQN52" s="548"/>
      <c r="OQO52" s="548"/>
      <c r="OQP52" s="548"/>
      <c r="OQQ52" s="548"/>
      <c r="OQR52" s="548"/>
      <c r="OQS52" s="548"/>
      <c r="OQT52" s="548"/>
      <c r="OQU52" s="548"/>
      <c r="OQV52" s="548"/>
      <c r="OQW52" s="548"/>
      <c r="OQX52" s="548"/>
      <c r="OQY52" s="548"/>
      <c r="OQZ52" s="548"/>
      <c r="ORA52" s="548"/>
      <c r="ORB52" s="548"/>
      <c r="ORC52" s="548"/>
      <c r="ORD52" s="548"/>
      <c r="ORE52" s="548"/>
      <c r="ORF52" s="548"/>
      <c r="ORG52" s="548"/>
      <c r="ORH52" s="548"/>
      <c r="ORI52" s="548"/>
      <c r="ORJ52" s="548"/>
      <c r="ORK52" s="548"/>
      <c r="ORL52" s="548"/>
      <c r="ORM52" s="548"/>
      <c r="ORN52" s="548"/>
      <c r="ORO52" s="548"/>
      <c r="ORP52" s="548"/>
      <c r="ORQ52" s="548"/>
      <c r="ORR52" s="548"/>
      <c r="ORS52" s="548"/>
      <c r="ORT52" s="548"/>
      <c r="ORU52" s="548"/>
      <c r="ORV52" s="548"/>
      <c r="ORW52" s="548"/>
      <c r="ORX52" s="548"/>
      <c r="ORY52" s="548"/>
      <c r="ORZ52" s="548"/>
      <c r="OSA52" s="548"/>
      <c r="OSB52" s="548"/>
      <c r="OSC52" s="548"/>
      <c r="OSD52" s="548"/>
      <c r="OSE52" s="548"/>
      <c r="OSF52" s="548"/>
      <c r="OSG52" s="548"/>
      <c r="OSH52" s="548"/>
      <c r="OSI52" s="548"/>
      <c r="OSJ52" s="548"/>
      <c r="OSK52" s="548"/>
      <c r="OSL52" s="548"/>
      <c r="OSM52" s="548"/>
      <c r="OSN52" s="548"/>
      <c r="OSO52" s="548"/>
      <c r="OSP52" s="548"/>
      <c r="OSQ52" s="548"/>
      <c r="OSR52" s="548"/>
      <c r="OSS52" s="548"/>
      <c r="OST52" s="548"/>
      <c r="OSU52" s="548"/>
      <c r="OSV52" s="548"/>
      <c r="OSW52" s="548"/>
      <c r="OSX52" s="548"/>
      <c r="OSY52" s="548"/>
      <c r="OSZ52" s="548"/>
      <c r="OTA52" s="548"/>
      <c r="OTB52" s="548"/>
      <c r="OTC52" s="548"/>
      <c r="OTD52" s="548"/>
      <c r="OTE52" s="548"/>
      <c r="OTF52" s="548"/>
      <c r="OTG52" s="548"/>
      <c r="OTH52" s="548"/>
      <c r="OTI52" s="548"/>
      <c r="OTJ52" s="548"/>
      <c r="OTK52" s="548"/>
      <c r="OTL52" s="548"/>
      <c r="OTM52" s="548"/>
      <c r="OTN52" s="548"/>
      <c r="OTO52" s="548"/>
      <c r="OTP52" s="548"/>
      <c r="OTQ52" s="548"/>
      <c r="OTR52" s="548"/>
      <c r="OTS52" s="548"/>
      <c r="OTT52" s="548"/>
      <c r="OTU52" s="548"/>
      <c r="OTV52" s="548"/>
      <c r="OTW52" s="548"/>
      <c r="OTX52" s="548"/>
      <c r="OTY52" s="548"/>
      <c r="OTZ52" s="548"/>
      <c r="OUA52" s="548"/>
      <c r="OUB52" s="548"/>
      <c r="OUC52" s="548"/>
      <c r="OUD52" s="548"/>
      <c r="OUE52" s="548"/>
      <c r="OUF52" s="548"/>
      <c r="OUG52" s="548"/>
      <c r="OUH52" s="548"/>
      <c r="OUI52" s="548"/>
      <c r="OUJ52" s="548"/>
      <c r="OUK52" s="548"/>
      <c r="OUL52" s="548"/>
      <c r="OUM52" s="548"/>
      <c r="OUN52" s="548"/>
      <c r="OUO52" s="548"/>
      <c r="OUP52" s="548"/>
      <c r="OUQ52" s="548"/>
      <c r="OUR52" s="548"/>
      <c r="OUS52" s="548"/>
      <c r="OUT52" s="548"/>
      <c r="OUU52" s="548"/>
      <c r="OUV52" s="548"/>
      <c r="OUW52" s="548"/>
      <c r="OUX52" s="548"/>
      <c r="OUY52" s="548"/>
      <c r="OUZ52" s="548"/>
      <c r="OVA52" s="548"/>
      <c r="OVB52" s="548"/>
      <c r="OVC52" s="548"/>
      <c r="OVD52" s="548"/>
      <c r="OVE52" s="548"/>
      <c r="OVF52" s="548"/>
      <c r="OVG52" s="548"/>
      <c r="OVH52" s="548"/>
      <c r="OVI52" s="548"/>
      <c r="OVJ52" s="548"/>
      <c r="OVK52" s="548"/>
      <c r="OVL52" s="548"/>
      <c r="OVM52" s="548"/>
      <c r="OVN52" s="548"/>
      <c r="OVO52" s="548"/>
      <c r="OVP52" s="548"/>
      <c r="OVQ52" s="548"/>
      <c r="OVR52" s="548"/>
      <c r="OVS52" s="548"/>
      <c r="OVT52" s="548"/>
      <c r="OVU52" s="548"/>
      <c r="OVV52" s="548"/>
      <c r="OVW52" s="548"/>
      <c r="OVX52" s="548"/>
      <c r="OVY52" s="548"/>
      <c r="OVZ52" s="548"/>
      <c r="OWA52" s="548"/>
      <c r="OWB52" s="548"/>
      <c r="OWC52" s="548"/>
      <c r="OWD52" s="548"/>
      <c r="OWE52" s="548"/>
      <c r="OWF52" s="548"/>
      <c r="OWG52" s="548"/>
      <c r="OWH52" s="548"/>
      <c r="OWI52" s="548"/>
      <c r="OWJ52" s="548"/>
      <c r="OWK52" s="548"/>
      <c r="OWL52" s="548"/>
      <c r="OWM52" s="548"/>
      <c r="OWN52" s="548"/>
      <c r="OWO52" s="548"/>
      <c r="OWP52" s="548"/>
      <c r="OWQ52" s="548"/>
      <c r="OWR52" s="548"/>
      <c r="OWS52" s="548"/>
      <c r="OWT52" s="548"/>
      <c r="OWU52" s="548"/>
      <c r="OWV52" s="548"/>
      <c r="OWW52" s="548"/>
      <c r="OWX52" s="548"/>
      <c r="OWY52" s="548"/>
      <c r="OWZ52" s="548"/>
      <c r="OXA52" s="548"/>
      <c r="OXB52" s="548"/>
      <c r="OXC52" s="548"/>
      <c r="OXD52" s="548"/>
      <c r="OXE52" s="548"/>
      <c r="OXF52" s="548"/>
      <c r="OXG52" s="548"/>
      <c r="OXH52" s="548"/>
      <c r="OXI52" s="548"/>
      <c r="OXJ52" s="548"/>
      <c r="OXK52" s="548"/>
      <c r="OXL52" s="548"/>
      <c r="OXM52" s="548"/>
      <c r="OXN52" s="548"/>
      <c r="OXO52" s="548"/>
      <c r="OXP52" s="548"/>
      <c r="OXQ52" s="548"/>
      <c r="OXR52" s="548"/>
      <c r="OXS52" s="548"/>
      <c r="OXT52" s="548"/>
      <c r="OXU52" s="548"/>
      <c r="OXV52" s="548"/>
      <c r="OXW52" s="548"/>
      <c r="OXX52" s="548"/>
      <c r="OXY52" s="548"/>
      <c r="OXZ52" s="548"/>
      <c r="OYA52" s="548"/>
      <c r="OYB52" s="548"/>
      <c r="OYC52" s="548"/>
      <c r="OYD52" s="548"/>
      <c r="OYE52" s="548"/>
      <c r="OYF52" s="548"/>
      <c r="OYG52" s="548"/>
      <c r="OYH52" s="548"/>
      <c r="OYI52" s="548"/>
      <c r="OYJ52" s="548"/>
      <c r="OYK52" s="548"/>
      <c r="OYL52" s="548"/>
      <c r="OYM52" s="548"/>
      <c r="OYN52" s="548"/>
      <c r="OYO52" s="548"/>
      <c r="OYP52" s="548"/>
      <c r="OYQ52" s="548"/>
      <c r="OYR52" s="548"/>
      <c r="OYS52" s="548"/>
      <c r="OYT52" s="548"/>
      <c r="OYU52" s="548"/>
      <c r="OYV52" s="548"/>
      <c r="OYW52" s="548"/>
      <c r="OYX52" s="548"/>
      <c r="OYY52" s="548"/>
      <c r="OYZ52" s="548"/>
      <c r="OZA52" s="548"/>
      <c r="OZB52" s="548"/>
      <c r="OZC52" s="548"/>
      <c r="OZD52" s="548"/>
      <c r="OZE52" s="548"/>
      <c r="OZF52" s="548"/>
      <c r="OZG52" s="548"/>
      <c r="OZH52" s="548"/>
      <c r="OZI52" s="548"/>
      <c r="OZJ52" s="548"/>
      <c r="OZK52" s="548"/>
      <c r="OZL52" s="548"/>
      <c r="OZM52" s="548"/>
      <c r="OZN52" s="548"/>
      <c r="OZO52" s="548"/>
      <c r="OZP52" s="548"/>
      <c r="OZQ52" s="548"/>
      <c r="OZR52" s="548"/>
      <c r="OZS52" s="548"/>
      <c r="OZT52" s="548"/>
      <c r="OZU52" s="548"/>
      <c r="OZV52" s="548"/>
      <c r="OZW52" s="548"/>
      <c r="OZX52" s="548"/>
      <c r="OZY52" s="548"/>
      <c r="OZZ52" s="548"/>
      <c r="PAA52" s="548"/>
      <c r="PAB52" s="548"/>
      <c r="PAC52" s="548"/>
      <c r="PAD52" s="548"/>
      <c r="PAE52" s="548"/>
      <c r="PAF52" s="548"/>
      <c r="PAG52" s="548"/>
      <c r="PAH52" s="548"/>
      <c r="PAI52" s="548"/>
      <c r="PAJ52" s="548"/>
      <c r="PAK52" s="548"/>
      <c r="PAL52" s="548"/>
      <c r="PAM52" s="548"/>
      <c r="PAN52" s="548"/>
      <c r="PAO52" s="548"/>
      <c r="PAP52" s="548"/>
      <c r="PAQ52" s="548"/>
      <c r="PAR52" s="548"/>
      <c r="PAS52" s="548"/>
      <c r="PAT52" s="548"/>
      <c r="PAU52" s="548"/>
      <c r="PAV52" s="548"/>
      <c r="PAW52" s="548"/>
      <c r="PAX52" s="548"/>
      <c r="PAY52" s="548"/>
      <c r="PAZ52" s="548"/>
      <c r="PBA52" s="548"/>
      <c r="PBB52" s="548"/>
      <c r="PBC52" s="548"/>
      <c r="PBD52" s="548"/>
      <c r="PBE52" s="548"/>
      <c r="PBF52" s="548"/>
      <c r="PBG52" s="548"/>
      <c r="PBH52" s="548"/>
      <c r="PBI52" s="548"/>
      <c r="PBJ52" s="548"/>
      <c r="PBK52" s="548"/>
      <c r="PBL52" s="548"/>
      <c r="PBM52" s="548"/>
      <c r="PBN52" s="548"/>
      <c r="PBO52" s="548"/>
      <c r="PBP52" s="548"/>
      <c r="PBQ52" s="548"/>
      <c r="PBR52" s="548"/>
      <c r="PBS52" s="548"/>
      <c r="PBT52" s="548"/>
      <c r="PBU52" s="548"/>
      <c r="PBV52" s="548"/>
      <c r="PBW52" s="548"/>
      <c r="PBX52" s="548"/>
      <c r="PBY52" s="548"/>
      <c r="PBZ52" s="548"/>
      <c r="PCA52" s="548"/>
      <c r="PCB52" s="548"/>
      <c r="PCC52" s="548"/>
      <c r="PCD52" s="548"/>
      <c r="PCE52" s="548"/>
      <c r="PCF52" s="548"/>
      <c r="PCG52" s="548"/>
      <c r="PCH52" s="548"/>
      <c r="PCI52" s="548"/>
      <c r="PCJ52" s="548"/>
      <c r="PCK52" s="548"/>
      <c r="PCL52" s="548"/>
      <c r="PCM52" s="548"/>
      <c r="PCN52" s="548"/>
      <c r="PCO52" s="548"/>
      <c r="PCP52" s="548"/>
      <c r="PCQ52" s="548"/>
      <c r="PCR52" s="548"/>
      <c r="PCS52" s="548"/>
      <c r="PCT52" s="548"/>
      <c r="PCU52" s="548"/>
      <c r="PCV52" s="548"/>
      <c r="PCW52" s="548"/>
      <c r="PCX52" s="548"/>
      <c r="PCY52" s="548"/>
      <c r="PCZ52" s="548"/>
      <c r="PDA52" s="548"/>
      <c r="PDB52" s="548"/>
      <c r="PDC52" s="548"/>
      <c r="PDD52" s="548"/>
      <c r="PDE52" s="548"/>
      <c r="PDF52" s="548"/>
      <c r="PDG52" s="548"/>
      <c r="PDH52" s="548"/>
      <c r="PDI52" s="548"/>
      <c r="PDJ52" s="548"/>
      <c r="PDK52" s="548"/>
      <c r="PDL52" s="548"/>
      <c r="PDM52" s="548"/>
      <c r="PDN52" s="548"/>
      <c r="PDO52" s="548"/>
      <c r="PDP52" s="548"/>
      <c r="PDQ52" s="548"/>
      <c r="PDR52" s="548"/>
      <c r="PDS52" s="548"/>
      <c r="PDT52" s="548"/>
      <c r="PDU52" s="548"/>
      <c r="PDV52" s="548"/>
      <c r="PDW52" s="548"/>
      <c r="PDX52" s="548"/>
      <c r="PDY52" s="548"/>
      <c r="PDZ52" s="548"/>
      <c r="PEA52" s="548"/>
      <c r="PEB52" s="548"/>
      <c r="PEC52" s="548"/>
      <c r="PED52" s="548"/>
      <c r="PEE52" s="548"/>
      <c r="PEF52" s="548"/>
      <c r="PEG52" s="548"/>
      <c r="PEH52" s="548"/>
      <c r="PEI52" s="548"/>
      <c r="PEJ52" s="548"/>
      <c r="PEK52" s="548"/>
      <c r="PEL52" s="548"/>
      <c r="PEM52" s="548"/>
      <c r="PEN52" s="548"/>
      <c r="PEO52" s="548"/>
      <c r="PEP52" s="548"/>
      <c r="PEQ52" s="548"/>
      <c r="PER52" s="548"/>
      <c r="PES52" s="548"/>
      <c r="PET52" s="548"/>
      <c r="PEU52" s="548"/>
      <c r="PEV52" s="548"/>
      <c r="PEW52" s="548"/>
      <c r="PEX52" s="548"/>
      <c r="PEY52" s="548"/>
      <c r="PEZ52" s="548"/>
      <c r="PFA52" s="548"/>
      <c r="PFB52" s="548"/>
      <c r="PFC52" s="548"/>
      <c r="PFD52" s="548"/>
      <c r="PFE52" s="548"/>
      <c r="PFF52" s="548"/>
      <c r="PFG52" s="548"/>
      <c r="PFH52" s="548"/>
      <c r="PFI52" s="548"/>
      <c r="PFJ52" s="548"/>
      <c r="PFK52" s="548"/>
      <c r="PFL52" s="548"/>
      <c r="PFM52" s="548"/>
      <c r="PFN52" s="548"/>
      <c r="PFO52" s="548"/>
      <c r="PFP52" s="548"/>
      <c r="PFQ52" s="548"/>
      <c r="PFR52" s="548"/>
      <c r="PFS52" s="548"/>
      <c r="PFT52" s="548"/>
      <c r="PFU52" s="548"/>
      <c r="PFV52" s="548"/>
      <c r="PFW52" s="548"/>
      <c r="PFX52" s="548"/>
      <c r="PFY52" s="548"/>
      <c r="PFZ52" s="548"/>
      <c r="PGA52" s="548"/>
      <c r="PGB52" s="548"/>
      <c r="PGC52" s="548"/>
      <c r="PGD52" s="548"/>
      <c r="PGE52" s="548"/>
      <c r="PGF52" s="548"/>
      <c r="PGG52" s="548"/>
      <c r="PGH52" s="548"/>
      <c r="PGI52" s="548"/>
      <c r="PGJ52" s="548"/>
      <c r="PGK52" s="548"/>
      <c r="PGL52" s="548"/>
      <c r="PGM52" s="548"/>
      <c r="PGN52" s="548"/>
      <c r="PGO52" s="548"/>
      <c r="PGP52" s="548"/>
      <c r="PGQ52" s="548"/>
      <c r="PGR52" s="548"/>
      <c r="PGS52" s="548"/>
      <c r="PGT52" s="548"/>
      <c r="PGU52" s="548"/>
      <c r="PGV52" s="548"/>
      <c r="PGW52" s="548"/>
      <c r="PGX52" s="548"/>
      <c r="PGY52" s="548"/>
      <c r="PGZ52" s="548"/>
      <c r="PHA52" s="548"/>
      <c r="PHB52" s="548"/>
      <c r="PHC52" s="548"/>
      <c r="PHD52" s="548"/>
      <c r="PHE52" s="548"/>
      <c r="PHF52" s="548"/>
      <c r="PHG52" s="548"/>
      <c r="PHH52" s="548"/>
      <c r="PHI52" s="548"/>
      <c r="PHJ52" s="548"/>
      <c r="PHK52" s="548"/>
      <c r="PHL52" s="548"/>
      <c r="PHM52" s="548"/>
      <c r="PHN52" s="548"/>
      <c r="PHO52" s="548"/>
      <c r="PHP52" s="548"/>
      <c r="PHQ52" s="548"/>
      <c r="PHR52" s="548"/>
      <c r="PHS52" s="548"/>
      <c r="PHT52" s="548"/>
      <c r="PHU52" s="548"/>
      <c r="PHV52" s="548"/>
      <c r="PHW52" s="548"/>
      <c r="PHX52" s="548"/>
      <c r="PHY52" s="548"/>
      <c r="PHZ52" s="548"/>
      <c r="PIA52" s="548"/>
      <c r="PIB52" s="548"/>
      <c r="PIC52" s="548"/>
      <c r="PID52" s="548"/>
      <c r="PIE52" s="548"/>
      <c r="PIF52" s="548"/>
      <c r="PIG52" s="548"/>
      <c r="PIH52" s="548"/>
      <c r="PII52" s="548"/>
      <c r="PIJ52" s="548"/>
      <c r="PIK52" s="548"/>
      <c r="PIL52" s="548"/>
      <c r="PIM52" s="548"/>
      <c r="PIN52" s="548"/>
      <c r="PIO52" s="548"/>
      <c r="PIP52" s="548"/>
      <c r="PIQ52" s="548"/>
      <c r="PIR52" s="548"/>
      <c r="PIS52" s="548"/>
      <c r="PIT52" s="548"/>
      <c r="PIU52" s="548"/>
      <c r="PIV52" s="548"/>
      <c r="PIW52" s="548"/>
      <c r="PIX52" s="548"/>
      <c r="PIY52" s="548"/>
      <c r="PIZ52" s="548"/>
      <c r="PJA52" s="548"/>
      <c r="PJB52" s="548"/>
      <c r="PJC52" s="548"/>
      <c r="PJD52" s="548"/>
      <c r="PJE52" s="548"/>
      <c r="PJF52" s="548"/>
      <c r="PJG52" s="548"/>
      <c r="PJH52" s="548"/>
      <c r="PJI52" s="548"/>
      <c r="PJJ52" s="548"/>
      <c r="PJK52" s="548"/>
      <c r="PJL52" s="548"/>
      <c r="PJM52" s="548"/>
      <c r="PJN52" s="548"/>
      <c r="PJO52" s="548"/>
      <c r="PJP52" s="548"/>
      <c r="PJQ52" s="548"/>
      <c r="PJR52" s="548"/>
      <c r="PJS52" s="548"/>
      <c r="PJT52" s="548"/>
      <c r="PJU52" s="548"/>
      <c r="PJV52" s="548"/>
      <c r="PJW52" s="548"/>
      <c r="PJX52" s="548"/>
      <c r="PJY52" s="548"/>
      <c r="PJZ52" s="548"/>
      <c r="PKA52" s="548"/>
      <c r="PKB52" s="548"/>
      <c r="PKC52" s="548"/>
      <c r="PKD52" s="548"/>
      <c r="PKE52" s="548"/>
      <c r="PKF52" s="548"/>
      <c r="PKG52" s="548"/>
      <c r="PKH52" s="548"/>
      <c r="PKI52" s="548"/>
      <c r="PKJ52" s="548"/>
      <c r="PKK52" s="548"/>
      <c r="PKL52" s="548"/>
      <c r="PKM52" s="548"/>
      <c r="PKN52" s="548"/>
      <c r="PKO52" s="548"/>
      <c r="PKP52" s="548"/>
      <c r="PKQ52" s="548"/>
      <c r="PKR52" s="548"/>
      <c r="PKS52" s="548"/>
      <c r="PKT52" s="548"/>
      <c r="PKU52" s="548"/>
      <c r="PKV52" s="548"/>
      <c r="PKW52" s="548"/>
      <c r="PKX52" s="548"/>
      <c r="PKY52" s="548"/>
      <c r="PKZ52" s="548"/>
      <c r="PLA52" s="548"/>
      <c r="PLB52" s="548"/>
      <c r="PLC52" s="548"/>
      <c r="PLD52" s="548"/>
      <c r="PLE52" s="548"/>
      <c r="PLF52" s="548"/>
      <c r="PLG52" s="548"/>
      <c r="PLH52" s="548"/>
      <c r="PLI52" s="548"/>
      <c r="PLJ52" s="548"/>
      <c r="PLK52" s="548"/>
      <c r="PLL52" s="548"/>
      <c r="PLM52" s="548"/>
      <c r="PLN52" s="548"/>
      <c r="PLO52" s="548"/>
      <c r="PLP52" s="548"/>
      <c r="PLQ52" s="548"/>
      <c r="PLR52" s="548"/>
      <c r="PLS52" s="548"/>
      <c r="PLT52" s="548"/>
      <c r="PLU52" s="548"/>
      <c r="PLV52" s="548"/>
      <c r="PLW52" s="548"/>
      <c r="PLX52" s="548"/>
      <c r="PLY52" s="548"/>
      <c r="PLZ52" s="548"/>
      <c r="PMA52" s="548"/>
      <c r="PMB52" s="548"/>
      <c r="PMC52" s="548"/>
      <c r="PMD52" s="548"/>
      <c r="PME52" s="548"/>
      <c r="PMF52" s="548"/>
      <c r="PMG52" s="548"/>
      <c r="PMH52" s="548"/>
      <c r="PMI52" s="548"/>
      <c r="PMJ52" s="548"/>
      <c r="PMK52" s="548"/>
      <c r="PML52" s="548"/>
      <c r="PMM52" s="548"/>
      <c r="PMN52" s="548"/>
      <c r="PMO52" s="548"/>
      <c r="PMP52" s="548"/>
      <c r="PMQ52" s="548"/>
      <c r="PMR52" s="548"/>
      <c r="PMS52" s="548"/>
      <c r="PMT52" s="548"/>
      <c r="PMU52" s="548"/>
      <c r="PMV52" s="548"/>
      <c r="PMW52" s="548"/>
      <c r="PMX52" s="548"/>
      <c r="PMY52" s="548"/>
      <c r="PMZ52" s="548"/>
      <c r="PNA52" s="548"/>
      <c r="PNB52" s="548"/>
      <c r="PNC52" s="548"/>
      <c r="PND52" s="548"/>
      <c r="PNE52" s="548"/>
      <c r="PNF52" s="548"/>
      <c r="PNG52" s="548"/>
      <c r="PNH52" s="548"/>
      <c r="PNI52" s="548"/>
      <c r="PNJ52" s="548"/>
      <c r="PNK52" s="548"/>
      <c r="PNL52" s="548"/>
      <c r="PNM52" s="548"/>
      <c r="PNN52" s="548"/>
      <c r="PNO52" s="548"/>
      <c r="PNP52" s="548"/>
      <c r="PNQ52" s="548"/>
      <c r="PNR52" s="548"/>
      <c r="PNS52" s="548"/>
      <c r="PNT52" s="548"/>
      <c r="PNU52" s="548"/>
      <c r="PNV52" s="548"/>
      <c r="PNW52" s="548"/>
      <c r="PNX52" s="548"/>
      <c r="PNY52" s="548"/>
      <c r="PNZ52" s="548"/>
      <c r="POA52" s="548"/>
      <c r="POB52" s="548"/>
      <c r="POC52" s="548"/>
      <c r="POD52" s="548"/>
      <c r="POE52" s="548"/>
      <c r="POF52" s="548"/>
      <c r="POG52" s="548"/>
      <c r="POH52" s="548"/>
      <c r="POI52" s="548"/>
      <c r="POJ52" s="548"/>
      <c r="POK52" s="548"/>
      <c r="POL52" s="548"/>
      <c r="POM52" s="548"/>
      <c r="PON52" s="548"/>
      <c r="POO52" s="548"/>
      <c r="POP52" s="548"/>
      <c r="POQ52" s="548"/>
      <c r="POR52" s="548"/>
      <c r="POS52" s="548"/>
      <c r="POT52" s="548"/>
      <c r="POU52" s="548"/>
      <c r="POV52" s="548"/>
      <c r="POW52" s="548"/>
      <c r="POX52" s="548"/>
      <c r="POY52" s="548"/>
      <c r="POZ52" s="548"/>
      <c r="PPA52" s="548"/>
      <c r="PPB52" s="548"/>
      <c r="PPC52" s="548"/>
      <c r="PPD52" s="548"/>
      <c r="PPE52" s="548"/>
      <c r="PPF52" s="548"/>
      <c r="PPG52" s="548"/>
      <c r="PPH52" s="548"/>
      <c r="PPI52" s="548"/>
      <c r="PPJ52" s="548"/>
      <c r="PPK52" s="548"/>
      <c r="PPL52" s="548"/>
      <c r="PPM52" s="548"/>
      <c r="PPN52" s="548"/>
      <c r="PPO52" s="548"/>
      <c r="PPP52" s="548"/>
      <c r="PPQ52" s="548"/>
      <c r="PPR52" s="548"/>
      <c r="PPS52" s="548"/>
      <c r="PPT52" s="548"/>
      <c r="PPU52" s="548"/>
      <c r="PPV52" s="548"/>
      <c r="PPW52" s="548"/>
      <c r="PPX52" s="548"/>
      <c r="PPY52" s="548"/>
      <c r="PPZ52" s="548"/>
      <c r="PQA52" s="548"/>
      <c r="PQB52" s="548"/>
      <c r="PQC52" s="548"/>
      <c r="PQD52" s="548"/>
      <c r="PQE52" s="548"/>
      <c r="PQF52" s="548"/>
      <c r="PQG52" s="548"/>
      <c r="PQH52" s="548"/>
      <c r="PQI52" s="548"/>
      <c r="PQJ52" s="548"/>
      <c r="PQK52" s="548"/>
      <c r="PQL52" s="548"/>
      <c r="PQM52" s="548"/>
      <c r="PQN52" s="548"/>
      <c r="PQO52" s="548"/>
      <c r="PQP52" s="548"/>
      <c r="PQQ52" s="548"/>
      <c r="PQR52" s="548"/>
      <c r="PQS52" s="548"/>
      <c r="PQT52" s="548"/>
      <c r="PQU52" s="548"/>
      <c r="PQV52" s="548"/>
      <c r="PQW52" s="548"/>
      <c r="PQX52" s="548"/>
      <c r="PQY52" s="548"/>
      <c r="PQZ52" s="548"/>
      <c r="PRA52" s="548"/>
      <c r="PRB52" s="548"/>
      <c r="PRC52" s="548"/>
      <c r="PRD52" s="548"/>
      <c r="PRE52" s="548"/>
      <c r="PRF52" s="548"/>
      <c r="PRG52" s="548"/>
      <c r="PRH52" s="548"/>
      <c r="PRI52" s="548"/>
      <c r="PRJ52" s="548"/>
      <c r="PRK52" s="548"/>
      <c r="PRL52" s="548"/>
      <c r="PRM52" s="548"/>
      <c r="PRN52" s="548"/>
      <c r="PRO52" s="548"/>
      <c r="PRP52" s="548"/>
      <c r="PRQ52" s="548"/>
      <c r="PRR52" s="548"/>
      <c r="PRS52" s="548"/>
      <c r="PRT52" s="548"/>
      <c r="PRU52" s="548"/>
      <c r="PRV52" s="548"/>
      <c r="PRW52" s="548"/>
      <c r="PRX52" s="548"/>
      <c r="PRY52" s="548"/>
      <c r="PRZ52" s="548"/>
      <c r="PSA52" s="548"/>
      <c r="PSB52" s="548"/>
      <c r="PSC52" s="548"/>
      <c r="PSD52" s="548"/>
      <c r="PSE52" s="548"/>
      <c r="PSF52" s="548"/>
      <c r="PSG52" s="548"/>
      <c r="PSH52" s="548"/>
      <c r="PSI52" s="548"/>
      <c r="PSJ52" s="548"/>
      <c r="PSK52" s="548"/>
      <c r="PSL52" s="548"/>
      <c r="PSM52" s="548"/>
      <c r="PSN52" s="548"/>
      <c r="PSO52" s="548"/>
      <c r="PSP52" s="548"/>
      <c r="PSQ52" s="548"/>
      <c r="PSR52" s="548"/>
      <c r="PSS52" s="548"/>
      <c r="PST52" s="548"/>
      <c r="PSU52" s="548"/>
      <c r="PSV52" s="548"/>
      <c r="PSW52" s="548"/>
      <c r="PSX52" s="548"/>
      <c r="PSY52" s="548"/>
      <c r="PSZ52" s="548"/>
      <c r="PTA52" s="548"/>
      <c r="PTB52" s="548"/>
      <c r="PTC52" s="548"/>
      <c r="PTD52" s="548"/>
      <c r="PTE52" s="548"/>
      <c r="PTF52" s="548"/>
      <c r="PTG52" s="548"/>
      <c r="PTH52" s="548"/>
      <c r="PTI52" s="548"/>
      <c r="PTJ52" s="548"/>
      <c r="PTK52" s="548"/>
      <c r="PTL52" s="548"/>
      <c r="PTM52" s="548"/>
      <c r="PTN52" s="548"/>
      <c r="PTO52" s="548"/>
      <c r="PTP52" s="548"/>
      <c r="PTQ52" s="548"/>
      <c r="PTR52" s="548"/>
      <c r="PTS52" s="548"/>
      <c r="PTT52" s="548"/>
      <c r="PTU52" s="548"/>
      <c r="PTV52" s="548"/>
      <c r="PTW52" s="548"/>
      <c r="PTX52" s="548"/>
      <c r="PTY52" s="548"/>
      <c r="PTZ52" s="548"/>
      <c r="PUA52" s="548"/>
      <c r="PUB52" s="548"/>
      <c r="PUC52" s="548"/>
      <c r="PUD52" s="548"/>
      <c r="PUE52" s="548"/>
      <c r="PUF52" s="548"/>
      <c r="PUG52" s="548"/>
      <c r="PUH52" s="548"/>
      <c r="PUI52" s="548"/>
      <c r="PUJ52" s="548"/>
      <c r="PUK52" s="548"/>
      <c r="PUL52" s="548"/>
      <c r="PUM52" s="548"/>
      <c r="PUN52" s="548"/>
      <c r="PUO52" s="548"/>
      <c r="PUP52" s="548"/>
      <c r="PUQ52" s="548"/>
      <c r="PUR52" s="548"/>
      <c r="PUS52" s="548"/>
      <c r="PUT52" s="548"/>
      <c r="PUU52" s="548"/>
      <c r="PUV52" s="548"/>
      <c r="PUW52" s="548"/>
      <c r="PUX52" s="548"/>
      <c r="PUY52" s="548"/>
      <c r="PUZ52" s="548"/>
      <c r="PVA52" s="548"/>
      <c r="PVB52" s="548"/>
      <c r="PVC52" s="548"/>
      <c r="PVD52" s="548"/>
      <c r="PVE52" s="548"/>
      <c r="PVF52" s="548"/>
      <c r="PVG52" s="548"/>
      <c r="PVH52" s="548"/>
      <c r="PVI52" s="548"/>
      <c r="PVJ52" s="548"/>
      <c r="PVK52" s="548"/>
      <c r="PVL52" s="548"/>
      <c r="PVM52" s="548"/>
      <c r="PVN52" s="548"/>
      <c r="PVO52" s="548"/>
      <c r="PVP52" s="548"/>
      <c r="PVQ52" s="548"/>
      <c r="PVR52" s="548"/>
      <c r="PVS52" s="548"/>
      <c r="PVT52" s="548"/>
      <c r="PVU52" s="548"/>
      <c r="PVV52" s="548"/>
      <c r="PVW52" s="548"/>
      <c r="PVX52" s="548"/>
      <c r="PVY52" s="548"/>
      <c r="PVZ52" s="548"/>
      <c r="PWA52" s="548"/>
      <c r="PWB52" s="548"/>
      <c r="PWC52" s="548"/>
      <c r="PWD52" s="548"/>
      <c r="PWE52" s="548"/>
      <c r="PWF52" s="548"/>
      <c r="PWG52" s="548"/>
      <c r="PWH52" s="548"/>
      <c r="PWI52" s="548"/>
      <c r="PWJ52" s="548"/>
      <c r="PWK52" s="548"/>
      <c r="PWL52" s="548"/>
      <c r="PWM52" s="548"/>
      <c r="PWN52" s="548"/>
      <c r="PWO52" s="548"/>
      <c r="PWP52" s="548"/>
      <c r="PWQ52" s="548"/>
      <c r="PWR52" s="548"/>
      <c r="PWS52" s="548"/>
      <c r="PWT52" s="548"/>
      <c r="PWU52" s="548"/>
      <c r="PWV52" s="548"/>
      <c r="PWW52" s="548"/>
      <c r="PWX52" s="548"/>
      <c r="PWY52" s="548"/>
      <c r="PWZ52" s="548"/>
      <c r="PXA52" s="548"/>
      <c r="PXB52" s="548"/>
      <c r="PXC52" s="548"/>
      <c r="PXD52" s="548"/>
      <c r="PXE52" s="548"/>
      <c r="PXF52" s="548"/>
      <c r="PXG52" s="548"/>
      <c r="PXH52" s="548"/>
      <c r="PXI52" s="548"/>
      <c r="PXJ52" s="548"/>
      <c r="PXK52" s="548"/>
      <c r="PXL52" s="548"/>
      <c r="PXM52" s="548"/>
      <c r="PXN52" s="548"/>
      <c r="PXO52" s="548"/>
      <c r="PXP52" s="548"/>
      <c r="PXQ52" s="548"/>
      <c r="PXR52" s="548"/>
      <c r="PXS52" s="548"/>
      <c r="PXT52" s="548"/>
      <c r="PXU52" s="548"/>
      <c r="PXV52" s="548"/>
      <c r="PXW52" s="548"/>
      <c r="PXX52" s="548"/>
      <c r="PXY52" s="548"/>
      <c r="PXZ52" s="548"/>
      <c r="PYA52" s="548"/>
      <c r="PYB52" s="548"/>
      <c r="PYC52" s="548"/>
      <c r="PYD52" s="548"/>
      <c r="PYE52" s="548"/>
      <c r="PYF52" s="548"/>
      <c r="PYG52" s="548"/>
      <c r="PYH52" s="548"/>
      <c r="PYI52" s="548"/>
      <c r="PYJ52" s="548"/>
      <c r="PYK52" s="548"/>
      <c r="PYL52" s="548"/>
      <c r="PYM52" s="548"/>
      <c r="PYN52" s="548"/>
      <c r="PYO52" s="548"/>
      <c r="PYP52" s="548"/>
      <c r="PYQ52" s="548"/>
      <c r="PYR52" s="548"/>
      <c r="PYS52" s="548"/>
      <c r="PYT52" s="548"/>
      <c r="PYU52" s="548"/>
      <c r="PYV52" s="548"/>
      <c r="PYW52" s="548"/>
      <c r="PYX52" s="548"/>
      <c r="PYY52" s="548"/>
      <c r="PYZ52" s="548"/>
      <c r="PZA52" s="548"/>
      <c r="PZB52" s="548"/>
      <c r="PZC52" s="548"/>
      <c r="PZD52" s="548"/>
      <c r="PZE52" s="548"/>
      <c r="PZF52" s="548"/>
      <c r="PZG52" s="548"/>
      <c r="PZH52" s="548"/>
      <c r="PZI52" s="548"/>
      <c r="PZJ52" s="548"/>
      <c r="PZK52" s="548"/>
      <c r="PZL52" s="548"/>
      <c r="PZM52" s="548"/>
      <c r="PZN52" s="548"/>
      <c r="PZO52" s="548"/>
      <c r="PZP52" s="548"/>
      <c r="PZQ52" s="548"/>
      <c r="PZR52" s="548"/>
      <c r="PZS52" s="548"/>
      <c r="PZT52" s="548"/>
      <c r="PZU52" s="548"/>
      <c r="PZV52" s="548"/>
      <c r="PZW52" s="548"/>
      <c r="PZX52" s="548"/>
      <c r="PZY52" s="548"/>
      <c r="PZZ52" s="548"/>
      <c r="QAA52" s="548"/>
      <c r="QAB52" s="548"/>
      <c r="QAC52" s="548"/>
      <c r="QAD52" s="548"/>
      <c r="QAE52" s="548"/>
      <c r="QAF52" s="548"/>
      <c r="QAG52" s="548"/>
      <c r="QAH52" s="548"/>
      <c r="QAI52" s="548"/>
      <c r="QAJ52" s="548"/>
      <c r="QAK52" s="548"/>
      <c r="QAL52" s="548"/>
      <c r="QAM52" s="548"/>
      <c r="QAN52" s="548"/>
      <c r="QAO52" s="548"/>
      <c r="QAP52" s="548"/>
      <c r="QAQ52" s="548"/>
      <c r="QAR52" s="548"/>
      <c r="QAS52" s="548"/>
      <c r="QAT52" s="548"/>
      <c r="QAU52" s="548"/>
      <c r="QAV52" s="548"/>
      <c r="QAW52" s="548"/>
      <c r="QAX52" s="548"/>
      <c r="QAY52" s="548"/>
      <c r="QAZ52" s="548"/>
      <c r="QBA52" s="548"/>
      <c r="QBB52" s="548"/>
      <c r="QBC52" s="548"/>
      <c r="QBD52" s="548"/>
      <c r="QBE52" s="548"/>
      <c r="QBF52" s="548"/>
      <c r="QBG52" s="548"/>
      <c r="QBH52" s="548"/>
      <c r="QBI52" s="548"/>
      <c r="QBJ52" s="548"/>
      <c r="QBK52" s="548"/>
      <c r="QBL52" s="548"/>
      <c r="QBM52" s="548"/>
      <c r="QBN52" s="548"/>
      <c r="QBO52" s="548"/>
      <c r="QBP52" s="548"/>
      <c r="QBQ52" s="548"/>
      <c r="QBR52" s="548"/>
      <c r="QBS52" s="548"/>
      <c r="QBT52" s="548"/>
      <c r="QBU52" s="548"/>
      <c r="QBV52" s="548"/>
      <c r="QBW52" s="548"/>
      <c r="QBX52" s="548"/>
      <c r="QBY52" s="548"/>
      <c r="QBZ52" s="548"/>
      <c r="QCA52" s="548"/>
      <c r="QCB52" s="548"/>
      <c r="QCC52" s="548"/>
      <c r="QCD52" s="548"/>
      <c r="QCE52" s="548"/>
      <c r="QCF52" s="548"/>
      <c r="QCG52" s="548"/>
      <c r="QCH52" s="548"/>
      <c r="QCI52" s="548"/>
      <c r="QCJ52" s="548"/>
      <c r="QCK52" s="548"/>
      <c r="QCL52" s="548"/>
      <c r="QCM52" s="548"/>
      <c r="QCN52" s="548"/>
      <c r="QCO52" s="548"/>
      <c r="QCP52" s="548"/>
      <c r="QCQ52" s="548"/>
      <c r="QCR52" s="548"/>
      <c r="QCS52" s="548"/>
      <c r="QCT52" s="548"/>
      <c r="QCU52" s="548"/>
      <c r="QCV52" s="548"/>
      <c r="QCW52" s="548"/>
      <c r="QCX52" s="548"/>
      <c r="QCY52" s="548"/>
      <c r="QCZ52" s="548"/>
      <c r="QDA52" s="548"/>
      <c r="QDB52" s="548"/>
      <c r="QDC52" s="548"/>
      <c r="QDD52" s="548"/>
      <c r="QDE52" s="548"/>
      <c r="QDF52" s="548"/>
      <c r="QDG52" s="548"/>
      <c r="QDH52" s="548"/>
      <c r="QDI52" s="548"/>
      <c r="QDJ52" s="548"/>
      <c r="QDK52" s="548"/>
      <c r="QDL52" s="548"/>
      <c r="QDM52" s="548"/>
      <c r="QDN52" s="548"/>
      <c r="QDO52" s="548"/>
      <c r="QDP52" s="548"/>
      <c r="QDQ52" s="548"/>
      <c r="QDR52" s="548"/>
      <c r="QDS52" s="548"/>
      <c r="QDT52" s="548"/>
      <c r="QDU52" s="548"/>
      <c r="QDV52" s="548"/>
      <c r="QDW52" s="548"/>
      <c r="QDX52" s="548"/>
      <c r="QDY52" s="548"/>
      <c r="QDZ52" s="548"/>
      <c r="QEA52" s="548"/>
      <c r="QEB52" s="548"/>
      <c r="QEC52" s="548"/>
      <c r="QED52" s="548"/>
      <c r="QEE52" s="548"/>
      <c r="QEF52" s="548"/>
      <c r="QEG52" s="548"/>
      <c r="QEH52" s="548"/>
      <c r="QEI52" s="548"/>
      <c r="QEJ52" s="548"/>
      <c r="QEK52" s="548"/>
      <c r="QEL52" s="548"/>
      <c r="QEM52" s="548"/>
      <c r="QEN52" s="548"/>
      <c r="QEO52" s="548"/>
      <c r="QEP52" s="548"/>
      <c r="QEQ52" s="548"/>
      <c r="QER52" s="548"/>
      <c r="QES52" s="548"/>
      <c r="QET52" s="548"/>
      <c r="QEU52" s="548"/>
      <c r="QEV52" s="548"/>
      <c r="QEW52" s="548"/>
      <c r="QEX52" s="548"/>
      <c r="QEY52" s="548"/>
      <c r="QEZ52" s="548"/>
      <c r="QFA52" s="548"/>
      <c r="QFB52" s="548"/>
      <c r="QFC52" s="548"/>
      <c r="QFD52" s="548"/>
      <c r="QFE52" s="548"/>
      <c r="QFF52" s="548"/>
      <c r="QFG52" s="548"/>
      <c r="QFH52" s="548"/>
      <c r="QFI52" s="548"/>
      <c r="QFJ52" s="548"/>
      <c r="QFK52" s="548"/>
      <c r="QFL52" s="548"/>
      <c r="QFM52" s="548"/>
      <c r="QFN52" s="548"/>
      <c r="QFO52" s="548"/>
      <c r="QFP52" s="548"/>
      <c r="QFQ52" s="548"/>
      <c r="QFR52" s="548"/>
      <c r="QFS52" s="548"/>
      <c r="QFT52" s="548"/>
      <c r="QFU52" s="548"/>
      <c r="QFV52" s="548"/>
      <c r="QFW52" s="548"/>
      <c r="QFX52" s="548"/>
      <c r="QFY52" s="548"/>
      <c r="QFZ52" s="548"/>
      <c r="QGA52" s="548"/>
      <c r="QGB52" s="548"/>
      <c r="QGC52" s="548"/>
      <c r="QGD52" s="548"/>
      <c r="QGE52" s="548"/>
      <c r="QGF52" s="548"/>
      <c r="QGG52" s="548"/>
      <c r="QGH52" s="548"/>
      <c r="QGI52" s="548"/>
      <c r="QGJ52" s="548"/>
      <c r="QGK52" s="548"/>
      <c r="QGL52" s="548"/>
      <c r="QGM52" s="548"/>
      <c r="QGN52" s="548"/>
      <c r="QGO52" s="548"/>
      <c r="QGP52" s="548"/>
      <c r="QGQ52" s="548"/>
      <c r="QGR52" s="548"/>
      <c r="QGS52" s="548"/>
      <c r="QGT52" s="548"/>
      <c r="QGU52" s="548"/>
      <c r="QGV52" s="548"/>
      <c r="QGW52" s="548"/>
      <c r="QGX52" s="548"/>
      <c r="QGY52" s="548"/>
      <c r="QGZ52" s="548"/>
      <c r="QHA52" s="548"/>
      <c r="QHB52" s="548"/>
      <c r="QHC52" s="548"/>
      <c r="QHD52" s="548"/>
      <c r="QHE52" s="548"/>
      <c r="QHF52" s="548"/>
      <c r="QHG52" s="548"/>
      <c r="QHH52" s="548"/>
      <c r="QHI52" s="548"/>
      <c r="QHJ52" s="548"/>
      <c r="QHK52" s="548"/>
      <c r="QHL52" s="548"/>
      <c r="QHM52" s="548"/>
      <c r="QHN52" s="548"/>
      <c r="QHO52" s="548"/>
      <c r="QHP52" s="548"/>
      <c r="QHQ52" s="548"/>
      <c r="QHR52" s="548"/>
      <c r="QHS52" s="548"/>
      <c r="QHT52" s="548"/>
      <c r="QHU52" s="548"/>
      <c r="QHV52" s="548"/>
      <c r="QHW52" s="548"/>
      <c r="QHX52" s="548"/>
      <c r="QHY52" s="548"/>
      <c r="QHZ52" s="548"/>
      <c r="QIA52" s="548"/>
      <c r="QIB52" s="548"/>
      <c r="QIC52" s="548"/>
      <c r="QID52" s="548"/>
      <c r="QIE52" s="548"/>
      <c r="QIF52" s="548"/>
      <c r="QIG52" s="548"/>
      <c r="QIH52" s="548"/>
      <c r="QII52" s="548"/>
      <c r="QIJ52" s="548"/>
      <c r="QIK52" s="548"/>
      <c r="QIL52" s="548"/>
      <c r="QIM52" s="548"/>
      <c r="QIN52" s="548"/>
      <c r="QIO52" s="548"/>
      <c r="QIP52" s="548"/>
      <c r="QIQ52" s="548"/>
      <c r="QIR52" s="548"/>
      <c r="QIS52" s="548"/>
      <c r="QIT52" s="548"/>
      <c r="QIU52" s="548"/>
      <c r="QIV52" s="548"/>
      <c r="QIW52" s="548"/>
      <c r="QIX52" s="548"/>
      <c r="QIY52" s="548"/>
      <c r="QIZ52" s="548"/>
      <c r="QJA52" s="548"/>
      <c r="QJB52" s="548"/>
      <c r="QJC52" s="548"/>
      <c r="QJD52" s="548"/>
      <c r="QJE52" s="548"/>
      <c r="QJF52" s="548"/>
      <c r="QJG52" s="548"/>
      <c r="QJH52" s="548"/>
      <c r="QJI52" s="548"/>
      <c r="QJJ52" s="548"/>
      <c r="QJK52" s="548"/>
      <c r="QJL52" s="548"/>
      <c r="QJM52" s="548"/>
      <c r="QJN52" s="548"/>
      <c r="QJO52" s="548"/>
      <c r="QJP52" s="548"/>
      <c r="QJQ52" s="548"/>
      <c r="QJR52" s="548"/>
      <c r="QJS52" s="548"/>
      <c r="QJT52" s="548"/>
      <c r="QJU52" s="548"/>
      <c r="QJV52" s="548"/>
      <c r="QJW52" s="548"/>
      <c r="QJX52" s="548"/>
      <c r="QJY52" s="548"/>
      <c r="QJZ52" s="548"/>
      <c r="QKA52" s="548"/>
      <c r="QKB52" s="548"/>
      <c r="QKC52" s="548"/>
      <c r="QKD52" s="548"/>
      <c r="QKE52" s="548"/>
      <c r="QKF52" s="548"/>
      <c r="QKG52" s="548"/>
      <c r="QKH52" s="548"/>
      <c r="QKI52" s="548"/>
      <c r="QKJ52" s="548"/>
      <c r="QKK52" s="548"/>
      <c r="QKL52" s="548"/>
      <c r="QKM52" s="548"/>
      <c r="QKN52" s="548"/>
      <c r="QKO52" s="548"/>
      <c r="QKP52" s="548"/>
      <c r="QKQ52" s="548"/>
      <c r="QKR52" s="548"/>
      <c r="QKS52" s="548"/>
      <c r="QKT52" s="548"/>
      <c r="QKU52" s="548"/>
      <c r="QKV52" s="548"/>
      <c r="QKW52" s="548"/>
      <c r="QKX52" s="548"/>
      <c r="QKY52" s="548"/>
      <c r="QKZ52" s="548"/>
      <c r="QLA52" s="548"/>
      <c r="QLB52" s="548"/>
      <c r="QLC52" s="548"/>
      <c r="QLD52" s="548"/>
      <c r="QLE52" s="548"/>
      <c r="QLF52" s="548"/>
      <c r="QLG52" s="548"/>
      <c r="QLH52" s="548"/>
      <c r="QLI52" s="548"/>
      <c r="QLJ52" s="548"/>
      <c r="QLK52" s="548"/>
      <c r="QLL52" s="548"/>
      <c r="QLM52" s="548"/>
      <c r="QLN52" s="548"/>
      <c r="QLO52" s="548"/>
      <c r="QLP52" s="548"/>
      <c r="QLQ52" s="548"/>
      <c r="QLR52" s="548"/>
      <c r="QLS52" s="548"/>
      <c r="QLT52" s="548"/>
      <c r="QLU52" s="548"/>
      <c r="QLV52" s="548"/>
      <c r="QLW52" s="548"/>
      <c r="QLX52" s="548"/>
      <c r="QLY52" s="548"/>
      <c r="QLZ52" s="548"/>
      <c r="QMA52" s="548"/>
      <c r="QMB52" s="548"/>
      <c r="QMC52" s="548"/>
      <c r="QMD52" s="548"/>
      <c r="QME52" s="548"/>
      <c r="QMF52" s="548"/>
      <c r="QMG52" s="548"/>
      <c r="QMH52" s="548"/>
      <c r="QMI52" s="548"/>
      <c r="QMJ52" s="548"/>
      <c r="QMK52" s="548"/>
      <c r="QML52" s="548"/>
      <c r="QMM52" s="548"/>
      <c r="QMN52" s="548"/>
      <c r="QMO52" s="548"/>
      <c r="QMP52" s="548"/>
      <c r="QMQ52" s="548"/>
      <c r="QMR52" s="548"/>
      <c r="QMS52" s="548"/>
      <c r="QMT52" s="548"/>
      <c r="QMU52" s="548"/>
      <c r="QMV52" s="548"/>
      <c r="QMW52" s="548"/>
      <c r="QMX52" s="548"/>
      <c r="QMY52" s="548"/>
      <c r="QMZ52" s="548"/>
      <c r="QNA52" s="548"/>
      <c r="QNB52" s="548"/>
      <c r="QNC52" s="548"/>
      <c r="QND52" s="548"/>
      <c r="QNE52" s="548"/>
      <c r="QNF52" s="548"/>
      <c r="QNG52" s="548"/>
      <c r="QNH52" s="548"/>
      <c r="QNI52" s="548"/>
      <c r="QNJ52" s="548"/>
      <c r="QNK52" s="548"/>
      <c r="QNL52" s="548"/>
      <c r="QNM52" s="548"/>
      <c r="QNN52" s="548"/>
      <c r="QNO52" s="548"/>
      <c r="QNP52" s="548"/>
      <c r="QNQ52" s="548"/>
      <c r="QNR52" s="548"/>
      <c r="QNS52" s="548"/>
      <c r="QNT52" s="548"/>
      <c r="QNU52" s="548"/>
      <c r="QNV52" s="548"/>
      <c r="QNW52" s="548"/>
      <c r="QNX52" s="548"/>
      <c r="QNY52" s="548"/>
      <c r="QNZ52" s="548"/>
      <c r="QOA52" s="548"/>
      <c r="QOB52" s="548"/>
      <c r="QOC52" s="548"/>
      <c r="QOD52" s="548"/>
      <c r="QOE52" s="548"/>
      <c r="QOF52" s="548"/>
      <c r="QOG52" s="548"/>
      <c r="QOH52" s="548"/>
      <c r="QOI52" s="548"/>
      <c r="QOJ52" s="548"/>
      <c r="QOK52" s="548"/>
      <c r="QOL52" s="548"/>
      <c r="QOM52" s="548"/>
      <c r="QON52" s="548"/>
      <c r="QOO52" s="548"/>
      <c r="QOP52" s="548"/>
      <c r="QOQ52" s="548"/>
      <c r="QOR52" s="548"/>
      <c r="QOS52" s="548"/>
      <c r="QOT52" s="548"/>
      <c r="QOU52" s="548"/>
      <c r="QOV52" s="548"/>
      <c r="QOW52" s="548"/>
      <c r="QOX52" s="548"/>
      <c r="QOY52" s="548"/>
      <c r="QOZ52" s="548"/>
      <c r="QPA52" s="548"/>
      <c r="QPB52" s="548"/>
      <c r="QPC52" s="548"/>
      <c r="QPD52" s="548"/>
      <c r="QPE52" s="548"/>
      <c r="QPF52" s="548"/>
      <c r="QPG52" s="548"/>
      <c r="QPH52" s="548"/>
      <c r="QPI52" s="548"/>
      <c r="QPJ52" s="548"/>
      <c r="QPK52" s="548"/>
      <c r="QPL52" s="548"/>
      <c r="QPM52" s="548"/>
      <c r="QPN52" s="548"/>
      <c r="QPO52" s="548"/>
      <c r="QPP52" s="548"/>
      <c r="QPQ52" s="548"/>
      <c r="QPR52" s="548"/>
      <c r="QPS52" s="548"/>
      <c r="QPT52" s="548"/>
      <c r="QPU52" s="548"/>
      <c r="QPV52" s="548"/>
      <c r="QPW52" s="548"/>
      <c r="QPX52" s="548"/>
      <c r="QPY52" s="548"/>
      <c r="QPZ52" s="548"/>
      <c r="QQA52" s="548"/>
      <c r="QQB52" s="548"/>
      <c r="QQC52" s="548"/>
      <c r="QQD52" s="548"/>
      <c r="QQE52" s="548"/>
      <c r="QQF52" s="548"/>
      <c r="QQG52" s="548"/>
      <c r="QQH52" s="548"/>
      <c r="QQI52" s="548"/>
      <c r="QQJ52" s="548"/>
      <c r="QQK52" s="548"/>
      <c r="QQL52" s="548"/>
      <c r="QQM52" s="548"/>
      <c r="QQN52" s="548"/>
      <c r="QQO52" s="548"/>
      <c r="QQP52" s="548"/>
      <c r="QQQ52" s="548"/>
      <c r="QQR52" s="548"/>
      <c r="QQS52" s="548"/>
      <c r="QQT52" s="548"/>
      <c r="QQU52" s="548"/>
      <c r="QQV52" s="548"/>
      <c r="QQW52" s="548"/>
      <c r="QQX52" s="548"/>
      <c r="QQY52" s="548"/>
      <c r="QQZ52" s="548"/>
      <c r="QRA52" s="548"/>
      <c r="QRB52" s="548"/>
      <c r="QRC52" s="548"/>
      <c r="QRD52" s="548"/>
      <c r="QRE52" s="548"/>
      <c r="QRF52" s="548"/>
      <c r="QRG52" s="548"/>
      <c r="QRH52" s="548"/>
      <c r="QRI52" s="548"/>
      <c r="QRJ52" s="548"/>
      <c r="QRK52" s="548"/>
      <c r="QRL52" s="548"/>
      <c r="QRM52" s="548"/>
      <c r="QRN52" s="548"/>
      <c r="QRO52" s="548"/>
      <c r="QRP52" s="548"/>
      <c r="QRQ52" s="548"/>
      <c r="QRR52" s="548"/>
      <c r="QRS52" s="548"/>
      <c r="QRT52" s="548"/>
      <c r="QRU52" s="548"/>
      <c r="QRV52" s="548"/>
      <c r="QRW52" s="548"/>
      <c r="QRX52" s="548"/>
      <c r="QRY52" s="548"/>
      <c r="QRZ52" s="548"/>
      <c r="QSA52" s="548"/>
      <c r="QSB52" s="548"/>
      <c r="QSC52" s="548"/>
      <c r="QSD52" s="548"/>
      <c r="QSE52" s="548"/>
      <c r="QSF52" s="548"/>
      <c r="QSG52" s="548"/>
      <c r="QSH52" s="548"/>
      <c r="QSI52" s="548"/>
      <c r="QSJ52" s="548"/>
      <c r="QSK52" s="548"/>
      <c r="QSL52" s="548"/>
      <c r="QSM52" s="548"/>
      <c r="QSN52" s="548"/>
      <c r="QSO52" s="548"/>
      <c r="QSP52" s="548"/>
      <c r="QSQ52" s="548"/>
      <c r="QSR52" s="548"/>
      <c r="QSS52" s="548"/>
      <c r="QST52" s="548"/>
      <c r="QSU52" s="548"/>
      <c r="QSV52" s="548"/>
      <c r="QSW52" s="548"/>
      <c r="QSX52" s="548"/>
      <c r="QSY52" s="548"/>
      <c r="QSZ52" s="548"/>
      <c r="QTA52" s="548"/>
      <c r="QTB52" s="548"/>
      <c r="QTC52" s="548"/>
      <c r="QTD52" s="548"/>
      <c r="QTE52" s="548"/>
      <c r="QTF52" s="548"/>
      <c r="QTG52" s="548"/>
      <c r="QTH52" s="548"/>
      <c r="QTI52" s="548"/>
      <c r="QTJ52" s="548"/>
      <c r="QTK52" s="548"/>
      <c r="QTL52" s="548"/>
      <c r="QTM52" s="548"/>
      <c r="QTN52" s="548"/>
      <c r="QTO52" s="548"/>
      <c r="QTP52" s="548"/>
      <c r="QTQ52" s="548"/>
      <c r="QTR52" s="548"/>
      <c r="QTS52" s="548"/>
      <c r="QTT52" s="548"/>
      <c r="QTU52" s="548"/>
      <c r="QTV52" s="548"/>
      <c r="QTW52" s="548"/>
      <c r="QTX52" s="548"/>
      <c r="QTY52" s="548"/>
      <c r="QTZ52" s="548"/>
      <c r="QUA52" s="548"/>
      <c r="QUB52" s="548"/>
      <c r="QUC52" s="548"/>
      <c r="QUD52" s="548"/>
      <c r="QUE52" s="548"/>
      <c r="QUF52" s="548"/>
      <c r="QUG52" s="548"/>
      <c r="QUH52" s="548"/>
      <c r="QUI52" s="548"/>
      <c r="QUJ52" s="548"/>
      <c r="QUK52" s="548"/>
      <c r="QUL52" s="548"/>
      <c r="QUM52" s="548"/>
      <c r="QUN52" s="548"/>
      <c r="QUO52" s="548"/>
      <c r="QUP52" s="548"/>
      <c r="QUQ52" s="548"/>
      <c r="QUR52" s="548"/>
      <c r="QUS52" s="548"/>
      <c r="QUT52" s="548"/>
      <c r="QUU52" s="548"/>
      <c r="QUV52" s="548"/>
      <c r="QUW52" s="548"/>
      <c r="QUX52" s="548"/>
      <c r="QUY52" s="548"/>
      <c r="QUZ52" s="548"/>
      <c r="QVA52" s="548"/>
      <c r="QVB52" s="548"/>
      <c r="QVC52" s="548"/>
      <c r="QVD52" s="548"/>
      <c r="QVE52" s="548"/>
      <c r="QVF52" s="548"/>
      <c r="QVG52" s="548"/>
      <c r="QVH52" s="548"/>
      <c r="QVI52" s="548"/>
      <c r="QVJ52" s="548"/>
      <c r="QVK52" s="548"/>
      <c r="QVL52" s="548"/>
      <c r="QVM52" s="548"/>
      <c r="QVN52" s="548"/>
      <c r="QVO52" s="548"/>
      <c r="QVP52" s="548"/>
      <c r="QVQ52" s="548"/>
      <c r="QVR52" s="548"/>
      <c r="QVS52" s="548"/>
      <c r="QVT52" s="548"/>
      <c r="QVU52" s="548"/>
      <c r="QVV52" s="548"/>
      <c r="QVW52" s="548"/>
      <c r="QVX52" s="548"/>
      <c r="QVY52" s="548"/>
      <c r="QVZ52" s="548"/>
      <c r="QWA52" s="548"/>
      <c r="QWB52" s="548"/>
      <c r="QWC52" s="548"/>
      <c r="QWD52" s="548"/>
      <c r="QWE52" s="548"/>
      <c r="QWF52" s="548"/>
      <c r="QWG52" s="548"/>
      <c r="QWH52" s="548"/>
      <c r="QWI52" s="548"/>
      <c r="QWJ52" s="548"/>
      <c r="QWK52" s="548"/>
      <c r="QWL52" s="548"/>
      <c r="QWM52" s="548"/>
      <c r="QWN52" s="548"/>
      <c r="QWO52" s="548"/>
      <c r="QWP52" s="548"/>
      <c r="QWQ52" s="548"/>
      <c r="QWR52" s="548"/>
      <c r="QWS52" s="548"/>
      <c r="QWT52" s="548"/>
      <c r="QWU52" s="548"/>
      <c r="QWV52" s="548"/>
      <c r="QWW52" s="548"/>
      <c r="QWX52" s="548"/>
      <c r="QWY52" s="548"/>
      <c r="QWZ52" s="548"/>
      <c r="QXA52" s="548"/>
      <c r="QXB52" s="548"/>
      <c r="QXC52" s="548"/>
      <c r="QXD52" s="548"/>
      <c r="QXE52" s="548"/>
      <c r="QXF52" s="548"/>
      <c r="QXG52" s="548"/>
      <c r="QXH52" s="548"/>
      <c r="QXI52" s="548"/>
      <c r="QXJ52" s="548"/>
      <c r="QXK52" s="548"/>
      <c r="QXL52" s="548"/>
      <c r="QXM52" s="548"/>
      <c r="QXN52" s="548"/>
      <c r="QXO52" s="548"/>
      <c r="QXP52" s="548"/>
      <c r="QXQ52" s="548"/>
      <c r="QXR52" s="548"/>
      <c r="QXS52" s="548"/>
      <c r="QXT52" s="548"/>
      <c r="QXU52" s="548"/>
      <c r="QXV52" s="548"/>
      <c r="QXW52" s="548"/>
      <c r="QXX52" s="548"/>
      <c r="QXY52" s="548"/>
      <c r="QXZ52" s="548"/>
      <c r="QYA52" s="548"/>
      <c r="QYB52" s="548"/>
      <c r="QYC52" s="548"/>
      <c r="QYD52" s="548"/>
      <c r="QYE52" s="548"/>
      <c r="QYF52" s="548"/>
      <c r="QYG52" s="548"/>
      <c r="QYH52" s="548"/>
      <c r="QYI52" s="548"/>
      <c r="QYJ52" s="548"/>
      <c r="QYK52" s="548"/>
      <c r="QYL52" s="548"/>
      <c r="QYM52" s="548"/>
      <c r="QYN52" s="548"/>
      <c r="QYO52" s="548"/>
      <c r="QYP52" s="548"/>
      <c r="QYQ52" s="548"/>
      <c r="QYR52" s="548"/>
      <c r="QYS52" s="548"/>
      <c r="QYT52" s="548"/>
      <c r="QYU52" s="548"/>
      <c r="QYV52" s="548"/>
      <c r="QYW52" s="548"/>
      <c r="QYX52" s="548"/>
      <c r="QYY52" s="548"/>
      <c r="QYZ52" s="548"/>
      <c r="QZA52" s="548"/>
      <c r="QZB52" s="548"/>
      <c r="QZC52" s="548"/>
      <c r="QZD52" s="548"/>
      <c r="QZE52" s="548"/>
      <c r="QZF52" s="548"/>
      <c r="QZG52" s="548"/>
      <c r="QZH52" s="548"/>
      <c r="QZI52" s="548"/>
      <c r="QZJ52" s="548"/>
      <c r="QZK52" s="548"/>
      <c r="QZL52" s="548"/>
      <c r="QZM52" s="548"/>
      <c r="QZN52" s="548"/>
      <c r="QZO52" s="548"/>
      <c r="QZP52" s="548"/>
      <c r="QZQ52" s="548"/>
      <c r="QZR52" s="548"/>
      <c r="QZS52" s="548"/>
      <c r="QZT52" s="548"/>
      <c r="QZU52" s="548"/>
      <c r="QZV52" s="548"/>
      <c r="QZW52" s="548"/>
      <c r="QZX52" s="548"/>
      <c r="QZY52" s="548"/>
      <c r="QZZ52" s="548"/>
      <c r="RAA52" s="548"/>
      <c r="RAB52" s="548"/>
      <c r="RAC52" s="548"/>
      <c r="RAD52" s="548"/>
      <c r="RAE52" s="548"/>
      <c r="RAF52" s="548"/>
      <c r="RAG52" s="548"/>
      <c r="RAH52" s="548"/>
      <c r="RAI52" s="548"/>
      <c r="RAJ52" s="548"/>
      <c r="RAK52" s="548"/>
      <c r="RAL52" s="548"/>
      <c r="RAM52" s="548"/>
      <c r="RAN52" s="548"/>
      <c r="RAO52" s="548"/>
      <c r="RAP52" s="548"/>
      <c r="RAQ52" s="548"/>
      <c r="RAR52" s="548"/>
      <c r="RAS52" s="548"/>
      <c r="RAT52" s="548"/>
      <c r="RAU52" s="548"/>
      <c r="RAV52" s="548"/>
      <c r="RAW52" s="548"/>
      <c r="RAX52" s="548"/>
      <c r="RAY52" s="548"/>
      <c r="RAZ52" s="548"/>
      <c r="RBA52" s="548"/>
      <c r="RBB52" s="548"/>
      <c r="RBC52" s="548"/>
      <c r="RBD52" s="548"/>
      <c r="RBE52" s="548"/>
      <c r="RBF52" s="548"/>
      <c r="RBG52" s="548"/>
      <c r="RBH52" s="548"/>
      <c r="RBI52" s="548"/>
      <c r="RBJ52" s="548"/>
      <c r="RBK52" s="548"/>
      <c r="RBL52" s="548"/>
      <c r="RBM52" s="548"/>
      <c r="RBN52" s="548"/>
      <c r="RBO52" s="548"/>
      <c r="RBP52" s="548"/>
      <c r="RBQ52" s="548"/>
      <c r="RBR52" s="548"/>
      <c r="RBS52" s="548"/>
      <c r="RBT52" s="548"/>
      <c r="RBU52" s="548"/>
      <c r="RBV52" s="548"/>
      <c r="RBW52" s="548"/>
      <c r="RBX52" s="548"/>
      <c r="RBY52" s="548"/>
      <c r="RBZ52" s="548"/>
      <c r="RCA52" s="548"/>
      <c r="RCB52" s="548"/>
      <c r="RCC52" s="548"/>
      <c r="RCD52" s="548"/>
      <c r="RCE52" s="548"/>
      <c r="RCF52" s="548"/>
      <c r="RCG52" s="548"/>
      <c r="RCH52" s="548"/>
      <c r="RCI52" s="548"/>
      <c r="RCJ52" s="548"/>
      <c r="RCK52" s="548"/>
      <c r="RCL52" s="548"/>
      <c r="RCM52" s="548"/>
      <c r="RCN52" s="548"/>
      <c r="RCO52" s="548"/>
      <c r="RCP52" s="548"/>
      <c r="RCQ52" s="548"/>
      <c r="RCR52" s="548"/>
      <c r="RCS52" s="548"/>
      <c r="RCT52" s="548"/>
      <c r="RCU52" s="548"/>
      <c r="RCV52" s="548"/>
      <c r="RCW52" s="548"/>
      <c r="RCX52" s="548"/>
      <c r="RCY52" s="548"/>
      <c r="RCZ52" s="548"/>
      <c r="RDA52" s="548"/>
      <c r="RDB52" s="548"/>
      <c r="RDC52" s="548"/>
      <c r="RDD52" s="548"/>
      <c r="RDE52" s="548"/>
      <c r="RDF52" s="548"/>
      <c r="RDG52" s="548"/>
      <c r="RDH52" s="548"/>
      <c r="RDI52" s="548"/>
      <c r="RDJ52" s="548"/>
      <c r="RDK52" s="548"/>
      <c r="RDL52" s="548"/>
      <c r="RDM52" s="548"/>
      <c r="RDN52" s="548"/>
      <c r="RDO52" s="548"/>
      <c r="RDP52" s="548"/>
      <c r="RDQ52" s="548"/>
      <c r="RDR52" s="548"/>
      <c r="RDS52" s="548"/>
      <c r="RDT52" s="548"/>
      <c r="RDU52" s="548"/>
      <c r="RDV52" s="548"/>
      <c r="RDW52" s="548"/>
      <c r="RDX52" s="548"/>
      <c r="RDY52" s="548"/>
      <c r="RDZ52" s="548"/>
      <c r="REA52" s="548"/>
      <c r="REB52" s="548"/>
      <c r="REC52" s="548"/>
      <c r="RED52" s="548"/>
      <c r="REE52" s="548"/>
      <c r="REF52" s="548"/>
      <c r="REG52" s="548"/>
      <c r="REH52" s="548"/>
      <c r="REI52" s="548"/>
      <c r="REJ52" s="548"/>
      <c r="REK52" s="548"/>
      <c r="REL52" s="548"/>
      <c r="REM52" s="548"/>
      <c r="REN52" s="548"/>
      <c r="REO52" s="548"/>
      <c r="REP52" s="548"/>
      <c r="REQ52" s="548"/>
      <c r="RER52" s="548"/>
      <c r="RES52" s="548"/>
      <c r="RET52" s="548"/>
      <c r="REU52" s="548"/>
      <c r="REV52" s="548"/>
      <c r="REW52" s="548"/>
      <c r="REX52" s="548"/>
      <c r="REY52" s="548"/>
      <c r="REZ52" s="548"/>
      <c r="RFA52" s="548"/>
      <c r="RFB52" s="548"/>
      <c r="RFC52" s="548"/>
      <c r="RFD52" s="548"/>
      <c r="RFE52" s="548"/>
      <c r="RFF52" s="548"/>
      <c r="RFG52" s="548"/>
      <c r="RFH52" s="548"/>
      <c r="RFI52" s="548"/>
      <c r="RFJ52" s="548"/>
      <c r="RFK52" s="548"/>
      <c r="RFL52" s="548"/>
      <c r="RFM52" s="548"/>
      <c r="RFN52" s="548"/>
      <c r="RFO52" s="548"/>
      <c r="RFP52" s="548"/>
      <c r="RFQ52" s="548"/>
      <c r="RFR52" s="548"/>
      <c r="RFS52" s="548"/>
      <c r="RFT52" s="548"/>
      <c r="RFU52" s="548"/>
      <c r="RFV52" s="548"/>
      <c r="RFW52" s="548"/>
      <c r="RFX52" s="548"/>
      <c r="RFY52" s="548"/>
      <c r="RFZ52" s="548"/>
      <c r="RGA52" s="548"/>
      <c r="RGB52" s="548"/>
      <c r="RGC52" s="548"/>
      <c r="RGD52" s="548"/>
      <c r="RGE52" s="548"/>
      <c r="RGF52" s="548"/>
      <c r="RGG52" s="548"/>
      <c r="RGH52" s="548"/>
      <c r="RGI52" s="548"/>
      <c r="RGJ52" s="548"/>
      <c r="RGK52" s="548"/>
      <c r="RGL52" s="548"/>
      <c r="RGM52" s="548"/>
      <c r="RGN52" s="548"/>
      <c r="RGO52" s="548"/>
      <c r="RGP52" s="548"/>
      <c r="RGQ52" s="548"/>
      <c r="RGR52" s="548"/>
      <c r="RGS52" s="548"/>
      <c r="RGT52" s="548"/>
      <c r="RGU52" s="548"/>
      <c r="RGV52" s="548"/>
      <c r="RGW52" s="548"/>
      <c r="RGX52" s="548"/>
      <c r="RGY52" s="548"/>
      <c r="RGZ52" s="548"/>
      <c r="RHA52" s="548"/>
      <c r="RHB52" s="548"/>
      <c r="RHC52" s="548"/>
      <c r="RHD52" s="548"/>
      <c r="RHE52" s="548"/>
      <c r="RHF52" s="548"/>
      <c r="RHG52" s="548"/>
      <c r="RHH52" s="548"/>
      <c r="RHI52" s="548"/>
      <c r="RHJ52" s="548"/>
      <c r="RHK52" s="548"/>
      <c r="RHL52" s="548"/>
      <c r="RHM52" s="548"/>
      <c r="RHN52" s="548"/>
      <c r="RHO52" s="548"/>
      <c r="RHP52" s="548"/>
      <c r="RHQ52" s="548"/>
      <c r="RHR52" s="548"/>
      <c r="RHS52" s="548"/>
      <c r="RHT52" s="548"/>
      <c r="RHU52" s="548"/>
      <c r="RHV52" s="548"/>
      <c r="RHW52" s="548"/>
      <c r="RHX52" s="548"/>
      <c r="RHY52" s="548"/>
      <c r="RHZ52" s="548"/>
      <c r="RIA52" s="548"/>
      <c r="RIB52" s="548"/>
      <c r="RIC52" s="548"/>
      <c r="RID52" s="548"/>
      <c r="RIE52" s="548"/>
      <c r="RIF52" s="548"/>
      <c r="RIG52" s="548"/>
      <c r="RIH52" s="548"/>
      <c r="RII52" s="548"/>
      <c r="RIJ52" s="548"/>
      <c r="RIK52" s="548"/>
      <c r="RIL52" s="548"/>
      <c r="RIM52" s="548"/>
      <c r="RIN52" s="548"/>
      <c r="RIO52" s="548"/>
      <c r="RIP52" s="548"/>
      <c r="RIQ52" s="548"/>
      <c r="RIR52" s="548"/>
      <c r="RIS52" s="548"/>
      <c r="RIT52" s="548"/>
      <c r="RIU52" s="548"/>
      <c r="RIV52" s="548"/>
      <c r="RIW52" s="548"/>
      <c r="RIX52" s="548"/>
      <c r="RIY52" s="548"/>
      <c r="RIZ52" s="548"/>
      <c r="RJA52" s="548"/>
      <c r="RJB52" s="548"/>
      <c r="RJC52" s="548"/>
      <c r="RJD52" s="548"/>
      <c r="RJE52" s="548"/>
      <c r="RJF52" s="548"/>
      <c r="RJG52" s="548"/>
      <c r="RJH52" s="548"/>
      <c r="RJI52" s="548"/>
      <c r="RJJ52" s="548"/>
      <c r="RJK52" s="548"/>
      <c r="RJL52" s="548"/>
      <c r="RJM52" s="548"/>
      <c r="RJN52" s="548"/>
      <c r="RJO52" s="548"/>
      <c r="RJP52" s="548"/>
      <c r="RJQ52" s="548"/>
      <c r="RJR52" s="548"/>
      <c r="RJS52" s="548"/>
      <c r="RJT52" s="548"/>
      <c r="RJU52" s="548"/>
      <c r="RJV52" s="548"/>
      <c r="RJW52" s="548"/>
      <c r="RJX52" s="548"/>
      <c r="RJY52" s="548"/>
      <c r="RJZ52" s="548"/>
      <c r="RKA52" s="548"/>
      <c r="RKB52" s="548"/>
      <c r="RKC52" s="548"/>
      <c r="RKD52" s="548"/>
      <c r="RKE52" s="548"/>
      <c r="RKF52" s="548"/>
      <c r="RKG52" s="548"/>
      <c r="RKH52" s="548"/>
      <c r="RKI52" s="548"/>
      <c r="RKJ52" s="548"/>
      <c r="RKK52" s="548"/>
      <c r="RKL52" s="548"/>
      <c r="RKM52" s="548"/>
      <c r="RKN52" s="548"/>
      <c r="RKO52" s="548"/>
      <c r="RKP52" s="548"/>
      <c r="RKQ52" s="548"/>
      <c r="RKR52" s="548"/>
      <c r="RKS52" s="548"/>
      <c r="RKT52" s="548"/>
      <c r="RKU52" s="548"/>
      <c r="RKV52" s="548"/>
      <c r="RKW52" s="548"/>
      <c r="RKX52" s="548"/>
      <c r="RKY52" s="548"/>
      <c r="RKZ52" s="548"/>
      <c r="RLA52" s="548"/>
      <c r="RLB52" s="548"/>
      <c r="RLC52" s="548"/>
      <c r="RLD52" s="548"/>
      <c r="RLE52" s="548"/>
      <c r="RLF52" s="548"/>
      <c r="RLG52" s="548"/>
      <c r="RLH52" s="548"/>
      <c r="RLI52" s="548"/>
      <c r="RLJ52" s="548"/>
      <c r="RLK52" s="548"/>
      <c r="RLL52" s="548"/>
      <c r="RLM52" s="548"/>
      <c r="RLN52" s="548"/>
      <c r="RLO52" s="548"/>
      <c r="RLP52" s="548"/>
      <c r="RLQ52" s="548"/>
      <c r="RLR52" s="548"/>
      <c r="RLS52" s="548"/>
      <c r="RLT52" s="548"/>
      <c r="RLU52" s="548"/>
      <c r="RLV52" s="548"/>
      <c r="RLW52" s="548"/>
      <c r="RLX52" s="548"/>
      <c r="RLY52" s="548"/>
      <c r="RLZ52" s="548"/>
      <c r="RMA52" s="548"/>
      <c r="RMB52" s="548"/>
      <c r="RMC52" s="548"/>
      <c r="RMD52" s="548"/>
      <c r="RME52" s="548"/>
      <c r="RMF52" s="548"/>
      <c r="RMG52" s="548"/>
      <c r="RMH52" s="548"/>
      <c r="RMI52" s="548"/>
      <c r="RMJ52" s="548"/>
      <c r="RMK52" s="548"/>
      <c r="RML52" s="548"/>
      <c r="RMM52" s="548"/>
      <c r="RMN52" s="548"/>
      <c r="RMO52" s="548"/>
      <c r="RMP52" s="548"/>
      <c r="RMQ52" s="548"/>
      <c r="RMR52" s="548"/>
      <c r="RMS52" s="548"/>
      <c r="RMT52" s="548"/>
      <c r="RMU52" s="548"/>
      <c r="RMV52" s="548"/>
      <c r="RMW52" s="548"/>
      <c r="RMX52" s="548"/>
      <c r="RMY52" s="548"/>
      <c r="RMZ52" s="548"/>
      <c r="RNA52" s="548"/>
      <c r="RNB52" s="548"/>
      <c r="RNC52" s="548"/>
      <c r="RND52" s="548"/>
      <c r="RNE52" s="548"/>
      <c r="RNF52" s="548"/>
      <c r="RNG52" s="548"/>
      <c r="RNH52" s="548"/>
      <c r="RNI52" s="548"/>
      <c r="RNJ52" s="548"/>
      <c r="RNK52" s="548"/>
      <c r="RNL52" s="548"/>
      <c r="RNM52" s="548"/>
      <c r="RNN52" s="548"/>
      <c r="RNO52" s="548"/>
      <c r="RNP52" s="548"/>
      <c r="RNQ52" s="548"/>
      <c r="RNR52" s="548"/>
      <c r="RNS52" s="548"/>
      <c r="RNT52" s="548"/>
      <c r="RNU52" s="548"/>
      <c r="RNV52" s="548"/>
      <c r="RNW52" s="548"/>
      <c r="RNX52" s="548"/>
      <c r="RNY52" s="548"/>
      <c r="RNZ52" s="548"/>
      <c r="ROA52" s="548"/>
      <c r="ROB52" s="548"/>
      <c r="ROC52" s="548"/>
      <c r="ROD52" s="548"/>
      <c r="ROE52" s="548"/>
      <c r="ROF52" s="548"/>
      <c r="ROG52" s="548"/>
      <c r="ROH52" s="548"/>
      <c r="ROI52" s="548"/>
      <c r="ROJ52" s="548"/>
      <c r="ROK52" s="548"/>
      <c r="ROL52" s="548"/>
      <c r="ROM52" s="548"/>
      <c r="RON52" s="548"/>
      <c r="ROO52" s="548"/>
      <c r="ROP52" s="548"/>
      <c r="ROQ52" s="548"/>
      <c r="ROR52" s="548"/>
      <c r="ROS52" s="548"/>
      <c r="ROT52" s="548"/>
      <c r="ROU52" s="548"/>
      <c r="ROV52" s="548"/>
      <c r="ROW52" s="548"/>
      <c r="ROX52" s="548"/>
      <c r="ROY52" s="548"/>
      <c r="ROZ52" s="548"/>
      <c r="RPA52" s="548"/>
      <c r="RPB52" s="548"/>
      <c r="RPC52" s="548"/>
      <c r="RPD52" s="548"/>
      <c r="RPE52" s="548"/>
      <c r="RPF52" s="548"/>
      <c r="RPG52" s="548"/>
      <c r="RPH52" s="548"/>
      <c r="RPI52" s="548"/>
      <c r="RPJ52" s="548"/>
      <c r="RPK52" s="548"/>
      <c r="RPL52" s="548"/>
      <c r="RPM52" s="548"/>
      <c r="RPN52" s="548"/>
      <c r="RPO52" s="548"/>
      <c r="RPP52" s="548"/>
      <c r="RPQ52" s="548"/>
      <c r="RPR52" s="548"/>
      <c r="RPS52" s="548"/>
      <c r="RPT52" s="548"/>
      <c r="RPU52" s="548"/>
      <c r="RPV52" s="548"/>
      <c r="RPW52" s="548"/>
      <c r="RPX52" s="548"/>
      <c r="RPY52" s="548"/>
      <c r="RPZ52" s="548"/>
      <c r="RQA52" s="548"/>
      <c r="RQB52" s="548"/>
      <c r="RQC52" s="548"/>
      <c r="RQD52" s="548"/>
      <c r="RQE52" s="548"/>
      <c r="RQF52" s="548"/>
      <c r="RQG52" s="548"/>
      <c r="RQH52" s="548"/>
      <c r="RQI52" s="548"/>
      <c r="RQJ52" s="548"/>
      <c r="RQK52" s="548"/>
      <c r="RQL52" s="548"/>
      <c r="RQM52" s="548"/>
      <c r="RQN52" s="548"/>
      <c r="RQO52" s="548"/>
      <c r="RQP52" s="548"/>
      <c r="RQQ52" s="548"/>
      <c r="RQR52" s="548"/>
      <c r="RQS52" s="548"/>
      <c r="RQT52" s="548"/>
      <c r="RQU52" s="548"/>
      <c r="RQV52" s="548"/>
      <c r="RQW52" s="548"/>
      <c r="RQX52" s="548"/>
      <c r="RQY52" s="548"/>
      <c r="RQZ52" s="548"/>
      <c r="RRA52" s="548"/>
      <c r="RRB52" s="548"/>
      <c r="RRC52" s="548"/>
      <c r="RRD52" s="548"/>
      <c r="RRE52" s="548"/>
      <c r="RRF52" s="548"/>
      <c r="RRG52" s="548"/>
      <c r="RRH52" s="548"/>
      <c r="RRI52" s="548"/>
      <c r="RRJ52" s="548"/>
      <c r="RRK52" s="548"/>
      <c r="RRL52" s="548"/>
      <c r="RRM52" s="548"/>
      <c r="RRN52" s="548"/>
      <c r="RRO52" s="548"/>
      <c r="RRP52" s="548"/>
      <c r="RRQ52" s="548"/>
      <c r="RRR52" s="548"/>
      <c r="RRS52" s="548"/>
      <c r="RRT52" s="548"/>
      <c r="RRU52" s="548"/>
      <c r="RRV52" s="548"/>
      <c r="RRW52" s="548"/>
      <c r="RRX52" s="548"/>
      <c r="RRY52" s="548"/>
      <c r="RRZ52" s="548"/>
      <c r="RSA52" s="548"/>
      <c r="RSB52" s="548"/>
      <c r="RSC52" s="548"/>
      <c r="RSD52" s="548"/>
      <c r="RSE52" s="548"/>
      <c r="RSF52" s="548"/>
      <c r="RSG52" s="548"/>
      <c r="RSH52" s="548"/>
      <c r="RSI52" s="548"/>
      <c r="RSJ52" s="548"/>
      <c r="RSK52" s="548"/>
      <c r="RSL52" s="548"/>
      <c r="RSM52" s="548"/>
      <c r="RSN52" s="548"/>
      <c r="RSO52" s="548"/>
      <c r="RSP52" s="548"/>
      <c r="RSQ52" s="548"/>
      <c r="RSR52" s="548"/>
      <c r="RSS52" s="548"/>
      <c r="RST52" s="548"/>
      <c r="RSU52" s="548"/>
      <c r="RSV52" s="548"/>
      <c r="RSW52" s="548"/>
      <c r="RSX52" s="548"/>
      <c r="RSY52" s="548"/>
      <c r="RSZ52" s="548"/>
      <c r="RTA52" s="548"/>
      <c r="RTB52" s="548"/>
      <c r="RTC52" s="548"/>
      <c r="RTD52" s="548"/>
      <c r="RTE52" s="548"/>
      <c r="RTF52" s="548"/>
      <c r="RTG52" s="548"/>
      <c r="RTH52" s="548"/>
      <c r="RTI52" s="548"/>
      <c r="RTJ52" s="548"/>
      <c r="RTK52" s="548"/>
      <c r="RTL52" s="548"/>
      <c r="RTM52" s="548"/>
      <c r="RTN52" s="548"/>
      <c r="RTO52" s="548"/>
      <c r="RTP52" s="548"/>
      <c r="RTQ52" s="548"/>
      <c r="RTR52" s="548"/>
      <c r="RTS52" s="548"/>
      <c r="RTT52" s="548"/>
      <c r="RTU52" s="548"/>
      <c r="RTV52" s="548"/>
      <c r="RTW52" s="548"/>
      <c r="RTX52" s="548"/>
      <c r="RTY52" s="548"/>
      <c r="RTZ52" s="548"/>
      <c r="RUA52" s="548"/>
      <c r="RUB52" s="548"/>
      <c r="RUC52" s="548"/>
      <c r="RUD52" s="548"/>
      <c r="RUE52" s="548"/>
      <c r="RUF52" s="548"/>
      <c r="RUG52" s="548"/>
      <c r="RUH52" s="548"/>
      <c r="RUI52" s="548"/>
      <c r="RUJ52" s="548"/>
      <c r="RUK52" s="548"/>
      <c r="RUL52" s="548"/>
      <c r="RUM52" s="548"/>
      <c r="RUN52" s="548"/>
      <c r="RUO52" s="548"/>
      <c r="RUP52" s="548"/>
      <c r="RUQ52" s="548"/>
      <c r="RUR52" s="548"/>
      <c r="RUS52" s="548"/>
      <c r="RUT52" s="548"/>
      <c r="RUU52" s="548"/>
      <c r="RUV52" s="548"/>
      <c r="RUW52" s="548"/>
      <c r="RUX52" s="548"/>
      <c r="RUY52" s="548"/>
      <c r="RUZ52" s="548"/>
      <c r="RVA52" s="548"/>
      <c r="RVB52" s="548"/>
      <c r="RVC52" s="548"/>
      <c r="RVD52" s="548"/>
      <c r="RVE52" s="548"/>
      <c r="RVF52" s="548"/>
      <c r="RVG52" s="548"/>
      <c r="RVH52" s="548"/>
      <c r="RVI52" s="548"/>
      <c r="RVJ52" s="548"/>
      <c r="RVK52" s="548"/>
      <c r="RVL52" s="548"/>
      <c r="RVM52" s="548"/>
      <c r="RVN52" s="548"/>
      <c r="RVO52" s="548"/>
      <c r="RVP52" s="548"/>
      <c r="RVQ52" s="548"/>
      <c r="RVR52" s="548"/>
      <c r="RVS52" s="548"/>
      <c r="RVT52" s="548"/>
      <c r="RVU52" s="548"/>
      <c r="RVV52" s="548"/>
      <c r="RVW52" s="548"/>
      <c r="RVX52" s="548"/>
      <c r="RVY52" s="548"/>
      <c r="RVZ52" s="548"/>
      <c r="RWA52" s="548"/>
      <c r="RWB52" s="548"/>
      <c r="RWC52" s="548"/>
      <c r="RWD52" s="548"/>
      <c r="RWE52" s="548"/>
      <c r="RWF52" s="548"/>
      <c r="RWG52" s="548"/>
      <c r="RWH52" s="548"/>
      <c r="RWI52" s="548"/>
      <c r="RWJ52" s="548"/>
      <c r="RWK52" s="548"/>
      <c r="RWL52" s="548"/>
      <c r="RWM52" s="548"/>
      <c r="RWN52" s="548"/>
      <c r="RWO52" s="548"/>
      <c r="RWP52" s="548"/>
      <c r="RWQ52" s="548"/>
      <c r="RWR52" s="548"/>
      <c r="RWS52" s="548"/>
      <c r="RWT52" s="548"/>
      <c r="RWU52" s="548"/>
      <c r="RWV52" s="548"/>
      <c r="RWW52" s="548"/>
      <c r="RWX52" s="548"/>
      <c r="RWY52" s="548"/>
      <c r="RWZ52" s="548"/>
      <c r="RXA52" s="548"/>
      <c r="RXB52" s="548"/>
      <c r="RXC52" s="548"/>
      <c r="RXD52" s="548"/>
      <c r="RXE52" s="548"/>
      <c r="RXF52" s="548"/>
      <c r="RXG52" s="548"/>
      <c r="RXH52" s="548"/>
      <c r="RXI52" s="548"/>
      <c r="RXJ52" s="548"/>
      <c r="RXK52" s="548"/>
      <c r="RXL52" s="548"/>
      <c r="RXM52" s="548"/>
      <c r="RXN52" s="548"/>
      <c r="RXO52" s="548"/>
      <c r="RXP52" s="548"/>
      <c r="RXQ52" s="548"/>
      <c r="RXR52" s="548"/>
      <c r="RXS52" s="548"/>
      <c r="RXT52" s="548"/>
      <c r="RXU52" s="548"/>
      <c r="RXV52" s="548"/>
      <c r="RXW52" s="548"/>
      <c r="RXX52" s="548"/>
      <c r="RXY52" s="548"/>
      <c r="RXZ52" s="548"/>
      <c r="RYA52" s="548"/>
      <c r="RYB52" s="548"/>
      <c r="RYC52" s="548"/>
      <c r="RYD52" s="548"/>
      <c r="RYE52" s="548"/>
      <c r="RYF52" s="548"/>
      <c r="RYG52" s="548"/>
      <c r="RYH52" s="548"/>
      <c r="RYI52" s="548"/>
      <c r="RYJ52" s="548"/>
      <c r="RYK52" s="548"/>
      <c r="RYL52" s="548"/>
      <c r="RYM52" s="548"/>
      <c r="RYN52" s="548"/>
      <c r="RYO52" s="548"/>
      <c r="RYP52" s="548"/>
      <c r="RYQ52" s="548"/>
      <c r="RYR52" s="548"/>
      <c r="RYS52" s="548"/>
      <c r="RYT52" s="548"/>
      <c r="RYU52" s="548"/>
      <c r="RYV52" s="548"/>
      <c r="RYW52" s="548"/>
      <c r="RYX52" s="548"/>
      <c r="RYY52" s="548"/>
      <c r="RYZ52" s="548"/>
      <c r="RZA52" s="548"/>
      <c r="RZB52" s="548"/>
      <c r="RZC52" s="548"/>
      <c r="RZD52" s="548"/>
      <c r="RZE52" s="548"/>
      <c r="RZF52" s="548"/>
      <c r="RZG52" s="548"/>
      <c r="RZH52" s="548"/>
      <c r="RZI52" s="548"/>
      <c r="RZJ52" s="548"/>
      <c r="RZK52" s="548"/>
      <c r="RZL52" s="548"/>
      <c r="RZM52" s="548"/>
      <c r="RZN52" s="548"/>
      <c r="RZO52" s="548"/>
      <c r="RZP52" s="548"/>
      <c r="RZQ52" s="548"/>
      <c r="RZR52" s="548"/>
      <c r="RZS52" s="548"/>
      <c r="RZT52" s="548"/>
      <c r="RZU52" s="548"/>
      <c r="RZV52" s="548"/>
      <c r="RZW52" s="548"/>
      <c r="RZX52" s="548"/>
      <c r="RZY52" s="548"/>
      <c r="RZZ52" s="548"/>
      <c r="SAA52" s="548"/>
      <c r="SAB52" s="548"/>
      <c r="SAC52" s="548"/>
      <c r="SAD52" s="548"/>
      <c r="SAE52" s="548"/>
      <c r="SAF52" s="548"/>
      <c r="SAG52" s="548"/>
      <c r="SAH52" s="548"/>
      <c r="SAI52" s="548"/>
      <c r="SAJ52" s="548"/>
      <c r="SAK52" s="548"/>
      <c r="SAL52" s="548"/>
      <c r="SAM52" s="548"/>
      <c r="SAN52" s="548"/>
      <c r="SAO52" s="548"/>
      <c r="SAP52" s="548"/>
      <c r="SAQ52" s="548"/>
      <c r="SAR52" s="548"/>
      <c r="SAS52" s="548"/>
      <c r="SAT52" s="548"/>
      <c r="SAU52" s="548"/>
      <c r="SAV52" s="548"/>
      <c r="SAW52" s="548"/>
      <c r="SAX52" s="548"/>
      <c r="SAY52" s="548"/>
      <c r="SAZ52" s="548"/>
      <c r="SBA52" s="548"/>
      <c r="SBB52" s="548"/>
      <c r="SBC52" s="548"/>
      <c r="SBD52" s="548"/>
      <c r="SBE52" s="548"/>
      <c r="SBF52" s="548"/>
      <c r="SBG52" s="548"/>
      <c r="SBH52" s="548"/>
      <c r="SBI52" s="548"/>
      <c r="SBJ52" s="548"/>
      <c r="SBK52" s="548"/>
      <c r="SBL52" s="548"/>
      <c r="SBM52" s="548"/>
      <c r="SBN52" s="548"/>
      <c r="SBO52" s="548"/>
      <c r="SBP52" s="548"/>
      <c r="SBQ52" s="548"/>
      <c r="SBR52" s="548"/>
      <c r="SBS52" s="548"/>
      <c r="SBT52" s="548"/>
      <c r="SBU52" s="548"/>
      <c r="SBV52" s="548"/>
      <c r="SBW52" s="548"/>
      <c r="SBX52" s="548"/>
      <c r="SBY52" s="548"/>
      <c r="SBZ52" s="548"/>
      <c r="SCA52" s="548"/>
      <c r="SCB52" s="548"/>
      <c r="SCC52" s="548"/>
      <c r="SCD52" s="548"/>
      <c r="SCE52" s="548"/>
      <c r="SCF52" s="548"/>
      <c r="SCG52" s="548"/>
      <c r="SCH52" s="548"/>
      <c r="SCI52" s="548"/>
      <c r="SCJ52" s="548"/>
      <c r="SCK52" s="548"/>
      <c r="SCL52" s="548"/>
      <c r="SCM52" s="548"/>
      <c r="SCN52" s="548"/>
      <c r="SCO52" s="548"/>
      <c r="SCP52" s="548"/>
      <c r="SCQ52" s="548"/>
      <c r="SCR52" s="548"/>
      <c r="SCS52" s="548"/>
      <c r="SCT52" s="548"/>
      <c r="SCU52" s="548"/>
      <c r="SCV52" s="548"/>
      <c r="SCW52" s="548"/>
      <c r="SCX52" s="548"/>
      <c r="SCY52" s="548"/>
      <c r="SCZ52" s="548"/>
      <c r="SDA52" s="548"/>
      <c r="SDB52" s="548"/>
      <c r="SDC52" s="548"/>
      <c r="SDD52" s="548"/>
      <c r="SDE52" s="548"/>
      <c r="SDF52" s="548"/>
      <c r="SDG52" s="548"/>
      <c r="SDH52" s="548"/>
      <c r="SDI52" s="548"/>
      <c r="SDJ52" s="548"/>
      <c r="SDK52" s="548"/>
      <c r="SDL52" s="548"/>
      <c r="SDM52" s="548"/>
      <c r="SDN52" s="548"/>
      <c r="SDO52" s="548"/>
      <c r="SDP52" s="548"/>
      <c r="SDQ52" s="548"/>
      <c r="SDR52" s="548"/>
      <c r="SDS52" s="548"/>
      <c r="SDT52" s="548"/>
      <c r="SDU52" s="548"/>
      <c r="SDV52" s="548"/>
      <c r="SDW52" s="548"/>
      <c r="SDX52" s="548"/>
      <c r="SDY52" s="548"/>
      <c r="SDZ52" s="548"/>
      <c r="SEA52" s="548"/>
      <c r="SEB52" s="548"/>
      <c r="SEC52" s="548"/>
      <c r="SED52" s="548"/>
      <c r="SEE52" s="548"/>
      <c r="SEF52" s="548"/>
      <c r="SEG52" s="548"/>
      <c r="SEH52" s="548"/>
      <c r="SEI52" s="548"/>
      <c r="SEJ52" s="548"/>
      <c r="SEK52" s="548"/>
      <c r="SEL52" s="548"/>
      <c r="SEM52" s="548"/>
      <c r="SEN52" s="548"/>
      <c r="SEO52" s="548"/>
      <c r="SEP52" s="548"/>
      <c r="SEQ52" s="548"/>
      <c r="SER52" s="548"/>
      <c r="SES52" s="548"/>
      <c r="SET52" s="548"/>
      <c r="SEU52" s="548"/>
      <c r="SEV52" s="548"/>
      <c r="SEW52" s="548"/>
      <c r="SEX52" s="548"/>
      <c r="SEY52" s="548"/>
      <c r="SEZ52" s="548"/>
      <c r="SFA52" s="548"/>
      <c r="SFB52" s="548"/>
      <c r="SFC52" s="548"/>
      <c r="SFD52" s="548"/>
      <c r="SFE52" s="548"/>
      <c r="SFF52" s="548"/>
      <c r="SFG52" s="548"/>
      <c r="SFH52" s="548"/>
      <c r="SFI52" s="548"/>
      <c r="SFJ52" s="548"/>
      <c r="SFK52" s="548"/>
      <c r="SFL52" s="548"/>
      <c r="SFM52" s="548"/>
      <c r="SFN52" s="548"/>
      <c r="SFO52" s="548"/>
      <c r="SFP52" s="548"/>
      <c r="SFQ52" s="548"/>
      <c r="SFR52" s="548"/>
      <c r="SFS52" s="548"/>
      <c r="SFT52" s="548"/>
      <c r="SFU52" s="548"/>
      <c r="SFV52" s="548"/>
      <c r="SFW52" s="548"/>
      <c r="SFX52" s="548"/>
      <c r="SFY52" s="548"/>
      <c r="SFZ52" s="548"/>
      <c r="SGA52" s="548"/>
      <c r="SGB52" s="548"/>
      <c r="SGC52" s="548"/>
      <c r="SGD52" s="548"/>
      <c r="SGE52" s="548"/>
      <c r="SGF52" s="548"/>
      <c r="SGG52" s="548"/>
      <c r="SGH52" s="548"/>
      <c r="SGI52" s="548"/>
      <c r="SGJ52" s="548"/>
      <c r="SGK52" s="548"/>
      <c r="SGL52" s="548"/>
      <c r="SGM52" s="548"/>
      <c r="SGN52" s="548"/>
      <c r="SGO52" s="548"/>
      <c r="SGP52" s="548"/>
      <c r="SGQ52" s="548"/>
      <c r="SGR52" s="548"/>
      <c r="SGS52" s="548"/>
      <c r="SGT52" s="548"/>
      <c r="SGU52" s="548"/>
      <c r="SGV52" s="548"/>
      <c r="SGW52" s="548"/>
      <c r="SGX52" s="548"/>
      <c r="SGY52" s="548"/>
      <c r="SGZ52" s="548"/>
      <c r="SHA52" s="548"/>
      <c r="SHB52" s="548"/>
      <c r="SHC52" s="548"/>
      <c r="SHD52" s="548"/>
      <c r="SHE52" s="548"/>
      <c r="SHF52" s="548"/>
      <c r="SHG52" s="548"/>
      <c r="SHH52" s="548"/>
      <c r="SHI52" s="548"/>
      <c r="SHJ52" s="548"/>
      <c r="SHK52" s="548"/>
      <c r="SHL52" s="548"/>
      <c r="SHM52" s="548"/>
      <c r="SHN52" s="548"/>
      <c r="SHO52" s="548"/>
      <c r="SHP52" s="548"/>
      <c r="SHQ52" s="548"/>
      <c r="SHR52" s="548"/>
      <c r="SHS52" s="548"/>
      <c r="SHT52" s="548"/>
      <c r="SHU52" s="548"/>
      <c r="SHV52" s="548"/>
      <c r="SHW52" s="548"/>
      <c r="SHX52" s="548"/>
      <c r="SHY52" s="548"/>
      <c r="SHZ52" s="548"/>
      <c r="SIA52" s="548"/>
      <c r="SIB52" s="548"/>
      <c r="SIC52" s="548"/>
      <c r="SID52" s="548"/>
      <c r="SIE52" s="548"/>
      <c r="SIF52" s="548"/>
      <c r="SIG52" s="548"/>
      <c r="SIH52" s="548"/>
      <c r="SII52" s="548"/>
      <c r="SIJ52" s="548"/>
      <c r="SIK52" s="548"/>
      <c r="SIL52" s="548"/>
      <c r="SIM52" s="548"/>
      <c r="SIN52" s="548"/>
      <c r="SIO52" s="548"/>
      <c r="SIP52" s="548"/>
      <c r="SIQ52" s="548"/>
      <c r="SIR52" s="548"/>
      <c r="SIS52" s="548"/>
      <c r="SIT52" s="548"/>
      <c r="SIU52" s="548"/>
      <c r="SIV52" s="548"/>
      <c r="SIW52" s="548"/>
      <c r="SIX52" s="548"/>
      <c r="SIY52" s="548"/>
      <c r="SIZ52" s="548"/>
      <c r="SJA52" s="548"/>
      <c r="SJB52" s="548"/>
      <c r="SJC52" s="548"/>
      <c r="SJD52" s="548"/>
      <c r="SJE52" s="548"/>
      <c r="SJF52" s="548"/>
      <c r="SJG52" s="548"/>
      <c r="SJH52" s="548"/>
      <c r="SJI52" s="548"/>
      <c r="SJJ52" s="548"/>
      <c r="SJK52" s="548"/>
      <c r="SJL52" s="548"/>
      <c r="SJM52" s="548"/>
      <c r="SJN52" s="548"/>
      <c r="SJO52" s="548"/>
      <c r="SJP52" s="548"/>
      <c r="SJQ52" s="548"/>
      <c r="SJR52" s="548"/>
      <c r="SJS52" s="548"/>
      <c r="SJT52" s="548"/>
      <c r="SJU52" s="548"/>
      <c r="SJV52" s="548"/>
      <c r="SJW52" s="548"/>
      <c r="SJX52" s="548"/>
      <c r="SJY52" s="548"/>
      <c r="SJZ52" s="548"/>
      <c r="SKA52" s="548"/>
      <c r="SKB52" s="548"/>
      <c r="SKC52" s="548"/>
      <c r="SKD52" s="548"/>
      <c r="SKE52" s="548"/>
      <c r="SKF52" s="548"/>
      <c r="SKG52" s="548"/>
      <c r="SKH52" s="548"/>
      <c r="SKI52" s="548"/>
      <c r="SKJ52" s="548"/>
      <c r="SKK52" s="548"/>
      <c r="SKL52" s="548"/>
      <c r="SKM52" s="548"/>
      <c r="SKN52" s="548"/>
      <c r="SKO52" s="548"/>
      <c r="SKP52" s="548"/>
      <c r="SKQ52" s="548"/>
      <c r="SKR52" s="548"/>
      <c r="SKS52" s="548"/>
      <c r="SKT52" s="548"/>
      <c r="SKU52" s="548"/>
      <c r="SKV52" s="548"/>
      <c r="SKW52" s="548"/>
      <c r="SKX52" s="548"/>
      <c r="SKY52" s="548"/>
      <c r="SKZ52" s="548"/>
      <c r="SLA52" s="548"/>
      <c r="SLB52" s="548"/>
      <c r="SLC52" s="548"/>
      <c r="SLD52" s="548"/>
      <c r="SLE52" s="548"/>
      <c r="SLF52" s="548"/>
      <c r="SLG52" s="548"/>
      <c r="SLH52" s="548"/>
      <c r="SLI52" s="548"/>
      <c r="SLJ52" s="548"/>
      <c r="SLK52" s="548"/>
      <c r="SLL52" s="548"/>
      <c r="SLM52" s="548"/>
      <c r="SLN52" s="548"/>
      <c r="SLO52" s="548"/>
      <c r="SLP52" s="548"/>
      <c r="SLQ52" s="548"/>
      <c r="SLR52" s="548"/>
      <c r="SLS52" s="548"/>
      <c r="SLT52" s="548"/>
      <c r="SLU52" s="548"/>
      <c r="SLV52" s="548"/>
      <c r="SLW52" s="548"/>
      <c r="SLX52" s="548"/>
      <c r="SLY52" s="548"/>
      <c r="SLZ52" s="548"/>
      <c r="SMA52" s="548"/>
      <c r="SMB52" s="548"/>
      <c r="SMC52" s="548"/>
      <c r="SMD52" s="548"/>
      <c r="SME52" s="548"/>
      <c r="SMF52" s="548"/>
      <c r="SMG52" s="548"/>
      <c r="SMH52" s="548"/>
      <c r="SMI52" s="548"/>
      <c r="SMJ52" s="548"/>
      <c r="SMK52" s="548"/>
      <c r="SML52" s="548"/>
      <c r="SMM52" s="548"/>
      <c r="SMN52" s="548"/>
      <c r="SMO52" s="548"/>
      <c r="SMP52" s="548"/>
      <c r="SMQ52" s="548"/>
      <c r="SMR52" s="548"/>
      <c r="SMS52" s="548"/>
      <c r="SMT52" s="548"/>
      <c r="SMU52" s="548"/>
      <c r="SMV52" s="548"/>
      <c r="SMW52" s="548"/>
      <c r="SMX52" s="548"/>
      <c r="SMY52" s="548"/>
      <c r="SMZ52" s="548"/>
      <c r="SNA52" s="548"/>
      <c r="SNB52" s="548"/>
      <c r="SNC52" s="548"/>
      <c r="SND52" s="548"/>
      <c r="SNE52" s="548"/>
      <c r="SNF52" s="548"/>
      <c r="SNG52" s="548"/>
      <c r="SNH52" s="548"/>
      <c r="SNI52" s="548"/>
      <c r="SNJ52" s="548"/>
      <c r="SNK52" s="548"/>
      <c r="SNL52" s="548"/>
      <c r="SNM52" s="548"/>
      <c r="SNN52" s="548"/>
      <c r="SNO52" s="548"/>
      <c r="SNP52" s="548"/>
      <c r="SNQ52" s="548"/>
      <c r="SNR52" s="548"/>
      <c r="SNS52" s="548"/>
      <c r="SNT52" s="548"/>
      <c r="SNU52" s="548"/>
      <c r="SNV52" s="548"/>
      <c r="SNW52" s="548"/>
      <c r="SNX52" s="548"/>
      <c r="SNY52" s="548"/>
      <c r="SNZ52" s="548"/>
      <c r="SOA52" s="548"/>
      <c r="SOB52" s="548"/>
      <c r="SOC52" s="548"/>
      <c r="SOD52" s="548"/>
      <c r="SOE52" s="548"/>
      <c r="SOF52" s="548"/>
      <c r="SOG52" s="548"/>
      <c r="SOH52" s="548"/>
      <c r="SOI52" s="548"/>
      <c r="SOJ52" s="548"/>
      <c r="SOK52" s="548"/>
      <c r="SOL52" s="548"/>
      <c r="SOM52" s="548"/>
      <c r="SON52" s="548"/>
      <c r="SOO52" s="548"/>
      <c r="SOP52" s="548"/>
      <c r="SOQ52" s="548"/>
      <c r="SOR52" s="548"/>
      <c r="SOS52" s="548"/>
      <c r="SOT52" s="548"/>
      <c r="SOU52" s="548"/>
      <c r="SOV52" s="548"/>
      <c r="SOW52" s="548"/>
      <c r="SOX52" s="548"/>
      <c r="SOY52" s="548"/>
      <c r="SOZ52" s="548"/>
      <c r="SPA52" s="548"/>
      <c r="SPB52" s="548"/>
      <c r="SPC52" s="548"/>
      <c r="SPD52" s="548"/>
      <c r="SPE52" s="548"/>
      <c r="SPF52" s="548"/>
      <c r="SPG52" s="548"/>
      <c r="SPH52" s="548"/>
      <c r="SPI52" s="548"/>
      <c r="SPJ52" s="548"/>
      <c r="SPK52" s="548"/>
      <c r="SPL52" s="548"/>
      <c r="SPM52" s="548"/>
      <c r="SPN52" s="548"/>
      <c r="SPO52" s="548"/>
      <c r="SPP52" s="548"/>
      <c r="SPQ52" s="548"/>
      <c r="SPR52" s="548"/>
      <c r="SPS52" s="548"/>
      <c r="SPT52" s="548"/>
      <c r="SPU52" s="548"/>
      <c r="SPV52" s="548"/>
      <c r="SPW52" s="548"/>
      <c r="SPX52" s="548"/>
      <c r="SPY52" s="548"/>
      <c r="SPZ52" s="548"/>
      <c r="SQA52" s="548"/>
      <c r="SQB52" s="548"/>
      <c r="SQC52" s="548"/>
      <c r="SQD52" s="548"/>
      <c r="SQE52" s="548"/>
      <c r="SQF52" s="548"/>
      <c r="SQG52" s="548"/>
      <c r="SQH52" s="548"/>
      <c r="SQI52" s="548"/>
      <c r="SQJ52" s="548"/>
      <c r="SQK52" s="548"/>
      <c r="SQL52" s="548"/>
      <c r="SQM52" s="548"/>
      <c r="SQN52" s="548"/>
      <c r="SQO52" s="548"/>
      <c r="SQP52" s="548"/>
      <c r="SQQ52" s="548"/>
      <c r="SQR52" s="548"/>
      <c r="SQS52" s="548"/>
      <c r="SQT52" s="548"/>
      <c r="SQU52" s="548"/>
      <c r="SQV52" s="548"/>
      <c r="SQW52" s="548"/>
      <c r="SQX52" s="548"/>
      <c r="SQY52" s="548"/>
      <c r="SQZ52" s="548"/>
      <c r="SRA52" s="548"/>
      <c r="SRB52" s="548"/>
      <c r="SRC52" s="548"/>
      <c r="SRD52" s="548"/>
      <c r="SRE52" s="548"/>
      <c r="SRF52" s="548"/>
      <c r="SRG52" s="548"/>
      <c r="SRH52" s="548"/>
      <c r="SRI52" s="548"/>
      <c r="SRJ52" s="548"/>
      <c r="SRK52" s="548"/>
      <c r="SRL52" s="548"/>
      <c r="SRM52" s="548"/>
      <c r="SRN52" s="548"/>
      <c r="SRO52" s="548"/>
      <c r="SRP52" s="548"/>
      <c r="SRQ52" s="548"/>
      <c r="SRR52" s="548"/>
      <c r="SRS52" s="548"/>
      <c r="SRT52" s="548"/>
      <c r="SRU52" s="548"/>
      <c r="SRV52" s="548"/>
      <c r="SRW52" s="548"/>
      <c r="SRX52" s="548"/>
      <c r="SRY52" s="548"/>
      <c r="SRZ52" s="548"/>
      <c r="SSA52" s="548"/>
      <c r="SSB52" s="548"/>
      <c r="SSC52" s="548"/>
      <c r="SSD52" s="548"/>
      <c r="SSE52" s="548"/>
      <c r="SSF52" s="548"/>
      <c r="SSG52" s="548"/>
      <c r="SSH52" s="548"/>
      <c r="SSI52" s="548"/>
      <c r="SSJ52" s="548"/>
      <c r="SSK52" s="548"/>
      <c r="SSL52" s="548"/>
      <c r="SSM52" s="548"/>
      <c r="SSN52" s="548"/>
      <c r="SSO52" s="548"/>
      <c r="SSP52" s="548"/>
      <c r="SSQ52" s="548"/>
      <c r="SSR52" s="548"/>
      <c r="SSS52" s="548"/>
      <c r="SST52" s="548"/>
      <c r="SSU52" s="548"/>
      <c r="SSV52" s="548"/>
      <c r="SSW52" s="548"/>
      <c r="SSX52" s="548"/>
      <c r="SSY52" s="548"/>
      <c r="SSZ52" s="548"/>
      <c r="STA52" s="548"/>
      <c r="STB52" s="548"/>
      <c r="STC52" s="548"/>
      <c r="STD52" s="548"/>
      <c r="STE52" s="548"/>
      <c r="STF52" s="548"/>
      <c r="STG52" s="548"/>
      <c r="STH52" s="548"/>
      <c r="STI52" s="548"/>
      <c r="STJ52" s="548"/>
      <c r="STK52" s="548"/>
      <c r="STL52" s="548"/>
      <c r="STM52" s="548"/>
      <c r="STN52" s="548"/>
      <c r="STO52" s="548"/>
      <c r="STP52" s="548"/>
      <c r="STQ52" s="548"/>
      <c r="STR52" s="548"/>
      <c r="STS52" s="548"/>
      <c r="STT52" s="548"/>
      <c r="STU52" s="548"/>
      <c r="STV52" s="548"/>
      <c r="STW52" s="548"/>
      <c r="STX52" s="548"/>
      <c r="STY52" s="548"/>
      <c r="STZ52" s="548"/>
      <c r="SUA52" s="548"/>
      <c r="SUB52" s="548"/>
      <c r="SUC52" s="548"/>
      <c r="SUD52" s="548"/>
      <c r="SUE52" s="548"/>
      <c r="SUF52" s="548"/>
      <c r="SUG52" s="548"/>
      <c r="SUH52" s="548"/>
      <c r="SUI52" s="548"/>
      <c r="SUJ52" s="548"/>
      <c r="SUK52" s="548"/>
      <c r="SUL52" s="548"/>
      <c r="SUM52" s="548"/>
      <c r="SUN52" s="548"/>
      <c r="SUO52" s="548"/>
      <c r="SUP52" s="548"/>
      <c r="SUQ52" s="548"/>
      <c r="SUR52" s="548"/>
      <c r="SUS52" s="548"/>
      <c r="SUT52" s="548"/>
      <c r="SUU52" s="548"/>
      <c r="SUV52" s="548"/>
      <c r="SUW52" s="548"/>
      <c r="SUX52" s="548"/>
      <c r="SUY52" s="548"/>
      <c r="SUZ52" s="548"/>
      <c r="SVA52" s="548"/>
      <c r="SVB52" s="548"/>
      <c r="SVC52" s="548"/>
      <c r="SVD52" s="548"/>
      <c r="SVE52" s="548"/>
      <c r="SVF52" s="548"/>
      <c r="SVG52" s="548"/>
      <c r="SVH52" s="548"/>
      <c r="SVI52" s="548"/>
      <c r="SVJ52" s="548"/>
      <c r="SVK52" s="548"/>
      <c r="SVL52" s="548"/>
      <c r="SVM52" s="548"/>
      <c r="SVN52" s="548"/>
      <c r="SVO52" s="548"/>
      <c r="SVP52" s="548"/>
      <c r="SVQ52" s="548"/>
      <c r="SVR52" s="548"/>
      <c r="SVS52" s="548"/>
      <c r="SVT52" s="548"/>
      <c r="SVU52" s="548"/>
      <c r="SVV52" s="548"/>
      <c r="SVW52" s="548"/>
      <c r="SVX52" s="548"/>
      <c r="SVY52" s="548"/>
      <c r="SVZ52" s="548"/>
      <c r="SWA52" s="548"/>
      <c r="SWB52" s="548"/>
      <c r="SWC52" s="548"/>
      <c r="SWD52" s="548"/>
      <c r="SWE52" s="548"/>
      <c r="SWF52" s="548"/>
      <c r="SWG52" s="548"/>
      <c r="SWH52" s="548"/>
      <c r="SWI52" s="548"/>
      <c r="SWJ52" s="548"/>
      <c r="SWK52" s="548"/>
      <c r="SWL52" s="548"/>
      <c r="SWM52" s="548"/>
      <c r="SWN52" s="548"/>
      <c r="SWO52" s="548"/>
      <c r="SWP52" s="548"/>
      <c r="SWQ52" s="548"/>
      <c r="SWR52" s="548"/>
      <c r="SWS52" s="548"/>
      <c r="SWT52" s="548"/>
      <c r="SWU52" s="548"/>
      <c r="SWV52" s="548"/>
      <c r="SWW52" s="548"/>
      <c r="SWX52" s="548"/>
      <c r="SWY52" s="548"/>
      <c r="SWZ52" s="548"/>
      <c r="SXA52" s="548"/>
      <c r="SXB52" s="548"/>
      <c r="SXC52" s="548"/>
      <c r="SXD52" s="548"/>
      <c r="SXE52" s="548"/>
      <c r="SXF52" s="548"/>
      <c r="SXG52" s="548"/>
      <c r="SXH52" s="548"/>
      <c r="SXI52" s="548"/>
      <c r="SXJ52" s="548"/>
      <c r="SXK52" s="548"/>
      <c r="SXL52" s="548"/>
      <c r="SXM52" s="548"/>
      <c r="SXN52" s="548"/>
      <c r="SXO52" s="548"/>
      <c r="SXP52" s="548"/>
      <c r="SXQ52" s="548"/>
      <c r="SXR52" s="548"/>
      <c r="SXS52" s="548"/>
      <c r="SXT52" s="548"/>
      <c r="SXU52" s="548"/>
      <c r="SXV52" s="548"/>
      <c r="SXW52" s="548"/>
      <c r="SXX52" s="548"/>
      <c r="SXY52" s="548"/>
      <c r="SXZ52" s="548"/>
      <c r="SYA52" s="548"/>
      <c r="SYB52" s="548"/>
      <c r="SYC52" s="548"/>
      <c r="SYD52" s="548"/>
      <c r="SYE52" s="548"/>
      <c r="SYF52" s="548"/>
      <c r="SYG52" s="548"/>
      <c r="SYH52" s="548"/>
      <c r="SYI52" s="548"/>
      <c r="SYJ52" s="548"/>
      <c r="SYK52" s="548"/>
      <c r="SYL52" s="548"/>
      <c r="SYM52" s="548"/>
      <c r="SYN52" s="548"/>
      <c r="SYO52" s="548"/>
      <c r="SYP52" s="548"/>
      <c r="SYQ52" s="548"/>
      <c r="SYR52" s="548"/>
      <c r="SYS52" s="548"/>
      <c r="SYT52" s="548"/>
      <c r="SYU52" s="548"/>
      <c r="SYV52" s="548"/>
      <c r="SYW52" s="548"/>
      <c r="SYX52" s="548"/>
      <c r="SYY52" s="548"/>
      <c r="SYZ52" s="548"/>
      <c r="SZA52" s="548"/>
      <c r="SZB52" s="548"/>
      <c r="SZC52" s="548"/>
      <c r="SZD52" s="548"/>
      <c r="SZE52" s="548"/>
      <c r="SZF52" s="548"/>
      <c r="SZG52" s="548"/>
      <c r="SZH52" s="548"/>
      <c r="SZI52" s="548"/>
      <c r="SZJ52" s="548"/>
      <c r="SZK52" s="548"/>
      <c r="SZL52" s="548"/>
      <c r="SZM52" s="548"/>
      <c r="SZN52" s="548"/>
      <c r="SZO52" s="548"/>
      <c r="SZP52" s="548"/>
      <c r="SZQ52" s="548"/>
      <c r="SZR52" s="548"/>
      <c r="SZS52" s="548"/>
      <c r="SZT52" s="548"/>
      <c r="SZU52" s="548"/>
      <c r="SZV52" s="548"/>
      <c r="SZW52" s="548"/>
      <c r="SZX52" s="548"/>
      <c r="SZY52" s="548"/>
      <c r="SZZ52" s="548"/>
      <c r="TAA52" s="548"/>
      <c r="TAB52" s="548"/>
      <c r="TAC52" s="548"/>
      <c r="TAD52" s="548"/>
      <c r="TAE52" s="548"/>
      <c r="TAF52" s="548"/>
      <c r="TAG52" s="548"/>
      <c r="TAH52" s="548"/>
      <c r="TAI52" s="548"/>
      <c r="TAJ52" s="548"/>
      <c r="TAK52" s="548"/>
      <c r="TAL52" s="548"/>
      <c r="TAM52" s="548"/>
      <c r="TAN52" s="548"/>
      <c r="TAO52" s="548"/>
      <c r="TAP52" s="548"/>
      <c r="TAQ52" s="548"/>
      <c r="TAR52" s="548"/>
      <c r="TAS52" s="548"/>
      <c r="TAT52" s="548"/>
      <c r="TAU52" s="548"/>
      <c r="TAV52" s="548"/>
      <c r="TAW52" s="548"/>
      <c r="TAX52" s="548"/>
      <c r="TAY52" s="548"/>
      <c r="TAZ52" s="548"/>
      <c r="TBA52" s="548"/>
      <c r="TBB52" s="548"/>
      <c r="TBC52" s="548"/>
      <c r="TBD52" s="548"/>
      <c r="TBE52" s="548"/>
      <c r="TBF52" s="548"/>
      <c r="TBG52" s="548"/>
      <c r="TBH52" s="548"/>
      <c r="TBI52" s="548"/>
      <c r="TBJ52" s="548"/>
      <c r="TBK52" s="548"/>
      <c r="TBL52" s="548"/>
      <c r="TBM52" s="548"/>
      <c r="TBN52" s="548"/>
      <c r="TBO52" s="548"/>
      <c r="TBP52" s="548"/>
      <c r="TBQ52" s="548"/>
      <c r="TBR52" s="548"/>
      <c r="TBS52" s="548"/>
      <c r="TBT52" s="548"/>
      <c r="TBU52" s="548"/>
      <c r="TBV52" s="548"/>
      <c r="TBW52" s="548"/>
      <c r="TBX52" s="548"/>
      <c r="TBY52" s="548"/>
      <c r="TBZ52" s="548"/>
      <c r="TCA52" s="548"/>
      <c r="TCB52" s="548"/>
      <c r="TCC52" s="548"/>
      <c r="TCD52" s="548"/>
      <c r="TCE52" s="548"/>
      <c r="TCF52" s="548"/>
      <c r="TCG52" s="548"/>
      <c r="TCH52" s="548"/>
      <c r="TCI52" s="548"/>
      <c r="TCJ52" s="548"/>
      <c r="TCK52" s="548"/>
      <c r="TCL52" s="548"/>
      <c r="TCM52" s="548"/>
      <c r="TCN52" s="548"/>
      <c r="TCO52" s="548"/>
      <c r="TCP52" s="548"/>
      <c r="TCQ52" s="548"/>
      <c r="TCR52" s="548"/>
      <c r="TCS52" s="548"/>
      <c r="TCT52" s="548"/>
      <c r="TCU52" s="548"/>
      <c r="TCV52" s="548"/>
      <c r="TCW52" s="548"/>
      <c r="TCX52" s="548"/>
      <c r="TCY52" s="548"/>
      <c r="TCZ52" s="548"/>
      <c r="TDA52" s="548"/>
      <c r="TDB52" s="548"/>
      <c r="TDC52" s="548"/>
      <c r="TDD52" s="548"/>
      <c r="TDE52" s="548"/>
      <c r="TDF52" s="548"/>
      <c r="TDG52" s="548"/>
      <c r="TDH52" s="548"/>
      <c r="TDI52" s="548"/>
      <c r="TDJ52" s="548"/>
      <c r="TDK52" s="548"/>
      <c r="TDL52" s="548"/>
      <c r="TDM52" s="548"/>
      <c r="TDN52" s="548"/>
      <c r="TDO52" s="548"/>
      <c r="TDP52" s="548"/>
      <c r="TDQ52" s="548"/>
      <c r="TDR52" s="548"/>
      <c r="TDS52" s="548"/>
      <c r="TDT52" s="548"/>
      <c r="TDU52" s="548"/>
      <c r="TDV52" s="548"/>
      <c r="TDW52" s="548"/>
      <c r="TDX52" s="548"/>
      <c r="TDY52" s="548"/>
      <c r="TDZ52" s="548"/>
      <c r="TEA52" s="548"/>
      <c r="TEB52" s="548"/>
      <c r="TEC52" s="548"/>
      <c r="TED52" s="548"/>
      <c r="TEE52" s="548"/>
      <c r="TEF52" s="548"/>
      <c r="TEG52" s="548"/>
      <c r="TEH52" s="548"/>
      <c r="TEI52" s="548"/>
      <c r="TEJ52" s="548"/>
      <c r="TEK52" s="548"/>
      <c r="TEL52" s="548"/>
      <c r="TEM52" s="548"/>
      <c r="TEN52" s="548"/>
      <c r="TEO52" s="548"/>
      <c r="TEP52" s="548"/>
      <c r="TEQ52" s="548"/>
      <c r="TER52" s="548"/>
      <c r="TES52" s="548"/>
      <c r="TET52" s="548"/>
      <c r="TEU52" s="548"/>
      <c r="TEV52" s="548"/>
      <c r="TEW52" s="548"/>
      <c r="TEX52" s="548"/>
      <c r="TEY52" s="548"/>
      <c r="TEZ52" s="548"/>
      <c r="TFA52" s="548"/>
      <c r="TFB52" s="548"/>
      <c r="TFC52" s="548"/>
      <c r="TFD52" s="548"/>
      <c r="TFE52" s="548"/>
      <c r="TFF52" s="548"/>
      <c r="TFG52" s="548"/>
      <c r="TFH52" s="548"/>
      <c r="TFI52" s="548"/>
      <c r="TFJ52" s="548"/>
      <c r="TFK52" s="548"/>
      <c r="TFL52" s="548"/>
      <c r="TFM52" s="548"/>
      <c r="TFN52" s="548"/>
      <c r="TFO52" s="548"/>
      <c r="TFP52" s="548"/>
      <c r="TFQ52" s="548"/>
      <c r="TFR52" s="548"/>
      <c r="TFS52" s="548"/>
      <c r="TFT52" s="548"/>
      <c r="TFU52" s="548"/>
      <c r="TFV52" s="548"/>
      <c r="TFW52" s="548"/>
      <c r="TFX52" s="548"/>
      <c r="TFY52" s="548"/>
      <c r="TFZ52" s="548"/>
      <c r="TGA52" s="548"/>
      <c r="TGB52" s="548"/>
      <c r="TGC52" s="548"/>
      <c r="TGD52" s="548"/>
      <c r="TGE52" s="548"/>
      <c r="TGF52" s="548"/>
      <c r="TGG52" s="548"/>
      <c r="TGH52" s="548"/>
      <c r="TGI52" s="548"/>
      <c r="TGJ52" s="548"/>
      <c r="TGK52" s="548"/>
      <c r="TGL52" s="548"/>
      <c r="TGM52" s="548"/>
      <c r="TGN52" s="548"/>
      <c r="TGO52" s="548"/>
      <c r="TGP52" s="548"/>
      <c r="TGQ52" s="548"/>
      <c r="TGR52" s="548"/>
      <c r="TGS52" s="548"/>
      <c r="TGT52" s="548"/>
      <c r="TGU52" s="548"/>
      <c r="TGV52" s="548"/>
      <c r="TGW52" s="548"/>
      <c r="TGX52" s="548"/>
      <c r="TGY52" s="548"/>
      <c r="TGZ52" s="548"/>
      <c r="THA52" s="548"/>
      <c r="THB52" s="548"/>
      <c r="THC52" s="548"/>
      <c r="THD52" s="548"/>
      <c r="THE52" s="548"/>
      <c r="THF52" s="548"/>
      <c r="THG52" s="548"/>
      <c r="THH52" s="548"/>
      <c r="THI52" s="548"/>
      <c r="THJ52" s="548"/>
      <c r="THK52" s="548"/>
      <c r="THL52" s="548"/>
      <c r="THM52" s="548"/>
      <c r="THN52" s="548"/>
      <c r="THO52" s="548"/>
      <c r="THP52" s="548"/>
      <c r="THQ52" s="548"/>
      <c r="THR52" s="548"/>
      <c r="THS52" s="548"/>
      <c r="THT52" s="548"/>
      <c r="THU52" s="548"/>
      <c r="THV52" s="548"/>
      <c r="THW52" s="548"/>
      <c r="THX52" s="548"/>
      <c r="THY52" s="548"/>
      <c r="THZ52" s="548"/>
      <c r="TIA52" s="548"/>
      <c r="TIB52" s="548"/>
      <c r="TIC52" s="548"/>
      <c r="TID52" s="548"/>
      <c r="TIE52" s="548"/>
      <c r="TIF52" s="548"/>
      <c r="TIG52" s="548"/>
      <c r="TIH52" s="548"/>
      <c r="TII52" s="548"/>
      <c r="TIJ52" s="548"/>
      <c r="TIK52" s="548"/>
      <c r="TIL52" s="548"/>
      <c r="TIM52" s="548"/>
      <c r="TIN52" s="548"/>
      <c r="TIO52" s="548"/>
      <c r="TIP52" s="548"/>
      <c r="TIQ52" s="548"/>
      <c r="TIR52" s="548"/>
      <c r="TIS52" s="548"/>
      <c r="TIT52" s="548"/>
      <c r="TIU52" s="548"/>
      <c r="TIV52" s="548"/>
      <c r="TIW52" s="548"/>
      <c r="TIX52" s="548"/>
      <c r="TIY52" s="548"/>
      <c r="TIZ52" s="548"/>
      <c r="TJA52" s="548"/>
      <c r="TJB52" s="548"/>
      <c r="TJC52" s="548"/>
      <c r="TJD52" s="548"/>
      <c r="TJE52" s="548"/>
      <c r="TJF52" s="548"/>
      <c r="TJG52" s="548"/>
      <c r="TJH52" s="548"/>
      <c r="TJI52" s="548"/>
      <c r="TJJ52" s="548"/>
      <c r="TJK52" s="548"/>
      <c r="TJL52" s="548"/>
      <c r="TJM52" s="548"/>
      <c r="TJN52" s="548"/>
      <c r="TJO52" s="548"/>
      <c r="TJP52" s="548"/>
      <c r="TJQ52" s="548"/>
      <c r="TJR52" s="548"/>
      <c r="TJS52" s="548"/>
      <c r="TJT52" s="548"/>
      <c r="TJU52" s="548"/>
      <c r="TJV52" s="548"/>
      <c r="TJW52" s="548"/>
      <c r="TJX52" s="548"/>
      <c r="TJY52" s="548"/>
      <c r="TJZ52" s="548"/>
      <c r="TKA52" s="548"/>
      <c r="TKB52" s="548"/>
      <c r="TKC52" s="548"/>
      <c r="TKD52" s="548"/>
      <c r="TKE52" s="548"/>
      <c r="TKF52" s="548"/>
      <c r="TKG52" s="548"/>
      <c r="TKH52" s="548"/>
      <c r="TKI52" s="548"/>
      <c r="TKJ52" s="548"/>
      <c r="TKK52" s="548"/>
      <c r="TKL52" s="548"/>
      <c r="TKM52" s="548"/>
      <c r="TKN52" s="548"/>
      <c r="TKO52" s="548"/>
      <c r="TKP52" s="548"/>
      <c r="TKQ52" s="548"/>
      <c r="TKR52" s="548"/>
      <c r="TKS52" s="548"/>
      <c r="TKT52" s="548"/>
      <c r="TKU52" s="548"/>
      <c r="TKV52" s="548"/>
      <c r="TKW52" s="548"/>
      <c r="TKX52" s="548"/>
      <c r="TKY52" s="548"/>
      <c r="TKZ52" s="548"/>
      <c r="TLA52" s="548"/>
      <c r="TLB52" s="548"/>
      <c r="TLC52" s="548"/>
      <c r="TLD52" s="548"/>
      <c r="TLE52" s="548"/>
      <c r="TLF52" s="548"/>
      <c r="TLG52" s="548"/>
      <c r="TLH52" s="548"/>
      <c r="TLI52" s="548"/>
      <c r="TLJ52" s="548"/>
      <c r="TLK52" s="548"/>
      <c r="TLL52" s="548"/>
      <c r="TLM52" s="548"/>
      <c r="TLN52" s="548"/>
      <c r="TLO52" s="548"/>
      <c r="TLP52" s="548"/>
      <c r="TLQ52" s="548"/>
      <c r="TLR52" s="548"/>
      <c r="TLS52" s="548"/>
      <c r="TLT52" s="548"/>
      <c r="TLU52" s="548"/>
      <c r="TLV52" s="548"/>
      <c r="TLW52" s="548"/>
      <c r="TLX52" s="548"/>
      <c r="TLY52" s="548"/>
      <c r="TLZ52" s="548"/>
      <c r="TMA52" s="548"/>
      <c r="TMB52" s="548"/>
      <c r="TMC52" s="548"/>
      <c r="TMD52" s="548"/>
      <c r="TME52" s="548"/>
      <c r="TMF52" s="548"/>
      <c r="TMG52" s="548"/>
      <c r="TMH52" s="548"/>
      <c r="TMI52" s="548"/>
      <c r="TMJ52" s="548"/>
      <c r="TMK52" s="548"/>
      <c r="TML52" s="548"/>
      <c r="TMM52" s="548"/>
      <c r="TMN52" s="548"/>
      <c r="TMO52" s="548"/>
      <c r="TMP52" s="548"/>
      <c r="TMQ52" s="548"/>
      <c r="TMR52" s="548"/>
      <c r="TMS52" s="548"/>
      <c r="TMT52" s="548"/>
      <c r="TMU52" s="548"/>
      <c r="TMV52" s="548"/>
      <c r="TMW52" s="548"/>
      <c r="TMX52" s="548"/>
      <c r="TMY52" s="548"/>
      <c r="TMZ52" s="548"/>
      <c r="TNA52" s="548"/>
      <c r="TNB52" s="548"/>
      <c r="TNC52" s="548"/>
      <c r="TND52" s="548"/>
      <c r="TNE52" s="548"/>
      <c r="TNF52" s="548"/>
      <c r="TNG52" s="548"/>
      <c r="TNH52" s="548"/>
      <c r="TNI52" s="548"/>
      <c r="TNJ52" s="548"/>
      <c r="TNK52" s="548"/>
      <c r="TNL52" s="548"/>
      <c r="TNM52" s="548"/>
      <c r="TNN52" s="548"/>
      <c r="TNO52" s="548"/>
      <c r="TNP52" s="548"/>
      <c r="TNQ52" s="548"/>
      <c r="TNR52" s="548"/>
      <c r="TNS52" s="548"/>
      <c r="TNT52" s="548"/>
      <c r="TNU52" s="548"/>
      <c r="TNV52" s="548"/>
      <c r="TNW52" s="548"/>
      <c r="TNX52" s="548"/>
      <c r="TNY52" s="548"/>
      <c r="TNZ52" s="548"/>
      <c r="TOA52" s="548"/>
      <c r="TOB52" s="548"/>
      <c r="TOC52" s="548"/>
      <c r="TOD52" s="548"/>
      <c r="TOE52" s="548"/>
      <c r="TOF52" s="548"/>
      <c r="TOG52" s="548"/>
      <c r="TOH52" s="548"/>
      <c r="TOI52" s="548"/>
      <c r="TOJ52" s="548"/>
      <c r="TOK52" s="548"/>
      <c r="TOL52" s="548"/>
      <c r="TOM52" s="548"/>
      <c r="TON52" s="548"/>
      <c r="TOO52" s="548"/>
      <c r="TOP52" s="548"/>
      <c r="TOQ52" s="548"/>
      <c r="TOR52" s="548"/>
      <c r="TOS52" s="548"/>
      <c r="TOT52" s="548"/>
      <c r="TOU52" s="548"/>
      <c r="TOV52" s="548"/>
      <c r="TOW52" s="548"/>
      <c r="TOX52" s="548"/>
      <c r="TOY52" s="548"/>
      <c r="TOZ52" s="548"/>
      <c r="TPA52" s="548"/>
      <c r="TPB52" s="548"/>
      <c r="TPC52" s="548"/>
      <c r="TPD52" s="548"/>
      <c r="TPE52" s="548"/>
      <c r="TPF52" s="548"/>
      <c r="TPG52" s="548"/>
      <c r="TPH52" s="548"/>
      <c r="TPI52" s="548"/>
      <c r="TPJ52" s="548"/>
      <c r="TPK52" s="548"/>
      <c r="TPL52" s="548"/>
      <c r="TPM52" s="548"/>
      <c r="TPN52" s="548"/>
      <c r="TPO52" s="548"/>
      <c r="TPP52" s="548"/>
      <c r="TPQ52" s="548"/>
      <c r="TPR52" s="548"/>
      <c r="TPS52" s="548"/>
      <c r="TPT52" s="548"/>
      <c r="TPU52" s="548"/>
      <c r="TPV52" s="548"/>
      <c r="TPW52" s="548"/>
      <c r="TPX52" s="548"/>
      <c r="TPY52" s="548"/>
      <c r="TPZ52" s="548"/>
      <c r="TQA52" s="548"/>
      <c r="TQB52" s="548"/>
      <c r="TQC52" s="548"/>
      <c r="TQD52" s="548"/>
      <c r="TQE52" s="548"/>
      <c r="TQF52" s="548"/>
      <c r="TQG52" s="548"/>
      <c r="TQH52" s="548"/>
      <c r="TQI52" s="548"/>
      <c r="TQJ52" s="548"/>
      <c r="TQK52" s="548"/>
      <c r="TQL52" s="548"/>
      <c r="TQM52" s="548"/>
      <c r="TQN52" s="548"/>
      <c r="TQO52" s="548"/>
      <c r="TQP52" s="548"/>
      <c r="TQQ52" s="548"/>
      <c r="TQR52" s="548"/>
      <c r="TQS52" s="548"/>
      <c r="TQT52" s="548"/>
      <c r="TQU52" s="548"/>
      <c r="TQV52" s="548"/>
      <c r="TQW52" s="548"/>
      <c r="TQX52" s="548"/>
      <c r="TQY52" s="548"/>
      <c r="TQZ52" s="548"/>
      <c r="TRA52" s="548"/>
      <c r="TRB52" s="548"/>
      <c r="TRC52" s="548"/>
      <c r="TRD52" s="548"/>
      <c r="TRE52" s="548"/>
      <c r="TRF52" s="548"/>
      <c r="TRG52" s="548"/>
      <c r="TRH52" s="548"/>
      <c r="TRI52" s="548"/>
      <c r="TRJ52" s="548"/>
      <c r="TRK52" s="548"/>
      <c r="TRL52" s="548"/>
      <c r="TRM52" s="548"/>
      <c r="TRN52" s="548"/>
      <c r="TRO52" s="548"/>
      <c r="TRP52" s="548"/>
      <c r="TRQ52" s="548"/>
      <c r="TRR52" s="548"/>
      <c r="TRS52" s="548"/>
      <c r="TRT52" s="548"/>
      <c r="TRU52" s="548"/>
      <c r="TRV52" s="548"/>
      <c r="TRW52" s="548"/>
      <c r="TRX52" s="548"/>
      <c r="TRY52" s="548"/>
      <c r="TRZ52" s="548"/>
      <c r="TSA52" s="548"/>
      <c r="TSB52" s="548"/>
      <c r="TSC52" s="548"/>
      <c r="TSD52" s="548"/>
      <c r="TSE52" s="548"/>
      <c r="TSF52" s="548"/>
      <c r="TSG52" s="548"/>
      <c r="TSH52" s="548"/>
      <c r="TSI52" s="548"/>
      <c r="TSJ52" s="548"/>
      <c r="TSK52" s="548"/>
      <c r="TSL52" s="548"/>
      <c r="TSM52" s="548"/>
      <c r="TSN52" s="548"/>
      <c r="TSO52" s="548"/>
      <c r="TSP52" s="548"/>
      <c r="TSQ52" s="548"/>
      <c r="TSR52" s="548"/>
      <c r="TSS52" s="548"/>
      <c r="TST52" s="548"/>
      <c r="TSU52" s="548"/>
      <c r="TSV52" s="548"/>
      <c r="TSW52" s="548"/>
      <c r="TSX52" s="548"/>
      <c r="TSY52" s="548"/>
      <c r="TSZ52" s="548"/>
      <c r="TTA52" s="548"/>
      <c r="TTB52" s="548"/>
      <c r="TTC52" s="548"/>
      <c r="TTD52" s="548"/>
      <c r="TTE52" s="548"/>
      <c r="TTF52" s="548"/>
      <c r="TTG52" s="548"/>
      <c r="TTH52" s="548"/>
      <c r="TTI52" s="548"/>
      <c r="TTJ52" s="548"/>
      <c r="TTK52" s="548"/>
      <c r="TTL52" s="548"/>
      <c r="TTM52" s="548"/>
      <c r="TTN52" s="548"/>
      <c r="TTO52" s="548"/>
      <c r="TTP52" s="548"/>
      <c r="TTQ52" s="548"/>
      <c r="TTR52" s="548"/>
      <c r="TTS52" s="548"/>
      <c r="TTT52" s="548"/>
      <c r="TTU52" s="548"/>
      <c r="TTV52" s="548"/>
      <c r="TTW52" s="548"/>
      <c r="TTX52" s="548"/>
      <c r="TTY52" s="548"/>
      <c r="TTZ52" s="548"/>
      <c r="TUA52" s="548"/>
      <c r="TUB52" s="548"/>
      <c r="TUC52" s="548"/>
      <c r="TUD52" s="548"/>
      <c r="TUE52" s="548"/>
      <c r="TUF52" s="548"/>
      <c r="TUG52" s="548"/>
      <c r="TUH52" s="548"/>
      <c r="TUI52" s="548"/>
      <c r="TUJ52" s="548"/>
      <c r="TUK52" s="548"/>
      <c r="TUL52" s="548"/>
      <c r="TUM52" s="548"/>
      <c r="TUN52" s="548"/>
      <c r="TUO52" s="548"/>
      <c r="TUP52" s="548"/>
      <c r="TUQ52" s="548"/>
      <c r="TUR52" s="548"/>
      <c r="TUS52" s="548"/>
      <c r="TUT52" s="548"/>
      <c r="TUU52" s="548"/>
      <c r="TUV52" s="548"/>
      <c r="TUW52" s="548"/>
      <c r="TUX52" s="548"/>
      <c r="TUY52" s="548"/>
      <c r="TUZ52" s="548"/>
      <c r="TVA52" s="548"/>
      <c r="TVB52" s="548"/>
      <c r="TVC52" s="548"/>
      <c r="TVD52" s="548"/>
      <c r="TVE52" s="548"/>
      <c r="TVF52" s="548"/>
      <c r="TVG52" s="548"/>
      <c r="TVH52" s="548"/>
      <c r="TVI52" s="548"/>
      <c r="TVJ52" s="548"/>
      <c r="TVK52" s="548"/>
      <c r="TVL52" s="548"/>
      <c r="TVM52" s="548"/>
      <c r="TVN52" s="548"/>
      <c r="TVO52" s="548"/>
      <c r="TVP52" s="548"/>
      <c r="TVQ52" s="548"/>
      <c r="TVR52" s="548"/>
      <c r="TVS52" s="548"/>
      <c r="TVT52" s="548"/>
      <c r="TVU52" s="548"/>
      <c r="TVV52" s="548"/>
      <c r="TVW52" s="548"/>
      <c r="TVX52" s="548"/>
      <c r="TVY52" s="548"/>
      <c r="TVZ52" s="548"/>
      <c r="TWA52" s="548"/>
      <c r="TWB52" s="548"/>
      <c r="TWC52" s="548"/>
      <c r="TWD52" s="548"/>
      <c r="TWE52" s="548"/>
      <c r="TWF52" s="548"/>
      <c r="TWG52" s="548"/>
      <c r="TWH52" s="548"/>
      <c r="TWI52" s="548"/>
      <c r="TWJ52" s="548"/>
      <c r="TWK52" s="548"/>
      <c r="TWL52" s="548"/>
      <c r="TWM52" s="548"/>
      <c r="TWN52" s="548"/>
      <c r="TWO52" s="548"/>
      <c r="TWP52" s="548"/>
      <c r="TWQ52" s="548"/>
      <c r="TWR52" s="548"/>
      <c r="TWS52" s="548"/>
      <c r="TWT52" s="548"/>
      <c r="TWU52" s="548"/>
      <c r="TWV52" s="548"/>
      <c r="TWW52" s="548"/>
      <c r="TWX52" s="548"/>
      <c r="TWY52" s="548"/>
      <c r="TWZ52" s="548"/>
      <c r="TXA52" s="548"/>
      <c r="TXB52" s="548"/>
      <c r="TXC52" s="548"/>
      <c r="TXD52" s="548"/>
      <c r="TXE52" s="548"/>
      <c r="TXF52" s="548"/>
      <c r="TXG52" s="548"/>
      <c r="TXH52" s="548"/>
      <c r="TXI52" s="548"/>
      <c r="TXJ52" s="548"/>
      <c r="TXK52" s="548"/>
      <c r="TXL52" s="548"/>
      <c r="TXM52" s="548"/>
      <c r="TXN52" s="548"/>
      <c r="TXO52" s="548"/>
      <c r="TXP52" s="548"/>
      <c r="TXQ52" s="548"/>
      <c r="TXR52" s="548"/>
      <c r="TXS52" s="548"/>
      <c r="TXT52" s="548"/>
      <c r="TXU52" s="548"/>
      <c r="TXV52" s="548"/>
      <c r="TXW52" s="548"/>
      <c r="TXX52" s="548"/>
      <c r="TXY52" s="548"/>
      <c r="TXZ52" s="548"/>
      <c r="TYA52" s="548"/>
      <c r="TYB52" s="548"/>
      <c r="TYC52" s="548"/>
      <c r="TYD52" s="548"/>
      <c r="TYE52" s="548"/>
      <c r="TYF52" s="548"/>
      <c r="TYG52" s="548"/>
      <c r="TYH52" s="548"/>
      <c r="TYI52" s="548"/>
      <c r="TYJ52" s="548"/>
      <c r="TYK52" s="548"/>
      <c r="TYL52" s="548"/>
      <c r="TYM52" s="548"/>
      <c r="TYN52" s="548"/>
      <c r="TYO52" s="548"/>
      <c r="TYP52" s="548"/>
      <c r="TYQ52" s="548"/>
      <c r="TYR52" s="548"/>
      <c r="TYS52" s="548"/>
      <c r="TYT52" s="548"/>
      <c r="TYU52" s="548"/>
      <c r="TYV52" s="548"/>
      <c r="TYW52" s="548"/>
      <c r="TYX52" s="548"/>
      <c r="TYY52" s="548"/>
      <c r="TYZ52" s="548"/>
      <c r="TZA52" s="548"/>
      <c r="TZB52" s="548"/>
      <c r="TZC52" s="548"/>
      <c r="TZD52" s="548"/>
      <c r="TZE52" s="548"/>
      <c r="TZF52" s="548"/>
      <c r="TZG52" s="548"/>
      <c r="TZH52" s="548"/>
      <c r="TZI52" s="548"/>
      <c r="TZJ52" s="548"/>
      <c r="TZK52" s="548"/>
      <c r="TZL52" s="548"/>
      <c r="TZM52" s="548"/>
      <c r="TZN52" s="548"/>
      <c r="TZO52" s="548"/>
      <c r="TZP52" s="548"/>
      <c r="TZQ52" s="548"/>
      <c r="TZR52" s="548"/>
      <c r="TZS52" s="548"/>
      <c r="TZT52" s="548"/>
      <c r="TZU52" s="548"/>
      <c r="TZV52" s="548"/>
      <c r="TZW52" s="548"/>
      <c r="TZX52" s="548"/>
      <c r="TZY52" s="548"/>
      <c r="TZZ52" s="548"/>
      <c r="UAA52" s="548"/>
      <c r="UAB52" s="548"/>
      <c r="UAC52" s="548"/>
      <c r="UAD52" s="548"/>
      <c r="UAE52" s="548"/>
      <c r="UAF52" s="548"/>
      <c r="UAG52" s="548"/>
      <c r="UAH52" s="548"/>
      <c r="UAI52" s="548"/>
      <c r="UAJ52" s="548"/>
      <c r="UAK52" s="548"/>
      <c r="UAL52" s="548"/>
      <c r="UAM52" s="548"/>
      <c r="UAN52" s="548"/>
      <c r="UAO52" s="548"/>
      <c r="UAP52" s="548"/>
      <c r="UAQ52" s="548"/>
      <c r="UAR52" s="548"/>
      <c r="UAS52" s="548"/>
      <c r="UAT52" s="548"/>
      <c r="UAU52" s="548"/>
      <c r="UAV52" s="548"/>
      <c r="UAW52" s="548"/>
      <c r="UAX52" s="548"/>
      <c r="UAY52" s="548"/>
      <c r="UAZ52" s="548"/>
      <c r="UBA52" s="548"/>
      <c r="UBB52" s="548"/>
      <c r="UBC52" s="548"/>
      <c r="UBD52" s="548"/>
      <c r="UBE52" s="548"/>
      <c r="UBF52" s="548"/>
      <c r="UBG52" s="548"/>
      <c r="UBH52" s="548"/>
      <c r="UBI52" s="548"/>
      <c r="UBJ52" s="548"/>
      <c r="UBK52" s="548"/>
      <c r="UBL52" s="548"/>
      <c r="UBM52" s="548"/>
      <c r="UBN52" s="548"/>
      <c r="UBO52" s="548"/>
      <c r="UBP52" s="548"/>
      <c r="UBQ52" s="548"/>
      <c r="UBR52" s="548"/>
      <c r="UBS52" s="548"/>
      <c r="UBT52" s="548"/>
      <c r="UBU52" s="548"/>
      <c r="UBV52" s="548"/>
      <c r="UBW52" s="548"/>
      <c r="UBX52" s="548"/>
      <c r="UBY52" s="548"/>
      <c r="UBZ52" s="548"/>
      <c r="UCA52" s="548"/>
      <c r="UCB52" s="548"/>
      <c r="UCC52" s="548"/>
      <c r="UCD52" s="548"/>
      <c r="UCE52" s="548"/>
      <c r="UCF52" s="548"/>
      <c r="UCG52" s="548"/>
      <c r="UCH52" s="548"/>
      <c r="UCI52" s="548"/>
      <c r="UCJ52" s="548"/>
      <c r="UCK52" s="548"/>
      <c r="UCL52" s="548"/>
      <c r="UCM52" s="548"/>
      <c r="UCN52" s="548"/>
      <c r="UCO52" s="548"/>
      <c r="UCP52" s="548"/>
      <c r="UCQ52" s="548"/>
      <c r="UCR52" s="548"/>
      <c r="UCS52" s="548"/>
      <c r="UCT52" s="548"/>
      <c r="UCU52" s="548"/>
      <c r="UCV52" s="548"/>
      <c r="UCW52" s="548"/>
      <c r="UCX52" s="548"/>
      <c r="UCY52" s="548"/>
      <c r="UCZ52" s="548"/>
      <c r="UDA52" s="548"/>
      <c r="UDB52" s="548"/>
      <c r="UDC52" s="548"/>
      <c r="UDD52" s="548"/>
      <c r="UDE52" s="548"/>
      <c r="UDF52" s="548"/>
      <c r="UDG52" s="548"/>
      <c r="UDH52" s="548"/>
      <c r="UDI52" s="548"/>
      <c r="UDJ52" s="548"/>
      <c r="UDK52" s="548"/>
      <c r="UDL52" s="548"/>
      <c r="UDM52" s="548"/>
      <c r="UDN52" s="548"/>
      <c r="UDO52" s="548"/>
      <c r="UDP52" s="548"/>
      <c r="UDQ52" s="548"/>
      <c r="UDR52" s="548"/>
      <c r="UDS52" s="548"/>
      <c r="UDT52" s="548"/>
      <c r="UDU52" s="548"/>
      <c r="UDV52" s="548"/>
      <c r="UDW52" s="548"/>
      <c r="UDX52" s="548"/>
      <c r="UDY52" s="548"/>
      <c r="UDZ52" s="548"/>
      <c r="UEA52" s="548"/>
      <c r="UEB52" s="548"/>
      <c r="UEC52" s="548"/>
      <c r="UED52" s="548"/>
      <c r="UEE52" s="548"/>
      <c r="UEF52" s="548"/>
      <c r="UEG52" s="548"/>
      <c r="UEH52" s="548"/>
      <c r="UEI52" s="548"/>
      <c r="UEJ52" s="548"/>
      <c r="UEK52" s="548"/>
      <c r="UEL52" s="548"/>
      <c r="UEM52" s="548"/>
      <c r="UEN52" s="548"/>
      <c r="UEO52" s="548"/>
      <c r="UEP52" s="548"/>
      <c r="UEQ52" s="548"/>
      <c r="UER52" s="548"/>
      <c r="UES52" s="548"/>
      <c r="UET52" s="548"/>
      <c r="UEU52" s="548"/>
      <c r="UEV52" s="548"/>
      <c r="UEW52" s="548"/>
      <c r="UEX52" s="548"/>
      <c r="UEY52" s="548"/>
      <c r="UEZ52" s="548"/>
      <c r="UFA52" s="548"/>
      <c r="UFB52" s="548"/>
      <c r="UFC52" s="548"/>
      <c r="UFD52" s="548"/>
      <c r="UFE52" s="548"/>
      <c r="UFF52" s="548"/>
      <c r="UFG52" s="548"/>
      <c r="UFH52" s="548"/>
      <c r="UFI52" s="548"/>
      <c r="UFJ52" s="548"/>
      <c r="UFK52" s="548"/>
      <c r="UFL52" s="548"/>
      <c r="UFM52" s="548"/>
      <c r="UFN52" s="548"/>
      <c r="UFO52" s="548"/>
      <c r="UFP52" s="548"/>
      <c r="UFQ52" s="548"/>
      <c r="UFR52" s="548"/>
      <c r="UFS52" s="548"/>
      <c r="UFT52" s="548"/>
      <c r="UFU52" s="548"/>
      <c r="UFV52" s="548"/>
      <c r="UFW52" s="548"/>
      <c r="UFX52" s="548"/>
      <c r="UFY52" s="548"/>
      <c r="UFZ52" s="548"/>
      <c r="UGA52" s="548"/>
      <c r="UGB52" s="548"/>
      <c r="UGC52" s="548"/>
      <c r="UGD52" s="548"/>
      <c r="UGE52" s="548"/>
      <c r="UGF52" s="548"/>
      <c r="UGG52" s="548"/>
      <c r="UGH52" s="548"/>
      <c r="UGI52" s="548"/>
      <c r="UGJ52" s="548"/>
      <c r="UGK52" s="548"/>
      <c r="UGL52" s="548"/>
      <c r="UGM52" s="548"/>
      <c r="UGN52" s="548"/>
      <c r="UGO52" s="548"/>
      <c r="UGP52" s="548"/>
      <c r="UGQ52" s="548"/>
      <c r="UGR52" s="548"/>
      <c r="UGS52" s="548"/>
      <c r="UGT52" s="548"/>
      <c r="UGU52" s="548"/>
      <c r="UGV52" s="548"/>
      <c r="UGW52" s="548"/>
      <c r="UGX52" s="548"/>
      <c r="UGY52" s="548"/>
      <c r="UGZ52" s="548"/>
      <c r="UHA52" s="548"/>
      <c r="UHB52" s="548"/>
      <c r="UHC52" s="548"/>
      <c r="UHD52" s="548"/>
      <c r="UHE52" s="548"/>
      <c r="UHF52" s="548"/>
      <c r="UHG52" s="548"/>
      <c r="UHH52" s="548"/>
      <c r="UHI52" s="548"/>
      <c r="UHJ52" s="548"/>
      <c r="UHK52" s="548"/>
      <c r="UHL52" s="548"/>
      <c r="UHM52" s="548"/>
      <c r="UHN52" s="548"/>
      <c r="UHO52" s="548"/>
      <c r="UHP52" s="548"/>
      <c r="UHQ52" s="548"/>
      <c r="UHR52" s="548"/>
      <c r="UHS52" s="548"/>
      <c r="UHT52" s="548"/>
      <c r="UHU52" s="548"/>
      <c r="UHV52" s="548"/>
      <c r="UHW52" s="548"/>
      <c r="UHX52" s="548"/>
      <c r="UHY52" s="548"/>
      <c r="UHZ52" s="548"/>
      <c r="UIA52" s="548"/>
      <c r="UIB52" s="548"/>
      <c r="UIC52" s="548"/>
      <c r="UID52" s="548"/>
      <c r="UIE52" s="548"/>
      <c r="UIF52" s="548"/>
      <c r="UIG52" s="548"/>
      <c r="UIH52" s="548"/>
      <c r="UII52" s="548"/>
      <c r="UIJ52" s="548"/>
      <c r="UIK52" s="548"/>
      <c r="UIL52" s="548"/>
      <c r="UIM52" s="548"/>
      <c r="UIN52" s="548"/>
      <c r="UIO52" s="548"/>
      <c r="UIP52" s="548"/>
      <c r="UIQ52" s="548"/>
      <c r="UIR52" s="548"/>
      <c r="UIS52" s="548"/>
      <c r="UIT52" s="548"/>
      <c r="UIU52" s="548"/>
      <c r="UIV52" s="548"/>
      <c r="UIW52" s="548"/>
      <c r="UIX52" s="548"/>
      <c r="UIY52" s="548"/>
      <c r="UIZ52" s="548"/>
      <c r="UJA52" s="548"/>
      <c r="UJB52" s="548"/>
      <c r="UJC52" s="548"/>
      <c r="UJD52" s="548"/>
      <c r="UJE52" s="548"/>
      <c r="UJF52" s="548"/>
      <c r="UJG52" s="548"/>
      <c r="UJH52" s="548"/>
      <c r="UJI52" s="548"/>
      <c r="UJJ52" s="548"/>
      <c r="UJK52" s="548"/>
      <c r="UJL52" s="548"/>
      <c r="UJM52" s="548"/>
      <c r="UJN52" s="548"/>
      <c r="UJO52" s="548"/>
      <c r="UJP52" s="548"/>
      <c r="UJQ52" s="548"/>
      <c r="UJR52" s="548"/>
      <c r="UJS52" s="548"/>
      <c r="UJT52" s="548"/>
      <c r="UJU52" s="548"/>
      <c r="UJV52" s="548"/>
      <c r="UJW52" s="548"/>
      <c r="UJX52" s="548"/>
      <c r="UJY52" s="548"/>
      <c r="UJZ52" s="548"/>
      <c r="UKA52" s="548"/>
      <c r="UKB52" s="548"/>
      <c r="UKC52" s="548"/>
      <c r="UKD52" s="548"/>
      <c r="UKE52" s="548"/>
      <c r="UKF52" s="548"/>
      <c r="UKG52" s="548"/>
      <c r="UKH52" s="548"/>
      <c r="UKI52" s="548"/>
      <c r="UKJ52" s="548"/>
      <c r="UKK52" s="548"/>
      <c r="UKL52" s="548"/>
      <c r="UKM52" s="548"/>
      <c r="UKN52" s="548"/>
      <c r="UKO52" s="548"/>
      <c r="UKP52" s="548"/>
      <c r="UKQ52" s="548"/>
      <c r="UKR52" s="548"/>
      <c r="UKS52" s="548"/>
      <c r="UKT52" s="548"/>
      <c r="UKU52" s="548"/>
      <c r="UKV52" s="548"/>
      <c r="UKW52" s="548"/>
      <c r="UKX52" s="548"/>
      <c r="UKY52" s="548"/>
      <c r="UKZ52" s="548"/>
      <c r="ULA52" s="548"/>
      <c r="ULB52" s="548"/>
      <c r="ULC52" s="548"/>
      <c r="ULD52" s="548"/>
      <c r="ULE52" s="548"/>
      <c r="ULF52" s="548"/>
      <c r="ULG52" s="548"/>
      <c r="ULH52" s="548"/>
      <c r="ULI52" s="548"/>
      <c r="ULJ52" s="548"/>
      <c r="ULK52" s="548"/>
      <c r="ULL52" s="548"/>
      <c r="ULM52" s="548"/>
      <c r="ULN52" s="548"/>
      <c r="ULO52" s="548"/>
      <c r="ULP52" s="548"/>
      <c r="ULQ52" s="548"/>
      <c r="ULR52" s="548"/>
      <c r="ULS52" s="548"/>
      <c r="ULT52" s="548"/>
      <c r="ULU52" s="548"/>
      <c r="ULV52" s="548"/>
      <c r="ULW52" s="548"/>
      <c r="ULX52" s="548"/>
      <c r="ULY52" s="548"/>
      <c r="ULZ52" s="548"/>
      <c r="UMA52" s="548"/>
      <c r="UMB52" s="548"/>
      <c r="UMC52" s="548"/>
      <c r="UMD52" s="548"/>
      <c r="UME52" s="548"/>
      <c r="UMF52" s="548"/>
      <c r="UMG52" s="548"/>
      <c r="UMH52" s="548"/>
      <c r="UMI52" s="548"/>
      <c r="UMJ52" s="548"/>
      <c r="UMK52" s="548"/>
      <c r="UML52" s="548"/>
      <c r="UMM52" s="548"/>
      <c r="UMN52" s="548"/>
      <c r="UMO52" s="548"/>
      <c r="UMP52" s="548"/>
      <c r="UMQ52" s="548"/>
      <c r="UMR52" s="548"/>
      <c r="UMS52" s="548"/>
      <c r="UMT52" s="548"/>
      <c r="UMU52" s="548"/>
      <c r="UMV52" s="548"/>
      <c r="UMW52" s="548"/>
      <c r="UMX52" s="548"/>
      <c r="UMY52" s="548"/>
      <c r="UMZ52" s="548"/>
      <c r="UNA52" s="548"/>
      <c r="UNB52" s="548"/>
      <c r="UNC52" s="548"/>
      <c r="UND52" s="548"/>
      <c r="UNE52" s="548"/>
      <c r="UNF52" s="548"/>
      <c r="UNG52" s="548"/>
      <c r="UNH52" s="548"/>
      <c r="UNI52" s="548"/>
      <c r="UNJ52" s="548"/>
      <c r="UNK52" s="548"/>
      <c r="UNL52" s="548"/>
      <c r="UNM52" s="548"/>
      <c r="UNN52" s="548"/>
      <c r="UNO52" s="548"/>
      <c r="UNP52" s="548"/>
      <c r="UNQ52" s="548"/>
      <c r="UNR52" s="548"/>
      <c r="UNS52" s="548"/>
      <c r="UNT52" s="548"/>
      <c r="UNU52" s="548"/>
      <c r="UNV52" s="548"/>
      <c r="UNW52" s="548"/>
      <c r="UNX52" s="548"/>
      <c r="UNY52" s="548"/>
      <c r="UNZ52" s="548"/>
      <c r="UOA52" s="548"/>
      <c r="UOB52" s="548"/>
      <c r="UOC52" s="548"/>
      <c r="UOD52" s="548"/>
      <c r="UOE52" s="548"/>
      <c r="UOF52" s="548"/>
      <c r="UOG52" s="548"/>
      <c r="UOH52" s="548"/>
      <c r="UOI52" s="548"/>
      <c r="UOJ52" s="548"/>
      <c r="UOK52" s="548"/>
      <c r="UOL52" s="548"/>
      <c r="UOM52" s="548"/>
      <c r="UON52" s="548"/>
      <c r="UOO52" s="548"/>
      <c r="UOP52" s="548"/>
      <c r="UOQ52" s="548"/>
      <c r="UOR52" s="548"/>
      <c r="UOS52" s="548"/>
      <c r="UOT52" s="548"/>
      <c r="UOU52" s="548"/>
      <c r="UOV52" s="548"/>
      <c r="UOW52" s="548"/>
      <c r="UOX52" s="548"/>
      <c r="UOY52" s="548"/>
      <c r="UOZ52" s="548"/>
      <c r="UPA52" s="548"/>
      <c r="UPB52" s="548"/>
      <c r="UPC52" s="548"/>
      <c r="UPD52" s="548"/>
      <c r="UPE52" s="548"/>
      <c r="UPF52" s="548"/>
      <c r="UPG52" s="548"/>
      <c r="UPH52" s="548"/>
      <c r="UPI52" s="548"/>
      <c r="UPJ52" s="548"/>
      <c r="UPK52" s="548"/>
      <c r="UPL52" s="548"/>
      <c r="UPM52" s="548"/>
      <c r="UPN52" s="548"/>
      <c r="UPO52" s="548"/>
      <c r="UPP52" s="548"/>
      <c r="UPQ52" s="548"/>
      <c r="UPR52" s="548"/>
      <c r="UPS52" s="548"/>
      <c r="UPT52" s="548"/>
      <c r="UPU52" s="548"/>
      <c r="UPV52" s="548"/>
      <c r="UPW52" s="548"/>
      <c r="UPX52" s="548"/>
      <c r="UPY52" s="548"/>
      <c r="UPZ52" s="548"/>
      <c r="UQA52" s="548"/>
      <c r="UQB52" s="548"/>
      <c r="UQC52" s="548"/>
      <c r="UQD52" s="548"/>
      <c r="UQE52" s="548"/>
      <c r="UQF52" s="548"/>
      <c r="UQG52" s="548"/>
      <c r="UQH52" s="548"/>
      <c r="UQI52" s="548"/>
      <c r="UQJ52" s="548"/>
      <c r="UQK52" s="548"/>
      <c r="UQL52" s="548"/>
      <c r="UQM52" s="548"/>
      <c r="UQN52" s="548"/>
      <c r="UQO52" s="548"/>
      <c r="UQP52" s="548"/>
      <c r="UQQ52" s="548"/>
      <c r="UQR52" s="548"/>
      <c r="UQS52" s="548"/>
      <c r="UQT52" s="548"/>
      <c r="UQU52" s="548"/>
      <c r="UQV52" s="548"/>
      <c r="UQW52" s="548"/>
      <c r="UQX52" s="548"/>
      <c r="UQY52" s="548"/>
      <c r="UQZ52" s="548"/>
      <c r="URA52" s="548"/>
      <c r="URB52" s="548"/>
      <c r="URC52" s="548"/>
      <c r="URD52" s="548"/>
      <c r="URE52" s="548"/>
      <c r="URF52" s="548"/>
      <c r="URG52" s="548"/>
      <c r="URH52" s="548"/>
      <c r="URI52" s="548"/>
      <c r="URJ52" s="548"/>
      <c r="URK52" s="548"/>
      <c r="URL52" s="548"/>
      <c r="URM52" s="548"/>
      <c r="URN52" s="548"/>
      <c r="URO52" s="548"/>
      <c r="URP52" s="548"/>
      <c r="URQ52" s="548"/>
      <c r="URR52" s="548"/>
      <c r="URS52" s="548"/>
      <c r="URT52" s="548"/>
      <c r="URU52" s="548"/>
      <c r="URV52" s="548"/>
      <c r="URW52" s="548"/>
      <c r="URX52" s="548"/>
      <c r="URY52" s="548"/>
      <c r="URZ52" s="548"/>
      <c r="USA52" s="548"/>
      <c r="USB52" s="548"/>
      <c r="USC52" s="548"/>
      <c r="USD52" s="548"/>
      <c r="USE52" s="548"/>
      <c r="USF52" s="548"/>
      <c r="USG52" s="548"/>
      <c r="USH52" s="548"/>
      <c r="USI52" s="548"/>
      <c r="USJ52" s="548"/>
      <c r="USK52" s="548"/>
      <c r="USL52" s="548"/>
      <c r="USM52" s="548"/>
      <c r="USN52" s="548"/>
      <c r="USO52" s="548"/>
      <c r="USP52" s="548"/>
      <c r="USQ52" s="548"/>
      <c r="USR52" s="548"/>
      <c r="USS52" s="548"/>
      <c r="UST52" s="548"/>
      <c r="USU52" s="548"/>
      <c r="USV52" s="548"/>
      <c r="USW52" s="548"/>
      <c r="USX52" s="548"/>
      <c r="USY52" s="548"/>
      <c r="USZ52" s="548"/>
      <c r="UTA52" s="548"/>
      <c r="UTB52" s="548"/>
      <c r="UTC52" s="548"/>
      <c r="UTD52" s="548"/>
      <c r="UTE52" s="548"/>
      <c r="UTF52" s="548"/>
      <c r="UTG52" s="548"/>
      <c r="UTH52" s="548"/>
      <c r="UTI52" s="548"/>
      <c r="UTJ52" s="548"/>
      <c r="UTK52" s="548"/>
      <c r="UTL52" s="548"/>
      <c r="UTM52" s="548"/>
      <c r="UTN52" s="548"/>
      <c r="UTO52" s="548"/>
      <c r="UTP52" s="548"/>
      <c r="UTQ52" s="548"/>
      <c r="UTR52" s="548"/>
      <c r="UTS52" s="548"/>
      <c r="UTT52" s="548"/>
      <c r="UTU52" s="548"/>
      <c r="UTV52" s="548"/>
      <c r="UTW52" s="548"/>
      <c r="UTX52" s="548"/>
      <c r="UTY52" s="548"/>
      <c r="UTZ52" s="548"/>
      <c r="UUA52" s="548"/>
      <c r="UUB52" s="548"/>
      <c r="UUC52" s="548"/>
      <c r="UUD52" s="548"/>
      <c r="UUE52" s="548"/>
      <c r="UUF52" s="548"/>
      <c r="UUG52" s="548"/>
      <c r="UUH52" s="548"/>
      <c r="UUI52" s="548"/>
      <c r="UUJ52" s="548"/>
      <c r="UUK52" s="548"/>
      <c r="UUL52" s="548"/>
      <c r="UUM52" s="548"/>
      <c r="UUN52" s="548"/>
      <c r="UUO52" s="548"/>
      <c r="UUP52" s="548"/>
      <c r="UUQ52" s="548"/>
      <c r="UUR52" s="548"/>
      <c r="UUS52" s="548"/>
      <c r="UUT52" s="548"/>
      <c r="UUU52" s="548"/>
      <c r="UUV52" s="548"/>
      <c r="UUW52" s="548"/>
      <c r="UUX52" s="548"/>
      <c r="UUY52" s="548"/>
      <c r="UUZ52" s="548"/>
      <c r="UVA52" s="548"/>
      <c r="UVB52" s="548"/>
      <c r="UVC52" s="548"/>
      <c r="UVD52" s="548"/>
      <c r="UVE52" s="548"/>
      <c r="UVF52" s="548"/>
      <c r="UVG52" s="548"/>
      <c r="UVH52" s="548"/>
      <c r="UVI52" s="548"/>
      <c r="UVJ52" s="548"/>
      <c r="UVK52" s="548"/>
      <c r="UVL52" s="548"/>
      <c r="UVM52" s="548"/>
      <c r="UVN52" s="548"/>
      <c r="UVO52" s="548"/>
      <c r="UVP52" s="548"/>
      <c r="UVQ52" s="548"/>
      <c r="UVR52" s="548"/>
      <c r="UVS52" s="548"/>
      <c r="UVT52" s="548"/>
      <c r="UVU52" s="548"/>
      <c r="UVV52" s="548"/>
      <c r="UVW52" s="548"/>
      <c r="UVX52" s="548"/>
      <c r="UVY52" s="548"/>
      <c r="UVZ52" s="548"/>
      <c r="UWA52" s="548"/>
      <c r="UWB52" s="548"/>
      <c r="UWC52" s="548"/>
      <c r="UWD52" s="548"/>
      <c r="UWE52" s="548"/>
      <c r="UWF52" s="548"/>
      <c r="UWG52" s="548"/>
      <c r="UWH52" s="548"/>
      <c r="UWI52" s="548"/>
      <c r="UWJ52" s="548"/>
      <c r="UWK52" s="548"/>
      <c r="UWL52" s="548"/>
      <c r="UWM52" s="548"/>
      <c r="UWN52" s="548"/>
      <c r="UWO52" s="548"/>
      <c r="UWP52" s="548"/>
      <c r="UWQ52" s="548"/>
      <c r="UWR52" s="548"/>
      <c r="UWS52" s="548"/>
      <c r="UWT52" s="548"/>
      <c r="UWU52" s="548"/>
      <c r="UWV52" s="548"/>
      <c r="UWW52" s="548"/>
      <c r="UWX52" s="548"/>
      <c r="UWY52" s="548"/>
      <c r="UWZ52" s="548"/>
      <c r="UXA52" s="548"/>
      <c r="UXB52" s="548"/>
      <c r="UXC52" s="548"/>
      <c r="UXD52" s="548"/>
      <c r="UXE52" s="548"/>
      <c r="UXF52" s="548"/>
      <c r="UXG52" s="548"/>
      <c r="UXH52" s="548"/>
      <c r="UXI52" s="548"/>
      <c r="UXJ52" s="548"/>
      <c r="UXK52" s="548"/>
      <c r="UXL52" s="548"/>
      <c r="UXM52" s="548"/>
      <c r="UXN52" s="548"/>
      <c r="UXO52" s="548"/>
      <c r="UXP52" s="548"/>
      <c r="UXQ52" s="548"/>
      <c r="UXR52" s="548"/>
      <c r="UXS52" s="548"/>
      <c r="UXT52" s="548"/>
      <c r="UXU52" s="548"/>
      <c r="UXV52" s="548"/>
      <c r="UXW52" s="548"/>
      <c r="UXX52" s="548"/>
      <c r="UXY52" s="548"/>
      <c r="UXZ52" s="548"/>
      <c r="UYA52" s="548"/>
      <c r="UYB52" s="548"/>
      <c r="UYC52" s="548"/>
      <c r="UYD52" s="548"/>
      <c r="UYE52" s="548"/>
      <c r="UYF52" s="548"/>
      <c r="UYG52" s="548"/>
      <c r="UYH52" s="548"/>
      <c r="UYI52" s="548"/>
      <c r="UYJ52" s="548"/>
      <c r="UYK52" s="548"/>
      <c r="UYL52" s="548"/>
      <c r="UYM52" s="548"/>
      <c r="UYN52" s="548"/>
      <c r="UYO52" s="548"/>
      <c r="UYP52" s="548"/>
      <c r="UYQ52" s="548"/>
      <c r="UYR52" s="548"/>
      <c r="UYS52" s="548"/>
      <c r="UYT52" s="548"/>
      <c r="UYU52" s="548"/>
      <c r="UYV52" s="548"/>
      <c r="UYW52" s="548"/>
      <c r="UYX52" s="548"/>
      <c r="UYY52" s="548"/>
      <c r="UYZ52" s="548"/>
      <c r="UZA52" s="548"/>
      <c r="UZB52" s="548"/>
      <c r="UZC52" s="548"/>
      <c r="UZD52" s="548"/>
      <c r="UZE52" s="548"/>
      <c r="UZF52" s="548"/>
      <c r="UZG52" s="548"/>
      <c r="UZH52" s="548"/>
      <c r="UZI52" s="548"/>
      <c r="UZJ52" s="548"/>
      <c r="UZK52" s="548"/>
      <c r="UZL52" s="548"/>
      <c r="UZM52" s="548"/>
      <c r="UZN52" s="548"/>
      <c r="UZO52" s="548"/>
      <c r="UZP52" s="548"/>
      <c r="UZQ52" s="548"/>
      <c r="UZR52" s="548"/>
      <c r="UZS52" s="548"/>
      <c r="UZT52" s="548"/>
      <c r="UZU52" s="548"/>
      <c r="UZV52" s="548"/>
      <c r="UZW52" s="548"/>
      <c r="UZX52" s="548"/>
      <c r="UZY52" s="548"/>
      <c r="UZZ52" s="548"/>
      <c r="VAA52" s="548"/>
      <c r="VAB52" s="548"/>
      <c r="VAC52" s="548"/>
      <c r="VAD52" s="548"/>
      <c r="VAE52" s="548"/>
      <c r="VAF52" s="548"/>
      <c r="VAG52" s="548"/>
      <c r="VAH52" s="548"/>
      <c r="VAI52" s="548"/>
      <c r="VAJ52" s="548"/>
      <c r="VAK52" s="548"/>
      <c r="VAL52" s="548"/>
      <c r="VAM52" s="548"/>
      <c r="VAN52" s="548"/>
      <c r="VAO52" s="548"/>
      <c r="VAP52" s="548"/>
      <c r="VAQ52" s="548"/>
      <c r="VAR52" s="548"/>
      <c r="VAS52" s="548"/>
      <c r="VAT52" s="548"/>
      <c r="VAU52" s="548"/>
      <c r="VAV52" s="548"/>
      <c r="VAW52" s="548"/>
      <c r="VAX52" s="548"/>
      <c r="VAY52" s="548"/>
      <c r="VAZ52" s="548"/>
      <c r="VBA52" s="548"/>
      <c r="VBB52" s="548"/>
      <c r="VBC52" s="548"/>
      <c r="VBD52" s="548"/>
      <c r="VBE52" s="548"/>
      <c r="VBF52" s="548"/>
      <c r="VBG52" s="548"/>
      <c r="VBH52" s="548"/>
      <c r="VBI52" s="548"/>
      <c r="VBJ52" s="548"/>
      <c r="VBK52" s="548"/>
      <c r="VBL52" s="548"/>
      <c r="VBM52" s="548"/>
      <c r="VBN52" s="548"/>
      <c r="VBO52" s="548"/>
      <c r="VBP52" s="548"/>
      <c r="VBQ52" s="548"/>
      <c r="VBR52" s="548"/>
      <c r="VBS52" s="548"/>
      <c r="VBT52" s="548"/>
      <c r="VBU52" s="548"/>
      <c r="VBV52" s="548"/>
      <c r="VBW52" s="548"/>
      <c r="VBX52" s="548"/>
      <c r="VBY52" s="548"/>
      <c r="VBZ52" s="548"/>
      <c r="VCA52" s="548"/>
      <c r="VCB52" s="548"/>
      <c r="VCC52" s="548"/>
      <c r="VCD52" s="548"/>
      <c r="VCE52" s="548"/>
      <c r="VCF52" s="548"/>
      <c r="VCG52" s="548"/>
      <c r="VCH52" s="548"/>
      <c r="VCI52" s="548"/>
      <c r="VCJ52" s="548"/>
      <c r="VCK52" s="548"/>
      <c r="VCL52" s="548"/>
      <c r="VCM52" s="548"/>
      <c r="VCN52" s="548"/>
      <c r="VCO52" s="548"/>
      <c r="VCP52" s="548"/>
      <c r="VCQ52" s="548"/>
      <c r="VCR52" s="548"/>
      <c r="VCS52" s="548"/>
      <c r="VCT52" s="548"/>
      <c r="VCU52" s="548"/>
      <c r="VCV52" s="548"/>
      <c r="VCW52" s="548"/>
      <c r="VCX52" s="548"/>
      <c r="VCY52" s="548"/>
      <c r="VCZ52" s="548"/>
      <c r="VDA52" s="548"/>
      <c r="VDB52" s="548"/>
      <c r="VDC52" s="548"/>
      <c r="VDD52" s="548"/>
      <c r="VDE52" s="548"/>
      <c r="VDF52" s="548"/>
      <c r="VDG52" s="548"/>
      <c r="VDH52" s="548"/>
      <c r="VDI52" s="548"/>
      <c r="VDJ52" s="548"/>
      <c r="VDK52" s="548"/>
      <c r="VDL52" s="548"/>
      <c r="VDM52" s="548"/>
      <c r="VDN52" s="548"/>
      <c r="VDO52" s="548"/>
      <c r="VDP52" s="548"/>
      <c r="VDQ52" s="548"/>
      <c r="VDR52" s="548"/>
      <c r="VDS52" s="548"/>
      <c r="VDT52" s="548"/>
      <c r="VDU52" s="548"/>
      <c r="VDV52" s="548"/>
      <c r="VDW52" s="548"/>
      <c r="VDX52" s="548"/>
      <c r="VDY52" s="548"/>
      <c r="VDZ52" s="548"/>
      <c r="VEA52" s="548"/>
      <c r="VEB52" s="548"/>
      <c r="VEC52" s="548"/>
      <c r="VED52" s="548"/>
      <c r="VEE52" s="548"/>
      <c r="VEF52" s="548"/>
      <c r="VEG52" s="548"/>
      <c r="VEH52" s="548"/>
      <c r="VEI52" s="548"/>
      <c r="VEJ52" s="548"/>
      <c r="VEK52" s="548"/>
      <c r="VEL52" s="548"/>
      <c r="VEM52" s="548"/>
      <c r="VEN52" s="548"/>
      <c r="VEO52" s="548"/>
      <c r="VEP52" s="548"/>
      <c r="VEQ52" s="548"/>
      <c r="VER52" s="548"/>
      <c r="VES52" s="548"/>
      <c r="VET52" s="548"/>
      <c r="VEU52" s="548"/>
      <c r="VEV52" s="548"/>
      <c r="VEW52" s="548"/>
      <c r="VEX52" s="548"/>
      <c r="VEY52" s="548"/>
      <c r="VEZ52" s="548"/>
      <c r="VFA52" s="548"/>
      <c r="VFB52" s="548"/>
      <c r="VFC52" s="548"/>
      <c r="VFD52" s="548"/>
      <c r="VFE52" s="548"/>
      <c r="VFF52" s="548"/>
      <c r="VFG52" s="548"/>
      <c r="VFH52" s="548"/>
      <c r="VFI52" s="548"/>
      <c r="VFJ52" s="548"/>
      <c r="VFK52" s="548"/>
      <c r="VFL52" s="548"/>
      <c r="VFM52" s="548"/>
      <c r="VFN52" s="548"/>
      <c r="VFO52" s="548"/>
      <c r="VFP52" s="548"/>
      <c r="VFQ52" s="548"/>
      <c r="VFR52" s="548"/>
      <c r="VFS52" s="548"/>
      <c r="VFT52" s="548"/>
      <c r="VFU52" s="548"/>
      <c r="VFV52" s="548"/>
      <c r="VFW52" s="548"/>
      <c r="VFX52" s="548"/>
      <c r="VFY52" s="548"/>
      <c r="VFZ52" s="548"/>
      <c r="VGA52" s="548"/>
      <c r="VGB52" s="548"/>
      <c r="VGC52" s="548"/>
      <c r="VGD52" s="548"/>
      <c r="VGE52" s="548"/>
      <c r="VGF52" s="548"/>
      <c r="VGG52" s="548"/>
      <c r="VGH52" s="548"/>
      <c r="VGI52" s="548"/>
      <c r="VGJ52" s="548"/>
      <c r="VGK52" s="548"/>
      <c r="VGL52" s="548"/>
      <c r="VGM52" s="548"/>
      <c r="VGN52" s="548"/>
      <c r="VGO52" s="548"/>
      <c r="VGP52" s="548"/>
      <c r="VGQ52" s="548"/>
      <c r="VGR52" s="548"/>
      <c r="VGS52" s="548"/>
      <c r="VGT52" s="548"/>
      <c r="VGU52" s="548"/>
      <c r="VGV52" s="548"/>
      <c r="VGW52" s="548"/>
      <c r="VGX52" s="548"/>
      <c r="VGY52" s="548"/>
      <c r="VGZ52" s="548"/>
      <c r="VHA52" s="548"/>
      <c r="VHB52" s="548"/>
      <c r="VHC52" s="548"/>
      <c r="VHD52" s="548"/>
      <c r="VHE52" s="548"/>
      <c r="VHF52" s="548"/>
      <c r="VHG52" s="548"/>
      <c r="VHH52" s="548"/>
      <c r="VHI52" s="548"/>
      <c r="VHJ52" s="548"/>
      <c r="VHK52" s="548"/>
      <c r="VHL52" s="548"/>
      <c r="VHM52" s="548"/>
      <c r="VHN52" s="548"/>
      <c r="VHO52" s="548"/>
      <c r="VHP52" s="548"/>
      <c r="VHQ52" s="548"/>
      <c r="VHR52" s="548"/>
      <c r="VHS52" s="548"/>
      <c r="VHT52" s="548"/>
      <c r="VHU52" s="548"/>
      <c r="VHV52" s="548"/>
      <c r="VHW52" s="548"/>
      <c r="VHX52" s="548"/>
      <c r="VHY52" s="548"/>
      <c r="VHZ52" s="548"/>
      <c r="VIA52" s="548"/>
      <c r="VIB52" s="548"/>
      <c r="VIC52" s="548"/>
      <c r="VID52" s="548"/>
      <c r="VIE52" s="548"/>
      <c r="VIF52" s="548"/>
      <c r="VIG52" s="548"/>
      <c r="VIH52" s="548"/>
      <c r="VII52" s="548"/>
      <c r="VIJ52" s="548"/>
      <c r="VIK52" s="548"/>
      <c r="VIL52" s="548"/>
      <c r="VIM52" s="548"/>
      <c r="VIN52" s="548"/>
      <c r="VIO52" s="548"/>
      <c r="VIP52" s="548"/>
      <c r="VIQ52" s="548"/>
      <c r="VIR52" s="548"/>
      <c r="VIS52" s="548"/>
      <c r="VIT52" s="548"/>
      <c r="VIU52" s="548"/>
      <c r="VIV52" s="548"/>
      <c r="VIW52" s="548"/>
      <c r="VIX52" s="548"/>
      <c r="VIY52" s="548"/>
      <c r="VIZ52" s="548"/>
      <c r="VJA52" s="548"/>
      <c r="VJB52" s="548"/>
      <c r="VJC52" s="548"/>
      <c r="VJD52" s="548"/>
      <c r="VJE52" s="548"/>
      <c r="VJF52" s="548"/>
      <c r="VJG52" s="548"/>
      <c r="VJH52" s="548"/>
      <c r="VJI52" s="548"/>
      <c r="VJJ52" s="548"/>
      <c r="VJK52" s="548"/>
      <c r="VJL52" s="548"/>
      <c r="VJM52" s="548"/>
      <c r="VJN52" s="548"/>
      <c r="VJO52" s="548"/>
      <c r="VJP52" s="548"/>
      <c r="VJQ52" s="548"/>
      <c r="VJR52" s="548"/>
      <c r="VJS52" s="548"/>
      <c r="VJT52" s="548"/>
      <c r="VJU52" s="548"/>
      <c r="VJV52" s="548"/>
      <c r="VJW52" s="548"/>
      <c r="VJX52" s="548"/>
      <c r="VJY52" s="548"/>
      <c r="VJZ52" s="548"/>
      <c r="VKA52" s="548"/>
      <c r="VKB52" s="548"/>
      <c r="VKC52" s="548"/>
      <c r="VKD52" s="548"/>
      <c r="VKE52" s="548"/>
      <c r="VKF52" s="548"/>
      <c r="VKG52" s="548"/>
      <c r="VKH52" s="548"/>
      <c r="VKI52" s="548"/>
      <c r="VKJ52" s="548"/>
      <c r="VKK52" s="548"/>
      <c r="VKL52" s="548"/>
      <c r="VKM52" s="548"/>
      <c r="VKN52" s="548"/>
      <c r="VKO52" s="548"/>
      <c r="VKP52" s="548"/>
      <c r="VKQ52" s="548"/>
      <c r="VKR52" s="548"/>
      <c r="VKS52" s="548"/>
      <c r="VKT52" s="548"/>
      <c r="VKU52" s="548"/>
      <c r="VKV52" s="548"/>
      <c r="VKW52" s="548"/>
      <c r="VKX52" s="548"/>
      <c r="VKY52" s="548"/>
      <c r="VKZ52" s="548"/>
      <c r="VLA52" s="548"/>
      <c r="VLB52" s="548"/>
      <c r="VLC52" s="548"/>
      <c r="VLD52" s="548"/>
      <c r="VLE52" s="548"/>
      <c r="VLF52" s="548"/>
      <c r="VLG52" s="548"/>
      <c r="VLH52" s="548"/>
      <c r="VLI52" s="548"/>
      <c r="VLJ52" s="548"/>
      <c r="VLK52" s="548"/>
      <c r="VLL52" s="548"/>
      <c r="VLM52" s="548"/>
      <c r="VLN52" s="548"/>
      <c r="VLO52" s="548"/>
      <c r="VLP52" s="548"/>
      <c r="VLQ52" s="548"/>
      <c r="VLR52" s="548"/>
      <c r="VLS52" s="548"/>
      <c r="VLT52" s="548"/>
      <c r="VLU52" s="548"/>
      <c r="VLV52" s="548"/>
      <c r="VLW52" s="548"/>
      <c r="VLX52" s="548"/>
      <c r="VLY52" s="548"/>
      <c r="VLZ52" s="548"/>
      <c r="VMA52" s="548"/>
      <c r="VMB52" s="548"/>
      <c r="VMC52" s="548"/>
      <c r="VMD52" s="548"/>
      <c r="VME52" s="548"/>
      <c r="VMF52" s="548"/>
      <c r="VMG52" s="548"/>
      <c r="VMH52" s="548"/>
      <c r="VMI52" s="548"/>
      <c r="VMJ52" s="548"/>
      <c r="VMK52" s="548"/>
      <c r="VML52" s="548"/>
      <c r="VMM52" s="548"/>
      <c r="VMN52" s="548"/>
      <c r="VMO52" s="548"/>
      <c r="VMP52" s="548"/>
      <c r="VMQ52" s="548"/>
      <c r="VMR52" s="548"/>
      <c r="VMS52" s="548"/>
      <c r="VMT52" s="548"/>
      <c r="VMU52" s="548"/>
      <c r="VMV52" s="548"/>
      <c r="VMW52" s="548"/>
      <c r="VMX52" s="548"/>
      <c r="VMY52" s="548"/>
      <c r="VMZ52" s="548"/>
      <c r="VNA52" s="548"/>
      <c r="VNB52" s="548"/>
      <c r="VNC52" s="548"/>
      <c r="VND52" s="548"/>
      <c r="VNE52" s="548"/>
      <c r="VNF52" s="548"/>
      <c r="VNG52" s="548"/>
      <c r="VNH52" s="548"/>
      <c r="VNI52" s="548"/>
      <c r="VNJ52" s="548"/>
      <c r="VNK52" s="548"/>
      <c r="VNL52" s="548"/>
      <c r="VNM52" s="548"/>
      <c r="VNN52" s="548"/>
      <c r="VNO52" s="548"/>
      <c r="VNP52" s="548"/>
      <c r="VNQ52" s="548"/>
      <c r="VNR52" s="548"/>
      <c r="VNS52" s="548"/>
      <c r="VNT52" s="548"/>
      <c r="VNU52" s="548"/>
      <c r="VNV52" s="548"/>
      <c r="VNW52" s="548"/>
      <c r="VNX52" s="548"/>
      <c r="VNY52" s="548"/>
      <c r="VNZ52" s="548"/>
      <c r="VOA52" s="548"/>
      <c r="VOB52" s="548"/>
      <c r="VOC52" s="548"/>
      <c r="VOD52" s="548"/>
      <c r="VOE52" s="548"/>
      <c r="VOF52" s="548"/>
      <c r="VOG52" s="548"/>
      <c r="VOH52" s="548"/>
      <c r="VOI52" s="548"/>
      <c r="VOJ52" s="548"/>
      <c r="VOK52" s="548"/>
      <c r="VOL52" s="548"/>
      <c r="VOM52" s="548"/>
      <c r="VON52" s="548"/>
      <c r="VOO52" s="548"/>
      <c r="VOP52" s="548"/>
      <c r="VOQ52" s="548"/>
      <c r="VOR52" s="548"/>
      <c r="VOS52" s="548"/>
      <c r="VOT52" s="548"/>
      <c r="VOU52" s="548"/>
      <c r="VOV52" s="548"/>
      <c r="VOW52" s="548"/>
      <c r="VOX52" s="548"/>
      <c r="VOY52" s="548"/>
      <c r="VOZ52" s="548"/>
      <c r="VPA52" s="548"/>
      <c r="VPB52" s="548"/>
      <c r="VPC52" s="548"/>
      <c r="VPD52" s="548"/>
      <c r="VPE52" s="548"/>
      <c r="VPF52" s="548"/>
      <c r="VPG52" s="548"/>
      <c r="VPH52" s="548"/>
      <c r="VPI52" s="548"/>
      <c r="VPJ52" s="548"/>
      <c r="VPK52" s="548"/>
      <c r="VPL52" s="548"/>
      <c r="VPM52" s="548"/>
      <c r="VPN52" s="548"/>
      <c r="VPO52" s="548"/>
      <c r="VPP52" s="548"/>
      <c r="VPQ52" s="548"/>
      <c r="VPR52" s="548"/>
      <c r="VPS52" s="548"/>
      <c r="VPT52" s="548"/>
      <c r="VPU52" s="548"/>
      <c r="VPV52" s="548"/>
      <c r="VPW52" s="548"/>
      <c r="VPX52" s="548"/>
      <c r="VPY52" s="548"/>
      <c r="VPZ52" s="548"/>
      <c r="VQA52" s="548"/>
      <c r="VQB52" s="548"/>
      <c r="VQC52" s="548"/>
      <c r="VQD52" s="548"/>
      <c r="VQE52" s="548"/>
      <c r="VQF52" s="548"/>
      <c r="VQG52" s="548"/>
      <c r="VQH52" s="548"/>
      <c r="VQI52" s="548"/>
      <c r="VQJ52" s="548"/>
      <c r="VQK52" s="548"/>
      <c r="VQL52" s="548"/>
      <c r="VQM52" s="548"/>
      <c r="VQN52" s="548"/>
      <c r="VQO52" s="548"/>
      <c r="VQP52" s="548"/>
      <c r="VQQ52" s="548"/>
      <c r="VQR52" s="548"/>
      <c r="VQS52" s="548"/>
      <c r="VQT52" s="548"/>
      <c r="VQU52" s="548"/>
      <c r="VQV52" s="548"/>
      <c r="VQW52" s="548"/>
      <c r="VQX52" s="548"/>
      <c r="VQY52" s="548"/>
      <c r="VQZ52" s="548"/>
      <c r="VRA52" s="548"/>
      <c r="VRB52" s="548"/>
      <c r="VRC52" s="548"/>
      <c r="VRD52" s="548"/>
      <c r="VRE52" s="548"/>
      <c r="VRF52" s="548"/>
      <c r="VRG52" s="548"/>
      <c r="VRH52" s="548"/>
      <c r="VRI52" s="548"/>
      <c r="VRJ52" s="548"/>
      <c r="VRK52" s="548"/>
      <c r="VRL52" s="548"/>
      <c r="VRM52" s="548"/>
      <c r="VRN52" s="548"/>
      <c r="VRO52" s="548"/>
      <c r="VRP52" s="548"/>
      <c r="VRQ52" s="548"/>
      <c r="VRR52" s="548"/>
      <c r="VRS52" s="548"/>
      <c r="VRT52" s="548"/>
      <c r="VRU52" s="548"/>
      <c r="VRV52" s="548"/>
      <c r="VRW52" s="548"/>
      <c r="VRX52" s="548"/>
      <c r="VRY52" s="548"/>
      <c r="VRZ52" s="548"/>
      <c r="VSA52" s="548"/>
      <c r="VSB52" s="548"/>
      <c r="VSC52" s="548"/>
      <c r="VSD52" s="548"/>
      <c r="VSE52" s="548"/>
      <c r="VSF52" s="548"/>
      <c r="VSG52" s="548"/>
      <c r="VSH52" s="548"/>
      <c r="VSI52" s="548"/>
      <c r="VSJ52" s="548"/>
      <c r="VSK52" s="548"/>
      <c r="VSL52" s="548"/>
      <c r="VSM52" s="548"/>
      <c r="VSN52" s="548"/>
      <c r="VSO52" s="548"/>
      <c r="VSP52" s="548"/>
      <c r="VSQ52" s="548"/>
      <c r="VSR52" s="548"/>
      <c r="VSS52" s="548"/>
      <c r="VST52" s="548"/>
      <c r="VSU52" s="548"/>
      <c r="VSV52" s="548"/>
      <c r="VSW52" s="548"/>
      <c r="VSX52" s="548"/>
      <c r="VSY52" s="548"/>
      <c r="VSZ52" s="548"/>
      <c r="VTA52" s="548"/>
      <c r="VTB52" s="548"/>
      <c r="VTC52" s="548"/>
      <c r="VTD52" s="548"/>
      <c r="VTE52" s="548"/>
      <c r="VTF52" s="548"/>
      <c r="VTG52" s="548"/>
      <c r="VTH52" s="548"/>
      <c r="VTI52" s="548"/>
      <c r="VTJ52" s="548"/>
      <c r="VTK52" s="548"/>
      <c r="VTL52" s="548"/>
      <c r="VTM52" s="548"/>
      <c r="VTN52" s="548"/>
      <c r="VTO52" s="548"/>
      <c r="VTP52" s="548"/>
      <c r="VTQ52" s="548"/>
      <c r="VTR52" s="548"/>
      <c r="VTS52" s="548"/>
      <c r="VTT52" s="548"/>
      <c r="VTU52" s="548"/>
      <c r="VTV52" s="548"/>
      <c r="VTW52" s="548"/>
      <c r="VTX52" s="548"/>
      <c r="VTY52" s="548"/>
      <c r="VTZ52" s="548"/>
      <c r="VUA52" s="548"/>
      <c r="VUB52" s="548"/>
      <c r="VUC52" s="548"/>
      <c r="VUD52" s="548"/>
      <c r="VUE52" s="548"/>
      <c r="VUF52" s="548"/>
      <c r="VUG52" s="548"/>
      <c r="VUH52" s="548"/>
      <c r="VUI52" s="548"/>
      <c r="VUJ52" s="548"/>
      <c r="VUK52" s="548"/>
      <c r="VUL52" s="548"/>
      <c r="VUM52" s="548"/>
      <c r="VUN52" s="548"/>
      <c r="VUO52" s="548"/>
      <c r="VUP52" s="548"/>
      <c r="VUQ52" s="548"/>
      <c r="VUR52" s="548"/>
      <c r="VUS52" s="548"/>
      <c r="VUT52" s="548"/>
      <c r="VUU52" s="548"/>
      <c r="VUV52" s="548"/>
      <c r="VUW52" s="548"/>
      <c r="VUX52" s="548"/>
      <c r="VUY52" s="548"/>
      <c r="VUZ52" s="548"/>
      <c r="VVA52" s="548"/>
      <c r="VVB52" s="548"/>
      <c r="VVC52" s="548"/>
      <c r="VVD52" s="548"/>
      <c r="VVE52" s="548"/>
      <c r="VVF52" s="548"/>
      <c r="VVG52" s="548"/>
      <c r="VVH52" s="548"/>
      <c r="VVI52" s="548"/>
      <c r="VVJ52" s="548"/>
      <c r="VVK52" s="548"/>
      <c r="VVL52" s="548"/>
      <c r="VVM52" s="548"/>
      <c r="VVN52" s="548"/>
      <c r="VVO52" s="548"/>
      <c r="VVP52" s="548"/>
      <c r="VVQ52" s="548"/>
      <c r="VVR52" s="548"/>
      <c r="VVS52" s="548"/>
      <c r="VVT52" s="548"/>
      <c r="VVU52" s="548"/>
      <c r="VVV52" s="548"/>
      <c r="VVW52" s="548"/>
      <c r="VVX52" s="548"/>
      <c r="VVY52" s="548"/>
      <c r="VVZ52" s="548"/>
      <c r="VWA52" s="548"/>
      <c r="VWB52" s="548"/>
      <c r="VWC52" s="548"/>
      <c r="VWD52" s="548"/>
      <c r="VWE52" s="548"/>
      <c r="VWF52" s="548"/>
      <c r="VWG52" s="548"/>
      <c r="VWH52" s="548"/>
      <c r="VWI52" s="548"/>
      <c r="VWJ52" s="548"/>
      <c r="VWK52" s="548"/>
      <c r="VWL52" s="548"/>
      <c r="VWM52" s="548"/>
      <c r="VWN52" s="548"/>
      <c r="VWO52" s="548"/>
      <c r="VWP52" s="548"/>
      <c r="VWQ52" s="548"/>
      <c r="VWR52" s="548"/>
      <c r="VWS52" s="548"/>
      <c r="VWT52" s="548"/>
      <c r="VWU52" s="548"/>
      <c r="VWV52" s="548"/>
      <c r="VWW52" s="548"/>
      <c r="VWX52" s="548"/>
      <c r="VWY52" s="548"/>
      <c r="VWZ52" s="548"/>
      <c r="VXA52" s="548"/>
      <c r="VXB52" s="548"/>
      <c r="VXC52" s="548"/>
      <c r="VXD52" s="548"/>
      <c r="VXE52" s="548"/>
      <c r="VXF52" s="548"/>
      <c r="VXG52" s="548"/>
      <c r="VXH52" s="548"/>
      <c r="VXI52" s="548"/>
      <c r="VXJ52" s="548"/>
      <c r="VXK52" s="548"/>
      <c r="VXL52" s="548"/>
      <c r="VXM52" s="548"/>
      <c r="VXN52" s="548"/>
      <c r="VXO52" s="548"/>
      <c r="VXP52" s="548"/>
      <c r="VXQ52" s="548"/>
      <c r="VXR52" s="548"/>
      <c r="VXS52" s="548"/>
      <c r="VXT52" s="548"/>
      <c r="VXU52" s="548"/>
      <c r="VXV52" s="548"/>
      <c r="VXW52" s="548"/>
      <c r="VXX52" s="548"/>
      <c r="VXY52" s="548"/>
      <c r="VXZ52" s="548"/>
      <c r="VYA52" s="548"/>
      <c r="VYB52" s="548"/>
      <c r="VYC52" s="548"/>
      <c r="VYD52" s="548"/>
      <c r="VYE52" s="548"/>
      <c r="VYF52" s="548"/>
      <c r="VYG52" s="548"/>
      <c r="VYH52" s="548"/>
      <c r="VYI52" s="548"/>
      <c r="VYJ52" s="548"/>
      <c r="VYK52" s="548"/>
      <c r="VYL52" s="548"/>
      <c r="VYM52" s="548"/>
      <c r="VYN52" s="548"/>
      <c r="VYO52" s="548"/>
      <c r="VYP52" s="548"/>
      <c r="VYQ52" s="548"/>
      <c r="VYR52" s="548"/>
      <c r="VYS52" s="548"/>
      <c r="VYT52" s="548"/>
      <c r="VYU52" s="548"/>
      <c r="VYV52" s="548"/>
      <c r="VYW52" s="548"/>
      <c r="VYX52" s="548"/>
      <c r="VYY52" s="548"/>
      <c r="VYZ52" s="548"/>
      <c r="VZA52" s="548"/>
      <c r="VZB52" s="548"/>
      <c r="VZC52" s="548"/>
      <c r="VZD52" s="548"/>
      <c r="VZE52" s="548"/>
      <c r="VZF52" s="548"/>
      <c r="VZG52" s="548"/>
      <c r="VZH52" s="548"/>
      <c r="VZI52" s="548"/>
      <c r="VZJ52" s="548"/>
      <c r="VZK52" s="548"/>
      <c r="VZL52" s="548"/>
      <c r="VZM52" s="548"/>
      <c r="VZN52" s="548"/>
      <c r="VZO52" s="548"/>
      <c r="VZP52" s="548"/>
      <c r="VZQ52" s="548"/>
      <c r="VZR52" s="548"/>
      <c r="VZS52" s="548"/>
      <c r="VZT52" s="548"/>
      <c r="VZU52" s="548"/>
      <c r="VZV52" s="548"/>
      <c r="VZW52" s="548"/>
      <c r="VZX52" s="548"/>
      <c r="VZY52" s="548"/>
      <c r="VZZ52" s="548"/>
      <c r="WAA52" s="548"/>
      <c r="WAB52" s="548"/>
      <c r="WAC52" s="548"/>
      <c r="WAD52" s="548"/>
      <c r="WAE52" s="548"/>
      <c r="WAF52" s="548"/>
      <c r="WAG52" s="548"/>
      <c r="WAH52" s="548"/>
      <c r="WAI52" s="548"/>
      <c r="WAJ52" s="548"/>
      <c r="WAK52" s="548"/>
      <c r="WAL52" s="548"/>
      <c r="WAM52" s="548"/>
      <c r="WAN52" s="548"/>
      <c r="WAO52" s="548"/>
      <c r="WAP52" s="548"/>
      <c r="WAQ52" s="548"/>
      <c r="WAR52" s="548"/>
      <c r="WAS52" s="548"/>
      <c r="WAT52" s="548"/>
      <c r="WAU52" s="548"/>
      <c r="WAV52" s="548"/>
      <c r="WAW52" s="548"/>
      <c r="WAX52" s="548"/>
      <c r="WAY52" s="548"/>
      <c r="WAZ52" s="548"/>
      <c r="WBA52" s="548"/>
      <c r="WBB52" s="548"/>
      <c r="WBC52" s="548"/>
      <c r="WBD52" s="548"/>
      <c r="WBE52" s="548"/>
      <c r="WBF52" s="548"/>
      <c r="WBG52" s="548"/>
      <c r="WBH52" s="548"/>
      <c r="WBI52" s="548"/>
      <c r="WBJ52" s="548"/>
      <c r="WBK52" s="548"/>
      <c r="WBL52" s="548"/>
      <c r="WBM52" s="548"/>
      <c r="WBN52" s="548"/>
      <c r="WBO52" s="548"/>
      <c r="WBP52" s="548"/>
      <c r="WBQ52" s="548"/>
      <c r="WBR52" s="548"/>
      <c r="WBS52" s="548"/>
      <c r="WBT52" s="548"/>
      <c r="WBU52" s="548"/>
      <c r="WBV52" s="548"/>
      <c r="WBW52" s="548"/>
      <c r="WBX52" s="548"/>
      <c r="WBY52" s="548"/>
      <c r="WBZ52" s="548"/>
      <c r="WCA52" s="548"/>
      <c r="WCB52" s="548"/>
      <c r="WCC52" s="548"/>
      <c r="WCD52" s="548"/>
      <c r="WCE52" s="548"/>
      <c r="WCF52" s="548"/>
      <c r="WCG52" s="548"/>
      <c r="WCH52" s="548"/>
      <c r="WCI52" s="548"/>
      <c r="WCJ52" s="548"/>
      <c r="WCK52" s="548"/>
      <c r="WCL52" s="548"/>
      <c r="WCM52" s="548"/>
      <c r="WCN52" s="548"/>
      <c r="WCO52" s="548"/>
      <c r="WCP52" s="548"/>
      <c r="WCQ52" s="548"/>
      <c r="WCR52" s="548"/>
      <c r="WCS52" s="548"/>
      <c r="WCT52" s="548"/>
      <c r="WCU52" s="548"/>
      <c r="WCV52" s="548"/>
      <c r="WCW52" s="548"/>
      <c r="WCX52" s="548"/>
      <c r="WCY52" s="548"/>
      <c r="WCZ52" s="548"/>
      <c r="WDA52" s="548"/>
      <c r="WDB52" s="548"/>
      <c r="WDC52" s="548"/>
      <c r="WDD52" s="548"/>
      <c r="WDE52" s="548"/>
      <c r="WDF52" s="548"/>
      <c r="WDG52" s="548"/>
      <c r="WDH52" s="548"/>
      <c r="WDI52" s="548"/>
      <c r="WDJ52" s="548"/>
      <c r="WDK52" s="548"/>
      <c r="WDL52" s="548"/>
      <c r="WDM52" s="548"/>
      <c r="WDN52" s="548"/>
      <c r="WDO52" s="548"/>
      <c r="WDP52" s="548"/>
      <c r="WDQ52" s="548"/>
      <c r="WDR52" s="548"/>
      <c r="WDS52" s="548"/>
      <c r="WDT52" s="548"/>
      <c r="WDU52" s="548"/>
      <c r="WDV52" s="548"/>
      <c r="WDW52" s="548"/>
      <c r="WDX52" s="548"/>
      <c r="WDY52" s="548"/>
      <c r="WDZ52" s="548"/>
      <c r="WEA52" s="548"/>
      <c r="WEB52" s="548"/>
      <c r="WEC52" s="548"/>
      <c r="WED52" s="548"/>
      <c r="WEE52" s="548"/>
      <c r="WEF52" s="548"/>
      <c r="WEG52" s="548"/>
      <c r="WEH52" s="548"/>
      <c r="WEI52" s="548"/>
      <c r="WEJ52" s="548"/>
      <c r="WEK52" s="548"/>
      <c r="WEL52" s="548"/>
      <c r="WEM52" s="548"/>
      <c r="WEN52" s="548"/>
      <c r="WEO52" s="548"/>
      <c r="WEP52" s="548"/>
      <c r="WEQ52" s="548"/>
      <c r="WER52" s="548"/>
      <c r="WES52" s="548"/>
      <c r="WET52" s="548"/>
      <c r="WEU52" s="548"/>
      <c r="WEV52" s="548"/>
      <c r="WEW52" s="548"/>
      <c r="WEX52" s="548"/>
      <c r="WEY52" s="548"/>
      <c r="WEZ52" s="548"/>
      <c r="WFA52" s="548"/>
      <c r="WFB52" s="548"/>
      <c r="WFC52" s="548"/>
      <c r="WFD52" s="548"/>
      <c r="WFE52" s="548"/>
      <c r="WFF52" s="548"/>
      <c r="WFG52" s="548"/>
      <c r="WFH52" s="548"/>
      <c r="WFI52" s="548"/>
      <c r="WFJ52" s="548"/>
      <c r="WFK52" s="548"/>
      <c r="WFL52" s="548"/>
      <c r="WFM52" s="548"/>
      <c r="WFN52" s="548"/>
      <c r="WFO52" s="548"/>
      <c r="WFP52" s="548"/>
      <c r="WFQ52" s="548"/>
      <c r="WFR52" s="548"/>
      <c r="WFS52" s="548"/>
      <c r="WFT52" s="548"/>
      <c r="WFU52" s="548"/>
      <c r="WFV52" s="548"/>
      <c r="WFW52" s="548"/>
      <c r="WFX52" s="548"/>
      <c r="WFY52" s="548"/>
      <c r="WFZ52" s="548"/>
      <c r="WGA52" s="548"/>
      <c r="WGB52" s="548"/>
      <c r="WGC52" s="548"/>
      <c r="WGD52" s="548"/>
      <c r="WGE52" s="548"/>
      <c r="WGF52" s="548"/>
      <c r="WGG52" s="548"/>
      <c r="WGH52" s="548"/>
      <c r="WGI52" s="548"/>
      <c r="WGJ52" s="548"/>
      <c r="WGK52" s="548"/>
      <c r="WGL52" s="548"/>
      <c r="WGM52" s="548"/>
      <c r="WGN52" s="548"/>
      <c r="WGO52" s="548"/>
      <c r="WGP52" s="548"/>
      <c r="WGQ52" s="548"/>
      <c r="WGR52" s="548"/>
      <c r="WGS52" s="548"/>
      <c r="WGT52" s="548"/>
      <c r="WGU52" s="548"/>
      <c r="WGV52" s="548"/>
      <c r="WGW52" s="548"/>
      <c r="WGX52" s="548"/>
      <c r="WGY52" s="548"/>
      <c r="WGZ52" s="548"/>
      <c r="WHA52" s="548"/>
      <c r="WHB52" s="548"/>
      <c r="WHC52" s="548"/>
      <c r="WHD52" s="548"/>
      <c r="WHE52" s="548"/>
      <c r="WHF52" s="548"/>
      <c r="WHG52" s="548"/>
      <c r="WHH52" s="548"/>
      <c r="WHI52" s="548"/>
      <c r="WHJ52" s="548"/>
      <c r="WHK52" s="548"/>
      <c r="WHL52" s="548"/>
      <c r="WHM52" s="548"/>
      <c r="WHN52" s="548"/>
      <c r="WHO52" s="548"/>
      <c r="WHP52" s="548"/>
      <c r="WHQ52" s="548"/>
      <c r="WHR52" s="548"/>
      <c r="WHS52" s="548"/>
      <c r="WHT52" s="548"/>
      <c r="WHU52" s="548"/>
      <c r="WHV52" s="548"/>
      <c r="WHW52" s="548"/>
      <c r="WHX52" s="548"/>
      <c r="WHY52" s="548"/>
      <c r="WHZ52" s="548"/>
      <c r="WIA52" s="548"/>
      <c r="WIB52" s="548"/>
      <c r="WIC52" s="548"/>
      <c r="WID52" s="548"/>
      <c r="WIE52" s="548"/>
      <c r="WIF52" s="548"/>
      <c r="WIG52" s="548"/>
      <c r="WIH52" s="548"/>
      <c r="WII52" s="548"/>
      <c r="WIJ52" s="548"/>
      <c r="WIK52" s="548"/>
      <c r="WIL52" s="548"/>
      <c r="WIM52" s="548"/>
      <c r="WIN52" s="548"/>
      <c r="WIO52" s="548"/>
      <c r="WIP52" s="548"/>
      <c r="WIQ52" s="548"/>
      <c r="WIR52" s="548"/>
      <c r="WIS52" s="548"/>
      <c r="WIT52" s="548"/>
      <c r="WIU52" s="548"/>
      <c r="WIV52" s="548"/>
      <c r="WIW52" s="548"/>
      <c r="WIX52" s="548"/>
      <c r="WIY52" s="548"/>
      <c r="WIZ52" s="548"/>
      <c r="WJA52" s="548"/>
      <c r="WJB52" s="548"/>
      <c r="WJC52" s="548"/>
      <c r="WJD52" s="548"/>
      <c r="WJE52" s="548"/>
      <c r="WJF52" s="548"/>
      <c r="WJG52" s="548"/>
      <c r="WJH52" s="548"/>
      <c r="WJI52" s="548"/>
      <c r="WJJ52" s="548"/>
      <c r="WJK52" s="548"/>
      <c r="WJL52" s="548"/>
      <c r="WJM52" s="548"/>
      <c r="WJN52" s="548"/>
      <c r="WJO52" s="548"/>
      <c r="WJP52" s="548"/>
      <c r="WJQ52" s="548"/>
      <c r="WJR52" s="548"/>
      <c r="WJS52" s="548"/>
      <c r="WJT52" s="548"/>
      <c r="WJU52" s="548"/>
      <c r="WJV52" s="548"/>
      <c r="WJW52" s="548"/>
      <c r="WJX52" s="548"/>
      <c r="WJY52" s="548"/>
      <c r="WJZ52" s="548"/>
      <c r="WKA52" s="548"/>
      <c r="WKB52" s="548"/>
      <c r="WKC52" s="548"/>
      <c r="WKD52" s="548"/>
      <c r="WKE52" s="548"/>
      <c r="WKF52" s="548"/>
      <c r="WKG52" s="548"/>
      <c r="WKH52" s="548"/>
      <c r="WKI52" s="548"/>
      <c r="WKJ52" s="548"/>
      <c r="WKK52" s="548"/>
      <c r="WKL52" s="548"/>
      <c r="WKM52" s="548"/>
      <c r="WKN52" s="548"/>
      <c r="WKO52" s="548"/>
      <c r="WKP52" s="548"/>
      <c r="WKQ52" s="548"/>
      <c r="WKR52" s="548"/>
      <c r="WKS52" s="548"/>
      <c r="WKT52" s="548"/>
      <c r="WKU52" s="548"/>
      <c r="WKV52" s="548"/>
      <c r="WKW52" s="548"/>
      <c r="WKX52" s="548"/>
      <c r="WKY52" s="548"/>
      <c r="WKZ52" s="548"/>
      <c r="WLA52" s="548"/>
      <c r="WLB52" s="548"/>
      <c r="WLC52" s="548"/>
      <c r="WLD52" s="548"/>
      <c r="WLE52" s="548"/>
      <c r="WLF52" s="548"/>
      <c r="WLG52" s="548"/>
      <c r="WLH52" s="548"/>
      <c r="WLI52" s="548"/>
      <c r="WLJ52" s="548"/>
      <c r="WLK52" s="548"/>
      <c r="WLL52" s="548"/>
      <c r="WLM52" s="548"/>
      <c r="WLN52" s="548"/>
      <c r="WLO52" s="548"/>
      <c r="WLP52" s="548"/>
      <c r="WLQ52" s="548"/>
      <c r="WLR52" s="548"/>
      <c r="WLS52" s="548"/>
      <c r="WLT52" s="548"/>
      <c r="WLU52" s="548"/>
      <c r="WLV52" s="548"/>
      <c r="WLW52" s="548"/>
      <c r="WLX52" s="548"/>
      <c r="WLY52" s="548"/>
      <c r="WLZ52" s="548"/>
      <c r="WMA52" s="548"/>
      <c r="WMB52" s="548"/>
      <c r="WMC52" s="548"/>
      <c r="WMD52" s="548"/>
      <c r="WME52" s="548"/>
      <c r="WMF52" s="548"/>
      <c r="WMG52" s="548"/>
      <c r="WMH52" s="548"/>
      <c r="WMI52" s="548"/>
      <c r="WMJ52" s="548"/>
      <c r="WMK52" s="548"/>
      <c r="WML52" s="548"/>
      <c r="WMM52" s="548"/>
      <c r="WMN52" s="548"/>
      <c r="WMO52" s="548"/>
      <c r="WMP52" s="548"/>
      <c r="WMQ52" s="548"/>
      <c r="WMR52" s="548"/>
      <c r="WMS52" s="548"/>
      <c r="WMT52" s="548"/>
      <c r="WMU52" s="548"/>
      <c r="WMV52" s="548"/>
      <c r="WMW52" s="548"/>
      <c r="WMX52" s="548"/>
      <c r="WMY52" s="548"/>
      <c r="WMZ52" s="548"/>
      <c r="WNA52" s="548"/>
      <c r="WNB52" s="548"/>
      <c r="WNC52" s="548"/>
      <c r="WND52" s="548"/>
      <c r="WNE52" s="548"/>
      <c r="WNF52" s="548"/>
      <c r="WNG52" s="548"/>
      <c r="WNH52" s="548"/>
      <c r="WNI52" s="548"/>
      <c r="WNJ52" s="548"/>
      <c r="WNK52" s="548"/>
      <c r="WNL52" s="548"/>
      <c r="WNM52" s="548"/>
      <c r="WNN52" s="548"/>
      <c r="WNO52" s="548"/>
      <c r="WNP52" s="548"/>
      <c r="WNQ52" s="548"/>
      <c r="WNR52" s="548"/>
      <c r="WNS52" s="548"/>
      <c r="WNT52" s="548"/>
      <c r="WNU52" s="548"/>
      <c r="WNV52" s="548"/>
      <c r="WNW52" s="548"/>
      <c r="WNX52" s="548"/>
      <c r="WNY52" s="548"/>
      <c r="WNZ52" s="548"/>
      <c r="WOA52" s="548"/>
      <c r="WOB52" s="548"/>
      <c r="WOC52" s="548"/>
      <c r="WOD52" s="548"/>
      <c r="WOE52" s="548"/>
      <c r="WOF52" s="548"/>
      <c r="WOG52" s="548"/>
      <c r="WOH52" s="548"/>
      <c r="WOI52" s="548"/>
      <c r="WOJ52" s="548"/>
      <c r="WOK52" s="548"/>
      <c r="WOL52" s="548"/>
      <c r="WOM52" s="548"/>
      <c r="WON52" s="548"/>
      <c r="WOO52" s="548"/>
      <c r="WOP52" s="548"/>
      <c r="WOQ52" s="548"/>
      <c r="WOR52" s="548"/>
      <c r="WOS52" s="548"/>
      <c r="WOT52" s="548"/>
      <c r="WOU52" s="548"/>
      <c r="WOV52" s="548"/>
      <c r="WOW52" s="548"/>
      <c r="WOX52" s="548"/>
      <c r="WOY52" s="548"/>
      <c r="WOZ52" s="548"/>
      <c r="WPA52" s="548"/>
      <c r="WPB52" s="548"/>
      <c r="WPC52" s="548"/>
      <c r="WPD52" s="548"/>
      <c r="WPE52" s="548"/>
      <c r="WPF52" s="548"/>
      <c r="WPG52" s="548"/>
      <c r="WPH52" s="548"/>
      <c r="WPI52" s="548"/>
      <c r="WPJ52" s="548"/>
      <c r="WPK52" s="548"/>
      <c r="WPL52" s="548"/>
      <c r="WPM52" s="548"/>
      <c r="WPN52" s="548"/>
      <c r="WPO52" s="548"/>
      <c r="WPP52" s="548"/>
      <c r="WPQ52" s="548"/>
      <c r="WPR52" s="548"/>
      <c r="WPS52" s="548"/>
      <c r="WPT52" s="548"/>
      <c r="WPU52" s="548"/>
      <c r="WPV52" s="548"/>
      <c r="WPW52" s="548"/>
      <c r="WPX52" s="548"/>
      <c r="WPY52" s="548"/>
      <c r="WPZ52" s="548"/>
      <c r="WQA52" s="548"/>
      <c r="WQB52" s="548"/>
      <c r="WQC52" s="548"/>
      <c r="WQD52" s="548"/>
      <c r="WQE52" s="548"/>
      <c r="WQF52" s="548"/>
      <c r="WQG52" s="548"/>
      <c r="WQH52" s="548"/>
      <c r="WQI52" s="548"/>
      <c r="WQJ52" s="548"/>
      <c r="WQK52" s="548"/>
      <c r="WQL52" s="548"/>
      <c r="WQM52" s="548"/>
      <c r="WQN52" s="548"/>
      <c r="WQO52" s="548"/>
      <c r="WQP52" s="548"/>
      <c r="WQQ52" s="548"/>
      <c r="WQR52" s="548"/>
      <c r="WQS52" s="548"/>
      <c r="WQT52" s="548"/>
      <c r="WQU52" s="548"/>
      <c r="WQV52" s="548"/>
      <c r="WQW52" s="548"/>
      <c r="WQX52" s="548"/>
      <c r="WQY52" s="548"/>
      <c r="WQZ52" s="548"/>
      <c r="WRA52" s="548"/>
      <c r="WRB52" s="548"/>
      <c r="WRC52" s="548"/>
      <c r="WRD52" s="548"/>
      <c r="WRE52" s="548"/>
      <c r="WRF52" s="548"/>
      <c r="WRG52" s="548"/>
      <c r="WRH52" s="548"/>
      <c r="WRI52" s="548"/>
      <c r="WRJ52" s="548"/>
      <c r="WRK52" s="548"/>
      <c r="WRL52" s="548"/>
      <c r="WRM52" s="548"/>
      <c r="WRN52" s="548"/>
      <c r="WRO52" s="548"/>
      <c r="WRP52" s="548"/>
      <c r="WRQ52" s="548"/>
      <c r="WRR52" s="548"/>
      <c r="WRS52" s="548"/>
      <c r="WRT52" s="548"/>
      <c r="WRU52" s="548"/>
      <c r="WRV52" s="548"/>
      <c r="WRW52" s="548"/>
      <c r="WRX52" s="548"/>
      <c r="WRY52" s="548"/>
      <c r="WRZ52" s="548"/>
      <c r="WSA52" s="548"/>
      <c r="WSB52" s="548"/>
      <c r="WSC52" s="548"/>
      <c r="WSD52" s="548"/>
      <c r="WSE52" s="548"/>
      <c r="WSF52" s="548"/>
      <c r="WSG52" s="548"/>
      <c r="WSH52" s="548"/>
      <c r="WSI52" s="548"/>
      <c r="WSJ52" s="548"/>
      <c r="WSK52" s="548"/>
      <c r="WSL52" s="548"/>
      <c r="WSM52" s="548"/>
      <c r="WSN52" s="548"/>
      <c r="WSO52" s="548"/>
      <c r="WSP52" s="548"/>
      <c r="WSQ52" s="548"/>
      <c r="WSR52" s="548"/>
      <c r="WSS52" s="548"/>
      <c r="WST52" s="548"/>
      <c r="WSU52" s="548"/>
      <c r="WSV52" s="548"/>
      <c r="WSW52" s="548"/>
      <c r="WSX52" s="548"/>
      <c r="WSY52" s="548"/>
      <c r="WSZ52" s="548"/>
      <c r="WTA52" s="548"/>
      <c r="WTB52" s="548"/>
      <c r="WTC52" s="548"/>
      <c r="WTD52" s="548"/>
      <c r="WTE52" s="548"/>
      <c r="WTF52" s="548"/>
      <c r="WTG52" s="548"/>
      <c r="WTH52" s="548"/>
      <c r="WTI52" s="548"/>
      <c r="WTJ52" s="548"/>
      <c r="WTK52" s="548"/>
      <c r="WTL52" s="548"/>
      <c r="WTM52" s="548"/>
      <c r="WTN52" s="548"/>
      <c r="WTO52" s="548"/>
      <c r="WTP52" s="548"/>
      <c r="WTQ52" s="548"/>
      <c r="WTR52" s="548"/>
      <c r="WTS52" s="548"/>
      <c r="WTT52" s="548"/>
      <c r="WTU52" s="548"/>
      <c r="WTV52" s="548"/>
      <c r="WTW52" s="548"/>
      <c r="WTX52" s="548"/>
      <c r="WTY52" s="548"/>
      <c r="WTZ52" s="548"/>
      <c r="WUA52" s="548"/>
      <c r="WUB52" s="548"/>
      <c r="WUC52" s="548"/>
      <c r="WUD52" s="548"/>
      <c r="WUE52" s="548"/>
      <c r="WUF52" s="548"/>
      <c r="WUG52" s="548"/>
      <c r="WUH52" s="548"/>
      <c r="WUI52" s="548"/>
      <c r="WUJ52" s="548"/>
      <c r="WUK52" s="548"/>
      <c r="WUL52" s="548"/>
      <c r="WUM52" s="548"/>
      <c r="WUN52" s="548"/>
      <c r="WUO52" s="548"/>
      <c r="WUP52" s="548"/>
      <c r="WUQ52" s="548"/>
      <c r="WUR52" s="548"/>
      <c r="WUS52" s="548"/>
      <c r="WUT52" s="548"/>
      <c r="WUU52" s="548"/>
      <c r="WUV52" s="548"/>
      <c r="WUW52" s="548"/>
      <c r="WUX52" s="548"/>
      <c r="WUY52" s="548"/>
      <c r="WUZ52" s="548"/>
      <c r="WVA52" s="548"/>
      <c r="WVB52" s="548"/>
      <c r="WVC52" s="548"/>
      <c r="WVD52" s="548"/>
      <c r="WVE52" s="548"/>
      <c r="WVF52" s="548"/>
      <c r="WVG52" s="548"/>
      <c r="WVH52" s="548"/>
      <c r="WVI52" s="548"/>
      <c r="WVJ52" s="548"/>
      <c r="WVK52" s="548"/>
      <c r="WVL52" s="548"/>
      <c r="WVM52" s="548"/>
      <c r="WVN52" s="548"/>
      <c r="WVO52" s="548"/>
      <c r="WVP52" s="548"/>
      <c r="WVQ52" s="548"/>
      <c r="WVR52" s="548"/>
      <c r="WVS52" s="548"/>
      <c r="WVT52" s="548"/>
      <c r="WVU52" s="548"/>
      <c r="WVV52" s="548"/>
    </row>
    <row r="53" spans="1:16142" ht="10.5">
      <c r="D53" s="597"/>
    </row>
    <row r="54" spans="1:16142" ht="10.5">
      <c r="D54" s="597"/>
    </row>
    <row r="55" spans="1:16142" ht="10.5">
      <c r="D55" s="597"/>
    </row>
  </sheetData>
  <mergeCells count="5">
    <mergeCell ref="C2:R4"/>
    <mergeCell ref="C5:R7"/>
    <mergeCell ref="C8:R10"/>
    <mergeCell ref="C11:R15"/>
    <mergeCell ref="E17:P17"/>
  </mergeCells>
  <phoneticPr fontId="115" type="noConversion"/>
  <conditionalFormatting sqref="L22:P30 E29:L29">
    <cfRule type="cellIs" dxfId="1" priority="2" operator="equal">
      <formula>0</formula>
    </cfRule>
  </conditionalFormatting>
  <conditionalFormatting sqref="E29:P29">
    <cfRule type="cellIs" dxfId="0" priority="1" operator="equal">
      <formula>0</formula>
    </cfRule>
  </conditionalFormatting>
  <printOptions horizontalCentered="1"/>
  <pageMargins left="0.25" right="0.25" top="0.25" bottom="0.25" header="0" footer="0"/>
  <pageSetup scale="50" fitToWidth="0" pageOrder="overThenDown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FFFF00"/>
  </sheetPr>
  <dimension ref="B1:E27"/>
  <sheetViews>
    <sheetView workbookViewId="0">
      <selection activeCell="J18" sqref="J18"/>
    </sheetView>
  </sheetViews>
  <sheetFormatPr defaultColWidth="9.1796875" defaultRowHeight="17.149999999999999" customHeight="1"/>
  <cols>
    <col min="1" max="2" width="1.7265625" style="1" customWidth="1"/>
    <col min="3" max="3" width="25" style="2" bestFit="1" customWidth="1"/>
    <col min="4" max="4" width="67" style="3" customWidth="1"/>
    <col min="5" max="6" width="1.7265625" style="1" customWidth="1"/>
    <col min="7" max="16384" width="9.1796875" style="1"/>
  </cols>
  <sheetData>
    <row r="1" spans="2:5" ht="8.15" customHeight="1" thickBot="1"/>
    <row r="2" spans="2:5" ht="8.15" customHeight="1">
      <c r="B2" s="4"/>
      <c r="C2" s="5"/>
      <c r="D2" s="6"/>
      <c r="E2" s="7"/>
    </row>
    <row r="3" spans="2:5" ht="21" customHeight="1">
      <c r="B3" s="8"/>
      <c r="C3" s="723" t="s">
        <v>275</v>
      </c>
      <c r="D3" s="724"/>
      <c r="E3" s="9"/>
    </row>
    <row r="4" spans="2:5" ht="9" customHeight="1">
      <c r="B4" s="8"/>
      <c r="E4" s="9"/>
    </row>
    <row r="5" spans="2:5" ht="28.5" customHeight="1">
      <c r="B5" s="8"/>
      <c r="C5" s="10" t="s">
        <v>276</v>
      </c>
      <c r="D5" s="11" t="s">
        <v>388</v>
      </c>
      <c r="E5" s="9"/>
    </row>
    <row r="6" spans="2:5" ht="28.5" customHeight="1">
      <c r="B6" s="8"/>
      <c r="C6" s="10" t="s">
        <v>292</v>
      </c>
      <c r="D6" s="11" t="s">
        <v>295</v>
      </c>
      <c r="E6" s="9"/>
    </row>
    <row r="7" spans="2:5" ht="28.5" customHeight="1">
      <c r="B7" s="8"/>
      <c r="C7" s="10" t="s">
        <v>294</v>
      </c>
      <c r="D7" s="11" t="s">
        <v>293</v>
      </c>
      <c r="E7" s="9"/>
    </row>
    <row r="8" spans="2:5" ht="28.5" customHeight="1">
      <c r="B8" s="8"/>
      <c r="C8" s="10" t="s">
        <v>276</v>
      </c>
      <c r="D8" s="11" t="s">
        <v>244</v>
      </c>
      <c r="E8" s="9"/>
    </row>
    <row r="9" spans="2:5" ht="28.5" customHeight="1">
      <c r="B9" s="8"/>
      <c r="C9" s="10" t="s">
        <v>340</v>
      </c>
      <c r="D9" s="12" t="s">
        <v>362</v>
      </c>
      <c r="E9" s="9"/>
    </row>
    <row r="10" spans="2:5" ht="28.5" customHeight="1">
      <c r="B10" s="8"/>
      <c r="C10" s="10" t="s">
        <v>277</v>
      </c>
      <c r="D10" s="12" t="s">
        <v>368</v>
      </c>
      <c r="E10" s="9"/>
    </row>
    <row r="11" spans="2:5" ht="28.5" customHeight="1">
      <c r="B11" s="8"/>
      <c r="C11" s="10" t="s">
        <v>278</v>
      </c>
      <c r="D11" s="609" t="s">
        <v>369</v>
      </c>
      <c r="E11" s="9"/>
    </row>
    <row r="12" spans="2:5" ht="28.5" customHeight="1">
      <c r="B12" s="8"/>
      <c r="C12" s="10" t="s">
        <v>279</v>
      </c>
      <c r="D12" s="609" t="s">
        <v>387</v>
      </c>
      <c r="E12" s="9"/>
    </row>
    <row r="13" spans="2:5" ht="28.5" customHeight="1">
      <c r="B13" s="8"/>
      <c r="C13" s="10" t="s">
        <v>280</v>
      </c>
      <c r="D13" s="13" t="s">
        <v>281</v>
      </c>
      <c r="E13" s="9"/>
    </row>
    <row r="14" spans="2:5" ht="28.5" customHeight="1">
      <c r="B14" s="8"/>
      <c r="C14" s="10" t="s">
        <v>282</v>
      </c>
      <c r="D14" s="13" t="s">
        <v>274</v>
      </c>
      <c r="E14" s="9"/>
    </row>
    <row r="15" spans="2:5" ht="28.5" customHeight="1">
      <c r="B15" s="8"/>
      <c r="C15" s="10" t="s">
        <v>283</v>
      </c>
      <c r="D15" s="13" t="s">
        <v>284</v>
      </c>
      <c r="E15" s="9"/>
    </row>
    <row r="16" spans="2:5" ht="28.5" customHeight="1">
      <c r="B16" s="8"/>
      <c r="C16" s="10" t="s">
        <v>285</v>
      </c>
      <c r="D16" s="13" t="s">
        <v>286</v>
      </c>
      <c r="E16" s="9"/>
    </row>
    <row r="17" spans="2:5" ht="28.5" customHeight="1">
      <c r="B17" s="8"/>
      <c r="C17" s="10" t="s">
        <v>287</v>
      </c>
      <c r="D17" s="13" t="s">
        <v>344</v>
      </c>
      <c r="E17" s="9"/>
    </row>
    <row r="18" spans="2:5" ht="28.5" customHeight="1">
      <c r="B18" s="8"/>
      <c r="C18" s="10" t="s">
        <v>288</v>
      </c>
      <c r="D18" s="13" t="s">
        <v>299</v>
      </c>
      <c r="E18" s="9"/>
    </row>
    <row r="19" spans="2:5" ht="28.5" customHeight="1">
      <c r="B19" s="8"/>
      <c r="C19" s="10" t="s">
        <v>289</v>
      </c>
      <c r="D19" s="13"/>
      <c r="E19" s="9"/>
    </row>
    <row r="20" spans="2:5" ht="28.5" customHeight="1">
      <c r="B20" s="8"/>
      <c r="C20" s="10" t="s">
        <v>237</v>
      </c>
      <c r="D20" s="12" t="s">
        <v>373</v>
      </c>
      <c r="E20" s="9"/>
    </row>
    <row r="21" spans="2:5" ht="28.5" customHeight="1">
      <c r="B21" s="8"/>
      <c r="C21" s="10" t="s">
        <v>238</v>
      </c>
      <c r="D21" s="12" t="s">
        <v>372</v>
      </c>
      <c r="E21" s="9"/>
    </row>
    <row r="22" spans="2:5" ht="28.5" customHeight="1">
      <c r="B22" s="8"/>
      <c r="C22" s="10" t="s">
        <v>239</v>
      </c>
      <c r="D22" s="12" t="s">
        <v>371</v>
      </c>
      <c r="E22" s="9"/>
    </row>
    <row r="23" spans="2:5" ht="28.5" customHeight="1">
      <c r="B23" s="8"/>
      <c r="C23" s="10" t="s">
        <v>338</v>
      </c>
      <c r="D23" s="21" t="s">
        <v>370</v>
      </c>
      <c r="E23" s="9"/>
    </row>
    <row r="24" spans="2:5" ht="28.5" customHeight="1">
      <c r="B24" s="8"/>
      <c r="C24" s="10" t="s">
        <v>339</v>
      </c>
      <c r="D24" s="13" t="s">
        <v>223</v>
      </c>
      <c r="E24" s="9"/>
    </row>
    <row r="25" spans="2:5" ht="8.15" customHeight="1" thickBot="1">
      <c r="B25" s="14"/>
      <c r="C25" s="15"/>
      <c r="D25" s="16"/>
      <c r="E25" s="17"/>
    </row>
    <row r="26" spans="2:5" ht="8.15" customHeight="1"/>
    <row r="27" spans="2:5" ht="8.15" customHeight="1"/>
  </sheetData>
  <mergeCells count="1">
    <mergeCell ref="C3:D3"/>
  </mergeCells>
  <printOptions horizontalCentered="1" verticalCentered="1"/>
  <pageMargins left="0.2" right="0.2" top="0.25" bottom="0.2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12</vt:i4>
      </vt:variant>
    </vt:vector>
  </HeadingPairs>
  <TitlesOfParts>
    <vt:vector size="19" baseType="lpstr">
      <vt:lpstr>Certification</vt:lpstr>
      <vt:lpstr>Summary</vt:lpstr>
      <vt:lpstr>Adopted Budget Detail</vt:lpstr>
      <vt:lpstr>MYP</vt:lpstr>
      <vt:lpstr>MYP Assumptions</vt:lpstr>
      <vt:lpstr>Cashflow</vt:lpstr>
      <vt:lpstr>Titles</vt:lpstr>
      <vt:lpstr>Fiscal_Year</vt:lpstr>
      <vt:lpstr>'Adopted Budget Detail'!Print_Area</vt:lpstr>
      <vt:lpstr>Cashflow!Print_Area</vt:lpstr>
      <vt:lpstr>Certification!Print_Area</vt:lpstr>
      <vt:lpstr>MYP!Print_Area</vt:lpstr>
      <vt:lpstr>'MYP Assumptions'!Print_Area</vt:lpstr>
      <vt:lpstr>Summary!Print_Area</vt:lpstr>
      <vt:lpstr>Titles!Print_Area</vt:lpstr>
      <vt:lpstr>'Adopted Budget Detail'!Print_Titles</vt:lpstr>
      <vt:lpstr>Cashflow!Print_Titles</vt:lpstr>
      <vt:lpstr>MYP!Print_Titles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Briones</dc:creator>
  <cp:lastModifiedBy>Burke, Paco</cp:lastModifiedBy>
  <cp:lastPrinted>2021-06-11T17:24:53Z</cp:lastPrinted>
  <dcterms:created xsi:type="dcterms:W3CDTF">2003-03-11T21:05:07Z</dcterms:created>
  <dcterms:modified xsi:type="dcterms:W3CDTF">2021-06-11T17:25:05Z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</Properties>
</file>